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6.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Users\HP user\Desktop\power practice\"/>
    </mc:Choice>
  </mc:AlternateContent>
  <xr:revisionPtr revIDLastSave="0" documentId="13_ncr:1_{4A2BF8B5-8E24-4284-B995-DC9E00F19ABF}" xr6:coauthVersionLast="47" xr6:coauthVersionMax="47" xr10:uidLastSave="{00000000-0000-0000-0000-000000000000}"/>
  <bookViews>
    <workbookView xWindow="-120" yWindow="-120" windowWidth="20730" windowHeight="11160" firstSheet="1" activeTab="1" xr2:uid="{B55B404A-15B6-41B1-9A5E-C54F303441D3}"/>
  </bookViews>
  <sheets>
    <sheet name="Home" sheetId="8" r:id="rId1"/>
    <sheet name="Revenue Insight" sheetId="6" r:id="rId2"/>
    <sheet name="Regional Insight" sheetId="3" r:id="rId3"/>
    <sheet name="Revenue Analysis" sheetId="4" r:id="rId4"/>
    <sheet name="Regional Analysis" sheetId="2" r:id="rId5"/>
    <sheet name="Data" sheetId="1" r:id="rId6"/>
  </sheets>
  <definedNames>
    <definedName name="_xlchart.v5.0" hidden="1">'Regional Analysis'!$AY$10:$AY$19</definedName>
    <definedName name="_xlchart.v5.1" hidden="1">'Regional Analysis'!$AY$9</definedName>
    <definedName name="_xlchart.v5.2" hidden="1">'Regional Analysis'!$AZ$10:$AZ$19</definedName>
    <definedName name="_xlchart.v5.3" hidden="1">'Regional Analysis'!$AZ$9</definedName>
    <definedName name="OptionNew">'Revenue Analysis'!$E$4</definedName>
    <definedName name="Options">'Regional Analysis'!$E$7</definedName>
    <definedName name="options2">'Regional Analysis'!$G$7</definedName>
    <definedName name="Slicer_Retailer">#N/A</definedName>
    <definedName name="Slicer_Retailer1">#N/A</definedName>
    <definedName name="Slicer_Sales_Method">#N/A</definedName>
    <definedName name="Slicer_Sales_Method1">#N/A</definedName>
    <definedName name="Slicer_Years__Invoice_Date">#N/A</definedName>
    <definedName name="TopBottom">'Revenue Analysis'!$E$8</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H27" i="2" l="1"/>
  <c r="BD27" i="2"/>
  <c r="BL11" i="2" a="1"/>
  <c r="BL11" i="2" s="1"/>
  <c r="BL12" i="2" a="1"/>
  <c r="BL12" i="2" s="1"/>
  <c r="BL13" i="2" a="1"/>
  <c r="BL13" i="2" s="1"/>
  <c r="BL14" i="2" a="1"/>
  <c r="BL14" i="2" s="1"/>
  <c r="BL15" i="2" a="1"/>
  <c r="BL15" i="2" s="1"/>
  <c r="BL16" i="2" a="1"/>
  <c r="BL16" i="2" s="1"/>
  <c r="BL17" i="2" a="1"/>
  <c r="BL17" i="2" s="1"/>
  <c r="BL10" i="2" a="1"/>
  <c r="BL10" i="2" s="1"/>
  <c r="BA11" i="2" a="1"/>
  <c r="BA11" i="2" s="1"/>
  <c r="BA12" i="2" a="1"/>
  <c r="BA12" i="2" s="1"/>
  <c r="BA13" i="2" a="1"/>
  <c r="BA13" i="2" s="1"/>
  <c r="BA14" i="2" a="1"/>
  <c r="BA14" i="2" s="1"/>
  <c r="BA15" i="2" a="1"/>
  <c r="BA15" i="2" s="1"/>
  <c r="BA16" i="2" a="1"/>
  <c r="BA16" i="2" s="1"/>
  <c r="BA17" i="2" a="1"/>
  <c r="BA17" i="2" s="1"/>
  <c r="BA10" i="2" a="1"/>
  <c r="BA10" i="2" s="1"/>
  <c r="AT25" i="2"/>
  <c r="AQ34" i="2"/>
  <c r="AN34" i="2"/>
  <c r="AQ20" i="2" a="1"/>
  <c r="AQ20" i="2" s="1"/>
  <c r="AQ21" i="2" a="1"/>
  <c r="AQ21" i="2" s="1"/>
  <c r="AQ22" i="2" a="1"/>
  <c r="AQ22" i="2" s="1"/>
  <c r="AQ23" i="2" a="1"/>
  <c r="AQ23" i="2" s="1"/>
  <c r="AQ19" i="2" a="1"/>
  <c r="AQ19" i="2" s="1"/>
  <c r="T34" i="4"/>
  <c r="T31" i="4"/>
  <c r="Z15" i="4" a="1"/>
  <c r="Z15" i="4" s="1"/>
  <c r="Z16" i="4" a="1"/>
  <c r="Z16" i="4" s="1"/>
  <c r="Z17" i="4" a="1"/>
  <c r="Z17" i="4" s="1"/>
  <c r="Z14" i="4" a="1"/>
  <c r="Z14" i="4" s="1"/>
  <c r="Y15" i="4" a="1"/>
  <c r="Y15" i="4" s="1"/>
  <c r="Y16" i="4" a="1"/>
  <c r="Y16" i="4" s="1"/>
  <c r="Y17" i="4" a="1"/>
  <c r="Y17" i="4" s="1"/>
  <c r="Y14" i="4" a="1"/>
  <c r="Y14" i="4" s="1"/>
  <c r="N40" i="4"/>
  <c r="J40" i="4"/>
  <c r="N37" i="4"/>
  <c r="J37" i="4"/>
  <c r="Q18" i="4" a="1"/>
  <c r="Q18" i="4" s="1"/>
  <c r="Q19" i="4" a="1"/>
  <c r="Q19" i="4" s="1"/>
  <c r="Q20" i="4" a="1"/>
  <c r="Q20" i="4" s="1"/>
  <c r="Q21" i="4" a="1"/>
  <c r="Q21" i="4" s="1"/>
  <c r="Q22" i="4" a="1"/>
  <c r="Q22" i="4" s="1"/>
  <c r="Q17" i="4" a="1"/>
  <c r="Q17" i="4" s="1"/>
  <c r="P18" i="4" a="1"/>
  <c r="P18" i="4" s="1"/>
  <c r="P19" i="4" a="1"/>
  <c r="P19" i="4" s="1"/>
  <c r="P20" i="4" a="1"/>
  <c r="P20" i="4" s="1"/>
  <c r="P21" i="4" a="1"/>
  <c r="P21" i="4" s="1"/>
  <c r="P22" i="4" a="1"/>
  <c r="P22" i="4" s="1"/>
  <c r="P17" i="4" a="1"/>
  <c r="P17" i="4" s="1"/>
  <c r="AY9" i="2"/>
  <c r="AZ9" i="2"/>
  <c r="BI9" i="2"/>
  <c r="BJ9" i="2"/>
  <c r="AY10" i="2"/>
  <c r="AZ10" i="2"/>
  <c r="BI10" i="2"/>
  <c r="BJ10" i="2"/>
  <c r="AY11" i="2"/>
  <c r="AZ11" i="2"/>
  <c r="BI11" i="2"/>
  <c r="BJ11" i="2"/>
  <c r="AY12" i="2"/>
  <c r="AZ12" i="2"/>
  <c r="BI12" i="2"/>
  <c r="BJ12" i="2"/>
  <c r="AY13" i="2"/>
  <c r="AZ13" i="2"/>
  <c r="BI13" i="2"/>
  <c r="BJ13" i="2"/>
  <c r="AY14" i="2"/>
  <c r="AZ14" i="2"/>
  <c r="BI14" i="2"/>
  <c r="BJ14" i="2"/>
  <c r="AY15" i="2"/>
  <c r="AZ15" i="2"/>
  <c r="BI15" i="2"/>
  <c r="BJ15" i="2"/>
  <c r="AY16" i="2"/>
  <c r="AZ16" i="2"/>
  <c r="BI16" i="2"/>
  <c r="BJ16" i="2"/>
  <c r="AY17" i="2"/>
  <c r="AZ17" i="2"/>
  <c r="BI17" i="2"/>
  <c r="BJ17" i="2"/>
  <c r="AN18" i="2"/>
  <c r="AO18" i="2"/>
  <c r="BL18" i="2" s="1" a="1"/>
  <c r="BL18" i="2" s="1"/>
  <c r="AY18" i="2"/>
  <c r="AZ18" i="2"/>
  <c r="BI18" i="2"/>
  <c r="BJ18" i="2"/>
  <c r="AN19" i="2"/>
  <c r="AO19" i="2"/>
  <c r="BL19" i="2" s="1" a="1"/>
  <c r="BL19" i="2" s="1"/>
  <c r="AY19" i="2"/>
  <c r="AZ19" i="2"/>
  <c r="BI19" i="2"/>
  <c r="BJ19" i="2"/>
  <c r="AN20" i="2"/>
  <c r="AO20" i="2"/>
  <c r="AN21" i="2"/>
  <c r="AO21" i="2"/>
  <c r="AN22" i="2"/>
  <c r="AO22" i="2"/>
  <c r="AN23" i="2"/>
  <c r="AO23" i="2"/>
  <c r="BD23" i="2"/>
  <c r="BF23" i="2"/>
  <c r="BH23" i="2"/>
  <c r="BJ23" i="2"/>
  <c r="AN27" i="2"/>
  <c r="AP27" i="2"/>
  <c r="AN31" i="2"/>
  <c r="AP31" i="2"/>
  <c r="T13" i="4"/>
  <c r="U13" i="4"/>
  <c r="W13" i="4"/>
  <c r="T14" i="4"/>
  <c r="U14" i="4"/>
  <c r="W14" i="4"/>
  <c r="T15" i="4"/>
  <c r="U15" i="4"/>
  <c r="W15" i="4"/>
  <c r="T16" i="4"/>
  <c r="U16" i="4"/>
  <c r="W16" i="4"/>
  <c r="T17" i="4"/>
  <c r="U17" i="4"/>
  <c r="W17" i="4"/>
  <c r="T21" i="4"/>
  <c r="V21" i="4"/>
  <c r="X21" i="4"/>
  <c r="Z21" i="4"/>
  <c r="T25" i="4"/>
  <c r="V25" i="4"/>
  <c r="X25" i="4"/>
  <c r="Z25" i="4"/>
  <c r="P31" i="4"/>
  <c r="N31" i="4"/>
  <c r="L31" i="4"/>
  <c r="J31" i="4"/>
  <c r="P26" i="4"/>
  <c r="N26" i="4"/>
  <c r="L26" i="4"/>
  <c r="J26" i="4"/>
  <c r="N22" i="4"/>
  <c r="M22" i="4"/>
  <c r="O22" i="4" s="1"/>
  <c r="K22" i="4"/>
  <c r="J22" i="4"/>
  <c r="L22" i="4" s="1"/>
  <c r="N21" i="4"/>
  <c r="M21" i="4"/>
  <c r="O21" i="4" s="1"/>
  <c r="K21" i="4"/>
  <c r="J21" i="4"/>
  <c r="L21" i="4" s="1"/>
  <c r="N20" i="4"/>
  <c r="M20" i="4"/>
  <c r="O20" i="4" s="1"/>
  <c r="K20" i="4"/>
  <c r="J20" i="4"/>
  <c r="L20" i="4" s="1"/>
  <c r="N19" i="4"/>
  <c r="M19" i="4"/>
  <c r="O19" i="4" s="1"/>
  <c r="K19" i="4"/>
  <c r="J19" i="4"/>
  <c r="L19" i="4" s="1"/>
  <c r="N18" i="4"/>
  <c r="M18" i="4"/>
  <c r="O18" i="4" s="1"/>
  <c r="K18" i="4"/>
  <c r="J18" i="4"/>
  <c r="L18" i="4" s="1"/>
  <c r="N17" i="4"/>
  <c r="M17" i="4"/>
  <c r="K17" i="4"/>
  <c r="J17" i="4"/>
  <c r="N16" i="4"/>
  <c r="M16" i="4"/>
  <c r="K16" i="4"/>
  <c r="J16" i="4"/>
  <c r="AF35" i="2"/>
  <c r="AQ23" i="4"/>
  <c r="O17" i="4" l="1"/>
  <c r="AP21" i="2"/>
  <c r="V15" i="4"/>
  <c r="X15" i="4"/>
  <c r="X16" i="4"/>
  <c r="X17" i="4"/>
  <c r="X14" i="4"/>
  <c r="L17" i="4"/>
  <c r="AP23" i="2"/>
  <c r="BK19" i="2"/>
  <c r="BK16" i="2"/>
  <c r="BK15" i="2"/>
  <c r="BK12" i="2"/>
  <c r="BK11" i="2"/>
  <c r="AP19" i="2"/>
  <c r="BK10" i="2"/>
  <c r="V14" i="4"/>
  <c r="V17" i="4"/>
  <c r="AP22" i="2"/>
  <c r="AP20" i="2"/>
  <c r="V16" i="4"/>
  <c r="BA19" i="2" a="1"/>
  <c r="BA19" i="2" s="1"/>
  <c r="BK13" i="2"/>
  <c r="BA18" i="2" a="1"/>
  <c r="BA18" i="2" s="1"/>
  <c r="BK18" i="2"/>
  <c r="BK14" i="2"/>
  <c r="BK17" i="2"/>
  <c r="L50" i="4"/>
  <c r="M50" i="4" s="1"/>
  <c r="N50" i="4" l="1"/>
  <c r="S44" i="4"/>
  <c r="AR10" i="4"/>
  <c r="AR11" i="4"/>
  <c r="AR12" i="4"/>
  <c r="AR13" i="4"/>
  <c r="AR14" i="4"/>
  <c r="AR15" i="4"/>
  <c r="AR16" i="4"/>
  <c r="AR17" i="4"/>
  <c r="AR18" i="4"/>
  <c r="AR19" i="4"/>
  <c r="AR20" i="4"/>
  <c r="AR9" i="4"/>
  <c r="AR8" i="4"/>
  <c r="AS10" i="4"/>
  <c r="AS11" i="4"/>
  <c r="AS12" i="4"/>
  <c r="AS13" i="4"/>
  <c r="AS14" i="4"/>
  <c r="AS15" i="4"/>
  <c r="AS16" i="4"/>
  <c r="AS17" i="4"/>
  <c r="AS18" i="4"/>
  <c r="AS19" i="4"/>
  <c r="AS20" i="4"/>
  <c r="AS9" i="4"/>
  <c r="AQ9" i="4"/>
  <c r="AQ10" i="4"/>
  <c r="AQ11" i="4"/>
  <c r="AQ12" i="4"/>
  <c r="AQ13" i="4"/>
  <c r="AQ14" i="4"/>
  <c r="AQ15" i="4"/>
  <c r="AQ16" i="4"/>
  <c r="AQ17" i="4"/>
  <c r="AQ18" i="4"/>
  <c r="AQ19" i="4"/>
  <c r="AQ20" i="4"/>
  <c r="AQ8" i="4"/>
  <c r="AF20" i="2"/>
  <c r="AG20" i="2"/>
  <c r="AH20" i="2"/>
  <c r="AF21" i="2"/>
  <c r="AG21" i="2"/>
  <c r="AH21" i="2"/>
  <c r="AI21" i="2" a="1"/>
  <c r="AI21" i="2" s="1"/>
  <c r="AJ21" i="2" a="1"/>
  <c r="AJ21" i="2" s="1"/>
  <c r="AF22" i="2"/>
  <c r="AG22" i="2"/>
  <c r="AH22" i="2"/>
  <c r="AI22" i="2" a="1"/>
  <c r="AI22" i="2" s="1"/>
  <c r="AJ22" i="2" a="1"/>
  <c r="AJ22" i="2" s="1"/>
  <c r="AF23" i="2"/>
  <c r="AG23" i="2"/>
  <c r="AH23" i="2"/>
  <c r="AI23" i="2" a="1"/>
  <c r="AI23" i="2" s="1"/>
  <c r="AJ23" i="2" a="1"/>
  <c r="AJ23" i="2" s="1"/>
  <c r="AF24" i="2"/>
  <c r="AG24" i="2"/>
  <c r="AH24" i="2"/>
  <c r="AI24" i="2" a="1"/>
  <c r="AI24" i="2" s="1"/>
  <c r="AJ24" i="2" a="1"/>
  <c r="AJ24" i="2" s="1"/>
  <c r="AF25" i="2"/>
  <c r="AG25" i="2"/>
  <c r="AH25" i="2"/>
  <c r="AI25" i="2" a="1"/>
  <c r="AI25" i="2" s="1"/>
  <c r="AJ25" i="2" a="1"/>
  <c r="AJ25" i="2" s="1"/>
  <c r="AF26" i="2"/>
  <c r="AG26" i="2"/>
  <c r="AH26" i="2"/>
  <c r="AI26" i="2" a="1"/>
  <c r="AI26" i="2" s="1"/>
  <c r="AJ26" i="2" a="1"/>
  <c r="AJ26" i="2" s="1"/>
  <c r="AF27" i="2"/>
  <c r="AG27" i="2"/>
  <c r="AH27" i="2"/>
  <c r="AI27" i="2" a="1"/>
  <c r="AI27" i="2" s="1"/>
  <c r="AJ27" i="2" a="1"/>
  <c r="AJ27" i="2" s="1"/>
  <c r="AF28" i="2"/>
  <c r="AG28" i="2"/>
  <c r="AH28" i="2"/>
  <c r="AI28" i="2" a="1"/>
  <c r="AI28" i="2" s="1"/>
  <c r="AJ28" i="2" a="1"/>
  <c r="AJ28" i="2" s="1"/>
  <c r="AF29" i="2"/>
  <c r="AG29" i="2"/>
  <c r="AH29" i="2"/>
  <c r="AI29" i="2" a="1"/>
  <c r="AI29" i="2" s="1"/>
  <c r="AJ29" i="2" a="1"/>
  <c r="AJ29" i="2" s="1"/>
  <c r="AF30" i="2"/>
  <c r="AG30" i="2"/>
  <c r="AH30" i="2"/>
  <c r="AI30" i="2" a="1"/>
  <c r="AI30" i="2" s="1"/>
  <c r="AJ30" i="2" a="1"/>
  <c r="AJ30" i="2" s="1"/>
  <c r="AF31" i="2"/>
  <c r="AG31" i="2"/>
  <c r="AH31" i="2"/>
  <c r="AI31" i="2" a="1"/>
  <c r="AI31" i="2" s="1"/>
  <c r="AJ31" i="2" a="1"/>
  <c r="AJ31" i="2" s="1"/>
  <c r="AF32" i="2"/>
  <c r="AG32" i="2"/>
  <c r="AH32" i="2"/>
  <c r="AI32" i="2" a="1"/>
  <c r="AI32" i="2" s="1"/>
  <c r="AJ32" i="2" a="1"/>
  <c r="AJ32" i="2" s="1"/>
  <c r="AT15" i="4" l="1" a="1"/>
  <c r="AT15" i="4" s="1"/>
  <c r="AT11" i="4" a="1"/>
  <c r="AT11" i="4" s="1"/>
  <c r="AT14" i="4" a="1"/>
  <c r="AT14" i="4" s="1"/>
  <c r="AT10" i="4" a="1"/>
  <c r="AT10" i="4" s="1"/>
  <c r="AT9" i="4" a="1"/>
  <c r="AT9" i="4" s="1"/>
  <c r="AT13" i="4" a="1"/>
  <c r="AT13" i="4" s="1"/>
  <c r="AT16" i="4" a="1"/>
  <c r="AT16" i="4" s="1"/>
  <c r="AT12" i="4" a="1"/>
  <c r="AT12" i="4" s="1"/>
  <c r="AT19" i="4" a="1"/>
  <c r="AT19" i="4" s="1"/>
  <c r="AT18" i="4" a="1"/>
  <c r="AT18" i="4" s="1"/>
  <c r="AT20" i="4" a="1"/>
  <c r="AT20" i="4" s="1"/>
  <c r="AT17" i="4" a="1"/>
  <c r="AT17" i="4" s="1"/>
  <c r="U18" i="2" l="1"/>
  <c r="O18" i="2"/>
  <c r="I18" i="2"/>
  <c r="AC12" i="2" l="1" a="1"/>
  <c r="AC12" i="2" s="1"/>
  <c r="AC11" i="2" a="1"/>
  <c r="AC11" i="2" s="1"/>
  <c r="U22" i="2" l="1"/>
  <c r="U21" i="2"/>
  <c r="O22" i="2"/>
  <c r="O21" i="2"/>
  <c r="J22" i="2"/>
  <c r="V22" i="2"/>
  <c r="P22" i="2"/>
  <c r="R22" i="2" s="1" a="1"/>
  <c r="R22" i="2" s="1"/>
  <c r="I22" i="2"/>
  <c r="I21" i="2"/>
  <c r="X22" i="2" l="1" a="1"/>
  <c r="X22" i="2" s="1"/>
  <c r="L22" i="2" a="1"/>
  <c r="L22" i="2" s="1"/>
  <c r="AA11" i="2"/>
  <c r="AB11" i="2"/>
  <c r="AA12" i="2"/>
  <c r="AB12" i="2"/>
  <c r="AB10" i="2"/>
  <c r="AA10"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<sst xmlns="http://schemas.openxmlformats.org/spreadsheetml/2006/main" count="58100" uniqueCount="205">
  <si>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</si>
  <si>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</si>
  <si>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</si>
  <si>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</si>
  <si>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</si>
  <si>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</si>
  <si>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</si>
  <si>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</si>
  <si>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</si>
  <si>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</si>
  <si>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</si>
  <si>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</si>
  <si>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</si>
  <si>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</si>
  <si>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</si>
  <si>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</si>
  <si>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</si>
  <si>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</si>
  <si>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</si>
  <si>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</si>
  <si>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</si>
  <si>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</si>
  <si>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</si>
  <si>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</si>
  <si>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</si>
  <si>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</si>
  <si>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</si>
  <si>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</si>
  <si>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</si>
  <si>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</si>
  <si>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</si>
  <si>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</si>
  <si>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</si>
  <si>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</si>
  <si>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</si>
  <si>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</si>
  <si>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</si>
  <si>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</si>
  <si>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</si>
  <si>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</si>
  <si>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</si>
  <si>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</si>
  <si>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</si>
  <si>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</si>
  <si>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</si>
  <si>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</si>
  <si>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</si>
  <si>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</si>
  <si>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</si>
  <si>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</si>
  <si>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</si>
  <si>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</si>
  <si>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</si>
  <si>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</si>
  <si>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</si>
  <si>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</si>
  <si>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</si>
  <si>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</si>
  <si>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</si>
  <si>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</si>
  <si>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</si>
  <si>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</si>
  <si>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</si>
  <si>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</si>
  <si>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</si>
  <si>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</si>
  <si>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</si>
  <si>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</si>
  <si>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</si>
  <si>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</si>
  <si>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</si>
  <si>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</si>
  <si>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</si>
  <si>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</si>
  <si>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</si>
  <si>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</si>
  <si>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</si>
  <si>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</si>
  <si>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</si>
  <si>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</si>
  <si>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</si>
  <si>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</si>
  <si>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</si>
  <si>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</si>
  <si>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</si>
  <si>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</si>
  <si>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</si>
  <si>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</si>
  <si>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</si>
  <si>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</si>
  <si>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</si>
  <si>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</si>
  <si>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</si>
  <si>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</si>
  <si>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</si>
  <si>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</si>
  <si>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</si>
  <si>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</si>
  <si>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</si>
  <si>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</si>
  <si>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</si>
  <si>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</si>
  <si>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</si>
  <si>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</si>
  <si>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</si>
  <si>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</si>
  <si>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</si>
  <si>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</si>
  <si>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</si>
  <si>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</si>
  <si>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</si>
  <si>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</si>
  <si>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</si>
  <si>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</si>
  <si>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</si>
  <si>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</si>
  <si>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</si>
  <si>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</si>
  <si>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</si>
  <si>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</si>
  <si>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</si>
  <si>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</si>
  <si>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</si>
  <si>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</si>
  <si>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</si>
  <si>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</si>
  <si>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</si>
  <si>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</si>
  <si>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</si>
  <si>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</si>
  <si>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</si>
  <si>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</si>
  <si>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</si>
  <si>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</si>
  <si>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</si>
  <si>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 xml:space="preserve"> Total Sales</t>
  </si>
  <si>
    <t xml:space="preserve">Top Revenue by Region </t>
  </si>
  <si>
    <t>Top Revenue by State</t>
  </si>
  <si>
    <t>Top Revenue by City</t>
  </si>
  <si>
    <t xml:space="preserve"> Operating Profit</t>
  </si>
  <si>
    <t xml:space="preserve">Top Operating Profit by Region </t>
  </si>
  <si>
    <t>Top Operating Profit by State</t>
  </si>
  <si>
    <t>Top Operating Profit by City</t>
  </si>
  <si>
    <t>2020</t>
  </si>
  <si>
    <t>2021</t>
  </si>
  <si>
    <t xml:space="preserve">Years </t>
  </si>
  <si>
    <t>Jan</t>
  </si>
  <si>
    <t>Feb</t>
  </si>
  <si>
    <t>Mar</t>
  </si>
  <si>
    <t>Apr</t>
  </si>
  <si>
    <t>May</t>
  </si>
  <si>
    <t>Jun</t>
  </si>
  <si>
    <t>Jul</t>
  </si>
  <si>
    <t>Aug</t>
  </si>
  <si>
    <t>Sep</t>
  </si>
  <si>
    <t>Oct</t>
  </si>
  <si>
    <t>Nov</t>
  </si>
  <si>
    <t>Dec</t>
  </si>
  <si>
    <t xml:space="preserve">Months </t>
  </si>
  <si>
    <t>Qtr1</t>
  </si>
  <si>
    <t>Qtr2</t>
  </si>
  <si>
    <t>Qtr3</t>
  </si>
  <si>
    <t>Qtr4</t>
  </si>
  <si>
    <t xml:space="preserve">Quarters </t>
  </si>
  <si>
    <t xml:space="preserve"> </t>
  </si>
  <si>
    <t>Profit Margin</t>
  </si>
  <si>
    <t>Full Percentage</t>
  </si>
  <si>
    <t>Option</t>
  </si>
  <si>
    <t>Profit margin</t>
  </si>
  <si>
    <t>KPIs</t>
  </si>
  <si>
    <t>Data Label</t>
  </si>
  <si>
    <t>Switch</t>
  </si>
  <si>
    <t>% Total Sales</t>
  </si>
  <si>
    <t>% Operating Profit</t>
  </si>
  <si>
    <t>Revenue Switch</t>
  </si>
  <si>
    <t>Profit Switch</t>
  </si>
  <si>
    <t>OpTion2</t>
  </si>
  <si>
    <t>Top Revenue</t>
  </si>
  <si>
    <t>Bottom Revenue</t>
  </si>
  <si>
    <t>Top Profit</t>
  </si>
  <si>
    <t>Bottom Profit</t>
  </si>
  <si>
    <t>Revenue Highlight</t>
  </si>
  <si>
    <t>Profit Highlight</t>
  </si>
  <si>
    <t>Sals &amp; Profit by products</t>
  </si>
  <si>
    <t xml:space="preserve">Sales &amp; Profit by Quarterly </t>
  </si>
  <si>
    <t>Sales &amp; Profit by Monthly</t>
  </si>
  <si>
    <t>Sales &amp; Profit by Yearly</t>
  </si>
  <si>
    <t>Caption</t>
  </si>
  <si>
    <t>Caption Top &amp; Bottom</t>
  </si>
  <si>
    <t>Sals by Region</t>
  </si>
  <si>
    <t>Switch Total Sales</t>
  </si>
  <si>
    <t>OptionNew</t>
  </si>
  <si>
    <t>Sals by State</t>
  </si>
  <si>
    <t>Switch Profit</t>
  </si>
  <si>
    <t>Profit/profit margin by Month</t>
  </si>
  <si>
    <t>Sals by City</t>
  </si>
  <si>
    <t>Total Units Sold</t>
  </si>
  <si>
    <t xml:space="preserve"> Operating Profit Magin</t>
  </si>
  <si>
    <t>Revenue</t>
  </si>
  <si>
    <t>% Variance</t>
  </si>
  <si>
    <t>Top</t>
  </si>
  <si>
    <t>Bottom</t>
  </si>
  <si>
    <t xml:space="preserve">Highlight </t>
  </si>
  <si>
    <t>Top/Bottom</t>
  </si>
  <si>
    <t>Highlight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</si>
</sst>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6" formatCode="&quot;$&quot;#,##0_);[Red]\(&quot;$&quot;#,##0\)"/>
    <numFmt numFmtId="8" formatCode="&quot;$&quot;#,##0.00_);[Red]\(&quot;$&quot;#,##0.00\)"/>
    <numFmt numFmtId="164" formatCode="&quot;$&quot;#,##0"/>
    <numFmt numFmtId="165" formatCode="[&gt;=1000000]&quot;$&quot;0.0,,\ &quot;M&quot;;[&gt;=1000]&quot;$&quot;0.0,\ &quot;K&quot;;0"/>
    <numFmt numFmtId="166" formatCode="[&gt;=1000000]0.0,,\ &quot;M&quot;;[&gt;=1000]0.0,\ &quot;K&quot;;0"/>
    <numFmt numFmtId="167" formatCode="\+0.0%;\-0.0%"/>
    <numFmt numFmtId="168" formatCode="0.0%"/>
  </numFmts>
  <fonts count="14">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b/>
      <sz val="11"/>
      <color theme="0"/>
      <name val="Calibri"/>
      <family val="2"/>
      <scheme val="minor"/>
    </font>
    <font>
      <b/>
      <sz val="22"/>
      <color theme="1"/>
      <name val="Calibri"/>
    </font>
    <font>
      <b/>
      <sz val="18"/>
      <color theme="1"/>
      <name val="Calibri"/>
    </font>
    <font>
      <sz val="11"/>
      <name val="Calibri"/>
    </font>
    <font>
      <sz val="11"/>
      <color theme="1"/>
      <name val="Calibri"/>
    </font>
    <font>
      <b/>
      <sz val="11"/>
      <color theme="0"/>
      <name val="Calibri"/>
    </font>
    <font>
      <b/>
      <sz val="11"/>
      <color theme="1"/>
      <name val="Calibri"/>
      <family val="2"/>
      <scheme val="minor"/>
    </font>
    <font>
      <sz val="11"/>
      <color theme="0"/>
      <name val="Calibri"/>
      <family val="2"/>
      <scheme val="minor"/>
    </font>
    <font>
      <sz val="11"/>
      <name val="Calibri"/>
      <family val="2"/>
      <scheme val="minor"/>
    </font>
    <font>
      <sz val="8"/>
      <name val="Calibri"/>
      <family val="2"/>
      <scheme val="minor"/>
    </font>
  </fonts>
  <fills count="10">
    <fill>
      <patternFill patternType="none"/>
    </fill>
    <fill>
      <patternFill patternType="gray125"/>
    </fill>
    <fill>
      <patternFill patternType="solid">
        <fgColor rgb="FF013693"/>
        <bgColor rgb="FF013693"/>
      </patternFill>
    </fill>
    <fill>
      <patternFill patternType="solid">
        <fgColor theme="4" tint="-0.249977111117893"/>
        <bgColor indexed="64"/>
      </patternFill>
    </fill>
    <fill>
      <patternFill patternType="solid">
        <fgColor rgb="FFEDE734"/>
        <bgColor indexed="64"/>
      </patternFill>
    </fill>
    <fill>
      <patternFill patternType="solid">
        <fgColor theme="8" tint="-0.499984740745262"/>
        <bgColor indexed="64"/>
      </patternFill>
    </fill>
    <fill>
      <patternFill patternType="solid">
        <fgColor rgb="FFFEFEF0"/>
        <bgColor indexed="64"/>
      </patternFill>
    </fill>
    <fill>
      <patternFill patternType="solid">
        <fgColor theme="3"/>
        <bgColor indexed="64"/>
      </patternFill>
    </fill>
    <fill>
      <patternFill patternType="solid">
        <fgColor theme="4" tint="-0.499984740745262"/>
        <bgColor indexed="64"/>
      </patternFill>
    </fill>
    <fill>
      <patternFill patternType="solid">
        <fgColor rgb="FF305496"/>
        <bgColor indexed="64"/>
      </patternFill>
    </fill>
  </fills>
  <borders count="3">
    <border>
      <left/>
      <right/>
      <top/>
      <bottom/>
      <diagonal/>
    </border>
    <border>
      <left/>
      <right/>
      <top/>
      <bottom style="thin">
        <color rgb="FF000000"/>
      </bottom>
      <diagonal/>
    </border>
    <border>
      <left/>
      <right/>
      <top/>
      <bottom style="thin">
        <color theme="4" tint="0.39997558519241921"/>
      </bottom>
      <diagonal/>
    </border>
  </borders>
  <cellStyleXfs count="1">
    <xf numFmtId="0" fontId="0" fillId="0" borderId="0"/>
  </cellStyleXfs>
  <cellXfs count="55">
    <xf numFmtId="0" fontId="0" fillId="0" borderId="0" xfId="0"/>
    <xf numFmtId="0" fontId="6" fillId="0" borderId="1" xfId="0" applyFont="1" applyBorder="1"/>
    <xf numFmtId="0" fontId="8" fillId="0" borderId="1" xfId="0" applyFont="1" applyBorder="1"/>
    <xf numFmtId="0" fontId="9" fillId="2" borderId="0" xfId="0" applyFont="1" applyFill="1" applyAlignment="1">
      <alignment horizontal="center"/>
    </xf>
    <xf numFmtId="0" fontId="8" fillId="0" borderId="0" xfId="0" applyFont="1" applyAlignment="1">
      <alignment horizontal="center"/>
    </xf>
    <xf numFmtId="14" fontId="8" fillId="0" borderId="0" xfId="0" applyNumberFormat="1" applyFont="1" applyAlignment="1">
      <alignment horizontal="center"/>
    </xf>
    <xf numFmtId="0" fontId="8" fillId="0" borderId="0" xfId="0" applyFont="1" applyAlignment="1">
      <alignment horizontal="left"/>
    </xf>
    <xf numFmtId="8" fontId="8" fillId="0" borderId="0" xfId="0" applyNumberFormat="1" applyFont="1" applyAlignment="1">
      <alignment horizontal="center"/>
    </xf>
    <xf numFmtId="3" fontId="8" fillId="0" borderId="0" xfId="0" applyNumberFormat="1" applyFont="1" applyAlignment="1">
      <alignment horizontal="center"/>
    </xf>
    <xf numFmtId="6" fontId="8" fillId="0" borderId="0" xfId="0" applyNumberFormat="1" applyFont="1" applyAlignment="1">
      <alignment horizontal="center"/>
    </xf>
    <xf numFmtId="9" fontId="8" fillId="0" borderId="0" xfId="0" applyNumberFormat="1" applyFont="1" applyAlignment="1">
      <alignment horizontal="center"/>
    </xf>
    <xf numFmtId="6" fontId="0" fillId="0" borderId="0" xfId="0" applyNumberFormat="1"/>
    <xf numFmtId="0" fontId="0" fillId="0" borderId="0" xfId="0" pivotButton="1"/>
    <xf numFmtId="0" fontId="4" fillId="3" borderId="0" xfId="0" applyFont="1" applyFill="1" applyAlignment="1">
      <alignment horizontal="centerContinuous"/>
    </xf>
    <xf numFmtId="0" fontId="4" fillId="3" borderId="0" xfId="0" applyFont="1" applyFill="1"/>
    <xf numFmtId="164" fontId="0" fillId="0" borderId="0" xfId="0" applyNumberFormat="1"/>
    <xf numFmtId="0" fontId="4" fillId="0" borderId="0" xfId="0" applyFont="1"/>
    <xf numFmtId="9" fontId="0" fillId="0" borderId="0" xfId="0" applyNumberFormat="1"/>
    <xf numFmtId="0" fontId="4" fillId="5" borderId="0" xfId="0" applyFont="1" applyFill="1"/>
    <xf numFmtId="0" fontId="11" fillId="3" borderId="0" xfId="0" applyFont="1" applyFill="1"/>
    <xf numFmtId="0" fontId="10" fillId="4" borderId="0" xfId="0" applyFont="1" applyFill="1" applyAlignment="1">
      <alignment horizontal="center"/>
    </xf>
    <xf numFmtId="0" fontId="4" fillId="0" borderId="0" xfId="0" applyFont="1" applyAlignment="1">
      <alignment vertical="center"/>
    </xf>
    <xf numFmtId="0" fontId="4" fillId="0" borderId="0" xfId="0" applyFont="1" applyAlignment="1">
      <alignment horizontal="centerContinuous"/>
    </xf>
    <xf numFmtId="0" fontId="4" fillId="3" borderId="0" xfId="0" applyFont="1" applyFill="1" applyAlignment="1">
      <alignment horizontal="left"/>
    </xf>
    <xf numFmtId="0" fontId="4" fillId="3" borderId="0" xfId="0" applyFont="1" applyFill="1" applyAlignment="1">
      <alignment horizontal="centerContinuous" vertical="center"/>
    </xf>
    <xf numFmtId="164" fontId="4" fillId="0" borderId="0" xfId="0" applyNumberFormat="1" applyFont="1"/>
    <xf numFmtId="164" fontId="12" fillId="0" borderId="0" xfId="0" applyNumberFormat="1" applyFont="1"/>
    <xf numFmtId="10" fontId="0" fillId="0" borderId="0" xfId="0" applyNumberFormat="1"/>
    <xf numFmtId="0" fontId="12" fillId="0" borderId="0" xfId="0" applyFont="1"/>
    <xf numFmtId="0" fontId="3" fillId="0" borderId="0" xfId="0" applyFont="1"/>
    <xf numFmtId="3" fontId="0" fillId="0" borderId="0" xfId="0" applyNumberFormat="1"/>
    <xf numFmtId="38" fontId="0" fillId="0" borderId="0" xfId="0" applyNumberFormat="1"/>
    <xf numFmtId="3" fontId="12" fillId="0" borderId="0" xfId="0" applyNumberFormat="1" applyFont="1"/>
    <xf numFmtId="0" fontId="0" fillId="3" borderId="0" xfId="0" applyFill="1" applyAlignment="1">
      <alignment horizontal="centerContinuous"/>
    </xf>
    <xf numFmtId="0" fontId="0" fillId="6" borderId="0" xfId="0" applyFill="1"/>
    <xf numFmtId="0" fontId="0" fillId="7" borderId="0" xfId="0" applyFill="1"/>
    <xf numFmtId="0" fontId="4" fillId="7" borderId="0" xfId="0" applyFont="1" applyFill="1" applyAlignment="1">
      <alignment horizontal="centerContinuous"/>
    </xf>
    <xf numFmtId="0" fontId="0" fillId="7" borderId="0" xfId="0" applyFill="1" applyAlignment="1">
      <alignment horizontal="centerContinuous"/>
    </xf>
    <xf numFmtId="165" fontId="0" fillId="0" borderId="0" xfId="0" applyNumberFormat="1"/>
    <xf numFmtId="8" fontId="0" fillId="0" borderId="0" xfId="0" applyNumberFormat="1"/>
    <xf numFmtId="0" fontId="2" fillId="0" borderId="0" xfId="0" applyFont="1"/>
    <xf numFmtId="0" fontId="4" fillId="8" borderId="0" xfId="0" applyFont="1" applyFill="1" applyAlignment="1">
      <alignment horizontal="centerContinuous"/>
    </xf>
    <xf numFmtId="0" fontId="0" fillId="8" borderId="0" xfId="0" applyFill="1" applyAlignment="1">
      <alignment horizontal="centerContinuous"/>
    </xf>
    <xf numFmtId="0" fontId="11" fillId="8" borderId="0" xfId="0" applyFont="1" applyFill="1"/>
    <xf numFmtId="0" fontId="4" fillId="8" borderId="2" xfId="0" applyFont="1" applyFill="1" applyBorder="1"/>
    <xf numFmtId="166" fontId="0" fillId="0" borderId="0" xfId="0" applyNumberFormat="1"/>
    <xf numFmtId="0" fontId="4" fillId="8" borderId="0" xfId="0" applyFont="1" applyFill="1"/>
    <xf numFmtId="167" fontId="0" fillId="0" borderId="0" xfId="0" applyNumberFormat="1"/>
    <xf numFmtId="168" fontId="0" fillId="0" borderId="0" xfId="0" applyNumberFormat="1"/>
    <xf numFmtId="0" fontId="1" fillId="0" borderId="0" xfId="0" applyFont="1"/>
    <xf numFmtId="0" fontId="4" fillId="9" borderId="0" xfId="0" applyFont="1" applyFill="1"/>
    <xf numFmtId="0" fontId="11" fillId="9" borderId="0" xfId="0" applyFont="1" applyFill="1"/>
    <xf numFmtId="0" fontId="5" fillId="0" borderId="0" xfId="0" applyFont="1" applyAlignment="1">
      <alignment horizontal="left" vertical="center"/>
    </xf>
    <xf numFmtId="0" fontId="0" fillId="0" borderId="0" xfId="0"/>
    <xf numFmtId="0" fontId="7" fillId="0" borderId="1" xfId="0" applyFont="1" applyBorder="1"/>
  </cellXfs>
  <cellStyles count="1">
    <cellStyle name="Normal" xfId="0" builtinId="0"/>
  </cellStyles>
  <dxfs count="134">
    <dxf>
      <font>
        <b/>
        <i val="0"/>
        <color rgb="FF00B050"/>
      </font>
    </dxf>
    <dxf>
      <font>
        <b/>
        <i val="0"/>
        <color rgb="FFFF0000"/>
      </font>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numFmt numFmtId="165" formatCode="[&gt;=1000000]&quot;$&quot;0.0,,\ &quot;M&quot;;[&gt;=1000]&quot;$&quot;0.0,\ &quot;K&quot;;0"/>
    </dxf>
    <dxf>
      <fill>
        <patternFill patternType="solid">
          <bgColor theme="4" tint="-0.249977111117893"/>
        </patternFill>
      </fill>
    </dxf>
    <dxf>
      <font>
        <b/>
      </font>
    </dxf>
    <dxf>
      <font>
        <color theme="0"/>
      </font>
    </dxf>
    <dxf>
      <font>
        <b/>
      </font>
    </dxf>
    <dxf>
      <font>
        <color theme="0"/>
      </font>
    </dxf>
    <dxf>
      <fill>
        <patternFill patternType="solid">
          <bgColor theme="4" tint="-0.249977111117893"/>
        </patternFill>
      </fill>
    </dxf>
    <dxf>
      <font>
        <b/>
      </font>
    </dxf>
    <dxf>
      <font>
        <b/>
      </font>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numFmt numFmtId="13" formatCode="0%"/>
    </dxf>
    <dxf>
      <numFmt numFmtId="14" formatCode="0.00%"/>
    </dxf>
    <dxf>
      <font>
        <b/>
      </font>
    </dxf>
    <dxf>
      <font>
        <b/>
      </font>
    </dxf>
    <dxf>
      <font>
        <color theme="0"/>
      </font>
    </dxf>
    <dxf>
      <font>
        <color theme="0"/>
      </font>
    </dxf>
    <dxf>
      <fill>
        <patternFill patternType="solid">
          <bgColor theme="4" tint="-0.249977111117893"/>
        </patternFill>
      </fill>
    </dxf>
    <dxf>
      <fill>
        <patternFill patternType="solid">
          <bgColor theme="4" tint="-0.249977111117893"/>
        </patternFill>
      </fill>
    </dxf>
    <dxf>
      <numFmt numFmtId="165" formatCode="[&gt;=1000000]&quot;$&quot;0.0,,\ &quot;M&quot;;[&gt;=1000]&quot;$&quot;0.0,\ &quot;K&quot;;0"/>
    </dxf>
    <dxf>
      <font>
        <b/>
      </font>
    </dxf>
    <dxf>
      <font>
        <color theme="0"/>
      </font>
    </dxf>
    <dxf>
      <fill>
        <patternFill patternType="solid">
          <bgColor theme="4" tint="-0.249977111117893"/>
        </patternFill>
      </fill>
    </dxf>
    <dxf>
      <font>
        <b/>
      </font>
    </dxf>
    <dxf>
      <font>
        <b/>
      </font>
    </dxf>
    <dxf>
      <font>
        <color theme="0"/>
      </font>
    </dxf>
    <dxf>
      <font>
        <color theme="0"/>
      </font>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ont>
        <b/>
      </font>
    </dxf>
    <dxf>
      <font>
        <color theme="0"/>
      </font>
    </dxf>
    <dxf>
      <font>
        <b/>
      </font>
    </dxf>
    <dxf>
      <font>
        <color theme="0"/>
      </font>
    </dxf>
    <dxf>
      <fill>
        <patternFill patternType="solid">
          <bgColor theme="4" tint="-0.249977111117893"/>
        </patternFill>
      </fill>
    </dxf>
    <dxf>
      <font>
        <b/>
      </font>
    </dxf>
    <dxf>
      <font>
        <b/>
      </font>
    </dxf>
    <dxf>
      <font>
        <color theme="0"/>
      </font>
    </dxf>
    <dxf>
      <font>
        <color theme="0"/>
      </font>
    </dxf>
    <dxf>
      <fill>
        <patternFill patternType="solid">
          <bgColor theme="4" tint="-0.249977111117893"/>
        </patternFill>
      </fill>
    </dxf>
    <dxf>
      <fill>
        <patternFill patternType="solid">
          <bgColor theme="4" tint="-0.249977111117893"/>
        </patternFill>
      </fill>
    </dxf>
    <dxf>
      <fill>
        <patternFill>
          <bgColor rgb="FF305496"/>
        </patternFill>
      </fill>
    </dxf>
    <dxf>
      <numFmt numFmtId="165" formatCode="[&gt;=1000000]&quot;$&quot;0.0,,\ &quot;M&quot;;[&gt;=1000]&quot;$&quot;0.0,\ &quot;K&quot;;0"/>
    </dxf>
    <dxf>
      <font>
        <b/>
      </font>
    </dxf>
    <dxf>
      <font>
        <b/>
      </font>
    </dxf>
    <dxf>
      <font>
        <color theme="0"/>
      </font>
    </dxf>
    <dxf>
      <font>
        <color theme="0"/>
      </font>
    </dxf>
    <dxf>
      <fill>
        <patternFill patternType="solid">
          <bgColor theme="4" tint="-0.249977111117893"/>
        </patternFill>
      </fill>
    </dxf>
    <dxf>
      <fill>
        <patternFill patternType="solid">
          <bgColor theme="4" tint="-0.249977111117893"/>
        </patternFill>
      </fill>
    </dxf>
    <dxf>
      <font>
        <b/>
      </font>
    </dxf>
    <dxf>
      <font>
        <color theme="0"/>
      </font>
    </dxf>
    <dxf>
      <fill>
        <patternFill patternType="solid">
          <bgColor theme="4" tint="-0.249977111117893"/>
        </patternFill>
      </fill>
    </dxf>
    <dxf>
      <font>
        <b/>
      </font>
    </dxf>
    <dxf>
      <font>
        <b/>
      </font>
    </dxf>
    <dxf>
      <font>
        <color theme="0"/>
      </font>
    </dxf>
    <dxf>
      <font>
        <color theme="0"/>
      </font>
    </dxf>
    <dxf>
      <fill>
        <patternFill patternType="solid">
          <bgColor theme="4" tint="-0.249977111117893"/>
        </patternFill>
      </fill>
    </dxf>
    <dxf>
      <fill>
        <patternFill patternType="solid">
          <bgColor theme="4" tint="-0.249977111117893"/>
        </patternFill>
      </fill>
    </dxf>
    <dxf>
      <numFmt numFmtId="14" formatCode="0.00%"/>
    </dxf>
    <dxf>
      <numFmt numFmtId="13" formatCode="0%"/>
    </dxf>
    <dxf>
      <font>
        <color theme="0"/>
      </font>
    </dxf>
    <dxf>
      <font>
        <color theme="0"/>
      </font>
    </dxf>
    <dxf>
      <fill>
        <patternFill patternType="solid">
          <bgColor theme="4" tint="-0.249977111117893"/>
        </patternFill>
      </fill>
    </dxf>
    <dxf>
      <fill>
        <patternFill patternType="solid">
          <bgColor theme="4" tint="-0.249977111117893"/>
        </patternFill>
      </fill>
    </dxf>
    <dxf>
      <numFmt numFmtId="14" formatCode="0.00%"/>
    </dxf>
    <dxf>
      <font>
        <b/>
      </font>
    </dxf>
    <dxf>
      <font>
        <b/>
      </font>
    </dxf>
    <dxf>
      <font>
        <color theme="0"/>
      </font>
    </dxf>
    <dxf>
      <font>
        <color theme="0"/>
      </font>
    </dxf>
    <dxf>
      <fill>
        <patternFill patternType="solid">
          <bgColor theme="4" tint="-0.249977111117893"/>
        </patternFill>
      </fill>
    </dxf>
    <dxf>
      <fill>
        <patternFill patternType="solid">
          <bgColor theme="4" tint="-0.249977111117893"/>
        </patternFill>
      </fill>
    </dxf>
    <dxf>
      <font>
        <b/>
      </font>
    </dxf>
    <dxf>
      <font>
        <color theme="0"/>
      </font>
    </dxf>
    <dxf>
      <fill>
        <patternFill patternType="solid">
          <bgColor theme="4" tint="-0.499984740745262"/>
        </patternFill>
      </fill>
    </dxf>
    <dxf>
      <numFmt numFmtId="165" formatCode="[&gt;=1000000]&quot;$&quot;0.0,,\ &quot;M&quot;;[&gt;=1000]&quot;$&quot;0.0,\ &quot;K&quot;;0"/>
    </dxf>
    <dxf>
      <font>
        <color theme="0"/>
      </font>
    </dxf>
    <dxf>
      <fill>
        <patternFill patternType="solid">
          <bgColor theme="4" tint="-0.499984740745262"/>
        </patternFill>
      </fill>
    </dxf>
    <dxf>
      <numFmt numFmtId="165" formatCode="[&gt;=1000000]&quot;$&quot;0.0,,\ &quot;M&quot;;[&gt;=1000]&quot;$&quot;0.0,\ &quot;K&quot;;0"/>
    </dxf>
    <dxf>
      <font>
        <color theme="0"/>
      </font>
    </dxf>
    <dxf>
      <fill>
        <patternFill patternType="solid">
          <bgColor theme="4" tint="-0.499984740745262"/>
        </patternFill>
      </fill>
    </dxf>
    <dxf>
      <numFmt numFmtId="6" formatCode="#,##0_);[Red]\(#,##0\)"/>
    </dxf>
    <dxf>
      <numFmt numFmtId="13" formatCode="0%"/>
    </dxf>
    <dxf>
      <numFmt numFmtId="14" formatCode="0.00%"/>
    </dxf>
    <dxf>
      <font>
        <b/>
      </font>
    </dxf>
    <dxf>
      <font>
        <b/>
      </font>
    </dxf>
    <dxf>
      <font>
        <color theme="0"/>
      </font>
    </dxf>
    <dxf>
      <font>
        <color theme="0"/>
      </font>
    </dxf>
    <dxf>
      <fill>
        <patternFill patternType="solid">
          <bgColor theme="4" tint="-0.249977111117893"/>
        </patternFill>
      </fill>
    </dxf>
    <dxf>
      <fill>
        <patternFill patternType="solid">
          <bgColor theme="4" tint="-0.249977111117893"/>
        </patternFill>
      </fill>
    </dxf>
    <dxf>
      <numFmt numFmtId="13" formatCode="0%"/>
    </dxf>
    <dxf>
      <numFmt numFmtId="14" formatCode="0.00%"/>
    </dxf>
    <dxf>
      <numFmt numFmtId="14" formatCode="0.00%"/>
    </dxf>
    <dxf>
      <font>
        <b/>
      </font>
    </dxf>
    <dxf>
      <font>
        <b/>
      </font>
    </dxf>
    <dxf>
      <font>
        <color theme="0"/>
      </font>
    </dxf>
    <dxf>
      <font>
        <color theme="0"/>
      </font>
    </dxf>
    <dxf>
      <fill>
        <patternFill patternType="solid">
          <bgColor theme="4" tint="-0.249977111117893"/>
        </patternFill>
      </fill>
    </dxf>
    <dxf>
      <fill>
        <patternFill patternType="solid">
          <bgColor theme="4" tint="-0.249977111117893"/>
        </patternFill>
      </fill>
    </dxf>
    <dxf>
      <numFmt numFmtId="6" formatCode="#,##0_);[Red]\(#,##0\)"/>
    </dxf>
    <dxf>
      <numFmt numFmtId="13" formatCode="0%"/>
    </dxf>
    <dxf>
      <numFmt numFmtId="14" formatCode="0.00%"/>
    </dxf>
    <dxf>
      <font>
        <b/>
      </font>
    </dxf>
    <dxf>
      <font>
        <b/>
      </font>
    </dxf>
    <dxf>
      <font>
        <color theme="0"/>
      </font>
    </dxf>
    <dxf>
      <font>
        <color theme="0"/>
      </font>
    </dxf>
    <dxf>
      <fill>
        <patternFill patternType="solid">
          <bgColor theme="4" tint="-0.249977111117893"/>
        </patternFill>
      </fill>
    </dxf>
    <dxf>
      <fill>
        <patternFill patternType="solid">
          <bgColor theme="4" tint="-0.249977111117893"/>
        </patternFill>
      </fill>
    </dxf>
    <dxf>
      <numFmt numFmtId="166" formatCode="[&gt;=1000000]0.0,,\ &quot;M&quot;;[&gt;=1000]0.0,\ &quot;K&quot;;0"/>
    </dxf>
    <dxf>
      <font>
        <color theme="0"/>
        <family val="2"/>
      </font>
      <fill>
        <patternFill patternType="solid">
          <fgColor indexed="64"/>
          <bgColor theme="4" tint="-0.499984740745262"/>
        </patternFill>
      </fill>
    </dxf>
    <dxf>
      <numFmt numFmtId="165" formatCode="[&gt;=1000000]&quot;$&quot;0.0,,\ &quot;M&quot;;[&gt;=1000]&quot;$&quot;0.0,\ &quot;K&quot;;0"/>
    </dxf>
    <dxf>
      <font>
        <color theme="0"/>
        <family val="2"/>
      </font>
      <fill>
        <patternFill patternType="solid">
          <fgColor indexed="64"/>
          <bgColor theme="4" tint="-0.499984740745262"/>
        </patternFill>
      </fill>
    </dxf>
  </dxfs>
  <tableStyles count="0" defaultTableStyle="TableStyleMedium2" defaultPivotStyle="PivotStyleLight16"/>
  <colors>
    <mruColors>
      <color rgb="FF305496"/>
      <color rgb="FFD7E7F5"/>
      <color rgb="FF98C0E4"/>
      <color rgb="FF8FBAE1"/>
      <color rgb="FF8396AF"/>
      <color rgb="FF8497AE"/>
      <color rgb="FF90A1B6"/>
      <color rgb="FF92A3B8"/>
      <color rgb="FF9FAEC1"/>
      <color rgb="FFB7C3D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0"/>
          <c:showCatName val="0"/>
          <c:showSerName val="0"/>
          <c:showPercent val="0"/>
          <c:showBubbleSize val="0"/>
          <c:showLeaderLines val="0"/>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'Revenue Analysis'!$AS$8</c:f>
              <c:strCache>
                <c:ptCount val="1"/>
                <c:pt idx="0">
                  <c:v>Profit Margin</c:v>
                </c:pt>
              </c:strCache>
            </c:strRef>
          </c:tx>
          <c:spPr>
            <a:ln w="38100" cap="rnd">
              <a:solidFill>
                <a:schemeClr val="tx2"/>
              </a:solidFill>
              <a:round/>
            </a:ln>
            <a:effectLst/>
          </c:spPr>
          <c:marker>
            <c:symbol val="circle"/>
            <c:size val="6"/>
            <c:spPr>
              <a:solidFill>
                <a:schemeClr val="bg1">
                  <a:lumMod val="95000"/>
                </a:schemeClr>
              </a:solidFill>
              <a:ln w="19050">
                <a:solidFill>
                  <a:schemeClr val="tx2"/>
                </a:solidFill>
              </a:ln>
              <a:effectLst/>
            </c:spPr>
          </c:marker>
          <c:dLbls>
            <c:dLbl>
              <c:idx val="0"/>
              <c:tx>
                <c:rich>
                  <a:bodyPr/>
                  <a:lstStyle/>
                  <a:p>
                    <a:fld id="{7DABCB27-387B-42DF-896D-C0CC0D7A505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39D3-40A0-AA71-0EE73797DB42}"/>
                </c:ext>
              </c:extLst>
            </c:dLbl>
            <c:dLbl>
              <c:idx val="1"/>
              <c:tx>
                <c:rich>
                  <a:bodyPr/>
                  <a:lstStyle/>
                  <a:p>
                    <a:fld id="{E671F7AD-15F6-4A9C-A8D5-C48625854A2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39D3-40A0-AA71-0EE73797DB42}"/>
                </c:ext>
              </c:extLst>
            </c:dLbl>
            <c:dLbl>
              <c:idx val="2"/>
              <c:tx>
                <c:rich>
                  <a:bodyPr/>
                  <a:lstStyle/>
                  <a:p>
                    <a:fld id="{3F5BC069-59FB-46B7-A3D8-BB8EB9D192F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39D3-40A0-AA71-0EE73797DB42}"/>
                </c:ext>
              </c:extLst>
            </c:dLbl>
            <c:dLbl>
              <c:idx val="3"/>
              <c:tx>
                <c:rich>
                  <a:bodyPr/>
                  <a:lstStyle/>
                  <a:p>
                    <a:fld id="{0755B995-E150-40F8-AD48-0E09850AD50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39D3-40A0-AA71-0EE73797DB42}"/>
                </c:ext>
              </c:extLst>
            </c:dLbl>
            <c:dLbl>
              <c:idx val="4"/>
              <c:tx>
                <c:rich>
                  <a:bodyPr/>
                  <a:lstStyle/>
                  <a:p>
                    <a:fld id="{99E19887-29E0-4809-A507-1E59055E1DA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39D3-40A0-AA71-0EE73797DB42}"/>
                </c:ext>
              </c:extLst>
            </c:dLbl>
            <c:dLbl>
              <c:idx val="5"/>
              <c:tx>
                <c:rich>
                  <a:bodyPr/>
                  <a:lstStyle/>
                  <a:p>
                    <a:fld id="{407180E6-D0C4-4AF3-8B9F-6D160E4A8DE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39D3-40A0-AA71-0EE73797DB42}"/>
                </c:ext>
              </c:extLst>
            </c:dLbl>
            <c:dLbl>
              <c:idx val="6"/>
              <c:tx>
                <c:rich>
                  <a:bodyPr/>
                  <a:lstStyle/>
                  <a:p>
                    <a:fld id="{92A0E645-5800-4196-88D2-E57D5496C51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39D3-40A0-AA71-0EE73797DB42}"/>
                </c:ext>
              </c:extLst>
            </c:dLbl>
            <c:dLbl>
              <c:idx val="7"/>
              <c:tx>
                <c:rich>
                  <a:bodyPr/>
                  <a:lstStyle/>
                  <a:p>
                    <a:fld id="{F40678D7-CF43-4131-A238-2C673C45958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39D3-40A0-AA71-0EE73797DB42}"/>
                </c:ext>
              </c:extLst>
            </c:dLbl>
            <c:dLbl>
              <c:idx val="8"/>
              <c:tx>
                <c:rich>
                  <a:bodyPr/>
                  <a:lstStyle/>
                  <a:p>
                    <a:fld id="{85BD3FD1-E1EC-47C9-9E24-6550EF70122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39D3-40A0-AA71-0EE73797DB42}"/>
                </c:ext>
              </c:extLst>
            </c:dLbl>
            <c:dLbl>
              <c:idx val="9"/>
              <c:tx>
                <c:rich>
                  <a:bodyPr/>
                  <a:lstStyle/>
                  <a:p>
                    <a:fld id="{A3C9E7ED-385A-4A99-AC5E-0F288B8FEC5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39D3-40A0-AA71-0EE73797DB42}"/>
                </c:ext>
              </c:extLst>
            </c:dLbl>
            <c:dLbl>
              <c:idx val="10"/>
              <c:tx>
                <c:rich>
                  <a:bodyPr/>
                  <a:lstStyle/>
                  <a:p>
                    <a:fld id="{B7071D3D-9606-41B7-9B26-5AB0B512A84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39D3-40A0-AA71-0EE73797DB42}"/>
                </c:ext>
              </c:extLst>
            </c:dLbl>
            <c:dLbl>
              <c:idx val="11"/>
              <c:tx>
                <c:rich>
                  <a:bodyPr/>
                  <a:lstStyle/>
                  <a:p>
                    <a:fld id="{1DFF0636-A96C-4889-B4B0-70CA701BF83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39D3-40A0-AA71-0EE73797DB42}"/>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'Revenue Analysis'!$AQ$9:$AQ$20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'Revenue Analysis'!$AS$9:$AS$20</c:f>
              <c:numCache>
                <c:formatCode>0%</c:formatCode>
                <c:ptCount val="12"/>
                <c:pt idx="0">
                  <c:v>0.35173805681663051</c:v>
                </c:pt>
                <c:pt idx="1">
                  <c:v>0.35012574682096093</c:v>
                </c:pt>
                <c:pt idx="2">
                  <c:v>0.35979772187590592</c:v>
                </c:pt>
                <c:pt idx="3">
                  <c:v>0.38096832650055024</c:v>
                </c:pt>
                <c:pt idx="4">
                  <c:v>0.37196761539378281</c:v>
                </c:pt>
                <c:pt idx="5">
                  <c:v>0.35740006912885142</c:v>
                </c:pt>
                <c:pt idx="6">
                  <c:v>0.35666789969080093</c:v>
                </c:pt>
                <c:pt idx="7">
                  <c:v>0.37379690088343792</c:v>
                </c:pt>
                <c:pt idx="8">
                  <c:v>0.39929183831068665</c:v>
                </c:pt>
                <c:pt idx="9">
                  <c:v>0.39239617047028486</c:v>
                </c:pt>
                <c:pt idx="10">
                  <c:v>0.36481715065754083</c:v>
                </c:pt>
                <c:pt idx="11">
                  <c:v>0.36800421535124112</c:v>
                </c:pt>
              </c:numCache>
            </c:numRef>
          </c:val>
          <c:smooth val="0"/>
          <c:extLst>
            <c:ext xmlns:c15="http://schemas.microsoft.com/office/drawing/2012/chart" uri="{02D57815-91ED-43cb-92C2-25804820EDAC}">
              <c15:datalabelsRange>
                <c15:f>'Revenue Analysis'!$AT$9:$AT$20</c15:f>
                <c15:dlblRangeCache>
                  <c:ptCount val="12"/>
                  <c:pt idx="0">
                    <c:v>35%</c:v>
                  </c:pt>
                  <c:pt idx="1">
                    <c:v>35%</c:v>
                  </c:pt>
                  <c:pt idx="2">
                    <c:v>36%</c:v>
                  </c:pt>
                  <c:pt idx="3">
                    <c:v>38%</c:v>
                  </c:pt>
                  <c:pt idx="4">
                    <c:v>37%</c:v>
                  </c:pt>
                  <c:pt idx="5">
                    <c:v>36%</c:v>
                  </c:pt>
                  <c:pt idx="6">
                    <c:v>36%</c:v>
                  </c:pt>
                  <c:pt idx="7">
                    <c:v>37%</c:v>
                  </c:pt>
                  <c:pt idx="8">
                    <c:v>40%</c:v>
                  </c:pt>
                  <c:pt idx="9">
                    <c:v>39%</c:v>
                  </c:pt>
                  <c:pt idx="10">
                    <c:v>36%</c:v>
                  </c:pt>
                  <c:pt idx="11">
                    <c:v>37%</c:v>
                  </c:pt>
                </c15:dlblRangeCache>
              </c15:datalabelsRange>
            </c:ext>
            <c:ext xmlns:c16="http://schemas.microsoft.com/office/drawing/2014/chart" uri="{C3380CC4-5D6E-409C-BE32-E72D297353CC}">
              <c16:uniqueId val="{0000000C-39D3-40A0-AA71-0EE73797DB42}"/>
            </c:ext>
          </c:extLst>
        </c:ser>
        <c:dLbls>
          <c:showLegendKey val="0"/>
          <c:showVal val="0"/>
          <c:showCatName val="0"/>
          <c:showSerName val="0"/>
          <c:showPercent val="0"/>
          <c:showBubbleSize val="0"/>
        </c:dLbls>
        <c:marker val="1"/>
        <c:smooth val="0"/>
        <c:axId val="604619592"/>
        <c:axId val="604625712"/>
      </c:lineChart>
      <c:catAx>
        <c:axId val="604619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2"/>
                </a:solidFill>
                <a:latin typeface="+mn-lt"/>
                <a:ea typeface="+mn-ea"/>
                <a:cs typeface="+mn-cs"/>
              </a:defRPr>
            </a:pPr>
            <a:endParaRPr lang="en-US"/>
          </a:p>
        </c:txPr>
        <c:crossAx val="604625712"/>
        <c:crosses val="autoZero"/>
        <c:auto val="1"/>
        <c:lblAlgn val="ctr"/>
        <c:lblOffset val="100"/>
        <c:noMultiLvlLbl val="0"/>
      </c:catAx>
      <c:valAx>
        <c:axId val="604625712"/>
        <c:scaling>
          <c:orientation val="minMax"/>
        </c:scaling>
        <c:delete val="1"/>
        <c:axPos val="l"/>
        <c:numFmt formatCode="0%" sourceLinked="1"/>
        <c:majorTickMark val="none"/>
        <c:minorTickMark val="none"/>
        <c:tickLblPos val="nextTo"/>
        <c:crossAx val="604619592"/>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'Revenue Analysis'!$U$13</c:f>
              <c:strCache>
                <c:ptCount val="1"/>
                <c:pt idx="0">
                  <c:v> Total Sales</c:v>
                </c:pt>
              </c:strCache>
            </c:strRef>
          </c:tx>
          <c:spPr>
            <a:solidFill>
              <a:schemeClr val="tx2"/>
            </a:solidFill>
            <a:ln>
              <a:noFill/>
            </a:ln>
            <a:effectLst/>
          </c:spPr>
          <c:invertIfNegative val="0"/>
          <c:dPt>
            <c:idx val="0"/>
            <c:invertIfNegative val="0"/>
            <c:bubble3D val="0"/>
            <c:spPr>
              <a:solidFill>
                <a:schemeClr val="tx2"/>
              </a:solidFill>
              <a:ln>
                <a:noFill/>
              </a:ln>
              <a:effectLst/>
            </c:spPr>
            <c:extLst>
              <c:ext xmlns:c16="http://schemas.microsoft.com/office/drawing/2014/chart" uri="{C3380CC4-5D6E-409C-BE32-E72D297353CC}">
                <c16:uniqueId val="{00000001-6A4B-4D75-8CC7-7DC268B73D9D}"/>
              </c:ext>
            </c:extLst>
          </c:dPt>
          <c:dLbls>
            <c:dLbl>
              <c:idx val="0"/>
              <c:tx>
                <c:rich>
                  <a:bodyPr/>
                  <a:lstStyle/>
                  <a:p>
                    <a:fld id="{CF317D33-B698-42D9-B461-11EAA0D8EDD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6A4B-4D75-8CC7-7DC268B73D9D}"/>
                </c:ext>
              </c:extLst>
            </c:dLbl>
            <c:dLbl>
              <c:idx val="1"/>
              <c:tx>
                <c:rich>
                  <a:bodyPr/>
                  <a:lstStyle/>
                  <a:p>
                    <a:fld id="{837540B4-0B2C-4DEF-A46A-0174BC1DAFA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6A4B-4D75-8CC7-7DC268B73D9D}"/>
                </c:ext>
              </c:extLst>
            </c:dLbl>
            <c:dLbl>
              <c:idx val="2"/>
              <c:tx>
                <c:rich>
                  <a:bodyPr/>
                  <a:lstStyle/>
                  <a:p>
                    <a:fld id="{984C9F06-7DE2-4812-8614-59CC1CE6997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6A4B-4D75-8CC7-7DC268B73D9D}"/>
                </c:ext>
              </c:extLst>
            </c:dLbl>
            <c:dLbl>
              <c:idx val="3"/>
              <c:tx>
                <c:rich>
                  <a:bodyPr/>
                  <a:lstStyle/>
                  <a:p>
                    <a:fld id="{D2A4A217-5099-46B4-ABA6-D6CC527CBB4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6A4B-4D75-8CC7-7DC268B73D9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'Revenue Analysis'!$T$14:$T$17</c:f>
              <c:strCache>
                <c:ptCount val="4"/>
                <c:pt idx="0">
                  <c:v>Qtr3</c:v>
                </c:pt>
                <c:pt idx="1">
                  <c:v>Qtr2</c:v>
                </c:pt>
                <c:pt idx="2">
                  <c:v>Qtr4</c:v>
                </c:pt>
                <c:pt idx="3">
                  <c:v>Qtr1</c:v>
                </c:pt>
              </c:strCache>
            </c:strRef>
          </c:cat>
          <c:val>
            <c:numRef>
              <c:f>'Revenue Analysis'!$U$14:$U$17</c:f>
              <c:numCache>
                <c:formatCode>"$"#,##0</c:formatCode>
                <c:ptCount val="4"/>
                <c:pt idx="0">
                  <c:v>265308354</c:v>
                </c:pt>
                <c:pt idx="1">
                  <c:v>227595037</c:v>
                </c:pt>
                <c:pt idx="2">
                  <c:v>217610330</c:v>
                </c:pt>
                <c:pt idx="3">
                  <c:v>189388404</c:v>
                </c:pt>
              </c:numCache>
            </c:numRef>
          </c:val>
          <c:extLst>
            <c:ext xmlns:c15="http://schemas.microsoft.com/office/drawing/2012/chart" uri="{02D57815-91ED-43cb-92C2-25804820EDAC}">
              <c15:datalabelsRange>
                <c15:f>'Revenue Analysis'!$Y$14:$Y$17</c15:f>
                <c15:dlblRangeCache>
                  <c:ptCount val="4"/>
                  <c:pt idx="0">
                    <c:v>29%</c:v>
                  </c:pt>
                  <c:pt idx="1">
                    <c:v>25%</c:v>
                  </c:pt>
                  <c:pt idx="2">
                    <c:v>24%</c:v>
                  </c:pt>
                  <c:pt idx="3">
                    <c:v>21%</c:v>
                  </c:pt>
                </c15:dlblRangeCache>
              </c15:datalabelsRange>
            </c:ext>
            <c:ext xmlns:c16="http://schemas.microsoft.com/office/drawing/2014/chart" uri="{C3380CC4-5D6E-409C-BE32-E72D297353CC}">
              <c16:uniqueId val="{00000005-6A4B-4D75-8CC7-7DC268B73D9D}"/>
            </c:ext>
          </c:extLst>
        </c:ser>
        <c:ser>
          <c:idx val="1"/>
          <c:order val="1"/>
          <c:tx>
            <c:strRef>
              <c:f>'Revenue Analysis'!$V$13</c:f>
              <c:strCache>
                <c:ptCount val="1"/>
                <c:pt idx="0">
                  <c:v>Revenue Highlight</c:v>
                </c:pt>
              </c:strCache>
            </c:strRef>
          </c:tx>
          <c:spPr>
            <a:solidFill>
              <a:srgbClr val="C00000"/>
            </a:solidFill>
            <a:ln>
              <a:noFill/>
            </a:ln>
            <a:effectLst/>
          </c:spPr>
          <c:invertIfNegative val="0"/>
          <c:dPt>
            <c:idx val="0"/>
            <c:invertIfNegative val="0"/>
            <c:bubble3D val="0"/>
            <c:spPr>
              <a:solidFill>
                <a:srgbClr val="98C0E4"/>
              </a:solidFill>
              <a:ln>
                <a:noFill/>
              </a:ln>
              <a:effectLst>
                <a:glow rad="127000">
                  <a:srgbClr val="00B050">
                    <a:alpha val="50000"/>
                  </a:srgbClr>
                </a:glow>
              </a:effectLst>
            </c:spPr>
            <c:extLst>
              <c:ext xmlns:c16="http://schemas.microsoft.com/office/drawing/2014/chart" uri="{C3380CC4-5D6E-409C-BE32-E72D297353CC}">
                <c16:uniqueId val="{00000007-6A4B-4D75-8CC7-7DC268B73D9D}"/>
              </c:ext>
            </c:extLst>
          </c:dPt>
          <c:dPt>
            <c:idx val="1"/>
            <c:invertIfNegative val="0"/>
            <c:bubble3D val="0"/>
            <c:spPr>
              <a:solidFill>
                <a:srgbClr val="98C0E4"/>
              </a:solidFill>
              <a:ln>
                <a:noFill/>
              </a:ln>
              <a:effectLst/>
            </c:spPr>
            <c:extLst>
              <c:ext xmlns:c16="http://schemas.microsoft.com/office/drawing/2014/chart" uri="{C3380CC4-5D6E-409C-BE32-E72D297353CC}">
                <c16:uniqueId val="{00000009-6A4B-4D75-8CC7-7DC268B73D9D}"/>
              </c:ext>
            </c:extLst>
          </c:dPt>
          <c:dPt>
            <c:idx val="2"/>
            <c:invertIfNegative val="0"/>
            <c:bubble3D val="0"/>
            <c:spPr>
              <a:solidFill>
                <a:srgbClr val="98C0E4"/>
              </a:solidFill>
              <a:ln>
                <a:noFill/>
              </a:ln>
              <a:effectLst/>
            </c:spPr>
            <c:extLst>
              <c:ext xmlns:c16="http://schemas.microsoft.com/office/drawing/2014/chart" uri="{C3380CC4-5D6E-409C-BE32-E72D297353CC}">
                <c16:uniqueId val="{0000000B-6A4B-4D75-8CC7-7DC268B73D9D}"/>
              </c:ext>
            </c:extLst>
          </c:dPt>
          <c:dPt>
            <c:idx val="3"/>
            <c:invertIfNegative val="0"/>
            <c:bubble3D val="0"/>
            <c:spPr>
              <a:solidFill>
                <a:srgbClr val="98C0E4"/>
              </a:solidFill>
              <a:ln>
                <a:noFill/>
              </a:ln>
              <a:effectLst>
                <a:glow rad="114300">
                  <a:srgbClr val="C00000">
                    <a:alpha val="50000"/>
                  </a:srgbClr>
                </a:glow>
              </a:effectLst>
            </c:spPr>
            <c:extLst>
              <c:ext xmlns:c16="http://schemas.microsoft.com/office/drawing/2014/chart" uri="{C3380CC4-5D6E-409C-BE32-E72D297353CC}">
                <c16:uniqueId val="{0000000D-6A4B-4D75-8CC7-7DC268B73D9D}"/>
              </c:ext>
            </c:extLst>
          </c:dPt>
          <c:cat>
            <c:strRef>
              <c:f>'Revenue Analysis'!$T$14:$T$17</c:f>
              <c:strCache>
                <c:ptCount val="4"/>
                <c:pt idx="0">
                  <c:v>Qtr3</c:v>
                </c:pt>
                <c:pt idx="1">
                  <c:v>Qtr2</c:v>
                </c:pt>
                <c:pt idx="2">
                  <c:v>Qtr4</c:v>
                </c:pt>
                <c:pt idx="3">
                  <c:v>Qtr1</c:v>
                </c:pt>
              </c:strCache>
            </c:strRef>
          </c:cat>
          <c:val>
            <c:numRef>
              <c:f>'Revenue Analysis'!$V$14:$V$17</c:f>
              <c:numCache>
                <c:formatCode>General</c:formatCode>
                <c:ptCount val="4"/>
                <c:pt idx="0">
                  <c:v>265308354</c:v>
                </c:pt>
                <c:pt idx="1">
                  <c:v>#N/A</c:v>
                </c:pt>
                <c:pt idx="2">
                  <c:v>#N/A</c:v>
                </c:pt>
                <c:pt idx="3">
                  <c:v>#N/A</c:v>
                </c:pt>
              </c:numCache>
            </c:numRef>
          </c:val>
          <c:extLst>
            <c:ext xmlns:c16="http://schemas.microsoft.com/office/drawing/2014/chart" uri="{C3380CC4-5D6E-409C-BE32-E72D297353CC}">
              <c16:uniqueId val="{0000000E-6A4B-4D75-8CC7-7DC268B73D9D}"/>
            </c:ext>
          </c:extLst>
        </c:ser>
        <c:dLbls>
          <c:showLegendKey val="0"/>
          <c:showVal val="0"/>
          <c:showCatName val="0"/>
          <c:showSerName val="0"/>
          <c:showPercent val="0"/>
          <c:showBubbleSize val="0"/>
        </c:dLbls>
        <c:gapWidth val="120"/>
        <c:overlap val="100"/>
        <c:axId val="617536280"/>
        <c:axId val="617542040"/>
      </c:barChart>
      <c:lineChart>
        <c:grouping val="standard"/>
        <c:varyColors val="0"/>
        <c:ser>
          <c:idx val="2"/>
          <c:order val="2"/>
          <c:tx>
            <c:strRef>
              <c:f>'Revenue Analysis'!$W$13</c:f>
              <c:strCache>
                <c:ptCount val="1"/>
                <c:pt idx="0">
                  <c:v> Operating Profit</c:v>
                </c:pt>
              </c:strCache>
            </c:strRef>
          </c:tx>
          <c:spPr>
            <a:ln w="38100" cap="rnd">
              <a:solidFill>
                <a:schemeClr val="tx2"/>
              </a:solidFill>
              <a:round/>
            </a:ln>
            <a:effectLst/>
          </c:spPr>
          <c:marker>
            <c:symbol val="square"/>
            <c:size val="7"/>
            <c:spPr>
              <a:solidFill>
                <a:schemeClr val="bg2"/>
              </a:solidFill>
              <a:ln w="19050">
                <a:solidFill>
                  <a:schemeClr val="tx2"/>
                </a:solidFill>
              </a:ln>
              <a:effectLst/>
            </c:spPr>
          </c:marker>
          <c:dLbls>
            <c:dLbl>
              <c:idx val="0"/>
              <c:tx>
                <c:rich>
                  <a:bodyPr/>
                  <a:lstStyle/>
                  <a:p>
                    <a:fld id="{5C954FD7-FA5A-47B3-8509-05CFA8EF0E4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6A4B-4D75-8CC7-7DC268B73D9D}"/>
                </c:ext>
              </c:extLst>
            </c:dLbl>
            <c:dLbl>
              <c:idx val="1"/>
              <c:tx>
                <c:rich>
                  <a:bodyPr/>
                  <a:lstStyle/>
                  <a:p>
                    <a:fld id="{7CF0D3BB-D5BA-4339-BA49-30B1EA05D34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6A4B-4D75-8CC7-7DC268B73D9D}"/>
                </c:ext>
              </c:extLst>
            </c:dLbl>
            <c:dLbl>
              <c:idx val="2"/>
              <c:tx>
                <c:rich>
                  <a:bodyPr/>
                  <a:lstStyle/>
                  <a:p>
                    <a:fld id="{A6C554FB-35D9-4F8B-9AA2-A62CD1B7BE0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6A4B-4D75-8CC7-7DC268B73D9D}"/>
                </c:ext>
              </c:extLst>
            </c:dLbl>
            <c:dLbl>
              <c:idx val="3"/>
              <c:tx>
                <c:rich>
                  <a:bodyPr/>
                  <a:lstStyle/>
                  <a:p>
                    <a:fld id="{0587969E-F1F2-4893-B7A0-102B039879C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6A4B-4D75-8CC7-7DC268B73D9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'Revenue Analysis'!$T$14:$T$17</c:f>
              <c:strCache>
                <c:ptCount val="4"/>
                <c:pt idx="0">
                  <c:v>Qtr3</c:v>
                </c:pt>
                <c:pt idx="1">
                  <c:v>Qtr2</c:v>
                </c:pt>
                <c:pt idx="2">
                  <c:v>Qtr4</c:v>
                </c:pt>
                <c:pt idx="3">
                  <c:v>Qtr1</c:v>
                </c:pt>
              </c:strCache>
            </c:strRef>
          </c:cat>
          <c:val>
            <c:numRef>
              <c:f>'Revenue Analysis'!$W$14:$W$17</c:f>
              <c:numCache>
                <c:formatCode>"$"#,##0</c:formatCode>
                <c:ptCount val="4"/>
                <c:pt idx="0">
                  <c:v>99515925.61999996</c:v>
                </c:pt>
                <c:pt idx="1">
                  <c:v>84220208.560000107</c:v>
                </c:pt>
                <c:pt idx="2">
                  <c:v>81424168.060000017</c:v>
                </c:pt>
                <c:pt idx="3">
                  <c:v>66974459.210000053</c:v>
                </c:pt>
              </c:numCache>
            </c:numRef>
          </c:val>
          <c:smooth val="1"/>
          <c:extLst>
            <c:ext xmlns:c15="http://schemas.microsoft.com/office/drawing/2012/chart" uri="{02D57815-91ED-43cb-92C2-25804820EDAC}">
              <c15:datalabelsRange>
                <c15:f>'Revenue Analysis'!$Z$14:$Z$17</c15:f>
                <c15:dlblRangeCache>
                  <c:ptCount val="4"/>
                  <c:pt idx="0">
                    <c:v>30%</c:v>
                  </c:pt>
                  <c:pt idx="1">
                    <c:v>25%</c:v>
                  </c:pt>
                  <c:pt idx="2">
                    <c:v>25%</c:v>
                  </c:pt>
                  <c:pt idx="3">
                    <c:v>20%</c:v>
                  </c:pt>
                </c15:dlblRangeCache>
              </c15:datalabelsRange>
            </c:ext>
            <c:ext xmlns:c16="http://schemas.microsoft.com/office/drawing/2014/chart" uri="{C3380CC4-5D6E-409C-BE32-E72D297353CC}">
              <c16:uniqueId val="{00000013-6A4B-4D75-8CC7-7DC268B73D9D}"/>
            </c:ext>
          </c:extLst>
        </c:ser>
        <c:ser>
          <c:idx val="3"/>
          <c:order val="3"/>
          <c:tx>
            <c:strRef>
              <c:f>'Revenue Analysis'!$X$13</c:f>
              <c:strCache>
                <c:ptCount val="1"/>
                <c:pt idx="0">
                  <c:v>Profit Highlight</c:v>
                </c:pt>
              </c:strCache>
            </c:strRef>
          </c:tx>
          <c:spPr>
            <a:ln w="38100" cap="rnd">
              <a:solidFill>
                <a:srgbClr val="C00000"/>
              </a:solidFill>
              <a:round/>
            </a:ln>
            <a:effectLst/>
          </c:spPr>
          <c:marker>
            <c:symbol val="square"/>
            <c:size val="7"/>
            <c:spPr>
              <a:solidFill>
                <a:schemeClr val="bg2"/>
              </a:solidFill>
              <a:ln w="9525">
                <a:solidFill>
                  <a:srgbClr val="C00000"/>
                </a:solidFill>
              </a:ln>
              <a:effectLst/>
            </c:spPr>
          </c:marker>
          <c:cat>
            <c:strRef>
              <c:f>'Revenue Analysis'!$T$14:$T$17</c:f>
              <c:strCache>
                <c:ptCount val="4"/>
                <c:pt idx="0">
                  <c:v>Qtr3</c:v>
                </c:pt>
                <c:pt idx="1">
                  <c:v>Qtr2</c:v>
                </c:pt>
                <c:pt idx="2">
                  <c:v>Qtr4</c:v>
                </c:pt>
                <c:pt idx="3">
                  <c:v>Qtr1</c:v>
                </c:pt>
              </c:strCache>
            </c:strRef>
          </c:cat>
          <c:val>
            <c:numRef>
              <c:f>'Revenue Analysis'!$X$14:$X$17</c:f>
              <c:numCache>
                <c:formatCode>General</c:formatCode>
                <c:ptCount val="4"/>
                <c:pt idx="0">
                  <c:v>0</c:v>
                </c:pt>
                <c:pt idx="1">
                  <c:v>#N/A</c:v>
                </c:pt>
                <c:pt idx="2">
                  <c:v>#N/A</c:v>
                </c:pt>
                <c:pt idx="3">
                  <c:v>#N/A</c:v>
                </c:pt>
              </c:numCache>
            </c:numRef>
          </c:val>
          <c:smooth val="0"/>
          <c:extLst>
            <c:ext xmlns:c16="http://schemas.microsoft.com/office/drawing/2014/chart" uri="{C3380CC4-5D6E-409C-BE32-E72D297353CC}">
              <c16:uniqueId val="{00000014-6A4B-4D75-8CC7-7DC268B73D9D}"/>
            </c:ext>
          </c:extLst>
        </c:ser>
        <c:dLbls>
          <c:showLegendKey val="0"/>
          <c:showVal val="0"/>
          <c:showCatName val="0"/>
          <c:showSerName val="0"/>
          <c:showPercent val="0"/>
          <c:showBubbleSize val="0"/>
        </c:dLbls>
        <c:marker val="1"/>
        <c:smooth val="0"/>
        <c:axId val="617536280"/>
        <c:axId val="617542040"/>
      </c:lineChart>
      <c:catAx>
        <c:axId val="617536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542040"/>
        <c:crosses val="autoZero"/>
        <c:auto val="1"/>
        <c:lblAlgn val="ctr"/>
        <c:lblOffset val="100"/>
        <c:noMultiLvlLbl val="0"/>
      </c:catAx>
      <c:valAx>
        <c:axId val="617542040"/>
        <c:scaling>
          <c:orientation val="minMax"/>
        </c:scaling>
        <c:delete val="1"/>
        <c:axPos val="l"/>
        <c:numFmt formatCode="&quot;$&quot;#,##0" sourceLinked="1"/>
        <c:majorTickMark val="none"/>
        <c:minorTickMark val="none"/>
        <c:tickLblPos val="nextTo"/>
        <c:crossAx val="61753628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'Revenue Analysis'!$N$16</c:f>
              <c:strCache>
                <c:ptCount val="1"/>
                <c:pt idx="0">
                  <c:v> Operating Profit</c:v>
                </c:pt>
              </c:strCache>
            </c:strRef>
          </c:tx>
          <c:spPr>
            <a:solidFill>
              <a:schemeClr val="tx2"/>
            </a:solidFill>
            <a:ln>
              <a:noFill/>
            </a:ln>
            <a:effectLst/>
          </c:spPr>
          <c:invertIfNegative val="0"/>
          <c:dLbls>
            <c:dLbl>
              <c:idx val="0"/>
              <c:tx>
                <c:rich>
                  <a:bodyPr/>
                  <a:lstStyle/>
                  <a:p>
                    <a:fld id="{A65D5E25-5D40-40E7-A6C3-557B7FA2543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C2FC-4DC3-9D61-3DF035317D21}"/>
                </c:ext>
              </c:extLst>
            </c:dLbl>
            <c:dLbl>
              <c:idx val="1"/>
              <c:tx>
                <c:rich>
                  <a:bodyPr/>
                  <a:lstStyle/>
                  <a:p>
                    <a:fld id="{3033D833-2D63-4259-8468-3E7AD755294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C2FC-4DC3-9D61-3DF035317D21}"/>
                </c:ext>
              </c:extLst>
            </c:dLbl>
            <c:dLbl>
              <c:idx val="2"/>
              <c:tx>
                <c:rich>
                  <a:bodyPr/>
                  <a:lstStyle/>
                  <a:p>
                    <a:fld id="{1D98D79C-2D77-42EC-B9AF-4A19CCF5724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C2FC-4DC3-9D61-3DF035317D21}"/>
                </c:ext>
              </c:extLst>
            </c:dLbl>
            <c:dLbl>
              <c:idx val="3"/>
              <c:tx>
                <c:rich>
                  <a:bodyPr/>
                  <a:lstStyle/>
                  <a:p>
                    <a:fld id="{D7E43655-D645-4357-A3B5-4D174062673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C2FC-4DC3-9D61-3DF035317D21}"/>
                </c:ext>
              </c:extLst>
            </c:dLbl>
            <c:dLbl>
              <c:idx val="4"/>
              <c:tx>
                <c:rich>
                  <a:bodyPr/>
                  <a:lstStyle/>
                  <a:p>
                    <a:fld id="{62155E12-D459-4634-8952-1CDA5BA18B5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C2FC-4DC3-9D61-3DF035317D21}"/>
                </c:ext>
              </c:extLst>
            </c:dLbl>
            <c:dLbl>
              <c:idx val="5"/>
              <c:tx>
                <c:rich>
                  <a:bodyPr/>
                  <a:lstStyle/>
                  <a:p>
                    <a:fld id="{FC08B1E8-7F17-4AC6-B579-2118AA49B05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C2FC-4DC3-9D61-3DF035317D2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'Revenue Analysis'!$M$17:$M$22</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'Revenue Analysis'!$N$17:$N$22</c:f>
              <c:numCache>
                <c:formatCode>#,##0</c:formatCode>
                <c:ptCount val="6"/>
                <c:pt idx="0">
                  <c:v>82802260.619999707</c:v>
                </c:pt>
                <c:pt idx="1">
                  <c:v>68650970.560000017</c:v>
                </c:pt>
                <c:pt idx="2">
                  <c:v>51846888.190000139</c:v>
                </c:pt>
                <c:pt idx="3">
                  <c:v>45095826.810000047</c:v>
                </c:pt>
                <c:pt idx="4">
                  <c:v>44763030.330000028</c:v>
                </c:pt>
                <c:pt idx="5">
                  <c:v>38975784.93999999</c:v>
                </c:pt>
              </c:numCache>
            </c:numRef>
          </c:val>
          <c:extLst>
            <c:ext xmlns:c15="http://schemas.microsoft.com/office/drawing/2012/chart" uri="{02D57815-91ED-43cb-92C2-25804820EDAC}">
              <c15:datalabelsRange>
                <c15:f>'Revenue Analysis'!$Q$17:$Q$22</c15:f>
                <c15:dlblRangeCache>
                  <c:ptCount val="6"/>
                  <c:pt idx="0">
                    <c:v>25%</c:v>
                  </c:pt>
                  <c:pt idx="1">
                    <c:v>21%</c:v>
                  </c:pt>
                  <c:pt idx="2">
                    <c:v>16%</c:v>
                  </c:pt>
                  <c:pt idx="3">
                    <c:v>14%</c:v>
                  </c:pt>
                  <c:pt idx="4">
                    <c:v>13%</c:v>
                  </c:pt>
                  <c:pt idx="5">
                    <c:v>12%</c:v>
                  </c:pt>
                </c15:dlblRangeCache>
              </c15:datalabelsRange>
            </c:ext>
            <c:ext xmlns:c16="http://schemas.microsoft.com/office/drawing/2014/chart" uri="{C3380CC4-5D6E-409C-BE32-E72D297353CC}">
              <c16:uniqueId val="{00000006-C2FC-4DC3-9D61-3DF035317D21}"/>
            </c:ext>
          </c:extLst>
        </c:ser>
        <c:ser>
          <c:idx val="1"/>
          <c:order val="1"/>
          <c:tx>
            <c:strRef>
              <c:f>'Revenue Analysis'!$O$16</c:f>
              <c:strCache>
                <c:ptCount val="1"/>
              </c:strCache>
            </c:strRef>
          </c:tx>
          <c:spPr>
            <a:solidFill>
              <a:srgbClr val="98C0E4"/>
            </a:solidFill>
            <a:ln>
              <a:noFill/>
            </a:ln>
            <a:effectLst/>
          </c:spPr>
          <c:invertIfNegative val="0"/>
          <c:dPt>
            <c:idx val="0"/>
            <c:invertIfNegative val="0"/>
            <c:bubble3D val="0"/>
            <c:spPr>
              <a:solidFill>
                <a:srgbClr val="98C0E4"/>
              </a:solidFill>
              <a:ln>
                <a:noFill/>
              </a:ln>
              <a:effectLst>
                <a:glow rad="127000">
                  <a:srgbClr val="00B050">
                    <a:alpha val="50000"/>
                  </a:srgbClr>
                </a:glow>
              </a:effectLst>
            </c:spPr>
            <c:extLst>
              <c:ext xmlns:c16="http://schemas.microsoft.com/office/drawing/2014/chart" uri="{C3380CC4-5D6E-409C-BE32-E72D297353CC}">
                <c16:uniqueId val="{00000008-C2FC-4DC3-9D61-3DF035317D21}"/>
              </c:ext>
            </c:extLst>
          </c:dPt>
          <c:dPt>
            <c:idx val="3"/>
            <c:invertIfNegative val="0"/>
            <c:bubble3D val="0"/>
            <c:spPr>
              <a:solidFill>
                <a:srgbClr val="98C0E4"/>
              </a:solidFill>
              <a:ln>
                <a:noFill/>
              </a:ln>
              <a:effectLst/>
            </c:spPr>
            <c:extLst>
              <c:ext xmlns:c16="http://schemas.microsoft.com/office/drawing/2014/chart" uri="{C3380CC4-5D6E-409C-BE32-E72D297353CC}">
                <c16:uniqueId val="{0000000A-C2FC-4DC3-9D61-3DF035317D21}"/>
              </c:ext>
            </c:extLst>
          </c:dPt>
          <c:dPt>
            <c:idx val="4"/>
            <c:invertIfNegative val="0"/>
            <c:bubble3D val="0"/>
            <c:spPr>
              <a:solidFill>
                <a:srgbClr val="98C0E4"/>
              </a:solidFill>
              <a:ln>
                <a:noFill/>
              </a:ln>
              <a:effectLst/>
            </c:spPr>
            <c:extLst>
              <c:ext xmlns:c16="http://schemas.microsoft.com/office/drawing/2014/chart" uri="{C3380CC4-5D6E-409C-BE32-E72D297353CC}">
                <c16:uniqueId val="{0000000C-C2FC-4DC3-9D61-3DF035317D21}"/>
              </c:ext>
            </c:extLst>
          </c:dPt>
          <c:dPt>
            <c:idx val="5"/>
            <c:invertIfNegative val="0"/>
            <c:bubble3D val="0"/>
            <c:spPr>
              <a:solidFill>
                <a:srgbClr val="98C0E4"/>
              </a:solidFill>
              <a:ln>
                <a:noFill/>
              </a:ln>
              <a:effectLst>
                <a:glow rad="114300">
                  <a:srgbClr val="C00000">
                    <a:alpha val="50000"/>
                  </a:srgbClr>
                </a:glow>
              </a:effectLst>
            </c:spPr>
            <c:extLst>
              <c:ext xmlns:c16="http://schemas.microsoft.com/office/drawing/2014/chart" uri="{C3380CC4-5D6E-409C-BE32-E72D297353CC}">
                <c16:uniqueId val="{0000000E-C2FC-4DC3-9D61-3DF035317D21}"/>
              </c:ext>
            </c:extLst>
          </c:dPt>
          <c:cat>
            <c:strRef>
              <c:f>'Revenue Analysis'!$M$17:$M$22</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'Revenue Analysis'!$O$17:$O$22</c:f>
              <c:numCache>
                <c:formatCode>#,##0</c:formatCode>
                <c:ptCount val="6"/>
                <c:pt idx="0">
                  <c:v>82802260.619999707</c:v>
                </c:pt>
                <c:pt idx="1">
                  <c:v>#N/A</c:v>
                </c:pt>
                <c:pt idx="2">
                  <c:v>#N/A</c:v>
                </c:pt>
                <c:pt idx="3">
                  <c:v>#N/A</c:v>
                </c:pt>
                <c:pt idx="4">
                  <c:v>#N/A</c:v>
                </c:pt>
                <c:pt idx="5">
                  <c:v>#N/A</c:v>
                </c:pt>
              </c:numCache>
            </c:numRef>
          </c:val>
          <c:extLst>
            <c:ext xmlns:c16="http://schemas.microsoft.com/office/drawing/2014/chart" uri="{C3380CC4-5D6E-409C-BE32-E72D297353CC}">
              <c16:uniqueId val="{0000000F-C2FC-4DC3-9D61-3DF035317D21}"/>
            </c:ext>
          </c:extLst>
        </c:ser>
        <c:dLbls>
          <c:showLegendKey val="0"/>
          <c:showVal val="0"/>
          <c:showCatName val="0"/>
          <c:showSerName val="0"/>
          <c:showPercent val="0"/>
          <c:showBubbleSize val="0"/>
        </c:dLbls>
        <c:gapWidth val="100"/>
        <c:overlap val="100"/>
        <c:axId val="642491536"/>
        <c:axId val="642494416"/>
      </c:barChart>
      <c:catAx>
        <c:axId val="642491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42494416"/>
        <c:crosses val="autoZero"/>
        <c:auto val="1"/>
        <c:lblAlgn val="ctr"/>
        <c:lblOffset val="100"/>
        <c:noMultiLvlLbl val="0"/>
      </c:catAx>
      <c:valAx>
        <c:axId val="642494416"/>
        <c:scaling>
          <c:orientation val="minMax"/>
        </c:scaling>
        <c:delete val="1"/>
        <c:axPos val="b"/>
        <c:numFmt formatCode="#,##0" sourceLinked="1"/>
        <c:majorTickMark val="none"/>
        <c:minorTickMark val="none"/>
        <c:tickLblPos val="nextTo"/>
        <c:crossAx val="64249153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nchor="ctr" anchorCtr="1"/>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'Revenue Analysis'!$K$16</c:f>
              <c:strCache>
                <c:ptCount val="1"/>
                <c:pt idx="0">
                  <c:v> Total Sales</c:v>
                </c:pt>
              </c:strCache>
            </c:strRef>
          </c:tx>
          <c:spPr>
            <a:solidFill>
              <a:schemeClr val="tx2"/>
            </a:solidFill>
            <a:ln>
              <a:noFill/>
            </a:ln>
            <a:effectLst/>
          </c:spPr>
          <c:invertIfNegative val="0"/>
          <c:dLbls>
            <c:dLbl>
              <c:idx val="0"/>
              <c:tx>
                <c:rich>
                  <a:bodyPr/>
                  <a:lstStyle/>
                  <a:p>
                    <a:fld id="{1B0D2309-5440-4B97-9FF5-8EECA9620DB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948C-463C-A325-D64629BA7524}"/>
                </c:ext>
              </c:extLst>
            </c:dLbl>
            <c:dLbl>
              <c:idx val="1"/>
              <c:tx>
                <c:rich>
                  <a:bodyPr/>
                  <a:lstStyle/>
                  <a:p>
                    <a:fld id="{FAB87CDF-D6A5-4FFE-A96C-CC29BA5FFC3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948C-463C-A325-D64629BA7524}"/>
                </c:ext>
              </c:extLst>
            </c:dLbl>
            <c:dLbl>
              <c:idx val="2"/>
              <c:tx>
                <c:rich>
                  <a:bodyPr/>
                  <a:lstStyle/>
                  <a:p>
                    <a:fld id="{3AD316BF-5807-42DC-8168-A40466D6D76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948C-463C-A325-D64629BA7524}"/>
                </c:ext>
              </c:extLst>
            </c:dLbl>
            <c:dLbl>
              <c:idx val="3"/>
              <c:tx>
                <c:rich>
                  <a:bodyPr/>
                  <a:lstStyle/>
                  <a:p>
                    <a:fld id="{8B558CBB-1544-45FC-87B0-A3D239501E9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948C-463C-A325-D64629BA7524}"/>
                </c:ext>
              </c:extLst>
            </c:dLbl>
            <c:dLbl>
              <c:idx val="4"/>
              <c:tx>
                <c:rich>
                  <a:bodyPr/>
                  <a:lstStyle/>
                  <a:p>
                    <a:fld id="{F204781A-44B0-4598-8B09-0745F5DEA01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948C-463C-A325-D64629BA7524}"/>
                </c:ext>
              </c:extLst>
            </c:dLbl>
            <c:dLbl>
              <c:idx val="5"/>
              <c:tx>
                <c:rich>
                  <a:bodyPr/>
                  <a:lstStyle/>
                  <a:p>
                    <a:fld id="{CAD840EF-DE83-4525-8618-A8CDE83F979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948C-463C-A325-D64629BA752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'Revenue Analysis'!$J$17:$J$22</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'Revenue Analysis'!$K$17:$K$22</c:f>
              <c:numCache>
                <c:formatCode>#,##0</c:formatCode>
                <c:ptCount val="6"/>
                <c:pt idx="0">
                  <c:v>208826244</c:v>
                </c:pt>
                <c:pt idx="1">
                  <c:v>179038860</c:v>
                </c:pt>
                <c:pt idx="2">
                  <c:v>153673680</c:v>
                </c:pt>
                <c:pt idx="3">
                  <c:v>128002813</c:v>
                </c:pt>
                <c:pt idx="4">
                  <c:v>123728632</c:v>
                </c:pt>
                <c:pt idx="5">
                  <c:v>106631896</c:v>
                </c:pt>
              </c:numCache>
            </c:numRef>
          </c:val>
          <c:extLst>
            <c:ext xmlns:c15="http://schemas.microsoft.com/office/drawing/2012/chart" uri="{02D57815-91ED-43cb-92C2-25804820EDAC}">
              <c15:datalabelsRange>
                <c15:f>'Revenue Analysis'!$P$17:$P$22</c15:f>
                <c15:dlblRangeCache>
                  <c:ptCount val="6"/>
                  <c:pt idx="0">
                    <c:v>23%</c:v>
                  </c:pt>
                  <c:pt idx="1">
                    <c:v>20%</c:v>
                  </c:pt>
                  <c:pt idx="2">
                    <c:v>17%</c:v>
                  </c:pt>
                  <c:pt idx="3">
                    <c:v>14%</c:v>
                  </c:pt>
                  <c:pt idx="4">
                    <c:v>14%</c:v>
                  </c:pt>
                  <c:pt idx="5">
                    <c:v>12%</c:v>
                  </c:pt>
                </c15:dlblRangeCache>
              </c15:datalabelsRange>
            </c:ext>
            <c:ext xmlns:c16="http://schemas.microsoft.com/office/drawing/2014/chart" uri="{C3380CC4-5D6E-409C-BE32-E72D297353CC}">
              <c16:uniqueId val="{00000006-948C-463C-A325-D64629BA7524}"/>
            </c:ext>
          </c:extLst>
        </c:ser>
        <c:ser>
          <c:idx val="1"/>
          <c:order val="1"/>
          <c:tx>
            <c:strRef>
              <c:f>'Revenue Analysis'!$L$16</c:f>
              <c:strCache>
                <c:ptCount val="1"/>
              </c:strCache>
            </c:strRef>
          </c:tx>
          <c:spPr>
            <a:solidFill>
              <a:schemeClr val="tx2"/>
            </a:solidFill>
            <a:ln>
              <a:noFill/>
            </a:ln>
            <a:effectLst/>
          </c:spPr>
          <c:invertIfNegative val="0"/>
          <c:dPt>
            <c:idx val="0"/>
            <c:invertIfNegative val="0"/>
            <c:bubble3D val="0"/>
            <c:spPr>
              <a:solidFill>
                <a:srgbClr val="98C0E4"/>
              </a:solidFill>
              <a:ln>
                <a:noFill/>
              </a:ln>
              <a:effectLst>
                <a:glow rad="127000">
                  <a:srgbClr val="00B050">
                    <a:alpha val="50000"/>
                  </a:srgbClr>
                </a:glow>
              </a:effectLst>
            </c:spPr>
            <c:extLst>
              <c:ext xmlns:c16="http://schemas.microsoft.com/office/drawing/2014/chart" uri="{C3380CC4-5D6E-409C-BE32-E72D297353CC}">
                <c16:uniqueId val="{00000008-948C-463C-A325-D64629BA7524}"/>
              </c:ext>
            </c:extLst>
          </c:dPt>
          <c:dPt>
            <c:idx val="3"/>
            <c:invertIfNegative val="0"/>
            <c:bubble3D val="0"/>
            <c:spPr>
              <a:solidFill>
                <a:srgbClr val="C00000"/>
              </a:solidFill>
              <a:ln>
                <a:noFill/>
              </a:ln>
              <a:effectLst/>
            </c:spPr>
            <c:extLst>
              <c:ext xmlns:c16="http://schemas.microsoft.com/office/drawing/2014/chart" uri="{C3380CC4-5D6E-409C-BE32-E72D297353CC}">
                <c16:uniqueId val="{0000000A-948C-463C-A325-D64629BA7524}"/>
              </c:ext>
            </c:extLst>
          </c:dPt>
          <c:dPt>
            <c:idx val="4"/>
            <c:invertIfNegative val="0"/>
            <c:bubble3D val="0"/>
            <c:spPr>
              <a:solidFill>
                <a:srgbClr val="C00000"/>
              </a:solidFill>
              <a:ln>
                <a:noFill/>
              </a:ln>
              <a:effectLst/>
            </c:spPr>
            <c:extLst>
              <c:ext xmlns:c16="http://schemas.microsoft.com/office/drawing/2014/chart" uri="{C3380CC4-5D6E-409C-BE32-E72D297353CC}">
                <c16:uniqueId val="{0000000C-948C-463C-A325-D64629BA7524}"/>
              </c:ext>
            </c:extLst>
          </c:dPt>
          <c:dPt>
            <c:idx val="5"/>
            <c:invertIfNegative val="0"/>
            <c:bubble3D val="0"/>
            <c:spPr>
              <a:solidFill>
                <a:srgbClr val="98C0E4"/>
              </a:solidFill>
              <a:ln>
                <a:noFill/>
              </a:ln>
              <a:effectLst>
                <a:glow rad="114300">
                  <a:srgbClr val="C00000">
                    <a:alpha val="50000"/>
                  </a:srgbClr>
                </a:glow>
              </a:effectLst>
            </c:spPr>
            <c:extLst>
              <c:ext xmlns:c16="http://schemas.microsoft.com/office/drawing/2014/chart" uri="{C3380CC4-5D6E-409C-BE32-E72D297353CC}">
                <c16:uniqueId val="{0000000E-948C-463C-A325-D64629BA7524}"/>
              </c:ext>
            </c:extLst>
          </c:dPt>
          <c:cat>
            <c:strRef>
              <c:f>'Revenue Analysis'!$J$17:$J$22</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'Revenue Analysis'!$L$17:$L$22</c:f>
              <c:numCache>
                <c:formatCode>#,##0</c:formatCode>
                <c:ptCount val="6"/>
                <c:pt idx="0">
                  <c:v>208826244</c:v>
                </c:pt>
                <c:pt idx="1">
                  <c:v>#N/A</c:v>
                </c:pt>
                <c:pt idx="2">
                  <c:v>#N/A</c:v>
                </c:pt>
                <c:pt idx="3">
                  <c:v>#N/A</c:v>
                </c:pt>
                <c:pt idx="4">
                  <c:v>#N/A</c:v>
                </c:pt>
                <c:pt idx="5">
                  <c:v>#N/A</c:v>
                </c:pt>
              </c:numCache>
            </c:numRef>
          </c:val>
          <c:extLst>
            <c:ext xmlns:c16="http://schemas.microsoft.com/office/drawing/2014/chart" uri="{C3380CC4-5D6E-409C-BE32-E72D297353CC}">
              <c16:uniqueId val="{0000000F-948C-463C-A325-D64629BA7524}"/>
            </c:ext>
          </c:extLst>
        </c:ser>
        <c:dLbls>
          <c:showLegendKey val="0"/>
          <c:showVal val="0"/>
          <c:showCatName val="0"/>
          <c:showSerName val="0"/>
          <c:showPercent val="0"/>
          <c:showBubbleSize val="0"/>
        </c:dLbls>
        <c:gapWidth val="120"/>
        <c:overlap val="100"/>
        <c:axId val="374529016"/>
        <c:axId val="374526136"/>
      </c:barChart>
      <c:catAx>
        <c:axId val="374529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526136"/>
        <c:crosses val="autoZero"/>
        <c:auto val="1"/>
        <c:lblAlgn val="ctr"/>
        <c:lblOffset val="100"/>
        <c:noMultiLvlLbl val="0"/>
      </c:catAx>
      <c:valAx>
        <c:axId val="374526136"/>
        <c:scaling>
          <c:orientation val="minMax"/>
        </c:scaling>
        <c:delete val="1"/>
        <c:axPos val="l"/>
        <c:numFmt formatCode="#,##0" sourceLinked="1"/>
        <c:majorTickMark val="none"/>
        <c:minorTickMark val="none"/>
        <c:tickLblPos val="nextTo"/>
        <c:crossAx val="37452901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tx2"/>
              </a:solidFill>
              <a:ln w="19050">
                <a:noFill/>
              </a:ln>
              <a:effectLst/>
            </c:spPr>
            <c:extLst>
              <c:ext xmlns:c16="http://schemas.microsoft.com/office/drawing/2014/chart" uri="{C3380CC4-5D6E-409C-BE32-E72D297353CC}">
                <c16:uniqueId val="{00000001-7DEA-4C58-89AF-E4C89DDF7AA8}"/>
              </c:ext>
            </c:extLst>
          </c:dPt>
          <c:dPt>
            <c:idx val="1"/>
            <c:bubble3D val="0"/>
            <c:spPr>
              <a:noFill/>
              <a:ln w="19050">
                <a:noFill/>
              </a:ln>
              <a:effectLst/>
            </c:spPr>
            <c:extLst>
              <c:ext xmlns:c16="http://schemas.microsoft.com/office/drawing/2014/chart" uri="{C3380CC4-5D6E-409C-BE32-E72D297353CC}">
                <c16:uniqueId val="{00000003-7DEA-4C58-89AF-E4C89DDF7AA8}"/>
              </c:ext>
            </c:extLst>
          </c:dPt>
          <c:cat>
            <c:strRef>
              <c:f>'Regional Analysis'!$J$21:$K$21</c:f>
              <c:strCache>
                <c:ptCount val="2"/>
                <c:pt idx="0">
                  <c:v>Profit Margin</c:v>
                </c:pt>
                <c:pt idx="1">
                  <c:v>Full Percentage</c:v>
                </c:pt>
              </c:strCache>
            </c:strRef>
          </c:cat>
          <c:val>
            <c:numRef>
              <c:f>'Regional Analysis'!$J$22:$K$22</c:f>
              <c:numCache>
                <c:formatCode>0%</c:formatCode>
                <c:ptCount val="2"/>
                <c:pt idx="0">
                  <c:v>0.33195654687807613</c:v>
                </c:pt>
                <c:pt idx="1">
                  <c:v>1</c:v>
                </c:pt>
              </c:numCache>
            </c:numRef>
          </c:val>
          <c:extLst>
            <c:ext xmlns:c16="http://schemas.microsoft.com/office/drawing/2014/chart" uri="{C3380CC4-5D6E-409C-BE32-E72D297353CC}">
              <c16:uniqueId val="{00000004-7DEA-4C58-89AF-E4C89DDF7AA8}"/>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tx2"/>
              </a:solidFill>
              <a:ln w="19050">
                <a:noFill/>
              </a:ln>
              <a:effectLst/>
            </c:spPr>
            <c:extLst>
              <c:ext xmlns:c16="http://schemas.microsoft.com/office/drawing/2014/chart" uri="{C3380CC4-5D6E-409C-BE32-E72D297353CC}">
                <c16:uniqueId val="{00000001-7DEA-4C58-89AF-E4C89DDF7AA8}"/>
              </c:ext>
            </c:extLst>
          </c:dPt>
          <c:dPt>
            <c:idx val="1"/>
            <c:bubble3D val="0"/>
            <c:spPr>
              <a:noFill/>
              <a:ln w="19050">
                <a:noFill/>
              </a:ln>
              <a:effectLst/>
            </c:spPr>
            <c:extLst>
              <c:ext xmlns:c16="http://schemas.microsoft.com/office/drawing/2014/chart" uri="{C3380CC4-5D6E-409C-BE32-E72D297353CC}">
                <c16:uniqueId val="{00000003-7DEA-4C58-89AF-E4C89DDF7AA8}"/>
              </c:ext>
            </c:extLst>
          </c:dPt>
          <c:cat>
            <c:strRef>
              <c:f>'Regional Analysis'!$P$21:$Q$21</c:f>
              <c:strCache>
                <c:ptCount val="2"/>
                <c:pt idx="0">
                  <c:v>Profit Margin</c:v>
                </c:pt>
                <c:pt idx="1">
                  <c:v>Full Percentage</c:v>
                </c:pt>
              </c:strCache>
            </c:strRef>
          </c:cat>
          <c:val>
            <c:numRef>
              <c:f>'Regional Analysis'!$P$22:$Q$22</c:f>
              <c:numCache>
                <c:formatCode>0%</c:formatCode>
                <c:ptCount val="2"/>
                <c:pt idx="0">
                  <c:v>0.36322860240832833</c:v>
                </c:pt>
                <c:pt idx="1">
                  <c:v>1</c:v>
                </c:pt>
              </c:numCache>
            </c:numRef>
          </c:val>
          <c:extLst>
            <c:ext xmlns:c16="http://schemas.microsoft.com/office/drawing/2014/chart" uri="{C3380CC4-5D6E-409C-BE32-E72D297353CC}">
              <c16:uniqueId val="{00000004-7DEA-4C58-89AF-E4C89DDF7AA8}"/>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tx2"/>
              </a:solidFill>
              <a:ln w="19050">
                <a:noFill/>
              </a:ln>
              <a:effectLst/>
            </c:spPr>
            <c:extLst>
              <c:ext xmlns:c16="http://schemas.microsoft.com/office/drawing/2014/chart" uri="{C3380CC4-5D6E-409C-BE32-E72D297353CC}">
                <c16:uniqueId val="{00000001-7DEA-4C58-89AF-E4C89DDF7AA8}"/>
              </c:ext>
            </c:extLst>
          </c:dPt>
          <c:dPt>
            <c:idx val="1"/>
            <c:bubble3D val="0"/>
            <c:spPr>
              <a:noFill/>
              <a:ln w="19050">
                <a:noFill/>
              </a:ln>
              <a:effectLst/>
            </c:spPr>
            <c:extLst>
              <c:ext xmlns:c16="http://schemas.microsoft.com/office/drawing/2014/chart" uri="{C3380CC4-5D6E-409C-BE32-E72D297353CC}">
                <c16:uniqueId val="{00000003-7DEA-4C58-89AF-E4C89DDF7AA8}"/>
              </c:ext>
            </c:extLst>
          </c:dPt>
          <c:cat>
            <c:strRef>
              <c:f>'Regional Analysis'!$V$21:$W$21</c:f>
              <c:strCache>
                <c:ptCount val="2"/>
                <c:pt idx="0">
                  <c:v>Profit margin</c:v>
                </c:pt>
                <c:pt idx="1">
                  <c:v>Full Percentage</c:v>
                </c:pt>
              </c:strCache>
            </c:strRef>
          </c:cat>
          <c:val>
            <c:numRef>
              <c:f>'Regional Analysis'!$V$22:$W$22</c:f>
              <c:numCache>
                <c:formatCode>0%</c:formatCode>
                <c:ptCount val="2"/>
                <c:pt idx="0">
                  <c:v>0.39042575025459175</c:v>
                </c:pt>
                <c:pt idx="1">
                  <c:v>1</c:v>
                </c:pt>
              </c:numCache>
            </c:numRef>
          </c:val>
          <c:extLst>
            <c:ext xmlns:c16="http://schemas.microsoft.com/office/drawing/2014/chart" uri="{C3380CC4-5D6E-409C-BE32-E72D297353CC}">
              <c16:uniqueId val="{00000004-7DEA-4C58-89AF-E4C89DDF7AA8}"/>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'Regional Analysis'!$AG$20</c:f>
              <c:strCache>
                <c:ptCount val="1"/>
                <c:pt idx="0">
                  <c:v> Total Sales</c:v>
                </c:pt>
              </c:strCache>
            </c:strRef>
          </c:tx>
          <c:spPr>
            <a:ln w="31750" cap="rnd">
              <a:solidFill>
                <a:schemeClr val="tx2"/>
              </a:solidFill>
              <a:round/>
            </a:ln>
            <a:effectLst/>
          </c:spPr>
          <c:marker>
            <c:symbol val="circle"/>
            <c:size val="6"/>
            <c:spPr>
              <a:solidFill>
                <a:schemeClr val="bg1">
                  <a:lumMod val="75000"/>
                </a:schemeClr>
              </a:solidFill>
              <a:ln w="15875">
                <a:solidFill>
                  <a:schemeClr val="tx2"/>
                </a:solidFill>
              </a:ln>
              <a:effectLst/>
            </c:spPr>
          </c:marker>
          <c:dLbls>
            <c:dLbl>
              <c:idx val="0"/>
              <c:tx>
                <c:rich>
                  <a:bodyPr/>
                  <a:lstStyle/>
                  <a:p>
                    <a:fld id="{8739F990-694C-4D59-A608-0CB8A7E0A1A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12EF-4C43-93FB-9999229E40C5}"/>
                </c:ext>
              </c:extLst>
            </c:dLbl>
            <c:dLbl>
              <c:idx val="1"/>
              <c:tx>
                <c:rich>
                  <a:bodyPr/>
                  <a:lstStyle/>
                  <a:p>
                    <a:fld id="{EBA57CBD-1D64-415D-AB0E-EDDE9B074A3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12EF-4C43-93FB-9999229E40C5}"/>
                </c:ext>
              </c:extLst>
            </c:dLbl>
            <c:dLbl>
              <c:idx val="2"/>
              <c:tx>
                <c:rich>
                  <a:bodyPr/>
                  <a:lstStyle/>
                  <a:p>
                    <a:fld id="{E1658403-667F-43E8-9772-0C95C32B2E2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12EF-4C43-93FB-9999229E40C5}"/>
                </c:ext>
              </c:extLst>
            </c:dLbl>
            <c:dLbl>
              <c:idx val="3"/>
              <c:tx>
                <c:rich>
                  <a:bodyPr/>
                  <a:lstStyle/>
                  <a:p>
                    <a:fld id="{6A0D0FE3-99AF-40C1-87A4-A197C6E4931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2EF-4C43-93FB-9999229E40C5}"/>
                </c:ext>
              </c:extLst>
            </c:dLbl>
            <c:dLbl>
              <c:idx val="4"/>
              <c:tx>
                <c:rich>
                  <a:bodyPr/>
                  <a:lstStyle/>
                  <a:p>
                    <a:fld id="{C05C8F73-F05F-4596-82AD-F0C8F61AC86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12EF-4C43-93FB-9999229E40C5}"/>
                </c:ext>
              </c:extLst>
            </c:dLbl>
            <c:dLbl>
              <c:idx val="5"/>
              <c:tx>
                <c:rich>
                  <a:bodyPr/>
                  <a:lstStyle/>
                  <a:p>
                    <a:fld id="{2DC38A52-5FE5-429C-B8E5-06F4F7BFBF7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2EF-4C43-93FB-9999229E40C5}"/>
                </c:ext>
              </c:extLst>
            </c:dLbl>
            <c:dLbl>
              <c:idx val="6"/>
              <c:tx>
                <c:rich>
                  <a:bodyPr/>
                  <a:lstStyle/>
                  <a:p>
                    <a:fld id="{FD96C946-AC55-4640-A4C6-341EFE52017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12EF-4C43-93FB-9999229E40C5}"/>
                </c:ext>
              </c:extLst>
            </c:dLbl>
            <c:dLbl>
              <c:idx val="7"/>
              <c:tx>
                <c:rich>
                  <a:bodyPr/>
                  <a:lstStyle/>
                  <a:p>
                    <a:fld id="{C962B7DC-4BEA-4736-B1CB-76B41ACCA6E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12EF-4C43-93FB-9999229E40C5}"/>
                </c:ext>
              </c:extLst>
            </c:dLbl>
            <c:dLbl>
              <c:idx val="8"/>
              <c:tx>
                <c:rich>
                  <a:bodyPr/>
                  <a:lstStyle/>
                  <a:p>
                    <a:fld id="{C16F7D33-A5EC-45ED-BDBE-4FBC83E4035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12EF-4C43-93FB-9999229E40C5}"/>
                </c:ext>
              </c:extLst>
            </c:dLbl>
            <c:dLbl>
              <c:idx val="9"/>
              <c:tx>
                <c:rich>
                  <a:bodyPr/>
                  <a:lstStyle/>
                  <a:p>
                    <a:fld id="{1C2B0B2F-656C-4E57-AF49-65CBC5BB2AA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12EF-4C43-93FB-9999229E40C5}"/>
                </c:ext>
              </c:extLst>
            </c:dLbl>
            <c:dLbl>
              <c:idx val="10"/>
              <c:tx>
                <c:rich>
                  <a:bodyPr/>
                  <a:lstStyle/>
                  <a:p>
                    <a:fld id="{C669B854-D601-4649-A721-C3AD0CA82D7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12EF-4C43-93FB-9999229E40C5}"/>
                </c:ext>
              </c:extLst>
            </c:dLbl>
            <c:dLbl>
              <c:idx val="11"/>
              <c:tx>
                <c:rich>
                  <a:bodyPr/>
                  <a:lstStyle/>
                  <a:p>
                    <a:fld id="{F3B3B5B4-2A9A-48B8-96D1-BA30414AB5D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12EF-4C43-93FB-9999229E40C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'Regional Analysis'!$AF$21:$AF$32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'Regional Analysis'!$AG$21:$AG$32</c:f>
              <c:numCache>
                <c:formatCode>"$"#,##0</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1"/>
          <c:extLst>
            <c:ext xmlns:c15="http://schemas.microsoft.com/office/drawing/2012/chart" uri="{02D57815-91ED-43cb-92C2-25804820EDAC}">
              <c15:datalabelsRange>
                <c15:f>'Regional Analysis'!$AI$21:$AI$32</c15:f>
                <c15:dlblRangeCache>
                  <c:ptCount val="12"/>
                  <c:pt idx="0">
                    <c:v>8%</c:v>
                  </c:pt>
                  <c:pt idx="1">
                    <c:v>7%</c:v>
                  </c:pt>
                  <c:pt idx="2">
                    <c:v>6%</c:v>
                  </c:pt>
                  <c:pt idx="3">
                    <c:v>8%</c:v>
                  </c:pt>
                  <c:pt idx="4">
                    <c:v>9%</c:v>
                  </c:pt>
                  <c:pt idx="5">
                    <c:v>8%</c:v>
                  </c:pt>
                  <c:pt idx="6">
                    <c:v>11%</c:v>
                  </c:pt>
                  <c:pt idx="7">
                    <c:v>10%</c:v>
                  </c:pt>
                  <c:pt idx="8">
                    <c:v>9%</c:v>
                  </c:pt>
                  <c:pt idx="9">
                    <c:v>7%</c:v>
                  </c:pt>
                  <c:pt idx="10">
                    <c:v>8%</c:v>
                  </c:pt>
                  <c:pt idx="11">
                    <c:v>10%</c:v>
                  </c:pt>
                </c15:dlblRangeCache>
              </c15:datalabelsRange>
            </c:ext>
            <c:ext xmlns:c16="http://schemas.microsoft.com/office/drawing/2014/chart" uri="{C3380CC4-5D6E-409C-BE32-E72D297353CC}">
              <c16:uniqueId val="{0000000C-12EF-4C43-93FB-9999229E40C5}"/>
            </c:ext>
          </c:extLst>
        </c:ser>
        <c:ser>
          <c:idx val="1"/>
          <c:order val="1"/>
          <c:tx>
            <c:strRef>
              <c:f>'Regional Analysis'!$AH$20</c:f>
              <c:strCache>
                <c:ptCount val="1"/>
                <c:pt idx="0">
                  <c:v> Operating Profit</c:v>
                </c:pt>
              </c:strCache>
            </c:strRef>
          </c:tx>
          <c:spPr>
            <a:ln w="31750" cap="rnd">
              <a:solidFill>
                <a:srgbClr val="0070C0"/>
              </a:solidFill>
              <a:round/>
            </a:ln>
            <a:effectLst/>
          </c:spPr>
          <c:marker>
            <c:symbol val="square"/>
            <c:size val="6"/>
            <c:spPr>
              <a:solidFill>
                <a:srgbClr val="FFC000"/>
              </a:solidFill>
              <a:ln w="15875">
                <a:solidFill>
                  <a:srgbClr val="0070C0"/>
                </a:solidFill>
              </a:ln>
              <a:effectLst/>
            </c:spPr>
          </c:marker>
          <c:dLbls>
            <c:dLbl>
              <c:idx val="0"/>
              <c:tx>
                <c:rich>
                  <a:bodyPr/>
                  <a:lstStyle/>
                  <a:p>
                    <a:fld id="{76D41ED9-19FE-472A-AFC6-5534ACA81C9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12EF-4C43-93FB-9999229E40C5}"/>
                </c:ext>
              </c:extLst>
            </c:dLbl>
            <c:dLbl>
              <c:idx val="1"/>
              <c:tx>
                <c:rich>
                  <a:bodyPr/>
                  <a:lstStyle/>
                  <a:p>
                    <a:fld id="{C913698A-72E7-4BD5-A652-44187268597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12EF-4C43-93FB-9999229E40C5}"/>
                </c:ext>
              </c:extLst>
            </c:dLbl>
            <c:dLbl>
              <c:idx val="2"/>
              <c:tx>
                <c:rich>
                  <a:bodyPr/>
                  <a:lstStyle/>
                  <a:p>
                    <a:fld id="{E090EE8D-F5DC-40C9-9891-52F946695B4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12EF-4C43-93FB-9999229E40C5}"/>
                </c:ext>
              </c:extLst>
            </c:dLbl>
            <c:dLbl>
              <c:idx val="3"/>
              <c:tx>
                <c:rich>
                  <a:bodyPr/>
                  <a:lstStyle/>
                  <a:p>
                    <a:fld id="{B5094B16-D7C5-45A3-AA78-C79464CC6DE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12EF-4C43-93FB-9999229E40C5}"/>
                </c:ext>
              </c:extLst>
            </c:dLbl>
            <c:dLbl>
              <c:idx val="4"/>
              <c:tx>
                <c:rich>
                  <a:bodyPr/>
                  <a:lstStyle/>
                  <a:p>
                    <a:fld id="{C5328B10-3B82-4103-BD31-BC8D937754D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12EF-4C43-93FB-9999229E40C5}"/>
                </c:ext>
              </c:extLst>
            </c:dLbl>
            <c:dLbl>
              <c:idx val="5"/>
              <c:tx>
                <c:rich>
                  <a:bodyPr/>
                  <a:lstStyle/>
                  <a:p>
                    <a:fld id="{CB21AD9B-2CA8-4C65-93FB-FCE1F1B3709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12EF-4C43-93FB-9999229E40C5}"/>
                </c:ext>
              </c:extLst>
            </c:dLbl>
            <c:dLbl>
              <c:idx val="6"/>
              <c:tx>
                <c:rich>
                  <a:bodyPr/>
                  <a:lstStyle/>
                  <a:p>
                    <a:fld id="{F5647F19-949F-4A02-A138-15C65EE7F2F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12EF-4C43-93FB-9999229E40C5}"/>
                </c:ext>
              </c:extLst>
            </c:dLbl>
            <c:dLbl>
              <c:idx val="7"/>
              <c:tx>
                <c:rich>
                  <a:bodyPr/>
                  <a:lstStyle/>
                  <a:p>
                    <a:fld id="{03AAC2B7-3E5D-46CA-8997-62741D77ADC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12EF-4C43-93FB-9999229E40C5}"/>
                </c:ext>
              </c:extLst>
            </c:dLbl>
            <c:dLbl>
              <c:idx val="8"/>
              <c:tx>
                <c:rich>
                  <a:bodyPr/>
                  <a:lstStyle/>
                  <a:p>
                    <a:fld id="{E0986A96-F7CC-4CF9-BBA2-BB94ED12649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12EF-4C43-93FB-9999229E40C5}"/>
                </c:ext>
              </c:extLst>
            </c:dLbl>
            <c:dLbl>
              <c:idx val="9"/>
              <c:tx>
                <c:rich>
                  <a:bodyPr/>
                  <a:lstStyle/>
                  <a:p>
                    <a:fld id="{65D8FF84-CC8B-4FA4-B621-7DE53285FA3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12EF-4C43-93FB-9999229E40C5}"/>
                </c:ext>
              </c:extLst>
            </c:dLbl>
            <c:dLbl>
              <c:idx val="10"/>
              <c:tx>
                <c:rich>
                  <a:bodyPr/>
                  <a:lstStyle/>
                  <a:p>
                    <a:fld id="{369C9FBB-0EE6-489D-8A3B-93375CED775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12EF-4C43-93FB-9999229E40C5}"/>
                </c:ext>
              </c:extLst>
            </c:dLbl>
            <c:dLbl>
              <c:idx val="11"/>
              <c:tx>
                <c:rich>
                  <a:bodyPr/>
                  <a:lstStyle/>
                  <a:p>
                    <a:fld id="{6DD490D2-E2A5-41CC-92F9-48136E59BAB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12EF-4C43-93FB-9999229E40C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'Regional Analysis'!$AF$21:$AF$32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'Regional Analysis'!$AH$21:$AH$32</c:f>
              <c:numCache>
                <c:formatCode>"$"#,##0</c:formatCode>
                <c:ptCount val="12"/>
                <c:pt idx="0">
                  <c:v>25141934.510000002</c:v>
                </c:pt>
                <c:pt idx="1">
                  <c:v>21392736.699999977</c:v>
                </c:pt>
                <c:pt idx="2">
                  <c:v>20439788.000000022</c:v>
                </c:pt>
                <c:pt idx="3">
                  <c:v>27559237.31000001</c:v>
                </c:pt>
                <c:pt idx="4">
                  <c:v>29946255.329999972</c:v>
                </c:pt>
                <c:pt idx="5">
                  <c:v>26714715.919999972</c:v>
                </c:pt>
                <c:pt idx="6">
                  <c:v>34054898.590000056</c:v>
                </c:pt>
                <c:pt idx="7">
                  <c:v>34451440.300000019</c:v>
                </c:pt>
                <c:pt idx="8">
                  <c:v>31009586.730000019</c:v>
                </c:pt>
                <c:pt idx="9">
                  <c:v>25078444.600000001</c:v>
                </c:pt>
                <c:pt idx="10">
                  <c:v>24755521.429999974</c:v>
                </c:pt>
                <c:pt idx="11">
                  <c:v>31590202.029999979</c:v>
                </c:pt>
              </c:numCache>
            </c:numRef>
          </c:val>
          <c:smooth val="1"/>
          <c:extLst>
            <c:ext xmlns:c15="http://schemas.microsoft.com/office/drawing/2012/chart" uri="{02D57815-91ED-43cb-92C2-25804820EDAC}">
              <c15:datalabelsRange>
                <c15:f>'Regional Analysis'!$AJ$21:$AJ$32</c15:f>
                <c15:dlblRangeCache>
                  <c:ptCount val="12"/>
                  <c:pt idx="0">
                    <c:v>8%</c:v>
                  </c:pt>
                  <c:pt idx="1">
                    <c:v>6%</c:v>
                  </c:pt>
                  <c:pt idx="2">
                    <c:v>6%</c:v>
                  </c:pt>
                  <c:pt idx="3">
                    <c:v>8%</c:v>
                  </c:pt>
                  <c:pt idx="4">
                    <c:v>9%</c:v>
                  </c:pt>
                  <c:pt idx="5">
                    <c:v>8%</c:v>
                  </c:pt>
                  <c:pt idx="6">
                    <c:v>10%</c:v>
                  </c:pt>
                  <c:pt idx="7">
                    <c:v>10%</c:v>
                  </c:pt>
                  <c:pt idx="8">
                    <c:v>9%</c:v>
                  </c:pt>
                  <c:pt idx="9">
                    <c:v>8%</c:v>
                  </c:pt>
                  <c:pt idx="10">
                    <c:v>7%</c:v>
                  </c:pt>
                  <c:pt idx="11">
                    <c:v>10%</c:v>
                  </c:pt>
                </c15:dlblRangeCache>
              </c15:datalabelsRange>
            </c:ext>
            <c:ext xmlns:c16="http://schemas.microsoft.com/office/drawing/2014/chart" uri="{C3380CC4-5D6E-409C-BE32-E72D297353CC}">
              <c16:uniqueId val="{00000019-12EF-4C43-93FB-9999229E40C5}"/>
            </c:ext>
          </c:extLst>
        </c:ser>
        <c:dLbls>
          <c:showLegendKey val="0"/>
          <c:showVal val="0"/>
          <c:showCatName val="0"/>
          <c:showSerName val="0"/>
          <c:showPercent val="0"/>
          <c:showBubbleSize val="0"/>
        </c:dLbls>
        <c:marker val="1"/>
        <c:smooth val="0"/>
        <c:axId val="476920888"/>
        <c:axId val="476920528"/>
      </c:lineChart>
      <c:catAx>
        <c:axId val="476920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920528"/>
        <c:crosses val="autoZero"/>
        <c:auto val="1"/>
        <c:lblAlgn val="ctr"/>
        <c:lblOffset val="100"/>
        <c:noMultiLvlLbl val="0"/>
      </c:catAx>
      <c:valAx>
        <c:axId val="476920528"/>
        <c:scaling>
          <c:orientation val="minMax"/>
        </c:scaling>
        <c:delete val="1"/>
        <c:axPos val="l"/>
        <c:numFmt formatCode="&quot;$&quot;#,##0" sourceLinked="1"/>
        <c:majorTickMark val="none"/>
        <c:minorTickMark val="none"/>
        <c:tickLblPos val="nextTo"/>
        <c:crossAx val="47692088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'Regional Analysis'!$AO$18</c:f>
              <c:strCache>
                <c:ptCount val="1"/>
                <c:pt idx="0">
                  <c:v> Total Sales</c:v>
                </c:pt>
              </c:strCache>
            </c:strRef>
          </c:tx>
          <c:spPr>
            <a:solidFill>
              <a:srgbClr val="8FBAE1"/>
            </a:solidFill>
            <a:ln>
              <a:noFill/>
            </a:ln>
            <a:effectLst/>
          </c:spPr>
          <c:invertIfNegative val="0"/>
          <c:dLbls>
            <c:dLbl>
              <c:idx val="0"/>
              <c:tx>
                <c:rich>
                  <a:bodyPr/>
                  <a:lstStyle/>
                  <a:p>
                    <a:fld id="{977CA545-E649-47B7-BB25-7F314F03CA6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F043-4352-AC8D-8105DCE96590}"/>
                </c:ext>
              </c:extLst>
            </c:dLbl>
            <c:dLbl>
              <c:idx val="1"/>
              <c:tx>
                <c:rich>
                  <a:bodyPr/>
                  <a:lstStyle/>
                  <a:p>
                    <a:fld id="{F8EEAD4F-128A-4856-B8C3-84FB3FC1B24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F043-4352-AC8D-8105DCE96590}"/>
                </c:ext>
              </c:extLst>
            </c:dLbl>
            <c:dLbl>
              <c:idx val="2"/>
              <c:tx>
                <c:rich>
                  <a:bodyPr/>
                  <a:lstStyle/>
                  <a:p>
                    <a:fld id="{7943C39A-4523-47FC-BD87-A6D93AB8CDF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F043-4352-AC8D-8105DCE96590}"/>
                </c:ext>
              </c:extLst>
            </c:dLbl>
            <c:dLbl>
              <c:idx val="3"/>
              <c:tx>
                <c:rich>
                  <a:bodyPr/>
                  <a:lstStyle/>
                  <a:p>
                    <a:fld id="{1AFD8C4E-358C-4FFF-85A3-F7B3DC7000C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F043-4352-AC8D-8105DCE96590}"/>
                </c:ext>
              </c:extLst>
            </c:dLbl>
            <c:dLbl>
              <c:idx val="4"/>
              <c:tx>
                <c:rich>
                  <a:bodyPr/>
                  <a:lstStyle/>
                  <a:p>
                    <a:fld id="{1C8B2EF3-420F-40C7-AED0-F43EDA28F53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F043-4352-AC8D-8105DCE96590}"/>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'Regional Analysis'!$AN$19:$AN$23</c:f>
              <c:strCache>
                <c:ptCount val="5"/>
                <c:pt idx="0">
                  <c:v>West</c:v>
                </c:pt>
                <c:pt idx="1">
                  <c:v>Northeast</c:v>
                </c:pt>
                <c:pt idx="2">
                  <c:v>Southeast</c:v>
                </c:pt>
                <c:pt idx="3">
                  <c:v>South</c:v>
                </c:pt>
                <c:pt idx="4">
                  <c:v>Midwest</c:v>
                </c:pt>
              </c:strCache>
            </c:strRef>
          </c:cat>
          <c:val>
            <c:numRef>
              <c:f>'Regional Analysis'!$AO$19:$AO$23</c:f>
              <c:numCache>
                <c:formatCode>#,##0</c:formatCode>
                <c:ptCount val="5"/>
                <c:pt idx="0">
                  <c:v>269943182</c:v>
                </c:pt>
                <c:pt idx="1">
                  <c:v>186324067</c:v>
                </c:pt>
                <c:pt idx="2">
                  <c:v>163171236</c:v>
                </c:pt>
                <c:pt idx="3">
                  <c:v>144663181</c:v>
                </c:pt>
                <c:pt idx="4">
                  <c:v>135800459</c:v>
                </c:pt>
              </c:numCache>
            </c:numRef>
          </c:val>
          <c:extLst>
            <c:ext xmlns:c15="http://schemas.microsoft.com/office/drawing/2012/chart" uri="{02D57815-91ED-43cb-92C2-25804820EDAC}">
              <c15:datalabelsRange>
                <c15:f>'Regional Analysis'!$AQ$19:$AQ$23</c15:f>
                <c15:dlblRangeCache>
                  <c:ptCount val="5"/>
                  <c:pt idx="0">
                    <c:v>30%</c:v>
                  </c:pt>
                  <c:pt idx="1">
                    <c:v>21%</c:v>
                  </c:pt>
                  <c:pt idx="2">
                    <c:v>18%</c:v>
                  </c:pt>
                  <c:pt idx="3">
                    <c:v>16%</c:v>
                  </c:pt>
                  <c:pt idx="4">
                    <c:v>15%</c:v>
                  </c:pt>
                </c15:dlblRangeCache>
              </c15:datalabelsRange>
            </c:ext>
            <c:ext xmlns:c16="http://schemas.microsoft.com/office/drawing/2014/chart" uri="{C3380CC4-5D6E-409C-BE32-E72D297353CC}">
              <c16:uniqueId val="{00000005-F043-4352-AC8D-8105DCE96590}"/>
            </c:ext>
          </c:extLst>
        </c:ser>
        <c:ser>
          <c:idx val="1"/>
          <c:order val="1"/>
          <c:tx>
            <c:strRef>
              <c:f>'Regional Analysis'!$AP$18</c:f>
              <c:strCache>
                <c:ptCount val="1"/>
                <c:pt idx="0">
                  <c:v>Highlight </c:v>
                </c:pt>
              </c:strCache>
            </c:strRef>
          </c:tx>
          <c:spPr>
            <a:solidFill>
              <a:schemeClr val="tx2"/>
            </a:solidFill>
            <a:ln>
              <a:noFill/>
            </a:ln>
            <a:effectLst>
              <a:glow rad="88900">
                <a:schemeClr val="accent5">
                  <a:satMod val="175000"/>
                  <a:alpha val="40000"/>
                </a:schemeClr>
              </a:glow>
            </a:effectLst>
          </c:spPr>
          <c:invertIfNegative val="0"/>
          <c:dPt>
            <c:idx val="0"/>
            <c:invertIfNegative val="0"/>
            <c:bubble3D val="0"/>
            <c:spPr>
              <a:solidFill>
                <a:schemeClr val="tx2"/>
              </a:solidFill>
              <a:ln>
                <a:noFill/>
              </a:ln>
              <a:effectLst>
                <a:glow rad="114300">
                  <a:srgbClr val="00B050">
                    <a:alpha val="50000"/>
                  </a:srgbClr>
                </a:glow>
              </a:effectLst>
            </c:spPr>
            <c:extLst>
              <c:ext xmlns:c16="http://schemas.microsoft.com/office/drawing/2014/chart" uri="{C3380CC4-5D6E-409C-BE32-E72D297353CC}">
                <c16:uniqueId val="{00000007-F043-4352-AC8D-8105DCE96590}"/>
              </c:ext>
            </c:extLst>
          </c:dPt>
          <c:dPt>
            <c:idx val="1"/>
            <c:invertIfNegative val="0"/>
            <c:bubble3D val="0"/>
            <c:spPr>
              <a:solidFill>
                <a:schemeClr val="tx2"/>
              </a:solidFill>
              <a:ln>
                <a:noFill/>
              </a:ln>
              <a:effectLst>
                <a:glow rad="88900">
                  <a:srgbClr val="C00000">
                    <a:alpha val="40000"/>
                  </a:srgbClr>
                </a:glow>
              </a:effectLst>
            </c:spPr>
            <c:extLst>
              <c:ext xmlns:c16="http://schemas.microsoft.com/office/drawing/2014/chart" uri="{C3380CC4-5D6E-409C-BE32-E72D297353CC}">
                <c16:uniqueId val="{00000009-F043-4352-AC8D-8105DCE96590}"/>
              </c:ext>
            </c:extLst>
          </c:dPt>
          <c:dPt>
            <c:idx val="2"/>
            <c:invertIfNegative val="0"/>
            <c:bubble3D val="0"/>
            <c:spPr>
              <a:solidFill>
                <a:schemeClr val="tx2"/>
              </a:solidFill>
              <a:ln>
                <a:noFill/>
              </a:ln>
              <a:effectLst>
                <a:glow rad="88900">
                  <a:srgbClr val="C00000">
                    <a:alpha val="40000"/>
                  </a:srgbClr>
                </a:glow>
              </a:effectLst>
            </c:spPr>
            <c:extLst>
              <c:ext xmlns:c16="http://schemas.microsoft.com/office/drawing/2014/chart" uri="{C3380CC4-5D6E-409C-BE32-E72D297353CC}">
                <c16:uniqueId val="{0000000B-F043-4352-AC8D-8105DCE96590}"/>
              </c:ext>
            </c:extLst>
          </c:dPt>
          <c:dPt>
            <c:idx val="3"/>
            <c:invertIfNegative val="0"/>
            <c:bubble3D val="0"/>
            <c:spPr>
              <a:solidFill>
                <a:schemeClr val="tx2"/>
              </a:solidFill>
              <a:ln>
                <a:noFill/>
              </a:ln>
              <a:effectLst>
                <a:glow rad="88900">
                  <a:srgbClr val="C00000">
                    <a:alpha val="40000"/>
                  </a:srgbClr>
                </a:glow>
              </a:effectLst>
            </c:spPr>
            <c:extLst>
              <c:ext xmlns:c16="http://schemas.microsoft.com/office/drawing/2014/chart" uri="{C3380CC4-5D6E-409C-BE32-E72D297353CC}">
                <c16:uniqueId val="{0000000D-F043-4352-AC8D-8105DCE96590}"/>
              </c:ext>
            </c:extLst>
          </c:dPt>
          <c:dPt>
            <c:idx val="4"/>
            <c:invertIfNegative val="0"/>
            <c:bubble3D val="0"/>
            <c:spPr>
              <a:solidFill>
                <a:schemeClr val="tx2"/>
              </a:solidFill>
              <a:ln>
                <a:noFill/>
              </a:ln>
              <a:effectLst>
                <a:glow rad="88900">
                  <a:srgbClr val="C00000">
                    <a:alpha val="50000"/>
                  </a:srgbClr>
                </a:glow>
              </a:effectLst>
            </c:spPr>
            <c:extLst>
              <c:ext xmlns:c16="http://schemas.microsoft.com/office/drawing/2014/chart" uri="{C3380CC4-5D6E-409C-BE32-E72D297353CC}">
                <c16:uniqueId val="{0000000F-F043-4352-AC8D-8105DCE96590}"/>
              </c:ext>
            </c:extLst>
          </c:dPt>
          <c:cat>
            <c:strRef>
              <c:f>'Regional Analysis'!$AN$19:$AN$23</c:f>
              <c:strCache>
                <c:ptCount val="5"/>
                <c:pt idx="0">
                  <c:v>West</c:v>
                </c:pt>
                <c:pt idx="1">
                  <c:v>Northeast</c:v>
                </c:pt>
                <c:pt idx="2">
                  <c:v>Southeast</c:v>
                </c:pt>
                <c:pt idx="3">
                  <c:v>South</c:v>
                </c:pt>
                <c:pt idx="4">
                  <c:v>Midwest</c:v>
                </c:pt>
              </c:strCache>
            </c:strRef>
          </c:cat>
          <c:val>
            <c:numRef>
              <c:f>'Regional Analysis'!$AP$19:$AP$23</c:f>
              <c:numCache>
                <c:formatCode>#,##0</c:formatCode>
                <c:ptCount val="5"/>
                <c:pt idx="0">
                  <c:v>269943182</c:v>
                </c:pt>
                <c:pt idx="1">
                  <c:v>#N/A</c:v>
                </c:pt>
                <c:pt idx="2">
                  <c:v>#N/A</c:v>
                </c:pt>
                <c:pt idx="3">
                  <c:v>#N/A</c:v>
                </c:pt>
                <c:pt idx="4">
                  <c:v>#N/A</c:v>
                </c:pt>
              </c:numCache>
            </c:numRef>
          </c:val>
          <c:extLst>
            <c:ext xmlns:c16="http://schemas.microsoft.com/office/drawing/2014/chart" uri="{C3380CC4-5D6E-409C-BE32-E72D297353CC}">
              <c16:uniqueId val="{00000010-F043-4352-AC8D-8105DCE96590}"/>
            </c:ext>
          </c:extLst>
        </c:ser>
        <c:dLbls>
          <c:showLegendKey val="0"/>
          <c:showVal val="0"/>
          <c:showCatName val="0"/>
          <c:showSerName val="0"/>
          <c:showPercent val="0"/>
          <c:showBubbleSize val="0"/>
        </c:dLbls>
        <c:gapWidth val="120"/>
        <c:overlap val="100"/>
        <c:axId val="733307856"/>
        <c:axId val="733301736"/>
      </c:barChart>
      <c:catAx>
        <c:axId val="733307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733301736"/>
        <c:crosses val="autoZero"/>
        <c:auto val="1"/>
        <c:lblAlgn val="ctr"/>
        <c:lblOffset val="100"/>
        <c:noMultiLvlLbl val="0"/>
      </c:catAx>
      <c:valAx>
        <c:axId val="733301736"/>
        <c:scaling>
          <c:orientation val="minMax"/>
        </c:scaling>
        <c:delete val="1"/>
        <c:axPos val="l"/>
        <c:numFmt formatCode="#,##0" sourceLinked="1"/>
        <c:majorTickMark val="none"/>
        <c:minorTickMark val="none"/>
        <c:tickLblPos val="nextTo"/>
        <c:crossAx val="73330785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'Regional Analysis'!$BJ$9</c:f>
              <c:strCache>
                <c:ptCount val="1"/>
                <c:pt idx="0">
                  <c:v> Total Sales</c:v>
                </c:pt>
              </c:strCache>
            </c:strRef>
          </c:tx>
          <c:spPr>
            <a:solidFill>
              <a:srgbClr val="8FBAE1"/>
            </a:solidFill>
            <a:ln>
              <a:noFill/>
            </a:ln>
            <a:effectLst/>
          </c:spPr>
          <c:invertIfNegative val="0"/>
          <c:dPt>
            <c:idx val="1"/>
            <c:invertIfNegative val="0"/>
            <c:bubble3D val="0"/>
            <c:spPr>
              <a:solidFill>
                <a:srgbClr val="8FBAE1"/>
              </a:solidFill>
              <a:ln>
                <a:noFill/>
              </a:ln>
              <a:effectLst/>
            </c:spPr>
            <c:extLst>
              <c:ext xmlns:c16="http://schemas.microsoft.com/office/drawing/2014/chart" uri="{C3380CC4-5D6E-409C-BE32-E72D297353CC}">
                <c16:uniqueId val="{00000001-B3EE-4495-8FC4-146F4FD5088C}"/>
              </c:ext>
            </c:extLst>
          </c:dPt>
          <c:dPt>
            <c:idx val="5"/>
            <c:invertIfNegative val="0"/>
            <c:bubble3D val="0"/>
            <c:spPr>
              <a:solidFill>
                <a:srgbClr val="8FBAE1"/>
              </a:solidFill>
              <a:ln>
                <a:noFill/>
              </a:ln>
              <a:effectLst/>
            </c:spPr>
            <c:extLst>
              <c:ext xmlns:c16="http://schemas.microsoft.com/office/drawing/2014/chart" uri="{C3380CC4-5D6E-409C-BE32-E72D297353CC}">
                <c16:uniqueId val="{00000003-B3EE-4495-8FC4-146F4FD5088C}"/>
              </c:ext>
            </c:extLst>
          </c:dPt>
          <c:dPt>
            <c:idx val="8"/>
            <c:invertIfNegative val="0"/>
            <c:bubble3D val="0"/>
            <c:spPr>
              <a:solidFill>
                <a:srgbClr val="8FBAE1"/>
              </a:solidFill>
              <a:ln>
                <a:noFill/>
              </a:ln>
              <a:effectLst/>
            </c:spPr>
            <c:extLst>
              <c:ext xmlns:c16="http://schemas.microsoft.com/office/drawing/2014/chart" uri="{C3380CC4-5D6E-409C-BE32-E72D297353CC}">
                <c16:uniqueId val="{00000005-B3EE-4495-8FC4-146F4FD5088C}"/>
              </c:ext>
            </c:extLst>
          </c:dPt>
          <c:dLbls>
            <c:dLbl>
              <c:idx val="0"/>
              <c:tx>
                <c:rich>
                  <a:bodyPr/>
                  <a:lstStyle/>
                  <a:p>
                    <a:fld id="{2F4860EF-F921-47EE-92DE-94197C40C0C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3EE-4495-8FC4-146F4FD5088C}"/>
                </c:ext>
              </c:extLst>
            </c:dLbl>
            <c:dLbl>
              <c:idx val="1"/>
              <c:tx>
                <c:rich>
                  <a:bodyPr/>
                  <a:lstStyle/>
                  <a:p>
                    <a:fld id="{DAE7F235-20FB-4489-960C-6FF40D85847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B3EE-4495-8FC4-146F4FD5088C}"/>
                </c:ext>
              </c:extLst>
            </c:dLbl>
            <c:dLbl>
              <c:idx val="2"/>
              <c:tx>
                <c:rich>
                  <a:bodyPr/>
                  <a:lstStyle/>
                  <a:p>
                    <a:fld id="{828018F5-D9D2-4534-A3B4-F859E00904A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B3EE-4495-8FC4-146F4FD5088C}"/>
                </c:ext>
              </c:extLst>
            </c:dLbl>
            <c:dLbl>
              <c:idx val="3"/>
              <c:tx>
                <c:rich>
                  <a:bodyPr/>
                  <a:lstStyle/>
                  <a:p>
                    <a:fld id="{42940027-3C8E-40DE-9F77-513328106F4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B3EE-4495-8FC4-146F4FD5088C}"/>
                </c:ext>
              </c:extLst>
            </c:dLbl>
            <c:dLbl>
              <c:idx val="4"/>
              <c:tx>
                <c:rich>
                  <a:bodyPr/>
                  <a:lstStyle/>
                  <a:p>
                    <a:fld id="{9E5855E9-9F2D-4DA8-AEB7-E377A4D851E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B3EE-4495-8FC4-146F4FD5088C}"/>
                </c:ext>
              </c:extLst>
            </c:dLbl>
            <c:dLbl>
              <c:idx val="5"/>
              <c:tx>
                <c:rich>
                  <a:bodyPr/>
                  <a:lstStyle/>
                  <a:p>
                    <a:fld id="{B350AAF8-A727-4308-A5C1-C93B0255D21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B3EE-4495-8FC4-146F4FD5088C}"/>
                </c:ext>
              </c:extLst>
            </c:dLbl>
            <c:dLbl>
              <c:idx val="6"/>
              <c:tx>
                <c:rich>
                  <a:bodyPr/>
                  <a:lstStyle/>
                  <a:p>
                    <a:fld id="{4E16598F-ABE3-43D9-8D25-BD55D703569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B3EE-4495-8FC4-146F4FD5088C}"/>
                </c:ext>
              </c:extLst>
            </c:dLbl>
            <c:dLbl>
              <c:idx val="7"/>
              <c:tx>
                <c:rich>
                  <a:bodyPr/>
                  <a:lstStyle/>
                  <a:p>
                    <a:fld id="{8008CE0B-C4F9-4FAA-933E-29BF9A2AE92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B3EE-4495-8FC4-146F4FD5088C}"/>
                </c:ext>
              </c:extLst>
            </c:dLbl>
            <c:dLbl>
              <c:idx val="8"/>
              <c:tx>
                <c:rich>
                  <a:bodyPr/>
                  <a:lstStyle/>
                  <a:p>
                    <a:fld id="{BE5A77E8-F0F5-4069-9EDC-47A8EDBA3D9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B3EE-4495-8FC4-146F4FD5088C}"/>
                </c:ext>
              </c:extLst>
            </c:dLbl>
            <c:dLbl>
              <c:idx val="9"/>
              <c:tx>
                <c:rich>
                  <a:bodyPr/>
                  <a:lstStyle/>
                  <a:p>
                    <a:fld id="{F7F150BF-AF70-4AF6-B5B6-FBDC68081B0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B3EE-4495-8FC4-146F4FD5088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'Regional Analysis'!$BI$10:$BI$19</c:f>
              <c:strCache>
                <c:ptCount val="10"/>
                <c:pt idx="0">
                  <c:v>Charleston</c:v>
                </c:pt>
                <c:pt idx="1">
                  <c:v>New York</c:v>
                </c:pt>
                <c:pt idx="2">
                  <c:v>San Francisco</c:v>
                </c:pt>
                <c:pt idx="3">
                  <c:v>Miami</c:v>
                </c:pt>
                <c:pt idx="4">
                  <c:v>Portland</c:v>
                </c:pt>
                <c:pt idx="5">
                  <c:v>Orlando</c:v>
                </c:pt>
                <c:pt idx="6">
                  <c:v>Seattle</c:v>
                </c:pt>
                <c:pt idx="7">
                  <c:v>Los Angeles</c:v>
                </c:pt>
                <c:pt idx="8">
                  <c:v>Houston</c:v>
                </c:pt>
                <c:pt idx="9">
                  <c:v>Albany</c:v>
                </c:pt>
              </c:strCache>
            </c:strRef>
          </c:cat>
          <c:val>
            <c:numRef>
              <c:f>'Regional Analysis'!$BJ$10:$BJ$19</c:f>
              <c:numCache>
                <c:formatCode>General</c:formatCode>
                <c:ptCount val="10"/>
                <c:pt idx="0">
                  <c:v>39974797</c:v>
                </c:pt>
                <c:pt idx="1">
                  <c:v>39801235</c:v>
                </c:pt>
                <c:pt idx="2">
                  <c:v>34539220</c:v>
                </c:pt>
                <c:pt idx="3">
                  <c:v>31600863</c:v>
                </c:pt>
                <c:pt idx="4">
                  <c:v>30545652</c:v>
                </c:pt>
                <c:pt idx="5">
                  <c:v>27682851</c:v>
                </c:pt>
                <c:pt idx="6">
                  <c:v>26330718</c:v>
                </c:pt>
                <c:pt idx="7">
                  <c:v>25634913</c:v>
                </c:pt>
                <c:pt idx="8">
                  <c:v>25456882</c:v>
                </c:pt>
                <c:pt idx="9">
                  <c:v>24427804</c:v>
                </c:pt>
              </c:numCache>
            </c:numRef>
          </c:val>
          <c:extLst>
            <c:ext xmlns:c15="http://schemas.microsoft.com/office/drawing/2012/chart" uri="{02D57815-91ED-43cb-92C2-25804820EDAC}">
              <c15:datalabelsRange>
                <c15:f>'Regional Analysis'!$BL$10:$BL$19</c15:f>
                <c15:dlblRangeCache>
                  <c:ptCount val="10"/>
                  <c:pt idx="0">
                    <c:v>13%</c:v>
                  </c:pt>
                  <c:pt idx="1">
                    <c:v>13%</c:v>
                  </c:pt>
                  <c:pt idx="2">
                    <c:v>11%</c:v>
                  </c:pt>
                  <c:pt idx="3">
                    <c:v>10%</c:v>
                  </c:pt>
                  <c:pt idx="4">
                    <c:v>10%</c:v>
                  </c:pt>
                  <c:pt idx="5">
                    <c:v>9%</c:v>
                  </c:pt>
                  <c:pt idx="6">
                    <c:v>9%</c:v>
                  </c:pt>
                  <c:pt idx="7">
                    <c:v>8%</c:v>
                  </c:pt>
                  <c:pt idx="8">
                    <c:v>8%</c:v>
                  </c:pt>
                  <c:pt idx="9">
                    <c:v>8%</c:v>
                  </c:pt>
                </c15:dlblRangeCache>
              </c15:datalabelsRange>
            </c:ext>
            <c:ext xmlns:c16="http://schemas.microsoft.com/office/drawing/2014/chart" uri="{C3380CC4-5D6E-409C-BE32-E72D297353CC}">
              <c16:uniqueId val="{0000000D-B3EE-4495-8FC4-146F4FD5088C}"/>
            </c:ext>
          </c:extLst>
        </c:ser>
        <c:ser>
          <c:idx val="1"/>
          <c:order val="1"/>
          <c:tx>
            <c:strRef>
              <c:f>'Regional Analysis'!$BK$9</c:f>
              <c:strCache>
                <c:ptCount val="1"/>
                <c:pt idx="0">
                  <c:v>Highlight</c:v>
                </c:pt>
              </c:strCache>
            </c:strRef>
          </c:tx>
          <c:spPr>
            <a:solidFill>
              <a:schemeClr val="tx2"/>
            </a:solidFill>
            <a:ln>
              <a:noFill/>
            </a:ln>
            <a:effectLst>
              <a:glow rad="88900">
                <a:srgbClr val="C00000">
                  <a:alpha val="50000"/>
                </a:srgbClr>
              </a:glow>
            </a:effectLst>
          </c:spPr>
          <c:invertIfNegative val="0"/>
          <c:dPt>
            <c:idx val="0"/>
            <c:invertIfNegative val="0"/>
            <c:bubble3D val="0"/>
            <c:spPr>
              <a:solidFill>
                <a:schemeClr val="tx2"/>
              </a:solidFill>
              <a:ln>
                <a:noFill/>
              </a:ln>
              <a:effectLst>
                <a:glow rad="127000">
                  <a:srgbClr val="00B050">
                    <a:alpha val="50000"/>
                  </a:srgbClr>
                </a:glow>
              </a:effectLst>
            </c:spPr>
            <c:extLst>
              <c:ext xmlns:c16="http://schemas.microsoft.com/office/drawing/2014/chart" uri="{C3380CC4-5D6E-409C-BE32-E72D297353CC}">
                <c16:uniqueId val="{0000000F-B3EE-4495-8FC4-146F4FD5088C}"/>
              </c:ext>
            </c:extLst>
          </c:dPt>
          <c:dPt>
            <c:idx val="5"/>
            <c:invertIfNegative val="0"/>
            <c:bubble3D val="0"/>
            <c:spPr>
              <a:solidFill>
                <a:schemeClr val="tx2"/>
              </a:solidFill>
              <a:ln>
                <a:noFill/>
              </a:ln>
              <a:effectLst>
                <a:glow rad="88900">
                  <a:srgbClr val="C00000">
                    <a:alpha val="50000"/>
                  </a:srgbClr>
                </a:glow>
              </a:effectLst>
            </c:spPr>
            <c:extLst>
              <c:ext xmlns:c16="http://schemas.microsoft.com/office/drawing/2014/chart" uri="{C3380CC4-5D6E-409C-BE32-E72D297353CC}">
                <c16:uniqueId val="{00000011-B3EE-4495-8FC4-146F4FD5088C}"/>
              </c:ext>
            </c:extLst>
          </c:dPt>
          <c:dPt>
            <c:idx val="6"/>
            <c:invertIfNegative val="0"/>
            <c:bubble3D val="0"/>
            <c:spPr>
              <a:solidFill>
                <a:schemeClr val="tx2"/>
              </a:solidFill>
              <a:ln>
                <a:noFill/>
              </a:ln>
              <a:effectLst>
                <a:glow rad="88900">
                  <a:srgbClr val="C00000">
                    <a:alpha val="50000"/>
                  </a:srgbClr>
                </a:glow>
              </a:effectLst>
            </c:spPr>
            <c:extLst>
              <c:ext xmlns:c16="http://schemas.microsoft.com/office/drawing/2014/chart" uri="{C3380CC4-5D6E-409C-BE32-E72D297353CC}">
                <c16:uniqueId val="{00000013-B3EE-4495-8FC4-146F4FD5088C}"/>
              </c:ext>
            </c:extLst>
          </c:dPt>
          <c:dPt>
            <c:idx val="7"/>
            <c:invertIfNegative val="0"/>
            <c:bubble3D val="0"/>
            <c:spPr>
              <a:solidFill>
                <a:schemeClr val="tx2"/>
              </a:solidFill>
              <a:ln>
                <a:noFill/>
              </a:ln>
              <a:effectLst>
                <a:glow rad="88900">
                  <a:srgbClr val="C00000">
                    <a:alpha val="50000"/>
                  </a:srgbClr>
                </a:glow>
              </a:effectLst>
            </c:spPr>
            <c:extLst>
              <c:ext xmlns:c16="http://schemas.microsoft.com/office/drawing/2014/chart" uri="{C3380CC4-5D6E-409C-BE32-E72D297353CC}">
                <c16:uniqueId val="{00000015-B3EE-4495-8FC4-146F4FD5088C}"/>
              </c:ext>
            </c:extLst>
          </c:dPt>
          <c:dPt>
            <c:idx val="8"/>
            <c:invertIfNegative val="0"/>
            <c:bubble3D val="0"/>
            <c:spPr>
              <a:solidFill>
                <a:schemeClr val="tx2"/>
              </a:solidFill>
              <a:ln>
                <a:noFill/>
              </a:ln>
              <a:effectLst>
                <a:glow rad="88900">
                  <a:srgbClr val="C00000">
                    <a:alpha val="50000"/>
                  </a:srgbClr>
                </a:glow>
              </a:effectLst>
            </c:spPr>
            <c:extLst>
              <c:ext xmlns:c16="http://schemas.microsoft.com/office/drawing/2014/chart" uri="{C3380CC4-5D6E-409C-BE32-E72D297353CC}">
                <c16:uniqueId val="{00000017-B3EE-4495-8FC4-146F4FD5088C}"/>
              </c:ext>
            </c:extLst>
          </c:dPt>
          <c:dPt>
            <c:idx val="9"/>
            <c:invertIfNegative val="0"/>
            <c:bubble3D val="0"/>
            <c:spPr>
              <a:solidFill>
                <a:schemeClr val="tx2"/>
              </a:solidFill>
              <a:ln>
                <a:noFill/>
              </a:ln>
              <a:effectLst>
                <a:glow rad="88900">
                  <a:srgbClr val="C00000">
                    <a:alpha val="50000"/>
                  </a:srgbClr>
                </a:glow>
              </a:effectLst>
            </c:spPr>
            <c:extLst>
              <c:ext xmlns:c16="http://schemas.microsoft.com/office/drawing/2014/chart" uri="{C3380CC4-5D6E-409C-BE32-E72D297353CC}">
                <c16:uniqueId val="{00000019-B3EE-4495-8FC4-146F4FD5088C}"/>
              </c:ext>
            </c:extLst>
          </c:dPt>
          <c:cat>
            <c:strRef>
              <c:f>'Regional Analysis'!$BI$10:$BI$19</c:f>
              <c:strCache>
                <c:ptCount val="10"/>
                <c:pt idx="0">
                  <c:v>Charleston</c:v>
                </c:pt>
                <c:pt idx="1">
                  <c:v>New York</c:v>
                </c:pt>
                <c:pt idx="2">
                  <c:v>San Francisco</c:v>
                </c:pt>
                <c:pt idx="3">
                  <c:v>Miami</c:v>
                </c:pt>
                <c:pt idx="4">
                  <c:v>Portland</c:v>
                </c:pt>
                <c:pt idx="5">
                  <c:v>Orlando</c:v>
                </c:pt>
                <c:pt idx="6">
                  <c:v>Seattle</c:v>
                </c:pt>
                <c:pt idx="7">
                  <c:v>Los Angeles</c:v>
                </c:pt>
                <c:pt idx="8">
                  <c:v>Houston</c:v>
                </c:pt>
                <c:pt idx="9">
                  <c:v>Albany</c:v>
                </c:pt>
              </c:strCache>
            </c:strRef>
          </c:cat>
          <c:val>
            <c:numRef>
              <c:f>'Regional Analysis'!$BK$10:$BK$19</c:f>
              <c:numCache>
                <c:formatCode>General</c:formatCode>
                <c:ptCount val="10"/>
                <c:pt idx="0">
                  <c:v>39974797</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1A-B3EE-4495-8FC4-146F4FD5088C}"/>
            </c:ext>
          </c:extLst>
        </c:ser>
        <c:dLbls>
          <c:showLegendKey val="0"/>
          <c:showVal val="0"/>
          <c:showCatName val="0"/>
          <c:showSerName val="0"/>
          <c:showPercent val="0"/>
          <c:showBubbleSize val="0"/>
        </c:dLbls>
        <c:gapWidth val="120"/>
        <c:overlap val="100"/>
        <c:axId val="530097264"/>
        <c:axId val="530097624"/>
      </c:barChart>
      <c:catAx>
        <c:axId val="53009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30097624"/>
        <c:crosses val="autoZero"/>
        <c:auto val="1"/>
        <c:lblAlgn val="ctr"/>
        <c:lblOffset val="100"/>
        <c:noMultiLvlLbl val="0"/>
      </c:catAx>
      <c:valAx>
        <c:axId val="530097624"/>
        <c:scaling>
          <c:orientation val="minMax"/>
        </c:scaling>
        <c:delete val="1"/>
        <c:axPos val="l"/>
        <c:numFmt formatCode="General" sourceLinked="1"/>
        <c:majorTickMark val="none"/>
        <c:minorTickMark val="none"/>
        <c:tickLblPos val="nextTo"/>
        <c:crossAx val="53009726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solidFill>
              <a:schemeClr val="accent1"/>
            </a:solidFill>
            <a:ln>
              <a:noFill/>
            </a:ln>
            <a:effectLst/>
          </c:spPr>
          <c:invertIfNegative val="0"/>
          <c:cat>
            <c:strLit>
              <c:ptCount val="6"/>
              <c:pt idx="0">
                <c:v>Men's Apparel</c:v>
              </c:pt>
              <c:pt idx="1">
                <c:v>Men's Athletic Footwear</c:v>
              </c:pt>
              <c:pt idx="2">
                <c:v>Men's Street Footwear</c:v>
              </c:pt>
              <c:pt idx="3">
                <c:v>Women's Apparel</c:v>
              </c:pt>
              <c:pt idx="4">
                <c:v>Women's Athletic Footwear</c:v>
              </c:pt>
              <c:pt idx="5">
                <c:v>Women's Street Footwear</c:v>
              </c:pt>
            </c:strLit>
          </c:cat>
          <c:val>
            <c:numLit>
              <c:formatCode>General</c:formatCode>
              <c:ptCount val="6"/>
              <c:pt idx="0">
                <c:v>35102959.96000006</c:v>
              </c:pt>
              <c:pt idx="1">
                <c:v>42487631.280000128</c:v>
              </c:pt>
              <c:pt idx="2">
                <c:v>67243423.180000022</c:v>
              </c:pt>
              <c:pt idx="3">
                <c:v>57348065.340000026</c:v>
              </c:pt>
              <c:pt idx="4">
                <c:v>30685043.770000007</c:v>
              </c:pt>
              <c:pt idx="5">
                <c:v>35891975.340000033</c:v>
              </c:pt>
            </c:numLit>
          </c:val>
          <c:extLst>
            <c:ext xmlns:c16="http://schemas.microsoft.com/office/drawing/2014/chart" uri="{C3380CC4-5D6E-409C-BE32-E72D297353CC}">
              <c16:uniqueId val="{00000000-C823-435A-8B30-4B99B58DCEA4}"/>
            </c:ext>
          </c:extLst>
        </c:ser>
        <c:ser>
          <c:idx val="1"/>
          <c:order val="1"/>
          <c:tx>
            <c:v>Series2</c:v>
          </c:tx>
          <c:spPr>
            <a:solidFill>
              <a:schemeClr val="accent2"/>
            </a:solidFill>
            <a:ln>
              <a:noFill/>
            </a:ln>
            <a:effectLst/>
          </c:spPr>
          <c:invertIfNegative val="0"/>
          <c:cat>
            <c:strLit>
              <c:ptCount val="6"/>
              <c:pt idx="0">
                <c:v>Men's Apparel</c:v>
              </c:pt>
              <c:pt idx="1">
                <c:v>Men's Athletic Footwear</c:v>
              </c:pt>
              <c:pt idx="2">
                <c:v>Men's Street Footwear</c:v>
              </c:pt>
              <c:pt idx="3">
                <c:v>Women's Apparel</c:v>
              </c:pt>
              <c:pt idx="4">
                <c:v>Women's Athletic Footwear</c:v>
              </c:pt>
              <c:pt idx="5">
                <c:v>Women's Street Footwear</c:v>
              </c:pt>
            </c:strLit>
          </c:cat>
          <c:val>
            <c:numLit>
              <c:formatCode>General</c:formatCode>
              <c:ptCount val="6"/>
              <c:pt idx="0">
                <c:v>9660070.3700000085</c:v>
              </c:pt>
              <c:pt idx="1">
                <c:v>9359256.9100000039</c:v>
              </c:pt>
              <c:pt idx="2">
                <c:v>15558837.439999998</c:v>
              </c:pt>
              <c:pt idx="3">
                <c:v>11302905.220000004</c:v>
              </c:pt>
              <c:pt idx="4">
                <c:v>8290741.1700000018</c:v>
              </c:pt>
              <c:pt idx="5">
                <c:v>9203851.4699999969</c:v>
              </c:pt>
            </c:numLit>
          </c:val>
          <c:extLst>
            <c:ext xmlns:c16="http://schemas.microsoft.com/office/drawing/2014/chart" uri="{C3380CC4-5D6E-409C-BE32-E72D297353CC}">
              <c16:uniqueId val="{00000001-C823-435A-8B30-4B99B58DCEA4}"/>
            </c:ext>
          </c:extLst>
        </c:ser>
        <c:dLbls>
          <c:showLegendKey val="0"/>
          <c:showVal val="0"/>
          <c:showCatName val="0"/>
          <c:showSerName val="0"/>
          <c:showPercent val="0"/>
          <c:showBubbleSize val="0"/>
        </c:dLbls>
        <c:gapWidth val="182"/>
        <c:axId val="587145176"/>
        <c:axId val="587145536"/>
      </c:barChart>
      <c:catAx>
        <c:axId val="587145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145536"/>
        <c:crosses val="autoZero"/>
        <c:auto val="1"/>
        <c:lblAlgn val="ctr"/>
        <c:lblOffset val="100"/>
        <c:noMultiLvlLbl val="0"/>
      </c:catAx>
      <c:valAx>
        <c:axId val="587145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145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nf>_xlchart.v5.1</cx:nf>
      </cx:strDim>
      <cx:numDim type="colorVal">
        <cx:f>_xlchart.v5.2</cx:f>
        <cx:nf>_xlchart.v5.3</cx:nf>
      </cx:numDim>
    </cx:data>
  </cx:chartData>
  <cx:chart>
    <cx:plotArea>
      <cx:plotAreaRegion>
        <cx:series layoutId="regionMap" uniqueId="{565E9D8A-E164-4184-B16A-C5ECE0655470}">
          <cx:tx>
            <cx:txData>
              <cx:f>_xlchart.v5.3</cx:f>
              <cx:v> Total Sales</cx:v>
            </cx:txData>
          </cx:tx>
          <cx:dataId val="0"/>
          <cx:layoutPr>
            <cx:geography cultureLanguage="en-US" cultureRegion="US" attribution="Powered by Bing">
              <cx:geoCache provider="{E9337A44-BEBE-4D9F-B70C-5C5E7DAFC167}">
                <cx:binary>1Htpc9xGsu1fUejzg1x7oSbGE/GAZnOTqIWSxtYXBCXRQGEroLDj198DNiWLbQ3liev3Isyw1dEN
oKsql5OZJ7P/+Wn+x6fy9sY/mauy7v7xaf75adb3zT9++qn7lN1WN92zyn7yrnO/9c8+ueon99tv
9tPtT5/9zWTr9CdGqPjpU3bj+9v56b/+iW9Lb91z9+mmt65+Pdz65c1tN5R998i17156cvO5svXO
dr23n3r689P4prS/OV/bm6dPbuve9svbpbn9+emD+54++en42/6w8pMSm+uHz3iW62dMCqUMNeTu
jz59Uro6vb8cUGqeKaqZpoKau78va1/dVHj+z+3pbkc3nz/7267Dse5eHz774Ay49H+fPvnkhrrf
pJdCkD8/fVfb/vbzk+v+pr/tnj6xnYsPN8RuO8i767uT//RQ/v/659EHkMXRJ9+o6FhwP7r0Bw1d
u6HPnsQ33pW2/iu1xJ8Zwo1glB60xB9qKSTPQiNISKGuuz/1UEt/fl/f19Tx80fauo7/ltral87b
z3+hmlj4TBopKRHhQU3sSE3smQg1FyzkX9V4cOSDM/2JDX1fP18fPFLM/vnfUjFnN9ONtV9M+H8P
cncYRkJNOPziAbpJ+UwyLRgh4gv6fauQH2/k+/r48tyROs7O/5bqeO4G29mbvxTQyDMTAsuUugcs
81AxhgLQaMhYSA6AJr5Yw8FT/tSWvq+bbx49Us/zv2fQuXL+/03QgW9ww7Xk9zrQD3WkzTMaSh4q
pQ5odhR0/vy+vq+o4+ePtHX19ww6V7fTk1+dL77Y8/8e3QR7ZrhhgnPA2PZ3lBxo+UzhilRUfDc5
+DM7+g8a+nqWY938+rcEure380331ymG02dC8VAgLTsohj50IGOecSjNaM0Oigm/rH0AuR9u5/ta
uX/sSCVvf/lbquS99an9qyseSVlouNJfpf5tTqDDZ8qERPDwPjTJh1r5Mzv6vmJ+f/JIN+//noHn
3zddhgq4d/UXCf0FYKafCUq51OG9do6CDmXkmZQKCbY4OBV86tuM7c/t6fv6+fbZIw39+++hoU+P
lswHOR109ODO/5YzMM8kgYoE1wdcOwo4wDVCQ65QsH43eTuq5P/ztr6vpqPHH5zk/xNN8J8phK9c
y+6mvzm5I2m+YREev3p3XJBHR48+xvUcZHf+GUSOUAwJ2FfyZ/uSB57xrr/JvvjKNw/c3nT9z08D
SqA0ScIwJIpKxgUS7un2cImKZ0QRZrbCdkNGuGS95Zw/P0XqQSjVNNQAyW4jP+4YpbskhEiq4caU
ya+s2CtXLqmrv0rh/v2TeqheOVv33c9PQ6zbHG7bNokdCcM54YIo1M1GbRVc8+nmDXAHd9P/41pn
M7eEywtTr8FaxOHULMu+UpN5X1WCnxfzXKzxmKbNZSdF95kuiz2drZpfLW3tz3w7uUvWuPlVPgzm
pLJ0fpMti3xVNbQjPHLlbJOwiPhEhnE9qyolkulNoJe5buPBjKBd3mXJbKrmbKhYHql0GtssImUS
vDSVGKsL53PfmRjUjQt/441e7HA2KUnm8TzVA7XJeaLnIL8wOmzH62aEkK+D2ml20oiMiZM0n/x6
CVkK/jIskjkmWDaL0oaoKK1Y2kapWJf+ja9EFQ9Taa+SqspOW81WHk+1St7WFcverr3jZziU25Xr
EHycssq+DXPh27ipsvz17ORVP/v2fJU23WcuGW4MJTbyXZXkkS28jRXJeWzcuJQ6NvOqWX2Rp6OV
Oo3WYprZyTSRsb1keq1qGud1OF9laTEG5/PkpmVXFEG6XAcLHVayI2mRp/tENKi+T5mds+F0TIjr
2zNK0oTaMqqKsS3mN6ok1r9o5s7V0EIlGatGVNEw83sffGBTn1yzeJtm92Tr17f/eusq/Hf3zO8f
blzt7+9efCF5H73r9NZtyVl3fNO2m6/f9TvJuHnh160e+fWBFv4PTv/oxQeI8AD/vnVwtvnwI3jw
kE/9HUnunruHBaWeGc25giNzcMTwwi+wAE74GfIoQ5BJSTDIIZLXe1TQ9BmXQiMAsDv3/4IMNESh
wiTSKgo+2YBU/m+QgSPKfIMM24pIBoyinGlleMiwgW+RoaS5r+lUyNuQJj18mzWiCcqYNKNd30s5
NMWNCLzs9nW7dIvY9WyW2RwHLiEf09qLOogdmwt9YTK5DLvCBHV7Npmq7F6UsmqCJXLFLJuPsujz
2e0CpUo4SKq1oLd6dsvwpsxmXd6EoWyST7zirbpKlW0bHlXUdtgKzN9XLzNK+qnepaX0RRO5SVbV
c6qXFltOq4oul6zidf5b0I0Oz3yj0u/AJ6D5gYwMQWFokC+ZjeJnZEPXb9BT08oOmcrC22Rydd6e
9ZUoxVkpxs7rs7VLezvFq23QdyhJYlmyf3x5CsLz4fpac81Rm4YcmsJmHq6/5jzsFFH2c04LXtgY
ICV5FhnDgjbf+3lKfb/zWZ+KLApEsDb1q0nwpWMxFaua+EWvsrorIuda7umVkWGLa49vcosgv0cY
AVaQcxHChLYCeTPLh3ucMxuwzPPgswr8SNguXXWq230Zip6TqPa9Uh8KSZL+gEuHBsSPdbOtK4zQ
jEnE1pAfr9sMi9Mu4OHndIHNqWgkTdn9komE1Wk05XawL+sEnao+yjLHmIoePzYYtqNja1SmImRG
SBBt+iiwpnK0AZkz/jnQpW55LCei5A0cKejP3Wp1eWUD6ugLXrTLcF10hKxZhIKghFD+252EOlRC
SZB9W5eDPFRAprOkzBfiPws1weX2C1UrLfbST0MnTmyYCPXBDxBBG3VKa/XBkWX05mS0jjTTD7SC
xOWhWCRDdSFlqKSCaviRNfTKknwp6uRTYtZa+lPXNlWynARJ1ZnldAn9DBN5/Pz0CMk0kQb15p2j
csBpeCSA1Ky5NE0ffMys11VwNvfZ5hDV7DJ0wYYpF6uIbdUtrIlmwzgEIS3JhuuqUfkS1wH19bWp
ssrXu1Y6z95Uo627j49vc8PTb/0EZRkRgogtr6PwliMsGaYk9KRd54+z7z2MgAwFgX7IPHEZRLPn
Y3DdsKLdnKaf3PZim3T4gX7+ICxKlQatQlCkCy4AbQ+tJWxZ1y+dch/rUgbA8BzotU7RuJB+kZc8
kcD9Lh18cVPlsgai+qbyVJ6FQR6MRdRmQNsN+ZcMT9V2LcdLMReNq34AK/TYwdCLA8fAlA4ZNKzU
UXya+VQ3SFr5xy5hKqhO8r5ryuFVu/a2qeOpXVpsLtDViGtuaSu37MJiXYLrqWmS8874Mk/jal3J
clllbd0nUW2ISvp4kCQo36jKpGsVM25mQCIL8oXWF2Q1Jb61sMnUtj9wU4rS+oEBMEVDo4wiqM8V
Gl1HiAHLrNuxHpsPWjqZy7ghoYQpJslgjI/pqgNAe7Ic0LMcBK4h5wacNDQJcWmeeq7a/TDxH/uQ
OEZxhmzDwJEoZaCk/2AWxVwgk81c86Hx8KL2hHdFKF4wmvHlknfDAnGYZCzX91U2L4uOhsxPbRYD
8Cf1Jm3XJDhDhp2v730wdOoqtGpLEGZk+KU5LQa5qcd13MCEllHL8U3j82J9v5aqmArUA+UWtCyk
DwW52mT4kCNXXd+H1TxDd1zmC166laR9uGtkx7u90sOmu2JOLRKM9m55E6bBMkWhm3N8hUPygJ1b
FAxQa9/IqriZO1W3zd6Mno7Xgru1f+59kfioLCvPqjhIk2o+SwWC6691WCfi/UhGCiPTYYo8Y2xr
hxTlcWw4Rk1IXxONQpALrSSnR6bBk6VOqWnKDyutOp9GMyO66aLJ5a4850M7ASgeX/EYjdC1E4RR
xG0qELuPV+w86bKp4tOvfB02Y5wGscEf63SB4K3GVqoPSc5XGOHEhr5LX2gAC+z08W2gmn3oFFwr
xTRihWSECWTJD+Fo5ePQBkZV7ytRVz2PejfI4Na1WQs0yoqupic+0c6+GrswBeI0mXTpSRr2bHRR
qPVUjlGPKu+yTEJ1PXNfhkvUTVSNb/owIDZu5Tq7SxgRyaKciMQ2kUgU3Zw9I7BDN2bILs6TvOg3
zx+F5C8Z4n2zRLzwfB5PHz/xMa6FHAEK6QZOvXE8qAkenrhQSVZPbaffjUONWvVEes+QxI7rZrcC
SZY4y+g0w2znwnC8pP1dZhuoZjNpPuQTS66TWW0mzVq7Vv7MNoxvENmuHaH7thybzp6ucingdclU
bTk1XcIK3qlpCzd6/EjsCNlCZEAhwiZQDRoEW38E1S2vq9XlNXsX9hmHb/VNum2gD/iwue6dH6PF
smBvSTZvLg6s3CDFNy0CTZBRpPF0lttHri264qY0uRZndio3ObTL5NRV0s64y2Z8O+KSVqrbF4H2
fN+EfuRdvCBe4Lg/ONpRBYCjGQrmhMJViBTI9x5qq58LqsvBLe94Om5I1fsWprWWq3WfehIWrI6W
3rXre9T7W3ysAkehkFlVZbqcrJWifbo3PBimd8hSPcQx6ZzD+vi4Ak1qGxiYmJjKZkO3AbB5Zlkz
AdZ6ZCRY0PYJwTvUWBSiqFIBUfS9zoI+luWQwyUyw3K8O8hng8Li5nEhHPloiHQB2ZVmMkTZSf6Q
6tJpFWpRbfB2rLQDOhzSW5aF81jEqCyztP4RLByFo21JwZHYg7bC/8iaHoqd5A5ZazPrt91AYSH9
0vcwKMR+yEfkjXDyJJkCN3eRKvkCgZdjUiNlAehBSpOfy/6VVl2Y5PukFyHAAA45vvHoZCACVAEc
v59rBKp7taXtVEOUcxnW8BV40aaOtJg3RQS5pXgxS27GN8RVDjuRRYHYVKh+q1MflzYIOhzum0wR
h9+CAECCYmrsjxUV0sEuSMm8vM2yRZVJ1A8Fb+JkIkl+pdgq/HLSZl41YWQYM3kWed/a9oKUA59l
BL6qDS59WgXiRVJlmsfg8Ob0E7ElOZuSQahdoWtXfhZ5ufo3lVMVRvVWWk4vBdi1ed2FeW1kE7fI
H7thP00yHK98CxrPRaoiFX3OiadmV9fegMia+8EnkZvDds2jrB69mON0LkY4w7j6aSmjOZC5yPeG
0UFcq7JfRBqTmQ7TcNqYKaMJ8rck7c/7TCMzi/VaTuuKsham2JzPxZIMUds1udqPRqd8J6tgXt9O
yjH7fhBlmuy46BmNF9SnbgHF2HdmZyybijiVZXqmGe93rSPTepmYmpBTOtGM7dOgCzNy0hSuEu8W
OaZF8M44Ms9v537m/Yug6+vgDSKGHj5Lr5R/t+oxrV3UOEez7jU4vrI4TSzYjf3qRFi5yBSOsyzW
fu3a8COt8rD+nIE9HecdTGVpb83QgwWMi3LqaH7WJ3Urwx3qAFmq06QKCnVlqA6K4nRUDevK7DYL
a95DyjPloRcvVu5GmPRKfddkr7kivSIndS2aRp8PJrFZ+byWc9GmJ/mY9tP4fJJJai2YxGoa5Juk
Zrw9V7nI0nAPW1G8iJpxJQjrZRfayURpIFTb77LEr/lyPqVdkNnTyVaINnFhJgGAHRs7yF9cMCjZ
ncM4piCJJ460hV4NDbIuE/ULD2f1smRa46U/fBhYW+IaMajqfby6TrQf16E1bLzIlW9SdkbnINA6
XnJZDPp0rnNalZEU4xYXiQwsjpNyiaByMyeLIibOZWZk+nKZmqnRr/IkyKdyrwsesOa8GBYTji9V
zqU1UWvMxklo38useK/TJAnWSyHKDpIKlhaQ/QKo3WbyMuCJ1+VzaltLy1d5PuVhcjLlAIL0xFnK
sXdA1ralZQxKwk5Imi223ZGmyH24q3sSyPoXlrIa61V5acy7IQ3bNvYovSFZFg4WESSmKtu+BPtH
yhK1rdlyepF1OH3cZLTmap9n0yYxXvYFXlyX9cF1XekN8sXYpyFo5ql3MIC1Rr5x2htf4b7mcNSs
lyvE1+Yaf4glXYLVyoyiyKyp3dRDN/5c/puW8ybnWpgcXFIwBB6qCOoizMRt26KgaffeWmRa8RTS
RbexDTM5BNCgGNrhfZ/Xg60hryBb3Wk2rILOL8Jcb1u20HSzXitYFlbguNR+TIJ5MzDlg03zcgnw
WWmqTTTjSHErQmzYTtjDWHdYNr4/j/ectx9BuGX4TM6NU9eFFInhsZgMCKCo0RmFLO6tJ1k7g6/U
ebAdLumXO2EMsBof3+e4Rq5ye8c7WbzgoNGD63tRB4fbvwj5cB+YAla80KypsAFaB9n4sbCqsf7U
1nzBoVu2YkI6ShlPLblGAZ46E8mDotw69jA1VN6DT89rapZERrTIxkWhDTI4SGlkVYlbWAOOzceg
OZLRRAVZtqQ3BbGPD0udkvajOUjQNfAg4NrhTBmzqNHixtVqomfLEG7VOTmo9mAeKilKyEcJiydO
pC63w89qyWCnKfXbMpnIFD5cXEt09m4NrBj6C5yUb+I9GNI6LAN2iUNu30Kt7/Acep0c1tX12bb1
g0CDdVrxxpXcCX0SEFkX+fnKpJ6b05SARCInkx0cfNqgSwLmo5ugXztq1n6kKq1hPp1ExorD+xHJ
7ssOXPb2hWzcXsSYhngpa7K5Q7XKbf/1oNJsejeUaZnafZ2G+N6s5TTlZ0W3aNpf8oOt2LwzvT69
F7nJR4/tzJYX+BJEAIfF88YWiPMjbVdF3iFzy8Nx17RBX9uYdGmCxWWeYdp815cNuM0ShAEoG6gp
G861Szd3HhBf8VmxDCoP9wWSxXm54KYrZ3fWC0eqKi6NKKsxSroUdT41dMD9Wd92eEHSKMurqh3w
71JN4O0kmSioohZcfnk1Fn0CUmDyOVanWerG96pOZlQBybJutj8ZQHm+n3nLgDChz8ohPCkrhNjq
ZA7qxHTn0iBUzb8SNefAm7R0rijO7unkvC8zn++HrES9+2kRHQaozpo8gzhO+Z3PtC4sIbAumYpk
fc+z0E39u5ZP2aTO+sPRZ5N2EBFv5rXAiYp06uSJWgkFyvVebOKjc7NZDfiqzcQP/GnYFRMkQAe2
nbe3luHFw8Bxf2vBPgaRLVfwyhj5LmoTgbJYVPWCN9TjDrXQrYYd5dDBrg4ky0pl6ZP9ULc+Yedp
0q74jvVAvSUoy8EatlIUoCgTWqD0rSrUTnXclyAm5GVVqM2fejFZkPBpEfaASq6SBTGvW4A0+R61
3ia8wfKNKmBDWICLz8s6xeN+KXHKXyekZ0lwMSWd9/bK8HwjKd2AcPdCFwlX/WsBGmtJTuYkD5Zs
r6ZGlt0O1AVVItIggdQHkXKKkhzB0ED5ayBWnErV1RY2Kpls5uaZpzC+gyTz3oGJ5pZYPl5Mq6wS
/bpYhym49kimwSqsTWvUB+At7CuYmhUSyAXZzpA0dQDwR3m5sVSlRb6KzNpUbmo+KLNkLf0o5lKV
V0q1zZLsBXNdH/w2WZrPyQkiGi9l1JXgv4M4LKn278FITkX/lqRtnqZxIheezW8mjdym/WxGO7bs
1y4JQU2c+mIYKxMHbO2K96sYmHDRgOgwo9hHoxg5pdbSDHSAlVe5YfGIDwM9RnpCZ2re3Z/koMu2
yUEQx1LyZTvWHdyU5bjhn1nSDU2Q/W/Oa7tqu6O+Y++TnG2foakf4I4lXbYbEw52ojpB5b71NmyZ
NHDlFNlicrX2C21Ocjjq5pVoeOPKvckipwQSGYlmD1oAdxT8BqdBGvt58VxHlHkSvhoynU4umkgN
wl4sa2LY+dTWm5enwbrRgR36RHgRSMv683YlsG9B0H+4Am+57byw6DR+uF9IeoOQ1sJUgutDxVbb
fNVFlNfNIF4XB8AqDkRji2ljWENQthsJ2XnlhdhVadW6JMpaNQTXg5UNztxP6OKNF5alWxqXiRlr
6LHctjXcOVzgCsSRKJHD5uQN29qMu3qaN5vUycoKG8msq6vqJMtLeOP+IBDwwBvoFSHGYgDvHQ3y
y4zxUoc/IL6OCnpwOcAHWDADuCn6B1o56zFyCL6aXWfOKexap+kMb5gcYLYNxOZB5QjiJYtG2257
/0F197C225ZXW6+GbD90wPpHha0fZhdMnQZVdYDGHBwwdoE6AJ70+FJHBDq8iWDACGuBssK/aivr
v2leTmHRhglSyS82QorZubhtEiFeaoOeFRBZZZtSB5tDw054AZXdg+Pje3lIIUiC39bgv23aGe1w
2Dl7uJdk5Az0bZ5eG3TV1Acr6ZaPdx1+7nGyOqTOP5LzHxfEUCiIAxUaBnLRHPGKReYJLSuSvGnn
GoEiLRDxz/VSAObuPfvxA9KNtvu9aN9OCO6WSI3ZSIYZlGMicy5zkdZ9qd7cI8aUrRtpvyi+SLmf
RReO+7xJVv96mPiS76qh3vCce0BD0K0C8egHO3po6dgRSqntVwBcGylA0R0RjYshwaQX3r4pD041
Ia+Dj89DkQDXbThaqCATwwLPNBzBAalFkG0byRveDpgKalHZ72XFnSTRDGhZYkB9i9vhHwm9sgtH
PRlPh35Wc4DZxw9xrEYoThBOJDom+HFWeNxlRdxtezYH41XWFRsyrXeJUNPJeni9BOEg8AuerzMc
rw76+nZe6nvrSYxo3Q3mbZP5D+1Uz8hG8KOK4eo+7M1p1uYRcUBWh2Efm/5X1JokoPwpZsbgGPhJ
k/gDHPApARM92vzqEJaQJG/a0EUJv6i7dgsYjx9ww5dvzBQGgfaTgAdiHkWA0TziM6dlna1fZXGm
68AXMtZVpfkH5eEwP3LBPy4F1YXo4IUClb4+hroqYdUypCo9O6QiowQ7AjtibYWXx091P4rxzcHA
FWIpgwEZwgEh4XG7kBD0ZbTNulO/MpJ1J0zO2zTCQAQb3G/dWqOHHrsuBbdqoipZUS1GvUx7Wl0i
WmM4L41d0YD5ec4EuAfyqkpkmrqzBbmBdFfJbAs6L3HC0HL6tWvbCmWQz5mo25OqHFbWx8QR1VW7
0EtQbc/5TB1Xr8yhn1coFCP8ZVJXtJ1fFGk2GozMDKOyFJxIjlGNMxQa2la7MsgbqOI+QdEBHsui
4pBWIEMPESzUHYwdSo0Cg3doeWYYrpMxSsMtDZhGFiChdSxEnVCzATcgxVKDvuJduSVzwSG3adAc
hbeTJqSrjYqur+ga1Z03td2pRpf5EH2hPFqETYztHRKZuwwKnbUJ8l3bcAviuh3BLKG2KBQG80KH
JasCVcV4QdCtsGlczlWHegp8fpmX7zjSXsOv1NIb0ZznigQbGdCNHjzrcqjDzLR0vN1lxVCBdgUD
o9FliPKsD10SB4NLJ1JFLcf0EHtlWtPo6SRtlZDtW7mYcXVv0W/YOlrIAQlTV67v0ER4azEWKNId
hpAwTrDPfEtpHlcUSedvC0rPLryQap7YByrnpQ+vQJslzevamLxgJ3ndBQSVMH6WNfcxBjzRSz+p
3QLd7jDft/olIgGYiTFGakZlGC9iSabnhen6bo3Qjp4sqmkTevRFbUa6U0HKfvqoSFUs2S4RSLjr
qNJ15X+pwbwEQxQeWm73WNSiH56q52EF3M73dVYqNiCLvsuzQHxveeJS91vQOZhGeZcN1rosULJ5
g4mYJho9URUFkqVOYxusKFg0FcFo3gLEXXjd1CYo95WVqYyyNJ2u5WJlvlvslJxaMfIzS/h6Xvl5
PAOT4d5or1g8G5ldaduXBJzx6N8mMOozkUrXRfC+7GPum/KXlFi3mw1NUIuWvD9FsQtKidXyMmzI
B1fAHeupUc/VZJudFlkG7ZLA73M9i5Pc2eHlmpc9OUFW3p+EC+ElLFZVn7JmuGZUNJdeBOllNXb9
iexAQWP2JT0b3WB2mZnC17rJWvT1G/vZdm2yK7MmjRZR1zuZmPYiXFm1X5IaXeC6kQJfHS51LPJa
7yd85XmIeuyjn91wirmH5HNrivK0mGm5RovJ5T7LibtuMGG8RiUomi4KuEvfTfMa3pRBLVHKD9Xb
KWT2hLCeXAhiMhu5IODPBWi6ve+7+rbLdfIa5KHFvFLPzWeKVg/qGdrQNyPLM7tvljo4oV3Vv+lG
AcIBULDrlnm44J1fikhWUxgn2iRZ+IsdmVnOMYEwfOqYyOmJG5oeZY6tsiUauQxvw17qahckgb+o
DMYRdoL2+et55AXqpMpdyq6nbZyEmbshedc8n7Ugl52im4UmcuuhpuN0MSOdfUF0MZ6D/Q4ubMEz
tguBfp/pNPE6WteQZiibm+DXqWmn2zYI5phZut50Xe4YJgoajA+uawfLzcqmjDAx5Ydds07FfKGG
tE0jQht7tVANIEZJFY8TL/kFft5QNhd+bv2eNQO7lGU1R2B638tp+USGJLkSFO4zdkO/A7WIOd10
rka9k4vjJ0L39VWTCf/r0szIyQja22kXDQVmIIpY21Q2UTBwcYPOtIs4K+tTB6IgYqTqX8+0Ll53
2dIXcdH36bs2W9pf/NxULGrnYY4T6ps8yrE/dFxDcG5wvDlbYzGH0yvDuqyM63XMb/KqWSM0ear3
tbNt1GCu+bVBE+G8YT6MB0+SC2FrcdOFan6eg+8f0XYQAxZN+igZghYV6ZA+V2HgbFTSwtz4AEnN
LkR+lkcy79pXalLFHkCvVGzsqs966rJXmNPBbMeU+XfM1c3pOMz0NG9GdeN58m5Cnfxubas1PG0b
sUR5W6W3CwRymvV6GE6QBi7XvTcyibxo0bEt0j4i2TieK1M0GKk2kkap7sw7U/fmI58b/jb3ifs4
ruN6O8DAd6N27IXAYMEpQaTYtXPbXyO/DCI51ePzwHfFh5W4+pSXNMFkFujkq2whArFsBiKR3Ibg
g2ShzjQaM3HT1flpIQf/DrNdHPsf2QUlNd/nine/gpdrX5k682d0Kc11VWFOPO3y9mTWgFyUwZW9
qgXpL/wgpld1l/wPe2e2HDmOJe0n4hhJcMMtl9gkhZRSSpnKG1huRXABCYIAAfDpx6O6eyaruv8q
+++nzarNyjIVYpAgcI7756fUR1UUyXcybNgc4sVv18QLvDzQtB4jos2dU7k9d9aRGbpNMR1ZJpIa
7TEIS8ge9LwHit0zxtWHPS74awHp5H3ZC/0RB357wsuWP+xRoMEwZd1hpCy9h8MdkUoLOtbF7ieC
9a6mw94G89MACf6pdbNcKpAh4UHZfnmX2iQtmut9v1c0MXcAlQaoA2L+2JKdCuzZwjUkH4pTBM+v
2uSePBZbS6DMq+BHwGIwaPc+TfaOVl441Lp1biBpF/dDSrZcNyGyl6MuRyrZvQ1k+wSVZbwGiZ/e
Rq2+4mdaCL1d9LYKVDC9yfuroz3wy1RG3YXOMv5iAmZsNXIbPgD1Ma9dvG3LkccjSSrKo/wuYbMq
DjQUE70IXsgaPm6ylxv87rqgu8jLftd0KwVh03UO4Pff+WDJca+z0Gp1v9ANRk/kVGTPU7KIR+KS
4EM+0U5WmVN8bjiV6rlvu000sHw9vxPdMHd1oKYUECJjUXDMt3Xdn30xKcOPt9IjrOni5nEecNdm
2w6XAT25GqsoR+VSpcKw7QFqSb9WxETtR5vvs6/mcMzugeuxqLYRSsQ7jUZcv6Uduj+FfURJnWYo
nNoJWNFp01l+SWMXTv3HnXgWb6V3S0jNJcZmF56LBI7AcRn9pGq+ral5oQGSACBw2pGqUgWsHYcq
SKh76QiomTLmyfhh9lGwHy0azb4K8yUO7y3t3VTFCjr+Qz5iO60ByO31DGXr0scaWYUoHy468G7t
H0cfZHQnuP1T6EQNnQbZAlBaMk7Fo9ZJX+jaZ302xhDY1xnvQwF7szKRj0WTRGbk9wOHO1uKCTJv
tWu3TCURHsZPbvrhNHVJOjctjMKHoYNMWveucyfSJlFRZ0XIc0hivYrOQ6sk7EiT5r6MLdzvTMf6
GqTU5ZXoWbKWeTIQSHHQ7N4iGagfG0VpQpT08XGeWUSaduOxiSuUcDyYK3jzQNFsmfPs2QfJnKMw
M4Xvxgo7qcZfmMOgc913bEJLkTVcjrJM2yVytBlEHuW8kTFyH+lDFGyZeYWZK9ipX4rka7ttX/ad
t68tl19aKtO+RJsgXizYjoYVTB1DHB4hNolMwf7K97vRx+NVkc4cNq5oJRe5yzIHpilLIVLxoqYx
q5XKfGmKLsH+umnxXbdsP+TzCBuvdewBDmMRVpFb7VLvOGySJ7py8pIDIFJ1t0HrwXrAginBw9kf
0SyHD3KZ1qJZ87y9R0JkfjHLqtvGuHZjZ6jGbV4GwtGzmPuljqdlPAwLS1+mIYwaqvl8N7A0eIgH
lyADBNNybleY1xRtUR3HbPs6mdwcdxfHYxnmOITrkG7L2sgom6/gBy3QRWVZSVcbumoZ2r5KsnWT
JY0EA0MKINKc1wxfrvEQuV92hnkjDL73cuzhr9UKL6Utdz+oK055HP5dNox116O+wCWwZ5w63cHk
NKvMJPlb37XRl1ty6ABohx7nkIpDLvP+KehDVW0i45/DSbyOPUiwFo3bIY9Z/z7bWM9lSub5nYRM
XUxMmCuZcn1RdRBHL0zG+NJtCIW7c1uFZpc89mhLLpuNuu8DJ/mXgbXR5yEi9n6Dc1uncpnPBJLx
G8T3eLjtaU6WpA+Xh4wxgroVm+NtESbfk+HWDPtJ3E5tF6/f5q0IumbMOhihEJPn7DylUzdXq+qc
hte0zxALc9tHFRmxj5RZ0PXpwyjX+BvnXA9lPOIayn7MeVEN+NwK8hfWBPcyPYvMxHmtOUBOhVpr
aC9CzvqTRNfGq0ESEn7BwWtVSYPCbqdAD1mtZR+cuiWNX2/cwCHat8GUnQ/kY5q6/pvZConjAZ3n
YTYMNNTMUnIP607dSQ+opFQtSpp7txr5bYi166oVMuNWdtvovmvt8a7gpUSfZiRUzB8bXKuthCO3
NVO/kQtE6hbIVOd2FPPARn8mQEjZQeRc3yUe/VsZoBzR9ciWIG2CRYD5DfctfdPrOL7ncnPVsJK1
HsNgCa/G5tEL3LWCggpCDVdm2vLxaFFUXbD7TbZxC+c9SjmK0hMURzBfCbdRUBl2I/G8CFPZKLkh
YQAiBYuoSjjiYcmwHdotg5UihqofUKSp5tbGbhXzSxejpiYT2z9Pq5mGx3iO7Fqjq2ADtjSazbus
VGTa0R+DMO6n5DEzhBXlEC0d+ToCGw2magsK17MDDLPBhQ8Dn7OZVui2XSJLs3OxmirHgZv6msO/
KsbSgOZOfD1tnonhzhcsJmG1GjRg8mncoA6R0gHzpuagjFy6z207JHNbW7wqsFGQxiGTKje3zJk+
tKjVprPhJhC/rcvqtrTh4J/E1KQLvLYXFsbwXo4SoJSeauWTIOyRF5QDnkMSAJcyPUhmeAAbMHd8
/Z8ioHmI+7j2k6+p5C79nMJl4i//EGsDeTMc9Ehv0mgcMSfvEJS9WffgBW4+CN7DPf/RJix02RFc
9Y73bYlW2r0baXnAy6mA0BWgs2W9zXBEYDvWb4ZDUCjuNQpKdw17GvqkMu1qluG4w93C08KR18/9
N1KYaRN1Omrjpzti8PX2EkO24nitAL0QwV6ITmWXNRlA1Y5cQmMWP4ND6jRqHPQO7XKQsuixHwd6
rgdQSA8xYC6U7pJix/S0QxFVJMdO58J7CRV2g5LaVUCqzGgRapxc0o2NtCBuKLSDaS7ud5R+RcOC
MWNwwTZGpSmjZKFJk/udJEf4fuJNFmZ8DUDX6DKeET4rE4N3pwFtIn6E04AqC/Q7V0MzZyvl9abA
qbhyjxeYj3tm/O+U/YV27faUgo49QQfu7ueQkWqIM/PQIx4qGkkEYK2NwgiWwfjSU2fz84ISLi/J
JH1SuskO01HpEBSjK6SdEM7Zhh9yD9mArTURrMxwjppak90/r11gHQqEYGxQgaJDZL1M06PKEi1q
Jgr3LdiZ87KMWrtEz8XQDWmN2XLTdxXCwC7XfkNrgHjrhm5E9RFvUE6o9WR4Omw/2sDdFBdU1PFU
7QNvD8hpbSw4CBMVgHPihU4VC5N5bhIfrqdonfP3cRuTaK1yFrdzBUGxS9Gh5n69iiILTR2HqdGf
gT4AmwDDCsquAtOxbCiQohhcEcSta4vOW5TJgjr8wcFwc6UlQ97kQzZegnadgbKbFOEKsHVSAN2I
vVnrYkopLKlA8yNyC3gwuWuDkoCtOy1yXPrKQDD7tgNYwNpg9IMJwhnfc5eHLJKI7OJh1wllBW16
sBU/A8BLEA972d4H2IbXL2guLf+Q90Ldqi4SdydUMNlFJXnafcMWSfyRbEn/PFvCHoBJtj9aFeHO
F3Z3wNWYgTKy750rZRfa18Kl5smqkeMrIMYGdzgXM3bTXCCsMKT0OYJ8mNe0n+05gmjR1RZszCdL
EuQI02FNTlPS98ATVfqysHY+6HgKP2dqjUqag0PkatxB6K+7LxE58ldkKuOujs26IdQ1TgDkabdR
5IQzBTptnXbgoC2zDpdLxxsagW64klPu4wMcIvisIUGwsG43smHrDZB36Eotc+CFpF2RSm4nvz4Q
I819G0dbUYdpK/MDQAj50bpcgzrWE74laID8S6J40ZZIDiePS3CreFcMMplK1NS+K7OBUeAow9Lx
Ggd6D/IKcsnTLqAAlHsmZdYMGwC7moSia/bF4WfaFDgdsBEh643I3+zKpyZmq6usTv17jt1iu3N6
UrIel614XlOlDX5dmi5oCDqoQCKeH8jI4ruCj0MOTIh5UaqI0bsg4PE3P3bDxQVyfQKr11dgwOKv
SMWYCT5DTn3VpWuvqtwmna+N9f1ajqrQrDG8K0bsv4qMd30U+/SgM5u+BYxLd4VyNRCIAbPw5ShF
9N5REA8lctTqOoMwCZvcph5NAY2RalhYmIpGRD3/OKRO2QrnJqo61Oc1J2opbvcte7TEQoYm8cyu
xSjI5wWURVtuZnwnq5g/Kz3PJeZqQHsEUQlQqt2w5Ef13gY2bFFbuaAKUHk8KIN4zwrd5cvUmuCs
erzUteqG/FEbPV90uiDrofLhHrpAfgpYWLxBMe5yLIM2+yYRD29cEq7Pm/LxeVhnHVf9VthbtRYK
oDMTJJ58XYvTSviU1TsNUDiJjrrjlMbb+Iy0bFcriFu1wlJPqoWkpkH5Et1NfuZgA230mTPvPlOm
o1KuJkR0Mh0aUYzsN2DFYZ2kiX4tUO4fo4RF32YQ6J9D/EhaBg43Dsj/Z2RuigcHk/8oN423rjBf
ASjrJ2lCz8pCz2GE92B/om0woKKJEnHEeaAmtBkrqTGX4A4qWnBvl1h96iF21IVDo4KhAdNeOh7N
b0ExJi89JwjPJ1D1z1JOEawwkJYDId+9gfqvmkFCD1LfcEANYqvhgSPF9Bkd7Szks0rWOUkfdc8X
7PJrUdzYJLUg/wxIwPleLPAaYDjOj4kHSuOPNkZWI67JHDrNz6Hhot/PALm9fmWds+n3dErm4dTP
hdBJxRIV6qAutjSxCpvXAJoFnhb4iJ5GXRbWAO+iHWVjEfquUkOmQnc23kHFLLPYpYckmWzxJZsm
jU1lkcPoRuxjKQ/TGnUeOIU68FnbAmhJwFgBR0YZD6rKIwuNlwYYe5ICBeVy/hkugc/XGoYmQL1m
ldYPHI5l1w6ghSRi+zA3sAYX2CBt3+7h8mEjhUYL0xGXKfU2F5ZtfQ0jtkDfh8hQ5/pr38+rmevV
ZkUWNaEkZl2+mWHfIl/iU2TnKzsnKMnKXXLsDCeGPHNPKyjWt2+SZG1IxyNv3ZYvn0zQ7nFa3iY2
4M/AwueZuwv0iob5rvcrG7PKhbTIt8Pf2HN/DIjA/EOAmiIre5vbSDOAD3+0VacQPUfvJP0e9kiR
/NP1jrMhhf2kiGhBe9pim0QVikTFeZmrEUGkcoSPslaaTC5/7X83uv76uv7o9uKyMIMlQ1yVwn8F
BX7L4P9KSHSpRzSp7fIfwyxv2SbxD/BDDHTEQgxm2GV/Y1T+0ZO//UbEuHE3btlhWL63EQO//kaI
hoUOkZf4Kf7xGzEf4gZgkHRSsObXnCcGENwWugCRj66HWfmPR/F/0xz+4+yk/53KkKYUfMz/oAD/
Nt7l3wfx/j4/5fef+teMFwxyiQgSQeEt2ZwWKT7wXzNe4uS/Esx/uUVVfo/U4QX4dcYLvOXbxCXk
8uH2/++oF4yAIPjAvAgLUBpgNf5/Bjr8KV+KchwjAmJAcEBsMPAlTm6r/RfeRyMcIBdj3HWyBOlu
ixO6nAlQ7GrI7fYhC1J/6d02DU0YDvpdz8n2OiSrA1dGp+XTL3fvP4AU0R9X+u9Xk2Bgwe0dC/Hm
Z7ct4ZerSSYvB8rNdo2XKbq2wz6x0uQzhAa3aZDRm03Me77JAENURKGXCrAVjiiA23mCUz2fflCt
w0d8BkfBPY7RKwCVIjr6LGU/I3Dj7m82qfhPvMLt/iVI3gAYAiEXFvGf2I+kg2QCsFFfkYxo2zpD
vuN1w0QfctC5n1NEpF3U112O3nzPM5RsfgjJUaA+iCBVzfoHd+saVV0g0xoS+YwuTfAQHp5KByDT
c8+fBgPFG43XWsOsoW8rX+6QBUldg3kX2UOn+CaOf/0c/v0xYI8LczyIDGsDMa4/PobcB2is5Lhe
EYCmb3NbRHGZDDGWhpyMe7JO0RfJovHzX//aP+6sN67llmbNMVcRaxH/d7usX54+RLg2kWs7Xadi
j64g3c0VYAGyA4y//fVvuu3Rv3Afv/8miqDYjRtDVqr40zqTE0jJBZr/FTZy8hVRJzUemS58XA6S
N+ECCLsioS/mCgahFX+3aP6MfeFbIriaYkQHpoBjd/jTrwdo02E7h5OUL0OKyLxJvw6YmzweEb9Y
GzQmc+lDPPqjHRcLk3CY859QNpCcoT65dxm0iYrYHq5DD+f/FWp2TGpeeP9TBpuswwB2SJXCGlSn
lGS7+ZvzKPr3BwWoCtsGcCBE/HAy/fFBhZlJpzRlwUNkmPjaoaBvyygY9JSUxCOVfLG8G74BtocH
vC+AklFsdBXao/w3ne/7XHne5igN++1nB5T1x5ZKnl/++hGDVfvzQ0YaEIsog8yDEFea3xJzvyyn
TBVdCC6dPPQJ+EVa1Jry/XjLadGD3owBSLuEHzbhU4NpHzyHoDYd11jJ45hIJMTHRTxLTKVxZT7a
9pPtxXz2Kwo+mS7yFf5dUTOQtpWZ+75D5JKgZWP9Ol2tDFY0eOgF2jaifQklAlVKvHFxgs8zPsd9
+9TCt3PlaPLlqtnyUcciIHW2xbiRnY+xNyRm38vQFv39yNPinYVQlXlWRPc7yjJa2ZCjusaa785B
odC0WV/sdWTToN57912u8EgNMF90tELnB7Yu5owpJ/HHhWN+z5HlQdSVOx/YN4pgHqTVaQm+GAF/
X0IWPoNjl+dooeOPbpMZ3nsihpeOMpeXG2rai2LKVB73AV1GTB/hY7gGtfRyiCIXbc0I5BFGokWI
qdpizhqxEgW1lj5yBgO7Bo6tTzhqYlshjJGh58jHz06E/C5WVL6kUMqOhvZBDNBX7F+LbFbNGrp+
P2xD0R4CFPtfIfnb34BmybQCSBWacmrjrT043c94OaxtfLuZ4qBmxutRE3Ga8FcBryZqxo2Gs1/2
a98H0Gssasc5dXuZ6JFVRAeTgJA0NO0Nc/xgSZTU3apA8fRYSfpAtKXr0ZHc3WcQNkYGOHPRQpRw
iWDC/eCMx/H+vtrA3UQNqrCVz99jL3pNFDRWY2R41YMG6wTRbNmPwLo0Ax/TAZHo43F+CTHV4dx7
Qkxl8AwYjKKQQtjh8FzriTGch3oc7NJgDkIbVmrUEXvkS5iBeBh8bnnt3Uj1fbZqghVl2RyttjI4
Cw9ZwHv2uOHVydpqKST0iIhgjMNhGjtFSzQDkIIaB9ekChiNKPoUBrYcEBwmoFWcYiLJwY75KJqV
oSo4pFMr9qrYU+yYUzyANhBcBSMwCt+uT1DpwGzPbVf8Fpgt7zCkbI41oKDCFNcUziS7TCTXedpX
k1uX3Z/WELsbTLSW58Du121fDlStU3fwYyb8KVxXIas0hjBR5S7141EhdBdUeKzxp0CKPaohUw+i
xj9h8AjbJgCloafpUy8EFWeiqB6bAUD38240gekPiS+645av+QTTL+b6yNQmpxccxgSz2MCeH4zE
FTSzHtu9KSK3o1HqvbQPogDX0wR4VRSIschcFKZ2jXXLSGvqHISmLLt8RX0yYSbT/hPNL83g62h4
Xogf8+WMYXDJCa3EkFWAqhZSd3PH6t2wAd26VZIin2j7pCKAyncIJP0e3IVsTA6RZCAbck5z2UQY
qjKfeRfZthlowjHuAH+vjChkFSyfFrCtsx3EaPgowRcFHcEjCYP3KL5GO2axdGWxJQH56Ecbm2sm
qZ/rCf32Q2omHEkteir8AIW4Tw4Ii0bTOxyaiV8WBOjcYbXp3t0hr64/JmjTvqaOQagtIixeBGfA
3zVrtne4eBBn4BQJgvoYJ8iaDmHJ99FaVBZ9228vaCftN6k4gWNjW9YUmP4E77hg+Jx0nBGXndQW
XeGJkeTDqtPoY6ThfJQ2QyK30ggZugbRrL47KViLsPhzaKmPXZDTtylcbouz75f1mI8rX5+cT3RR
hYvFs+F2woXNYEGiO5xg9A1NP1a3wC6paoyrdfNZr5TFT70C7fMcFxNNzi7prXnQTt+KT+7dUzoE
mWtmK/Cr53nfYVrEQu8AVvLbl79dusX+hOuC4HVN0gnfwixI1pR8mDFLkQ4bXh05tkP3YUKWFGau
QVXQ4s+wp8Z64o9LlHhoMETyEI8baXXzIAIOPbMLzQL7Elw/afy2gO/Dv8NsxzfCBgLz5lYn60m8
wc6hFxDcXVEijjlgXcAV/2oneBPwWHr/TLQL17sWZW5/N0twxS8FTovjOoXRdaHt8o7pINlyi/x1
8WUuWmruMP4FWppX+QLTFeD4Uca4rTekwH8fxiF9cmaF3LxgetTwyWaiXU+wccVviJvd9pBuGXmN
PqAgTQdKbj1IjNj5FIRMHISVmMOYJ9jmvLL8uQONeQevrE/rNFYxcjBjmuA44jF9Uxgz1DZjPOE1
2QNG6DmZ5mj5KbAh+0sRYUk1IHCwRvoUxs8BVtDW4JCxy12kTJxVjI56w0lLthCl99J/URR4Y+BR
pl92qlX0A7idXzFkLso30DwxPsqJ6AZpWdDKZ4nHYqsAQhJi3dumH5zPYXJs61IW+XpKBMSW025v
8CV88nU/ynGY54cpc8l9oGEkNHyZxHbXIpfMqyJdBf+ISmT9EYKrBYGZd+tWDny1kK/tViw4Bfzy
MgI86D5H806KrQQkNPhXqcF44MMAJjUcqfD2EjBpv/E2DDZkQddsOHegvT+4NWD7UcHb75puN1ik
Xax78uSGcU+vIpM3gEBuYfaQRBxkpEd1szYWvANQ4WLqbk5nLrB3rOvYRI44VW8jQKHjjkg/LjVx
bV57BnOkYhJ2/SdIutHHniusNZx09A1rXaxPE50wdczEkiINJzjAC2feEXe2RVQOw5a/piAMbG3B
XCdAwEYMZVgYxjThcMeKbmRH8DTROHh33xE9zPe5kpw8gZYZszNmD8AH65wL2odBBdLWYoXtWKIa
M/phHBmuXyFfeFh5MXDguGF49kuC995nwKox8oXnD79Xpf+npPyNkoIa6RZ++X9LKS//8b/i8/vM
3H/86D/1FEwKx0SVEAOAMBIrRUjnf+SUgmACJkgNqKc5eKnbn/xTTSHpf8FcAzwd4+xPYszV/FVN
gdCABA7mW0dpfBvB+6/hoP/UK/5qcG76+2zFXxpLaHQQMRAFwWdiTA+Uyz/2HAa+/aT6bj5BOo1s
Q/lAUOJOHT3y2/yobIqxzU9tX3ygWLpbGWMO+9VmmES1jRzFnQIm9rFnHfmUARh9QthsetnWjCG0
GrknuRMrTznE3pOEAgpIBvforgu2GemPaYbt44ZM1LBD4cRwRHzIfTEG/DpEcwBhFJGvi9mXcWkW
mLUwIb23UTWYjLsafOn02yoMNhsYOwmm5KwJpmj27mngLMEAT6QR0RgHBKU/yBNgSOnU14gZxPy8
uRVb1Oyzhxgso6x0zMjZoGBAeBRTkqjrwqlxKC3fQ4GLwtAtpn/it0QbXKAJgyqYmVZSFkAKOD54
9A31KTk7NmWqwgyMeWjg9qbAyCHxNGQPxW8dHvgpZal7yqYUmzuyCOzHnqXgLQaQEp/kHuT4XFzZ
pwRzvz5NNhye6RC6J2Qy+KM1bPoo12J+1Kva/J1bQIrWiIyC8sFLX8DHEoBJqzDCCBDU3bL4gI0R
E1QyYC9lHzEm4At2YH4SZAw+oMCRX6K2KJ7YOCONCbMkjGoGQXeq6WjnQ16ItUz3/OykkI+ANOhT
irGO/L5H43pacf8O27zQeyA8y3Hn3N5zQ+ODg7QjYLIBwoqipfgQJFgt/cAFMqhFehJRKyrBVPSR
zUNyBl9DLsHYoTyBZvY4qAUoxJ4I32R5H12S1dpqGQeDbiaN0/W0B0LjO0fkQKZu+WZ3sbzfRj5+
koAcMJV4X9KsAtOP+c6BKBpkFzQ6NevpB4fyvPQ+oS8xJgN/cGR3bUMdxjNU6Ua+xAyaFoD9IEWi
mAf2a7EP4IrWiN5LeL7tAW1Ve0lcP3Unli96PxvjY3/smAnuYxZsFow/yn8SumJCsJTQXp9RsKTI
9VtpnnO0JcM9J44+ySKIAE1j0srrFPnkgSNtYVtgTsBJygI+yJ6CW1Q7ObbOh5QhxdJbTOkKcCPU
yafdXLwvG1S3QFO7VPC1CcPzCexWYgSPWWyDMZrFAYb2HpsTENRAX3QGo+w8LovvPsUSEcFLiv8h
BIDl8zlnbfDirVpR0bMHmErbXbfp9RNfxBWDJ9r70cDu+44yBNxxGRMxJ8GlFWE+1Xk8hq8phkoc
ut0D/9z13jBQ+ocQAxdKZIdHxHdb+9ZpGNoB5fPDCn8MnpF+7k3E626UcVbmPeRklArcvmUZa7MT
Xu/g49QSdpyV2tGApgQtFIKXElRcDCMNo/AOgY7X9kc64RpOPuwcOHgTm9prB6+nCPvzbOBteTo9
zztomH5l536DzUIxM+9ikQRtcgf2JNEwr5bZHS0Gy/5Id+w0I1PVglLDFVF/9F0cARLVORLw7kVj
GG6N+PKx0H36FilkYTAw3ADeM/OjLcLnCCOmkD7Z8dhu4EmbALDakJ/GVpFh0vW0VivGTd6FcPV/
9j5Hojlm7xgOZk/OLuPLlG3FY7/NGPN1g1iScd2eoFiRw4IpaODDuD8m2X7tlsJD8gl1xfk6YhLq
EGH6EH4qGvxQdUrNsh6K/X1meVphUPfjLtWDBiYE9Idv1UBm4GhsQuokC8IHpZh9zNaxQDJ8/kax
2x6nLiqajiHujgnv6HRZulYzEvmnfZ47uHtbcOkxJP3Oj36D3N1+mbsYxEHEO4jwHvP1qJnLUc8K
GtRiT6Fo9WtvlMbCsMGxVe43o7Lx6HnvG61s9HGLYvaFDGkgSsd4chveIyBDQZQ8m2y2w4mIJL2b
lg4TDZH37krZzjCDzZBcCrBC1W2mzgcjOT12mINX9wLuo04TgVWR7fnVrwsiHduwd31TLJ1+pkjH
vFG0Mw1BS9MgF8evOy2Wb9OM7gYjE7rhM6Jh4hCZTZWYeVwcxKpBW+6bfAeTEn6iqg0aiHJTNWOm
FgTgeL4DHatOgojiA8EfPKyZCx4xzw+TeBYBpJUu5tCue3ZVMYtcadCMRRfQhe09HUSBqUQTKIdR
dyYHhkSQeFiybq8TC+ogxSAN6FIRuRKA98iHcge0UU7dMZ9ZcQT/OVww0gbOP2apIt9qgjctw/UT
Vty01J2x8i4k6jlj/fzB7Tq8kn6Y6kLjTpsRyyCxhxBcZuVQOp/iGJOutjUBTcDy/idZE/HTCAWJ
AjNSkJfVzKY4BzN/mXKc2FXvl7TO0i56neGEPHM6FD9g0beNpADRFhZ/Caj5rcOw/s9ZnLkyAFoA
PjJ9nRJwt3inBpj8w1ZuEfa53S/stVUJ5Kr+C0O0B1HA9IgxPLrc2b5BWfCf/eYpINEZEdJcfV3E
iBlcJPxv9s5rOW4k26JfhA64hHktlKcvOkkvCFIk4YEEEv7r74K6Z0Zka8Toeb5vmomWUHCJk+fs
vfYhi8ds0ximfI1C1H0ZnRJARFa6782urAJzngBBOKFxnSuHab4aspvScC7JLinPi7npNkVr6qiy
wdm3AeaRQW6UUcyXEZ7ujSzUS4ekg14DpRT1RTJbiA6sPt+7RjpjsNKR7PnL4poJvFExIrygtRu1
wqxobeIyTJ5omdxpplOtraHWv8Wmm+wr4D+v6LhOXW+8hQWbL9pDOBzdr2Vu6HB6W3IKMh3/0BTO
55Ke6goJ0tcqQgw1o6gfyixk7ZRy05c1GlxUP/t0nOgb9fIgcNmuUse4TxjSn4OBAg6bOMYW2Zi/
M9M2DqSe7poel1HVjrf2zHbWmOMSNIAIujidXxD62Uymu+o29FAFJwoY2CosrGnNPrXfCKdqEYrQ
jBu7ChmO5n0PI/OLgZr1q16DmLR8Nw8KT9zURstzJb4XZmEc2L4hn44TeSbLvjrravPVLYaAuuBF
YeeP1x0/CfqQGvaeJHhA2RLCc41ktfeceEfF4p4MbYrWcT6kW4QR4xUCv/AaE86x4aZXObiiWMdT
o+xAuJJH1PCi9RSP5roxUuPSkun9mEnnFC6ZA3JIaKiDyKtOqD+ZoCht5fYOZxdVK5tP+rlWK2dN
WwgOVLJbis3aKK8qt43YTPtLcMQbeQn7GrbRKtb0q3BQV3OOYyluVdAo+ray+NbkPlYxNd4NqruW
RntF1/aCag2psDNPvPeEOkxTl1EDYtKdUl5zFK7ow4WVYEXCmibOyxQLi1PUZRA7zcqcXIHAKyvm
axPF7Nn/b/z+exzuf0bozIgWZvF/3/j9K7bxb3/lXwN0Yf/hLb0r18LQv2z5/r3jA831h2k7NhtE
Buz8J/8ZoJvmH6aFtM9nqmjjofQYUfHZWbJSlkQEQBqezpRxAS/8swH6hynTMsn1xEL7Bz6FzwtJ
4fsdHwiiHFBMZN4qJRHXSiZ42CUNtqbBnBdUvHbU3EBwb77zVTGhM2bayfTraVfa2iSDHDIRHL3R
KVd0dgcSDwzAa5rciJFvo9KxVgVI8enis8tLaEKO+F0YFluHivV5C/AZ67SR+ucmYPnr2C8Hqrps
2sHazk5L23kPxI71E2vj6xLm0tC9G+wrbdkFjfT8ecVUOzz5kZyeUFdNyTqKuWxBDF+L7kjWYCbJ
9XqBrsnnzozTpzYapmtaTQZfg3T6OlFT4jWLMjewprl97ZvIWJkytw+RSZ8pip0bOrUJ1tVcmffQ
jOZs/dPz8gvVgMUT8NM098ctAMnicld1hEbGx3FqMdt2qoXKuZ0bOn8C3M5iwmmclV+NbNfAzLQu
7a3Cv65caZ6Xg7mUPI5XiSDJ9J4NF4UTbKDq4M9dfzGHOJPNzq5ejCTTHsEtKuJrtHEjkjS96ESL
PdWL2/yBDpK3i+JGbjuFFM3zmvs2t9iXyuGcsta8M2NzR5P+Ja2d+vn3J+2/n9Fz0oBalgcYEASK
IPGRySARj0ShzqACHWX41VjufgRj8osBieAaW2dz6FKrOaAYbDd2XOI1Rd82b5WVzhf4gPRnyTYn
gSU4jFdRaWfHgZiI23DiT7Vlmq8sw8ZZpJnDVdw5xrkV1XS5vfABxrW58+EyPmTl0AeYa/R9Ug7l
LtYabZf1eLUmytwNu3SeaavV+zN9tl5KpzsfGtPYt10o9iD9EZvjPl8n45RtRjHARJR+vBXJ15xe
4NG2q+E7IUQWda81fJcNHQV3yskWaukahDF1t+y7LVEa44mXMrt0e42XSWXJPrNeEMimzcoJG0et
s3TGLW6zU0bBNnbrJKEnW7mpv9PnBoZ70uFmLMvxRPgQvW1QbelFQblxPnm5+Yh4V756TILZ3rGp
w7GI1npPUI+Bl16pvT/K5CxHc3LxYwzglUZ/QWd9UdJbHa3SOp7T/dTEiOtmOzJPWtKOV6o1uKAm
mUDJ7M17Zra8m1o23xQ9rQs7RqznR1l0btu4vvRoHD9h/HxYs4ROA39JBrHoUMG+MH+wZH+ajFOS
hWHUu9opbvX5pvW7cqcZKn+YxoEWlNv5AZtfnp2mmr8PpjcHwAjkxNd5il9SWY2X0jHDY93q9aNb
24iL41zfMUz8Mvp2tq47p7gHQecHWd8Ipqa9Ve5y7v15tVTbessYTYkI/1ZRmadRbzKqsIlTnTpt
urDjMAlYrqZtbwtzWVCr7NgI2Rob0WrmZpl28G+iZb1ssmq++fHYyrT2gyRxpoumFsa5Iavwrco9
/YunFerRTw06QPT9L4ncbVIGafhvmBOWyXOpZ7uaXT0pT6PfxSur65wd4hBE9zhpvStPr6tp8/tX
94cm6KcmIZcf3pqHWgh8MJIw94POZcB1gqayCU90+B1t3Roum+Km1m5TiFwXlFR4x5xaaXfplJBK
BbjSlxdjU8bjDp88nxeLd7DDtFWHRw/f8VPWO+yd/ZqJSYCKOvza2BMno5u5caiTTvun+pUFW7R8
Xg3H5Ltsig/KinLOVAM90D3lztxuxtQYL2sZRdvaCfGIqZJ1JkS4ey3IYEhWZSy0jQMj+UlHy31m
DE74xrtnsTBP1ZM1ugb8hjE7xqbsQjjkXnhHOMoyGisjttG/v/g/vscfLj7tWdcwTBOBEy3P99/r
geFDM9uDOMGMF+VqUCp842kOvX2jmvyBRuJ8kY5qvMrdvty1Bc66lVmWzsGTSX+sCi8JBoTph1wM
zQGwtXbXMrLagbnFItvUXXk1eyo5d3GjXg9YtM0VEBH1hoOT7Zif2CRTDN1Bh3JA66Cex+sOvl2J
s9htApkKFNRYcKE3d+GjSf91r3mad2ROZuIRdZ1trqxoKwlB+to4JQOcAVNmgqcNnqtbskUyzfHV
iBTrlVnYjHyUNI3NbEl/a1UZdOFmj/2zrMHUS3kgkyj8Wrq86tQE4/WPVy/EDPrShFgpURfwf+I+
C48zFqxTbioimwr4LIFv1vGLLtUMCSEOv/LkYbKjZcoKslwaTPtHAK/zha0DBF3ZaHVPQE9RwZtF
dqcjk48wuTjJF7dIv1tozw91FI+HbGDP3DRmjzkhN89j+LlrmKPjZWrMfEt+/yBQJL4rG1gFfajB
Oqwr1uylHPygwmKtLjpFItopzo0WhLDOC4bDirU5h6SP45uoCmJyOIEY2+6WUkw+OWY738wGaxI5
UuoQ4zBn25TmxzrJFXjfQk+wguNpK1ZRVG5bxt28roarP0+Djskqadtnc7D71y5xbW2N7Llw14yf
aL+UlGMXfdmKTeHqE8+BXYIryXFn5Ft60fShcbl3e6IqxvU0S3rJdnFPDBwoABcEMLEmJrup2tFu
6JpNw1p1evdSCz4rPF/xuiHVbz8aMwQZ3tq9mydLybncVzZs7aMas73Qsn5aj2Yyb3xrejSQ7aOo
93As6BNkFSxT5c6PbB7W1GQr6Hie+x2uUoGQsc+OlZHqe6a6iAUcpnK7uTZpUZoj2vKA1hJW295K
HpSWMlmc5WB5cIKK9BELDEO6PKthPsXULWNAwMSYkXok4xcsf8aJfvBS4EBSOereyKdKFdiesZRG
Kyvu2k07xoXO6WYseXmluFBqwJ8PwJc2C4wQcw4Dz8FNQUqfUd5FoL4PeLf46sxGaj3HVogePjIc
mSFrb5fyx59ugAZX2mbGYP9c5BXralsX3npiZdcDrZyN80gM2XHiQfBoSlfVGbSDuAoELctlIJsA
8tG7+QYoOk4hw03HU0NtuWeX6sNCUPP8hpLdO3jdrG1oCWd01umlgC5p5mFj9yi8CPFK4sChabQa
Go2nMIHwymwhahCyoTcAnhDqa6ZI+RuJFifyBNDECMpWrK+w2oN8yIpLFwXStVm4Q8DHwOfK+NN8
8+NF+v+R5icjTSIrlp3If9/ZbpFsJi9PP8cD/vV3/traevof/BNMJqkEfowlWYH+0oZ77h/obh2U
5MgsWaiWrM9/TTONP3Td8KnA+AHQ7C3UuX9tbRGUM8MkpInpo8uO1P9nMaDv10fcFyQKWrYB45Q/
Ar98/6WMmIfPnqw6Ok1d1AZ55jOMAs3kn9sdQOIVDIHyPHNY6Nd+jPPtp2v1i13dsm/+6TuNugcB
uEfQoI6hCO38ou78qUbFwj1D5Brb3dCZ/cadCgdytJmvJ3hn+//hUL7HF4FeAZfuw6Eai1GGUYh2
ZxsNtDHTgE7N8rNBuFv/D2fFpfQth52bg8ju/VnNBn2yybZbmGYjrUjWyXXDmoPj1f0stGsR4X68
gKRh6PD0eCgIW3l/KATzXZYLLqCfhCjnJxNhUee8jb2zjsowDdzKgt0YhhltS9rhv7+kPIO/OPgy
iecpZhz34TxZkmEWyLbFD2M7K8bI8abEd/zPwIs8I4IegskEjhYPbpwPR1GRZ6m+DrtdA7YaAKxZ
svESY+32G3qEaG5/f1Lvt9zix+GW/TalLzhHB63Au0dS1L1pxUbb7aLJAbiVNa8wS9+8iF4t2NAz
xgHykyLl75cRkKvpm2zvqV/0j2TJMM7SwbMgiKW6EAyO/Jyb5VefbEiWy/T+SeEoyHQxaekEE1rL
q/jTq2Z3IYCqOut2VtJTrWjaOTEXVxMVNM6uQnxyTr+6ij8f7cNNwwwDoosUmp0HC2MVMpiJ+gJR
dboEdfp+S9Mpe/79jfuQNfTnnVvyDoWFGYMH8sNSNsWZ4w1U6Dsjduwru7Lzhwjk1wGOgrcHC5it
u/rk9pPHgJw8Y6fVvSM9tn0XNRW8K7/fdKM5rJrBld/H0dIOk2P7KzNsa3pOuFjdOGJaWM+fLEzG
L+4/fi9XN8hphIn58YnzVOSYFR7DXULUVrayNb7sq3EU/QYO3MKehrcmQaivGUDJjZmP9jcd+/c1
LnV56WLuCSIZ+VfI66JP3gXxy5/G+ry84WR+fPSIpD4hbKh+WwT1MZ7jWKxxogBs8Zx2Q0KGugeN
D1pooD/KBGEuj/Axm3NUxH22LsaW+RQgEpxEgDMYYFEjy3Adlh4BhmY0nUWd2VyazqwdiEEmpq1v
YdO7S74MKLGHDj3rQwu8JvCRxgaNrblbit6EuVXjbTpG0m3GqAg4QBe0ofCJ6CEXzM7u0ZWpy8ye
rNVkzdkWtQ32cq29qnx33teJC5rPxqE7hnl4roN8eNQQUezSMtMW8vhbNlmnFvclTvMo2xOT2l7x
L5fb3z+tf39B2JFQGPDW8w123Q8PK4QN0YlhuekqvtSoanHA6AcjGe+6OZSbroPF+D8cEbEk6inh
LuvN+wXAh8wIbiZrd00YYrq3N7kRffdL+7yxkH4javzy++P9/dvuCZfVBlzjwlv+aJpSkd8TEtm1
u3QCn2T29nCIoAdsPLP5LIvr74+ph+6LPgU2EBpeH3myUSf6dMBntSPYRZxVWm0cqqFzP7mAvzwK
6ciUKciguYbvLyDIaLQ0YOp3mtPoDawdX9sjvfauf3/dPrr1+AJxNp6BfQgDBY2XD8fJkHGzT1nc
ByOh46j6060zFtjOFBFDdqhIwLF48OkcY9HwHlHJ7iqbnugnP2Ppkbz/YOBjtBwUdYawDONjGl1d
V7Dgepet5Ji7mwGLwhaderu1h5aNj2XP9sEoIWI1evX6Y7xImvOwi4TeX5CtaR3xQ3waJ/fL34Rz
ymMi41OzfvisRLamgRew1A7jfnnQG7Hx9Q5NctnWl6GSXRDDrPuas3EK4NVPV93igiZ4Foy1V6Kf
K/NXAhf6y8xDDDcP3zrcJwHiBnk7EVazkm1CY5+kkGM5gbbT28+KC/OXJ0CUJqhzIlZ/DLN+/goD
gfSLyRu4qPF0ihqXqcJgR/cxq1ggazddh4q9Z+E6LV+spjgi+3/yEvcO7r5/6GQYBjBL+g3qcP+m
mt3qzrPn11mEpMZ5sb+lNzitB6b4fCvanHgeMBefPBYfbG0/nk42LP8+gw9P59BCoYmqSe0mLY2O
4eyXABPGcp1q+rpd2j9WB6ssTfWDVU1LawrWye9/gvXri8hIRPAyGn/DR3sTawl+LrWwwFooR7kn
nimrrl1bMYf39Zcq78dHl4jS7zgL266PApii8RoIKYqWSG1NXVXrxrHZdCfGgM7R7GQQc8DdKMCO
2GlkvE6lYbBUureulW0EsXNrR/MfQfcAjeyFfq4JI1+0PU9ur986EweCW4e6H9uQ+OSa/710gx2j
E+9IhYAg9sdo7KfSTdBmBlfEglCn+WMZ0kZM87U2I2NE+WZ9Uif+Ytl2KLnZeZLrt/Sv369yCiZw
2bDo7GRUvvnYMvlq9+nKxhHzyZGWf+nDAsORFlMtw1sXte/7I8F16UCsCJ6kJrqDkRY9EjsHBLiY
2E2QUEkLSXfoi5LJ+Rnr/BdfXwfA8BI5wIfpb3O1NqLVGqaAljt3+oon9Hp06yXQ7S1322e2vM76
94/sj9rzb+cqSCM3oDMgYP7w1sCrUmOS8MiyDS9PnUXdMzEYm0pmXOQ9vuKFuKuSfFxHk6S4sWlA
94omkE618vuf8suHSTBPB2uAAfvjZznp2l7AklS7wavatS5dZ0VLmJD4pIoCEadvvz/cLz6ajk7l
yASevTeb/Pc32YGPHRXdyE2emnEXEVgczGRQfbJH/OX1Nehk8CRxeW1v+Rk/vSKpMqLKsKXasUcm
I6sfIViVzOOc0NMOA77EIMJ7sybRLd8MIXNCugH5Brnz2Tw7n62Rf9+Ue2AyqZZ13iFPfHxfh6kT
yIIyfkwPlpoRCuaDZgZ5OkVBVMCMk6pglOq25qrKOv2T1+qjcXdZoVkXHS42dTuaiQ/PWsvgz7RK
vdkRexg/S7fRBM3FqL1SiSHwkDoV4F8AlDqMx8mn59g7dS7WeipBfhe1G2fBQALdRR9bEPbMtu2M
PxXCv38yfrHQkBG3zPQB1S1jpve3LNa8ZBKlU++cMWzQOGDWsVXtb6jlk08uyS8OhUjeRjzg0obj
6rw/VMJoUNa4l3btHBZvtjWh5i5j+saao6uXf3xa1KDkyDhLS+1vq5os5dxKz653wkyaG7jHzraa
3PCMDD26iP9uNF7/uXr8nEjxi0WMI9EWoUTEn/1x30jHO0qrjiMllh6tQ4bYt0XECImvG6bisbBX
dgXV+/cH/eWlZH9tk1BjEIH74a5FkQ7AORZMTnB6B4UYh1WSFmjEdFN9cij/x5juw6pJpaH7PqEz
NN0/Vtwe4MEumg0eEbvRyZ6eJljlCdoWtINFWOY0zpW5dqjJ86C2+kHbsnPsxs2MJbG4QUPHy5VY
9BgPIbOTB1Piv1gj+/IgiefI8Fe4suOnitn8RYYCSG2jOI/QzpGDCCmQU2Lq4lQ4NvxeDMZ2gGgw
nQltkcxihps3eO8R2EVZbNw5nYktNbdHYW6JpxydjQW+0PzigwItXh3iIFD3wAt14rMxBqm98Kaa
+F7llTEdchhxoLQToyBoSZfGsZjxM+2YdvTqUhRl513YEAfDG0fhytzyv7UB6xxMbCSxto8stcRa
GF14bincNdrving2gTi6BwUcHptSq/aE5cLZmKLGBOIZJw8FlDd4fIwS0gM6lkgGXkfK23bKkina
FDDlm/O0ZzsJE9iXQ75TavCzNRa3aQRdhmH4rNBwWtF3KKS5loVYiquEOOgnF1/atHLDdgxmjyi3
WynwaO6w9qXT9YDO9BbyL+oR0M2+eyI314M8O/VRd6CIHbe1N/rJ1oa1BUxeRjPKBIWSo2z4RG1y
5LnA/DTTz1a1Et496ni0zHlRWehj495AOChxTXjdDX3ebQd14BFOa/4lR+F+aglBRIuZjnttSvON
VftXXT5ty1phw3DLE5T8VU8G6gYoSbIz7Wwg0CYrtlHXH61+GgJTqqc0c+yV6Mxw3aWjtcUC82Jb
2oCadEKrbjfuzlGDvvHtBJWBP6PqHhCmMySKzlBljs9ui9nN7qZ0Vbr901w7Yt+jmIKpiWgZyQ0s
mY1DwNq18ItmA7U8ucZgNAedjnzcK/L4Aud7DlQdIIFKwodxtsROaMZNkgDvwKgaHkIkGsGYZh1F
hXKDnK/EWil3vgFidahbhMG4D8A9zdniU8E6bDfHbETqOesZFPSWWMAUFizK9IwQFAvbAXf2OvTs
E27UcWMMXryd52YOJq3t1qEJZ3mmdD1BoZbfSk/p5yUGG5wFtbMe9bZ5czQEmFoLt8KjYY0CuxIH
1J3zyiWZ8IAdwjyQw4j/ZOyPJgAX4EfGNhPTlwIlyJcyCfeusG+TbvqC97jcDDoUvaYLvxTI5hre
wMI79J1bbnuNCAcs8HeZ74VHFVrklUSVt9FTW+M+1BgEUh9+IPuGE7me/XUdNd4J+infRUudQ511
V/mIXXrSCF5Aa7H3rDbZk/8GWqDw+jdbAdcj9ILJ5DpD9IwMtavqEsLOikqzwdRcJT5Y94qczZXJ
w/NYIK8Y127NPoKPKYtEGnXDV8m1vyRaOqE9EpYrLzMOekcuuFa1FcjG2TvjD9Vm5IXYhDh5JnXu
TUM0qK/oAFwFcdYM0RSsZ2U2X7HHbPU0wuavmfzmnauZ1ffRnTO5t7Ici0fhNai7p8pwEeZqTpuu
MtdrohVeBKEdac/qiiZtja+64Uqt2qzM17NX9Hc/zGFmnpp3YVFmyWEgkXcjABpcGmiGtlXSDwyx
MYMc40Tpz44eUk/S35Ubd9bzMzQ4zfcWPb+zySeAmekgEut8HJHx2X0Wvvk097uAKqBg8x32+nqe
vPGeOVPx1ki0D8zalfENh3kD3FGKK7805UISZPDNNHzXUrHceZOdfu0V/86k5dizW7M+zng/gmQs
7QN4FvVIF44xSKrieWGC8CTEll9/Ieq4/k6cQbbNRq3+4tZALwklaPODhc1gm2BrfRQVDnjAEcOw
dkKBlaqbEZCsclMTeHzRQUWOI4KUguuA0zsDmT+aG3alfrPN2DcVezDK/Pct2NSHOhwWtgCif+K5
owEFVKVDaQ0KRoMHSWrL8gxqwzEiuPtWL+IcBVvTQcfgcmoPONI5RXdBJ51F5sxPdbL+oTfHbrgg
tTi6SrzaW1e6nC+qFsmzHdv8q5ZMdraeOLd9ayI7oRKpj46M4yuMvrjZGExuaJyJq6jhVSWyppi3
c4fklFxwgIAgnKKrPJc9YbsiFle8RDUvFXeXJnx9zAqfvLg4ls9NHzVgYjGpqYTr/UOcSmjBtPOI
n91rKJVATZr1jRSNfCakoWyAT8+yX2c16nCubLIXY8E/q0EeMhq7Pv6Qu869ks/tJJsvPTr0zey6
9ffKiJDOzB0I0BVu6vAI8HvadX6rXvxBiSt7rrUBo6IfXY3JkkcyOER2vqCStT3opCaMURKHB0Ik
zg0+y3INEj8KNCJ7atwkcYrFA1mOwuCkG3fSmMQVAV/hvXTi6NIRXfXNiZxs3YJWBaoO9MVAYE8R
KTrL3EQEFB8nIjrWESSMs6bg5HGTjvce0U3AJsNkb0n+ttS16KpDxjGvYo/86lWpe0wsrDo/NNmC
VsCnlgGUyobwGBcIa1dh7yNBiIa8XaezrLBP8Z7TxirV4zTRtIbMp17cyBZBGE75wWja5Snv4kWs
DLHhlnyX/sGuWnwyQ8WPzAVWSa9t5JOVxs6thg+Q/KJyiK+ISy2NlbLL5ku+KJcQVXQPuhyzU7Lc
bnwu3rnAHHki0IcDZWj4fNfFNEGREV/Ziqvmpbha9UibUIChedFGUAgrmvZo4YrUPtR6XJ471sC/
WM0ZRj99vPd1JjLzAKPiODe0xDcagTRvLs4cELxdHFYr+i0KfaajDSVa6QqQh53OhQZUywlPdsyW
ayU7VU+Hou/JVYg7nqRZqxuWXsfmSWPNiq/yLK0MUp3m6lqDug7Hesq51zp570SVIIMpA1+1b5Wn
sWfq9QIEbTHUb1qVGg92hLcc7abx6vQpYCFevfqG1WJ+q8xUIuA2S5xkTSq6V7zts+CeYVbRpOSy
OHzJ1U4fMgPFKiXv3Wzm2slvdVYz1+lfR+nVN4S+0/ivTXnZ9pP8CtW7RlXtRVeE8mHN8tGwJsqD
GaPixRvv8X6THdE+1tiE9BuMJIo1vsoKcajAf7xRUbsX7InDLYq7ZjHzmi59U5wpDIQt79usvPYy
LGS064kU29tOwa3hs3luNXbWrYQbJdeOjWkVkJa6B20OrmKO39qo4v9CBi/XYS+tZ+FHoDIl8A1p
Y/QxLfIl8Ic6O4PrtWKiaa+ztuE9hM4zndCmYTbO2TUA+A0fzDyyg1yrboEXX/QuS+Ko6wl7GXIL
BthA5G56R0CfPd452XDYzLnSB+AaMViCHQokxut6ol2MDtT5chLhrROaKLzHpItYdIt5ZZQMG2tD
6AeRtMd+mogJ4N280KOhOS8jtzxGcUk8l2lRAvqM/2ihPvkCbgvymvGUVb31AvIZ6ZdugOcGMzdb
qt6UjiGDsbXPxjG1H6m3kb0RD/1M7jpzpqol+EkzD3VYuUzLYgrSPq2mR28cohMKtGHrjnLvVHm9
9gcNzEKCbAuS8hP9v+IrERPwst2Ki2RqRFWlDjucwMWKGy8IeXXINJ1QjhDXTFbYcquAiJwVYQfg
OTeLG/7g0pQPtbuu1hyWOj86deQT4gkN3esO1sSKxvQEtTq0n+DHOA8QhPJ9krgPY6oXO9qlMXUg
pRzM2ok8m2SILxKPxg12xkNozcZzrIfDljgCfdeaxrz2ks5aDz0vo5JxizCJVmE0Tc4ZxYX9mNoC
7u1YbXmdWICrlN1p5NSoKXPffyMzwHwcpW1c+oU/o1oo7Duw72kwUsNuBWsXp4Zq2RCuezP13CXR
AybcutSFK5LJwOeRzPg6M2oyA4mg67JOeQySkqBvYLgl0VFS4qzFG4lVTwIyZoCAyA5mb+c6FPR2
RObShDI1Gsp9mxFCtxK2dl5N6Xgz6+ZjC91oy6sIi3VOKdQETL7Q7S4xV4b38D0oM+x+m7EEpivp
tcnJQ921JrzBO1NTsgDE400ssIBlViOuCilIWo0H32Bokc+Haar6CwefcEmNpmW8cE55lNFI+Epq
xdUKJNCCiWmgCazI/+M1YobWXwAGTr8U2GZ2wqABT2uNRLV6lrQ0ukQbr31CCc4nmtns6tyewIiu
SbOjPyT6Sbj2sUndcR/2bdB7KrvIuctnqgSQpewqZzg6tOjgVXtO33daOSrdG6Pmf/GZmbLPeWqq
cuE/iZnAWJI/gNPF3goaivEF4g5qWdN9Rsn5GqJF/EbFmn/LgTOzaCntnmh5bYvPM9q0blfcTKDe
McU1BkNvv50DokxiSTk04j4s+uRIVtpgr3tXV+7ezRD7smg41ZVGBA+4pQn7O+0blIBYVHCddSRy
zzyjIiWjOy1vzNorbpyEPjKhFCygaTy0L9hT9OcSS/ULyGniFUyNf7BGBXAUTVrdTrbpDV8aKh7u
W8ImB1oJYudec6xDLj2+KHgBvvK1pHc25wagl4iG5KHC7XpHfczONCti+xhlo3opMsCPqlM0EZDU
Fm8Zvn587nMbftNVajyTq8mXvrIBC6l6DL+ZGYEYgR0mGOzlHKoXTUi8vebcw0OYM1He5jWeBDST
6EG3btT21db2Bzoa3RjzeMRmR4FTlaDFYqcDLuWThPINsxV/x5dj3qzxQ8DHt0udx6i0SLlY94pf
CS4HudS6RKXlsokZOWia2KU6S2bRsm/Uy96IgwEFaYR1gxAJ6DsexCR7oP24jm0CpnfwjSkBWiak
sDxHHFFprMNFcJqCojUPHe6SRni2Q9pjF37rmx4LedSBxF7BuCrezK7jqF1tYTgabMv/9ufFFL0W
gWBnPJkEs9JRprkGXuUV+4lqZ/kCBkANog88wtIUAE9S3gr0YxgRkpR2D8qChA0m6W17adAFusIW
OxpbgvXE2dS01a0YUFRwC5m3BkNYc34ZBqH00Eg9S88UKoZ+V2AGjy/8vu3feofe6KozARleOJoB
q3zqzV3ZAR4rAFDeZK5f4xeXnn4HQ0dN+5E2fHhld5z03ux1fiNVOb86KUNunjONpcb8j3xpAHnJ
ImOVXjyt6ctwFXvoy/h3S1O9JOxeyMYeMIBNqlevCUy7fOd3DayrzscGA4EqIQUn13l/VgO3c96X
9P/w7ENKWPEcUtGJ2JbpQXcamigEeeUpi0sCKp53ig03H2G+X0HRLTkMJSkXoAxnMKdXcU86SL2U
kLlbmsD10QbeIwI2Mf1X+pGZdLMfis66KSJvPEfLlDyQfzTcD6bd/zkG+38N6mcaVIwMjED/3Rr+
G6H48PIUV+8UqH/+jX+ZKw3EpGg8UXkCfIVq/R8FKiArLJSWIRCG0Yin2fuX/tT20Z8uVjvT4YuG
6IGW+V/6U9v4w/dp/FISCTT1ODL/CU0HpjHN95+avIhRULjysxjpI38DvPa+OZ8ZYd0JN3QueUK1
QxSWY31GMsPEPhrCHGUoZokis9AWARDPb+dECv8ZveBrzPTz1nYzSwQE6t4BYR0fM1dLzpiLjDyp
Jrh89jSOV/C9V34FyGae2hOFAsixOBqG+l4v61BbAfHLreIs8xO16/s8TS9dBLCEVmBT2bIZKQ9F
ONEKTrs6KCYjWpdFbq8RcJDvmSCg26R+d5NJCGKrVB/C89yS8lx1MBAnp6+PZK4OL+D0vtlF673Y
vtK/gotxd7pM5LemyPTAFoXD9kM9WYSUcL6sAilD6SY+gxEy7nUCHrfcKO2yxALJhgYMewzbowmD
xsfnRTiD7Iyi3wpFMA24oSG90uLYfIRLvMh45RpdkQwU/u7ThIjk1HZ1Cf5ef8xF4t+PJNpiEx0X
rJv/OI6es+l18oytvrjBc1nvIY+bl01R4Db0LHg5aZKcFz3RHQTYJRfEwj75bY0dnNnHRrC/Pavh
pGM51/pnlbnhYSL4aZuVRg6qLcHEknrG6/+xd2a7kSPZlv2V/oBmgsbZ+tFnd8k1DyG9EFIMnEnj
ZBy+vhdVWRcZykQE8v2+FFBAhuhONxrtnLP32ov6koyGtqkO0kq+973VbDmfjF9cEZAKEyUpqRCA
KynA8uDVsnqG8H665BhUz0VSPJNHnpyhLTHpiAfNDJeQJ8xeRLVkCVhc5ReQHkmOXCA/2hUrO5HF
vT+PjJY5kanjsiIfa6hLO062vJcJMCH52uprjCC+j3S3IhW0NLQmj5JqZmJgMA49ORQiunMykd0Q
STDjWo/NdTyjeY1tCwhlYo4uV7GrLTWxs3fSnEY40NfkfoAWcunSVr+MJ88+I89C1ROHw83QkFVa
ti2ZV4GTlyv04N26zwz1Q9L27vEdOGJf+OlwCSIlOYxuSZsyDGgrj94QfSM8Ea3L0vJGtEr41MRM
/ULgsqxWRAiZAAknc+U1ciZvq7TMcl17GmxGQFFvjxPaGd65Fr2qrJ6ovXxCVEigJorOor9lFEa6
qgpLXkAoGtNVpxzKcY2VbicHWGw1H8qvPXVq56kFQAGmGGCIFf+o+rnaEjEtD36SeZeNa3zzZpLi
bSK0QJQArKEdYAA9JryrWNt0qXZ+aspnlKlgKRr/QoU0veGgxrscQdG79kS+Ix3W+0oK3YxRqdCY
JnTs7TFNwNUQ3fAFELKNYzn0mZkH4Y4gDxmty2yYLio4Nd06CCAdBLBU1QY2YbydGNjc0FSutvOS
8+N5aFigBtOH5iB2l1O47oN86J/oe1V01ksmaWmIIcOXUXJhKAoot5BBAZCcrwT7GFGjBb0Z7c5A
e6rRE7gqnSKcDKdtMgTzI5FZI2zzWuxi1+TcJCd+ks4JzzFJkzeeV29EGDQPuJG9O6hEh6a0ZxhW
JnlwI9mQPY814W3WeEzCAsgDY9wbBm8E/w6iJdhGBdM98XHqXLQaU7IF3pCStcZrDu2iH5rhGExJ
HB5LkpHux7S21hL6jT0q81z4UL/KariFvdNcTqlK12ye5hWFJagWtyTDqEhsNoVabiJ7MI9zLcjx
db0r5dTlkUGgdSRnzFslhBCvqbks3OthtIfZQnp1oh4MX5E5Mll2dz/LePpemEqtgXdNB1I+nFt/
qgts6AJwAwLPmAQaN9vTSYVdFLKRm9bcXSRxPz6WuQlHQpURtiTtnU3OT6uqYiOSaLY2Ic2LF7sy
48PEvGptQMfdNk43GZu0db0XXoIz3ThpfBdpbazGIbbXKHz7H2lImJsDJequrTHmL4IlfDbmWzQX
hHuIPN9Y0B5RMrcG7j0mhi9Y27rLpsjv2qrqT7H0yrXdNOqCdkZ3M5dutRvGYL4xRSKvWzK1Fqtf
OG+dyGv2hQO+gi5JsIEtrTc9wQ7f4UTr7eCPX4nMZOjCnpmvwmyI1w2l4WVsOPWqUu7wrBiMrR2h
5juUzuBc7Mp7QUzBs2F7irFHQEMuycZzGfcGG1ZEN8NNnNcs1xSufp1cibAs97NZibeBEOnN2M2P
IZFya2uYrIOrPQXxzCDnMUnESJdyDo6YG+/I2jguY3wox7YgoMic+IFLgpM2fqJvB5VFz8booqno
AaBNXhnfpHk7lfC3ouHJpNY/Sbv2T1EAYo0dNJQH9k2aBZ152QJBvpvn/qaPEvo0OTMDOrvE4rH2
cMZaxTKcWPFIYJ2TgrbhHMVHGRh32SRZagPJ5CvbDoGKlFFwSEYPXFAA/JdxAJEhQXjJAT/bV/Qw
cYOlAZBe2kuDotXFAxXv+oL+ZNSRQmeNEPPGICzwfDVs30M4vMWJqfaGNr0LGtH+V+Hn+XvTKuPK
bZtbwt7ce8abj3DUkBvLsL4cBts/Nh2Rq0Hv99va9fUjjM/+RFfnjQRl+GYpWpA6Sxa9+ZQd+jln
XAK5sj0RPUYGUBI5d7DxqxuwbJBpeHNppHS3tNKsFxqfwyWFPWZhW4T6WSSJcchn7V4WKklPJJHt
yHSo8YDRF/Kcp9EYnJXJvHCblHa48iOdP8ggUvueLvU1rQqxBknH4KgOvwdZxBYYxfE+aCUlBIis
Q4ug+zJ2nOFCkVLwRcuWYqqFQqhm+laO584/GDE/xEVJoGyW+vdZyEfoRNat+Xw0DlL7rNlVodaI
17ClHw0GjcGDqrBe4gEfvfFyCoXzmNdZearpz28do9F7FOZyl4xZ+NqQxoP6NGleR6P0VpBo5bbS
lj6Sctnvcq99HQT7CnHBYhcNC480KvDZxW9GT9xhMyGe94N0PknJNDqLclKyLsiZcMg5qAp95eQo
nlD90Y8x/fwxNbzynkNVBjMr4FXvCmaByZAF6XVVdWKPHFxd0a/cFZ6t9sFoNmdmCYzeR9fYk/RY
7MzYii59Br3bxkr7QxSmCV1kRmY3tavGI4m8YgfkCfJomrrrwRleW8Fey5THVfuBbKtrNfjpOnMb
caqIYtq5wTC+9UEY5Cu42RxSstZzVxlEWOI9p9rZuNU8fi1hGb16aC1NjrlvRSTDDR/kR9EX9S4l
SRkSf2k0UO3NgLjczDhgSwdGTSwBvDDhZOVZjSRR2pnjMQwqMMTSdfxGD9aiVzAPvNI8ykRXmrRD
s/Sac++6S8x8N1Bg78xQ8QYl5fg0sw8QXcppE8aleQhtw2QsEbirbsohnnUo/ImMhOK4VLocPYC9
59mty5TSXrVE2l2EYUupWVpUqfzUr2gQowPO0nDrl70iv21qYQTQUFlHsdFu6oEIVkTYof+ljs1G
7kTvLxNt89ZXvJBWwxSlDCk78XWESnaNoIINQVv52g4zC6zcjOjiPhjDPsWSoImz/5r0hWayX5S5
LB78kSBLIl7dYIluHgNZPQyT5q7R1IGchsu75KS8ShtmtTaDVEGGcEnpvWE4mgHFjaNyY3Rh2iE4
ncbv4PXjb4PkE3JGcL/wb6pX8jfC3WQBnYIaB5tMaFTJjCKSUw/891wr/uuq9Uif5cmzs6nZcUWU
KlLWG0bF1j7BK1GtIjWWeLlNca6SMTh6dGR5ginmrvzee4AzqVZ143rfnFy1IfjmWV3glhi27iyb
u6aobXBXRXMyClXcmkMc03+opmhVxUN/cPIuWHaDacOpz9pUDkcYa2gX33OSHcjAJmIydy3gfC1d
RRMaS0JveQuDady43lTgKja4npmpCquIdp5b2kf4rxNFlHcrDGIvTHKryVdN7zALg2rJu+llcMNr
6KncVjOX4/1IB3ujyewO110/Ex1OvOo67Vri00i6JaOGNO6ePpKC5MBbGOLVSA4CkkDOyK0qi9NY
pOlDFOQk23D0pGZq9dVUztF94c7tLlhuNkGN6d6QHdWXaxU4MkJNZltVjhjkIfkfp7St7wGCmh34
dv7TfpYu0W9NeddF5G9HtaifmriBzMIk50tZRU8hBu9Lx6JrRhPHNA62tZCDSkmuc6/NC18W6p6p
ZltuwpAkwjNNPOe2jOs3f27oFitom4gyYxPuPmqHZJ3MkcM8hV7aNZDS/Dk1AXIRIBju4YCQwzD1
wtpTCnWPWdMP3zSagLWiu00bK1IbPlG5S5uUhxDGBFRYj+zAFaUHZ50aMewGb8/wTjY9XezKAJHV
VON0U/sLMrmUeXLXRMxRzHpm9sr0y9q2MDm3lo+0asic5BjPc3qJrjQ5FvDLrujzUsCOHovJNN7z
oJofY0JZCVYTHl/Ontg0TDebnjO2CouVP5jrOfXna2Oq5k2O0J3JAkl5xGcEG3tmXYFz6FaiBika
WlmyVpx8YYHI6lCmoWAsgv6T+nM5yAq3uXRtDtdMxZZu5wy1dKoHQjJalGr1l6obguJaZGlrI0rw
KMZqwVuAkTEWfRBuXmsOjAC8+dsC3RtuhDTSgxfj/0tKbUzPXTmq8WEejJT3q9FR8HZMVVoQGrh2
fMsnxNpuxuGCW9JAFa2iOvbWdiuqPlv938LRbexAX7si4WMfGn79kOfF+PSX9s8/KAPFJ2m1GcAn
Nsmh8jmV0d35rLpV9TikuS2GKzx+LhhRK14JIuX9sSBIhEST6NUq7L1OrZOduTvDaXZuLKCgEiXe
w22pui1fdS/nlAF9sv/1h/ukIPzPZ/OwdCL6xq/z2VNWCF2XZmgNV0o1V77irBgeEv07+s2nptJy
AxDMLwFa4B/8zzfATbuRolcPVzCEoUJRAhv5rvSr3cd3+d+W5O9akhIP1F9+9r+1JC+rHszOW/mz
Mf4//+q/xvjgjwC2jES3QlOQySY65T+N8dKhYclPx/r1sDsgmv+fxqRt/4G+2aLVFzCvxjtAO/HP
xqTFHyRKkPoVd5tpYhD6N43JxWH/176kwOLiwApnsOgiHXY/r1MUnkNPSm1zdMsQLRspMuLOjOv5
TLiC2lV1GnAoUr753hp++AABjCNWUYYno0lQnjUATvwc6k1leuU+Q91MNhAG4lUQZMZDABpz4zMX
TraV2cm1iNPxWpQgotIFocQ8J38izroDoYkTIIqL8IxWiJdqafmajEz07CIymwF0jTEfqrrw7ntC
u37zEC1a3r90ZrkDC1UP7BiREbgFPj9EKQAvqMkgZMZGwOAGyY8pGuITkvDle/G5/7JE/mHb+rQz
fFyPICL4mMybFqX2z51gy0AJEmWZOg5Ggz8zyt8jJCEL0iv5zZU+9ZyXK6HPR+1Gj1YKquOfrzQD
O5tbRntHpj7txkqZc0IjN/a0N5N7DonOwtkN7/711yNF68PnC/aA/fnnizIzaYeibHPwvDF9LoOZ
LAdfciYZ4Ln0Cf/91YDoYwCAm+jhnv/5apEMCMIuUjoC5uBm57JB2sWeKAYUr/Lh19daKP+fVwpn
Vy4CrU4yZvh0sZHiKqaRnRzreMzttR0zst/UdVFtgobI3pgu9nXf9OJygMVzoOpFQpa03u8U439f
QLz2QG1BzVv6q/6nnzUXLQiJ3k6Pdc8cdjO2E6GriOMepKeYQP76S/99DfGKIU7gw63pIO78+QY3
GCLtrvHSoxLzfFsBu4PJzxOsYpXFVFuJm2I4BOz7m+v+05ckmA1tHjMTHxvTz9fNopRBLMG4x3Ko
NUh+fs3B7gcUNQl9jF9/x0/XWpCXvD+lYBTELgiC8OdrORD5hY5lckzg025IoyZ6VZnNtESY2I+/
vtan/fbjWi5df+gcvungi/j5WmnRecAFWUPzNA9iA4i7OOWJrcXm19f55M75z3VswhwX6wnL1fr5
Or2XY6asxoSGELbhDSclvpQzlUSGaOCIcZIAKhgZD3Nwp5oIt6C44/8khHwd/1/0vfqHne7T2lk+
g2DetTj6cPzTkfn5M+hJZMnCKT6GuLw21Ku1tYpmEkxCMqNOZDEydvfs6Tf7+cct/MuGvlzWYgvi
TAvQFObKp59TR56u5tDnuE7k0nND3Xdi2DxdqbSM942typbc8GoEmDaR7LKGYTbp4+CV4zeO7TVw
Uy2LUxaW4YGkGVpzdKJxgKbG7a9/oX/6nC4/zOL7AIGDdfPn25O5djjMvmEcANN57xB+nYaxQy75
iXJv8A4lckp/NaWG7yOYHrIzhT0HfpvUtGOfVc6F7GR4HJPAvpKG1/o7ZgVVuqmI0tL7X3/Wv6/a
AA+OzbQNM+qSV/LzR0VN1VVk1FH3SBP5X8YUPFszzum2v77O359ETrL8ZD6mTP7387sxMZAwh0ab
YGyHhyiTRdpQZpV7kUMFv//1tT5v56yTAE8W3lpmvxKv9acvNQWt25LcwHZeNUicg1BvzBx3Ncy3
bBdaC4BwZLAiUJq9GEUZ7ccKsM7vPoS7PIk/L1eM9lCBMQbxQwMK+vne5o0yLJ4MtP/ML6ajn1ts
pp0cbXWMejXfGrZnvrsLShJr5Yd8IkbKm2Csoc1cmO5FixXuJMmduOm0BKbY1ilCzZohKS14GNDn
PG5R2FL/3s25Hf7QY58/BVM+n+ecEg7YYuPd+zXiMAsz0YVuTDbcthisO7fPvHsvVuahA1V7GZM1
2m8Y6BrMOob5diIerl8RoKavi8bs3nIykt6J4gjPraHAvsmxDH8g+HLVqSxqZIqlVuFhboXT7lIf
3e7K9gmFWBlEfgDLqC3nLZah+FoSuPI42LaqwVd8CO4gr/3IdecQe8T0KqYuT+NzZPNkOy5bi2h0
8t7HbN4VxIkfUUU+ANMcjo2AZkzGq0Mio57OpefsB8fkMFT6aJcCnxK/TGv/JYDPH9yBfWO98fRH
iOUryeUp3ozbwGrZO822919mqvvNmMno7C//tnUrPsbk0tStkwFonp/kxoOs7OnMeyZ/IldjuP64
vaEHu9YqY/NW2XUMYW728/gIJc2zTxYq+HMWyYJmOvxeTAUfu1Uvpoumm9mhApRpr+QPsCIrc8Q5
TxrwfCDfhns30bqDNGia8QM9ZOe5b0xGpRYGths7s4jiSB3+DiGmiHk6FW3a2k/eG4wl5Spsmimi
/IX6vFpQOvdpZNuPQakbC4cF97aAQ/JOtpW1E03lvKVuTdYEDw1asRDV6a07GGO3hk8y3pi6Hq+T
ydHxxndE8pp7xECOyAGexGQ6eJCWdVgMFZTPPiXVZIoREW7mUXCAEUU170qds5b8opvP0YBcmVH1
ggftiE28LVzDpHNScM7p44XemvIFCDBLB3B4LQtsa8K4eosJkDxUY8DqdRfcYxPGY3UA3D4iaa+M
By8mBGNlRs50jow8PWVBvpWzgdurccZrvBT1rkt9cYgG5rqkjpGQYVQN+Lw4OZpBU15gTHHWCdP9
jWe15lnY5Xzqa9M7wDwLH6LOxyrXZ2+1V2bniauhUnf962L29xmpOjR9w3FvJqn9EiCRXTGB25vV
1MFpR1hqGuO8tqj51gLfwI6sPgBlTUnbkLtqPclEXycRAXCpkLs4ru3d0McVEycbL5TRKxR5g1yh
IkhPeYY3mLYufDG4WSurdVDau85L47f2OSqS62ak3cnIf9xACUKYLC1yCevk0Qu9Yju1yrrI0WqZ
iOvWqiuHPbA0c53N2NPj2fQ2UuHzSmR8R6rTu1TWm+qNdpsaBUZvzykXKZ91NMzgC6I1PD/aVvl6
GgPear2yXgvbOc3QyFbaSq5iL8F65ngPWocXFTmHXzplzdsYteApzgs2YGc5IxXWdOUltn0mEQKx
OHjKk6GZHGFqvsz8egpw0BWp30rmdbUVtd9rWrGHSVQIC9CghdiIIjs9icqpoDQZkX/ZuzkfqMpR
Eq3Aic2P7uzYu3HIGU91GikA6Mz6moOSQ5Ya/NpN5oO8BHsaPZKMM9wTh835oWqRbqyUnqdzhhxi
Gxaev3My5C9koDTHMfcYh9QSxg20K/vcROZd4A7DnT9ME9lPfb9d3j/uaqwUk/5E1cVNS6gwEhxG
TkfHcDgKWPBF1s3EWQSaB+/C0mvXeJoTtqKSDCEn5I3gR9I/qJTSp2f9bQqOeTvEm86+x2qg1o2y
iuvW7J78HEabGGhDOfUcpOsor4J008FGTRcNcsHAv812ZUrUoYmZfef5ffTcpdFwYSO77pJwOKWM
6gFCM5d9tUHLhisX6R4ufvbJYymb+GTXnNvpngeEMumChZlydqBEyI1bNLD+tpgaGsdoisyi0y+9
UwY/OmfMGKSVgoF+4frP4zBL4iZxU9LuHdBOVj3nMQRTBzXP8goXk3fbMHpd21WlsNvVPrOeQQKw
Fkj3lOib78oKgq0a0ulUdzbRRY6JmLhhXO5IcYnft+QIU/r73s/lbR7WaKVDO7Qp/tPYoU2Bw8dI
GIMLkqpP/KjyfnR73LhxmKMkNLTzdZzN9tbvDLoGddlugormcuCxBLy0VKsJued+8GnGeUHHzDtI
nMdsaqsbeJ32qghFegzRJpy5g8nGLvS61qHYa9dlYcvy7NE+WIeFtG4iLOsHF1PdpYwi2tUKLVjo
1gIZ9VDtc7S9uxyHw1vf8ZXYaIgobofEXgck7DBQZq6zj3Vp5SidBbOlNoyeSnO0r3qTvDBzZuqE
K6vyVgqWabmdMhB3GJ11vs+z0n/BwkQTp6qji9Fwg4oWvpMfJ0NO3zvK8cvOHvpbHDgMiIDy6pbM
yJJ3OmpdfE+Vdq+o2NUenb9PASCqUy4mCKe6U+chLfIb5bndddCO48Gu8XqsExkcCuLGjmQyGiuN
TOSiQjF8Tvsy2DuRLt6zsvYZzBMe8+xELk5pL81+SLdgZKJ8VR2NvqSXhBrpycf2VfCnt00NIG0t
XZwo65aUmDdTkXfKJtAiwlNMp3m5kpZUxyVN9HTuL5jpJmsCy7f84sk2K6yvgyGRaNCsz5gO2u22
jKLp7JNj9O6LUiPTgUMTSN6BdWzPe2xK4QaKe3cjTN2+p03Gng3OlACQUDYZ8EncxnXmPnZmX/rt
V+a0AQNspxzjHzHgBoaObY5q2OlKyqTO+FF7cXkeXWVdJYPbPxpRqN+dJgleol6SoVqWKNNwn86B
y2uPHFsfOnxZlAfDc6aTZaUSm7Onob+L5MrMCqQygc7xD9dIY5n7ijWnqOhqsiaf4JyaroZVh0e3
ykebT9WNB6dMzbMzJPmGmGbeGaQxTMU673vwCmxOMUjYtB4PIhy6k2gK1W86x6rYziZGT2TsWCiu
XKs/unJcoo7oDrEuc8nu087GQwLIZifR7m4VL4W9barupOak/6qojagw4hx5WsFdIAH9NbSWpUxH
yTzHvrKQvlnNePBMO3ya4Ea+GZYyflheP1yGwRQ9uGQVo5nkz47OKB9FmRBS2LvNa6ichOOkKddE
hj5yMA7BMXgmGMT6zrOfomjGkjmzvcJOY1EVT6YL1s1Ej+FrcL54AeY18qudM+M8acoOnHxmkk/F
4QTVIppvUeI6DaixEaDDo8So845BNcYbTJ286uOu4lW5jH1JBe+94Tt0O7mnlnfWdWPJXSYCgp4K
72S1BarPBLt34fa7IELrBSHM2Pghy9lMR3K2XKwss3ibFX84rvpgb011tsILmO+heI/3tYfUCM18
dE5L/cNQeGrqGdWgp7V1Smjsblu6WaekmfKDNGkPWOMCTlQN6Tcg9d+zTsgVNT5vHQ5CJ6evnG2L
ywxjftdemt2YXmZi3GfIKlY2B641RbW36UhiGID8kNAxege3YdpuFjqgNIGwj5aHF0QV3oyiNVdd
nqpd0LXfOwJ6tsqo5r3wkgpEh3xtJlwpzaS8i07RO5gj84ij87bHn5F4zo449Ilzirwqi/ZUGPXL
UMzXPYzvrvIeyVk4s+XSMMqT7sJr5h9pHT0Bcbsjz2evOE2To4ym00yG/ZzRpPQ7BLcuIa9zQ+a1
NIT7WC1CTmK+30ke5mBFdskGq+cxRymwkZa5S3sF58AfVn3kfS00mhKroKu9cg0qgmjo++fZnr+O
zAs9pom7GlL1sJ7kFD2bql1SK5sgOzmNwrQ8TSsSs+29mLe6Tr6QCdAeyIC5dJHvBrp/qAOgIXGb
AGqKYnIzJSa8WvdfDAtM4MhA9KCpYS77vjEODcI3HvPJPJEQ5H/xsDnuk6LGxtAStnxMao/26JAu
5YQvIfFXg+AInSzhBXgE5stOu0azi4vxDuq9/AagdzJOhspp6Kwy2Qbm3tI4TC86oiAX6GGsx5vc
ImBsXVl1lr5NNJ0BiGOf7I4R0Vly5w+ZalZ0NR2kAmaKQgTZA+LNjPPQwbd737jq+g5dZosJsV7B
c2ix5AyUnMiV19iDw5cgwkndhh4PIFdlxOAiGGk4ilBIEd9SURZFLPt+U7G90GdaZhpT1YcvfUSB
EBo1NUaFzyolBw73lKYErsPpbCCJW1sJI9Vuqj3zKjXcRG+7hS1d9D7b0tCm9hpVL9UJ+mL9PZ3J
EUm9SVyaIpt3+HTB/WNhfYkKgyZ3hGj9TrRuh3mY8HX6Xdp8R7znuecu1kvJK7tqWseuap9rhLub
IAfPslcCcj1ne/40Ah1jG1cU6Bt3isisEVAwgU92r14OgiRpFqSNE6sbFzJBJnRJEHeUrmde+Ucr
a3mRtnZ4smOXpkBLkY9Kix7BMqn5uJ5WjrGdKq85hh5hFtQJeg9MuPjy8Z+g9bTuTI+y/yNXxHfd
+WAB2H9ri44aDMY6XYLAHq6HmWOPQbHJrGcuvXuZcTMRNbkolbt699EoRkzMGGWsgk0Pw3KTF4li
TJkAFjEkH7GIwY6TulDuvcJtn6uk4wtgaSkIRRnn25bGyw2kCPEFvwa/epkRBBMOY3Ns3BJ75bi4
uJEOHOasJwdGgU1B28v3wlcSPiiXsq/WsQJkPqUwcQxFbd/3OSZ7PPlDhoiGrgjNSzYDRAXopRuJ
9EO7eCJDTDisf4j/l7KK1BvNvwT3SUpHMZgvZNO0TPNzSUoC744OiEo0V7suGwbnMidK5MpFNnpR
pTMTstmleRXO2elj3RkkCew0BnOO/0vqTpPPt3HXggDQyG34fLEKfxgl3TWCkZz5FrAk9yTvmbIJ
/i+/1XhV+RDqPZqUHxrJs1WKcl8trbi2J6bAn8hsnPMBk3yVzDvPYQV0jsnflnr5g3nq3UeWNLYf
nGsFZH7T+SrYjKVvgqHgn2Sl0xz9UgcbVXXcLUGk77SGnjqdNX9oO82NdBEmGeaXGLUpw/MOHTwA
DnEXGxyvIcTD6P9oPCF9CX/MAHYudArbhJRgJozkUb7RSiztDa9z/dhZo7iUAg+4xgD9Fsak/0xh
zKNjxDzCjt0zmxy68BQqUb1lftsdZT0aYE9bnZvE7uahuKM44BuWlkf7K4yijBNwSI4PgePWJXVL
80wOFf9BgQzn1FfcJt2S1wJRB67N8sBabRZ/K+ZCvdVBwqVJetcnRDrhsaPlimcrMNq3eQFbQR64
7Wr+nQRtc8Hm+967rSblBWGn6tRXPO5yDaY62Le6CU9mx6/TdSEP+8gTGPaTpGNRyn3X6G4bVd50
tmmBn1VBfEUzuJO7nr1ZXOSRJa5LG6yNmy+2qI7Kx92UbId703ZpfjAWDTbusgoGRWvOVQujCHIY
wtqgoyYcZM8qAU/xHoG8emMUaVSEKygJlaRxw01FdbrrAQe/SIc7RfC78TBTEPzwQ3LRV7Jb1mBD
1P0a+VV4SiILt1ZALNbB8JeYocCn7CNzT38PPOpkVGFi/NKizXoFwLrkFnAgb2ilqgiMIzwLcrTS
+lK0urzCodg/JOYQfFMaGF1SjfKk3TifcAHwZnKSod7hiEGdRaJ6c9SyDl9Sb0k4aRu7CTc+iFu9
yVXy3zib/xU6/EboYNlgrv7SuP6b0OHq+/B/XuiC/9V+9ec/+lPn4Is/gmWu5TOJ9f90Wf2pc/Dl
HwzwsOlaOCUXmxWzqv8asNw/UCotuHoP91fAmOh/dA6O+QczOdYy0eMLotX/VwEAnwcLAVxn5A0A
bU16/X8bYAjt1do0o+qo8R+TRVtG7rXdDOrqY6v8y635h7HXJ0EBuXlMnpgmci+YEovPM2ndmuQz
BaI8+gA4rmZOTVdpb8uniTtwWdf/ljC5XM9hamL5vKYJwPo8x2gMGzlWYHK9QmAZHkzFo5rSfL3q
xoWeQG1jb5GYiYfBw8H76y/7ecbHxQEeeg5BDYzf/zYTrw2zxZXdlMe56bpvRQ5wC5moDi4nPKx3
I+TUpxCdy2/mRP9wi4kfoezwyHNYpkU/z0zwjKbsf35xbAo0Gxlxmt807g1GDgmFeGRO//qCEIJN
k8uxetlg/yYSoT2rrLaR5LqE1YWPDwXxaye3RWAbr3aovZdf31bxt/vqIyEFcEhsBjeXHsDP33Bq
hTlH4agB5I4UdD26FOt6nmveeMHgYFyd+kRcBTnwH3/KxF2t3fKpVIp4lBiaOd4yv/XvuglP2arR
bq+ZZcTtpRjl+GWygt+sAjAEn6ZYAZNzYfHsM76TPOyfPm+JSyhiuN0fXAoU58EoLDdkMkXe4i6q
MMAXdSQGWrDxlEertnPFA8/gdGdIgvAsBjPe6YP6UUzKfYtsZtcrhCuspRbSxUUxB+KKmMciPmnC
X4pt2WhxBXKK+0AvBdpUT+Y3nqsmWSTR1hzseB+KK6PxjWbb+2Z1oYxpvBOdN96EicR4gnepct8D
utNYkZsZBSz5slZ60dguIiB2CW+TBDqTh9TUBshWBlN3FOcNS47WnU3voZ0M1JjWHAt8ftIbaXti
VkhHjlsctW7HchouSzMmycZzaTlp+LBk7i4bQTMVPKejbkk3HDo4BhntDVAQtXrpYfW8zI1pHz2d
dTDLtFYvQWHrG7NtGQnIemb7Gs1UblPRuG9Bg14d9hIHWE4Q6sWOu/HOqA3x4HYLSWVO3DfsrRZF
wiTHF1J5cfN7jgCkwIBjvGPmzDdVGaLbIm+5IEcmgCUAOJpNHwzuW95zH4OZCi9sHPHQS360mVr0
CcqY+wbAbbxLolZua3vA/jhxiA/odxjIsVsdjnf/WasMLDHIxzbo/zPOnfYbvmwONUA91Ys1aYCm
7aDBGhhMA+OThJBSHLPaqJEoIK0L6Mnjx36O9SCfAsV+uumy3h/pJTusE116zlvVBuolRiROyxRf
viSD74lzDPZKeASsDLJKjLUTjdUFZxp+fpvovxtGpgvsxvuQ2lotMJoxxX0fVdlc73RPtw6GoIB5
FS9IikEt33VwZI4zv2oOH/ffGTt3bfeBs42BY2zw7MQtdZY0rz7+my4M6ctOZsq+Mcfg+LS6hYiq
N0Mk5a6vWxZwvDweHtWDOlBNh+EFhyRTLY3cHl0qmvw7pscCqVjHgL6nX4J6+QqOVavcVVBk1niv
PDioEX1ypqW7PCWpOrQXbRmdD2EeB9HRtlpRnpbxiTohMfbkOaXDpo6MKbwjGYtgw7hy6R/+f/bO
bDlyI8u2v3J/AGVwwDGZXbsPgZjJIJkkk0zmC4yZFDHPjvHre3moqq+U1a2yei8zmVRSJRkRgIfD
zzl7r42jSkW3FtF9b2RPIK+GXTiGEyyT9GFaCNB87bn8yaGvqvHQ09ACSm7mUIv80WA0mcMicQiI
lnH/3NAM2s3EuW2iKgCeZMOuTNr5NNmt3MOXtu/oKIMXGqdjFGCLALgzP7slIcuUQCm33Vhwq2Hg
6L1EfENA1m4bPKXYLGZxbxBX8DglbQ/+Jhqd70rm9M4Su59IiQjS+YZASFg/fh1zdDctcB9mvd75
3RB/0PETd26Zemc4FVj7TFKtNsMq4WRVuMWYWRt9vVnR4R804/QjSBM4hr2Bc2vL4g7OEuAjKUEo
nION8LzoxYbKUG2FIb+qJEau3bXvFTXQXYa7Uh5bcJojf9Bm0TFYZ0ktudN/UNrwn9mX50cec6xl
K6qS9OgaEU9p2FCHpVfNmyNU8FIuCYonL/ZLZ+OM4/y4kkjzMiecLQDKNG8YRuYCR+r0TqUdv2RE
b9+QRpk/Z4aZvWbdyhcL2Z+NEqhPcVPYNvl/AVjtIIiqLY/R+pnott2aQmfBrCDjvbDRAVB4rGbw
uvaN+F4S2rWe1kQO/skuu9WeQtH0894mn5wqw7LtH2s8Ou6uq/JzETTR7WQ08UMHgeQU+wGy0aR9
KVT3vpSz3v1T8dKXwbDNBq7THGQ6jLQR6TmomRAORjRMYZFM5qUJJu8JSzhWExB8J+JwDcyTmEtD
vpfejYzqzt9Dy6vu5wFE3H5lUlomfkN10zOkHOkwbOVitSCAC4nJrLSj6g75vPxRCJs/z8xMdV+d
JLCiH1pJSNxB20T1fiXErthYcT4QGdHnxi0z34FLV0bNZlVO/A2IY32EHuIDhrNNnJeEsXuiwdIH
sLB/YwjNWaRRjn9rk++huzTc1jYAaMXwUrJZyCLu7jq/X06Lnfl3xrzwWCjrrNwaOL4+zAIKhhM5
bG+5u7Jo2oGV0sc4auPZ0EtpgOJGvnFNZDnVfLqhz8uengX8ntHi3biKcKt+4tagFoD9tikHOhA4
xRZQtsxAYrrdFUtwtuPg1qWYKrexlbPfd2N3XBKs0OHoxH1/QG3l3wYNooLMr3nljIcJbmYPTExj
8/KuA0DgcA20JSs3PdjRKimVMzb86xaIziPqdp6haTYLwYHJg5oqv9oMDd0SWqTmAW/NSh2vjP6j
snF5beiFsSIs3IHvXsHzEZEh+3RJLwhTWVvT7yuU43FiWKhrDr+/LVE5HbTQBIzUOTIMHl8euKCb
tui647jQSVKjptcwuMSxXDBItybLRQk2LKWcL8KNAdjQAarfJqttknvLGXnXadnwWadx5SWrLl28
R9k2BYUvbgiJVaJI4hbwzuSbo+cB9pHuech73InI3pYnDLfOm0uPhIFgZ2S3U9PNDOWKAUaTPYj4
efJWOiu1Wbi3kpl4z77oiSeIAua5GRLjU6G+PCTDBD+G98wpJzW84MXCD0rEHim0Q9ji5Xm2u5bH
U9zNFTEwnsw1YijVV5QIeeIIHfik4dD4EJ3As6mKASJ3NMOJ+L4OJSuu6LmNhtAxpcpazc7cOtg/
0x2BA5H5IoxFOpLrxNHyybXBij3hdyzAiUPMihP/Eb1B4PKoagKyOXk0tkuq8bpGLL5mPqdldFOT
cjae4LhRmLVD7K0kqSuiHcicAKXH5OLyKg36EAx0EvOcwxu+sxkPh6mRwApNlnY7M7Q9F9naXLj9
7SNz6+SUj4nxDWYTCCUFwhvLCY+exS+PseWSQjt7xr4YJofPAZ8VMwYpsl5wI5c+ArdgfwEkyvCV
Xv9emLEghVGUm26e21M9qngTq4K2kmSLQVWhkRcjA1WRcyJRbpl/Gql08FTV0RH0bUl/psUyyjdw
CtkVPqsOml6x3AczcTCsaw4G6ETuIVya9065jNvRLEO3X8rjDMB4x9k4esLUu+wzHqLbrE2m3SxB
JZpKXmZrqL5wt3kuV3Nx5slXHmSpLfoGCAWfLLk4KC4D8UMbm0t1b2Ic+9oY7vDW1ZZ9V49lVod2
bHKAJAm0CAp4ReODXYpHTn7VzjIm89OBTXm27VEysQKEkBFnVHmTJEjWyNbfnNblhsiBr/AeGviU
bGnIFjUHbWPU83fUnQAZRr2DgEwDrZUM7IYqq2/A/BkQP5a2ufR5wSItE3ablPFJG64j07VNNCNO
e1jyKUNEwLF7+9dllK46/qit89FqU3A4NBYELYhfdYsoUbKAJ15zbJzroX+c8WF1+uD716/zT9UP
L4STgl4GZT9A/F9UvUGU4K6uVXMsQDfSxvU88dz2HXIpSbrNjSt16XLdDv/6dbU28JfP53to7JFk
0qmmUvxzlUhJXthZDWVvzgr3XRlk4jL2LuY9RjD2r7qslkfXTdiL21Gfcv/61X/VGPOhfcZcUquM
eRNXgesf4giWHmzbJNz6iJWRAmT1O+vZ17suWhx2exXjld2YTUdZok/e2AXY3K9v4T8du3/VscPV
we3432lJl7pSvxiTtBOEn/kHL8nEfoQnhDvICoK8bv+3MUkIF2eSNhcxotVNJdor/2jY/QUxSf6N
TConwHJi0iChiPx3jEnSpgH5x7XNojaxRfGXzUzb/6ewCx2WTpb1ktx7TRMI0F2a0zJpZAsbUr4c
vRpc0n7IY6qzTWo3l/gKiUnj5KO/kmM8lIuQAXEzIcNaW4bede+5P9fOom9TpcgupCbV1G3eFa+p
xtvU/Wp+ZCxWjvZDPg8bFr23bMsrIAcEa/3VU8oDntIG43ie7bSbLh3V1y5ROXqwxaKHnS9ufmkI
PQ3FEOGdWoxbk4cn5A/EYqHIqtXatkv3fdQsIMtKEHqxKy3honlB9NoGh0A3/PeQvROCsqfKSUKp
CUTFCAJkKAYP0jAzkbEus2bTpdX8ZWyNA1Z8nMtW8DppxFFiFKQ6ldRUvKtlzV5nHukcOrCtQxu4
TQKRUsCuohOQ6HLmtNuhLlAjbTzwjThQCa7bUDZ1DMONCOnfhjvPVTbXQTykMBjOaGX6hx6FlXsz
Cc/5yRVZbhg+ZlH3vLrNelKd7A1543XxnO+yTiB3nNy5OXR+kxQ7a7amS53JIpUF+c0L8QjV3tUs
bgExAG65fczSmcp4Dvu8gXl+sw5zBd8nFD1tqHk3JfmQJSP0v465ykmUuQjGmwLKcUqe5SzgcOWU
HobnNdvGQv04YpR67HswhEUbGPNHUHlN9hmQmfEJ5J9p9h2Jm04pnjjki72rUo/jNME93jcoK9qC
XwbjLUhGyp2rT98DYZyEC4e5UyqDyt5hZ/4iRI1eQDv/QcRN971GApj0hGAXzTmaD80OMCwhzn4G
kJCUCSaYCLkPyGjuRdrMj8odJGBY4F3bFDUdycetis++rzwZSpurHVqZHx1NTu5qV9iLcypns9uj
l+vfa6spflqqhZIeXAkKnYYpqCtXIaZfSj+gD8S5t9W0kXZcAJtNM4G+Z/gO1wFM5lpL58HgCmLI
J5Hge9xJ8ybWyIdSwx9GjYHweLlLodEQYhXzl0ojIxjjQo+AAegh2tBMidwyGY2JuIXMYvXj1geF
fRon07lLYQXAQ1KFvHU1s6KKVpNi21y2ZAO+8x6zva85F0MBhjohGWI7SPcWFX//LdGsjERTM8B3
j4dGkzRyzdQYhNd8pUVx51Se80Wv7PsIYckWz3C1c1txwXK9bJK04bRkN5za0sbquAKN+UkqhXlf
a+5HDKn+pmvldFuPOVQQzrfw7934kGVjfohSlI605/oPayLwpsF0+xRLmEwMAqxbytOXFRxJpbkk
nhEhStW8kiZtjWOW9dOr09ZTssnyebolSdJ6KwmXINKCxG269YVpP2JPHHai6u1Pw/OTEkn1kOxz
jVIZVPET81sQYrfs/a0xLG2wyQE4PDX2NKPs8cb6p7yqnTIZm4CRO+eH0ryXCrAWv6MxToUPNBah
MBG5AzDryXRrYhBaoE5Zlu2iMaOQ11yZmWMgXS4mv7Sb52xPoYto0BtUeiOCZHhWGlkDMSx/5iQJ
LCqrH31ruQ0mKDeO5t0YzBd9hoRQcHxiLIJNIAv/Y9aonKDw0+MY1dWHl5rBtrjCdZqSuRBaBKmx
wgI9QvbI6NKnJB5nYswW50kYNbAeobk9gSb4TKB8aH+JLdTXGHqwpv1kmvtTD6b9vdYsIEg0BnYn
wWAaNYDz5miGkK1pQswZ4Qp53fSaJ0SoOZycLlbR5P1mBEoERXfcjcCbPuN8omR3WpJPOJwiHrPs
b1a1lverJh2Nmnm0aPqR0Bwkq4OIFHGIfqJHt+Zh3wJC2tf4EDCYg1fyG0goch7qR6b+tQoXDWRK
ssHYSKHiT9Bg5rEaEVvallqN7crS2hEpX4SJAsRBOUULo9LwJx8IGOX76F6sdo3R1Bn2XsbC+hq3
QXNDqzY510HXPLQaMKWYE3BlNYUKh696csa4hfKtSVVASArAgAKGVTS3BBprrtXaYT8K8eL+VmoG
lpjrYEMUc32ZM9Athg0wa9XorAKdDKLJ4MJx0gGUs2jWlu0a+SXRFC6heVxFD5kr04wuT9O6zEmD
u+jYBY8ymJEp+Wo+0alM5aYm2yEc4Q/do5TJX8ugbl9jjQmrhiJ6aSDt3AwzLI5Eg8Xg5S86ETAj
SA3sWERVuzGp4JOt5NPWYKotU52gDTO+j73hK/ZbGqEpYXlbI3Xg/mgIGlB286HtvdjegU+rz9UV
mlZqfpqT0ZWne0dWgK8ha63GrckZOomjEWzLrGlsmQazCY1oYwJi0vPUBDd0cVPoZjTLltXpj6Zc
edD7lTlgloj7dO9qOpyXNs0zoTD0aQ3aOvkmxu8rt6Bvbgf8R/u+0dS5/xyOK5Wq5V8djjk1/vU4
m05U8n9CIM5F+mfzPgdi/aP/GGo7f2MG4XrSdwlCJcOeuu4fqfacdqkpWUQQHjic2pRmfz8j2+7f
dLIpIBdMcxY/xk/93byPr58/Kjhzw+39/dD9//7vn/yU/S///qdorKuZ+o/1XyDYfLCt43hEp2x7
nOH/GAjn6W0cKXx2xNKhG2dBnniEpfDk3VpjF8zIrRsTkrDpJe6JAJtYnuiWBn7orqiFQmty9eYP
aTDf1Q4Mj6NBUhNImIZpKopXOuofZUoXE0GOPCEHEndgfOVJSa2YWqysfSsayNBjKqj7gXFQ8F6x
9+UKYT9Az/NW6cEMjDWq0TGDiLOZKqTjIsHr9fsQL2AuEdbEICGMrS2/OViQiKEm5Yb+ETuiEZln
6fIAJyB4GYhwZcLXaD2T6v35MZ4dOuRw3B67jHSSKC/pYtnN7HX3sYVz8FzDOfPPWIz7D4SL4rmo
9OxNJJURiipmONdgNnlYkDsPYT7oJkET6KmSZcXd0RS2eDaBJ7x71jw/1LUxHG0C476uE+3PymYK
1NsmB0WXAJe72NL+qMaLo5fMLfjVLX05HqD0tzkzcET7yLqUK1DJ2npG5U1ZHOl57mx3/LFro6Bk
DPO+xLqfN8S8AYRkvNup4NVMO2ZbjSC0hIPtErvjBjOfWua8pp/b5MFmJp89uDZTh8m071yZljck
FNFMy2k/+ngMNt2UzpcsSkdyS4P8VOmeNp0kfT0JqNNt4rlkIMi65r/8fkMLM6abCpeI1uOg7/C1
ncot7ftv7lJTTkxNxExuzi2aiSa4q/QL418+AnR5fgveFv7u95pbTlY612XKDNqTyWzo5t/COYpT
EzkMh1aVznhsMLWbrx2qVXtflKtRAxdbP5OISm9jjhU6imJ6xAnk7MmVdPEvYdDl/NVnX7xRBpJg
o5bsQVFazxXdu7froKR2oPITgEM+/J7+GL9pBbATb+iS8N4SvYgU+UUP6Fb5dwZ0rAar67mzga08
G7QO8xOUL4O8FHBTSSqPexafYdEYjkaLr543NerDw/sQ70zVEN0wtXwJvWDmBteoM6yNH8R0tfOs
oflcwShHhRJAxdkxh2a9Cb6Wt3VDi+foZZF9MjLOIpwWcNns03WgkVvmzFPJwCPfjEkVKyYSQ/8x
02KMd9VKTC0medYJY17GyLrjTaaTfUI4zgBZ9PwyHpMp7XyqX4+h6GEZx2B3nSBp//fLdQlfG8xL
3tc3GgZ3p5/ib5HLzGmidhzCyYqXh5kogodyZSwvyZHJ9xb6hZffhxCqbpg3NIWvp8d66v57O+z6
lRiYMRwA1XPxrg1CfHM2hvu0fVs9evSw47ACuiArniXa8BdDz903DROkGq8C/NSi07xIt0baAcAp
PRSJAwxvSks+jpnKU9rDZ9i01+kuWAoWmGHzJYfEwPW5zq6vc5HFXNlBEDHYJy+pg9upLoJb0sm4
hQqKPkQwMnnomhs+I/nB6xP7IWvH2EPrSvG4UwDWtUvYOyLvNfe/z2mQIzKVSgyAb3XO+rHnLp72
Kzz8ZAcBl28YugHeED3++bG0KAYAFM80LDJQf1dqv01B8IitVJ58AtppT4iC33MNK8lzLZpUbBmm
yXBQOQ18Zj20eGyuokcL18JbbkbtMUBTfUCOaj1fhUduXkBe8xMmgE89rGtJs5kt0l75wHOOIxGZ
NRDYLSlP4pmYgLU5x7XHlMAG/JycS7h+h8wke2SQFjOFceIuFSlpGj0URxLbIkinIWFpLPAFFS/Z
9X3hvJsTHC3oqIIG6LCI58xZJqq7rkQyUZo160X06GZgjjVvE6Yhd1NSo92ldSCeS/RL3ZYMFPLF
xkA3Uj1R1AvNBt0wtmLSAuKc0iZNHFa3DpihLcHcLHVEdiM5aB+pBRGcXNe8tDgXhqbiM4dWq9c/
SRjibkjH4MWhrcPnNPW2N06iVbRQnHzem5Dkma31isCGxNbrMVh6P2xaP3gBq82N/H1Lg7pGt5uB
CEsJGXoHh83voa22o5y6XSMM8SBdvl1FkWN0GSYuLwy3/fUbhw1CvkyVmgFTtk6X7K87a10njLIm
8pleRGpX1cuEyyh/dSabfaKQepcCH0bKVaKc94A+xy4b2vKLSAaLMVv1USVzcOqaRj8MWlM/nKOY
HRhrr7ibVoeNrOD8wEiu9huxmZOkEgy5lmQ5sv3Y5bQVMcBMfEd1RXSQW6/BDRAXpM2WFzGy7fo0
KL6sWfFbZqaF54eFMrCSlXl3rBQTjbOsTL41uRaL1Hwnu23CFoMwYLKcjPiCzv2oq/KljkV3DqIZ
3O9m4ejLOcTunukLn5B0cnURQhfP6RI3Nzxj/AeBJjniuzvae2BAzDiFUHfIpsjxoEFArEecfE29
FvnCUkXfWwVL3arb2x6rfdgpD49OxndgM5SiNKajUsupT3BsEBBBJsWDmWhrTqBeq5ZJcNO3ewOn
30MjgZGW3mNkScd8XRiNGjwn6tKNTrR3SnZVGmHIxNztihyDSEjkdluEx2sVok124o3byixsaqs8
4iHFFZPKxoc1mWs4uAWV2kNjjb1yOjsZLl0sQRAXN1aFumG/uMQwYMMxUpJ8+wGGoAVx6UYRQ3/v
z8o7kxDJYy7FCpnORqM25SS+SjHWF4NS6J6wPf/sWRGrF4v9xk18mkx+1jD4gn1JA8IbbogeNC9I
tPAB9YYzvxckY35dvPKrzLy2QL7eyy9tnlQ7Q/WTH5J2FjDnssfPHknND1zbFDUTvlRouYQjOFg2
/A5mIzHpwdEc25HKXJXI4hqaE1JmKNfsPrv4JIiidDYH9yNTfkX62oRnq0jNXZxOX4MACxBA8+7g
RdN3ZEOhk2bejxgSy2PiLIgritba27kHwFY5QGlNLqsbVO6OOLX5J53PZyPzIvoEfX/x0wTrBrmP
mFuGklRaQx6iYPRumyDFlNP2z20w0EnuXE5Gu75sa2zFEVsUDvXQmZJmF3NuOENaEPivcNM4EKRP
eTDI29pezZCLVu3GvHWY2NXgydvW3xGVgi2MHWvDCskfZIvhlVOnsebinofAwpFvrED2Gu6p6Ozl
S0yMp13Z1RGaenfw9RMCWOC4nSGCHp2cG9ani/HWU6BvYTkEtLCcL0OK+0NVlfmIW8knuqdQX+mj
GrdL2VDRG77Hz02cXX8oaDmcSyxrPaNVaQ9ZqupvEGkZa4JLHVPWN/IQnXGGkcg27ky3NUOevN42
9+Ueu4geROYlnSLPezfykiGrHnNDBkYU0HX93vBYNpvFm2jcrGo4EKeR4EzLkY8VaQyiueBBFCfq
NFbORwMTcWcpoTUjZqF3KwFosrPfo85s2m1U9/M3TsQ7TtcdJ8HUrLZLbuY71Ur3OWrZUdj5u3KX
1gJ9UWp5RyaZ9oHkwGXbY0bkphViuqXt49FltgdiCthImEO1W+WYj+OUF2IXOzDqOYu32DUf00jQ
2xdAuWk+r/0Yf7D5x4RZITJCaUjklzFWJKYk0QodM7bBNLoJXsWlS92jnw/Ti5H3ls9jL7JggQ6C
uN1GUYEk7c5zu/qCGSLdpjRaXxrXL06riwwqQNtGmqhad0OixTeZR2fAKsyvUzz7LHEbbrBxTkFK
gnXNhzINfiKPjm/Rs90lo+pfCeQdbmiPXdy8QkDAaeCpxIxO9m7vEohE7aLOOcSJ9LV3m8E8lbkb
qLPRitUayPfMgr0d2EM7IRw0ODnFFG7RfaSCidMsALTNDBvcf4vagk09yrKpWdi+FxN5lENnyz54
WUYURQg2jLSVmMgVMA4x8wpwBlhl2r01ZIsb+uBoYvxekVPetGgJWkgaHLm2plOiDByZvZCsOXAG
pZXLaYsEJg4i7ojNA9FEUyxnU+uGF2vCgu0FRVi2E8fyQAsK/zAO+x9U2r+OTimdHQp7iwLawjzz
K3aFtD0G0irNjlEdoCsp69qeX1e5Dv03uSC03csy4DRSo47L3c2U8/D96zfwa5q75B34hIHwD0Lq
eBe/DG+nxBX1aqn46MyIZ9HJ9QgShkBE1p0weuJ5UTU0xF6nSYz/MVphTENUuIsrNB++OYg7iVBx
/PcvCxJyZPIc2135T8rqyh4iyK/ksVUkGR3wX88xMr6aM+lIcRwqpj/ldsAqk2yNMW7+lez5V2E3
F4OXx+Duw87k4vzC5CHuKh+qceWaLAWlUCbahWyzvvXLjBuSLI7BKXry7Wfo8cZJaJlUJQuZ3Ywo
c6x7CSA6JywjV5gkla6gmzauMnyDjPynymaj/bdvIlpogcaAQTgyzF+V6CM5CYZt+MUR0ARzH6SM
oJtRYDccmhDetmHVlIwh5r59L2W+PLaKXkWbUMvje+key6r9F0N5HZrzx7kp64kpoS2xDUnPFjyG
/9wTMqC0rAPnhmOXac/TVaILvid46Wnx9Bv/qsSaLBKXJLLEUzNSX1QTGuKDwAScEkPd6BqMK/vX
l8r+n96YHhBDJEOM8U9yAQ9Va1diBT42Ln1rHfFWF8MmmKbOmzkV2X31xGzQl9g2tdhptmtQ2KO0
RlTKcNk3V/0vTV2qZXk9FwtFGWukFFGEW3F8T7UQuYgguWw63etBhss3Gx4R3ZLc6+bhstAY/Pi9
KE3LCfnzqrsA1cLoDcASOuExIwxUn+Pe0ypnbQFXyPH9E0i7/ov7ZP2qGeE+eZZHwjx9A0nU/C/c
p0QYbbogVD1g1WQPtOoVfS7cdKqWaubdX4XMSPVH46mytIhzJo7uPV3SYX2aMchWT7EtqE6clRTg
rJD8Ty4Wf58ZqMa7a3vItrQEY+qI/rsdJjSsxzqmAxamXjOSKTi23XFdtG/CgW1fbhmro+XxKQg+
rvf+PzKNf9GJJnRKYkX632Uaz7/N7/0fXVV//4m/N6AD+28OiDggr4FLDDEan/9uQAvT/ZtLe9kz
fYEG/soN+/8NaLRA/F/s4dLEE8TS+wc91vkbm7tDwxqzNXIQ0/13RBpC2no3+UMHmnYr4FQfcKrk
Ddm81p93G1MZBtD0Gpl5a3WvoyEhnhfLT3+2iruVJb5LDIaIc1kTgTv5FzaX8RvJsu1TUxtPHBD6
8wAqadP63nqR9WAQo4Tr8TDWWfIwVK3xjpaq3gRE65HQ5EdesnEcK+4fmPUu9hcp09wqN0YFmf6E
nMG37gJJ8sfXnooB1bSRr7V9aHLVNBe/6SgIQ5NuItPXnKy7Um6iKM8kx7LY9HDI0OJovxY+JS0b
El0QQerJ7IJvt6JA7bzEBFyWkA3XnJWMU1zm9L/oNW1mjqF0ckoUFWevXqwXucQ9rp21FrUTkn4z
+/DLPcb1Q1o7ZoRIJPWy52iBpKnF4fnYblHg1+9ZFfkfsZvRb6KjyUNj1yU1ozwipDgYP0FHyZqt
4i30h3yurRsGEGvP0T1IbqJMQN+dlOf0+9FkbL1ba9i2oGmyI0IQzA1VqpCsVrY6ZjBbdhO2uzeS
0SUTW56WgI6fYlKwuVlDdmmtqj5m1vSSaShBpiYyFMogPuZTzGbawop8TeeUztoC3AAt8KWW3Q0s
/eG1j8sqHIoeiaFGIVRjAL0TPIKaIx1mP71Ry/R0ZIIwn+0T6pCXeVSoVDRhwffljzhFQ0F6wUDs
yNATZWJAuOCS0s2r9UY8HXAEeHsfiANoxcdxTV/cwvpk0qNuVs17CPL4bk1aLywH9VZrMsRYV8dc
pQ1BLvZ2Xktr02umRNOYgsbC+pDEJSgCK3/Rc4UtBIUa8Mv4m5tW7qV01+hhCmDk9OZsbMDs0aaw
o22+DPlBjpJmyjreW5ntbkfE+WHMJCSU05jckrXVXXw1WTvyl8yTV6fpvppXZ4OQMiHosfV/pINF
9OLopD98RErnmSnsrmkd4zFuFrmpsvg3sET1vWMwwdUwj0pjPeg3YHVOm/RY5XpokprkTNX6ZFQB
CVG+Qxw8gsN9x1l7H5eODB182YcRzghSh/KkNH4kYu/Y5GRTEt0KnaTWmBIcZCWiFCaUZI30+Mft
ctNruglPGAT65ljsOJfSyrfmZ6GJKEheXujhn1bNSil7eHmOMl4B4JCBlc/ZOWmdIMTHnn7aGrsy
rF6YCUUfYpI59qCWGIphMXNS1vLhxkWxjiOn89st7Q7js1ZuRf4vgzbkKFC0422XQdqi9TkbRys3
h8eFjpj3VMi8eUD7ibyrjbr0rvEtd2/XqU9+beT1oUCi89y7JaA6Sov4gGzBOldD3GGhsxWvxsLi
yAi+hlwi+DdmNI4PmQbjjCPLIg40Lcef5+WjbdhUd7EHVwdNBMW7mpYJJzdLaw6NxSVZEtunkyMz
m9SnoP+f4miOmr07D0PyuWQ90wnUCC24PbNtpjuYu/1b77BaLEApCTCJsTRvkiooD1PqN2HSGtYB
+wqfLJ+w+WXugZ41u8Q8WcjGY2Pn2CPJoc2qZZYt9CkC0A6IiVOwGOu3mbP2C3Pn+a7IjHe+Uq/W
msJZJM4XybE6K6OVd/Ca821X4HyrjPQDjUm3Ta0mfSm7DImvC7v7YnWLJtAMq71FIy0eEIp/ba+U
SgrU4LYhYeYsArVnPDnejmAJH8k2NZ5QJHvvAL3SbZwH6H3LAMjKQA41yuGZOEHEILREi8W8uNFS
Q+BR/TZWSt0VfVLv+D3VHiX8cuj0tzaXkUtXh05g1NKiNtoiwTcwPhSJTGmh98dJkEuziRSSp9Zf
qc0jt/oy2ctbNdTOUY5l8LOz+i/eLJNp0+f2eLR9xfwqI/CAPvDOsscTyTU+QiQUiRslGvUZ1Vg1
MkMZN8vgJLTBBoGOHP8u5rEUppwf7yNkT5veX4Az+fn9apjjZUmDjCPlgGelous29+ivR8+6mtji
QxLIeWNOFi65DDxdI7oDPsKOPVhdEIl74WqDgoEay0qkeXNSuURmNHXOBv/k4+CvNAf8mnEtGvAN
ny04tvN8ABxF+9ccdXr1TB4QSew/SZ8Yd6YWiQ/CICirz2kmlTUztwCi5XOQZuhi/HzZtrIItnj/
ToERULWQyTe33lcsUkTeBBPYzL5hZrcgvjMkGooEVNV+GMr5bOTtB+XWpVAR4Ky5wFU5UfEUYCfv
tT7i1pq5sZW5ZPspVQSqIRs9Go4HqLCpiMCrKhACMZ0lWDXLZsgzPDck9d6j7/y+rqg3KvwQGOvU
d6vO8xs4BPT4lgqSlj0tm2bJxC1rAPNgSmb4lOefUI+D/dys31EeM4leA/ayjLz0S1RTVXO4Z+tn
yvKjbOhGmRiSHkjJicJkFP3dJH3yJgtIBa4ZvxGw/Aln7DcYSsW+cDgwjLN8LbshCcu8x8wEJ2Wz
dpJR+TCrz44ZSZj1Wb6VbKJ4Q6fkgUl59iWwalIYfWu9xc7JZfDy70MZmVs205pdOx1ffaqdUCr7
KU0JWBtjOlMZ4ZRIsNLih1WR4A3+sD4NsnT32egtIcCvao/0ury1hDXt1LLKcLSXH31CHNWImmEz
BbwHFJI5dLfWf8E8tz7kdl9zQaFI4Kz1EFNywRre/qjy7I2vfa4u2pfz3HoOP2uby1M3RCeXOMjQ
KIL4ywD+98FBvvfmQRBB/juFyK3uQH31R/yPsR3OCehSp4+40NBG5dfAySdkSvSmFuXv5Bq5Frwt
L+ZOj4yEEOQiz2FKIjBcWh8gXUCwLdxnSBGivh/Fqo7mOpOJPTv+9ynvzTcwMD+zJlL3q2kb2W4c
k/GYNcrGU+GO2Hoy1K4SgthIDPASBjTbcR86DivCLB+Z4TiP9LNIX2LXBMASWY0VOrIvPsFKIAbm
ixpzTxFL69Zm5x6aRjh8ZSpX1ceuD9YhZJbkbmFJPjUpcilPmbcEu2TfejzjP6q4PRcTLcNtVicE
esb2B04u56nCc/9TxPAxw5UyELBLOsynhoK73aQ5SrDtjBzwp4lKD+DK0D+tU9eeIjbPC4NzApAr
92F1q5uo9pSHccSqga0ZKzJK/BLeRxQDfEsg1OIucdJXp+nkRQyps+3Kqdg56KKZRZBltu1ar9zV
hOk9djb8uHDhUtwxs2foY0Y1/hzVDLRuO1+VW+BTy33lp8WBgU22j7xJ7YVHw7/hfYEucY1D5mRR
edBEq1d2s/yVR9zwrZhm8ynPFApV2psn05k48Uate4Y8RMs9NXogeos7FS8xoJ/lhqAZnVqbMBRi
lF5vkv9i78yW40aurvtEcCCBxHRbM1nFoTiJ5A2CEiXMU2JK4On/hep2uKV2yJ//a4cjOihZrBHI
PHnO3mubY7atE6CLVqOAqhSa0HQtyxrLSmRuYS6qczfr7ovpz/0nprDh4LdVAGon7e5kFKvnynZU
xv1Xpd3GxvaTFQ6dQ6qr+SVQ6CKJvXfa8SkSrLBrzkl9sJmD2qajkNfTsIV92GXHwJdFsfWhcD+P
KMnd14ip7rwhuIqd1e9lwI0IRBVXl0t3TGbSvXUxrr0N3sgIgLHDYz6XKCLI1DVu8lInb2HhlDv6
7YXcFLMmG6EvcQ0S6O6vJAoOwGjFWHwxQx2eB/7pQZNEeq2K4HEsqI1bJlRfYfqR7Rt7BKoCBT6q
kpI0L4cGQ1IxFE8iRmKKUdjaj5iCT2nFPGsquniDqidf18actytHIX8d8bmecUMqtXHmkBD0IcmQ
5oj+VJRzz2Q8LQ+Yq6N7Cwvv9OB7qarudIRGYhNE2kR6v/Y97LnJZ1GT7tkiFu0tC2ks5Wbi9xGd
lmaUjwwbXFTIFHiV76n2kAZxEaAomYb5mGtpYH9KxTaf61JtbNIjV7X2c4LdW9c+dLHrfGHGX/Sb
eYyYtauMe/ErJIhwYxppGJ2SYUiguk6mSreWH40bwD94kTKGaaw+napOA8CnQ4/g+UE3jAILgUZ+
Jsl3MxCVeQ0qrb5SXJObvrOTU50CAQut3vtRADr+ZpYkmSCtVx3JpkX91JJ7mLwJIft1gcKDeRHA
Jr+dZ2fjtr7/nZlqdHB7MMUr0SGGbRKFIjgdzW3isjpvwXBlu9Zq5w+Twvo4wjggtzmH5FSb+4qH
vZ5RN51rkpKROcvigZQ853qugcVZhazhjgqcdSIu7G2UEZdemSHVQYMSWWeDWCuVkuwpmwKZK0GD
LVXkttOgt+ZSpNuIvY7ivJm22lLdFgDWlYHGd1NxcCfWKwl2KjOtD0dqeWCeWxO/x8qUo1mhJ1fF
+ySyyWKpFitrUrh8vTDkvuaBMexzS97ZOgYQV6o7QuRRF3WmRRyXNR0IFG0opfrolHGkxb+Iu4/k
JbfZ1YF2ts0Ea44Oc24yhkni7Ugy2TbI2cZDbWTvLTX9ahkJH4wktDcG3XcAQ26JuDjv4IyaBsjF
1LYhAMpiVQaecdfZ8/RQj/Gh11l+o+kir52otAktG42cBKw4/l7XrrwJwwSUJV1h+v4G927Lwt+j
cZ3yOIf8hx5HZd3ApjNOkLnM4HbQEQaGkslP5ibOlokNCyaJqNeJKe59HAurtgWBgsMy+mi9MkWt
O3XkR4jGv82MRtG2Y5gl8lCSaxvYb1EgvJU9Ls7/IomLN6Nu3xobwHg8+HsJtQIRdz18mlBVDn5i
zsTtKGZvHDzRKgB1WGlka+sps+k+eJG7cef8A3xOvB34tpgj61fURsc4AlAyN58gDl/bdFiut96s
tn2HJg7Bmb11F0lSDgoDMFnrfGStDldFZLpramZQekaJo2y7WEz7SGqcMXBtuVpaby/MzEMbJZNT
Dmjrnv6DaaLS172/HWpzuG076m3EO7hclvaP9tsaYFeTb2d8tAcC78zvI6CuXdqlw6GQXb8ZjcY6
p51HR6BW37pYd9ce1oSVibD+mr7WJo6nGs+6i43VMuDPecVwnrM4QjrRfOW8Rik2lcm0kXNaXOHO
GLJ1NLTTlwHuFpKx8cam8f9CKfWUGA0SfbQBx9i1x3WjZwrHChD7ODc0mHtDbcqhfw9EczOKyV4x
EnwpDZa8dJBgC1w0QWAu/C+xxiyKrAEQAHRG+Jqh84RfCa3wnFnHcopPiVG+dbXXHoAhPipX/LBZ
SXfjRHVURnX5GFfWmx2L/MoeSvnZMp7cmJGyN7VRvGjmRT/qmtCjXVT6+FnoelB8a0zBq9ktHvyp
MxEqRSkgjNoP3wdY3czvhgGFeDCND+gkCAXM/RAKGQ2IkcR0OSUU/4XgjKOdfdbbwQOUfaw+te1U
Lm8v9PoVU/oO5jL3gGtm6toqKSXnJNIcdUKo0rydmyx16jvsBxTWAlowJu0sESvUDzlDcZ9omm1P
7vgtyln/ih/4vzIIz1ZkPcgUt0PGdP46qM3senLYXIU9fgszBE37zMiYM+F+QdNPI9rJ9fWceKgj
TPFCzChGGNGhibSWXuCSjDwFPfJ/4S4MBVQqYSKcvQXEG9mExZLgagVYIq36gzc075E/X2su+DUT
P/Mqi4ybMCA1YM7x3kL/v67F0O2YKHhbL3Pz69qh/dcEZrsuKfXXVKbWOsQdpqLhjJbz0ywSrvhw
crYEHJwbWZOOWkzeVSkzCy1lF5M9PNFAnAvjbrTklwQxxrELjXozKpecqxzsYmwCRkuqQuDc5HCm
nL4F1BSZdC66ivkVY/MxDM69YdKGC8cESsj0nuHHWFvdZO+8DDdy2tlfQ2cQj6MPDN3VE9zltK/G
707rDY+sfdbKdR21RhLVX6uGZpQpAOKGBiJG5Rv0WZLE2iozyw6BW97ILm/X4WzLfmMl4OO2XiQK
b5WacXbdsD8KnM6oNCZYkKKq8FVIu9hkxjx/y6wYzYYAH/1RuYW6g5WO84UNTxHw4GlG5qk6eRlH
JC/AuL0BlXOtAE1s7WKavlJncWtFdfGBHcm/q0Y7vJm7uP9mJO6PSIkJGVNstNcNbegz0fYh6hAy
79c1CLlnXzv9PS46Od8q7VfIi72i2tMFLRixd9jd4Oa5O0HCmcd0IyHu2UpKRczkVO/wAUGrNkPj
Fs+QM+BhaeUhCYenKXKeqRCcxyaMqh2G9u7AfTBtXdUKDlf+y0jC+qqOS+sxQgu4RiR4h8Qy/Cg0
ikPUHP6aQaGVbPLFqH0cLYqaU17SWm26IT5SQ3R6FyEUWCvsaj3iKdaflduRdbmPIFwuTSIY0CO9
MGqaAjN7yeGG8m4kH3vtuZV6UbVsjkhPfHS0QFxNMCf0+CaEnGsSYQWgHx3YtyM5pU8DD+Bu/Kaf
v/QZ8h1u45CmEQ1q5F7l1N7Yfd2fPK4e5HL12O3HpkxOc13XaANp8Kw6YBNUTNOIMdDqcMAr9N/r
glXmDY2B945dn/E1frzuUJMwu2oMmOg0RSSUh8jIhzVjcP2IDrWj+QSZn2n6BMiitozgJYfb9OnE
URptyiiMoMzDxn+YMjjLSByKZDsjAkIH2HLw1pglQRuYRb0Z7PrHSHm9ZURwJqUhXc2tCzUhc7uN
U/fjHlFdc9bRYH1JUyrwjSNZsGfliPu2WXQkeTP4D62j2E9Zy6r7fDaGL4ZMesCpDX2ZRcB+A364
+wI4yLw1i3HaW4AWAw6vrX1uHd97CIyQ44sSYXA0jNj6yvA0u0aVPjxalk0zFOc+d2lVsqzCb/Zh
K/stwbOJ06bclKNkx+pHuoIrWwWk+NLhhyMDI8TOj6mwJlKm3dHhmy4waXUqws+Utfdz1Mp05U61
tbVpQz2Zsxddp5Klsszj6UdeF+IN+xuF2uwiY6TToW7jIABOFaVJ86UnCWM3Guy6USXZzLikNhx2
kq0Ztem+NkBZQJIojirU3mLZA4DbutmpFiWsjMwT5qmaq/G5SxEwssqiBYgJ4F67SoYsJ51xrrOm
vkXz6R+KWOCBGmZCn1tTru064yox1Njd+Hlhv9K9RVhXjfWTSX13UlUz7vqO6p92pkeXxkAkG6fD
Gtk0wihmGeuoboubvgu+GYNA0SOKkMBSp9sY0yxugoFbA9p4vE0a+wo1pX9favIXxskZrl3Dm8eV
G+Z4hTh19FSMa/rN6hrufH8DJSw7oUn4CndVbAdCbHapP31EU4G/TqK/DLEqAvUOC3planoxEjvc
eUrEW8Iq7K3Bhb6HV9qibpks4nJhbK2rrJwsGm3zJra12LjYrAnhqKhlzVm9JbmEqNrF82FS2oXK
Itr+3vcq+sACTfimdJZYWO3ECZQ5NpvUyaqMftaQnchS3YwO4xt6rIJKo4p3IvMB3wE4crKZvzdD
Utv1dDcyHV9ZQ/YStNarHbFYO0a5TaQ9b+iUfAQlc/QgYuAxwvGAcJSbpOIY1c4SmTyMhJPIKAX1
hSwNX6izDnpzJhB5vrPjxF7lafMFyWR670b9ITSsA4VVtx9mObwbsKvXlm28gktAIT1TIS9C5X09
sFETDP5RBGlzHvvmjN8Dw7RZ+WztYjkIxrlx59vBtMaRG18RoGqd5GB8SpCjN5VVqpVi/V8ljMFo
9ATytYOID9hKn4aa5HGVN1/+N7b+vxiofHRJv5tab77nH+OH+v7XwfUfv/Mv4xQAAQm5E3ouqtkF
+flPGqjzD+CwrsMNhbzHtRiP/3NsHTCb5i+8wEaahfqHWfM/fVP+P0iRA8FIwWIhljLt/2psHfxN
igJdQCC8MNG9LEPwX2RGWTrEjEuD5oDiNn7t0m5pMdU23mXGg3gJPVV0u7qZ7vPKmhcYFbHzJgcU
0qRqmj9JyYZjz+I1JJEL/DODOOIrzPG7Jt1v4/Pg8IftbLUYREvfMJh75u/SUKQ8Mx7ZlVHQ7ies
HFuFkGNa8SEmB1pEJDDRgz1p3c2MbBx82j433cEji0iuw5T4ctYRLNFViKES7PkKR26zgj2ojrph
uOIWNr107aT7kRdnsa+49ZU3J+EV0sruocRfcI2S+x2lr/Ga5IWBxqSk9dXoct8HVrSlCrNXNSe2
u1njNi50e0Zk/ekYGW+SIzo9COssLYSMAU6zDaYYY5WiR9tjEfpRK/h+KxO8+TIk6bYOluodfY16
R5529xAP1tm1GU4kHq3mikB22kbnRPhP4dDfsImW+HDKx7GZxUmP5JsTQYIu2keqaPkFctfiJP36
NYQnv55Fp6+zKXoPUGW7DeLF3LbPpDu9N84AK62qHimr57csp81W22y6GT7cXb/gjBNGnlyCT9pG
Wk4vmzQKZKZD36xch4cOGrSlHl3gO0xTxq4bsuoRWVH+Uk29fBGa2t0uqfmYstk7tD16VXY4UWOz
+NHO9b3pyvkQIuTs5NR8VFKopzqgIR0nIQ4EopC2o2/V9/noHOgs0s9wuuZuGmL1KjP/yW2Tao8s
LNmLdopObsiRZPYCcQiA90MY8J9pmBnNChTAcyTD6FoWIC3WXtQWZysIKZlNzqRrrzHtc2fl9m2R
NDGEBysmo6WiCbrN4/LRNgTmB1UqKN2V/dDmXbBrfVhwtk2GN3Qo0kGSIVlW42E9FBoIFfL7Gp5C
LQRg/QlHjnDIqMOMXHHU0/0xiigpdjiUnWePrJAjwwrznTJ32LQTlHRO81TDDp8lrmlfhZwL9GTS
CCMd8qpKTc7NTtpNkM8ZNe99VVXhjynwxhtSBeylSpXZNmcMqKCuEwpVpOLxfwv9/2Whtx0cMr9b
6V8SFSVl8vHXlf7PX/rXUm9Jl8dBCLSokJZV+58eWfsfqJYkrjdyAnyaUH/xyAY4aym6TdO0XdcS
JhvEP9d67LO2C8bYAyj8h332F0/sbz2yf9NDQkfwOGbykLwKVE+/yGyXi7SqpkgcfJ/ZISDWyicv
D4sIPfrmlIz2lpjC96n08ZEwyIqfTVp5a7nYTFDe9rfkIwHPX0wojheKcKs8x7+PF5OKWuwqVYn5
ZIXU94ooABYStD6weZsPkztGJRu6yNEzNoLyxeqAz9bFiIttsAz16YQlNrsFiIUD1fkozWbR+Fk0
4+yaUnWFiANXolsZ3zPt6efMrgr9fckS9VJYuXK85eC3VUXLCFWnRzPNan/vDmFJTq6E98HRq5e3
fWeBeLFi4u8M6eAYmWMwB/A38bRAKmDukDRy41m2vhVKMyXKYv89z0hHO7bd4POxVJZ1EHqMTmkt
6AZmLsdG07KrbeiPo7MTjYmKqs2+ymIuj9GI6cjxZ7lxcKa+qrQtt44I5cagIsCpaY8vRBJND/hc
RXQlW0BhAB7qe4QLprfXi8vY1IPx1rWE7PUEOD3HRPttMlIhQLDMQ+O91G0Cq8RzAb9tZzUz3dFp
iMw8DBY3rzfLzrprEhsBt8FK9qQaX370NeqKlZuP9ZuMpH+iNBFPmkYDn3Im+CxwAoqnIEMVjat5
RHuJYwLLVL0Mjzr7EjOw+CFb26Yj6nUtR3lyZGmU+fRfONfFTFyh1zbY20aG8kehcpb7y4+5SPle
Q3qH7qrpS/7dFBf8jmNPGaaUxQdnBTMuZ6ejSZlKnwOH00Po6waJfBfEIFrYi82ZsT8qeXDewYvo
Qd4hcl10+4GS4skSDm+jgMK2H72qn/e6C/D6LW6xWmPqIQzI5zCqdEt+BbMp3mcBmMyKyDBZp3Lm
DbHP8DiNQkzdZRAPr5nK8wJG0TDk8qKUT/eCGM7HxWNNDFXGiWIC2bLxUZyCMvAq17oNh8V12Hah
GV119YC0NGIW94l3ADRqNvNnqZeHhe2D4jhncNesK4MglAGl8uLHo2vAw2t3efP+3OEqQ6PLJ6hG
zd/MDZJl6RbySuvYxFLZgknlDALc16h5EyGOiHsiHFwAhzyj6/XoggcDqykmEa5NuBV8viRQhi8j
jX5/TSmK2E6O1jDvlRLyw5yYaYGwBVjmmqDLGgtd3QrRiTpESerI88W1mdlNXF2hzVctmW89rtfG
WrzdkU2mx34qfP+EwcD9wnlzMl4ur9LP5z465JOkALGFw4t1aperzAC0fxuoHEVEnrXYJFsXty19
n6GZH7uRk9+uypev1Lr4Ff10Gdx2U1AdEQFXx0lV/DmYFvXyHxZjIpQSkEKLIzgoGlB8Y84K5aWI
fWVhimm3GC1+ML3iikxdY7mmxDJ9jRzDL/YV03kI56LQEJvrTFMMZ9246QJrPrSzOz6Yi/d9SCfs
61xpDKKqXvhcpyU5h4EM6lPn92saVf6Eqhh+8IpGYLDtCdDFz6xa79Y1vfB4IZXyZTKRs21PPKTx
1GG7VVCY6S61HLBTyMYDV/E+ZaK5mzkuoN2MFh9U135LDVtwCmXTeQFpqB99l/m6ZykubEuNijfD
B3Ai9tvg3aEpsdFiOthmulHl9oYAQBq7fGRMJHTgeKiHAu9bU6dYvQXphPZWhoyNVsSCyKsIBNKV
faFITwt5V3keKwjQDqIxrGK8Y1Ynt3KIqJ+Nzh5X5KfRJiqUrK9scD/7KvfjeK3YMc4lp9wHOF5L
3ksGA3vlZbH1zNHd2xmjmr5Lr7CvQyiqh3TwxWfuePOLH/Xa28FWTk/YKJPvdqPHp95xpiuMBeR1
pjmin8R4Ru2vXsAqkG3bZPSQ8wCT9CQYuxMzlgN+R6OX07DemX4xEWJnzqBhoow7YMzbo++MuOsG
SEmS3ldov01ZStN6DIkUBCAnrvpZZTeFYzkbEizp/ofwVjj0hLN3cqLmVrmq+O44QSy3YACHfKWn
Bpt7p/3bfDQeMGAC7cITYCvySYZWnHK6Gc15lnZ8RRDbvhtcvUPeRcHYZAQE9qjEMqMP78sBNko3
eSgejbp/oA9FL2MU0boLWtR8yMTsUw3J1noOa7t6GeNcPeajvI+docFGtKjfo1Y8hEJ4j6VHBwKg
eeffNdI3D4mX1zS+YvM1skYNTth/miPL/dK3AEkr7VRq74xlxbFP1Hl9YOYfbDN7POg6AMJQW/dt
CwHeZQ4OZBSyDGbymdFcSATQGQ1btdWot7f5Qj8jREoBsqEFUm/zEX7XJg7jkSQ6XeRrJsBOujML
RFWHqcnzfm0IMnMHu6nWvja7J0gW/ltiMZJgK7TNuz6VtChNo74aXPDTtPHSd832fgRV1t92lvm+
9I5v6nYmXlaMunbXXhl2p9ad081A3MDjFABnm3Qqzplwux+D1Op9CiD1f+jOzIczjM4Q1xFEo6uI
gxgWaPVqTXN4jmOB+NXN8LT7gsZLJwAMt5Q0nquu+9Y27pTq3C1+a4Q+k1d8zzsQNw106W3oTMz5
km548xM33ERF7N4HdeAAbx6BOWVlXDQQ97z6FogWaechIuRNTGP7LIkA33iyB4tKwOFqkK6+phlY
vid9h7y1qp/JlgUca6qXji1xy9iOaPnUfBNWRGJc2p6MyZGv40gXjHtuItkzbAWhYHF8bCMZ3dmw
yG96Tx38ni535pEjGpvw+zhK1hpMcdxJ3qEv1kwa7HwT1VZPo3kyYGxwqZhJfCrgaB+sXHwJacau
otylM2xVkrF1t8xmaOqJmgl5a9XQn7UbsFMEaIUiCYKppH0qdks7BcMvsouzH0kXgzvgpkpJJBWq
hC4LCqEjhlfjvuyGG8JaHLRn0bNrNvQBFX08YWtMiyWN46ArikeEroCxUsqPnVWKZIMiP2239aJi
ps/qIJ+gG31faIUxGb3Xk6nUcJxa2/xiKH5xcKPqhhVowGrcJqREFcHZ7kzIa4R88kdL1ke7mBsc
ugU9/qlsxy3RSgkpwWMlrnuZ9jDCXHOjQvfK7xbHahZNz/BBQsTERf8S9/ErGiLGOY7wKSj0ED0P
aO5o9mtOzE1rX7t1oQ/aRJYlg9jfQYfge+hUOkINKEwEiSR4u5iPs9jhTii6jMR2ckFp47M7EtkA
D8Ir8n2Ntu8F3QGporVWj2FaebtWN2G6ZTscDz5cmk2TI81iYroytSLICvUocatpLDczUv5jJSdJ
HmY89UfCoumgW5a2d/yOJlxWxz7JSs7wmTa9+8OHXL6F+ERwWhxAb6uBlB0CFYTbfCmt6qJVK5L0
mtXMSKJak1HgbhlL12gMBuSQvd/fjLWwNiH+3vW0OKoJFrCO2HOG2xmYjv3M/pbddGVu05UqSNW8
TzsiX9vMqR5QZUbuA+oMGy+zESzyvpSyoBzl10xYZrRj0MdUdzCpBTNXZEBy9GM05PrEqLPdomkP
NDpGnxYyZcANdLSalXeyo1dm7uiPZptxRSgDwkdF9TCHIwhKvAC7Juunk9M6zm1Txg02uKYx6FM5
jFOqvDtqbHx7v0z0vXC69ikeC+ZJzbH2Z71pAqu5K0CtfCM/yNwPXaOuxeCEexX5LxRq485riWzz
lDynw4TGlDZClu1SXYAwbON5FLskmOdpsT6j46jykmlQYbnzQ2+b9VedFQSOsOSBYgTmTfJDyaC7
hFJ+ylD6I5NF7HZPpu18Z8SA99HLJE7/lZb0U91PZeahA+pluACqWdyuQu0CGbc9suLzLzVQh/hY
5o0XnuzS/OjGoCaqlUIu8bkWrvCMkj09p1O2ZQQaMzG6MAUS6AKBGlcKacx9RRd9B9l8BSx4jaLt
y7xgCaSt/Mi7j6y6uWf3u+r+QBj85ST/bxywf/NamrZDNx2GEaxWCcX3Z+tOhLZ3siLqWk8pSTAD
J1Enia2neQKWFCjxnwyvDq3dv3qFIMou7CvHkrZnSkqFX5yJdFEnrIttdSgLFZzwIdRvLQvzR2Z0
2Emtqv8W56aUt9Hg9/aVUhiUp3UrjLi4QW4IQOPi9XMbAuruCrUkwBgu1BJlCaD3MVQRGkwUgHIu
Q8q2YuHoR6YdcKCX3fxoEa6gto3O1CHpe8pMVF8flTOM3WMLHrfdzZ2AILAuF9by+8x5Aki5rzmw
RSH0n8SOFsIFK8ZT4YFbGvOp/eSSKX+QjkJTLWA8teouiR5YW+s3E0SLPkWcjYxl7TQ5YAkjPM9G
27c7IJuq3V+A0BP/UN3Jqob/oYCA6G0rfLBFy1n4gkb5/Ze+dDv+4tfiOwAWJunU4AMxac788qVn
VMih26IqIFuSEx2gBc4GvQDydPX7J1oe6G9PBK6IMoD5rvXr1eUrTnANvPcDwiq+4tpHUtmVDd/P
JSGgTRZgWUSz00Vziz3pv31237R9spPo8TOjXsBtfwWjkfYjPEQYCHfT2npyR8LyEuyW1I/kDVXa
4FndzuMQYIykUq5+/+SCYckv793HdmeCeRMexuBf3/uYOnDvQ1UdWoGmbwWBqJc3HvlCT2XacmyW
YuENDXKqyD25QLJV2S86z8jLD+itxNPlBf3Pfvmf7JeIUH47yPry0cZJGXVV+XOD8/JrfzY4Fxo2
iySSdscnj86RuCn/bHAKS/5jaSwuXc9/zbHkwsi2wLGzvnKrOcss7c/epnT+4UhOOQGnVY+JFq/u
v+ht/ryekvvG5S0uUzS8lxa32c8X+VzNTc9ygjFmAJS2Zn/tz9AAO3elx6Z9//1F/fP9fHmyABuq
Z5oBnuW/Ld6RoyVgvk6eSSmv3y4Mu6mDpZQR28rNtCx5mCjlRzCk6vD/8dQ2reIlY87lQ/35fSZG
JnSHTvY8L2yzMlALjWAaQThR/oknqFqsKq2paLm14UyX6PdP//M+ubxzz5K0qJdRIV/cr09v2UlU
Bmlun5mY0TzyDWoUzDk9W09SLU+nl3bP75/T+nkJ+fNJuVTw4JPN6F18t39h65d1GfZRHVhn4lZY
NkA2XFl4EZudh+vxpV6iZWSyJIP2omcrIX+g+3Tpje6JE+ZzaFw4WXDXUn1oDQVPa56JZXF9iyUP
zZgpjsMF2pfMi1sexz8bsMYbav8Hl/vPJvc/3sal8c54AMDUrzwHH1QD7QumhnQsuVZ64JE6X3py
fssqlzNLOuolD+n3nx7Dg7+sv38+a8DtgS+QJw5+uWBoJHqpdpQ4p2IAA3AhWXhl/IPI9OZ8CSZ0
JIw+xoC0hS80ut8//99vTI9CB0WnawZcN78WOkMQlKCptThf4AvJcsMgWCSbbAB19vun+mWvubxX
W7Cr07DgCQGP/nxzhJPXlSY0kLNMAv1goErLdn/wOEMbfKfOpPwYTHe5O0k1Xv8BLQOXpO/TDK36
71/Nv3vjtilZLYG+4/f7pcKzQBwHjRma575ruEkkyL7qhGbMHFbJwlP4/bP9u5sEdMtyX/I/j8Ly
5/cuamhkhs1g+YJsQ3ZLn/jSue0X+CAWRhp3Az1SQJxc5RcYGintGvnowsBBej5XR8MFbxjR3422
6OBpu2eA2y5BgXFMpPqmnFLuMuRbELuCGKjv7vdv4pKS8a9C6fIFehbfnwkqAJTrr/GdaR6FvY/9
+RyGKXOMCw3xct3orqjflCqgx/tMLkq4y6dLgFGUzAunY0K/UAMtjvARSTKY5nFGRSxCs/28xAL+
/nX+m1Vw4Q9QT1E3SgZpP3/WBmq2wcXueHZmjw/k8jGLmga5WLCE5Cz9pyt72UF/uothhHBVs+ea
CD/A2/7yjEUXWamZTe15pLN3ZDzifISYB/iPTWu7N219r2wXjwkAUCp7c0jjcjViVHxM+oyyyy6n
7tOuBq70BWNoGtwEic34h+y26nj5iFp2DdibRJKf2sGjmQ7V9wQ1BQs1Aq/beWKW8/uP8Y8K+6/f
NxoNDh2MJIEOSY8C9ecPcvazAGw53eCK31oHNXnam9Qz0rvGzlGalrjaxnXqDTiYLIc0sHUyQDDZ
BTHjh1XOY5vriQ4kSQAW/s6i83bwcozuELttL2hVRujWjdChuQQcgBaIGY8GgUBF1G1MlBFEQ0fT
kpQUeLRxTMvkzgBSD3+eflwNn5RJAEKL8tyXXXz02yI9WYVf3Q4pvWBoAooMwtrKjVcBq+dOgCH7
Zmat2OC/R+dIj3CueX1D/Dk51eRed1NcbpKO/fuamWthrxo7BVJuLhxbvCMQ52UFrN/xQB/SYvOM
+qUvc9IJ7dDzHoOgic1Vk0YgmJRFMwQhZaRQuwFmVGu3s/yvMHdR5ZdF22WHWc8dtIa+J8HcgoTF
eZ3TycmKesrteiCO2w2Cx2kcmGR6tOzV2RgheJBp1pUO5kQLjBkRRXV9T3ZIjnUjkHG48VNyJ6O4
Z9vNuEY8uiRQ/hYQaUPAXLSlNIBBKjrGRBd+LzZvyoTSB71ICbiMe2tXP0B049c4Wi/I2IVM6rcI
n1ea/py3RAhkYD1DgW6xZjDdm159bZPcPd24NkhDQwe+2EVTVcQIjxPtX8GfiG/JJ+2+QQx1mXdY
sUkjMlWbwC6iW2VJtVMB8tOGs9UID/UVVkxybWFi2/jUAV+nrqo4/jEa9Ii/26FkrN6LoHVeK5tg
g8at408uFP096sN0GRtH5cbs+XrWcdiVNGdqZ1MIb1hzYRWwicFXaUQmEC3QM1Xdp2zwkmgnieon
w/GJSh9Kn2nKdVnmQfHkEQVgBlwA+VR5m8IrSGVedROgLITVIITgqmUrYY2WgwBaJoYAozhhsS/I
khBB/WrENL55uVmKapBJQ+HvCCKm+JnhPOEh5ZMujaE6mpFPMcQKLj9IpmC6g4sVrlkRhfkzQY98
Y1PIXBcZOlOwAVIzI7NlepZMXJWrmBDnbCfLhsfAtVO/Barlm3XFzJdKe9VAFIamayQBAapzxOQe
2ixLdiLxy3oML9fzRDZpyMQE2YxJvUp4J6tRQa7qJRmZNiJYajo+V7Q2WXgk65AHd2xbqBg/SsMd
6q+Lwubhkcrw4jhxEGW7EKZ7F2xTNhXVMSsz66kxl1E1VmL6Kt3A+sxyRjMzl0ERbcBm8jfRjKVo
NSQUPn9MEmdvmS36Dh+OAvOJMjwHubSiCZHeoqtmiblk/0VEn5wCr9IPluOyqScGK+pljaSG80+h
wyZ6GS6Gld9+kgPDR3mZSbdtz4+XV8tog/Gk3Ugg2rCirVXvJNN94438mAH6UncXlmgU0dTp6cPc
Xs7G0zKKxwgckJODaOCCbrXzdMFgW0DhOk0q4CVNc7L47EWxzJW5JXmmLB7aT1ArmrkiPw1qojnD
CBt5QTaQmrsAVIOlPKqXfMAmiJq3NCuofnXSTg+XQmHOGkDNl1wtS1PfX1jI0EICpjp++skYgNFY
4pGmWRGCfWvG3NJuFZq3LViM6sRlxHdHy53ivWrYeNoFFh7yiszUpAivqiZAGpHBV+4XVviUoQnZ
hlZAld4upFmmhNi+CRHjlcNzoYIiBQKMU2MoWlKXAgfXDwOpmfH6H4efS8rWBCKUTD9nktjKcegj
h6vx1dyMzsRMunDkR+zZy4x6VrzA2tJ0tXyjHNMt0vHwa063DcD05RYSoQN9etBqKYPYebqNGs++
HMnvDdr/x955LNeNbOn6VTp6jgoACTvoQW9PT5EUS9IEQTl4l3CJfPr7Jam6LVHdVJz5GZSh2wAS
aZb5De+oSyKCO76MUT2R+8bz2dtak6qUWQ2GbQVQwDaAlzFv+roZRHjG47QX0K+DOxjUkP6trOJu
6eLJE21FHMvN9PSR87m2oUzD4UexW+7hvatbj873dNUtqZWBLU/IAZ2gYdZOmaZhS8GLm0mMwhlu
sKYU5yB5puY8fCjKCPrZaNSvX2SqnytSWb0wpgowGSmA2QTKSiA8mCNYv0XCPL4MgDee9TErrAvM
5esFuMAzqqAane5jAQnmgo4Z9pKcUqc+EbzV3AU2iYqIGYeFEDQ2bsq48qlbtabBE+Rq1qtdUQpz
c0RVdineo5dSDtzJ80z06MhBEDWi1mgas2G8AEm8tE+H21glLj4grXlBRe+xNbktss8IlcaPObRo
mBqko8NeByNBkRsBNd24S1rf4z8MqKgogHfQ4cdEuiAN8VTkABUyHnXCBYy/YZ/H2hj1CgOo6Fjo
PZ3D2+cn5CQiRh7QJdrIFnTic8Kr8Xj9qKkuP8wpKWrO1m1vFlLah6nnm7BSeC2jidJ0ZEBPL5AK
c2yu2mZGdZUFQiV6RnH4HVprbgSadHLrnZwmMhkzarKbVbwrFqfSO2luJwt4itKoUHcwd8W2Mfgp
GpQsK70iyxMKLQ5oFYBI8IeU7SjHd3DrPjvPZYP0ofQx5ScmOGLqgDIDsV9mGjRr7oPm8eOp8u+U
XKAI0TMBGmNJ23/6gVgxCvjPymx0aD38qVt0gmJsYysUhgL+upoyt793bBf7mMo4EWy1mVd58bz3
Kbewjgggs8kTiqQmJYdxpSG5Mye0GYCXvcgk7nPhsi+YjVWmISfO89yFHcOxpsZOnlSYr58lx9C7
5/npwT88FhQCjnPTe+VVOEVMESQiAXz45XyepauMfkwIeObR9y6ErrulhC4xeGzQzHt2XQ+M9rqZ
FYEqTanbTXB3NUrxTt+gBQ/Yl6bRYOXtliaS08BneEYz6dICcepShJC+sZjNzQO9lFWhVVVb6S38
bCUQkjv2e+fa8XgEppzz4GdBi/Q0MGk6aEi93rkg0WD1dkwa/BSRlRe5c4M1h35Hps6kti0HABYg
DqS+TYrnlSPl1DYJGWwYdub4HgtGScADpxjEAYSyVCrWZQv7gE2hTeWcHHqL3uq+eTbELaaRZSb6
leuiuqTuXkzFO1K1x9i48qY+HAlo7DPMmMX1RmtXeFLBdSYW0vezE+XqNE5zk904dJzbM/QenWuk
WLgLPxoN/imH2rKzHcRkH0Z/IghJrTJ+tBf08JsOLu6BpbLcepAb76dI1Teu8L9kVoIHEWzDk1/1
CLoYV0WsIIrvKToemxCMyUagT1Vu5xbMt1Acj3iUcyKtOVTRkZJnTISyBo9lgQi7n3e80NZH+exo
TYU42E2E6HTat/S5Z1Wf5V1XXAkPb7Utp2Z9RmavTgatsm5pATbop4j2e6wq4oXAOGEg4skMk4OL
sodSw2if92bzP4ebTyEyBiRwXU9eSwZTNdWZ1bpGjBENnG1fAay5TwuX1yPrjn/3OHZpzIbQXaQC
CORdLPIkQLNUgLWIcWoT0vVZhD5+ir3ws7vD1ANRek6USzoMF4uIWapx1tPKsCW3ByqFYhPSK9g/
Jwt3qp4PkyRj39bI3JbfWmJMThfgB3tAP+IMnEzymETGAeM5MUzxWejOq6owOp4je1obKFBL1NNo
lxnfgNyI9S9djO2HAoTkIJf91dXoraEEQfOJ6SQOTeByfsLxY7bWKbuVRgvk4VlH9XnfjLEEu9XA
ZsV+7RvWRGXizS7BOwWdX7hVCZCBh0V5HUh2tWzakX1PAki7Ho2ZQp5AhrZa/xAYxbiN1mg+bMnt
spMLc+ibNwf2gGgOQrHEfyAb/bKPL62XCKPHnNWg4mroud5ZGAK/PCNhw59pIL+BdzDJYzsO06Hy
XLSKogEgoY0R4EMUARvkidmVqPMwJGFhcWyg+kIm8dyvCujyPWRUrJF4AazXQWm/ltqo0b+EzD5Q
+YC+M/7jmMwc0rIOo32wju6BK2cPmZzUe5UF+jKDtPweiEO5G1gh7M5kO/oAstJQf4MaqYHV66xb
bGxbBXE1biJQ7UKdXIBsX6ZO+F+RgtbfoKnPyMOp4XFxF3rBxFXuhdMN9qVDUHasKK58MOKGWFYk
CaSKvm+Kft+3qj/3AXBdo5WJ63YR5H/X3ZjeB8T4ajvVqE+Xg28f18hfr2PRJe8zKyy/tP3KJ6GO
lg9EylAubnVjkbHSYFscIxkDT0PGc/DS7/p3h+cPHR6wkQ415/9bYPP62/If59/k8G39ucPz48/+
gbCLv2IbYaTY8zAbjcGJ//8OT0jDhu9EpkJnGEn85AdbyXOwO3XA+lFfdoGXG2nOfxDs0V80/eiU
8BOKoTYlv3+hywPc8ZdCmE8jyadrS6sHfH3oOa8rhGBym9oo6J1iMjtiHinG/UrkWV5kyexfKFv2
832K9NJ5CxRpwo6pGd9lnTXXx7KAlr0F2VPVGL7jfwf3V4CSZRa6HYVQ4hAvf4cPBzbsJXp7aYxP
nFbWcp2WTiZ2zpokD8pt/A9BMz9VzoqyQlU/zH3i349lq98NMn5ou7TYwm9G06MNqgRgqxOSR4pC
X00EhGilFJFzNwSgMEdIwB9iMNfBhhTSvWuapTwfJG6WbR2RWqOYsFkCXOZgiKnrmox151gO+D3t
Wvt6sOLvgwvgddOh1g2Uv9byLEXWCz9HVXZPYnZGdCYGpE+8ARE2M1Cl7qOdDLPPvP98a1kDf704
szzzS6nRR3DcuIWzPZ1plEC3oZj4w8FfBnfnNkiMAe+L6/hvdIH7FIptZIOEGfVV0M3oBwHcPtW2
0ieSIBxZrYmrO8DikW601sOQj/F2yVsxIUkTo+CGvbZbbpZBaNrS0YRtRJdaH6dJ+PcApGpkC/C3
upTRENvHxXeqx7XEa2M3A7b5ICmREH4pm0+r6kzdRMTP33W2UEURfXJeZir7alWDugZ5CxHA3N9g
7oqZLddNwb/P3IqQbdMgowd+PmyWgy0nmF/ENlskbPQhbxnkAXUJ/IRmtCZC1L5BMDgTAq3TWJbL
ZYCDYHZKKlDjp2AYgY5lPgHqkagbL4SC5ht1l7Y81157Nkug+BtUPhClzFP3AzzqCCp+t0Y2iqzQ
pCb6Ah/iqCvPi2kYdlw932Ja6ed7DybHPTaf1aO0RHWfdXL90HfZcAlwJ34o9BwdMuHKYNfXvThH
9jK9SHov+xtQMqBgzJouLNwetlFQUDcs0cUiTOIhC+0jmYiwanP06XJuSr+HY4dKPg3TotMfkbEE
puQNMYeCK74vSIR0W6wHkIF0MEnLdhSkc7hvhT1mpIstn0XCgL4jwHcUGT3xbKA+yzYs0G4vh7uk
jterXC9w2dsy3+nRThAUrZGLnNMlOjpjjAApTjOP1RSVxzpSKGqUOCVWOzXmdXQsHXu4H1vvgz9W
6DP59t9QlFfEamhMYCg6aUuDeamuqGdRbBqcIDjkkU7ou2B8PNmYo+Iy6LmbfIrkjdZVewsCtH43
WCJAimStb/3cA6pHe5NiW5/u6xDNdR0G454oQZ9nnrF9KN0FKkPli/fKCWygeyukt0QGLFQFYdLD
6nuLqVzOpFqS8tCMs9q77ehV6IoVGvebwTr2nRiuJhEXNyoSJVKTi3+LV4q7p9iNJIEdDlSVKbkm
gNWs2Lus4j5HGEbZ4YeZDusV8N30yyqL4lsztmcYjhBcdHG5awIRLGAckazfrGiwNlubv3nSPbp3
O6uQqjmlbd3fo+bRFWR6cLanbMZKxiob/R7hNUTFip5Cqujkuba79tEKfJj+fWjDr0dYALGDtEMe
soFjDmKjGj3INM2wF1PjowXBRuFsJgC9uzkI1gvEPtt3mdLD3zHPL868BLuJs65uwwGdnhSAbFJk
Rip0Ir1CMBIDl8ZgvxDomLY6C7HeCZtObolxsocgBKO9VRWmq66sUbgns1nhmIOwtAsXTpKg37sl
llCoiaTo+a31U0tmvZc5NHQqA+E1nEXroSxxGYNsib5ovKhCcIlqpMgcaXkrUTc/DxvCbMTY9Ts3
mNmVhmBKPj7vLADJE8L+ujyvWlYoTAikgZ5XUUebHjli9ihJQrkL0CmxoTW1M7vGygkjwbgfVcr2
DE3G9VgOi3vn+OZCkFbVrsGvDeCwUY9c7AXLTpoUcXPNab9SQCvbFflZOKSYFOorGTn+Sxfm3+HS
H8Il03p6K1r67+rp81P99HOo9PInPyKlyPuLTiu4lQD2NLBB5MP/wcJEULRDx6WthcAuoAXTiP6H
2O0DiAnpptOixhgpjAlw/gmV7L9c8IDYjwXga+iL/UuAGNM6+5/WGoGSH0TC3IWNnQbt8Fe98MLp
4D8IzzrFloVKBgkwp0zsDQ8/jcntywf+B/JHty2B0vBf//lrY/LlMpDUobVHMNzJf1518JwBRVw9
W/BhPKpRLboQYrKjm3qZrfpfAp88Xyt2UJz1XHqGuCfw+n4GsvEukA3GBvO0Om18Q5YyXwUAjM5R
OYdNyFmS/eGCAFp+G0VAa4Hj05COHKCaBpryE/QElRG/d0KZnDC8SWjsUCW4bNGAaTetRYMLRQ76
YZzlwj3YUzpDpyFPXo+UctDk7v102vrz7OG7pagddSb7jUHcIZgbS2QyVS4v+5gzFnGd+LgAuSVt
XF2o9ao5X6VTv4N+yAkMY/09bfjmPJ5ld7CSOr/G8ze/RpXCh6qcNtlx7W1KF+mw7vtxgAFtefob
yEr9mJWefAy79Mqe1ny/hBWK5F1ln7QryivPA7CHBbOY3rnDVH/XQrc3mIoU7136Z5vGTqqD3+O9
jsfbvAXSvpzsNml3ve7dYzSjDir7ddk7meo21SgGuFJjey27aKGBUoonu0qtUxUseAlJbMd6LL0A
IKs4QcUdf7IvAyXYS45h9Y4eQTax+S8Io0icl2xi2485/n9LuVOZBJ7IZgoCeviIa6O/DpdZ0xWH
sAljdvuEeb6ljWp3dIXq5vMkaVBRaoz+xlvSvYtTO0bbzB7ir3jTQad3YhliwYeWLBKkRU5dgooW
HaVIZJ9LbDf8bY6Tyg3kDzqQgZe2lyGOESgfN8tjtMJrwY5Z7lxY5edegQoN0Wzh3+QCsLzKbXT7
KEFlfQz1w7Hlxzps50Or7BHV5IB+okIY6iuRVHbMmsyc5N0uxUD3Io2jCfEP7Wf1fmBwMir6Vz1o
tr+xIrDeQbvSl5jHRsMGvFB5RhJiW4YOisS4hYGAhyQfWqm2d5oXcyqveXlpF+n0lWL1COQddtRe
p8g1Qs3K43OGYIB4E3zpx2q7OIu8pq1BEyCsvlKnJhQsPby8Ubahgfg+ptTJJO2qo4Ws0UZbtdoO
CuGp1vXsLYqQAZ2V8QLaFdQANabrNrCj4smP0PfXVvhJkGmh6h+se4Xu4V2yVO4lnva3vloIGqIo
9JjarB6F2MsVRSMXY6b5m6pD6+BLa7wq8Rz/PKp23fJm/c+dKsubPG7cXanH8Q7mvAUXNLrr+zjf
T77+YE1SXLs6c/c04YdrJG/0fomD5b5p4gld+nhGENR7h3fo3yGq8u4pLxFXgE+Rztn6BZla1MvQ
QZhaXDhRb6cVEHWuEVYqoCCkdenvEdkkmcQ+nOIMZe9VnVWxjUzONkt7294klpXqx3JYvJk6tTsN
C0Upq+13JBhD8eCR86QEe06honl5CNcRyUcHQWCINMZZHs5PjhAADSOKuFHTHNELDEK8x7w0ojRU
uv4Z6BewAnllrREKyAPUZYLGMaCGtOj0bi59flN0+ZxeB70kgWlr2Sy3aWClEboWQT9kFzHeXi3t
0WTxP7pdZhJhu4EItF+kit3HYlos/9AbUuDX0FjHkrohiofYRJdO8r6sk6buj048lB8tvyvv45lG
l7QN7aWtQ/8022P1GGLsILeJcBFkXqZAnPtqNlmnnomXfXy8jj69i/PFTXp4eco/uTWItY3CFWKl
3gkVGcI2XUwsJfl2mATJPfbsCwQJtDQ3lN67A3aCNB4rxXUnr6EUZZB11LSa81zR2xxRa2+Q6MLe
AnFtiqW951EcDOfQOTiwRneVzGFmI02xbQabeN5aMwjMSRJ/UpL/60erudcDAfzGb6wJwa15qd8p
4XXfcI2i0dbglnMoXY/m2BrXejcFaZXt5bq0Z5FdxTeVnwdPFexTVMuq2TkkQ1gDtgDmAP8PpvgW
MA4/80H+f3cjWT0Ke1S3VVkEehchwXIPO4yK4UAYgcNCWwaoQCLf9HyO/zsK/GMUaHCY/3fNjChw
KF8FgeYv/gFEu/FfFOujAMwdYL/AhFkvgGhU7dDpsVFzAB+MgrKR/fkRA4aUy+AB2KhB4B/kP6No
f8SAPj8y+XZETRwYnCu8f6lc9go5y+3QREJaAvEVoGooCv0avkThvNb1ZHvfMlt3xXfOkkTYiFzB
RR5341i46yOYu3w8DKvA0HAYVt//opKqay5xa2lxmuwsj55B2UeUMlCXTewkQ3iWCst7addWwYbs
dYHG+Q9ztNlCfH3uvXkrqmnFIoF23+DeUDjsQsRnbSTV3gPOpYldcTijyOatce7CCppsPzoKLN96
TkeO0lhukc+2ouTQzMWA4j70vARMwU8v8n8JXR0DmvufEBmBcegQRn2Tf3yO0Nejg76yQ11f+9+6
YZkp3NdpmFXlhjOM0ChOYUZbW+XkTf29D0gkHyglxNyay07J8zQOboXv374l97dbCpEWAOqHRAiy
HzHV0l/iTUP0RsZGpl9hofjlFX4hqakgTT2AnswK8qXc1GEOKgVYRxdNQNQUQCyEKbu2fGrVsPbE
SRPGiecc5oOd7XWSaqSjK8Wr2I9YQhARyiCx1D4A1RFca3w5+bWazAAaJMp3E5YEbz/Ur5mIR63Y
zEG6v3CasWKKXwFhk6xUwNar5pu9kO7f+7CX2zvqG62+fftCr6DOXIiSNVwDgn4Ax1zv18Fb2WNj
jXX7V8HbdsS+o/Ps2RvXZoUrERbezYLvGyI6UK8qa9x2ThrOd5y0TfH97Tv5NW0wjwydzDVgzUhg
MGF0ZX5OGxwIv3asiuDrjIlIcO1TPB0pn9QWOOFz4jGN88DbV/xtkNGJidhKyDntkFF49eyWk1ph
W4XiSzX1kpIBXoHWjK8EJbB1+cO1zCT8ad3wdGxcnoM0GTsfqdirF4pqaFXCDHS/KifFb+KbS1if
IRzcTcw7eNNmiCsKO5jR/asPyRwCChsAPkb77DWXCKgOJfaiHL4oO8b+A9HnKppxJ7ZyRvftS73K
/MwrhOgCbynwXWZU/BpxW7StUy6zW38dEIivwxPy0M37yh3Zo7YjqLO0u1GxTmzkuHLZBPben7NS
PxZD2FF4rXEHR0XahtQbvyuKIBQe1hqNW12WQC2j9UQzwKv/RA757cXQGPFjkIG8HTotrzc0Jy7x
I3Lt5gtoX8ldQA4pi++zs1pAGbFtRnMxqWdap38arN9nH32ZgFzRdgw95PW2lViOrTrpW5+pKjsu
/efQz6dhG0ZdJu2tI5A2rU4skzJ8ApiOnsiul1LG3bYGSz0/5LVekDGksa3Hz3jiGn9WGsbrBQVW
DxTR26+WdfFqAnODIW0klgn2Lr+jqf106WQ9yfZzFuUA+TZIXI6aerCSTCq9EsfPx3johuDaEknO
ahoaz+MwaAJk9onUSy9dvzAB6+I7/EFGhuMPhAxNGAcL6e8vG7CXdOwuvprS4MOQxljSIiCGfsho
SqcDb6dBHIBjuBEO4twbkExmi7YgonNBd1VV9C7JulF91KsJITYIdONNsnOLQrDJg+IO+uLger3P
+u6zBUIxmu5F/S1YJgcdaoHgt75l+cf+hwZ0hH6UCIdyjzAFYni/TkMnBYHOrkA5FlK+ftSjCOeH
WfbBfDcUfGfZZA3iG3qTgU3hnbkZXKp+AwYzp/paiM5ioZOPglHZtNisoUIOwjlo/M2wFC6/GThI
1gNXDcKhDo7+rLLx3YgqMYfZ2qNKR50eHni67os05tIWUsv8OvUHczUrxZjsGjhD3n/so9yf0ZKb
+/yq8gBsHBdnUM0FrlDrdD6pSTGXVATNcN0h1+asFwhrZByWdjKaM7OPEpfV1kUURxAkxUUDoecf
D4DaGszpTRPacVDssBK2GFDfbph+g0rNJlbVoW3Ve6QHUVbZ0wNf62I7dCg5//MZfQcUcS/yBNLw
linXIlwsMu0zBpPIUa1HJyNjc1xFyzPhwmpG1aOLxMj5yPHxC8syIi4NJXOC/OxkGJ/Xe2GFRG1r
BzQLoNQa9jweG72ZLm08cmqJsm2YNEUSFPVdg6hqGB7wAjDTpfMLlzU1N3HMrEldkJjrVihq/99p
8TpJeBjTsYzEueWpfP3S12pmDFs1gzahmwcJIbmPKkQoi50GRFUtZ+gAzEAdUg2iJtoVjhL8DN/n
yjxEEQPsvupFMjfpHolF895Dd2YX2EsNyBG/FTcx81eCfOUrstBezOfxgIBFsWvX1mMpAMehT8Wb
HwFlGc2IkVvCvcpcaJkKcy+IH1BXRcwI85wvawSzqN0JHdCrmalQcntFnUcmbktmdGKuBxgz/gdY
63yxjcUacluFh+l5te3nmhGc6NswnBrFJj6pIgTEaXdEWTs84ABgpqgJreeHLsK3/KF3oooFHBYj
ewOhI9CVPRp/rPNVrnQRwIaDI34qeiHNkvYo9rU7SV+cN+EPxI0gxTpHzA8hFQZGAdmyblhPs7KH
or6aK3Q/xb6XaKRhwEAsZmY1yuRy3HVlrB3/pCIMmOBI2A9x5ufxvEPYMzQ7U1ZlhT4ENgUTXJ06
cRjRhPRsDBKRr9qls93pW39dFdM/Gqha48SBKQ5+8tTvWjxbfKQEJEIfIxCrbZAUIr9pHUCBKH8V
9PXYrfJ5xSOQXv8wW2f5YENY2wCHRRyMxswwWMtFSWbLPSbWwLvpvQj41FMzOA0P0yQFXfp7NJgS
r7luMapBGi6wcw9jHjZitpv9CKl8BbTTTW2MtDRxu5o3gN9HmqyimPwUOFLJNht80Qs47cxstivP
HBcKLa0MrLbKMjw22mxywutRUVdl8uDsZWbiiL5idyjp4POVPamBOZSIvC/TC0ScNT/r3XmS0Fx8
wVY59CD0wVuVvI9mo4DaTf31sAQuW26BAw1vqYHSwlmAFufCZ8W9bXbBicFn5to5zkzzwR67hd8k
haHnh1ZHYval0kZG8h3QPBMRZiiasD11ngoYvzGz2B1mRpG1gLz4wISaeynAPvP2e1q5EchZ7xRV
g+bGM4WqXbD1HHBgVIUpPnHWr13IKV8nYJ2GfeRV5pAdx6lnOqoAuBf4xEiu7A9rlFnejbJXCayL
Lcr3Tl0PfS7bw2uBGYM1pAmxjCD1+qWOerKRH3kIu74ZnAXd0jY+YpMSAd9Os2JBE2IqtMY3BYHc
dNcnS5PsPRvXo3sAjTw8rhwVu73hq3LHYYH4NpXROgtZ2HRwCaex+ZjMCP6Y1nW+mJ/BQBBMXI3a
MXeODKDZ7gecpjVgM2al2ItQGhkJItHUZn1aOFGPWzxS/ZDOZOago+PCXC12Q1zK0cKPwFmDTyC9
UUiya1U9xK4boyovZZ/350HTzYD72nnqvnQ1ZwzQ0xqnAFRfQ7Ftmy7vP1F2DfShDJu2+uqhaifR
8UPv/2mhD7jc6BgJ6Q2yWcA/AV8tncF9NDEMjt4TSP0dkAuM5msMoBNlVJPs2rkEKI37UBKNs7Pt
eUeSTV5FvS44hcEPYKeJw40J6bVcViDE4Vq58aaT1jp+hHw/efdBBW0k3YKHLtF3iSt3TdpNByMD
pcZ2TdIRv0tOsgplwGrRehfnlbblIUHW11BPV6Twg7GkCWk73WGOw5R2BgGafgCjiA1hTjM8PB8o
v0UbAZ7B2a64KuKkFqTjEO9ANhpLWQRa5Db1q/QUumLc9a296AsUbW376Cxo5h7QeXIanJrCSmPl
kAjfuu3oG3nvpwHh3vZod+Ha9fu4tZV6UKPCDNAaxsa68yxv0I8jID2ET2QQyPc6BG6NvNcYhLI7
4n8ArwOTE0D+u1jpqjwm+QjqUCPvDm4hRvrMzbah1AN+o05dRM3XzMUZUO3KYFx7+iW+oPk8hV0b
blwx+KN9HJOm96PdVNp+FRwTWM/BNfwXqyyPc9AR1mbfMpAYoBfAjZST2+6QdVl1sA/EKCxDPuJh
itsf0be9ovjj3AFEbwHnL3jecSx1tag7/z3q7F3n7bpkkQkEBxsd4fKEKbZPNJbYCwtGIhTL/AdD
R733CLxvNsdKzEbC4u4jEz5KDnCWQ+YFZocDJWEiTEi3iHUeirVaUoTcxNAt0QUYHouQ1M96MENX
9BwKThmoX6mrj2sY8pmHyW9NnALKz2QOISrR3O3qzTU9qamv8+ADMnINt+J0wP3iI8w7ag3d1Pts
k/4wENlHJcVN9+i5PlHwYhO7WVtsWTr2siLKzaGRWEuC8L6oARDuZ6cJtDjFnlsREjX0NdlT6qm2
eVDiElgPKCTV0myIdeVyRsOp9ghNIDqODFDXhObkjPpFcacyzUKuPaFg3IJO9nzocdsW2iQfZhct
oo2Am1pEoI9DXJh9svTCil9xCyfmjpqkGxz5hFyRiVdjxBw1uqWTDD4vS9+0gH+LsLlE0REG+WHs
kPQHftOFJmRB7MiMEVILweh8R5cAuuoO0cV5gl/uNNQNaJckirGNbYDi9RV7+GpCpOdyTzDU5pT6
cYJ5Tss4lq1tKhYBqAXu3hGJxUB2qVfE7XHN8XL7XkEqJ3CNOFe4g2mw8Dw8/TMSumcJbaZOaCJS
2N98YkuzAAu20mnWCOII3hQMWW4TB9z5tUr8D7BYqT29vEYOTMd5JP2bxoeoTxRPLIrG4R1NkKuw
VWjScsbnUS+FncQf5zL0i/KUYW5fL2ce4ej8oEPXRLGO7kzxSUrkObOzzm5MUGGPdCoXIOWrSeSj
oGey1NTrHLXNF1uG4w47GaKU1E1MND+3nZT+CduYYY5u8Udx2xyB6NDmfvAYM+tACGnzqHNJkPlQ
DZ5ZIgCkTMELRCu/kMyeCdScitQ472nTNWixTDltzd4NK+Ls9OV0zeY55dCcWtpDwVaIjigwQEyc
eHMMzHxM0O0ksrYZgeI7YOuGL/i++W2iEqlvlyoKOS4d7A05w7IMyyUKqgE9ZIJ50Zm7fVkegLN4
L9W0tLxUObDx1ZdCiTn9NEdLSusYKGEZsqp75kK1zXEhZZ150jNzt2rcuLmqUQOcx11aDSDVzvmA
WhDULu3Ku53AQHKtRksewTZypBQrHBNax/Cr5rsUTKB8miUqgngdl1OH2x65pScuvcUZywb7SJd5
BtbYJIFF55Ox2Q7G1ywjLya8JPHkPY+rr9cLAZ1vvQD+sKr5qFzRl09z5igGJXmJfIbUnok1hjaS
PG2ucKpGifElI450ExMYqDS1yb4wkxR8lZKzyD2cSkt9EfOEVbVtzba9hRCYkY4gG54O1ikKOjE9
4AMmkEG1Fofxp8dkkm7YxyYKg65gkvwQkVG+mYKdnB+SIUl5a2NNQbfdqcjS8TaXWEATo8R+Sx+P
IIQ9QDs9Oe9ZH3YN2kjkD0ynwOfylPYSbbbKjj05OHWhr2joNaFi6p8Aj9BTXEvsZb+8LL1mBuMG
DNqqQX3DZmyrod+N84xSLMp/i6kfWYlYzZQM7Whpbmzkk5qeAdEm4/Zja2QgFyc0S5xsOe2uAtq1
hqO9FOkxwZV2egdGXw9n0aScCmNIl5yCgw3T2pQkcMTi6hBAzeNjYm+U7FVF35hIFIENdnHUep+z
Rkg2Jau0L2aHTYqAfwq2A5Urt9rH6WyywJfEokqwyKEGoNWyYvfZByv9qjHSZLzeHBVMdJIkOvrb
JWsaXmnuTObWJ3QE0nqvsikZx72lkDa/CjuKI/yiXplRaFaaDWvkNVp43pQDgvVI4+aDpjOQiaZ8
Ei1mm7CoXnaOGJd4xrB2SjMr364a/S81IyA7iJ7Q0AnRInlVYI1UC3MrrpbPKhlNnmkMSTN/Z6Ft
X8WbYZI87x8u+bqqRpkKyr8P799z3IjA6dcq8to1TWSPNO/9ABOA79XL1KgwUeDoevvpfr+UwSrh
pGwaRgbJ8+ulXIjeeqY68Tn30Fwl8gxAcBIUslmzd719redq4M/1Y4fScYguBgBuAQ7gdZlysB2o
x8BDPitRwx+/mLIaWfWtP3oZyzCTtcNZqIOWTWOCSAn0Y5qrPsK6c3TJu6lCmM5GTMpr9p6XnflH
76ORqUkRmtAfOBPAGix89fbt/zZUCFsDB0LMRJCOA2r/daiUxHYhXUL/aczxl6ZZjtgO+zCHKynU
25f6bc4JCsMxrSA6QfDyXte7CaNyF8u97gnFRzGtp2SFf//o6NAskSABN/unKfe6hQLGycGx1PW5
pu/+BueS/SCilPr9EyrhZo8aIQHr2ylnZ79LXQiQ6y6JifcJJla+/oa/tS1v2O1q/+ztZ389zHRN
fWRyTFeV5YZyzK/DvKCXOy9xKj5RkyB1hMpDlSoC78MO+PaVXo+y6wubp8UQlqtRHHvVc8NUvI+E
UzifENoNUZPsKpOa5wWZ2mmGxshZ+/YFf+Uw0DRBhYeyM01enw4f5aNfHw39T81msspPsqFPBFQA
FTi2OTbFlfeayL6CU5fl0JfibVjiCLbu374Bw8f4pYNDqAW91xY+nI2QR3+9s+APXDld2HxCUmJN
mz29LF3uqXpkcXF8CVtmmZnQGFEvs3//KIpb/mhKXnWAn1J2trwMTg0IjTGi9L+yilv4cGQLuooa
joShXGDC7yIxAr3Y5E45sluHC+BXShsoiqDlmiU2Cx/iLT30YjeGE8UjBwTKgsdnSYluHxHMuyOi
gzNu9ru2tExsNQCjYbOwDFufMnLem+McHAWxTTigGMlZjCALtxW+FOgHQnt2zbJ0TdBURJCPOF5d
YOfA2ou6YCexB+BllMfSQlKZdGcFb/ECCSHKsm8P/28TLkTtxA78EFE8ULyvp/ZEZpHhfbV+xIZE
ELOm3WhSoFiPJgL4UbJ++5Jmtfy85ZqtNn7u0URgAcLXul00ylb0GKPlY5wCZxX7KY+D8grnNre0
ru3B5g42XhVPJFHKSUxQaFXIiPypUfT6yQUWGzY7pzEVYM09t79/glM26FUuvMvsYwm9oj7PaznW
791yceWlO4x/kIN6PckBpfqhoFIUYFkeea+VpwLHRhekG4ZPM2rm+tEvQjMtiqIzkdXbw+u+WtJ8
OgJXyE4FcJJISu1X0UEKPL/Cgdp930AAjXYJ5csRT1bKqGS6ebFwOmxoeNf8J6Rgw7xUPqxakjUf
OrLxe6YEQ8pj+vfdgpYqdQTtmUA9T8lQspBN4EvWFpkpaynLlAEi/DBYhHMUmDIxaCx+e7YczGxA
9P8/9s5rOW5k69KvMjH36AASfiL+GxTKsugkOukGQVEiTML7xNPPB6qNxD6jnr4/ESc6jrpFogou
c++91rds1iKCaNZJkTGCu6GqMlCyNUdN4z2a78pKj63LX5+Ed+ebc4DTy9R5Ti1AgH+bmNp23PuF
g2NxKLJ1ZY4qRhVorqaKyvnXh1rTUn68n9drysvLQXDhsCz+DYM3VTU9VcOK7jyrejvWQIDAlRxR
6bM08arnFfR99p4j0uEslHO5dkl//1M7Eo2MA2rSObm25a79TGrBmjedKGDRTEdNZoO2nDseVRw/
aV3IaQ/Ng4JpC6qW8jiFtEBZ8vvgj2nROkTSYFzw7CweoU/jbqyK9YIvdsZRILazHXa/tyZGgw4o
aX12sl7JzGDXMgXuyIu/Cvs2XRvLv4/QeCK5dzNmHqx7UUSXwwyUQQRj9Q/rrffz5XPdNZoGsTiC
JZu18G9Qq4ZvgAq2jl7y0XSfspbgvZ1gPHpwpFdb9PiTfhdbs3+hvDSPwtqKykNBHMXDCM9lDEoP
/xRRsmbgI0nsAifpm/uI+rW7wW86JpvEG9FZ+tltwajtZaytrg6cFrTBhlmOcw3muLpIsIpesiIl
ywovGWWoYY14XJgjj2QBwBIFDQFZF2iQLR+0RSNtqoc7PG06v72xWJVA1IBSuHRVO5IHrJotM/H8
IWGGj4FZMCXI6p52XiUnRni9kX9GNWEDf3/ztS+NboS4X9w7wfr8XCeVYa/unoQWRtx1e7J3SZTB
FveQmgRpQRXQrJLIRRtP8uBDAtHq9qNjdR3bomg4ZPOQ7RgTqBpxKsPlDWrEFOC4VYwnyMzbfvJH
GjZJlj0OngNvyosGSehnW90tZNeGbD81ssaQ7290R7+1eqV/EarvPhsku9wng00oxewUF9LtsIml
Kv0HPNfPL2tuCMbKvMxstgoWrs73cpqK9o+LhL38yvUCfiGiUm6dvCJOx2l15/7XT/TPD/T3g0Gt
Q5AlyO3hkD/viaLFYmvX+uVXEjEKNEKzfoe2U3RBUcjL0TLXzFPsS7eMCNFN/vrYf7vz374mWh1G
NrzE39cjg935FSr54mtTlhSuZk7Ux64wCdX8h2Xi7Tf9tQy/fUtLCIQH4ENZkN8XkbMopBjRynw1
popnxhQsF0FFwQOSPsndD6Uoog9pRz5yoOe2X4fmWKf5fkxtByRlj+wLsZ5z3Tqtfyq1xr1nve3Y
Jw15/1AUbF5EXxaQTnrDuoUBV74WAxC3kvbs7SiUePQz6tTAqAwdOr6Mr80CPgH5eYVD90YyizMm
n8Za66uvRFT3jBKGdmfEtv6szz2efa7fP+yF3onwOCXrNoBtEOeFfBnxfktgaCDuLUT1X61hPflJ
aiZ7s8ryw7zMzyURoJ9MzZ/DQcQMPRoM7gc0vrgefn0L2OsC/dOVcVex5qoHwVrMMv6uCDBkVDA+
SNyv8cDggHYagVCzh48n7JiS9CRFgN/H7govhfCNgmlPVRwq+laXY+2MfYCxQbtejNg6mIuicdYi
Hy4IsbU3rdQuU1W6Z2WqfWkW5h090Py60rho5LA2s9os/czYJau6aOPW/spGp/jekYr7qpwsvTJd
CAeSTvEhjav6mqjyvAf00Q3E7CbDvW4LeauVmBcCZzamnSl6tNVmm8Z3U+6Tv5g04IpGctp9GPgx
IwAQVXjvXNbEj5ateec0UdajQVeb6AEpSfz+9cn9WZbEJebcWnQXXBYpdLLv0ZQDLWGuuxtBoLHs
Kw3q3UOdmgqlNrGmV8a0KsZ/fcR3JNC3Q7I3oMTBhYUE7z0OGPBM3hYsnd+yOrNOtM0wI0WD0i5o
VBI9r/MshSb4vK+1qecP5Lr355TUyltt9M3drz/LW4Dmz7cWW01enwLHOkrc92LAdirszovL8ls8
M2Cgbq+iz1W7JCOWXQVeTheSDkdRrdQxm15hmCWOfUiQw4b0SXwflJYGkratcACkfT6urV9a6KXW
JZfSSbtDYxJZ5gxJfIxtN8Z4DsVuCjrYYuQF1mSpBC0Y9Q1ac7vea5yWXSZ77RLfExZFWhmEA3WJ
ulHzxHKWAUjZxaR8wOUysJAUjHnZUZoFRoa8yUskJVPGDJeh54M9UpqyF+k+9mIuj0mRm+TSushl
uBMZF20cun43pp+WjFxR1M1MNJkr9U5OdCEgi/pyqnE5B1VaO+hqPVEZR8QpU7vXoWI89m2VPuG5
6V+tVKS0euAu/lPj6+/vH9eiTkBxjWCO6/P+lWwKJqFynuQ3eMu6G+Dnyr6g8lBMDblk1FTu16Ub
iNYstS9qzCYgOs5Y/5O17T/dsJDh2TabKFcxFb5rd6CU6opucfNvEQ6wIXy7IM4yJPk5zZ2e6ODR
v4N9MOyUk0Tb2o/mT4nXjjX3CSSSX9+x7xp0b0+PZ629ZV4daC3fK3aXYpjGCvDRt9jVnY+NY3Qf
RK5poUtj94J1cbga8qY/1VZZHPPZNEjgcFnI3Lyfb1LolQiSy2k8p9pgvqKcb+zAAz718R8+5d+2
DC7GPBNrnkAzTVH57pRBAlWF31jDN7reTXzPzsLuNnQSVTAAEbvCwCuZKXWL44Vea1evCWAXGSyR
qKc9cV3dg+3n8Vl3J3kviJZhQsIqAKKmzTndceZurIZx7/c30399Fneq/vY///v5a5HCMAV3kL70
P1lnfYv95S98Fi147fJno8Xbj/xhtNAhyVu6ba4JliR0rObPP8jzBk5cbLg6Yg7hkWAs/nRamC5u
W34KvQnNlpV//ZfbFqeF8DydX7eKZg3v3xgt2KT+tH+wdbq0fK6VSqIbfLz3e8iicbtuls4ESKdG
j0N5PjEDRvZhO5V+UdWjJwq2Uy4T8r0URV7ojz07UYNqkhicO1EQy0GkK615QThO1tZThkUJ8qT3
MUWPgoVvM2Qlg5NNDQSp3FnmBPoQO5s6ZNo0MR6hXhPFeCReuaA5Fiw90Nr6ssxVVobjmFKSwZco
z3aUzScWlFE/ZqmjLpUF1QRJac2G0nkCCTLup2p0Y+gBfujbWX3O1vl3QTVjEE0LXzNxUkxLwFUm
RCYFJC4wUcAXJ5oNE2aqZc0By6G8LhK8pF4L3tnUP+NlqidM8ESy7k4owCFd+cD08n05j/keLUPu
hbZfpUeniPHr+4wAUVkqSIWNpkHUcGrV7/tWjgNlNg2UpLDkoaYq3GVL6zLSQ84DzM7KonkNZxyv
BaminxB+obdwkNDAcAIjnHQdC1lcK4GDMVYLHcoCPZ3djE99a6mHaKkYsbZxQ4g6I5+ZNkZr80Wt
SB/EE8Pe5jyBI9l3wmm3liHHLYDAhjAroyXyrDJqsrncaQvpEQZpKif76KDnevAzcJXsy/xuT2O5
6XcA+HRouNzqIamDSr9tHLkVWM2KvdkTY+cA7KRFmvVukHZZpuEjLkaX2bjVVsBnLSphZywOTRUB
q4/HwduJaZq2U59VmyIWI1Jc0QOSANlQ25t14PLqRqn+vBA2upM2T+NuNbFu9dJSz4Xh+2Lnt4W9
H6q5/miQh3yBJiZ/QtYLU1qnX7GpkWUe8jGJ9VC07nVRKChRgsWoRcXYbGo6ytw0xmyMW/aYzU6N
8bxl2u1fk0NV4x5tkdY0VnxKWLzcoDILiWLJtAlJTQZMp5lWHfsoE8ceBm5I9zT6zNPQ0llAj/EF
3bqBbbojhHof9424i/J0OE5t4e6IM3KTwC+j7qNnjS866sBwVLSKI1RURcATkB7Za5ikjcaIXDcx
SRLnwqElQFaW92k1b+9RC4NftllLjdAeRRx0+BDNsIuaOxsR3VVDR+dL3hdRODSxehhoCB2iBQMk
FB3dz4JaWxD61Vp3raq5vAJQm2GBrrIsDRDBkuvVyVUCEFX3Ttz0KMP88lj6afzYY/Cd6eVF+Qdp
1WKDsq8m+KlAPOJxH7oR6Xa2JfVbhDrDRiGH8ndVabG/82xEPRd17WXIDvv6ui0isqsdPf9WGlJB
6+wIb09gno6g+4gs718gxFshAMBpA4UYmWvO3rKyxDNT20c7b+1NKWNKLX8UbivDhv1xTEZw3ST1
4NxMnRbFHFbazqDa/66K0FfSXv3jqmhj2fvVqihRyD53P6+k68/8AaHwfwOE4KysbouZEkvcn8ui
b/1GseE7DmR1Gz+ZT9vjDwiF8xvKL+bY4LSout8gX39AKMzfWMD427DmgVSgVf836yKmp5/XRdr8
/I92omsY9Jzt98UPckrBbQ0j1M49b4MzDdUjWJz9EiXzKY8b+4AtGhlNBaz+K8RaIjQB+LOkkD/1
oaoGnc1crT3nbq5fSvwc6Hci887hwYI7XjtlGHeWe5XkY/dBZWN6h4ws30vERceCScfnCi4vbkNi
otE8b3vVNV8YHGUHzIXEvtGYn1tm9/XyotegO9ModhjAzVJ8ZPYlT36ZlxeRa+b7wSTleO7Ly8pe
yUx5VIDUKZKTMXbTsUwLmJsEcJmh0GL3VDRDDQYwn6+r2iNyL/f8s+pgcyFCmcUtwiL/CgG4fmmo
VL+kLaCNaJrMZkd9ku/Re8VPhp/6V4Ymb4zZGS4jmJGLrpgJOGg04Zr6GqiE2nyliE6CqVDgFAzc
RZuWgcqNjywTZ7mLKtayZ+BjvCn3dq7XXyfW6J3ZmhgiUrDHpDPL+8bKnCaYcyvbkzCYHfyu78PJ
mopQd5VBj1QMj5WXRtf9kEy3fZUuL+jM1FPZDuYtmanqYKqsvXLMbL7FIgQKUYh0BxNtuNBnp/kC
rW0OMQW4u3rMx71rSL5GPM/YH8r8MJYTkHrIxl813wxgpOJR8OsLUZKIverEhhQdrdSrMuxseFGy
Lo6apx1z6coQZCdoBPwq+6YZ7dfYJ0S2I//vonesaU8cSURMTFLcMC9fWN20TJ4YsEba1qS9elEj
Hn+IQfx+chun2LIXqk8kU08f63Fq7nxQcJcLbdfLqSOFO4AnkD5GvdWds0HPP1qVVe8Leh5+MKFw
PdhzTmQs1GTzlsS49DKOrWWHipKIPoAJ9PVAObOQ9ZCY0s4czw5ymBsfoO2JLpsTwRGy8pdhnuur
yHHyg5oH88JhEL0vaif9NHhu+tTUgETLuLZvC3TPhxkk8BUKKPNCTDbRXkMVX/eA2iGCmWDQii4/
FtoAcSiaItZG27sSTS0IDDKcyya25DFl3HHIwIAXQSG7nG5TYl/n9XQhkomATyKpD5reg4iK+2ek
ADoJprM0tqKO3OfGnL7ZDazUWNWA/hGPA/6OrB19ei9UbikeTEu+qMkkPF6LLfHJ9cq7ajQR1ne1
2i9kvt5WiUP0LyHC2snW0HOwGfT0q2SkJ72ZNKd57qI2u3Fj2aB1Nk3/JY28ZF+O/FC8pPm9l+oF
dmNsN/Bli4ss5iJOMHKPzpA7IRrh4qNrdv0Xyu2xDXpp3CHHPLKCOadqavZIaxDoOW5RBmmeyVvm
tPkHO8oPjpr6kxMt5dGSBUmj9SCDgZflp77y06NrF9FOpWYTUvCC/irn7EPdYbBeZgJqTUlbbUmU
XOVx8gmt9XwPxEq7rQXxllxQGiNtIkVISV3faO28m3KnuWhaRFIb39/ZfVbso27SL9EF5fsmvx2j
aHzS1umwdEzjNtNjExatp3ebfKLGLfWxfTF7xSfB6zHps7uvjGnejjkZQ2y+TO+pd3E+BLVOTEow
uapCAKji66Wr5F6b+4U9lbLdTTvOjg+TZSI9IVJbUFO0ZZZqGLzQ98f7eFEwhHIYsWzw44bXHF3R
wK9b/YLdb32pykjfGob2lAnJPDOO2Q2luQ/HwcFO4uOP3ORa+ghkQz/mjJu37CubQGSy+pI7Cfrw
KvFv7cJzjjDv5iJYQzxu016ToeuWG4R43bMDAnyfUerd6B3xpqtqWr8avUrfeBF0vEB4ubNF7giq
mFXjarGS5BGQTHoG8feZ0bpzYEVcyD/oxitybuEN08c6dxmctF5ppMkMVnvTZ1FzmSG2ftCiNL+i
Nqi3ldHFO8Ov4nARJBbbXWM+Mj4SB6fnW7aRV+2SORPfFjceIMv79bNlNuviMizWEy2x9B6pPCnQ
QEWwNWZ+vB9wCSHIjyeyjaPkxiBzJZgohoMxbuaP+sCpLxN7CZXq620HYv/CA/eUMQGokmt8zBM3
GhtyYouxbNc6cegqNoc9mWf9ahSp73MY2Ck+vy2a/uVGjqa1rUcsQIHq9SVDCVpagR3PO4fg7iuD
uO6Tz7Dn89QIGU64PLHWsNymPOIXHe2SA9oxbAqyaf1P0nHSsCgn/SmPwCLxZsL424tQCce+WYZM
e6nx1p7q3tN2mKm6a/zz+dG2tGgHSKe7zdXk3SNcinaG3ugfkzHVOZwL4VkpzdmZFAxXrWq+lN2i
XvRl4PXPyGLBhjRb8X42J4PgVQgmotMubKKuab2XbTrTQK0mzAqrrVFPeaOl+u1aPbD2Z1l8N9hs
RIAENqTMgE3sb5u4yQ8V8GISy2pX0hbqWlp7buQ1r35by+OYJ6RnzpN2TgXJ4l5Z3IxjKQ+9PXyy
WxuKEYRhRoBwgb7I3vmE8e9Zj4ZXXA2fPPIhSmOhNliAJpZmUxzb0lVbzCV3oonrU5247t1YSwGS
eipfIFDNjyhIP3lj6Wjc6in2XXmqEV/qw6luumbs91TUzeJcstUqY2IiBYaEbYpDztquMoDzLGw3
HKZ58G6aHu7uU+dEr0OqTI+abeLCQTURuIRgdW3IG9kPil3Pvkjq6jLFvFh9qnmBsvdaLWUz6MIG
+1hxIoqkDddJdMgmT16Qp1OehjZ1P9nKbj7T0o+zm4jJ1QWZv0Z7R/xAEhE8InMaBHM3QWEO4t7O
vnrJ3Gn3NspxG1jUGJVBpaWSSAc3NcNS09UeFXC5G53uEQgOcbBznIc6tT9EHutx1sR0cNLa3aii
H674m/POhwa6GcBsp611HnwBNkrXKjuQMauM5gIkYy9yXy5Jvk3o+55YQbSPiZbGZwhHBtHQwPWo
ZUlr52qelp5qLUmnZ0v66tT6joamWRv2RjmrAMUq2y1zEUPg22Z7kaZH+oRoglU4VlGPHQtzN4QM
fARg3fArWrfFQp5Q1mjxcbGw3QBTjk5tIdJTr8dnx8jzje4a9Rn8Uh+q2G0+D6aDbwEI4z5txnSH
v9DfarFOcZ3C1pwiq6Z3nuDQ63ElbDAVe4eB1grTb1HsbejTr4RDsI2uMebPKZ0e0/jqeKXjPUKT
pDn7MlhuI+170KDrXA+5VFrk/y3i/r+KOFrQgrLn/13FPXxri6r8qR36+8/8XsUBhEEyw2Nu0sx2
uIko8H5vbrrmb+gMmTyQS+xggPuhuUmAJv8CjeY6tlj79X81Ny3xG+Mv2pEWlZ+ho2D5N1UcheIP
s1FbIAihAeTyCTkIY9L1v/+g2qK0GJa08jDnwT4PiiTxggxR/vfb52X+P/G36ub7QOxHkuDP7XxU
zo6BosFhBGtSxv5NghwNYyPMKo4O9DlLIxhpuQbeHFWfV4rqTYFS9pgvDe8jYJj/FJG7Xq8fv+Lb
wSmjaQdz2phJv/uKCROp2ZSeT+IsWoCd23ZTOM4Gx7V1+SEzRPUc+0WN0LvkjcXalH6btb4st05L
1YdVhuAUMhT2/YhM2Wy05jRgRL3ucP1pmyyPYEZgtNx27Iwuh86NPtB/msIfbqr/cAL/45dAWghA
BqUfN9K7gYjeWjS5+sU/NMsstrNVLbtCK6xj6k7qvjF13vyGpCzUCgDABsSGTxMYjdCuYsXnIzLx
xikJE6o6z8NFR/STT9LEbvRkfpwxZYKvmwh8Tod+p8oFGYhWADX89Xfglv3bdUBJRzse0TtC5Hc6
ug6hx6DcyT+kJoEFLbvWgM6w2rs4T359pJ+H0t9vN9r/iLK9tTnyno9pj0ZX1MgdDiNN6APqSC4e
FpFT25vNrW7Hxb8SmXw/HsNCEMPc4qvO5eeHSBgdCSFazvGw8tzyRmF/PRDY8utv9R/O3ypjQBsH
AYfWzrvz57e8LvJJ8w6tmNK9x1mrGb8eZOfd/fpAb2DPv6bab9/HRizGi2l9L/ztpZDFhvDXveJB
4Hg9Lm4ntonPPaPUmkRVwGoJjMRhtlv18oMabY9MF0eGVmZEHxLqi4vCtpvbVmHnCJzR7oLaWGVk
uBeXQ5zX8NvzktWQe/N+jF3CN8xFtzSCqybmJFbMQeYaTiCuhvRAM757nJwlPfz6S1Jhvr8fPcyu
WBVcQdwaZNZV9/nDqy8SEUk2Szsfpsw0AERV0xH2S3fUmlbuKtmJgEy6V8DEWmjLvEUV72aHvMiG
3WjU/U7WbXtV40ZhI1OalH2l/mgIuAS2r6zP7lQUj3bjbFtjEh8NzPF50GIT3ABoyu+ETr2QLIzb
erQb9wnBQmEZp2ovKUcyXGG8ziRFiG1fxwMyvTElhInVhUSoOoLYHDvpgdAFWmt2CmlAWMa+Myvv
riXJ6pjRvQpLo0n6oImjl4SFZ1NArz5a+ECu6xwxCEZj1yJks0F/FDk2FYSwNo5VDxtncKqczlBc
HWRbyYe+Kzd5U+bg1JV2TQWkviqlOjhhSb+NZW/u7cjKuiBzEkzcEncuQEaLjrap39VDB4MxTuRr
bSQIBKTuK0XFCPwSf6yOqahM5if6B5SChcAD5/v5MVPZfF4a37nGxOSFvZdC7TYxi18PxKp/KTNS
1vUGmMrso36J5DdNat6lVuZaSFZgvNXc9lQUVH65YzRbKfzjPGpgCaI6ChAyTBjD2lZDF1XiRs7O
6/kMK/JPNshb2BlWUxcYhfmJyJ6JGiHRjwR3FGeAL+peyyWkd6PQlytKcCQdCgsB4yC2fFkxmXtR
+d6RytB8bsmev8k4T+WRQY2/YYJo3kkLY1PNHTECIhsQdjzTiKl2MhEaysTZK4JKlO19qbphUyFb
4NLMwBHnKj5MatgliXkromLY8m4bjz0+RlII596j6yC+EiRDnhSdh1vV5pewSsBvT2gsxzgfwiFa
8Q9srzetTvkmCFFBIUwcJBGxH8ssvqQ1+jnBgHzA7qZ/iIwFakvrPKpePouiLMOp7bKNljn+Q29H
oCfb1ji78zCBpJd+UI0LU7k1G3FgWxz0I2BQ19cSXlHDtDGQ+W/wGcwXmgcIV4J22Sjwb5+I8FV8
mDnaJUJCUJIrWh9nJ/NNFiM3ZBmSuzT26ANnU5qGsHYE1sm1Nlyq6txrtAdadtXPGW282yHtXJiR
ii52oIusvl4qALeB0RnNhaJpesQ4lx8MM9UPbsXj4miq0mXgN2KRw1ZMyGkQYsOr65NoM+tZ+dKO
VvyURcbwFSyGejLHdjoVnjceSaOD8xPX1rnVNYZfvWQGxBztOBg8X5qSNah0RdmOE9ntDFrIvrs0
obG2Igs9LoJZW+Z7a9TLHRPhhKi+uN5aeWVtCH6joWcOuK5R059TYiHg9BZ9AK6vPGflIOswpVY8
+bUuQ6ca1F5zGP42nS53UTaq17Fvp+oKlW1OqA6bAoxftKUqan/aVDQoY1YO8rRIydKHmu7aJLZ8
4/bkkjEKGlRJQEC6uoDg3z0u/mRdCx7UK1rZzRDKqEcurWOq/2Zk7RT6ub4cVJa1L4k7xzAVUvch
QRZ3Lm3XuNN09hd5VSfXoHDYnYxs+Uj2Qz1EM5dPxyCdwh4x13bWHfkhj63mCfyRDKW+TNja2RdC
HlX7XBrmcYLQv6tjf3gA6pcfm5QobWyD+iHPLN49LV+yqdl+IWGNTgtM/wNJl/UVmJ7o5Hagl+lX
usYGmLsMMyAPW78d+eYYIK99vZhCezDFtukXsbVsiw4aDu6OTL6FnxF+3j3GQL039In5JKiB9f04
9nwlzTHioDfdJd70MrO3JtyWa4MXA8mmjNXrXiwHZqw5yKwhOrFXsTfgfhDqeXl7Ggn1xuydqFf2
wONDOra81yvRnLDy01FibyP2hg6EFTiifYFcSvugOECCeYOVdyGklo+tEvvzFNkt9Go02R9IU+X/
yXj40OqiCUkDMZ6I7b7oCCLZI0Gv9l0GECJgv2he2DMEhIaXgkG3/2o0G2tXJ81MVJJwNmOeJbvK
jICglMOdEWnYNvuefGim3luXBncblf4IqDAe9209qmTP6ScWqLW8Jjm3XdEQQ6FsUBBzOaigL1od
OpBoo7MfFYyFiZrryC71hJVczRNgxOW75P2/Wpx/mDq6AJN+2AiFz/3z//pe6V49F4h4NlVetc9f
qx+njt9/5k8xjkCMQ+ecUpWqDS/bn/Uq9oHf8CxYMBhBK9F0ogj5KyVolWNifkOthf/pRzGO8xuK
aOGjscN84PJL/lW9+m7XpuNp81yfkpUtMDPB92I6nbYWGK9Fu2Cu3gCTo7r11PDUjr5VtqdMB6HZ
EHjmob3f08cHnH02/byYtjEcTNtd36XEacUny488aV6WmsBBSEBnj/ghQ6cPMbjbDzLr52gvQZOl
6Rmm3Eg/cOHfIv2PGvR6FspcZkkLcpOhGObkjBPHVgupN56rAbvT6P8CrSqLE1U36bDSnFamEqDi
Uf/EKo+vrXLg+KmPWYMugVxPC7HmLb20IfGv07RH7eFbLGCFh5lqYw8lQs18wCutAleBkAbDUjVe
/b1O/+9T809PDePwXz816EFf+vRl6H96cN5+7K9Gz6pDAz8oTGQlmK3/fHBo9GAMJSgLpZplkKeA
wuyPB4enjYJLIO75Yyb/R2aEpf/GpN4BM2qzYCIA+HeZEe+MoRxkbUMJXVie4WIBel9/20KhKABL
c6jK2GCdT2mfQmPAm90/KUd+8XAVEDhFHEk5zP4GRnUXzLOSJ4/43o3ee3ce/YIT4CN5OQ/5efRY
e13NYfrYEkeka/TYMzQ4arBQvVAGImQr9JCmOGmkcKR2ta8xX3fYDyNivq15FEJkY9BfLE9ujcad
g9jgmPRGWTxwiBA73eghTNCnMffp86cVq3yFO9rOvjharYd5wV+X7Lo2qNqIYBnbJ8NLyHyxRzN4
y28pIvcBJ9gHKrwvY8vhYTo85VX6SqcUmn3lkhTmiFsD6hV8BL6PU8/9lqCxJ8fICJptyRKYNL4e
sdeC0WtJAo7mHtvWO8YlYIOo49SQdLiN+8IMlky+YrqcA8fhVIK/IHi+4ZfmI6fAgrXPV+A06N6x
SMmZiVr+1qjzGXBMMdKL6BuQrVodSN6sd1XOJs5pHP6rtG4nj9Ct9Sczi91b6g8Q68U6L1Wcgjon
AMzujeU2rvJbnw3ENu84ZB4v9oVt0c4rJzY4Q8MHMmsqdTSw97LzGS266xSwKl9V2VSIzVvBVpZd
IGAwhFJoaF+iXDM4D/4dpsB+a5Y5dC54kEj04LNZPe0k3C6oEzK/uyNYUhJ6wdAbd+6yqxc2iJPH
2TM7DjrZ7tEztLu3myRtyJBUVtOFtct9YCjzthhJRmt1/26iK7kRkn8Uun07pnyoOCNtkoEw73ug
KmEVF/PJ9dmzjvV6F/X8XdSgV2lnIG6q6Fe4I+YIJ3JmThM3FsJJgKS2fcX9/AqQhCETAtIgn9Iv
dGi59gt/yoitpkmhUfD0HoRTWDSkknOWOoPZt3Dr5ZLK09+0Xfv0dr2L2EMyz/Rz0098Xzhp/kof
4dI3rBeD4+Un3Yhfeci5q1kNMIRxd3out0q1PgvIxdR9nvBHcDNfTIMPwpPHzIy2wtXA6UJveKcW
rvzU8Jy4BE+dJqT+lwmTZ3aV3ZMLKhpgIlfYG7iZPJ7Gt5NRUuozauev1rL4UhBZsiXFsjkBa7W3
VsRNm0ty9BSagQ9FR/WLcDoLKADge8M72kGIE1vyifSwaC1OqU5y3RQn3YXXafOeSgymWROlAPTZ
M0uXh5Id9jmdMnLXBsLsTMD5eOJKeekJHlRT50XgjQxsGD3lW53nhACO9HZM7Ku3x8uELXfQjWFt
baIVHVBnBhXRuAEOhy4kL16e4kQnaolR1RaSFI+hxPbwdm1xPaxQlfLsUDDzCuEWKOvG35jE1W/e
7nJ2pssOsJC/ZzostwqA0w4RZx5CcaPwX2+A9Q7nEb9NraXcm4rXmD/yfFvLGn23XuZ+mFbOH7cR
EqJ+O9LregaUrB3shK9KMcI0cDC0Q+SbvL3s9AvzOS6BIV+ROWCcBPy/1aF8bwqTuDxRGtFpjaU7
s5mer+zZ3ntT9gW2HVsRdyrPkRRyyxwM5fqia4fY5jmtEHielZv4O9fhJiMssTxrHQFwC0RD3r0F
ejNeDsaC7mG29kA0OgZnM7/MoAKzOtPZuL1uhgCWqBkFoXmTgznWXXOx5rTQyX+x6SADjd+4MQmD
0cSle6N/RYO4TWiQgMmhcVf3vEyAJY0b8mOw2I98BMC0PEXQ1Q7sWPiHmxOyuL6bhE+/+u2hHVNn
RDKi3fG7kxu75ZZobetWqDVUJ9JIskaGwbJDxBwE2Rq9Y8r1q3I9xORUnmfHmq8GV76yjePUKJ6A
t3PNzIWiseBXDgbX1SoR21pz34UacIQAwHODeUGLbgRTW2pmWl5e1Lw2Lv+6GDL4qpQjccr7xNLy
dGe07QveTxsLDpLXqnEfisqqtlJLbrRpuHJXi6RJkM1JpYTtolYmg5sgEQLWsLoTflHOGhkOS758
lnZejAFVnuVsfc/oNJJr2+yLoBUSMr/3CaLRxZ0dyzzEvE8usYq74QQTi0to6lEcBVFsWMM209F5
JlXa3ySxBRgE8m6O4gqIFBpqJXt9iwa0JQ7dSmpK3KbRTnU0PGt9VX0lUunFSvWK0Dlzlq9eY2rw
/IEgLR222nk69CUdKL+QQBchSjfmps6o1IrMGrUwZikKheFFlyDTFm2Xm6CRrqRIPBd9q9UVB2B4
vfYEi3TcJCQk5eco8U2ASW1uOJtGyYZm6AjreRsTpKH9X/bOZDlu7Oq6r+IXQAX6Zgog+2SSTEqk
yAmCIiX0zUV3ATz9v0CV7FLVb9fnuSe2I2QySSYSuGefvde+VrT/HQFC/o1cva4+flGrnTUh7Ro2
IR5oKn9W3wtP0elhbIc9beEsm5fkOwhjl1uQ+wn8KPxahoDATP+WdfOXLcP6uiaGHJTwlWXyZz1+
NnXQdM2w1+THzY7PoJHm75UkWAK5/292Gn9R/9dXc3B9IuZSbvChZv9BrV5krJh484d9MXOBrCcB
L8fvFuOv+rFr+t8Q8DdDAEx43sJ/v+r9GX35R/39H4zRQ/k1ff3jNPDj639OA0y9QKXZ0q4ec4YB
3s+fa1/nN01jVABDTyZsnZb/OQ0YNOp6a52CB9tiXZLxTz/Nu+5vbDAhuzBIs7LQ+af/omx3HUZ+
+dBwWrMY89kxE7exoVr8uvyYaeAmjjipeyDLhAq+U+Z1O83RIXPdsJKk/1P1SC/OxouGL1qu+JnR
/bjM/u1OeJ2w/vIj8KGl9I3fmc3m+u9/uKJri1y867Kgq9HvLpH5Zfaaczfmm6qk6UgnJt2jOnpN
XIEviW4a2nd3BFCrjdSfTY6cS8JzXolvVNpYWWFvew/arqNdxGr3N63R5y4bKmO8apZvJs4zELX+
UJGJzl8yjojr/5yRwYnXf+4WQHUl7VvKZra8PZXuHODi3D5z8qlmf1F77qFK2xlGqOZ49Y3qcXbB
WHNN7CdMVSXqN9V2p3iQhDqyhUQ/CAS34KjuKjeWlXFPp0Nt0+VnvCf3RVINm6mKfV3BsGR7z5pB
I21Moyf69qbMNB8/QcD9ACCg56sJdZ51wdK6DNohv04KqR4h203elZuxb17wyKi7tBju4s45MTl9
XSino0YzELYsdhDzXB/1DlGxqt7KyVSpS3bZHqjyrTLjMLaH7lx10mKGa4LG7ngxSnJz4zYus/jH
qvR/N5e/ubloOmG1/3R32X2r2/jXG8rvX/P7HcVVf3PZ/wJgUfUPTwifl9/vKK71G5ZnmNS4G8CK
/dpJ+a87iEr/EDltLB+uAxFB/29uINx7/vzxXXUMvplqk4mjSWF9YP3h4+vpdeVGtVvsoYo9yzyZ
/L7L6w0P6S+kzR5abFqVOogvbql9IZeibQeHruhpPPaz424WRegHA3v7oSu8xa800lTekBc77gXk
rBSBdXP02u9zNNphnVAPDWtKPSusj1/QKNWrAvNgByVkCA2Ax0HjpukWciq28ti5khZw7+SShrnb
lye4RJLvBqDVkEJsOkXH0yjN9qj27Yp6vAXNReaqN3s/K6ZD2znLPS3jVlg70gm0WQ6f9NRDcpun
6JDAHfJNRbuXi2Htuj5+ss2SJJDkk+aURXLTq6l2ygx+JpW+tDsUjXZjYXq+I8cIyqN4HPCdDQYJ
sFmQBS+d8ZXyL4QAY8QVgRnsKxvP+JRLc/ENb4HyTBHdzsI5vAEH6uwkC8JAmsW0wZL+DgPZ2JqD
HoVpbpvrPP+qw+AOoG8fMy8vt2XKoiBbcHMsPfh+AB1As53qWopu239EoZXbaO0PHBQx7XEUSH+i
oPfqNXrxpR+t5skas23pyftF68trTh6T2LLbDjRrYK4MoqG4aRsjlhud0shAVCL/Mix1ep8bCSN7
B9TIMIBB+k08tg8cQKMHTjjWycznxcFmQt07NnnB0bFJL21dyC8QBbp3z2LbOJUGbFKSIpKDu+Oe
k9GjPlEiBYiBCg1HQiKqCoOUYqGP1r433ObZSTNCfpkzFo9VXiF/FPTQgQzQLmZFSNjH0YAJKFab
9uwI3Q2hFWj88TydCGQysJPq9KY6tl1EJxw7xOoolGUQvgBPJ7CT5+QFtZqSTp4I9WnGi7fVpZO9
OPqowPGIAK6RIokeM72oH1wjAoFZpvUDyQjtYthTfTJl5p3JSGQvDQBG7HyaQ8Vcmi/atsxIRTCg
TXezNSIA9DmPvgEuz6ZL2SctEp6Y0UtUYQtgf9gK13wVqkF/ego+ph1wUSmGMWRBTIZ3H6+FGW3C
Ho0/IO1d07ymMrFEfBprqzoyIaU8TvGKhvBt5zs95tK0BsSfvdWN/PJijucr0Rx+xhJe9xWsbX2i
Y8mm5ZsuvA3xF76h1pNDI9VKzd48UhA79WXznPD526VgpDCJY2cMoyntaJFM6AxstCq9zIhi7yk6
+k4bjOYbrQfTXTSAv/j4ybIoa9ztSNMJHFXIE/fxkpDfwcsJpDdK3Htz4ho010o9GuJNltCsqLrM
lEjqs22Dd+UX741yvs6E5z47U8n/kcpt/WCNP4B19bxRaafYZdLMXj6utMzqebUl9kigarMO12ut
F8SaXd/KZuWoJHFG3+siikcTa8yTrJQUyk9pOvcYhs1DnUfTVZvw8rdtD6olHuiaaEbe1IHewiNC
DO+azkC9LWTZv/dOkmLwr+1b2ofnk4g0/RqpmXuVAjxmwhWJa9mzohdPb4WP+TlJSflRHKuMLq/o
zMCQijhRHqg3IG9lZ/UDrmdvVxe9t/l4t0pJuSCYwc4NujyqqLrAvhbUHO9QEEzrrInOjJCdClAV
dsy3H1a8q0OXGGMq/5G6pCcJzQa6qNOgy5ZLV9EfLuY7kNefRkEQeLTw76UkAqAaBJ57o/fDrSrj
u4R2Dr+g2gHs+HdLeieggeAvFI/6dOc6dcbWGBMMWctj3HZ2aKmTe7ZtvmETWRxpFF9vZogWelVf
e55jA1TzGrtuqtlXs8k+d+AcL/bIPTzX3Di0ncYINKcyg7ScL0BbqFOnCyCqj0blRHdar0y32qRn
Wxe7ERKXaydU+OZoZd5obmbkMXjdBGLGESmod3PBhrXV3quY8nqhfxMVqFRBR+MpW1bCsl6CsdCt
t1br95Vr3RNppzJ2HIxb3N+YGmL9C+UFb+APSTpUXbllmYuvcq5GrHkG/I8OBI2vt/rIScuuHwb8
V/Bms+W9HK1AXxL4MhiMt00/Yc0YmqPn5Dsj6xPg6AtvcGpr20lgE8jknJ9zW/tsz6qO6igO+TSX
B3qcjb3kJhyqNM5yxsyhDno4zeMFh3hdPwsCxv4EI+4856pzbLnwd9lsq6E1Rs+qVooAPY3F/EwA
rbk2qet8S3Un3ZtSqC+OrZDwyvNPvdZlr7j6wdFnY+cTmnEDzMidH3Vev+7WzNVjtHA/MMZiHxNc
ImAOLTNYkBS86EGU3Xsy9xEZZXe+UAIsG1xNY0pPZ6+TR4JkPWyWUa/OtWZfCu7591xW5IHsSLuD
wmMyBID0DErAa/u8whdhdiTtOk1vvnUwczYImIe5pNfQaJrXoajJ5bgUGWTa+EWF5xyoNU97TxcW
DorhDc7As0iMnTqL6LPUmtmnJnD0LUPmpGgt5aY18VfPFfUpfAz9LK3iL4DAO1pFjbAHX3FGn483
HBLcdxKb45WOLO1zPov1DAESK+hMez5KUJAEQfTIpfBhzD5nDvkjszPLb13kZN96dBOqe0tnXTZE
YT0q45ZnutzmHV8bl8YGuUW9OFFW3+PmnRBoBCcrQ7F82bTupRkb+VJRQ/Aidc242ETGAosTlt8S
6g8LPkXcyft0cIKkskQQ5aXr+bBc4vM4kaE6dnqkTT7METY6nhi2bixKlY9E/Njbk3Jra63LHlOf
BG8i3puojZXNCErv7FityRVToU1REIdz3Vwkj8FpqC81u6gjHWvRJhJWybpERI+eSPurpNcl29DW
AHSm9yrl0seudeCkkON6qMUmnQjKF9KqzU3STt8r9OhbDdjhZ9mmck/IQjzZ9NPAZqLnJl7WDmhH
ovmZNEqqzkKHAKewchyVo1pzA2s0XezrCIhI0/ZZkEVztK1TzeXHKsRuNouvTseU1LWRvM1tRb3B
39CieNXtTugJ9dgSkw9nhpupBsuuKLtYj8k9uctz1rZ1E2Zwv9G7RRssWq75KVS6bWmqbHnb3NzR
QnNDhS3iVK3wGBgiY2sV3Xi3YDHx85GWndoe3dtZiuJBZJ3c03akPKMTX9iCdd/kutIW9txvvcaO
t0MRNUB7CNK27eqLahc+4lDX8JWoV56g9S108oFyEIwXHYn5R8xlu0lOcdgZy8NsG85lSnWWOq6b
7eYKL5RMyZxp7QZka/wNaNXO6Hnk4RcpNmOaMalS13FMR62DU9FFB5YR5zQWVzOyrJBYTXagFGM6
RZlLOUKY0U6gUZGxXL2cu6t2cgZk73GTrRSBZpeXcMzvoZAK4kjD2p3ML7w2KXsftcpxvFYs5z/6
lh1ajEA1cP5dzhZHlTzIPgqa57WrefqobbZ+dDjz3IaqV5LD0n3SuEDZk9yVo4mFc62A5mn4NFEK
TZ5/3JYfPdHmIB+itTtaW1ukKVuvt9lomTe9tXwRi5Fulsa+ph79ANnS99dkbaQuSGrdgoi3vuLK
oyVtba7GYdbfyLXNOqXWuo1nfFSWPt64I53XEHrNI0kjyd2PSmxv7caWji2uMUeVDSBBI5yp0AZg
tFYYDNmrXPu104+qbUiUx1KhfTvOQOHnAiMmqI8piNaW7mbt6556om6qy2pOIa9Itvq0GBy0aal/
d3Q5+qYoCe9qEM9q8y1h9RPSmOYd53ihKDz7KA2P57b/qpqyfwdGnJ3l2i6uux2kM4wTB5Z6D+qI
4Ym967hQSD72+WH5qClfFnM+m2lL/nFtMS8gXtx0SfnGAAr2HR/T0KA5sH4kPliHKWXoYm1F7xVR
vjvjWpUuAcNv4cKN25aKhmeOL/YGjtx07SOyfJyBrgZ1sbdshmIsmWsfu2p6ZDPXjvZpbWu3yWed
SEpX5+WjzF3MfXGbV8KxAvidydcKWxx2qLUDvsR/CgT4oxqe0bDmHFB47jviEzeOMba0a7o2yrPu
bZ6XtWV++SicHz/K523ohVUwqLL6VHHo31ja4pJq7Ost9pJp42rLIZ1ZzzXAznhAL/klRQZ61sAp
s791SGRbVcJmE2xE7dMfxyUUcyjJahcUJubA/hNQ8jaONj0uv8WofU7P/TIH1C8sWDgJuoL6EN34
PenKcu8YfbpvhWzIuVff8omUZzdHDuNjd87boWTOat2rXarjXZz0zZVU4hLmWFXYTuOxtuLaJdho
pGHmudGRH+wzg18UOl5SbzEOu4eCGvH/MSB+N1X9nerDJxeZ5t9ryoeiSKs6/RUC8eOLfso+zm8r
vPUHyAjJ5V8t1IqngXoA5o5Z64cdC6vWv2wlCDOeit0EbDEHK8ztP4VklGkb5Cee9x9Uif9KB7LN
PxmycJPogOwxlKBM4e/y/mSjT+0UXJzWJcdJMMpyFCGpZ3GiPDXCUTqS5WBwzIE7SZMLTPA9PYo8
SkfX4gDTccnvW2CcUeDWhX1csKVHm2KsMSn2qjrdczwuzR3Ag1m5z72sfRIV9jT8EhTKkcYrIKuO
ejeemapc4ZPFGXRwe+qCElIP9tnLbAdwgGyXw6ItvQlvpvY2C126LVvkbEpYEuMY7UABc7t0FfEV
mI/z9jEV9a4Xb+JFxXiVrMUVwQxV3wq1WJr62QN0HXYgkW+kyZRbjsO1K3Rli98XJRgDBmtWC/Db
Q5Nl8z028v7SxjpoSUb8auNMNVCnzJ1iy68sNXZ9O2uuhdUwEMcSsO1Sz/tY2t5Rb9r0hDtlxxMb
1zprwHprVQzCepfk/DElNolwsiKBFcPRnwqP519KPuNB0yfWjon5Eo9zc4vnzcNQbRh3g561hxEL
XJho+l1iL11oVbazUWaeNBO2jTvDUYoLq76rpdKEYhUFaY9mcpI3m7jwzoS+DLqmIjBalsWHG/k6
tobDnx2q/U03dOaFJhCDn21YhrMqN0Kv60vUtOX3bLS9LWYWZEArdYO4dboroYY3K+IRoUG8CWwF
CzZ8POGTkX7ykNl8kINV0BTWcZR1GTipVz1k6PBXY/Kmk9E48o6+QnHf5MnXTKfcwKptGS7xdKJk
ew6tgUW5rUcmh2Cy+pDvyoeizaFr5UV30Y08CXr+ImyS8/uWboCLMiHvp3xiP3NrZY3Q6RP2564M
m8lijw3IOFRoNgnVMYo/0SwJe7JwhT4EWVV7fFvs0Bu1abSTwdL6OKsD5OBJkuIwi3uYX/Q1IiJ6
Vye1mnvcr6O/tFEWcdNeloupGGBZm1EBCDrViJtDdVV1rmjHHvozJnnzRC+c37SGudW47G/qyVie
x5ZhY6P0fXI0s0QD3pwXgvllNEOB9Xo3ZFG8VcRwsg2vO6qJfUMbjUAIs0l1iBo6gZtNyh5nz0dp
VsPJSgWtNEQod/bSPypKAdFqubqITNvIOZnj6ogRFaPHkN0lRnuroOtocwtSrDCvGg1Gm8pt3rrG
cQ5lVj/OBkMtp4+X0gG/t/L+56BMdYxJkvLI9Z2a35WYM22t9Q0uS/XJHDym79mL9o0clRuJWXUT
DU1MN6b5zM2wu9XhmWyVrq3xscTWYUbNeDRtXJcTlnsqEluVEzIBnkw5OlEC6TnVn0mii83glO2u
QPk7ZB3R4PTc4xzwsbH4M8IUnKnUR0Fn1WOWIcgUuBOySbe5zKbAzLPu6kZGcd+4VnwYM/7MWD6N
g0fG+56mwWVX9QAgmqZpd3An7RuzHY9za8hDC4kNA5TWyXtp9o9M18peofTxIk0tqfiA1Z0pVQZ+
BVB/KLRWz+7mSBol3DHrUrbu11rU1sa2Fw+e29xsTb3KMdWl0R0p8PSWw+VrZTaQeCjC8pdUe7Wb
Efc1Dc39S9fyK6++2bBtCv0UF+zXVN3iklbjIhhLs8BNkRR3M7ddP5lWoyktkTUM2fllGUjRA6qI
Ag7YcFTnaX6h9wlADwtC8SBaVAoVxgwOmfKWtkcTd7tXDM1dDMHqQM4v6XYNEKPGL6xR9bslqw9N
PtJdmFZ9EdZN5V37zPneUCUYxPqkbWXiFmCxXI2ZR7GJtwACgp/KAr8cJhwZg5Ux26S2stUovN+6
el/STCwmPuJVI4tpeEyKudNM6vWq/ohhLxl4tijiLVcou6CVE8jLBqy4bt+Cs2Crhx/D3eeDmy3n
yWzt+4kH9oPRRnxEcsmld2hRwb90Wtoek6Uk+gQawvrac/WngQYxLAmw/DumL+3GuYpCcfUw4kB7
rOnZPYo5UlhMZlWMb7g/QBeJb5NiKB5cBdg1qDzF2SXs8SE+LDJ5brBUbshilXstjZNXgpSqhwWY
oyPLh948x0YLKc0xGwdMgIRcOjasF6UxjgCnp4XDOLf271VuqtI3TF3e9GPXAX/V8VGSaQeIhIGH
jEBG4AFKz7QMT2pkiFfRqukzz2T0ZlkON8yJ5W00Wt53lQKnJUyKyLjC+x+fFOL/l1LFmabZxTcq
yOx3i+5LiBiJIQZgZWOxiT0zPVj1eCi52wYd54c5nIuWfJMX8VekpSFxH4dxts4kGYp3JaNJ/VgO
a2rSblJ5T47dfuQ54m2aaWHcnWddCZBRmihgtoaECxNiesvT1DO5GcUICnk13k2O4LRfzolyl+Jc
BZRN/cZzNkf5Beg3BbMjiB+HOAdRA7ow8nezF/mVM/sDFh4sR3grokOu5SX6FrGysGEFfLsIXG5B
JzvWpXqXoubPcIlvGtqJni05y29wa8SLa5rjtlIyr8W76sWeP4lZObYE+e6IwpQt9sdWeTPVGYJc
W2HsMRS327MOa9q9o8jmxYunyg3mJQLqo/UG+5o0E7PvOWX2BHuAHbVbG/0V6yc7LGUyBOJOUxz4
zKXZbtDVZqa6caIOIk+8jeG06nPk9ZG5qVI1x2w0KrD/CjO9RuSGdoKmZKxqQ4XE70KG4vbMdtrC
wA56RAdlLXtx1JLeDu0G8Mw8YsCjCgj9vmiWYEIU3ggV/cjOsMFZCU4gX+uae23oekBOlnemjIUx
xGFCCicnaw6dY9JbATCzfc7bbIUexkOnBfQO1l+wmTbVpje9GdoJVvhvNgeoGyoxwaPr9le6bLzP
TlKVr3Xc1RBEUFNDbvER1WpjzmwuvZw7okV2jSS06tx4i+m8jFZbIBE1CNp6bOGGm43Z+Ap6ODn1
kWY8eqgbqe+WxmRCHUe+rGosazGdxLiJcfm7VH8n85VGYjEGk55oryPcvKCprOYlNqP+3vKQrIJs
0tXnYeEAuYlVOXAtqd3gsyfS3omViWwD7jdWjgx80RemvOoz8p3dbQ1Cj6ehI7tFHbeShEvbiaBk
TDxkcX4HFgUeVOVc6Kln71mOwegqG9RFIKBz7+Er8FRccOva3iPqEJLI1ElKcjZ0tdjZYRfGzmaR
XftK6Ey3QZk08SMcSGf2ySgyAGqKoc1AI1N1h703vnSklBBTF4BaGQyvxbT6cGmMYjuo6nCmpWBj
D235Lcn0oQ3oinK+gS1vUYfYB6zdqu3nGJzjV9usI0oxsGf6vJvYyxqwuzeJPuVwmYwcYTiygNSk
bZyZGCvM7L1Bi6lwUPAfjZIU3FoMeVNHInkqIlp7U0tNdupqsGy1aDi3DXlPLnDbPeVtCehR5YxI
qd/RXUql21atGOgX9nBt0HKXf+nYgJN5jCQU7CS1EJqbBkiciJbllCtac5Q4u878hsVZN9P0LVrS
nlVp3xOwFRQSekZ1EAUlubTUPTUzReKBptMYGhvCuQOGqnzT1LT9X2bp/wTZwM2wsgX/w5Rcvaev
fwII//ian0Oy+Rugbxbo5j+Zhz+tEe5vKGCcwAyyF79Tgn/OyNpvjoULC9eEpeHkc/Fn/JyRnd8c
/mH9st9H6//GK2Gu0/YvVidXw8/FdyNTpdvQ8v9kdRqY1tIlmZRDZCxTaIiieLWyCL18wANKMQKb
jhEA6rxQwaiMMshjDNY2bXk3ix1RD61h18LAnY7vzqCVtwurwBdPzWaIXpRrogANShlOAGsQN5fq
pbQi44BvQ79FLLdxNTCh3bD4dhfstSX6XOdReJza7gMw0OLaTsN4q46vZd3ymWGwfCTD2z7XeToq
JEiLamEgaabXDkjqBLJWmRdO1xS2hpNXcY4welBum8YW+deET3FMP0GJN3Ym7ocSCKGVcqKJOwAd
VDerh8Lg3kIpSGi1umtuitqlebs1vEzDUpAZOwGZIlnpccnZYI/vbnhgpVgFqgJPVK7k9VvTNc1z
De/qMgARDgaj6E6x18k3txyrZ7NPLc61bjyfqIoU93OTxa96ojMZZ3rtQ3BkuYyP2+bJicjmSorh
p/rOoosdb4Q7idan+N3ZFVOaX1yDRnezMEgzzPB8uvrgOHKI4RoOwVgNrW+b807qqXPHRtXT8cmV
bxOeYI5jpXtHkq4BoZX1D6BZOwyGHYWwcjbgyzYamXolr45WHzthhsv/5NKLFh0WIsvHcSkSBMvY
8mIfVpdzdtVSrwIKwYtHGqWHh8Ek050Nmlz8IR+1L6mTR196BbJxIy2xAR6tnOWiZ7AJGOxrNmaB
nKLlvMTa8FTkFFcHlle2Z0kl3Skh1gway6OPnGMmZDY6dZLb0ayKDUZ6qtUr6QmqiTVnvGGcbVd7
2pC/itU2EncTSzQM1Cw8daLYL3AHCcTLSICmy4UR31WuV2l7HL3pNWly40mPy/TeWyxejTKn9kEj
kb4dRGKeNJ3CZVwYdbJnFEb2nVmt6P0oCMBrlBRCXAtsaNXPShW3R0IF3jfZSqfd2moZcwzBmJ0S
lRDeFeFnoTmoj2u4dbFh3yVmysQ0uliEfA8Q75tJPay3xm1ynt44wz3yM4EoteoT72POErBL7pwp
6246bU6ODgtbb6NBFwTsVMF1tkFohVyu9SfXEOpt3PakHhTBv2t1bN6I0RzqTVKXzSWrHOQEztV8
yr9MlZattL0YSyR/HvhvKiteQGn8V11pcd/74FjmzL52tUfv2Jlu9YlGdR0fDUEEOUg/Ghc1us5y
NOZjYiXZXkj7TnMzjqyms2C2YTib6Q1+mGCjjpuOqNZzFHmzrxX0XIfOYHpdkDd6HVRlZz0MdA0B
j0u1PujpO2U3mKoXk/H63Fusyk1BMVNXdyy5iW5gB8WfSV8llyKfl2vUTahfKbvzz9PHuIpQoUJ2
pFiSORbexKA+mEuHcYViEruyLromlL0c2keTI/S9ApUnD6d1QjYYlSl8t2/qdXou1zm6WCfqZijn
e1QK/TCs8zakovjgzl1xL1ujvRa/z+VYvwh5bkjolCGeW79c53gIGBdCSuiBTPgqo/6YHRsq6g6D
oYjdsKoBHrKAveoD1HgdswwRC+KnT6svCZYPNWHVFRIgTodo1Rq0VXUgE9jdpggR3qpI4ALzNvWq
UmSLFu3j9W49I2FUq5aBiZ83eX5vu/EE566gIFk90fuJAEJ3lbpVu+Tz9KGOIJO4zoxegnDC4rTY
oPdd1VVTiRBXGPtubZlldz2yC1u3yaeAGbe7ui3V+mFcS53LyaHadxVuVJmPof6h5gxT4+4JgefB
vIo9ww/dBwVIpFp3bI3uBBQRmrjnjjtqacxQ6zDtY2R1GBe9PDlCMTVTfr1meYby1t14kzS3Ntss
ncvoZK+ylBq3EBc+pCowmTvFqpSdyUkXKFK9XOYPdaurIaS6q+Ql5tm7GkubJyFtR8U9YTl5a3vt
u1Mn6jFPY+20UPywUTpyTkFjTUDxIeWjsrlcfp8oJI1DS7PqUKxy3LIKc7Edz5diFevmUWs/L8Tf
A8UyUfe89N4i1MBHApmvRfVCSUH6ayH0P4xFFN1bqzBorhKhVaszm5bx5DF7hPkqJBZT9Jqs0qK+
ioz6Kjemq/BorxIkRd5l0Bv2sVvlScrAuPMr6pO1SpfWKmIm2RSRdeQn1XPnTTJaXF3Fc4IF99/W
mBdvi1O4+G53UXVZ5KZbxVLZm+im7Sqhco9RzlmfoquKpBRXXGxFKFbZlXYLg4weUiyNyMmb+aHP
enVHXi0frlyEBRA9tbjLrMjy7VXaTVeRV9PUOwevQbjKnYdylYILYF2hMqzysNRerLHlfAyW+KFc
RWRrlZP72hTb7kNj5na46s2jagea6VRwUlc9Gmv5TlslasLOHn3ycsYUk04Hu+cROeWLfVCIgmj/
Cyj8n87JOv3UnCz//Tn58k3+Y/9aNpwm229/jCb8/pW/n5YdFXo4NzF2OR9B/Z+5BP03a00WsLLi
JP2DN/7zqGz9Rgoe9hiNGh8FHWyafj8qg6PjWMv/nQP2aipWjf/qqPzng/LqhjFsUhMqPwVxnl9N
xaZiT7FwnQVPDwgbg9Ovr9vx4x/+KHc/okF/pNH9NUrDixCjwAjN7wkr/dcX6XHWNMQslv2Q6+Cx
nQ6FyxkdAItmv/nPL/VnkzTN3jT+4Le2WAOpnP5/fam6jCbB+QOmMztd7KNpftJ1I8JC2rA44Ba4
L7VW2U2LZQJ2hOD7n1+eCebXuQNxjeC352gg2gl7ECf5o0dbLxbXkjbWFzp76CFxntz072Ic67f4
JX21vgTtoA6Vw4w29p+CJC1HUk7zmthbmvw0WcZj52l1MOia46uL4Cr95+X8/3nnKIT668vhc3ct
5jWSc8Ttf/2NjBhxcPK6Dj+aIY6wmbQmIEtbHnMrKo/FaH42IylKKGKiV7k/1VnpU+IOV6xENwB4
WkcIqHpMXxqyV37gLszaZqxHT1CDWeBC7DrkWl8XWiPhIXo+JggdbaQ0iO7JXTx2/feKVWHqt72q
P84dBa3K7A1lmCuVcaHJwQuNJDfCQZ2nxzmL2nNqx9hcDJoXktAUXvnJtor4KZ1ZTXIEN+6juLZu
LQour7alYASnrhDbbx9fhhFYItwKzGAuHmSWwYLRZcHd5MY38HjHrYG3leKxa52ab/bi3sOJKTGH
u+WxUSd2f6bkJTJ7oxC3JKSSYQVoFrHLhYUhoaIPo8vktzbBPehkyW0DsQ0rdE37iQ5oStbSvkyw
E8ER29FRj41HB6rxMYPyE4gOUZ+T3zcOSt6nCeBNOGtZdlk8EX/qbbMISPsRyh7j0IH86E8yGvfA
vSMCjVNyU3UAdZK1Edmd5cmKYQBtZKtwMooxonqH3s2GaZtSd/ZJMAOGiQs7XHdT59yQPldPVcPC
cFtNbWt/pl5SeUrysb2tcAtyPp0m/VNNf8sJX/KwVw3irim+XAYUYSWnqBTtDbFSa6Pjk9yW0uMS
KUV2J+rV1CMrbUN9tb4d00J9NGsgZPMopoByXX14ZmAXaxfKrJ0VqNCf0kQs6Ky1BoGnZKkq7A4I
SKp5h0WBdhNFSXvfLFV7V7bdmVO48SwWt/9kDka+F0qi3WiTYe+pTYVtsNjpFsjZtCPZ+5zkrTX7
Ob6ULbj/aU8XpHev2mSgFAMfGhTt+g7MVKijJN7EU81A5zWFuqVJVTzXNv0ePtj72NcmK4XAaw6n
NFqLe5fEpser20aRwcQW4bDFgh6/ZEOeHPiyp2mEjVJGAgSfvG/m/HMGI9tX0Cp3ZllxjiXKj9qP
VDoOMUf4SGqcHcFqaWoD3b7sWUI1HdCtD/4WE2x9SxMeVK4hRhohpx2r90Yk5tduBXgVfGjOY5wp
pz4G78VSNwntgkNkmJV4nFFgHcLnKxMs/uCDYRIzgnqFhlHeOx+nFSTm5n0VRCtcLI4ieZqgQgfO
ih6zVwhZt+LIyrzEVmyyIEBCB1a2Ysug8soj2G/tPIGnB59F4KCu6ywAMF1hK05ejch48lYYGmOZ
ek1XQJo+Gi8O76viFvED8XiGToe/tJEuR+yWnFVX1NqCNz1EeiQ372oJS9TsRulEc5+JqAir/8fe
mSzHjWTb9l/eHGlwNO7A4E2ib9iTokhOYBQloW8d/dffhcjMWynlNVXlvCYsK7MkoUAA7sfP2Xvt
ev4K1Ux7q8hMJ3Jhw/4YGGG3FYZ5P8J5axfgW2IAeCh90szmlD8bBrL+1JCnmbM8DcYGwXK566zS
ftcLTK5csHJ63MHAsp9ct0JpLdKGFBrVa/Talf3Ouu0d4wVSZ4oI/dQCrouibrEScEq7CS5kO3uB
3JUE5F2xIM1HMeIFqSz3tVmgeAB+DLojARPXBZkH1f+Kod8+YgNA/gAfADI8oaoZJ+gbvciIeutT
mkcmqndRrEOvOTmNZ2zm2Qg2wYLsC2H3BQvEb4bmpzrLee9Mp/qSdDaQQtzF/spdAIAsCfI2XqCA
sIcyAqQABTLyTDflMA8v5Ygrn2qIKxPVA12QQL1ipFc0Jt/9xMg+Azs0n9D5OfckQ0i8Qr5YCyCO
wCvdzN6rBWMoC54vMcrxK8FHxm264A41cru0UcmzG7nFYfJjqIh1k9EGdkZAbeSSbZn7Ex6CYuUq
s2OYivaCV8y1ZxzwDON/rtWHQg0CK87neyc1Izl6eGaeMj2KfbGAGxsLgb3qp/jAcB91wQJ47BbU
Yzl27sFtwT/KWKSHyAjDN8/d5mEMEG2KuP0LNhLCab6xgO7uuEnZEz4ssSZSj3wSg/PzowN9Ug5g
KNspdd7GXkY3spHzZw2tkt4e3MqkAmHZXWCWC9YSY1ZyQD3QrDLJQ8bmyShRW6tgAWLKBY3J/jgw
+EbM7dcjYVrnVuSTlW2sTHf/LfL/oyJf8H39ssg/lsMPtuM/fuGP2t43fxOuUrTU4QlR+P5R2/uS
LCFLXmIwUZPJpRL8s7a3l8AggRIVHdnSBf9XGxwCEXZCGusU4osbmd/6B55jx/6pGsa+DLLLlhZB
fyaiMdv+sXhjc2j7QsXeyaxzeJCJrgDNWOnDCJfvK5vLfEQUypBWZcv2RcABs9vLFPcy0A2UNu4Y
crGKM9vr7xy7DZ7TmTP8uV4mwlEbJyFhJcvINiho8qzry/xYBKhHCHF5ntx2uO8wq5GbAwMkOFEB
Zl/7ZRLd1533HCHuZvW+jKrby9i6WCbYDGSP0TLT7pfpdnIZdMvL0Jt9Wn7lnEUsFyPxMGM2DlOz
/9zGtfPAVJ/ReddXwfd2maeHRn+dQpxlHFnEyeu8zN0dVv/PnHjytTXp6DvuLXZsP3SxoTWjuiMG
jjd8nGxgomQ6XM8KmuzKx5bzXeWGcV8WCTJf1efhTW9Y5JhehAEhI3d0eKXtXFlRkiZrk64AQ+mh
i95n3NSHjNi6LXaP6BXsDj4X28u9vV7EfRSLMnucRBTd0hZkiE/0zCEesnCPxN47YSbv9yYpcvZm
hrH6mEfEtezngnhrokYY9iHhsTpEJCmtzE3hlP7XScCiRjrXKHPN9BYVkt+0a3IDoWgHKfgNLeS8
QiKGmr4mgL5B8nqRDxYs6JV349CUp7vXq+6hV3l9CKcIMq1hakYNgdeufVj35dqZZfVYZ0N7wniP
WMAauTl+hvPGqIrsVqhAmSsvnJNbYhGX/dRV/UtGhb6SHQwjFHYlMXPRPI0gkULl01uWQbsJ0apD
UiooLKNl+jlCLaJuqOqNM4xRuSLRvj2R67KkM0djeOe11XfNX6HmbOc6hkDCEjpA+HBW+EHJW4Mu
034UDSXzIQi87JliJDn2dlFvZ39KbCJ9ZP9ewX6/kwMp98hjXMKN7IbQVbu2d6IkVXE1xmK4nVsd
Js+1ie+sv58Nj/0J2SAqsL0SffwwgIm5yy3iorKvfLvWAGA1b2LuLQGTkaGvzLmZSlyMpOQEN6Gu
/U0uSuC2Ttu/DpwZabIK61PocQ1MG5skmx8dPYbboeCYCR+YSKpDUIjFU8QwHtkbzEgOiSdUKulO
U2/xetvNeiqbNVkXw0oVzGPB+ZVbbVb5um5FsEsiCiBDQXHCtrXEGdr5Btzn2Wp9cV2anCDH0nlA
9X0gEMe9misnWE9mg3zHLKaDHGvu+xKslHNkmoJN4TU8gU5RmzcGgke50bqz1yh5/B2O/PZk5U2+
jdF3Hikzh6vOxh/MUTHd1y7aplWZz/VZ6ro7WUmXP0yicODoUBLvZVK0D4av7+eIFzMFvI2+/JMw
OrIwvfSr15TOJpGwUcs40U9GZ2U32TCqtS4YR8ejKx5hKLFqeTmFhY+wZWVK9GQgfiJsXKG3RvFD
ldCld7ZTPPtOk63DmRfbKO1D0oYPhClFuPpEsg6wy6wTWNruiiETJPBZ5vCI5HK3y+EJF0i0MRHO
HWHczlsrk/3esxLrQYJi3rA8wT5yGpekIyffStenkRw6urt2aUZv65Eai7in+bOdOc6Lykml4RAC
pL2KGIB0rXpikEq41iCzkUVKs6bQi0TWE7uBQZ4LZxDe/HC+NVPAZFikkru5Z20Eb+sdytlxDp3h
4zEQZL4zNiKjJrBmOAUQbteDdsN1GKf1Td7hHVVNvsz5rXdTMrjoQkwCI0lAK9ev2y0RqBgMbW7K
/cCUbBvMaBfXMsy425ad8KLSaSVTKp7YRDy7R0gWj+0ILJqzRoxU7jYBuPO1N138S0VKUgqWs61J
gOomcVS3a7SXvzBy8O6iNkRaE/L1vySeu7Pczrhx07G4JTWB424Wmk8ELGff9eS0r4qA+EdVj8U9
8K9wOyGE3GUVIoh+bsG2mQ4HQ4476ZbDUMaiG8XdY+zY5cmLtP1uax5p264H0l7q4toTlUbg74pb
rd10PULC4K0apsdQ5AtuwhDxTQuH+IoktP5Ku1lwMCM3WfeJpjJ2PJbMLLwVvk4OMS7jOyPtlIfV
yFMIyexwg6OQeWjQRvPJzKpolzMXvomtLPgUFQjRVnnl6jd6vCRzz0YfX1l9qkGxBzXoWTF+ydsu
Xc8UvE92b6OMCRJF0ZjFbbhStf5Uh4N1RVzMcIU6ZskWl2bC81ZHD67sxKMV9hYR3EmFC7/mxI+z
Kfpc1RVx4viI7iJ6NFCOltWeHX18j4gJe8JMrqCjSTGiyKQjYVrOjMu7a09u0963HZYghnC2gGVo
1nLpYE/MKVLzZQIZUBzKUTXxZ4eGP1bYtpQdO1FqegmY6Ki3VoXd5dsO6PIGaNeIt9kc569e28tt
kE7MupqYJTgi4qLHc0XoWhhN3X4w86dhHOs9UbAh2AFmt3yV2aYriuzeXsbFbqFOXWhUm1o28X9B
Gv9ZfYxsgabf/3YN/0a4Pf89VfP3X/mzQnZ+c+mIgsCki0hcg6BK/aNKhja90Dgtyl1sDQ5knH9V
yfQ1/xSHLEBb01vAT3Q86aL/Iy4nSpMfW5pUxcDfyHQQ0iXXQf7cQa2D1suScJTn3Ko8mlwAPuAd
COSF9brTRtXWNCzRBpLPSgZacFMWE1tw45rgEDdzy1P5mJW1SQ9Ua2k34xa8eOOQ3xXwRCOOWAIY
VJ3N1U0aOdJTu7xB9DvctCb86xGZhqI6wD4r23AHXTuXV71T64+U7g4GM4Xq0jIITI+k2mWwi1Dv
1+Gmsubp0fDmWVwBEAfUVvtQ+ch9861k3iOVAtZRjCJz14k2aREoQjf1IavpY94l8GsfmzrwX3U2
24zm2HQJRoCGWZ0l8cSoRib/xbDRlHGJSc7b0c8sgNpodoqVPRU5pOzYWw7q8rVGj7Ex/HJ4i3uH
HYfB1Q4wOnS1JmoW6Ys1srfbEXy5tgTXns45IQOkS71J7dYvlrbRhIgy9j+g939k43TjmQ3RvgQP
Tkd+BNd9J+1bQMDmgfGI2LbJEsKI+ID/xvbreyJtooGG4GRu2gEL84oinI4ipTNLohPAFh6E2x8K
Y87vOlSSz2OUI7ZrJno7s5rufW1NJzbGRXYSU7iilDPiQ5Ql8VeeB/c+SXESbvvSMm6jvMAJ4srm
oMtRoN1oi6doVpTgXkdMD9rHdT+GEfWw11rXjttbn40y07ggid+5LZ1wwSlRLucKaX4fi/mctS46
w7iDMycsmETGshoORjDu7IGpBcmh4KEmkMdvxpRXOy/OjD1xa/PRiSyCVXNLHSMtqkcSTIMbjGTl
VUkvK987gIpvx26WvcCv3jutRdfwz/+lOeH00bXhWhWJE2Q9XvytQJUXgHOlw6E4McAfsnKjfmc8
M2pkeipIGFz1A2bweQs3Vpgfl2Xiv2iif2NSs2ww379aUZex4vW3Mf74gRr+x6/9saoK0/4NwhFL
GIuZXCaLf1lVF2y4LU2HSZF/6SL82XuwFb/E4ND3mAcpBevgX6us+M22fIG7TaDRW4hH/6T34P40
CUPKx+UJA3JclzYa07gfWw914mQg9IrkqrG6eHp3SodVsXAUGXtm5JOlwgmN1vlEOFGpc+NYWlHl
NmsmnxQPA2JZwvsQctg83GvDJHZ9TKZ+Po8M2L/RF1Q4oYByzvWhoJGdQjtJs2FyHg2Og5ABKO4t
q9JfM7WYPcwpZGC4Tec5AfZtxkarcCZ1PRjw6ncouH0hhMuhb83X7Hd0OE1lXEbksZtAxYGKYXVZ
UOPWH9xxSL8pGHKJWKLyHiNLzeXAyd+zCVgQudMyAEuKKtdPGpCi2HoJUgPzc1yrdiZdsuo9C6m+
iV3iHIuYRIzZrD84JzY7VVfTnWtlBdqFaUj4VTkZ81tFxyO+/u8L+B8lhdN143n8RUlDZdR9pNNf
R/rUHcsv/fH6eeI3yE1/vl9/gQ16/m/Aw5c6B2cmM7K/NP5s/zfh8IqZvIIkiS9g/r+UOLQhKUwQ
xv4eTfdPXj7x08sH3tyk8+i59P9o0ls/k8dtWLuNNwfhqRccOdDjCHU/iHBmkynaPQ+hf+rNL4kx
oF6sHWaWeKN9UAZ9e8D+1+/tWtR7FFz44P9yG/+PebJr/dSS5J/GLaEUNK0FrGn+rMwdtTu5qUU4
rQJ1Vd76nIRvvRlrOXqewE1XogOjIxzD2cZNQGIlmkGj6vU6p2MRfPVIs7vXrDt1s60mxYB9hkh4
gx9paKmYtHglUa+VRJX21bzjNGx4m8xNLJM5gQtKeePIlkAv4BLzxjHTAlOpyAYH00bpqLT5FE19
yNnFyMmF9d2sxn6mmflxFELyhXjUPwHiEovINtmOEIwpryLAKf7g2XezkN0nv2QaMDQ1JFpKqAzB
MePBL6Q6m9AbGI4vw+YqWccsK8yiUvRWuz6wouzUwuwhfqefiLlmJOPc46bHRh4OSO2DZzhXxr6J
5+ZUh4nYd52tP2Izam79HFuvTDRxouWpKqV+UkTX3gkfqITSXXtmINoztgMvGxOKQ4WEUvOmduzp
qgijnREnpOdEnSgfDMd/NW3mNEasy3JD7mj0YgVBhaygc4drA2XnPV4NjIIqmvR2iPvxKlTzo9mF
2W0zdYS/zn6hMP+S0rLzUsP5QixJQrBxBNbedTk+drYZyweStqqHPi7sdR54+Z1LNBbAD4xW6TV9
BW1/SkLsDqMw4tt5rrd0mqxd7WfD02Sa46qIcAqMsnL3WZYXu0q1UUqiiuzWmn1yO+MGOYwM1rZq
JmmUnLOa7lVVHmkEko1Uh/Keu16fPZk2zHkz8xQK2yeyV3qnSJhZuAkKM3up4O08lUtQXj0I+AYp
Q73HWsczRl1rvLJ7U30NVSR3uFPqLQpn1AnE566zqW+2Vly2csV9d3ZzPWATIkg0ek957NEkNOO6
5UkjIzccyI/phxuf4uzsDrrbYhnyEYBC7W4NXDTWENt8oNZ+iMhzQcM9W2RpxRGPNNCaYMfAU09M
8xz5gl7EWRtjRjHr+d3W9QfxboUEaOfM6L5ZkJKua8yCGyb1zQHfIpL3lhbiK6XwjBkXyeLR6mVC
HuRgT8Rut3gR95TA6JmVq5mdWnWuQNX7dUYX1vanDbD8cMY6HBhP7qgRpUJzbo8+WuWzX7l4J0fu
47FXc6NXucgYXtKkOuMD5O4RrzqvnX5pRvfRLgP/BVzbC5wPDDODRLUzNE/zUBVXfub73L65Thek
Z7CzSz9YRAnL2xV5NcYWCv5+T9PLZibWwsxTBRaWvUpLeUzb5pMfDfMX1c8jbG3tHH3AXUzpoalt
KmGUN6yEwyvwEq9ZVWyzJqF0MyKNNG5SHC9DMUwYRRv1VgTK7zYu7kuGxCi9+hs04c5xFLRbVjnz
JZwyfRvlV1NJd3XlT31/LENZuhi0MoYNCb1nPOGlbFZ9HFq3yL2He9kAeIFZBTGOCYXObkllqJC2
E6TCMKEvDRpjAndwRdPxRrIcnFHHEDzOEDl/5iRSw9Cw23I7Qhq6DhYltAGgR2/Uoo+OF6W04gyT
bUQXOxtzUVJLnlF/2yz66n52m2tCuKK72BrST9Wiw/YWRXY4oazJq4G22UWw7eo0/UjCFhl3fJF0
0x2XdzqeMuMFKACi77FG/21dpODqIgsPq0Y2O2dRizczoqEpF8Nr6DEG7xdVOWC0+kDvcjMb0mjI
c0F9ToIYQnQYsM458sEfqqFvHpmHIlkPhIzuhWtZn8s+jx/UNObioBsd3jmOU4EjIDUtW1sq0m/l
RK22cnBcumAt0coHi2o+qv0aHIwY++sWvwIWDjG4kGhtsjiZebXRLaluaPDdHrcsGrG2/876jqTd
iIZdraR+Q3DDJULfnK9ws9q7ZLKTY5Na47Ye0P6zNozHZPED4NgU/OChY53nJU9RwoJ9LRct8MLU
I/sKU0Gy+AvExWqgJmuxHWgcCEh9aWj1NB7PrSfl5Ws7GF50zjnO03e3+ZC9UFsdyY/ERjQ7eA64
9nq0n9GSV8eE0/qdb0eCq+YfFqJ6HkQXqOxoVFdEsbPkuAgNJi/AL1EeicjKV9I1IGOJ3Nh4JiFd
VeUkN5Nbqr3DyZ1fIPr0tuBFx2y72DbcxcBhYZDf5NGEwKThRwy8/S1ZbB+NZY9nx61RIukqwhbi
AkPvF6tICiZ1Q6zvuF/qki/ZYinhKXUh7l6cJs7FdTItBhRd9jjI2E6bs+0tJhbXjnCrCM3Yf9tN
BhwFxO2+vZsagIAbDLXms0zattjWix3GuThjpotLJnQWx0yiF/dMe3HSeJEaaGZ5i8z94rXpFttN
vBhwmN3ydUXvhpP0t4bppA+TKR/TMXD3ycXBY4MCncGPRfa1vnh8kNlat0FaIFVvo/JtWsxAbYct
CJ8M3xd0QdxChp0Ub7Zb5/xNzETWYiti0oVmXS1mI6/W4kqznPEWLWak8OJLou7Co5SRt0R3V1np
Owe2V20I0H2TIB4boGV1SnBWKM5QnsGsC49PRIB3AAXMKOv8YVj4F+VCwnAWJsZ4wWMsTk8QVgs1
o9P6IfQhJ1MUudeRW0aYmXjFyGdHlLpB6Iy8eXBirOlu7uBCWKiFRGIjrE7G+ovn1+A7yEbyT0ic
h6XAdK0GjDKsj+mC/WgWAoh3gYH4CxekvSBCKpDJ1oo0viULIEn6q1rMuCeHC1ykuYBGKE+az9YF
P9LbC4oEVyRe/wugxOQZAJC9cEv6pGEnwEhY1Ie05n5ukLsRJNhi1cbcn9ne47hwUMoLEsVZ6Che
k7LQRr5dkZMos+S6iaZ0XLO051hGvPG5AcL2gKVFvdUgtvalxGOCHizFSUweG7ZSVRf7WjdMqI2Q
+MVVhFQJUpOKOlDWlbizsJAT817FPvgJVX33C9OJ15kZmsfKSzJzXSCEXWm7A/434r+x27P0JotJ
7H+Pdf/RsQ74+y+PddfvcYEA9ve29/Hr//9/S6j3v850kj6zLVG6wpOkDeL6HKv+aFQTKs6RRTmc
z4RCuoHQ4081B7gg11MWGWkcZgBH0cL+U6lNhwZpiIsQmQQBTn7/KDicS/yo+0XZbJv8nSXTG2HJ
cub7C/558kEQtnQCoOptJ3/rTtdMU/7N6exvl6C77oJ6oK9qCo6iP14iGLoMniYBLHC4MGYjHpyI
0JHc0v89Sv9fZ8B/c5Xlg/7lgzAeHkeXeOODKt608VaO31r33x0z/80llgnAXy6h4tLhXeMS3Xyv
zPsp3tTzl19/ip+GCIsbFpwuUGTU3uQiq58uIam6it7wmgPiX9Cbhh+u46q8zwmQdCMn3//6an/7
8i9X84VtEkZAt++nb0aN7tiyLzeHqQRhZGp+xLmCSB1W2eafX4pkQVqE0JVc5+cDuqlJ5LJGwQeL
vPBpTACLhkkvrs0WMcOvL/V3bTndEEshT2KMwRV/uocidYFn2lyqaIruKiXn7EDOzrQOxnlc1eGY
7xlmTv/02eBWWtiDbdtj/IhH+MdnAxgW4xUMgocJkA0aVX7IxoNfZfDj15/vb72O5VKIbOm00p9l
1PPjpVLbqOaqMpoDlAw8CFkAO9WowTemFidZjET1XTWBAIXxEV13GVqYX19/eSp+tApwfbq9zkIx
Y2n66akhJ6ZC8xrqg5cDupYFH1DWw6dfX2T5ED9fxMbv4kEkY4lU1o8fchRlCycBkWjb1mKvhgid
Y6js4CazSCObJyQiEA3HbYkbYPfrS/9fz4+Nts4inuUSg/njpek6jyK07OZA/TltKxtnL10kaBvK
MBckU4jRcIpgEfz6srTal4fkxw/NKc/hwxIB4Ahh/XRndWbgce5rIrSNovlAmAl3KzYJ/VIDq44b
YPJmYEXiVEYQra3Nbjdqm68gQYk6jf2wj1GCPlvRbAtAKDrZNLSkQQT17obj4HDlg5DdlVCVNnY7
9sCnguCRqrCLVgpq5dOUeiMVlErOWuKj8crqDSMj9lhPY+8W/aEDscVhHTUwUDuJU0JF11lVoW+v
u3IlIXafZdMlx8jM1Nmk//Zq5CiGVhEJt2SuGfLM+Z7egmnobWS4qNBDaED4Z2EI0QTqrjqwLp/A
N2SbqCKIPFH1h8TvcgpisLlw3foNUH/GUpa+clKr/TQWk3M/MCDdG53KtiX52UcnX7jVnXB2OmUN
VWMlrj0zzbeJ7YwrFqH+wVYtf4RQgSs1J9O2nD1r4sSnxTVyerbChGU3LLvonjDm4cNv8a72s91p
kuhGHgNCw/ZGPH8bChm8RBXGw03uZ/MnOTBXwUoqvjXNaGRrVzvtd6MmfpwxQ9Y++1bsRbtRts59
T6sHdTs32HUQSU2uBV0a5joiCldyUA5aqDoBIUzxwuEMUCCgviMVj/Zhq6jJE+MmCZ1vraZOH6a2
+5rM4ydntr75KBpfRwsZjtMZ8UubokwzJwRm5IvzIhWD821uywbbzFDPh6RmxUiyii/BDYCEdSZ/
Lx/5dySjSk+57+rneHn0iXlW55y25HWVD8HWdhvahdToSHeshAxFu9/4TdXs6DOYexo8RKiy4YRr
H0IvRo7JRB+eEbflkrZ0oKXJBax5EVcn7R7mX3pI3KRHiT93jy0ylPXc+JoHA7PpfRZy4jGzgABL
1l4aQmW37fFd33o+t3NVL9z/vKmsjUXZdNMOfpIcE0vmOwIX0AyNmGSDddcE4oEGUXg/hbH5uGRw
jytcxO4tkQLJPgpDcy+cJvgSoJ9EZGkZwY01+ACr0kipbjn9g5gKAud2ihpiJ8hEW6NKdU7Af+qr
2lDiQeRzf5Sgfe8Cwzb2HFbtOwXr+Gpw3GfMKvM9uHjNkcztzUOHw8Q61g1pLl03oiNihh98abEM
09kcyha2UGfsyynyvjtJ6n0HrNauNXbac6OE/yXCUbUNu9pBwY3/Dp9t64NK9Jf7EaDb2oh5/JrV
mjup+5GA0LDC2aHFdAAWbV0BjHGeTIyd22DyEMPAnhZ7j6HW3qVV9uJZQU9zyo3uCa42Dz2CIrlx
ujFexyru7VVOmtaHSBFN1nmX33TQat8bmM/XRRf6t7Sv7KfMR62O+h7ozVgTEzFYZBPYPfl9tHG8
O9AzxfsUucN9M03j3ZhE7c2oa3klRjVdI2N0zylE2L2oXQDrUysfKxorG3CqMz55wyOyzrS4QI1O
NQJKB8ynIRWiWOGpTwFvS+luYlSbdMEH87sTS0xDUVZGkM765Ks7S30QPYtQauR6z6PhbkamjbAh
Kr1vSyDdG11hsaOgpD1gOvU5G7B/wG2so6fZyjlBE5PG33SDSEJgRVxhqWI+8a8NnyxRzqcJaPiZ
CQFOBjeI63UiCxN7cp74RwZ37o5TtNyA//GPrvbLHQDaErXS0o2P0hghprR5JjyMXjsOCCQOTk1z
NIDz8jFqb9pxKDW2KugC2sJm5uNXabkPY0mBY3HovCsoAr4gympZxvr0HnCwt48Sc1q3rAJvILdm
INFKHXAR999QY8w7C2732SpEsR9KckFWgM2qd4JgxBeatnqiwR8H37XfkVKh8XozjkpPl//cKqSL
gthpjtMY5hbtIDXcDnMy3kLbImDRS4lp4Bm+kDe8jSNCSFqXS8YzTk16vcTOdfC4iF3LWvNLmrb6
s1qC/3oXrevKachUiumuXkM8SwBmhtaDU4zBa+JE5XMf5/m+9btiD1c/2MazMBcHN0rE2vTX5til
J1l278zI2qOnJFlPYZe4GwJOzWV7x+M1Nf2N35rcviJCSdgIP76WKV09YbQwwCZRjofS8OlJeRUR
9rSjUMKZXp+f0DyPKdpJSXiNswRftkxmm5U5yvngE+PyKOhgv7S6n4mjRJCzqnJyIN0Ku40aJM7D
ueq4LLKz4DTOxM6R4E4ErqqNJ8B4wwAijK/es9HmlMpujl1mR199UupOaZag2m6kew7QEpPjSQot
3XhaXDX15p6DaHO0KyN9Hnxa/0VRy0e/lsbWhSex9mhr7cOUsEf4wfMBnyfDmUSNd4NUxtYWvY8T
U9OHCBDx2SAP30kTgAVZ8YDTY0pPM0/0WpmYbEGjF99geXdHS5vMpFPCIHiQwjuJ1eW2TTofFiLs
K+lofx83VbEnRVa+tJxFW5g5VgDwldCStYblvbcCY7xr23RGB23233qiBj/lCy0ObnciNksm6u/f
U0qm9/fJ5B87Ovaww20kblwULU9YkVhk7HQ6JZmFCMYd49ei0969X/ZgJhk4fba7yflMgrDzOXGr
6YadSu6iOjI2UxwbG6NyooMCY7r48poHuF3F1mrQKYHDGW8ud70lxGNTas+7tRbyQ1GUbHw6ObsN
3sG6RLRTwBJblzyIuxEcwVnVUbEt/KQ95lOLMgA2yXpsTOipdP+nU2dN2W0A9Oso6H6m68uzPHtk
APuG41FXeODA8eLfKF0E2zxTIdYlWt0r1y3SWzIl8yNAQPniE0m+bwPTcSE0sBnCzuXrn+v5OtVg
6wWNW0YPvp0jcUojlkAhHiIj/tKk03jDojAdrSooblUzz5u4dNE6TLqangGYusBtZwT0M+LMnRIp
ZDhE7uBqVHILkYG2n22lJ6fL3XMyzAwJ1WBsg6Yab2ul2brhvqFmr0uDoOY5V+kGVRnmXSx1/pa9
qT/6Df3+VeDo6npos0KsC1WUT105FruOBYcaqFBMIh2rhbhN5kPTEUAaRtl8PZHxcKoDOexsSxCp
XqeF8aRNE7U6LXkqZgePSIYvcW2GmlezdStyUXSMJNrrSXOl31jsW1Fkz2bH45RXM2W1H4svZuhM
1w7ZSjgEBvMLZA2rQ7BPCqXhkLcbaV7MmOnBaR6H+b5JlTrJwZm2Xjs1SO6tvqJ72lc1UxxJe7Dt
S1a6Ah4j1s+Rd96wMzyqAf/nyTFqvGU+c72rrjXQhvOf3iU2LV1wP3Vw0JBm9rFpz2T6BXI/1PF+
+US3KhrJzvPd6EbMsQXSP84fwbRB//eSAup9ZOw527dQC93JepuKyUvYG+pHlL4TA4rYOIdBf9cx
7l6BhyB3ITG+eTWqO+EUL3YH+iiDunjFx0g3mVmycrohOhLPa4YtmdbWPgjinoiLoD2DMmk6fB+m
2lIhRqdqdrHbRIQRVXFJdK/MP1RhfOjZvR0tcmOsccCqa4v6SOscLO4cPw1lNK8xFoYHVqs9N6Jf
C9MhEiLgeEccxwum7Ibhol0yaSN9YuMNi7XIbloCUlrjCNMPBJWq+LyMaRyqKkuCW6yK67Eic7CI
QtJdCHWSManh6Aj7DtVeEr2FHYFTKQJHwLHd2G9Hby4fK0daZBaFJjLp3IrOUSKru4J0khcjJMiK
XT2ncV51H1Wv5KMSDY3izKtwoffTfLKID9nDxekOJCgwRi/D2rlzvGa+S0LZPFbI47d93inI8GND
lO0s5RZZM2anJor2eNyTXV+ndOPMLD4xlp+IMmohWjdzfha4SA7M0F2/2QxlaBNE5HVjmp518YXy
XryOHMevhd+15rqx3PK+rxNUmxY22rtgnspjOxGjRbQDoWFex6uY59D8UmZSSwoF3yLRV+4XJ3Lq
Yd3jgLl1RJvcFyT67pBbNa+yob5iiB5ZN5Pnt69M89UpZYD3OZjUEn6AX+vZXHZIKXKSHyMvOoxF
0Z2j2HOuo1y3nxk8uweE8MMJd1h/Howp/WidJMC3I/hyy64N7npV5V9zjdeoJ7XuXeukZOqEaOAk
0BxeNS0ncGlwwIYVUzicdTXCx8lonU92ofJtGrgCczMjn5vSmL6lvfJerFIVpEXN8KpDMr5dnREf
QtIVGoJoZiuM8gjuKRibjZwaVrIkSw4wnGFmS2Xy9bLbniZOFcAc7RkpqAf1vJo3TFmeyBsGCIW8
N2SVX9GzJXrTnzgUi+pzYyc2eEUCylemo8jBdKmM96Uv86cyzcurds6sY9MElFLbMJ+CkOFVWnkd
IGcMwvmB45I0vpGIANxpwPIhOuk9k76wwMw7b88pZiB8Mg4+ZbbRXrEpZneUisn7KOzyU1Kn9UvV
Qf3eVwZDnlUc1HHKAH5hysCBIuHFaIt74kWHYq3LeHxLGwnBrkNBd+qt7ls4eAMwWG/xVnvF2aay
/SgqTLEkFeiNNNKbuewZ3WvbyPZtqur1wFd1lZJgE2EtrdobGoHhTUIxtPof6s5rOW4kbdNXhA54
s7ExB2VRRScakSJPEBRFwgMJj8TV/w/Y3f9QxVrW9JztwUyEWiaJtJ95Dci9pFm7rlVd1CHW8k0N
oYXz/wviCH1I3jRkvGhLLYygnfYo4XTfUuBIKzPMovuxbgweLmC7WpEH140wyp+UwZ5MTEeeTDne
TmjzmRvHpqGkFFDZkwr/71bAMueoIdPrOSB5oqiqbyw1a/JlgIKnHXUqYB6swix2PE3R0txGwKOR
6EYWbIELA6hYVHR8FKXCnwCMQBpyE9I7VECihKNzR6rDexJ6+VOQo7UkQu/BHM3hTMWnZsu/glvR
WLW3Zmz+cvDawxetlT/DKeiRTx9c9P4MmVx4SAZvUf9mxiCrbEHijAjQekyKETgPTh+Zd3FfAivp
YEvrtUcfsyCmkhEq7BaSsK0R6d/IQe65kNOrUUz2vkK+YNEOrb0WWRE8l146LbN6cCkTGsmljYAc
HTgo/Au9JroFPFVhZDQUNwXwESJchXpz3qLdIPPrIFbsb06l4tCV2PqlFvXGmxZCXyoTvJ7qLg73
Aay6q8ICtphZqXWLuZdXhEtkcJXuMSnAjkRps825bte9MOjPt6N6HQSdDR0M3HDZpuVW0tC9bblx
IYLRMfa8Xt3C0r4LO/SgRke190ZYym071E84uDh+Eka8WASCCA47ip8bXn9OKOfsBxMSZRNWKfFv
Wbx1LSYcq6wVP40qEY+N2yIZvAirKP1ZvutPaKILztwhSFZUSwY2W6PfdboyyqXigYK9jDP0/pdl
UVXoI+IQZG2qgjLy0o1q77KQdXZX5B6quJb0tlHcAKinhHVn683rOOL3oYKcXtaVgUflNLzgKJXv
rQyIJkEVSVLVY0mrpckujz1tplD6WFome86/BW/Lvs9DYmMzgLtJVJitKHe8NHrcrQB5Yb2Q8L5i
yOl3o/3skIKMKF9btXpNDDUbJ1ImUjpXezG9bDgzZ0d4u8KUBHRafRUGmt97SvAW2Yb1DQaCft2M
3ls1msp9yNH7jl0fIidWU1Y4G9ZjsIKLOks3WuVW9cYOLFKFtkIbIgdWUAH4uhD6uQqq03UCyWdS
4qYzTOvrY5vFaDxcImPqr06VZHst77/DHpv80Ca79RwK+V8Pd6wJYtBsUU1I0yh8HlSaw7pSNegJ
DNe01h2Kv1syADAYcE1PtFs0moAH9V2+zINeSxhOx0Wdf/9DA8mbpr+K2vbUDS/Ne5FeBt0vaG2I
HSA3ia6mDUbZndTnCI1bvx2ox339uceq97NqkmObhm66n7oHjtGCoFZRX3BC89oCJnMhQuqkX49y
bFJZwrmGrdL4fK90f/hSEx33zkQT6c92SI883RJx6BFiaiJOrN+xDzJV7AJMg9KcNzdRP05qiokQ
8MaBzhK+Wyt9KJ9st3z6+nNOjXHQ3UF5WLc5rbWv6S1arvXWdPPrr4c4ujnYf+AC2YoWsrW/f4fn
Je5Q6zh+Ch6wi7BT9T3evFTL+yH+ESm0WjAxnCUqqbUCbVB3eBicau18PnqGqiLA63L+PPKXgwaE
aYnOUEoPfrYGwL0FcLiEfVehBZ5gTCi8YvX1R3+eV8ZDdMzjMtU15/DsVcRWrhRG5edYy56ZtrwG
M+icuE8+70XQ8TNmmvrObMBzcMC9EAsn9HErH14jeE6Bj1wp+nMnoaD59eccGYmPcC3cmTXLMJ2D
beI1cTxJ6ZY+V1tB97Y5Q/P2TtTJ/dfjHFkmzYHfprFW3FzvOsUfTpct8tTwaqdEiAk34ewZGZtl
khbLuAr2X4/0GVjtguL+MNRBs5FE1Ub/nKG63qN6h9H4AlHdP/VNu3XVF9N3CQ15C2MkqFeV2bor
FU7Yo03cum4ntOUTWkBbvSGXRiSLKlhuTunechMBOBkp5XCIposgIxg0q8KAJEzJmOCqXWc6grt7
DIDHy6HsKGPJzs6W5NrgGHFCPPGhsP0O72ZamRT3gdFbGvoWB8cPVrVieEXHnDZR++BBobjUevcG
J9r4OZ86GKAZEj11FjzWYxpuHLR3aVzZO9uGjW7RntEqkS717nseEB21NkLvZY6YvHuBZ+yE926K
ZXWKzE0VI9AQ1IkB7HYoATz18O0VlIKWI3QWnwbXsGpbV18yTrIij3fOEbSDgJeCTRq5r1deOCwR
rRpRZi0z7G1DHWQYYu3qTwes1olH68he09G+A8HBm8W7P3dLP+y1IO8r2rCSeUnQG+g1z9ix6iNm
oDWoV1SgB//rLfe582ugoQZrE7IDmN/Dzm9Vmn0/iLz0PRcRKoou+boCM3VuG6Ldog/VnkfUX+4A
NYdnX4985PjS1ob2pIPF+Qy+wPSvV6LOLhDvkfJHD/H4qaLoewcVKXn9eqgjH0mXl9uIhIf/HfbQ
aY4QdMqu8PO+pjQKoaKmZgO7X0mKeof4GMZKDV02WIc6lbuvBz/yncRVCLhAkmWSD3kcDtKq5J5F
4WOvG28rDPHCMaTfm8i/DONexv8TvsJEzGRYFl9KNAKE4pLSHBBGDjqNBxciiWATIniQ+brrPkhZ
DCvdxdOyzgzjH29Twg0AUwCjgGGoh+xbAbmgC/GGp7mIzTjMDx+Q5NUwWDam3PavfzqBpmrwYdDZ
NFpJh88WFtuiMLOKz7Jyw1eELEoaCRR2G1zMmxOh1OcDyGCENoQGFl2tw+erokEc2V3OlynmXWQo
DyjP/cIu/i4c7BMxyHyWf8cfMBT4HJtP4863Dl5KBFBiWSh0Yw2RrQ0KJh7qWhiG9LgOFv2eWsWp
aPT4iB6hKJxbDt3h8wLJFlcfRqy0fp964rmU2p1Ro17cRXYGhUQ//+dLR+A9M7U9ns7DJ9pqyDva
wEl9pev2GLz5ppmiJqOeGOZzYIN0mApGBulLoo9DZBUWrmOM4UvqI+ij3Cn4Wu/EyIv49cd8vkUY
RVMJNqBm2cSNv9/No6KPSLagLFYbpLWke8ss6d6cwkajrqWrhlEAavgnbsmZpv9pl8wXh2MhGMpt
eTAqAh6tB/4l9T0LDPSQ4au+LESKN65Hq24q6GQ1EpoSwicmis0wZgS1b9XZtmMV7jKaSRt0be4m
aVU3Xpemq1AIgoM5LKhKPNvBxtjfPX2w/bBtrBM//dGFmQWy6Ai4Hlj+36eMvmSUUd7EWAZ7u3Ui
vWSvjBQ7vl6YzzcsCzPLAXgajL1PIWduVjwjYZlBI3UADpe9r6baneu0p6KWY0uB/DSoSttG/Otg
KSwnMwqBzp2vj8Kgmx1EkJjUcfP11xy7gZBHAI+IrgGor09zpupj2CkpCIIGqpnDMzVaXbtumuxn
nwBG/nq4Y5PHJyEu5sz6wYcZqtvGNmQHjqhMg1/z3NWxfZ3XwcPXwxw7PDNf0AGSS2JwuI3HBnWr
CXlRP4st91sqNersgfWLimu5qUPLfRkykexAsTQnnqpjd9673gQIuiNJD/UTFQ2SPvVDODttoTxP
SbgRyb1IplsO4onRjm140h6dzU5m+QktmPGNji2a1BehSLe5bcHZ1BNl9fVkasf2CJPooFOsIadx
mPB7nY7WIXU33+0G9T6OVGxoQRzj22tgqR03zoACqYuicNn2V5Us0ksL+85thH3TepLCpruEkIxW
BfDVBpembNclp7Jb7ejMO2TYnEzDIv75/fDXQaPipJ7z2owmtcK2etZaD2EEw23wnXIfkPESSwed
pPOsMOL7dOibXeCVTxFtXaTJWnwHcnNHFQnDdakI2GJ8x9cTeWQeaWwRgkKjB2V5+CBmDj8DEqWl
PxTTLzFp7UYVIKqCjCa2fP56rCPTob0DDa0ZsUrU/ft06BrURyQmCO0D7ZdKwWGVW+pzIxHawSp5
lvqx2xMRxpFDp2mU7YloeLE+4Zv7GifwOiz5vMT6gdOostRp3VPMrKeFocvqe1UP1YqWbO//829F
PdubK1IEiIc3pYkyR1y7TemTq11WyLIBz82ugSWjQpiG95jChv88bmPAuQwAN9njKjuYXZuWQ2NW
pa+oYbWEokZrsjDa6wHpaD+3SaS//sIj1ybjEUPNHkUEi/PO+pCoYZZpRoiOlmiUh0C4zXpYqVVZ
rQxgcf/NUB6KNy4KEYDuDh4EgZtEm2Pn6GteWXyDizgtaqe1z+JO005cX8f2qMGBmnkIM+T5YI/2
4GKKicqA3+TdXReVr5ZVIb3K+mFdf+126ED982k0IF3oFgx3IsSDZdNGCu56MxX+pE8AfZzhpu7q
FZLaf/Fp/p+50ZGLWTMpNhgGlWdoHPN6flgvMQ3AQAJSwCy0HsJx3LpTdXfiWwz+jYOA/rcxDvaE
p6AbaZqMAapXW0BsEvvGaqwbvUORP8jQA47xvFtYQy1WjZ2E38uhhv5l0bDpYDZR/OuARBUx7R4T
PS3F0DRM7GSGvEZb79GCi651XA/xtOuDx0CoxTZvQGiQ3colWLhgF1no80/qOH6ztBrAHmQv7Wby
chAXhdakmzJvMDXtEREigRrDK/hMRIdlHC8K6LJXEYbFW0SI5C6zwGn1RpRf9Erd+y5+gXGZNktm
GO1vakVYXoEW8kEoIdozTAKn2cgCMZgO56VpxMshRhr36+k9tjdNBE809glqG4f3p101yJ7Z7E2w
gs/V2D67kbgyDQU593KNGWj5Xxw7Ym6CPcr3IOMPzoIVyaIyQln4MFrnmtPloKe7oS1OBK+f+QVI
rECfoPBHjeCTr4I5phHyUx7CkGp6LURcAxxyX6r0O52oC7rSy87Sn8K6OJEyHcrKwn2Zx6VKy4yS
XB8GZJ7IKxjCFjWRUk4/ItQhF7hUKteg3fEipnFOjlNZebBu075aZWg20OEquMgrvd9ZQH2tZFB2
htrhKduaaImDDmPDiS3ED9pYXvLT0uDpDiN4oNSZwpXXatinQSZfhVpwi3Zzs3QnC2nINjHxP0Rk
dZ3w86zaTCBx7Wjf0JmF4zkO1QZGF/89n6xl1LTJ2lEc/b4yrFNLcexOt1H+cjz4CCzIvFQf7ohY
bSz009HoVNtnCXdoIQd1m2ptf2JnHbuLPoxzGBj1okd+1RsK37VmQiH1hiWKF+uvj8ux0MY2HLJV
nX6bPfv0ffwYtdJFWeEh6tN0wibVKhYk4w9lCjE9auQJ0tnRwahXkrPMmkGHSYRdcxkVGWdFiWw0
Nspp25tiAwwMQGUbn5i+YxeBTdmf1wLK3qfgN5PSwKK6Lfw6qa/1xsFcJ5APZVa/tjHkrcg+MZPa
sX3h0FkjgYVL5Rz2aaZGZMwvcVoyZhFUD13DQLMedjq1+FVpKBFqDFW7HIVn3MRqEPkyBNkcljGS
lKGbbrzSlN8deAFgtIPQnE7Mx9EfjwuRMhL1W+/wYsShrlHwsM39oRKvhhfeR3p/mxk0k7/eUUfH
+dM/BPbap+Cg6RUZCUA5PpmooJrTPhdSGVZlV594SI+FrRSnYK+p8/85B+fQGDxg3ACw/BbgeNSA
cxuK67q04EtrV6j23eWZd6JQcWwDfxjyMGBNJjMDqKPmPnI6W9QMXj0zA+Fq7+uyP5FzGMf2Lxkp
TTLCR3Lhg7yonTn/0+jkXDO6fGoj8TbEHkrAmeYuKd+GS0UoMVo5arGOqxlwrGgzPKsG+eP1zQPq
ctFDUM1myDqwZagtkA2itr5FbbpcuQU+ggjBuZvRGdx71+LWxNGqATWhNCOKMHNps9Tf1EEH0166
OFaoT0nZXcJJFGtI8K+x2+PhIo14jYucfitAXvLY69aJ3XRsFryZqUuJg3172IDNMoFbACBlfxLT
bmonbdGq5oMlrDNqpoiBy+HEgMeWeKZnwBh0KLYeTrtItFBWBEN+XHlo2IquFhvkpd2VEQZZsGhm
YOrXB+bIJ/Kuz2xjDyLOp+zSs6WLSq6R+akXmuuolvZFERGhyaRsHpJamxBqin5+PeY7XuMgCAV7
ozOpHFFS24PdFWJ2SWc2y307n7xlNHT2rRlp/bIwpHUWlVl2L/TcRbQXyNY7TtmNMMvLu6ldt2CJ
tsqA5PmJqdeOFDFBJVD1mW9tNOz13x+jcLQmgQUjV8cUgGczQnMDKs3YNEHdbFG/MxbsFOBTVrb2
EA7Cea9JgV+b2urr2TGO3GEzLxw4Btp4NNoOfhBM00M7b+Mc3nJi0BqZwc2xkU3XACwL64zlcnZt
AiQRngX2KRlFZE3B+g4rnKj/NhiDupEyUH9EJoG33k7qD8JiDD0GthS0CVS8R8/agst9RflxwZXd
r007idYABs1VrRStH9mVs8Yg3lm54ZlepsZtahTjFccWJgoWgNND5HbePlOdR7WT6YnE/Nj30wGD
g47vGPM6H5IPIQ7ltiRrWoPvz9LxNoKf64/2GD/EmhJtvp7rY0OBvgRrABudZ+MgAKHpVFWI3eS+
h5Ao5ivuTOkZRbr3Ioycvh7rfd0Od/1c/TXIXnkGD9P/QrGzbshjkoPeChAtpWEM42MytW0gyn5V
OJl2pmGu860d9eFS15XwWm8Vb4mgn9giy/ffuFJfxC912ZRv7f+d1TRfSiFrxCPadzOIf//qrgR8
mn/5R7av5eVz/toc/qHf/tnmX++/TadwFvf97Rfrd+GF6+61ljevDRj+v/0o5j/5n/7mX4oLp2Qx
KWFxDf6vlMAnoeGL51pmz8WvjwoO+p9/6S9VPsf6A3Du3BhWSScpDrBH/1Zw8P6gTg3uiNbcXOdn
y/2l4IAsHx1edrZnzqH7RwUH5DKJJUivKLaa2Nn/M6+9+YB83GjeXCKfSdIUZEgTDnd1ocLKzaMU
4YNQsyZ8Zc3inH6u/J6jTQTa2TolgzAfk4MBHQz3eLH4yT9XlFsaPgiJ2dIfR8JdVekh+NhDvP2w
CN/+/Pc+to4Ps1A+C1TuTOK3uBo/PY4tnboem6/Rly2Uh0Efq+u0rLkbHVOsVWXIFlpDiQtjW+Wm
GZzx+9fDW97hCwGF0ubgAoVyMd9RD+0Fu0666OY5LZbHdjZuRnAqm8yJ4EMClEDePar3SO3zWgCG
zrWFCIwAQxIREyk1dFlv8bjVwkWJMRpJM9LKCETBS3CnId1IPeXPQgHJ86WRKVO/GAUMQeiEDYrH
4G7lG5WF9MbA2m41wUnwI1SAEVSzqz0V/OoHlEK5DfocEpkINUnFo+JuW1BwnXy1GrU7MHnish5o
OsF3hlZlQBgf7EY8u3keq4C9e/kWIWq66XGYvc86dNmaZCzOAw3eMvQcBKyHUi9wSVYpf8dSPGqh
yl8cxtg7b6pxdjmygxuvd/J21TdCLXdMVZEj+6TydwMuX2OLQDyfqToNBHY4KneylO7KGcvoygKe
TVnGA2QGlQSQvRPX12XWoyTUz0jtpEXmvrFBBk3GGFOIyIeVEcT1Pu306rrJ22APJGfc2hVeUhUw
o7VmtP19oub9fZVM9i2rg68s+eW60HER73CZeJHlwHlwiDzioZDfYfCXj6jfsTIV961vzxx7Z6ih
ALWFd26jFOhjASDfBkgy39Wav4JrRfNgg9I+D8bQ3EHc0e66bCJ0aofifCxL7zzPibBWyEBjD23m
QPixJplUtBgysW5EgKN20evrssIuR9jYEnZaCFpXL+sXM+CXYQpAEKsCao++MtJJLcyuQlmL4+zi
DrW14y7bYaMsLqUjBvR+kixaNejMQm6wm2wnYKZRubBSyKXKuMXmL70JgfBtbDeqLk0AUMvMC/vX
VEVjqIBtR+1MVbk0tPIpHqv+nnbHdOFVPf+UEcmtQExxoY18sTco4jJI58OuVNaVEqo9kE6+xTYT
b9F6EfaLcAow8YiK/lVLsbhCB9u8Ck1WIgA8hqWHkKtcQX9pBeOcecVR4tnJPER4AWAnq3ZUcGwr
oyC4sdWgeqH5PF0UQyS/6zyk2wIOEhKFWP2hmNn+UhNbu0M7blhFM6FDU5jbJmQdEQVnquctmhVj
/ypRgNxMkB0we59YCdMGSI4DgHxDuUk8ZqET7LMmfRyUptvPFmRXofumdp7aL2Ilxw2kCXIddWzr
CcYxQuMg1+9Dnb0J7yKNtzrUqJVpZk9m4PSvuB6JS5FYbMpR75djxELBqmw3QWWKK5Eb5pXXDtZV
JwPtrogb8dhZdvkEc4Xd6sCRrfWgfDKAk58lkLJvR1e6AnamC22zGMpnBIcxNIsNqQDLxnP7/ePc
iEOAt7dyM0pRtKsRm5QLqrTNgyANv5Flq7kLirHZUsOuZT9mSb60BzX221J3ICMGY7yFKlm/UFRQ
WaY87RzoBW71Awlh7xzasAN4XDeqy9aG3ak/UHzVUvuxL4uhfYnrznyMoWWkod8bU2ECs5yUYg3Q
buguZDUE1n4Ijc68gZgJRc8c5XcNZvAS9wZMlDRrBDaIZ+KGfWgh1kdRvliUY8vV1BWXXenpC+hB
3t5U0m+t2mAIpGY3itVdmrnINxBIrOupppZkOaNxWVvhbWAFlzlEh5VKjc8P9Sna5Xr6vaFxuUbM
rFt3pvwZuxhjmn33K430fIcP/YvszGgXTfSDCq0T5yXqaevM6sclBZL2lwbpbB3GzRnMpWAD2liD
spt6K03WiCM4VgiIIYwvzQneoOKJXi5ruIR24u6VFJ+hOKuKaSG8oNqBuwGlrOA+B6nCWuRxSk0y
z7K3UEytS+29cFBWwFAOHfUbic3WWs8V7yyBwn9BiX6AtsKBhfepncUSnHrnueFuoqy+1LVe3amF
0vu5A7tQtIaL57eCr8fs7oIHKToHKkBFXcnVs8GKPb8LtVsjx1iH4kpzrhWeka115v6lEcNgLy3S
UpCLqI1ilZG1vQ+fz9nY2vBUICJy3jV6tix0tQPD6WlUST3E4S0sDlcyaF6Mcui2oRXy5vGAuxvo
ZP0iQsV/nRR2dUN7VoPXljYbUFsRCmoplqmeO+KP1wPwNNLxrBhnfkGWpo9QFUpnaY+23HpxHw9L
OtruCsMz0CW9aRAhGvSCNN3dmB32VzvqjLq6klwiMKJToTf4H0LqNbNGnA1TAPldVzGDHYGdGFHE
qWrWYQjmqKDgspCtZu2FXY/fp8FIlvVMYKYJ5Q/ZyuiVcq9hvveMRadFtS2f7kQiSji5jeePk+Xt
8i6Q3+LUmFZ90FX7FEHPpa1nUD7stF9kuEitG9Mwr52GEnMZzKiDsIYOqQp3Uyk9PRaURBaDZSAP
7BnJD8cO4cqqckATVkLN8nplg5RrCVA2v84wm1w2KMTs4tgYjQXIyVWohN49UhvaNovZ8bZRRju3
H1G4GwLzoqTyFy/SQbnJ29G91KpJ7tEpheeGriJiBzic5K+Y7l5CP3DOvRHc+9IchhrzF3BjgHSi
9EI0k7YTdFsqBIft+izDA+2xQ1zPRNV1AJ6rI+5/FskwdZeJlqivAjpRhtpxYY8rNVH73VRV3lLk
Sr3tsJZ4HLIujikExcm52YbNCwa3tnqhNWZPB07Dg8x6hBCkIh2VNvDoygIUijLiK+pEVv+zTDAq
brNhjgtEdQ3vJlsB1i/KNST9+Az5WnC70BMTrF/0PNqBn6/PvaopTRC2FA5RRbViWIpoMuPJhIWv
1IPYn6JC/NSFqzTLGvvUeW3UxXuIlCQG7xC4CjRLGsRk9cDichbtLxdnVkGvhBR6o2K4GCIw4so3
8miX/qES3Ai6DpyBlDDBCVQRrEKrIyCKYoy0kKm/muCg3yilEHxubESbDplAeIZ0gpY5QV6EzPQo
fo6io7sVAbaA+cvrDCwaMdT34KuKde0OxmjzS6Di4650XJKIk/O5mjRKiVdoLOzbEWnDBv5tVcFu
R1B0lUR6tqNwX5xn0L99U22GVV7i0tDWSZhgIqRDuI2shsfdy0vlpgi97j7WjfAqxIJ1VVi2uAyn
95/Cq34Y6K/GmE1W86U85fKtRUBoEXsO4YlXVdo3rsHilyFssmAlpNrRECbubVzDMHjFYWs1E8+3
Eb5c91GssnZapbjFUs1ruQ1zW56pGIyso64fVuFMCisJth7BmSJ8L+fwF/bQo9OOGZoEfAKFHYBX
+SjfIBrEOHQH5bpIYm+hxQOyFtIKVH1RCiNDPQsXkBNJxKcyExgmoDcz3hCJiblp93t1A6cpoJQS
csoI826JLKlI1lWO+UopR3ZFDCLWiwznrddl76NYEm4UTX8GHP+AMIJBk49nSrGGcNWBiL7ocRp9
7AWs5ngy0jNVzY0nHYzdCIVHYOoLgdjdBbaWrpCInDbxyETmLKEfeijdYBkLY2/MiROy3Dvn4Z5w
XjbkGbiBYVVX4GbLeWV1lINu+rC2bxXLkW+5G6oomhWmifB1w95Gkox4YyizXdexcaKgJFYiSSEe
DFP+EP4lLH2NGAgEwzlGGoupui7Ay7KWcBxXJuIoP5AYbxYmyt23ppGKNV7AGNsAbThPuoq3XyPV
Q9Civw8nJQTdjnXBU210qb1vs8lB4zMYQiYpjjE1Hpt2XFthGqnLThhBBnkW/zD44qgqKY2Jt2pX
6PdlgFpOUxnwtB17ysIdWq3xCtcx/kNAIBWsVFhu9jKIAdr14JFc/YzOUgN108D70ByIpWo1SooV
4ud8cVh4qCSz+RGgGQmhnBHtEUUSXJHGqLDJCAAb12weVHjfSwi+1rKxFKQJck+AlYRxDIvQFD9l
0qWbOm7jbdfzqqnpMPloMRHIRYXd3bdx9uTUxO3TqIlHd8iMeFXLuCeYZ+68mUe6n6a59mdFyg2k
WmOncWCvUxzTtgE4umKJAnO2ay23fB6lUj6buAkSZ2U6hlkj62m0bv2NDMA9l5UKc34g2bKzonko
cmJIBE+NnTq25VM7x9RF5GV4ELZoy5pTNvYLqFfdRpvCfIcMBtFi4RgL3iznOjfq7l7VOh1/br18
tpo63kJ8kmdCI2tZ1cXEyWtLrUGYlUS+qjJx2ToxPFiEV8vnNigohLstEWlgmrAZ8TLmjDRqh6DY
qPGbrTpVL2UxMiv5hNUvUfnCwprRp39Z7StRUQ1B7Bw1J2++uqIcNR1LYj+W5Xr1Awiqe64NpLco
NXnnoSbqPV7uxbmN+c+WXo/cFqpuLUu36O9d5DMh1Mp4686ZNx0icZmn5OVOTHpCM2h6czml0zp2
J/GIkd+3fnTEz7ZrSXNUCwu3wkRLYIjoDJr8o4UyByzzTz2aHsUDfB/ZGCX9lnOJT8hOm4/qSCbL
Q5IOK0GS+mRVI3pvNTbwi4ReyRqDPTLSOWmIR5XEKRrN6lotalamTHgC3u9AUYQFEoGhLpFLdtmq
BBvk0wb8YApafF3myLMpRF1n7KlqvG9DZBq5wEMMGP2xU9DBCMk0jUZW1++ZNs6R2cwBwqsPCQ8s
18k+UO2IfXTm82VGf+m8C2wa43NapmCb9rMFDovzlMmBfy+gTDESRqkgER+i6A1LCXkxcdyK5Shn
7+lh1k5zQ6oGqhjTm0oAPVkQeHiz1hV28yVaNVWHvAfCIixxOKAIPyLptKBfqpM8TxxBmtmUPgI7
ouySqtZSdEq5RgSYNJKCybAuEOtaIgWJ/leKfhEPjVpTcKCZRa2dSgzqKdWPycDDcWG1Q/WCVqW+
RvVDfi/QHVgEep3tlDmphUnEtUYmFezfM2SYpFiUNmhpLYsp5l/KdZLsauKKMzSGf8+bHeSCLsaU
mllRRuZOUZVXVZ3mMMVRWL4s55GqGoAtf27NmJKRMEnJi1ILblQtK85FqWNLbpnuuds21Y9So3aB
wTu1DGCTxfkAlP+qN4lwl6HacrkrevMLrlD5NIa1u6rVyjsfHO7ZcoiYwsiq6hcVETc41SlGFA1h
67qxCYuQ8/fO5/1c1fM1DGGkOcuajEqQFzvEGmnNX/faSp7FwBjuornaOODSwytAYPykuWwJc+qa
X10VlM+RFoRXToeHhlbP+wflCKQgqP9kNp8TzFWH97DC9ahMIbWR3uS4EWwmk2fSBoZz9/42aC2l
t84NoyuHK598n+JVr1jmlRMqFk/F4LnnlccMVzLV74Za9ksvR2TKLolATNKQZWQn2p2wEYeJOxbS
ozC3k5lanCPyV5xbOsFDPq9BRLz02AA2E5saI55VPmjcZmbY38uB8ESk1EXUMtPvlLzgsuUe+4E0
kHiEuhDsyRvt5Xsppm8pFrno6+xDPMZWyUgho+E2EUvCy3QTuiM7pBzRlW0JMt+dM1vDoPpUZhwK
qfblE/LaFAYHanVGHBCitQQsBqqbK52i3prHns3zfs2ODrNBxi7PaozCHsimpMAbLp/juGYk+6+N
8VtNsvxdOERLClYDctljmHAFHCDeRj3nKPUMXi27F8TWBntNUYObcaBOgeFlHu8K1Nj3g8go3sxX
JUQZfV2nRnqFjCLKi3ZsUW1AXM2oMFFGr4zjGE41VUHA8PICyDwMj8rpXp0iGLctP/qiqFIObuwR
/OFrJn6i1UPIUTUTFm8FhywWcXSFwtpT31vM2uQoxg5DA45KnzIHbaYShfZD9YOoJDEX3SiRE0Gq
wSNu6az4ckARTFsMFeFEWQbGEicFueo7Fly68BZSnVLm+y/fD6bME54YRevqF2vgTRU8Krtiasdv
yALKTR4l8bYcSg50bFb70LG4ZOjxhFeQWWhtT1Y8XQh7IhIeHIlCZ/rWmVNpr/EH5fvmAp3TIF2B
xODNMEcBcqwIhXHi67YkcHzxsHOyBGK/az5OdRihmEAFvCWRXXeWw2Bp2bn7NmhP4cu0Q5jDXPKG
QgUJDgokwtAHvbiuNMpcQB3xzZji8BKWunXl2Bj7hi2qY9Lkaos8gu82VMdvTggzL2ksBGkIDsKg
IHcp8GVojF6eFYOofnSdaV6hHjh+50qYTjTzPrWV5x92pusDCwXA/0lxlwZf6vSK0fhKbGAo1xT2
rRTkYqqWRFdKR2JCtYJAVOtJihCVI7SilLFPiXmeE0Fp9X2xvw7431v2v/dGDKBzJhAg4EDmJ9hR
iLyE7sVh4+e5UbHRPGPWTugqHFSVflvXXbQie5/Wkl4kgU5HkS0RrK4TzZkcpICbZGBTwbrlNgis
8hfi9s61a4eIYrQIdgZKXVaLqrVOAviPtTv+XH0HCPEnykqte2kZhkrrh4pe7QPQJnPlnuixSqoa
BcG5E2FU7qrnTnxqJK9IMRTkhV1r/dV7mZuD/6YN0h382IM8+OW//oMm5H/Wzfz/qlWJINmHDXek
Vdk0zy9R17y2bfN7v/L9b/7Vr7S9P4B32KA8LKpdGILRwfu7X2n8YSHIAODfpa1mWgbb4G/Jef29
K4kEAdrysxA5t8PfkvPaH7ox4+jYGTavIQ3Qvxu2f3Xy/ly+f6/ux87e5zb8zAeFgKERn/DTHSAe
PEOiHCQU4btx9haRcm6R3gkWWH6cAtgcG0mHwwDdg4bXJ4BuhvW3OadNvqujMIfUFX535bjA06H7
x6hxcMD2TCwB7v8/7J3Xct7ItbavCFPI4fTLgZkiRekERY0k5NSN0Oir3w+o8b9F0lsq+T91ucpW
eYYC0eiwer0JI5HlN/mJxUCQTawFgUw4dhTDOh7MazmSUuV3+vGnD/7PYP5m8FiduGosXAmTZ71+
0AhtIGqEbg8z50pRFt9JGf2e87//yWM8GLlwgN+Dn8jXkcF7qmXDmaJtFAIukhBTrguV/QdDx1yF
IIFAGAj9rW4hac3Kxf2tJR6gEhfKHCiDG5u7SJ3/5qX8N8B1SNivD34A/ZSUXtxeXo9dMFZgaNHU
HtJpKsDl5rs5UY8YBz624xhufj2Cb8/Sl4c5qPJQknM6vZU+G5bXsDab9kCrkSYfJc0hD7t41RjZ
sxnSrcpwNl1ZM76+v37wv5n0yDIWL5QXttXb5eWLhq4M3csD50pzP+A+tPIivECx8HB+w6JaBuzn
0+7lHTnv2BWgy7GqXw+oHvJhRp/fIqbFtLwCJ90Sihff/wcv9NNTlpPrp7W1MCxGA1DvQOA8HrVC
PY4V2bIv2Zr/f096szNNRZU2AOJMkHKYN77Kn3XDXfT3y+u92QvVi4e3EdwN3wOoeNMXTAYQT5fi
/9CjusCLSzarXkG0nBz3qcuwtKJvCPhBZ3bnCRBSDBB+Ix31zPcTBT1gGDI5g8jF2WFZLj+NaxNX
Xlg1bQVDyW42rTkapEq1lLnareZtBPK/sSJhkZLneQdTqGaTl05EWe/WJ6gZCGImruK4e+OqIsAC
/37pZAd57ByXIJDdEBTfZ1x7jom2xss2kDH0CE2mqh1RwzQt/wrhTNWWjpcNQo8tYKC66nYWkf2x
COzm6MV5/HmsqNWnSnmHOMBVvJmxip1yllQRKAzG5Uw40oqijsqk45rV98h6h6KstxDn6nscNd0T
tn/T313MQWP1Pr873oS3c+425ymUY75OgzBttrNbkl2JnyliRX4fA0rXcxXz0sXYt7smStprsMRm
0+OTATXWiWPS2YYyUnTS+2jv43i660wAubyjqW+I1lhXJm+nK/bOCj+uNS16Gw4H+1uaZFhR4j+H
1SlRjRBum349IjI5uRU3KsRwzdkye7izFbVhGFXGmkxB+2OSjt5ZJVb+OQmb8tGfaK520mk/dX5l
f4x593YVTLQJ28odNL/TGKOhD9qoXzvOzHajfJfWjkFb41FOGD5z/6xuDSPrP8cMDUaXXXvtD/l3
0+KbDhi+fcSy+LuSU3zf+7o5TsvunErZnOdygTkENy+mbxSVKZ7evrrDU8c9cqj0a9gp2X5MSmdF
JZItJt1DfcoSrIdW7gBUmjhtdJ37Sf3dJ0zgysJ0f+8PJXIL25i4I72svFJisY6nd3iR+gxZkTEI
6Hrwh3fTeV11bfIh1PgfEg2RFZ8j3FhXVTc1G7zLc1gG+K5qrHiFX+4zgMr20qLFGm38NB6f0rg1
oi2YqQxxaikyUgdpnl2Q4aE/hjidfQBgqr7bQdqceMcZ0hqbN5yl7uDmVvTYsLg/OMTB5GtM1zwc
JGHoFChC0xGvTEV/XSDJRnVi8wn6WBUepvJtQnZXUhjoHf3oUXaCZeea2liPLqesxmYWN792MSTE
Gi99RBucjPshrPPnCHL0LqpZR3jxQCvKorHcyzFWXCGj8UkLXewxb+oRTxnCznZ563h6q+EPdSsh
k2lY+aqwviDFl19tzdpyDbDHTTl58mEM+vZTkrveOZhLtnF6wh48VMM5wYfLwCGnzFhbBV/CS5Pi
c5fY9Ynk0BosQdrrQuTfuYtHUId858QvYu2w+J43xiy5mqcwKK4wmwanTsrFeZQvNDicvvhM0UcO
uUYQ2hPf56PAjjRtVfqtbiPvUBc+rWU/9cnGs4anVs7jHlUVHr7RwETQU1jj9Zd9lzChVp2B3am0
yj1Owt/6QQSbVKr7urNhOIxfhnTOTlXt0zGNW//MaRzcpgOLErxbbemmjZdjL6JtUrDOkcPGK7sN
io+h1eozZne7StOqSrRq+3U1FbLAO5dceacvmdTsiuomLeG11EMeXTvUtSCFrPpiIN91HNsYyISE
CS3Y3aqpH/fWcvS3Lu9tV/lzJo3wOkQL+1wqfKqdsbegvU801oh1PamBGYXfUfx5iGBvmOXcbEbE
eFtPapZRFXYR+vEBJzlDlEQeSvaclFiLW8sXHdhK+ex5bJRCsH/gyB3c6gzDcluIeRMHHX1hzxnC
WwyHBY1wwlQIq2EaDpHo9qVZDZt8ztnE7KHZ+BOPFvSoDxkeijANrOnvFLVTW5c1tqcSo1bsWbYi
K6+dFrPYdHJCPkLVXstuKe0buzmXVstkoglDqmlluUiwGJ0sjmir+fQcX3ZdeHKf+iK0vpkTu9W4
zBHP1NZVEffZVe6pZDfOyIVwmM67lWH0HikY3k7STl1jkUmSqKPZEftGrUftNw8wmqJrHcT1RpmB
WHPgTphi9OzcpSkE9hJ+/WFsk3gd+nV9ivVQ3cqBvcdI2D2miEVfjBVjTtjczslRhiX1mF05sW1+
iSxScOk6UhI3w3VYyPIgfXPc5yn6iCpKjMteZNdO5oxPRp7L61ml/WWc649YOU8waGDChTPuO662
vIOOMg2yQp4fsT7xTVl8CjqsgcGAvzfJYp3XZw+s50cxmsnBxjCFQIeqW/emg95whobBsZjs2dy/
GF4zrOyAQ29h+B+NLC0fMeWtT6JmxzGrEM6UabWLnJ3+449NFnd2dAd8gx3Xv2lV+GSccG7Xa2z1
1HBAaOGKPbjPygaVmFa9jPIa2KdkM8u5Z3ZMkTyq1hAEi2M9dWaE73KwCDiJ5tnMY0dmedk6WQUW
2/UmDJGpW7zw7QdZ2dVp6pzqRL6p2QK1wJgg2XHYDBZCj5KOsMK84DxPtqo0h08p2P+qYIrvOoAd
9M1Fjs21m41VeiK+0MFqm3CGMTzB7GnqFTmdDimPXAdg1a80jmnf5ZynhBuMRfWt9eD6WFkSHBVw
DnzHORJL09Iz6b0r9vU5XDjbRCb0/Q358Dgk5y6G5IB6SY4yIRUuHZHBGgGeLfk5LMwCUpMq76fc
UVAaLZ+eK/U9fIs2mMdTXebFJmvNL244HNo8h8MwE//sevDcbZ/1xcYx3hJIa1xaTm3AhwsqXCFd
e96zTm1n1eQA1gMBjge7w31DdfFzkXoF4UB2QQwEwCrZAdYTigF1RRQjfvQ0+81N7doDGaGlo69Y
rsnfSRlAOiksaYDGqIjq1jCOmSJcexckFfub67N9uwnVCRc2UrwnLES9TcsLHwrAQWDL2Rt/w/Z9
L4NYCmICwjzUnxjavL0Ftvh8kZQ1FIe0qtzTMMrqe+Pghbua+kma1SpxKa3KsmTY0tzqr5Zw3pVV
ILhtLcoqeHvPHFz1KbTpUc02Vx2ZtfBRy3nwzi6e3Be1yAVQhoy2/dgBlPT01w7J4oDlkBHTbN2g
iu/xRXSfHR8txSriv/ahYQW3kPXYbuNZoVrOsvzzyx5Y18RHrSdd2L/VpizXjFfXqoX7HHKjijza
m3hMvS7MpSZYZpBmeaBhzd5rT0TM4gcZIIelZiJFJrua0fjBQNTUWEVE7BKbn3funQqykBX97t4M
Xf7970PDBiNAbKjemRkFCeEtGH2VB1FZj4MJtFBwvkxB9lyXw108c+T/+h727qLOZMAdgieRQUrb
6c3tCOKPVyUgDIexoyCtyTnhsKY0qeu0ORsuPua/ft57PeXywMBbxFj4YLxzh6gFxZ7rF/johMTL
rNgxm00m65HwKyZWjyXmtpDMNd8Lp5uXI3gi4cHfp/Zk7aBfGmuyubxnDPvHvSIf5U/v2bjGIsuD
8MoKYVzejAci88lH9ZYdIu7be4/Q9HPrTr9bg+86FjyFRgXOcBg+osF+cx8csmGM/brJDr5L5erj
+IOtk9+vO1rDGLoXpB/MOZU7SOz49OsPYC+dgtdTnvqA1nm4OHS8d86crcIdRTmhW5VTEgMlw5Ey
4jj6XA3UpbKZvPk6MrzosXbnxyKau+9G603bfh5JuuqbOiUnPhEkq3blEDrgFS21HFnJB4pfSAlQ
xr52sRX3RyPG8uNHx+W//erfSWu46bI3/d/SmmvxDYPAV43qHz/yT6Oabf4vl/6DFaC3dGjRMiX/
aVRbtvuX56NQDPGBxB/RRx/yr0a1/9eLnJC+xaKdeRHd/G+jmimMVmdxJkFraEZ/0qgm9O/1tMQf
cTmQYDYukxMZ15sGVyEH/COGKLvJwUTzaI18TnGhInT+mjgC1yUIuUMB0oAdix3T1QJxnMbMXxfx
2EzqqsM2git5seis+6zonbs0LI1SffRCui0mCLigFBprvKB0bU43PSEaX+lTT7TCYXpjAimsNDRB
Ma0G+L1J7SIcYbwRnlwBrJ4WpPK7A6rcrCLZhV8Mu8jWyidoLSjcDuOxRK8VFmR37FvxPtGN3jhR
aV4XRdYsAkx/GFadLapipctWgF06rvEQmMaXUPnppvLg5Nb0Ga/w1c+OGRbuFwrM/hiM3vB5yqH2
uGYb+SuKy/ROAMihRWjUfDNi2x6BaE6V2Dotb7wKUXOGsPLLdoOzfXruYnBvQuvXfTL5X7Jp7B/k
6Kf5FeC7QapCG1xnhORMqzlTKWnHxOKRwpxy5pHzGo0rqBjZfB94ZBlt+BLzUzxT8BlmxOWZ2Ork
Hmc+PEVkM8cF2s10PGZ+nJ71pNQTNiiWt/ddZb4E122hLUOqBzasqIDpfBOPnTntx1konC+SLscV
gtbxyZA15v+GF2JaX8Wae1sxBQOhVS5TIkffwr1EpVJvoIVKAYMqmD/1w9z5N7zJknDOXUJt6JSo
TWYODmwS4SOBztPvgSgR45ILcpCZO+xgy5PJ3WH0PjRpcNtpV0FKx6VoY899cwsbQ5zmxqUbUXXW
LZsidJax8k+xG6ALIMbD/zq1ELLJYx+uMCfS7SqdGyRiq4QOA/28muh2N8FA/tKsKSvaE9YXU9hS
7pFiHm4ZCCLgK3Qc7Q00mLQ56jqz3JXpZHNC8ESY+WI1VNK9mAgqt7JVWmOMUFDxQmzecF3OnNtB
4tCPuf0Y3FdtTakeGCpqHyngCen2Ggk7O43woIFQ16CBUmrJk7AT2ZxyqOWob9ok/Vp1AWh/XgZE
upXhXBkXowe2irpINVfcnLOLse7Tsx/X0zPMXh9kXE4EgVD3zUcUcCmMO0RMpCkgbMADIadndYDS
R7ZNb0HzpnpbAE9TVMGuTrLsBuMtS6/TbuSO2YiYbDjkWwF3+HbO+g1+t8O0bmPAgguts6GjU+U6
6ybla25w0BitNex7jKxyo46SGxLfMsjDJOQFlwQfTVel9Eg1KIIBxQo2Lsw4l5ibPID0VxpBdmU0
KKBIrIvLdOVRH4lNVYbTk53JhogzvBNPMHPvtOpzfRsNxt+GjmrWlOFz3Q29fPau+saReoc7TNXv
kmFunhTcTGJw5oHYOtgZzd6NW1Hv+T/pOkeIf/sDO9F870LVaI7olHs43WVp+zQAqG2OL81cp2nF
d4zoH7wBbpeT0X24Hwsyjg5TQWbLUVAZb8LWsM6OlCZ2x7l9C2NnuYC5UQ5H4MViCLbFCt5nvtfK
CU85PKmCEB9DqQtlTc05cPB52vCkYh/CxN6WVhLTiuVbNUQG6nxja9e5xWrVHHfOkELxjnL73Pg1
Dekwp5NnZO3CkE4VzB7tZhvTKW2+c+Em+RfRBflzbvbGgyPK8ZM01Si28GNc1pqroCHn2tlWlm/0
R0E04rp0BrJK/FQm4sy/4OIMiAMCVDDbb0kGwZ+fC6crDY8ohxm2a0vo3Fy6I3osfJ8RB5k0RX2R
OCtKyJHUDeFgCNRXE0lPDZReePg18S2EJ8TlB2tOnMdx0h9dpjBhVxJ76RUh7/bBD6fgFhaWtUn6
eN70dtodMWYLzC1sFORNBqQTbpyTuqtj6V5BaxxGKNSoES8nmjWXSLf9fB92jfPU9eoJjykyVnq8
s62NlcVluB5Hs5erYczVcImaxrrSsyXvqrwh57Xh/EpukZDGwl7CW2ZNeKRDrISX00iJk/jUSXaN
Kzcs/in//1tP/a6esqyFcvN/11MwHvDEe35dUf34oX8qqtD+C7EslyaqIlwK8Dj8fxVVZP7lor2M
qKc8bA9eVVThX3jGIXb1IambAPP8Fv9bUZF8iZPtAgVzCSFe4Q+g/7cOjCCFJGS7aAkQxbt4x725
Y3TKQEBVSutcQ2hksxmTKlMH4YF6QKqusepp0plcpLywjIn+Hb65kNjTFnJm1HrPxI/WtoWyB1dJ
ImtzX2NZjRWzm58Tu2OFIi1g9XS1pCr7aaRvftxFfgbe35SCNhdccH2G1uQi5nENe30pD+UwlVjA
iDPkbnVnpbWx9ug5XcxjYEIwm2nz//qB3KxfV588Evfs5dINT8Lna77Bq42sdFpjaJKz70cXTR+Q
DleO1NR7PN2SDlFpZ3QHS5joRTAV7NR6cMfAPUQ+F7mdlyx7cxygR17pEc/vFWnFgEJ2T6xjWGdo
+pp6oHu98DbZKnvN4VA351wuXuQAVLRArCKmRulEV+m1R84GNdtUM9aGP6q7UtNpobrwnvu6beQq
70IeFYGtJFsRxEsH1SMUfUXUJRCLzxehU9jLYdjhDjRfzj6KYGE5TILJ4e4sHHoZMz6NGKH3JDqK
EFBmHSTUHFtI3FOyBaFSN2bqlggG08T+YEFT1qsskLwbaVLdJyMlSzbxJ34NZWehIqbYbj/Z40T8
kd/YXXqt0orfKJo950jXIlUPAok55mCdAUfMzlNLYoABw+OKsj8wdn4w++2TDSk0PfVCMv8SWWqw
QZJ87rSo7Q/kI9jqYxtayvjs2D0j92P/plDjQBUtcuv1SPiEJnEKZQeN0JHfth1I2t6SvUqDSukO
MYFBGlG6kPCBRxsSJznJ0MBlS6qD95xzJX4cZhq44yD4cbjNdIc7XHEx6uKvNmXHIGWzy1fwXahD
Tykq4/bgarOqtoyjM6y9zGFYMqMElFEeVLL7WTd81nEJ5jhj1FOmJ718kmAZnIicML4fMVvnqDMA
irKyN4I1YVnTZZoQeWiEJqI90D51WBQ2IfT9zMIRWMwswhJ5KN1SDDCDTTPa5RZtbLIpvc5atGFq
/gClsL+icKXRXOUEP8KZHBC35r13Oc+J/2iMgXU1jW15Q5pn8myD9BwA4t1wndl18Fwnxfixdcxc
ITxgyqYTdMSRO0S4TvOlQVmRFj2fbOV76EKaIHo08Orrb+1MG1TWY8C0GUXA8E5Z5Ytrs1cezi9e
YtQ4FQ2dY5EG6IapdoBAXMP+G/iZb8elwJ2+z/k8tJ/4Y5V/xwpO3WWVCV7j45aybhLmiISHO6yB
AawP6Pz5PGVhdP7KiCe+LeKOEkyY5O9PjAyLKyCKWu+LtpninTSNVj7J2FN3IVu82BrU0uqQ2S0F
WQGf9eyhZm1XsZKAF2MOAJvHtrrhEtsdBuL61IVDsDX3l2bgKSB+ucbTWFIdYdXAuATRIrIayCo9
c5+wxYdCa8N4JDtddxe9LQxxMyt0gruS/uL0QNE6Rw+Za1bFXTzmiJiQ7HUgu45z1OPSI9VzxVjS
IF+uneZEVzWKEgYCTo84UGHgm+CyqxAJ2WH1sH6ZyIUy+HBE6rKO/XFZFL2AwLxSE9IdNvPG/pAN
Bip42Dyp/6TKcLCv8xj6I6IAq2j+DpzJukr9kBI2LCueaRRJrshtTUT+WVgCYdCKANP+qxOHffFR
sENYJLDH2hPXTVXXfkivyIijbVCS8rq1CxyuuNyY+Ul2Ad+8L4V1lffaUR/DIe6Kb15Q2zaA2twl
RLCao21fV5w/uuNejrbnGNd2SPJx0/imeUxtB8CDSATICgbumsjqNTzzLAmvakxwnrxxiJd42PsA
m9ZpbVXN8IAxgrGFoppumBhy7QxJenTKKN7AMsiKVZXhf2U51uxt0qDyDsBY/uJqmXdGBieAXvHO
Bc2oubS0c1yzyTTHtg3NR+m19tqpzM8GuNWqryGJF3NNjZlOKjyQpZh8KWUcfFOJEyN7FvU12WEX
wyS6eVuUQt0SxJV89pyx3lYcUhvaaM4dJKb6s+Wm1c6uTbCzQFfeyuwDcRMlBNgGbUHznQD48jJr
k/LBzmWwikzZ77TRg2eMCrtQEl/JwJza67HU1YUHXLMdUJTcsq23n/NoSO9Ht7yZAlPle0Gduetm
AthM+nj7MWuy+0T65QNezDLZib5GhMkBtimLTp9KIyp2eHpkq5Fgi0VwAhRFaHnzgUOnfaq9qk03
uZb1LszM5mPq+8vQEsC2Cn1vqNd+MKir1lfOKgFWIn80kN8zEYhNCZn5YC9W3UTe21eEoQbuJjW9
mgjJmXJgI4U9gi5XzT4su3lhDTnNcUlp3SWedZvHTbs3cVnaECjXPiGcAErDI8A/1sAL43auguGq
6934PmpTf29IXew8AxM2kmF0iMWT718Zad+d2bDnA96G83EyrAifsmLazlIQjorMbd0Nc44uRvof
xmzUX02zzM9RGOmzqEVU/obi9gYXoD6h0cZ/Xpr0Ds3z1yVR11RcvUpkDapvwYa4zKzNyeEQcg3w
bYS+zTlmlR9+XRe9IZ29PHUxcMLqxiIn5i2/zY11GqSTF506pAKfcIBgY2h7mxrj1895Q496eQ5s
eAzvqfYWFunrtxvTxh9kxD3HBfRnTzUFe/aiNvNUzIbx5w8D8IF1T4EMoe3NUFqsYSOhCDyFJRB8
s6iCXviWRjZE218/6n0hC8iBYI1a3MT67C0xsUuioCVZnEhFf7auamRkew9/Q2DNvjnLxYDvj59n
cQ+xmCamjzXOmx6qFTYs27LyTlql8eOPI6hOTU4M2k1UIzKbGd5fP3MZrp/gBL4dL7d4NeIfxMd7
W6zPVeL2kejdE1ouqqsAhVVGWULvH8kjEDEYJz+1NqqRP5sA9OqPJymsJo9xNnGlpH385qWb2u1M
VaJWHYZsSaZDsPLS5vj1a75fCjwF27SI7AcPN6Y3s6aM7amOM+mfEiRRhzlDhBSEv7Up/HdP4UIZ
Et8DPOS9XeZ+79idZ/AuL0xWP4MOg7DsP5gmHhEFOEpx21nspV4vt6KD6kZctHeyY2RymNsxKcYZ
Y6ctFFnrqm/VqH9zpXu/f7Gns4fxWpiL89jXj6yzMZ6n0ndPRhP7TxaSMrhmI6XIgBnutkbJZ698
qZkiv/5s73cWPOigIJNThMf/uxVBtElm6pb08GJgdccN+2TvQ0DWOf21Xz/q37wikwOqODU4eMjb
zTLAqYRHVTa6r0VpVFnNWUvoXqW7oPnLDU4ts+bXD/1374f9bIhQwIPe6iz32p+IpSNqVIfurnUq
QUcOdQUFtDTDdM9F57cr/QWVfL3UI7oTHhbqQRSE71fawiEz2U+gnkmkYrlVeRiaB2Z5145aXDUY
JNGInCmT1URdB5FplldjhyPGDj6Qy+WigX2Fdvgrxq4OVaeuITOGhd/+Lonj/cZLb9kB6mJHQkXx
lrpfZ96UYQPBDK/AoNdZjLgwVwbnJSEqTLU8oqz/9Zew3q/dJUWFuhJoF93AW45vUtIviTnjTkZo
UOuq0OH+QNoobhXC4shM23iZ73lmXXVD2X1CYEd30MkidddJuyuJIx50t6NKQoGGbjz948MBdB8l
Crx/h2/3FmAzOzzIxpBVX+mQotv08s9WAvOQIK06Q7Fn/q6N825uItJYVgOtHKYoZjuv52aXyaXo
J6Z9dGOSxdHm56u5q5mmaqGL/Hr4/93D6BsRR0Y40/u8V6ipEdkP0XxS9F5v8ho3JTwGuOV4Zsst
6dcPe/epeTPgUtcycRtkO3uz6qrCsFoZm/PJjz0ulknWM7NYiNwSf/0ge+GfvFpyyAsQn3Ai8HI+
fbHXY1gSE6b8NpioIEQqb0zucMPaCGWPRTxO2/Lc5nSNt26CPDmdUlhMZRs4Amx+OQabTt2lWUGf
wJi4LEGeQjKvA/h4puHTyqLr5exMgtS4nncFl+MJ+slNX2NdU/3pRuwvMUPQjjjXENO8LYWyGnet
oJLyZGv4eBOsjzMa/WyfmPMfV108ijkAKA05Enj6zbxDMWn3o0K4LJBnIQbOeX/SOcAtbNWc3Vr9
tn+4nF4/fSWXYw3pyeKrGloIut5+pVpXjtUJzz35nXK/kTgznoQbR48vDRE/IH140+nSe2iUsn9z
ANhvp4i7iF4Qvzg8eeF0ec7rKeKWEDbhDecnCw+xSmP7E4Ky7mckpY69xiA8/IJNSeFuxgby3FWU
QC2tHZFkB7ufYaaSgz3fmUNFF1EXS7+mI+6Ui8Ug+POL/ldUvszxD7Kym6CfjZq/acq8QwS/Gtpd
ETrNrZdLOJPL9CoNDoP93AurPY1ibuUK3bS68SZFa0zGkOHOBY0j+KjdmCw+uFDqLj3TKMTGtIrq
dqLbcCX83tgrN/NvCKkz9L4JashyY4+zlxlgOHVBW9qs1zLwhmiVuqK9AH3ClysoyfrYNFg9c4HW
2QnHDmuNnN8bMNuw0g6/s6EjYpjetzli8ubofFGpleQmagxNrNL6OomwoClu4O6xjlS7NEOxV0pv
xlnx58Do4Ob7DS1KKNARdu8EaHErqjvNP9Vd8E/xORYxnZeoXOqarmWtpXXpYTVZSyy1CitZpEKg
3lFxTEJD3bWglukNrOuyuSiSbuxvJWTmagM9mtXdWFVb3DXa5LwQQ291OyBLdVeQ0niR+H5T3EGq
lF8VPDZNhzf39DfHr4G+RGctraiJZPoVxhX8IK/uPXuoScm/QigG18rO3YtxsYqio4GjFxGOfaF2
gG88nj4InatepzTCw2r2nS1iDP5GoLcYhvvk1MdO5YNxr5qMR3eF5tSKTGiQ3SotHWlf19Po9XdW
ZqRyUzBd0hvuq/hvWHOAgRNyCPc4jkIGBeLW0VjrtsYAw7fZwj2dMIPqeuQiYQdTFly4Y2xNxxTL
iphz1YIe3IiSnhYsAan3quQOu4J9SJcRBp8SH6zaEyUuIh4TDOtt374yMsHZ8FIH0LNn9mHHQash
9WE1nVDsYtBDFLkKO7ptjfoe9Tq+CTWmnj9acF458Ms4C+7p5rb3nMVpGm/lING5/VhW/iJBMBfN
/BTgKPpck7gkaM6TtGgpK4VVxqnYre0eouha+B6zqAv9hbxfeoyrLZeeuZPL4Qtir2ncKYQeQOUL
NEM28XPsOUshkbjUdmEToJqx8qUTK2jPr1pSlw4Y49CBfzn+An+gyZjSuwouvAA8YlWYmcp3yItN
eYY3zTKtWgOkoZxdBtbFztbZ5ZGdZLey7vhFLJPeya4tbXlXa6tTnwcVOAbWaoFXFHdhQ7zapadK
64Of57W7HjAznb+FBkjGFv2d7d7OVksXOJ2pjYkbtqag4jwGBoBDk9KuYK64oDnIXNzeCT5SmBc9
aK7oMYlaldnYwomJY4iXa7ZwLz+VQtKtn0uakrha1DqkJQF7/1SZpqLVRoe8D2mQaVDW6ceJ/1+c
9Lc4Kavmp5rlvU46q+tvsumfX1HPINLyU/8CSjFuDhejA+DQRQz6k6dzFLyonU0/fMFCXzDUf1HP
or9wPIan6NIT4uoWcOj+Cyh1cIKOyBLkVochAX/zHwGlOBy/Pr/JX+cSTHgkF4YlSONFQvjTLcqB
ZlkRY2Oea9No0m7AOcg3NjgfxThsWqrdFq6DBcTsjK3YKaKZMOlse+ebUiUeR5XOanCmWV5ihuFG
DSo1xAdKl677aEVUV5tJWl+S0E4eKoU7T5b43scRo6VLbCn7G419fLzLmpxYtAbpyGUy8Q/Xow+L
Zw9nicjRPq/PQY5rCdq821L0zhdjwqPwDBqlcBH17f5izDGxfHCKeAgupO40/lylPw2Q3itn+Jq/
gLe2VGBjjbnCWGKnZ6zndCHnjSNMB2WeM3xCHTOBNQ24HV8WsE+WWoCkp13Bt73H1bTy146Ngmvb
lnH2YKUzMg3wL70WWU57FXduvJBE09377mAfZdCne1vlX0vq8m0WZItbc5cRa0lbf5/b2YcZK5Mb
PwfBPPCvOJc4B8YV5rQYsvTkt4mVgCW97S3jGS6cWoVmXk14XwUcFBhobknLjpCf4E6yoVHZeVvN
NfPOMkvvcozAo6x+CKzjEEUdt34dxY+6CoP7NvDiD6Kf7RA6Te8Ym1y2XonVjsvOHIg4fxrxCtka
JGevCyj0jEE7rrpB1Sc/aspz3wYA4UM1ZUtlE4MNz/N07oc+CddG0qbbIPP1XVcnbmbu4wR0prBw
6+wF3SK7n+BGTbre0Dwa07Ubd/kunOP44DaV/dRqB/csLQ39ISqD0l1B2Quyg2uYYfmYCSLYHhKC
22ClDJyxythOOIFKuQcbmU15TBOvJvQ9L+GxPCcSQxO+HAwszyO6HBLZ2u5a90qjCtkqM0YWicrt
SO/6Lkxjf4snJQqbopnydebhQuk2XbVO/ahHoIalx2pJbc9W0rMxa9XxiKNjSNisEXwoFG6Vnn1M
BnHpzWG+0pOG19dcuZ3u1riD7HGViqFJ1ruayvTBMNJbBQN+JXjMLoFltUJ4+skyJ70DQoh3MTQp
uuny2OGyt8XtML/oKsM8tp5b7Pq4s08LnwoGmiXhZEEgq1yVnVxaSbspbPChhEFzNDuWpu2X9kM0
25/rPsQF1kqCVZ72BiqffNw1ddD3Jwzl8yNV2RdBNXESmZucO5CJjdaVucWPcg98tpZuO+xc3TI+
BhazlVGvk86IDIh4ebqGf/fN090TAlOMVUEfMCMw8WpyBbac+D9gPDjMyUXtKXKYMPjeY9Fy32eG
XFlNZq2AGeK1K3Lrht8+P+febAiAx749QvAYvuH+M2/C1GFwWGyHrh3R43JA1onGML3rEAJ5951T
3hWw9LQVU5cOJj7X+kPm9/DPZHQKkulORtgJ6cre4HC6TXDoFAkEqnB0H2TX7cNZXeZY5eL+N6id
aP+HvTPbjRxJs/QTMcGdtFvSd5e7XGtIcUNIigguxtW48+nnY3TVIDN7JgcN9M0MBqgCqoDMCMmd
NPuXc76Td9shWgjBiOxXF6dXMJZFuzGK/Gdu6wr+0ehiUU76p1Qj56gxjFB04IygpXAIpv7FrvEP
ZsXEJskXRkB2lP2gAyHeFpMqWY4OI89WTewK34e7p+5pQy0R/cFX+dfiEd9AkS9OLsflqVdszKbI
yq6J6DJQPQRK8FYYD3HSPAyIxzSfX2qpyuvk29lHvp5mso+8Gk93q53r2rQfU7NxT1XdJSFfGCUN
aU34vpI3XWspZ8zpV9IVxiH2WlqUtMkDsISk6rG4POECQD/Ksf7QWSOEs8UVR5l5j5GrHliD6zuO
Cf9cZdroha10u2+cK/3GHLxoCGqry64ZSrGw6WS31/midnrV9Gy0nOQRJaa4qElH3aB1Gzsr3sHq
mSErORxsxa4EiB4QkuqRB94+tm7J6bJqcns924FFtfjxKvsjsVNQjgm3QxOF2E4JuM+65xxP584s
luhplOOlRhQXTkaXvSBreXEAVAa5Nny0i3hzY9i8cLF5jvsaPnkOHdgcd2C4jhV6NmFmEZ9iY19N
I272o6++Smd2to5a2oPemc818d48wJJNRpHkw9lpRv2aGNZjL+q7vE1eXWlCBoTCo1f2HHDSbrEg
f7fFyOrVdkK5nqW15t/81tq3aTY9Tnx1q06bHE+OUf+7jGLjLXd8d6Msj1dNQ4xresMFm9d2aOSJ
7rjbOUNjnhUI6KAZ6pS1uaiSUM65v8dVtxyTqjt0dXYa0kjuIVilYSy0mlWltuMyy0MU1Bh+8F7R
Ftq9/WVrfF+A5jT/Oi+6/ZAUK2TNU80Feq4WzuNQbSGPJ5/kjNvhaPZ3U9pwJ4z5i2EPhxL+sRgW
LtZMYHtW3dPAHBTUQPE1TOVB+PNb5sl8O/D7IByoZEhoUXoeZnCS2H52NoAiM4wdZ7lOIO/gY0ZN
venpws5O6sS7WbPmoO1j6z2q+vqR6ZFEj81ytt76kpNpKKzyFmsD/rJKgUHsuNdqOPyHuXKyjWEY
9a7s6/7OhFeIysOkeel1MLKW9pJo43o9A0GtXBFovnMdAaO8ItYo7/W4HqaNjfgS59O8ZP1jibT0
KFq5nKbBekHkXX8SGKnFh6hAG7FzvNFqEW0bJIjadgVRknvW3A6d+Cq04WYkHo4/e+weW6e8jaWm
0UBqD8Wc9PewT761ylK7fnKrE8jyb35LJteUypOpIX5hcDlsTDin3zle7cOI9+8jWwy1RQeljhZp
7dusGpK9CyIt8P1ahoW0+WXb4V3EBNOVuq9dYtRKrxj2x4BkLf+XS6jypmeNHziJlX9UvofqfdQQ
kvT+uyUddNp+4b2Ccks3WuSiMveS7Bnoo46eguGp8EgKsiwwBpO9vkR8YVkAKhrgHPtv3mt+vJgO
ZltkP9Defs665j0KUQ7frHbY6mzir1j8HWycXNleVhu4/1KCZmmKlR3UusrP2NUqIHy9TY1QxhfD
zA+dRHUPPBZgWS+qR8QRDShYP+kf4LL7h8Vzm2+olw9VN0/PAx7/nSFSkYYCBvQdouQfjfS/OJ1z
2BOu2NDD9S9pZpxdzAj7WuBfdhB5bbFzc0HQXCONhV2YOCbjF63KTJQWJH6SJd/cZUa7BHnXzneF
PYrDWBkTxOXmK48LI+ynPIVHXA/GEwdki2Cst3I/cLsxyfd2GaOrKGzJ5dVq5XvD6vIcY0TY5dSC
r6tDecaymvurSXO2norEMj4ZqLifdlrCHV+6mPjrBJ8yY/Mtcy+5M8EDoHXCYQzn4eT1iwaAEIem
Zd5HNCoW722pSOqAsbopqDwwyKdDnGA3MJhLnhUaiZ0shvhJaBSixoVCKyzAkyqxHLEJ/mCN5e4b
KHSbgn0Zfvd4FadUZrBMjgi4JPd8aycns7tA0Mlu8qrKIJD234fOxtW91H1QkmOycXJM2ypquP9k
RfZICUIwqrsAnVt+sBAaBInKcLTq4zZS1jVLMguZkKv2ee365zQpkBF27JukJ5CZJbt8aNQjcVX2
Xjc++zyhYEIPsc2K6IWpUxHkjbmJ0NJDZqgJonUUDt0sYnk7l1uvIR6u5LkrwA0ELNaMsNLKGmn4
sEFf1HCcpE6AgBJTSAMyZZHJ91F0dy4F/k73+Yjh7b5gDa22UKlQBqXFeXRxomeGj4huojRE2wbt
LPZq7sS8OlaV/SgQl+xhUn/lZf+CqobAC3d56Ar6FLNzoPqhgwQM3m1qe07wBzjqoqlpABOpma8s
3dqgy4viZepaBihwIUGbajbLKQVDuUIbkrBQDcysYrJWLC+ALFBEodMK0ypKf0iFQHvyFvz6POVT
7gazTqqtO/nRi2fkd1jo7auyoXr0TfmL4hdkY9Li21iqMNGkyVc6IHVsE9Lk+uJF2Vm6yYFu7CC3
iK1NBCdFt+8Es5blF0I41lhRWezIOWqurh996q0iHFVO+BtHOT00M1JI0bpGOOeYISYDE6peZ9dy
mvurqVdhUTVjuLRqnZno8xU3+EkzfB2PeWWF3jCwgBfeeMfW90dFvwG1/t30l4+4dvee0fZ3tLkz
H4ZEWbMcI18OW1Rp+zz5pfkN0nu31e+MNqsPjVS3JrUIBkg4HpPGDxEv6Lu6pr1FTGftyYDZm5Vj
MK3KzrADuUAzHXyH/wI3kUS3dPmYvP4r6uPPqpI8P5X10HcXr4peqmHpAEeW8XdNA9zcQwQFTbmE
seXdLcJ/82sACEJUe8nlGBCDQRgKwM9AK3Xjzrbrh2ykOtPaTA+7fgFTL8Fmwy2oRsoz7QajffAD
WUwLV0IW8etyEzRID+pkN/vEzyue4O+zSn5aEgOqFY1zkFhmq4LRBmMCobV4z6uMXGHMS8WVK4vQ
zqmycgq8CuAFeTflw4is8jBoU7PyReQ+S7VYhbWJxyasgFu8Y1ZFpsfwkyanbl7G3s8ZdOKNoqqW
MHuScm+L0t7V8xKfQb24O1X2z7NaUFRX4l74fXYrU8345aRtf16S1D0RLaEOZj7LU0+Ywc4ZbfVs
l5jZfWV+0MNnF1naNPixfo+reYA0WsV3FhO7sEfBfmFkTObAQvi1VUHwyQa6pYHkml3HVmNDeBkF
QInmq8RYFKMbhO7Cvi5tu3jDbENjvaUTMNMjL64za2smeXTvIhMmS27+JOFDBIXpIdrN+cQoai9l
T2SqyuajowZki+NwRX5HWdEmCFGl+I4vO900vofus0gQ5dZOSRmkls0o+eNbAT2Cdyd2J8o9uv4d
2XWkAE8mJgxmmAnJJEfqxqNXlCi182LYrVl0W07zma/eKbc5vJ4MGzHNlP/YZ5q9pxVm4mJN2fsg
haCStnV54armFhrpFq5zK85EZfpBTZD3xow8J+hlEWqMvIPKMBuQLa2OVzdPD620jVCpOiO/uNXP
nWy6U1tZv5qFGBZkWMHaW5hLejU43bcTxO5bpvgaKwlQWkgilPJ8DDVUZYFbYXeS6LnPo53dUhNx
o6yKS+x6r5Uv2j31dUO4LI9/O0270tD38ci8I+8cehliqtfkAv4ohJsIH7ufS1WjJOwuM/P7QM0R
E24LTXBDn2VaZVhAzw3GLuHXg88LlTdEW8yp7OjRISFEdws82aFomU8jb2rYr2kGet9xRjqGIndl
+By87BPW59G3m9uE8vqYtrO5oYU8c0S/kvNY7ux+2tJq8SQz5Q+7oYVrYKT6dTF6c+9PI2OUhUuX
mS+qbeMR8snRz/rtMrgyJLSgFDQ6S/mtsTXGJuM4+juTGTNn56M5xzO/0dBtpTvSefkjtC7awU7T
yfsDyMxEYGNE6XhKoG4Gjl1+ll0lHrJY44v0nX0zNskGxeHygqLi5i2CCJ/aMEFu67uudbzAVioj
o7IC+rm6Coka87LnIkp++kZzbRfzLH33A58sU/GPzij2fef/UsNc0+amMEyMJQvbQmyarAyNrM42
uNR/1R3x7rkmvyeNlmybdfS/4mOkWVUMVXxmJUsm4k2J8y9IjIWyBQwNxqCbSjigw7ZX7oTM1/bu
4RWbJ42avkZWm6P3H2jKh2ZW/EPc5AjeiY3Q62ZbtlOpNknnsdd3z9iNzoCTQjeb2N1MMu93THFQ
4OS9E8jF8Bpu6LnpITItam8DOREBFgl1TPOGBQinGl6q1lBOQWncAPWYqMi7Zw16RbsrfNSeO6XJ
UeHZTRi1ufQIM8eH2QNHsoXRAL/nM3KimpkDlHP9rscC89nKyZMdLCPRMrH4j3Xzf/e8/v8mYum6
3/3nSXzbpvyHmPi/zuJ//3v/nsVjP9KRZKz4j5UK+mfTkvEHyy4wpSbain8N4S3+57+G7pb+B64k
lIXCRNDoeo7/Xxm6/31jLpx11o7PiUhYtIPeOpH/08S91zs/6YYkZn9YLhd9DRyxstVNYueCbbke
J+oLJlPzVRukxP3pY/lf2Yv8v8mD0CE4OOEhibiWJVBO/e1vZxTdOLJu5RH/3XLxYsD+UNt5L5cC
sZ3TJfqhaxzYX3h1uAQN6OZ2MKwhfRV97MtC3BDFcLzmznCkA64XxsxSU0ZIn5ggkgg3awgtaqkW
kySbtF/OUerNPe9lbW4tDEAX4RFcwU/JATsn9iSvv7PcSJJhS96kJIqoxBI4fZCHPGIL8QhHAuHt
jyPLyDWIoLaIjPNQ1pwqZ+Jzc0tY9PyYUJijsaw/LFEuO9Sp0LrBix1nxMpcNolNPX/I5zru1ZMB
hUk7+VR4BvUp39KPAbOsuxuFR2WtD1Gcbos+nhTXXKI574kuwCit0HecwFVnsfgPRurp8daYHrHB
XuyP8XURWuLvKjkb8eMY6y76Elk0dpDGBdgbs2VmttES3XKOeHL5J2OSDby3Scm63DM2RU1Djgmp
1XPCqRkZLXYWY/QXy4eL5hpxSiCCG+keXqky/iyWOb4fvLnaVkD9mU57c1MHzKr8t6WfOo0TeZy2
rLsJ+nKXTcf/Wzf/0MazZrh6lKxtKPXYOuToK+gBgDOOEcQ6lT8g5c73hSp00pF81shiV6vBz0jq
drnrqEgau6lvDd4OHpjaI8GnT6tQm0X0MLjz9MJFKt/0ZJaBl5dJaGG7CeESOD+1csoeUfBAM8Rp
vCmFJnbYutNjR67NO452Lj02pJvUU+UxFWV3siNoKYaRPyZwjR6GCRk+OtvYC0FAkTs4uhQf5XES
8zNZCAMebCHaT2cNMCgIJdlMdOhHGbvgH8euOKPXY2yOqSbEjpVTjZOc0GhGso+nSny5sWT+qSKV
3QasPB/xwNVPATLrVzH7XE5dZmgnYj/4t2a91B9Uy4x8bKDvWmb+nGm1+e7C0I5D0nK+UtB9r67P
S2WD29xRTtjHmLaaAflEiok1/oyi1v9YmFxuRV3pM5GGcffBeHGLzV8djGS0A1mP58FOnPsc9NfO
GhZQTi40oYNiEX7E/ONeyCwz3iez96+GVxKhZo7dUWSSGAd7FnQYVfvc4u67t0anOkirsM5kHU5X
XDPs1OLaeQC5ZFwhFmZvTZlk73yj+X6aeuvcV0t+6Muyvkpi4r/quHOjMFKxd0qVtdwapxtoqhB3
4o4xhiCqfY+KpmPRrWmM7DUyNS/+rKwHseguiCVeiUM+qYjVgZ+mp5LG975nIHI3KCv9hoQDjr81
j/qllkN66RLZPPegoJ7Il65POLTKrUYu6DvT1OxVDW537pyK+GkG5dlJX7zF3BlFUtzQS0dHgubH
fbfoMZog4e9UMzi/nAHkHIKm+duUEQTBIPRYyrogsya6YHsicadP9GD8vT4r46Mp6vPs6DMjVYvC
2O5/9OWIREGW+UFHaReUDt2aYbQQ19PS25mJTs785Daf8OH7s96M6S63QXu5pT0+ZBVtbyL9+VCp
3npAEjy/9VAgv3AvDg98INH9hArlGxsAA8zdWGx4T7pNVUwZmXB2tq/tzAXx2VfypU4Rd/C187Zo
Y7MTnqx/kIfV7Re/YHoxRbq1ndzJJjVFdTfPQJ3JZHReE0CHhNgQx/y1mAkrHB2vJo8yjRQDj2di
UIYLqNRbzZzyalZm/EbycL5fHNHsJtIgh0CfU/3iplK/iE4KWAKF+TBPQ89F0c64R6sVj5hP93nT
10SC8aIiTY8hmDFgLsJo7CiakQCd6oqWBicCQMveKi99w6jIszhqmLbi+0TwYDa28eTOLNdCHPVR
2Dbu/IXvbqJX1XyVUvBm2aEF//jJppKlXiZP3CUInZvK/J7Rsh8hIaAshcPxbKisfYxxlV/RfTFI
I/sJUdQsm5e27AWjZm+5DBSmH3XVsyI2jPExTyumibw93l05jvMPIo2yOUSgBDWydMaTFhfDPmqN
4Tp0yjqZubl6fZrmdYSGeJsc+o+ZZLm9BVnkgZutfndFX336Xen9mhEasWjpWkyWIv7B9CNbwzWY
48GGHOHTneepdTYw1zsGjfycodBaOgVDZmOgt/nwUYPYy3FV4mklP0FDH5LYzWvUl9228vBl+U6R
RqHjZvJXaaN9asXQfPPj0nW3dhUXn1Yc+/uymaJLb0T+efBLMG3Too6J8BmJS1h/s8n9xjSvy6+d
rYv7zC/aiwRose19ABpNpUEa7NC4ZLZkVp57dLJD2X/zYfPAtmSuzOqQcNmgtcb+oY5b/27RxPxT
t/q8X/maXNcQeuNzPnbac5I47jt8NI4eyXKHmlvLCJsduxqk3hJF2073K5JYSuuasr/lWILXK/18
NoIscvy91zGg45kYU0h8QsMDbCRVCNfP/5BI03d6an3gfqkuWlw6Tz6DcCQ+k3U3dsLmGJzNG8I5
PSRf4rJ+gbh+LGO/dD10wjJdg3bNC0jH7Bib8KlUUla3KjatF8/vhu3kaYyQm8rZa27GEBNl8BYd
oolVLG03WmXV2ID19sEjpvKrS1TeEUlZL5t+HMST4SBIKJvW3OlomZ6BESc2vWpt32TUkC9iDpN4
yGPiOpGMVuGoW3d+pEa+9sLWUVEwnrXd6SQ6E6RKqjU/AV+aHdA/xtBR13gHFl912ObtHJbR3N5q
EDw3OdfNAeqzeZgshg9kiWjhOC5i2UeG8r5RC5jPkyUyQIAOsXF+ofXvBUnTu0jWb06Te1stEw+W
SRYXv5/eUXcAOQYYODJLyboMTmKttKNbmi3maka2EZd2s3yltSpAvJNgeDL7aeNUXG8zIyweTZt2
KpPOLaI23Rkpl3VPcE/GVlt52cZqFuoPlBD91YpBogC1fSW8vrjHjwtFJmJVtee+K3cDcD8mBLRl
Wmp4B7PK/XvP8CZuBS99p0BzmTZnDNObOTr0dRaxwZaEv3qGMuTRyWMj5MnGFFjVaBSUPWUOnqyK
8nVocSvS6j26SiXBuFjj0dVnvIxkw/CeIFLm4RAeY9UlYfopzb3UOVYQ3lBMT1SqJWlo+vg06Hn8
ossqf7FNakAbsYIdsuZq7mvZifMiXaqV2ImOIHPQsADQsdBZVNxgjKujI/g0JkVYKbNT1iHvYJVn
pD0lpqgO9J1x+9MCA90KPJgo6ZEpkKZxFw3klKAQUycnZ3OMVd66MKCdr6JhCCzkb0JSM52Scly2
MYX/28KEPbPd59iFqtOb6RVfgcFvaZ8K6RnfUwTIzFjyPGwipBSBV+BsWQbzOGteGQxjYm2annCe
2lo+VEIQrqc9+DXDREH0zybHFM8Ync1Q1ZXjXrc0OK0wTidahHOaG8U2z+IXvhZrRzy6HdIl9xsr
p7jR8pTAqdS6tI79brQsRKehI9tUynwjpc8cssj5YIqRPUTBaAJtVh2gFixPbMwtdn/+LonL+cTC
4z6ZbfPVUthVQ0g/Rai70LUMfFbhok046SW8naWa6f/tAsMTuL0lzaz3WTMnhp4IIgpAyiJyvHso
VjKs3RKtJY/fh9Z6W7z70TMcAvdQg0A+MTzXL0mRp5shHu1w8RXXXJtAu6o9bJdtt4So6h0wL/0Y
1FUXX0s89Dshs/ne0fnlMj/fpktX0CfUqmMQicLjn1vD/9yWuiaCD3aGcDN8+sO/tqVJxOgi7f30
mBUtbZ02kVitFp9T2iEP8cnWSzpSaqmSK5sgpH/+y/9mYaArdU1XN83VlwWsbOWT/LknRkXGFmap
06MxkVG+ZIo8qDRPgF8J+fjPf9XfDAzrX0W+I/9du9//bExMUWG5ABr4q2qTaFLekRk/+BxXP//5
71lVf39Rxq9/EUJ8wcABIIrrrh/4n/p8Wc0zKhgvPvY1M2sMRPbR7X/nhafdrVESm8YgEjbys118
1Cv+klOFuDEtStbmmp1euf39I/13T4b+30u8oU/j2/kn4g2gWkT9fxse/VXICScV5p+50m54fP8F
EBTOHyRYgbThSfqfoyNb/8NFS8ADDcqYZ3r9c/49SnL/wONr0qQbhu5jpbH/K6MkuKh/fciwXXB/
8CCzzcXUCz33rw+ZMlyCAJoYqoazMgPBJbtDF9gAGxjguvbwrseFBwTDqR7Tei6vq+IyaHxgEmEp
+mxreKn+lHVymbfKnOR9QpFDaImGy194aj+J1DoB/zaQqaV1s3F8vF08m8JmiQC8hGgFJzkP+Vjd
6TFS06Ay8zsQvvLmVZa/L3SR7CMv8va2pJIM40IjqIrjZL+kiToiLXUvfbuO6smB0UKrxztB6COR
qID/3W9pb1Z96AF+DjmN4tBKetDX2rp+Ihr8sWps0H2pNk7HXv+Ucqk+0Jb4l0VaEUXa5Hfcw1gT
RvSkOxlN7v0YTT6mBhc4YbgGyh5XcPJBKlP7Grlhf3l1Ku6trPSPxFZAnZzMqAmTojZuaVL3UPMt
9WjDozpl0tNxMXA8g5XLzJ+ZXiFzcABhIFmzWMbDF7nGehmf23rRvmh1gYYCxEaHvzTlcU6bt4EJ
CDFcK3Mj8YeXpO66JyE6QihzbVGfK8zkjdGypId3WFwyWMh69FACH51f4nTErxKYekrJ7gjpsf41
1EeDUaNn+jB+47hlNdGX+Weegl8TS9rtDFqhr0Xv87tUV/faEjsnqbr6pKJlOddRDqrR8dqdN/mt
uVEsryHPz72p+FJj+YZ0AlUWn1LPn1ZoLfMsKz/PhhcRy1G4/KKTYFNjRP2dkTraIXP0ZA89On/G
ppx8k13KJcl4zmIPPFXVtqDLM1CTYFJDeGVJ6BU8gOge7f7S22JpieDULbJCDDBDybI6q2OUnuHY
lgkVhEVVBdpl/JWiMuPen1YnX5njhqizpLylQFkCm53yXazAURLqCrBc+cWlJqvjztQsg2auGBE3
MU5g2UEpGr8S/WG6tCax/dlMo10zfnFYHues08kRKQ5LvWCcYHPIMs8v4ZgVjniIozkJR1/bklWO
OmQeNq5yrmkuhi9CauVRV2iQxgzl52Zo+xnBRzKdlwXJIIaDrnwRVRa9aYUbayfknU22Bb1m/EBM
1vZBoo/940B4YrQdZmm8d8xM2QyWTf9g9GXzXeGxCUU9Gh8SxRB7z7mbH1sQF/6BuOOxDZRPWZia
c0uktsVAIOoImwz6yLBerUEHkAno6JOtMdQ8RpJzHHqKmU8dl/73DCzqRTrTrDNek+J5QeqGAAzF
8hqTmg/5hp6u2vlJWXzgKBEvTH8/NX2sN26tLDIw3PmnUyt00q1hVOU28qPyLYvZU4W5yljP0Oqr
985DJxAgfq6PflR1G9RRFL0dQ+y7xJwQPnTqgSGkYJaR8j6zymkgpit762N3AgnPMHQZ+hbdUZ2C
5RPs0saO+L3K8E6O3gITspLM53NgglL1Pccaehov1ESt7weiZB/NQXP2VarLaaOJLrK3tqf0d1Mm
JGWsyM3B1Os5FGWRZjSZdX6MZ6u5oqjCViUqq3tUfmrzwXpF9o3IhmZm9YdckhMt6o9RTOA78Ztj
/Z1JLfQKG//iAXZ9TCqCPrf3dqu0r8rxUIy2RjbQhM4ah8sCBr+ixSKHwraHneYnzXdI+uPPJk/G
99kujYtFF1Vsu7H158ByZhWFIrIailoRQTw06wKVyxjBidGImTH0+imWbb2hnhpRC6oUeJFsNm7p
nex67sh7KBn7EuNOfZpGx0xybFaG3ewnvXimY+73raL8TllrIIBRoErA4cwlytfB3cIgWH4soGqK
7WC4zaayeuatVTIAotL97H7SSb/oz3beuGWH2nes02+LFrMkn6nMpf4GpJF2GbUP64GOPMe5ze6j
iTmhKTL33shABS1Grh7dItcfXcOLbxyLEzW5XI7U068sO8vHBtvqY2+0kRnoaRa9jkAZSIlHOR6U
DEZPCVa2V5+ADg6pkdfKB9x+08lQuQFjY0ISF7BfU2njEkSRi1ADHR0ibY5trrxwKub02puiR9Hm
NTSkbVFcM6Hz47pS2xltzia/xQDIq84WKTBU695BonLv0XibF8cpI6QASxc92b5yj1kqx2cWgj5m
sYEVq7Vo8z05LH2x77SmwuM3R1dR1fUTsmXvGPOLf6HuJJ1gVs4euB0ZzVGzfKdDnkhZaLTlEBv5
zM5xRpeD+H/bdFEP7MfhPOpTYzmb3eIdk5ShSDFmtybvoQc1pnUfVaj/OWQlMaFLtEpfzYuaqrgi
WNheExr66hYDiNqvn+ezqibjjtBbxtO25u0z8nqh/A4DqghzxJ8hluRH1MHRSidW/IFqJph6jt7N
p5nB5oMp1bgXsxDHwejbVxVVRFgbznDgfXJnnAWVQuXkIUZtR7i9WNFmfYMDJEESYYnmYbT0gk1H
ZokQdJWxTZyUZN4mt++RK0SXxRPTseVixBFmjlcyXb/0KhVfRmuZVeC0TvOWogv7rkOUPbaVVu8x
LmsEvw4cNTx+CZe0nVtOaOm6t0uHTN6Q047fa88bN7Iz3HezSv17cy5585L10IRoYqb7ZRyJwVHK
NKunchZv4MNAOA2Jn9Sgepp+Jbb6ZsIMdhTvqRbJJ1y8bXNzFVvNg+UBPwsW15UOnDKj0e9MF1EQ
CkSj1Jtg7pKUMFpSZIy7ylzmJ9XEm0lYhFtbievtICN7YQJvKgqzeHxYDBMhfafytiDoV0venNpy
0g/T5RUPIYXpzlaN2CPQdrrrLvtiGAA7EcvHxB71Jx5ZUyEtHkqGBB9NtLxT+07f0P6XX9kwma8C
Y8mz0cT1CRbbc1N685YM0uLoNW0dej0xFV41Pbr58s4B+IuE14+sc9+9fuw/YfZQQdgKs0/r9O+e
0LKD6/n5rTHy7WgD3uXLwdNIwiGD+a75ZS3OwNSkbiSTbiSdIJb6lHwAmvIHyxnlHKIHTZqgVihb
n323V9tiMZeHhEkWICpw7oUW/P8WquzSbv4/meFI+oSN/r9voa4/P9VHK//qhfuPf+lf+3daJVIm
WLOvLbju/CaD/hvDrtt/6A5kItfH2raa2v69hbct+iVAA75LmwV448/MUP2/0jphs/hb68QgWseY
b3G8wzHgB/tr6wR9V+OUTYY7q1jEkNA28AIju7HsJpvLO/h99sx2CHxLwlB1Parlemo76/ndrid5
Xvgc6iU//kWtJz3jUPdu+n38d+tNYP6+FExLobUH5Pxmr3eG+n19DOtNIjo/vZrr7SJ/XzSYx81t
DR8kxGhgXbv1RsKT2+z0wS+48vTy1q03l/h9iUGslK8Yq8bTysHqg2m971g6wXDUEw3rtV+Jxzzx
i0dldiwiuStbAJJoIbk/3cZZ1oh39bhC2XaMermoom7aaqPVnWQtALpDhgwJsZu2dmIzbUpZjj73
+BQ+PK9oSGiqIvYjCyZd0jPaG3SY5FtTyB7idJXVGysezJ1IPOPJc5rk0ZncbDvo9hAHml5Odyoe
zTu/aV+YiWF8NWBwoZQfcO2TNrQ8l10vQ92YPuU0oXK1BonpQhvSuyYt6U/L2mm/ww4dEUDzHb7k
Miuu/jgkO61LlpMqmMkEyWyBgxx8b/UEI4bOyDC9maLNDloe36O1y3YYC8kbTmANt9B7DvpYjXdT
UvZ3pWaQQGEUrh/AU56f5vXGldTBYUelcu8jEj7MjI8uXqOPd3ZbzgdGQNYHmgXY4sLongjayCfk
fprclmaNp0IluO6Kmu4GP7G+awxP28AyKx+IFbOeutnu3vGC5r9mRoXP5tCnG1dO5X3ROtrVSj3w
bhQbfFZUowhHxK1p/eLNUumwY8pbbkqGy2z7JSAL3dGw8KmJJqJt71k14Omfuin8H+yd2XLcSLZs
f+X8AGQIIALDK4AcOc+kXmAUJWGeZ3z9WZBKfVV17XR3vdeTykqimEwhgR2+3Ze75pjAkOfCYe/E
ovyD+BdHJyRgbsvaaoKlnHFN76RVxndlN+oIAW7TQ0YqVq/QK4yGcFQwR8v30Ridix9QL2Ks9bVs
ReQPpY7TjH5xH6L1vJ+FRvHZqLnpJaRsecyj2jnqFOp8S8sovdVrZOMki9abjA1ITcdTqH3glHUK
L4w64XrNZBHJQXYZLsrEsrl/xfE5yZAmoUumwRaLfsWkqr+0czpfWm6m72LZDVeJXXP0q+pmvGu1
aH2jDMBQCMf1fEHFevRI/bu6cXBltE4dHcbR5rAIN5CDQGzsMmX2LD3GFTeZEKXNubAhPR6D7gys
rrcpWCCtgejgWOEJ+294Msg2nNSSdrlHFgyFO5ybmR48uO7P3Ebq26Vk0V5Gjb7jZKN2iVbrV3Ys
0L3ZufPI5FyzQyJvboqoiG7aWBqB1Vjm55wjJOAH/N4vXRjTCzU7w/LAlGBGPg1LGrV7Ij4qKyzO
w8rDHcg/lVX+qDVq3JeYFqBZAociIEHD4LXGluXZFiUrPduqwtqXTRNyJ0nYQ61F9TWnQ9TxBquY
r8zVLhb+aVSSASYdtedo7KgzSgGEhXj5ohlwj0iZOlO67/YzQwShJaee74xcFy9tF5aDj2OxrZt9
blXIUlcC9WrGvWJGBQLovqUMrXD9aFqokGBzSwnRQ4iVcrGeIruo+/t+E3rI98HqKs9rbRAK9XuH
SF0dyNHIpoc2nSPnQ0ZZGJfEd3N9Uk8FyffG3jk1nve9Ngx9+nWx61pAeuefqOXBxcPtHyn1P80B
Jvakfz8HjO9f/zwF/PySP6YAIXjUm5LHrs5EgXSJ1P9rCtgwSb8i8AbPfaCPtmVIBcpGMHz8klAV
v6UshwtSUlK0jQR/hxVubJCY3wg21IARG7YMPHkwm9jL/GX3EPew+cu2Nq/ssLOfl0mq02IKjXPL
mm8FEjSr4pStzqwtGuFVoiGxtBKkgtaSHwajay5VqA/GK4jn7LpCLUJWIRRG5LhuuG0MrVwQW+T4
2mc01fXRwv2khhTmu6PD47DuU5y4VlzSwTkt4n4wu+qtHMPxZm3dkM4FrZwoUltbm0g6m999Qljo
aLcpftY2o4jE5gB/sFxeolfHPNBoEwF8EVD7BrN3WWxrH8+4044sKtYhgNZLAe3APtjDT599bVjM
3iSRGgsMOsV8E4YVtgQQtPzswPrxcIFfzuxTtbRy5Rg+zPWBzyq/a3YExs7g7BasYKpZToCNCdkV
xTJjreMFAhwKV2pz+SAX5p1BtuHOpRHifk2z8abJWXSl+NID0E1O5IddhbY7tfaxcPOy8VNZrRHH
yB5boTNkZaDJllzwlZkZT9Qu9fZa41fTq745hkIlw6EIDVIUBxZWWbS3W9h3egCOuC11Pyud+dqE
IFsKny4n7SQ7UVExW0cNGcEUblhZZrvkZ2dOV+cS/uyYgd1p2VWxRFRJOM7XWTNKFzJvnrQuOzoS
RXtue07kDSY6duTTsJeGN6FYNNo1KkEJpOqAGvJmDqPdX3bML3HAc4Bq1aPeTSKkZJooQdDIbtwu
HHs9rqybMU7NKdWlWWFN+Xju+2Go9WuxFGlvQgXoOkocqCKejKkTrxG7ImN94+a6lO3Xfmr6AqMy
vOU8vPvnhvdfHXxoQuNk8G8OPlXbx/8TvGd/BYH8/MJfhx+Lnqnt2MMUCNfD2O5nv2572+FHWlsz
AvtIfuEG9Osu6HKr0y2AfuySdCwKrHf+uAtK9WkDdiAO6CBWtyXT37kLSpvv/9tdUCKXbHtfEtsG
T2Mp/kpTpB2r7qjkNC5Xjm7Reki6aOnDoDJ0rwDvofUAk+qCz6s30gLTeKyR1zfNyMlrGYk4dhBr
LvkM04vTaMU+WpoKIWDtrqqoPCLsDWcq7+wAi7N1UQ2l9gAOiirOMtIu+sQRHp5M62FkinhKHVRx
byBWfhB1U3lFlza+1XG/4u8TewPZAePQGJqoTwwkvG6C2yo6Zkl8ZZlFezZclPu4Ce+mtbmhnSgA
hqsThazFEY2ComjOQtCyrLOQIZa/zKUop/k6KIHRIa07Kona1G/NcrnC68j2CNPuPOofsUaellIJ
bRemKZ3i+roemA4pPIiMA3e+8sVdxhR3aZYE8E92OB1v2myRO1Bh2DqN3tznduGQXEEHNguL718I
KANLI4O+dNzj0g3JPZyDKiiEWI91ZrhUny+hNxEdpUU2vWkXV/cbQsc7JiPhIUda9O/W5g5AtBlE
iUYtGBMWdu28O2eJfRULl05Ds7h39YIaO/ZwbkErqOT2EmJY8xYX67akaoJQjH7QCL/65GqeMXYu
/thvPwSelKAfzDCg4TLyW6VZO0jpX4rODQjxF+ca9+5F3SaLbxrzrlptfDd5vQcJUQbs+Uieqg0j
oqyjC1GgX1iTOZlBAH0NtefFTCrP1Ae166ra8cyBmI8hybNquBVPRkXGmMUA51bhjAEaHCrtLBSL
J20JulmXGIjxmimHUtrBYkNgEvNyqS2v51peNESkYLwRjFRmEwzo1+Sxo0NsDrbnNuwyc2boLG0e
q856dub1MjUm24tGS+61MtF3Ql/jg10X7yu0yBRm9mHrjELenfClual2bgz3m8R7F/QQVwKuice8
mz1r4pJw2uiOvQ4V3REilcHDFOcg3esOvU+yy3X8X+rUGKn4vNDM62dtdzFr2Zd1kfNujp16lybp
clQlJc7rSixLy7kWOPk2gR3VQLtWOXAqX2bKmvl/mWhfta4vtq76EE2/IzgDB44SaP4FK1IAe4vn
4D4006fWsKKrUoeqbjpfIrfTYUbaja9qS3sEIobwDd9MBnaeJPfFCMIDxjetQxmGe1aj7SNHdycg
K5Hdr+RYgq5brzq0xr3DxmBnhLG1X7OhCBQL8F05s6LrDU1nGdeuzExZsWOVE29YFIOAjglI3k6t
kzBYXgCuH4+GEWHGHY2LTtOHQDPi+gn/Ge+iQ1rYAOblWxFFzgrnvaerCqaOSvUnVrg40DVh8clt
6KWKa9t3h1Ugt2flQwYxAFPZoJ9F300Kc55F09ukZTEcI/Akcw/Zh8BetjMXnGe81OHS1ko61S3t
kppKjLaZda3J7EtCcxxSwpZmbDiODc6oBfbK+1mvnTraGNTZj+jf5zAGdzsBG930HC+1+gcCUicM
i9bZQUjfBNB7K0yb3aTT1xSzBoYak1uBlIjQRuN+0K9+n9AxEorhNsfSCZE+EYcl0b4Vcl32eQtn
vbcvk4k/39nlYbIWtHN2IFBStNYvsKUHSzh2HmAjh71e8t7Q9u1FzvrQVQYVBhsfN89szZucoffx
KSw7g/LsoMUR6uuR1V4thr0fCuPdbfBPOdie0K479RAaceQXtrsbFszDfNQAFTbfxo5Zzl7ZWKg2
NQ96LsQ5dHJqI3Jj3OE17BCxM8Y1t3COMVnKKjc+W1Z3mUYS/oyan50Jej/soJ4iXdNim5+Uj647
vlCFMwV1bX9jlzX5Y5j0/hTlj4YYLmzZt9e1Y5yTimi3otTsKmcZiCnwNo+p4g7N2PFx1X1vsSsF
iYtVTK0D1WQSZSXkwL5rIAhdLqSoYfS0jqdo8jvmdE53ZvwZv7/7uEjM2nkpLui3GvajsTT73smp
33L4juW6PjIQJreQT4j/8xCatXBmLnP5PIso37eDorCgUA91BrmNyrPkYmm6U9RyBGdhonlRT3Ax
j3m8cMSw3vJsfp3CYTjaCwHmwSCNG+XxfjD66TCXs7YHWaEwQ4wu9QnjrR7ZiF9Sbi8czknThX6v
DExp+CJIaHM6SfYUDk8eN7T8JGLtZXAJbTba/NVMyGKb+TCcnHGFV5ckLRpPaB25/yZn8vPTIdK4
y7HUVpwxUGSc3DAPyWqqfWRPJpnEmo2YrMUhstMXmijVadWcx6XvLroMGkitRd9NrbbPeZmHe83O
V0/WltirysakKgv97NQ6TRYQDAj8VeGejSTpE2dBg/qSW13ZP8HbD0mDQIgEXHmciUdh82Tv5VTT
cx+OBfyQtAHNCd6Uq69wIBu0Lj5Mm+7K7UNGiFl15rFhYTPCxqyhEz6Zw0QXJY6CpaVce6e6irt3
BkKhnhI0RSNU96YsbKulNIVoVnluzbGzqa6uqFFWXpnmsBzxitXt2rZX/4zX/9V4DTifU///PV7f
4Gr+ky3r5xf8yvTpn5DwCUzzQGFnppiCf43VjvzkoBsIhQfrl9Dwa6wWn1zqVqkhExz8KR5DEvgl
LjiftoUAREno2Xw5GPq/Iy4gjfw2VUN9J2u3FXnZwiR1i7eS3//NAxhOWkS4TanTCCEmDIx0zUgy
0WXBPmL0zUV1LzS+EmkDOLsnoRXSzECEngfz/KRKp36TVtq96GbZvUSzbux+eydvf2ocv5eN/cU8
tr06g9MFxbNwBoH7bxuS316dOzgtWFFXntJRVu+KLN4thpByo3Vht2k4VB7wSTBN1BUhwH//vdnh
/OW9wXuriBpvpyLbseQPa9tv352TKxyPIWlwSYSvRRMS1p+GxL3amsYtTCTKvsRYWcLdWyz7YpYu
2L20TT7Pa7l+tQcwHEG9LuY5yhFjMiqq4Bu1Q7Zrm8q6s5miFp9okDqFU9FfitqkqlmvwceAPkHT
KLhPy7ErbmJj0ZFhBbcJ3Wnwb0zoRcEwrIigzhBrjWf2FjN1ahlvkYMoUHUpOeXOoU2yk6x9K9rJ
6UIp9xXGDEIQvenQYNaQs8eSEae+SbXRi9a2Gogi+3EgZZH7cm14BttWXULYmKOdFmvT6LWVOR4X
rQj9DDmettd+WIAvTSOswZDho45J0xXGvLyWpDEQtTtXXFIPx9DXLv2LQ5afPY2eT7qnUztGmgp4
1NExs2UPasbCzWckviZRDjzdMpp76j3TO71LEhGkCBOgH3QLeLCtt0DXZnc3DewX9qM54zHBTW/d
A1SOZo+nqpV7q4z7R0F37K7s7Wk4baFBktxG2d/P+IhjX5hTh2XEEvq+wF7geGXYZ4wTyqqFBrZ7
3RAbrc5gEiXGRM7SHby0XQGu1DALjsyBBqEUwgPepNSrnS4O+36rvM3Kdsau0WBMG9DcmKdwCOCT
n8WeerOWqp5J3eIf1A6r4URfm9gY9+BfWbeNY8An1QViYxf3q7GMJkviIT2vqZMGjurt9xiLzxH6
3bpz87qn6wLz2B7eRURSPUWg9nnkzwzynF4POCXFRag5hC8cET5jA4ThNsVbGMBW8Tc56eONAASk
PNJhxTdKZjakxwr9uFEJsEKXrCY0qXFV1KDbILwCPnsPcaSl5jVkg0GxFAkRgR4gYyVz7TV2SZty
aIZN5KdzWArPYa/0tUzjMGFN1aYHQ6+mr9gxio1Lhhst9mAKj/pV17ht8j5SuQrvqhylcdN1RIvX
Yd0qE8x0fLVmAgSXizKqd1CHxF5Cd6CX2BaN1n+U4ZDmQevS+OpbPU/tXQ+gQtvRWrtcjYsoF+CW
di92w6itycNi4nw+LiMheF8LS3DXVdkWEfjmOKo3/hkrHOwEW/xnUSXlx1OmH1c8rDwK+vKyjSn4
Chpm4/eugiktiBlwqc96dVqoyLkXNjfNiC2dQBRNypt0HYh1DUDOWT65fLd2+9mWOFQPGBvFtGtU
FzILj7J76RMrZfFDvSOxwQjBrakgi4Ibrt9w31dvE3tZrHKKOtUgnvgg7zocQpoHU3n4osOx0AFB
tYo8aDgRVq6Nunpvu5zjH72t6/7HrRwVgPdJptRW9+nWVZhp/Xg9J8b6nHe041V+NpnARw9zCIkC
a6KUYnlXw9Dq9dmBNMMvWUSXCNcRQWLJKUms0/haRmCkOqKVqnzHJ4sPBmRKd1G1q3XddIJXPFLx
oe2noYczyt6ohq9s5DdLGVNiCWsDfg8es/luSCLjRlIj1noJY/pNq3Jol2XEriaAzDnCzrd7TFQj
bKVLqthsopu8Aq5dtpenkmz5CN6SrZvHQBgOAS2Y9meiX7BkeHPwq+a0jAscktaie0OMWw81xp7e
KqFVFKotLtFGK628kO5OIjM44nEqVl860T+Z82SdRtdN1UH07nQ3WLmZBxruoPHgxNvSTjgJEVqj
QvmRKg33gizCVWyOIZ5bja19zDz/aGTDTOddPKgPDCRET0foDPtqynapUbFLyoWaL2WOQM36PwbJ
QKmHx2yZn+aG/dHOmVtahrWcIC3qKkvALtQeM54zQOFNdwmkC8CJaHxhG76lOgChQ2XgK1t6u1wO
5WTiCBWjlbYB93GE4UhJ7Frc8LvC7F7+GRz/y8HRZaL4N4Njlr/HVfHnVZRky/MvOLMrP0k2oEyC
hEEYRlyms39pspvvxAL1YBtAkX8Mbn8Mj6a9/Q7Jjj+CAL8GRxPPv8KHj1xsbF/3twZHpRhcf58c
BV0qW67AZX41BIGVvxr7EV/K2RLNWfYaG1cgdX089nuz6J07xRxQnZTLwsWjzm9Vu6yFeP4U9wri
MCMvHQYzN4AV6k3hJuFBg4PQPtISn184MDDT256s0+exTew3tVrlOebAetFPqRG4WxlBoydJcTa4
ZPdW5o4IXGl5mdaNxmIqrivu+UMNQH3h/Detox+tsQFBc5xa921MFtB71HbSzNk3i/U6TvPg3C5A
rmkdTGJUtqqXO/OHHc3FEsBzaXOpDT8Ma1Vbsbypt4TAZY9/vI/2Wl7o8NUp8opnogGJY1JxHiOn
23unydf6uiLawe195i7k8/EDin4kdoX9YQcwTNeKc6mkcjgnGiGYpCAb7CK8dgzcaRMiKO8nEbql
GCbQmcrV0YCxBAhfQPnXP6Yp70jEZTGlOoTwyk5RulhyYgWqOABhw5Y/lGbp4e6DsjOTJYWBHzsr
2eUAV4NcoSiPERi5loV4jHsA2E+1pl/XcFk6hZmE5KnCclsl0rMNzDEHI5vD9toueu2kQ+m7pdEi
9IgtgpsYJVjZLi5PsaaNh4jlG+IWA7QHwYemURwFdyIHs2q59fJu12m2m/Ih95dsiYME690eF1F2
2WqJeag6WQCg64dDVo5kr5uysjws3ZsiMOPiA51XFGUVmFYc3SjDBawZ53NgsXEPZM+8klpRdYSi
Gt61xVS8hKXW45anitNbtbG+yVPrCZRTdGdGTXcLtMm+Q0ke39j0zeTuBcmyOp7vuB6q/TJWCU/G
ObzNjWp5yeJao7pjgBwb2kYYgE+yr103C59jPP7HOba0G20GEYwNGXrEaLfmZWiF+YEGw2RFm0Rz
f6437pwd5tZTY4nyoVuALHigjKLZZ3dhzn5Cf/nsV8u6nko0UUz/IPTASJb9aWJAP0x5Fj2bdWVe
uKtNl5Go1fQIz4cthFPDyUbbbvPvYpIMwiwWMZxEVVnSKFHR6QplBhQKdtt2Uo9pYwddOkjTkwDJ
LgX8ESKyyZoDK2mH8WaIIuMCC2Z1lJIBuE9BnHqsZ9s7JvbyuYVmdBhDu/4yGfGLaDD597njnPmX
LnZLzZZ56WoiL0s+34VWF5/hoLWPkTDX18FcC3B702x8pFWrX2hryaO8aUz7POWzu5dp/W10m/AI
fafZxXNGSwLIpwc3c4ZXgA35y8KA9WJOfaJ81TjZS6OVLpAyPmGW1rcH3RbGzrWnfp/U1sVUQY8q
HATTFIv9TemW6jzN0MwI12Up9anQPvByo7SsauUExbEwuS2pCjnPWs2siQHV5CqGOROTMsq9pNe6
ABztsqumAVt1iNmL96X3bDvfYLg6m5RuOle6WwYcpI1nSffETa+1T8naPqS1Zn+dVYWtXHc3J5Oa
sB2ykl/ZKbSpvCjwjV3qPVMWJ+wwsJPo5MrOvlqmtuGjMXQPK4iMQLV69WENeGPqaa1u0QjXL82W
FQJugD3JLab6IkLHfKIgFcpUAzFvA8OA6lrd6Io94PDWA9Qqq5wVd1ZAK8xY7jC/t+chqaN3xMbk
Ww5H1+/G5tIY4JMra5qDeBzMV4PJ/mhqtgF2apqWyx99eBL+F9MKwjqfOBmzGm4QB1umqxgAllPd
ZWm3UW974e7yYRbXY5fQgQK1XkdSxPw9Hw38TPfVJCnUyKLJfBh7inKyqaAsaCBzRTvZVg8ZhvFy
L7XQuaxG6qEHRZ+va21V3UsvuM8NOgaDiKIA4GNODHB8IpBuA094pLemu7Yjl9NrNJCFEKYCDNcl
8akqmHC9mtDlpYZR+Rr/c8YlquDD6PMHPNbyXiBnYyUIO5+/NPKjNOxOEIvcQ9/I+VLrOcKy88P9
U7Xqe6XJr+TSjEthj13vLw2H9txF221TjQ+5ll1N7FOuXDPLLmMdczuH6o9Yp6Ol0Rnh5Dw/VXr7
gIeJvZRoYzLyWz0PS5B9grR00KEy3DWirXaaZcQmy5upO0YauNpsjKC9JSGieStegCqxH8Kit+fz
/pGys7lvDBwAMYPiY2RjIhBxW5+nlB1I24Yqv1IVljnVleNVRb/tkRAb5G+rAOIhicvcceUWQam7
020CXulrM7MSgaog8huCdM5zZIXyzCtcAmOqS79SbBWR9FVxW4Qa6FhjqU4CS6CvoyQFS6cnlxrg
FlBJZXXoh3kIJIygN4Moe5A7FZFtO/vcd+JL2gAMXnk8XoIpj/CxdVN8K50GwburyJAXseFjLOm+
CzyZu0Esw0OqW2qHaExZT4TyIR2I2HhewweU1+4a8ac/TC4ruKVL2psxSk0B4MZtMY8arENBummn
abggPRT7qoRFr8v8M/GrYR9NTvaV2gKxA5/Av6vjfI6d/FsLVeFEsMP2dTvLgkbxX6SwXW9RrBnH
pNdPeprT+ZTAqjP6RFyutKl8uKlDwCOPtUOvoF3ILszv0j4H3QGlao8Lp6EuIYIl3OTu0QT8QRCO
yUtjk3PIjHi8SKgo4nM0szqklkEL9GXtfVw34860u/KjV1MC8T6nVhqIwLDE1nEaTVDe6mqVU30s
ZZF5uB6NfSXUR6PXdwNBPq9krcdpkZ6nVteo2dBeBb5jL47R7xNimZ6V69Yu06tru27vbB3YcteQ
OCgGlgvZtGkG947WZ2dwXtEeH5PjNVgGPCspDXJa8blb82gfyvzKLDTt3u3g4uTW4B6h6EQBPKE7
LStvlzaJ930BCnsFe+tb+XLnjoMIcDznhw4HadDTTxTIqGLfEA/iUI4m1FLNNm+oWwZy52r2Yy+N
5AjAr/IpQ/sGGEDbsWcpvKQg0mUkteJBlsFULc3hbsIh8ZEUS7OzNS4/cB9HCxvWnaUBMKV8KPZG
teUm3Ho4zUXrHjGNsjJJVudc9MtdnqjPJCSf/jlL/VdnKWVt6uz/fZa6/VaW3QJXpkz+fJ76+YV/
iPG2/ET1J6I7wzdhK/7rX+cpZ9PpufW7xk+9fZOaf4nxxick+M3O9+sY9v/EePeTTeMs3bOOwJu3
ncL+hhgPUODPZypJN6mkjEfoBoVogmLGP+vdOadvKHc6m3U61ZZg2CoooFBP5rURznSxwvynEL4o
EqxdU281rmd0bXvijoaGuTYt9SBxrsNPbro+pyUd94HmdVlE27b7UfMUvZksa7ngYKQHMuHZ69G6
AjaDtCxQL7HAQbJyzA+a2aGAsjGtWfhy0DB2bRqv4MyMioFvac9L2sTX7Ch0Ph3r+hSSV93wgHa8
a12YyDvOvQ2Bvhakvt64ELjErNvva0r1GctHfBNeRW8erKAaCB6OkDCgf+KYgG//pgkRfUzEaa9m
vuZVLVU6cOpz5SV4ihCOk43k5dkA+HjCq8jYVRpyqutwQByJCdwkVdxfjVOHOydMoWTo3Fq8qh/n
HfIzK187Skeea1nkz9zDYfNTjQGj2mVWqimMGXNlPjktb7PQCGvjYaFTlXg0gBWwmzgAmmhnuLzz
MpHiDJKmuO0109r31lrcwbmrblO2FjfUBAAgYa4rz5yfaz91VkTzKYbCxcqj97ekLzHaSN/hf2Rw
bDMGP+LN+gvifn85VPK1U1H/IDqotwfWIKDQDS2NagBbTnYAj24+U6xs7NNhi7HXUUrZDhiiK1lh
71lMnQMgLXvk+sbuHkO1k+4sCjHPpjbp3zvNKneyEPf2eLuZGYNuIkkpI/1W0tNcYc4wzGtGpOFt
Ow08tSRzb8YuVb5bWDuNgmxfkRtAvwL3YZZzfgarG16yvS3vyADIq0waLwlHjyCrAHEs1rAAEIrC
h2VQDR0TqjhOOPH1SvR0tqTpPchG/QYaix2Es5xOCH0HQMPODlQ9E8qgV0G4VuiJ7liFxxSiyR4f
ePbdnaYPEbravpIypLWsz8U9FzkqFp5vEjCCup6cKiIKPEnHmYbEeqLuKq42H4fIRaVDLyqcxgoo
wHulyYx2MkhJ+5i9m0dXDq+yi5UfDWRhxSCScz7G2qu0AWbUQGruVV7XV4ukgd12OiitWgyiQMyj
n8s2vjbHhuuGy5Z6e2sxDjWCrzeUcUIhvOR4zmYJHQ+d736ZeuWRaoV7dbBksUTiiW7UOYGJJaZt
HSFWaQ1BOsVR7NxP1pxbtb9oYKgfDCNT04PCAqMkacksFs9Cci3sKJBNLqxWt+9geYbxyyzXAq43
VYowZtwK0ZfyhYXvPybXdF4YLPkg/Hk5ZHbKg7AmUFsqKk29kuMr09NUYXXxcpQBfppUX2V5aCvq
JB7GJJHTQ/9zGRD92Axkpj6mb1nWtzQpkckusQXHqmMqq2ELB2PHeijgMouit0Ik0QaBFyB8gGrR
jW7iJ9N387KKKPZEMm/mjmkBM4nvwXF2TWH2WXRceke+DVU59R925oKefOM9cgfaYoa+OqPRm5x3
yzDrTX6xiFKmOtDgkrT60IePZUby29cb9qu+0bcc4amtmH9uLv+x3/8n+71tWf/WjXofV1+//c+p
y9/Lr39am//8wl9PavEJKI2BF5Unr/HTcvqH8mmLTw6hcsw79l+gJjjyDdz72CPFVmS3QVB+eVH5
6wjT/di/87//xjOaIO1fn9GUC5sUWPMaeF30WP/5Gd2ASW4LCPhHjaHaS5e4QpBgit9FjlvsEkO9
TsU4XpGvS7x0qF/zSG1SGSugaoDkVKxxFtTIW8yvRYl9Sn/GnU9rS51TN1bJif7zDQrbCvrlJbSq
fbpAdnI6+7rOR8oSZkFL5tS+u2ZxhQH7ijv6ASxfGPStAsUxsXYlzO54iKffB31IrrFDsRa0azyr
ZdV4ugbVeoYxzSJ2vahc/dYSHW6ydnqvZhCsKsNsI7HVt33yvQNqGhRmtOzsyrm2zflA2Wftw1/4
7maQ6MR4H86KzGxCBZeRXQ3LeitTyu9okYCKq3lznLwzRVRBBV1NcQrIR/FR2dZrs3R7jiu531IY
8hI28kiHmuVBlXB3VbfFFmn4AVTwmo35u0276l6Ppnu9za62d6DnKRiAbPme1qXmd3hP92YOJdIs
cI4Om/MI7tpjZE73m0jtO7gKT23ufjABuAcRy2MULRcZ9JbTmtNArU0db4yus7JJzkY8GJDc5kcL
eWGq5WtsZmd2W+9tk75Xq7qmQwGNwZLdTvIDTTL5ToHLrcz5t1rMft+4NbsemZ0xQYL/YkmFdQfV
iEYGaHkxqDmsQOAkDT3eJdnWXqGNdODV3I8jbXsv4+KdcyvD0bLSdMQd0d++Vy35AzDqbqdOv+0N
0lnxeiEcHJjaqF/UNuwLdqrfzZw/pkRylWXzBVOjOhKzhGyf8BNCEnkmRMkZsbdyLGf069ExiAMr
Yb0cu3K9bAFbIjo+t7IJuWvPj4WugnkpJ7+M2z4Iq+S9HJFecmMmC7dejBSScgNvKbpq7Ndk1r84
jXnjTjT7WhSBLpBwVjW0R/ImjytkyiShKwQc5RHoD5E+qvP8rIcHhJvhwqqWeDeRXiMHKMyza3Ml
zGuP+GsU8E07/bmMxIeL3OdtRWX07+VnVJXHph0e5Zx/L3T4l7oFo2Mo5kczBOGWJfAqUW1BZVga
Ky9BzeGP912UFpqtfK2aMt1bUl3XWGU4X/J1/JyI9Tj1JtN6Tex24dzH5cgj4rpG0vpMStP17TRe
AiSE8c60uOzyOQrRdhDYFpb4x4YCLPiTajx1BDRP86gBIYiXnIqHuoCiUC+wFIlOFDHVMoaWmx+9
6D4vY2tdCiermTfo7MV13aI1p4FbNGYAVnp6D+0K0gtKPVaJVDblc1aGz8WMxh6skg45ah4otojD
a6AVn9E4Rz+bc/y6PO5WMwnqfmlB3M8xTcWWhdSUzG10dqo+Zb3fXOdafFvC0N5NmnyuNNSfDocg
oUD1PpcL7WKlAamC0ssdlGVyj5QY1Ktr7QuOzwF6TniLabj32CbgF02Nj0pUtdc1BV73Ufet2RB7
0+YozatgEiKfTFqIc8iMK+lG6vZwmA0uuiWzX23NAmXRTKdwbL9rU3shrew/ccb/v7u4a3AG5Mj2
Yxe2pbZ/dxaBWJMDIRZE7ZEGGhO+qx+SwUlUc7WGwvoPXiKePL/vyqRDwYXLA81U9I/DdtueKb85
iRgCh9Ja7BJlbqyCUtCURXu8ZyFR/Yfv9FfHFN9pcy0hbHNcxSf2v+yd2XbdRrZlf6V+AB4R6FGP
p29Iip0oSi8YNCWhbwMINF9fE0dy2aKd0vV9znzIzJFOEjw4QMSOvdea682VBs8brTSsq4PZZS+I
ADBoshynckD/znidptswid1fjtr/oNL60ZnhLJ/OsnxINkjIguU/f/x0kVUGsY+rkrrMiVEt6kdC
TPK1YRH+ZUBNXD5vnqMJVqxuP7+09TeN1nLtwMV5wkFcevabKWRNe3hGeFMeVNESV0L79nZCibQs
F2diGrKDCMbXQRFJlA1an1JNpmoboJ7G0foauyGP63zuI82uazmHICiMNZbjLekVpCOxfDNNJVgS
bW5Tpdel2+4KR9+PRfQknBiCzWjf9Liy4LhWwR6GWf0xose3tn2Wh59/0n94hGDX4MCR6JEcc3Ei
/vURMvMkKCrTxqtiEsdViVsRzLfFTJ//F9f5pzuKvYYWCTYbHqU3dzQYpD/yD3lWg9w+cpS6nWj4
bQXNCYrpIN0oP7vuIlnc5Xq69TpR3KEDTlCMRV8bzbq8lCppRgEhzfEcGUisgqF/NAL3BgLUHpRY
t3LqpMAFSLpkM5rjc+SY076IzHo7JlNy7kVLqHU2Po0t2z5sT/uEBadAMdzh2CuTr2GCq6LM8gtD
rdoTiPM1rOYnP+p3c8dJY6ytQzw5hzguiRMkahFmy3hGT56vzX6+9SYkTugm5C7wjU+tgwPCk9RY
P7+Ry1P/F9fm5a2wcUvRzfE9jFNvvrCZtmFjG1Z5mAcY7ZQTIysbM1F3BcLg8PNrLX2ht9dyyAji
24JC4Sx+sL8+HK05JSTSTuXByTT8t+RUVL9aMC9v0ptrwAQ0bXQFkh7F295UEjcwoYUoD1Wg651K
iPvBPQkK03xFeD3tO0RNmWkfAsO8GcKAqN0yPzEI/QAG+3diyUrkOZpEszy1Djih2WQDVqd6Kq5p
+Hyd3cHaemGSHQDVzpjtrYH5zayu8sTdYrt679NgodnvR0eI5dM6d6hbpLS6Ne2leme2JvFjQWPu
sX/iRzCTrw5TPSSi2bUes1PmRNMaUQ8FquQI68h6XXIWX2vR3VelCQ/Xms+/+E7+4Y3luwhsHwai
gCpi/villEAVxmoqyoPMOSjomKj0BGrEyjQyPjPqrRVKrRTfkn9TIDnEYNqSlCOLd13Ksxxm0OTd
st8N4TysOldWtMjE85DWFimxnKkz7d4QKI03JHRIXzVTRoGsRHU1YChLpydhDq+zEisCNR5Gi+oQ
Oh40c2ME5yeeJgoxAnTiem/lEI/q4T5y3EXeyPNp1yx8ytWEixn4dIswD/amMz8Fdau/qcpfx/8b
fYEwnUMlLf8q8P2Hl4Q9Y/kX/VNOb2/u0RA1GPYGXR4Gv9xQ4owrb+DPsenwhXX0i28EwuXf3xOf
XZhlDV6H/7d3srGtiTZQT/iVqcqtdPHe+WF6CtmpAsn3MyPBgunEAQl+RLdKUyrAKL92MwpAgr1c
hIIBkXvYeLYB/b5Vsox7y8knL0deMRh4lwc4lOKAan8sK2tj1eq1SOf7Mafp6i2bMY9ZZGUvgOap
UgGfpTOM7L7cQMky15SrW40mb9fxlV6Ol7M9Whu0HUD0gB4x1OYn6kHv6rDvyCfq4uPoj7eXQ1BY
km45dFl1KvvhMek4SPp0fmFvcdRz5uGx7SKxmuxgBWYDBZq8bYzkZFlUa5JI5WRpOC//xSj4X0K9
PJB1D7vDbtV2eY3U6OABHh7daDlAOJnB+0RSUt5QLYkwvR4Zjm4YAaltS9+oScnkLMmDviKt4LUl
KGDoucE4FK4TKAvrYKQUt3P7OY31/WDZiKgrB2pmcTI0elcs7eQR8QJ3XX7iUIx5mp0liTQPJm+H
O3TXaOQ+xcAuTpl0GCHrDbTvab0cjNBHQANrmAZD2LnJO/vZbAk6/Pnr7f7D602tA+cPqz9P1Fuw
KT6gtAENUByUN71iabtHYnpDfcHNc3itl/rrctSuukDuuoBK7/LOl3G3mwZit2D4vJY0tOB2lTAV
cXn6urU82OBRAyzTL7fB2E+HXCqDAxoxLasIYWtT5tFrY+TBNUypmLwt9kWGUQFOsJwq32NSYLDG
pN30pC3KLdFa9RohQ78eIxgvuU9lHXEwZD+MLQxqyKqHo5f2j51mBcUECi6QI2nQ59e67+9tp0/2
Ve6OW4STILOH+VzEwyOyX0I1pDHja5peXQW/vgWL4XE6wObq3mg2EQ6Z/aMFfWep5jvvj/31vx22
X3TYQFRJarL/PAt7qPp/9Ht//8E//d40sKTrUEA7DnI0fuf/1xbi9+ZkZNG7ti884T9nYZi6MZ4E
WCMgAyNI+bPFZv5m+8sozLUIdRHS+VfQC3Px2Py1pBEBv4IzDFMwZnK40r0fd89AYLIKw8Y4oz7W
d75jF+AuW+dY5HO2BTyvNgKc+72VuyhvK2wOUk8BCRQ+CIOsGh4hNhZnS5nFWjadz1MpyHvEGF2u
y0qmaw+EEPTB6D6iVrTpQRA5uNge7PJp6LPbwSQbFsYk439G6ysgxoQ3qmXtLMp8pexMQE2wc/Oh
K0ET1bW5cDyj4sYetHoknRd6vNfZmwnV4GdhEGHiW+85jny1atR8XtjfTcHU3aeVu8TeQYckqbMv
7hOk4iSh+8158tBSrkZwVXvm2MwMcpBU0+B6xyKCYpnivDjZDIV2neqtdZpVs7uJuJ03rWuYI2GZ
IIv1ONbFyhsbTpqkAU2HWbRii8MkRJjUOFei9Q95bt7XAiyyxSp1XWTyXIZjwW6E0ivyO5TPcQYw
tPHDXSfqYs0DU20hy7YAODI6iIgSUUURcVeShzB3drbzHMM7Feyc6xBE8aq3vXo3mhGDwLG0JDot
hZsky+eHximbzTDFT2SKme9pW7rH0fb0x1IS1BvjCEC/YFXhTd1OgKPyKk5a5ppGLMVZl6E1P5Qt
opl+m5BHYrxm+SgpirC6GDPTIZXivSgrNa+x4dp4XuwOFSHq0+m+sUofhGYgDPyDSO1ICdANGwyT
1APrPfyxogRWlEgy/cYCs4jBGadb4W4t4o5cXWVpWk+Jc+VlLUhlCXxka2QzXQRs1kQLIaXLbgyS
6WuDvXQcQRVU3wx51Xd/Honsi12PX7SY9+pvVj4vLDsXY99i8mvni+EvUFWy+P9aokPS4Q5zSkEk
CtnXZCV5M0ngO+w7op/39ly3HcqJC6GIwFJwRYaeFnYRcKsckpEZMWMlwOM75ij7Rj0aknKCgYQz
EyCSXNhIFayCu+ECTJou8CTICYCUsoWplFzwSkavaMslMEqe4guACfk5kqZu4TJlF0RTGTSfnTlq
Zlq+ZnhfImip16wkDW6RrI6fwm+4p3Qy5bpYKFCzHly9o3sKHKpvYjpEkhAtRszQo6qFI4VSEaQU
VmDQkhfQFNoaiI8X/JSzkKiahUlFknX0rlk4Ve5CrOo07Cr3grHiDxDXs1DOtlgoV+PCu0oW8pWr
2vIJezM4LK9Z0FhITpgqoxNoj+bCzooXipZfewC1QKV42D0XzpYk5XzGwAR9q7uAuDitAOWSC58r
FpC6wKmUtwj1o72HIyCW2nkXpDp6DC+Mrwvuq1nIX5dV/r8b4q82RIuuyM82xEfEIV+U+vLlr/Mm
69tP/WHTJF8RzsOio79sat93wkBAhHTAjiyiEVpci2DkD5W9+xtzJniQtklL77Lf/TFtsuzf2CDh
8dFgdP41Qt/2/taRQWXPLmgLujIiQLjy41bokVBmxINTHg0og7Lea1Dzqd6GxkDaF5oo6CTS9czh
qjOnaV0oxJ1Sjdbei0Lv0BR2QkUaoh5G4i5vVGO7tCJEtnUTQcRV5CpnPbQW74Y7PrNeAZOayKd8
CaJSHs1a5Os+cIZ1E0c2B3SPjLG6O2pLRXtMYtEGVkmzlsimAEEg1560EMRcI09DFD6qHZmkxTov
fZQU6VQ92wifX8pWFceehXEnEnfXK9yMoqNFrNMkekekpH8opyR/RM6IFFMrm4k+s9rqOZZ9szex
cJ2Uzil+I3TRv4e+V8ersWB8tirAoVxXOA3fZ2nnQ7qcxX0/tOamzL071GLBNVk1zcYvouhTTi44
J6FMH2av1+jI6D2HqWj3LSvxYUgIfKGDflfVFTJpTIM7F570au61fFd6wSkqM9KBxuzW8MFAe6FJ
eT8N/harZ0U0ceM8tJhit0NjizXzchsm8aiOvZqNQ2jM8mST2niiL1AjyW4IuDfSGRW2qK4bN0ZF
0/gGKc8DfTOZ1PbWxIRxFYWFs8fTXuzMBgQwzZH5rtamuvYg9q4YZj26YzG+Toy3t2pAwBx6mbqb
MzQzgOzyndtXqAXrEc1sknq/96C76nL6BLBY7XGfpodeA4qh+AuftJ9UOxZA97OfuNlE18RMryNE
Hxwg6jFGOdMVW78ANZDEvn9QJA7tGtdEeCLQCvm4eZfqgajCqQ1+J0pm+BoNU7CbFzoHgTxFueW9
se9sDkIQDtL6PYq99D0hN9OLQfuTRuPsiGuDbPKzbyxG/ELwJSdBXG/ryFcrzPL+BpqZfwqFW76z
pK6u80G+j0eDtgaN5+YAFjq7G6sG0ldp6XcmEr2z3SQYZcFnEUSfSKPwDr3RJwTkQqzRq4CNG2lp
v4QgY3ZOS1MHKEJaaxfbtb82YQoDNKjM4jD1ZD2VcwAnmG6CKNe5CVPEwmpibtImQk9PM2E1mnNx
ixvuEKDMWMXg8K9b13yp8sYLrxorH+MzctkPLqzy+wINJ05NaRxV0tuhuc+hj2TeSgdDGbzO9tQw
Xw6nmc1yVLeqN/3ilS52OF/ZJUMZv+vfO7gPFhJZ3PYEbHuPdqg4Vra93AIyD05D5ZlYOkOVT5ua
kOL7ejSKdFizlUeH2qaYeW/mgw1lnjifkhTqEgyYd8JR4itjUzipKag6XO57oet5F7op3XAEtaH4
OMeQKtYCqMINeQaF94E6w2zarXImeVdSSoaf05BJl7MkyLHCsSPaBh3lvnrgyXUwnQD9odnU2jJb
jzpPSGzugvR3j2Ai4+CXGmelU+XgukmeIz1Lg5UjEX2Me/t6iIrgiSAl5yXDLM+TIrAkQpPohF6V
zTDe4v21P082upE901BdQ6/Ap7rRRhJQsckwDLalk3FJVKity2RRyEcrQm60JtCSPo4ABr9n7eOK
XRaiKseACS6jiGCOcC4PSkLfENBUBFNTvFjdOcPiIjZVpZnUeaMXbRHAuu9GTcSHs4R9CJFrIP8O
93jtynB6zAfiRKjbVXtJ0UKBXwQD8z3LvS4DuzlmScB7PzrhxrlklJg9FLlemvG+9LS/r5Ywk5JU
kxnfirdqpVOBiCX0JIRLgqewIwkFRbbHS3VJSOmXsJQOs/iCwNsji0mXd5UyUxKltW2jyjJ2RJGJ
By9HyOea6KjW1uAYKzJXSmbffXXva48jvdvojzgcyXExreCMq8pa5Q1pXdloR3SDu1kRjNfDEirU
PL02U/M7e1R7QzOFGFsvRP6Ol9RfmaIRD9Eswx0Rif572F7qzkbVz+ZQ5sc88tS7qvMNCsRJnHQp
wlcyMBymPHKjPMb6LJ3hgfAX8Zx5MtkoQq8+aiwH1aoLzZqUj2Y8e4RvXtOh9VdRA1C3Hqb0U4za
8+Q0FV5RYLCdUdrM6gUiPOCeklpVW/Y2ncL5lpkHgkZ0Ayov6/ezV3XHydX9XrYlgC1dOCBrJUK1
WRl6PXBQeUfmEh2gdjT9c2KxxAemhQEXYteKhuf4MAa2Q3pxEq8iiES39RSBjkEWsrWJGt+7fAAc
ZsgeVth3YpbG2X62rIb0QO0E9Yv2ze6as478otEv7JxutraZDOXBVY31wRi5nhlU0aaWKtqlJFJv
25KIxEwMzVPPe3jdt117i98vuGKMSLZeXKZXWTwmew6K+iarnHntMGE+5LP+1Ph2cjWh0v4QEjx5
ExIIzi9RLpVAsSRU+uCyqsISN4rEqm6d8ObfOqk37tHZti9MkVCiutnGYo5/x/hvJJmj8N1jQWDa
XeYuAgbOrr8PmOVX9VgIWDxk3sQi+kC7z13LEj9KXnpkOQCLRFuTtT51t/E8lqHY2njWrp0kEThh
1RI93EZwMA0LBisKDzqwsntvmITAw9aKlFrZ3rgNUMuvlB5djpLMFNcz4jdSWSKTOUJBu49WZvYt
yFh8yzXmBK8JOWXi9AIIm5rCjsnQ8UTKStDiJUbbQaJw7D1YbepHbHlRkUTxo3KnOrn7b33/PxF/
gylcmqv/ueH14Yvq/s9T0kbJG/X395/8Q1Pm/UYzy12gKrSWaNn+2fHyTcp/ulo2Zbb8Lh37Q/0t
fnMtISGAIJNaKO+MKP5w1Hq/Me92wcAuAERYdsG/UZa5/t86ytYiJLeXcwjIGOutJiGa7CEv0yhG
NeL1ZwJ88DEyRVJnayrsDfFUlaLMs+Q94uzVVEQ5OSJjsuHgPhyyuDVSHFG9t2u7oH2A+GBQ3ubB
E6k0+Z4sXYropA+qczU6zaKf7dhrs9g5orXy2l2f9iHvvWEPWA19B6CBnTnuRgcTdW5djIcGPw9l
fA8EZIpaHnM/ei9LBb5PO0u2i5s+o8d9ImeEMQm1B0nsHI7XfKSJoAqDlAyIA3fRUMlTV5WsfWOp
FuKfQarTbITIaalxrvgRWW/Qrep9XRl3SVinahODGz20VlNdz8NUrkZliQ8AjvSZ4MnpMawnawcw
Kb5lZ0aYEszLJ4eXprZm4Sb0LVJqXw+f/SoepuIhih0IfdaIJlvxjz3RyHMgk/cVK9+yE+pr3552
vs6Jtm2QHkdQC5AUJ3b3kMGDvYWcSjoyAwEY3i4lC1SVnk+c+8a8odQJUMZoKvZaE+mOn3nD38wC
qDp7bVcsF6bBchaO1oc+y+oDm8CVRyTKXvbxO/hnrDXQXux849FMQI1GwjYN/9m+wja4zD5KlxaU
O3ersOgO1IZwqNSUIsRJZrk1tAksMZ2sAsRE6fB9OP0VVqlDl4qPpFCB+uWzbLOwewpLNlNAF+8x
3xJfSXvwE+aB6SRh04HTpInKVHwJ2nRQ3kbRvbJxEW+0B8QMzDVaoRIkGHe5iL1VXVTuu6hX7m1m
kZ5mxDTxwjY070BspluHY+UVyYlfOhMZIcOy2SUBOYlu5yFVpzFgGU1da420ZLzKGbStcuniBiiN
8E5a3TPHqXIN+CQ7xhDLo/PQUT7djUFUNS+c9hRRKU1PxJaWd25RO2fmGdZD5i54YQdMPuyDxl13
uuCWDXXRXvem+DSMpLSShW5szUF8scviE0PHCq4mHcmjTu1+lcPJezflnlSbop38j34U94+zQUp8
qsN86xIaxmCt6PviIOzeSSmH6VSxVQ3Dp5jiUWzwnSX1VhkNxMUsbTFa8C1vHY9zU7KQ6+802eXE
28fiqm5Ill6PJL3d6dq8HRz5cVbBR9H2K86Qwbb1RAEWxU3qYG17cdPuEbGYe8Hx94MT+o9RWH8R
GDOhW1CybVsG0gcn10wj4xz3KCEzi0TPNRF0sHbwG+D6WCqmE5CcfTcYjiP7rOJhtuNx3UdqMK9V
oOZo74fow+Cr1R8LoPD9fdtN1JeCWDCjD281/dVV22Ro4LWlN2opcHsR7Km14yNZd7q5M+HbEPIS
SlqQdO/SM9pwXN+JAg+/gpfiXCugdlvPquJjXIRy29TdgBYN75qsXf+D3RaTs+rmcyk84xBBEtiT
qEzp75rGzgknzmxiGnalnSYrBJrZ8+hY06ZIm+HsE0hg05Rmxj3JHk2KDbC4TZ07nCnZtnYzYu7h
Oq99ndmA2oqGUCuLliUs4z0gFpQBsoiuB+0M3IF0Qenlwjk6nd9ej6IznoZoE/c5UpUs2hQ5SGaG
k5W/pfwodml9dqfxmeMGsKJWmcdxDuetw//rnDsc8WVuwdVxbIOo8IYmqdg4UCS9I1Z8n5Wqbe6s
oLUe6S1xQoABuYkdRofo5+eJQ2JYQY/Ms+zjnNKkt0dvODu2TDGy6E955uNO1j0kAvyG7c50sDKM
s77J52j6imAUg632vB04WkwxXkJk4BiqV7KNiNryYk5EsbuQUUxBNFgx5esKouhVkvefFqUBlqNc
H8qZCA/cunBKSL4ZBjzVRdK9miW7zdazPXVlFwwmdCQfIoxY2IMLcU7Eogcu/XSfewC3Y/KZcIWD
GWWDxViDxFWWBnxNYNhHMYE3CIMsProDuFHX88XZ7cAbsGP7O1ULEyCKDM5j6SXb0czvQ3dGwaMi
bz/UAayTcFE+J1NfEdvm2yuA/fYapXK+CSyzOTZM+hGYRKSLieXELCsizEdzWju8otdxHSUEeNOm
yHKm2yhwg41DF/w0dU0IuqY5j0XRwAod1WenakfkRfWwTQEXXXWWFdEgsuNjO9P1CLriGDk4YwO8
Q302/F4UQFGFnMAQ9Ww3mHmPfquiQz/kFiIL/0bL8L5TBIhbBehbv9fOHeLiYtdiVo6m9L4Xyrgb
4vQWdSqdDzTcvI35TeQV826Eg8HWCCddrFytXAC3qkUhTRdv5Wggmq09Tu/tDBDn0HNf7xscGC5g
qW7qr7HfRhWnhpm5jnkxXXTCmuh22IiPxdYt/ZnsijCo54ciEYHxPFxMHInn+TPqBBRX4pvPA4pB
DtIV1JKcDoRZPDjego2aLwgpxen1RsOC5bFyJAqsNAWyI4BHfZkuFCpGGc07szIJIqzhbH2w6n78
UFRiPHkLyapfmFbEz9FrAK+IqltOmT4JNxtY+vOSe6BjiFgLG0sWrJg+8ImXaSFnUc+lJy2C3lo5
C1nLn3skUqJQG7SUWxRVA0rlhcRl9sZeddjJ1OQ3JHs3SFYv8K6CaPJV1ljcIJRt444jSvTEkK1G
aoOxhkAopvQkGC4q9gUQJlA9r4aqR2zE7oaAp7Jr69ySlx1vO7PlbLYypz4g2SvVYufQQENqOMW0
lZQHMGPO8vg0KUl/dfaV7o8invoz0SfG0biwzQRAf8y6lh28kyCPO3Kq5ybZZU6Det4P5nYDRhj/
1QJNg0GL4hfbTnrnxy2RnkGKPz9wp2Rd4ZjYk9M37lpfuAdSr2GyNRk0acTnradWyJ+7DznynU24
oNyKC9UN8ff0jKAYbK9y9hY5bhBKLig4H7QQP5+EWMggxQF8BhpnQOreWnSbbuzJTWmZGV6Trwt6
7kc8dOIDNv6UPA7cWHitLAza9QVTp7JOrBOUI88s3vPW4ibhVpC/06qCkOk5oljxjYJVyjMxYd5D
LL0dup5I+LZ3zHWHXowQETdGcN0oHz16FvdbBKrXkDLqXbAw94aFvudeQHwluc936oLnU06ZE4JJ
dwvElXXyLyC/vLSnz9DlIK9Sc7+HtOadQ5vOztJA82DnU5ptwkhGwTWSeWttTt5zh53zw7RgldwI
wBKpqdHaHB1xRK83MzNlSPrRqm09rJUPcjuxPNYBQMrXeTpNX0yDQFmgrPKF9TQ5JYOBzZzm/bNm
CkA2aFt4oEsbGrAb2hY0XDsQylPZWffYRq0F0oBrefKybWYnwT4Yi37rjFqfZ08PN5PCTKFo+q3S
chgJhgVDUTGde5nomTVYFSp7J5Oqc1e1rBGNo4bCTziCcgm7Bl0aHGVTC++zWZrjVa2S+cZH2/5A
0CcMC9bzFEuEVI9BKfLnSBIov8FoHWAtiMITUkVxAjbZ7Dye17NoIvfOmrthPYi6OpozrA9jpt+E
2rfeTpgkqf1xmDugvNaAvwhpzfKi3A0AGPdpbpTHUVCL10E+PFYt/jZDtFsi2XCCRm2MhqvQN6nn
mWcWCaIGGeLyW2jUKiBBhDWQNAlCkTZ8kbr4XmTBuFOTCVoRMk7FYKfnOqFGAfLTUEB1+Wucuc58
APExbJOmd79qYtw+M/6MIafnwXgNFXC0dkNrV99k1v+d7/1qvkcyOYLWn5z/E/ValUBCfpjvffup
P+Z77m8sYIinHZS43yMM/pjxmb/56GCYsdERQJeEcOWPGZ8NSYvoAmQy/BPT8yz+jO9nfxu5S2B5
RG67DAB9Wgf/6uz/g9gFH1ngeA4DSXq6EFcwvf044TOliDNQke6Zc017aAs53jqybA/ES2YkC9E5
e/nLDfql7vLbBWmGCCJVHGJu5BvBcManrs26cM4WTdGN1AMZkQAVb93c5zFn57n5+fV+bG18v57t
cr+CwMJ5/0YMTXobRxoAk2evit2XNOAChFPJR+XoZP/zSy3T0D91ypdL8VXzXSO0F4vw9sd7CZ0x
jvpM2mfSk52XxEvbAz1SGvyuGcmbDuzNk5el8qYN8d7+/NL/8Cm/Kap8H6+h97aBMzSsHMJo7bMy
U0CEfs1AgmPoMjKJymL984vJH8Wslw/KE4g6iiIez+PyjvxV9D2SoUAZlNiAjVwuhPSSmceQCrT4
uvPYaEsrreMTI10wOlMba/WMpzePN2AajbWgYL/6+V/0949PL8x3XQbOnuvZ5ps5NXoNMoej0D77
A4dqzOJNshdGxr/97661kPEA49mSB+fNAwWkReTxNNlIvAZ509uG+szZerzvU7P+pqv4jxrl5T7+
+EAhZ0MY4Dge7Wu8Fz/eZyxkreFWvX0mZ/GrMpG/9CY2kX9/71iE0EJzMVapN18mlmkbpmVunwFv
VufU1/itL/paOWe4tX9+MfmjuG55dFxCH5mHMWzhFr5VFJBWIPVsSOucmihLNwiRqrMMDYVos1X1
R7/JnBfbnXhJkwCDOlEIR6S31vEXf8bfn2AXI61A3serukRl/XhnQ/TgUN0z+zwiNTtZWUnnrgkD
/6o2FE9oExTFNstMxnLTjHAfxAsvr0O5sWcFaQ8//2v+6eldUr9spi+0YN86pzKCX8YiI5dD6XC8
FwLu70De79lGaLv995dyaSajamRrMd8+UWPtt1XrNdY5ISD+PggW+wywLpZ6H0n6L1TvbyT2GDXw
SgsPu7LJ5f72+NZxx8S5qQlvnwSjCwPs4sfSyuuP84B0XJcTq8PPP94iR/3LG8OOge+FvRFiN88Z
Yvs321mdzRAosW+fBEfxPeFVcLsUoLh7dzDG+0SFfK+WM4+3HHjMxyTilSpGvD3EWtTDBslBA26X
7e+ygiAqXPIZZjMhujBGO0FHt/rVTXIuW+yfb7nDxo8qBTk3rXyLucFbix4BXKk9coA7kX5S7IhW
mXdV4hJqIFXWM1YmNCxa53naVuGa+NDJ3Up+2V3bwn/cTmnO3wiZiy8yBNvxGWxR93lkXkU3PZ55
r0w02/FGtCnx5I4cOBNwVLBfmtgf77FTtgeR8mMtXM+jRwhyixjEtI6DmTYfO9quZz+yrVObcgNx
SKbTbZTkRrt1UWs8If824L4EYSMPEmgjzWovJpaiCGI3I8o+CS0oZ4nl7okt4xo+dxoQ33SLrBOx
jq1tFK50K9EGxSQzrGpb1h8nKm2ALyEGz9NQW9VZkfbabqZWlvGJ02n3OUvz5iOucrM+wXGY7kHk
jLeG2Rl6NWPLSz7JKeAr82YSDUhHBr7yBGuMZ6/L3JeMWR7DAXrSLxNJ05+RNS07tNbOC4lu5ms9
h+ZBN15z37pARpzBa9YQ8FBysv4i5B0Chx2GXop8NBgMnO1lNgdWw1hbo80dDZPwaYL2tA8tS31u
FUNAozLlYzeb3J8ADvm9UtH8ZGpHfa4De5n8u0PwJAlz/ZxhRYNPhSR2O6sQEoyPjOWpryf+X0gS
rGMQEuG2KtJJPs4d9w0NCEC7yy5XslMzvQULzIQmbtNDBI4757zq8WTbsQs5q6AH7p3ipTAxGJXe
Rk0RXInUHO+zakJpD8DHcDccQuVNkzQ8NXRNnRfPzbib9Ppr2h+VT7S9FqHnnuplvTQ06dZ7Zesm
38Mr5o8h42shuYEo/OxWMe9fJaIpIn3alzexUeR8lQ6kVkS6fjNsPEa89Xd9gyxxrUCTN4InJZBt
7BGXkBdjwNKr5YKL7ujGj7spZ19edSWTtnWNYIJsc5qMa5kUzouuGufFjfvAZGLRQq5BCNI+RNZs
HuZ5QB9jRq79qdS6fPTnZLrOG5pzdMoruUqNXPocPUV7SvJKHyMQ0/yWfBzXQzlX/Uao0H3ETZrg
j3cX2r2HqPfGFzQJCzvGcVxkAVFEZGusR8ZZ66mcp8cME8cWEnwNuVosA1+eSRD5HNrvuloBOUvD
vvhSOW331bdn1Cam19/gOu1JJB9ThFLk+9VM+OEEbTmlMorvjKl+dvOsVTtkLu7rOHvoEdCtXlVK
tNFOWL6HpKWvkw0KWgiZVV/dBIwpcNLPKv4UWWRhISWge85het+UU3iW4Jmbva8G9yP+SGwiZT1/
chmZnUj9YHYyDvb8qcybjLOwOa8VLU04+KGDzTsbyk8p06luU+pYbTLRevulGKWDMzaK4Jy2MLYN
NeAK0UCxY9QNgCDGGFlCwbnv6V4RaN7Ux7SN1W5y+ulLGFXDNjYSA6l6VTwnmbbXZPhhGisT/CWN
Sla0D15QufN+JLOxCc0iXve6lbuCY3za+sYNVnPB8m+FVcVRGlkFTebcqqD+LCMPZ9XS242q5Zuv
hysqXf+AJgPebJngPbND3IDM1YIQFCBDUb8i+ixnBrCZq4nRTVH17+vMbeq1LtWuX1ycZSxec09V
z0GemMjF5LhTBslMfc7fEYRdcceuBFNhZnm/cu2GgMdI8I16kZleVV5Q3oqur28xdfFQGy4V2csU
dvLGMFNeCQWBnQSxujPTM0iApZNlEfhCx47VMGoFC1I1B8AlgVUA9ex08NR6yBy3fk/TZ7vwgTG/
g/zVK1o3+UzuF7ziUNrjbT42xtqb8vbQMXrxGZY4IYge02Zc2+bLb5Njrfb4w1iCWI0pzOqK1Xbk
HKUUzMaNy+D0Udc2r34fO83BHm04mo7M6o91zWO79DyW8TGBNx9NQuGo52I0V9KqzAqhSazq4hN9
Qr/+OtXaRiLhdTQ9vE5ty9QevhQ+qWFrTF/OBwibwbGNA3XIaefEq3KMEiZmMo1/V7p7SWuH5pMN
3mcdTiwfzzlzM+MhmWHVHnwzps3dpsnazZHNx8PQHFLDnXc4uJHWBFAhVuQADv+PvXNbTltZwvCr
pHIvSkeELrKqtsHnYMeJnazkhpJBlgaEBDogwdPvTxJ4IezYSaSq5dq1dWcDrVFrpqenD/9/R055
/rnrLh5Uf/M3CAHK9SwBSwK7CiqKalHipqcLdeImnjvZCJF9cVOTN8eKB1oT9ijguSACoo3PE0X/
gh+bF10DRnB4r3zaGOIudrw/oy4kO0usXKYyMFwPAU3TPnc3uZCOInjCyd/yFsA+JJ7wVQoo0z+m
pMQf5lGkX28AyL1eKnr6eS56yz7opqRRVpJ/TCBWuwdxY3WZdBeE5YyRKrpHcU8TfXL0HtH3TWYd
zZc+5gIkq8F03tMv1tnqfrSQsi9Z4s5ulDSVhxGh/B+zrAtOWeR7ZP6mENkdLdeae2XRATuMyHVd
SFYGtoe3cmNbFQC9zoFFOw6EkV7SokNRqA5ocHSqYPJO4EuizDVXVBX4UJAJiWH7gXbbnS0WtN3R
TrEQHniz63RzkwBECtaWm31P/WRJziKOdXGRizw3+hT8SN2j3gjky6tuTnHcqeWl8RmnXOnj1NyE
d7KIoIKTIFmj4Vcy5dlZyuS5ytjhH5TVMh6mi8XqNGcjvAym8dwfLCxvRPZR4XjhYdxOabZXRH+B
ZyH13ZW5unHVFVHlYDoCQZTC3+j7LE/o/IZ04SOkBZhRqgBoWVsuQPgfqHPYU0jEhuowMdcbAwbB
pdI77vmmjkFUMidUaes/sQBSOXEXrn6u60v1mC6izVmcmuJzPFeWd6CvxF97PtSIq3xDSSgEs0cz
0N/gMvS8IqE2NWntzExB4fPGm8jzhH0okcHbGEEB7wOtR9f8asM5hVYDM+ob1A9dq7KZ38lRJlGz
lJApEtpSO+lJWmRC2BQYJ8vYpMw6VIUVn6bM3YeR7+XfFj0tGWcGddd0v4O4KYMbFvdjmh8Bzgp9
M4KlQAsfNkX4fxB5mzX0XMniwfBy91M8ndP6sxFxcqGBMhsehSEtN1R6wSGjm1FEhWMQXUt+Nj1W
5e4oGVhuUdm8Wef5keyFALQYqZ70wMkB3FSiN+dvkETCtG+6m+m1TC24TJNu4F8Hlg/rJpFg6caT
NN6aTwBJPyMx5ufp19xb5qMtOc//Y6GvxkKJku2dxgZ2Yr9zyiqqK3vufHj/bQ0QXuDWI6Hlb7aR
UKUgczU4/HeJhxJqKOqZtpFQ+qX5iKYF7bG5b1cEBaM12BOUP+kmTK+E8P4JhModYnqAHBAppRKq
Rwv3b8Br1WMthCJlg1iLBvwqQAMEWItD+h5QCpD3ijBGy+wqnU/c2B94/v2eNp4JfBZtg3vHvCc3
ODiaRrnmzxc5N+hNMZw9GtQsW6yuhNX35pOXb1Ue42v3IrBCdEXVSMMB4X8YUVgrseIbuMnDqeFz
9sY1leiD7K4psFLpEPgRlyTxHiw1iXwqL0oW+RBgAzjlZY20yHwSVt1eLkll2TJPoXuVT9kqU0fg
8Ir5R6i7Y0m/lNlpzv3Ymo6i295UXl92dSkc3a6XyQkBHuMiJn36aUo1DpQsVIAGSZ+8DSSgWgRe
j7rqAn8Fer9mJWCNzpfe7MvSUt1VBOxUwNlzwCDIcQpQDOOjIFUvIg5rd+vcJyM5WqYUUa7Wfga9
goCs4NKkyW5g5F0yQgrghD+kUO7CMENZ5BFBnghIZEPXrnXJXGwup4nlSV8yGe684FhbuWA5LvoJ
vRv56BSacvoSyjfyP2M1tg9SLOrjck3fpE60/uzE7LPxblUVn34KRZDchn/2pZcFba3Ja3aIJmSC
irWcTDmocsQvyfDtBJSLCaZK0zrEWizCUhiP4qLvyYdQefuxBCQvQH8EkykCKS/WKjfcU9LP1PDy
E1b6fPk7Lz1BZW7PJx/ew0mnENNspgWjY2hF5EkrciNcWKx9LZhWR8GKEFYnuF5c/5YWxmEaJMVs
dEVYy7RhqX9NBwcS9maC1TFkIhL03lXPeDATLFjGFTrqiuBseVU3fEMzARgIULGaTQSzo9KHDxMk
bJHFxczanwisAgh8TKL2+nY9vLXlwDouWNkbaUHtdQyL5gOZKsXyQuC+FqjULnpVSC7hbRQXU+Vt
GQWaNIuAdyMtlK8a2ChC6PXHJ6bcIfhEylnWy8evzM8bWgnkI3vVO6kSbI/b1e/sDPiU9NaSxd3O
dNbW/iSwFHYGaEtVoJXepj0gTtVtujNQYmBpFjUBGm+7uA6soml08OBBn6FZoLz+rZ3BnnDkGHCM
jMQ4qZ08gBzBg2+0FDSlo5MqowZj6yUcmEX2Bg0NWVTwVFrgaPK2DALN0k8gkX/bVzKhJ1CBaiFL
VV485f6KMHswG/TItW3RtKxK7W/ILmigCTZeEWYHbhkcBXpxyuvAVwL0skPSja0D77S4fsM6/oKq
Hl3wvif8Sel8Cyd+zkf/2Rd2TufTz7cOZ+lV4k/Vvlj44tW9K9ez+Puv2qIrneK9D3dOcnmf7c+3
D/j01rV77Z5q988z4UR2NAa6vjyQbIdZxRr+49v3dp2/ELVjpf4ZyYf3tXHu2YJXBMczeyen0An+
AMeNxnIhNQuDumCy/W0IntlBbMc7SeWQCWLs/n72NPVoFl9SRd/2gY+ODhrbKnezqTr6oR9G9qTG
Xg58E9tIc8kgbowTMU5r+wGV1NitpsIHjm9nduTsJBXKBpK9BWXv9rB34cM7lJPO7+tsMoAUtjAL
T9C6mNRnYeU5N9XMqRPSBFmXXHiKO039+TQ8Q+NC7OSU07tyc5sO+XwCB2pNLsw3LZiQc2Dbg1DU
VyQbQwvz7zyYgHJe1zJorxxUGisjzA7EWj22uKZiL5/aJgoClRYEM7J0PFvvJJXzoth+d//48wn3
MUxF/ETN1dmiqT6Gtghq1oPMchvby9Am6XRIa8FBtoVXOLTj2B6TSXOSpDanqZ3TW1guQzH2hGvX
4zpEHFrYC4aiQF8Kk9rMhrG4wHpt/CZFDAFjDIhBzTYBhyO3JD1Mo0PRrQw8DJIDG1JU51nNVXLl
3Ef2gffEQZne9MbavnJWdn3fIl1RpGiavsYrJ3t3Zs8XMRh+tYWJ/CIe2ob8CyeKnfVOVmGpOKMX
qJJtCB86uRjXtjGEF7GwNoR/D6PZTtJ23EVsobHoMAImtG9HITtlfXFWYe12bjCwZ4drn/LKFlyS
a0/UNa4zW5qrBXrSn7Ky/xyt4pd8+evIAQ57N8TyVepEb3b/+PPN8tMr7IcNx/0aZVND8V9KvNrn
JmKBWNvCK61u8HQiFuJb8AdfhBdsqJtbJ6+fKrUqpNZ0bd4ltrebd8VEBHNJbWGv/+pEsArWznwa
W3ELhvBZeJcqsNZUF99s9p3ABXWkppEqXtVY+GvYNA0nyLeXet+ayv55LcmLkp+LND3mbZ/Gn3b5
2Od+Vg+uFd8Y+44d/fVfAAAA//8=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4">
  <a:schemeClr val="accent1"/>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Revenue Analysis'!$E$4" lockText="1"/>
</file>

<file path=xl/ctrlProps/ctrlProp2.xml><?xml version="1.0" encoding="utf-8"?>
<formControlPr xmlns="http://schemas.microsoft.com/office/spreadsheetml/2009/9/main" objectType="Radio" checked="Checked" lockText="1"/>
</file>

<file path=xl/ctrlProps/ctrlProp3.xml><?xml version="1.0" encoding="utf-8"?>
<formControlPr xmlns="http://schemas.microsoft.com/office/spreadsheetml/2009/9/main" objectType="Radio" checked="Checked" firstButton="1" fmlaLink="'Revenue Analysis'!$E$8" lockText="1"/>
</file>

<file path=xl/ctrlProps/ctrlProp4.xml><?xml version="1.0" encoding="utf-8"?>
<formControlPr xmlns="http://schemas.microsoft.com/office/spreadsheetml/2009/9/main" objectType="Radio" lockText="1"/>
</file>

<file path=xl/ctrlProps/ctrlProp5.xml><?xml version="1.0" encoding="utf-8"?>
<formControlPr xmlns="http://schemas.microsoft.com/office/spreadsheetml/2009/9/main" objectType="GBox" noThreeD="1"/>
</file>

<file path=xl/ctrlProps/ctrlProp6.xml><?xml version="1.0" encoding="utf-8"?>
<formControlPr xmlns="http://schemas.microsoft.com/office/spreadsheetml/2009/9/main" objectType="Radio" firstButton="1" fmlaLink="'Regional Analysis'!$E$7" lockText="1"/>
</file>

<file path=xl/ctrlProps/ctrlProp7.xml><?xml version="1.0" encoding="utf-8"?>
<formControlPr xmlns="http://schemas.microsoft.com/office/spreadsheetml/2009/9/main" objectType="Radio" checked="Checked" lockText="1"/>
</file>

<file path=xl/ctrlProps/ctrlProp8.xml><?xml version="1.0" encoding="utf-8"?>
<formControlPr xmlns="http://schemas.microsoft.com/office/spreadsheetml/2009/9/main" objectType="Radio" checked="Checked" firstButton="1" fmlaLink="'Regional Analysis'!$G$7" lockText="1"/>
</file>

<file path=xl/ctrlProps/ctrlProp9.xml><?xml version="1.0" encoding="utf-8"?>
<formControlPr xmlns="http://schemas.microsoft.com/office/spreadsheetml/2009/9/main" objectType="Radio" lockText="1"/>
</file>

<file path=xl/ctrlProps/ctrlProp10.xml><?xml version="1.0" encoding="utf-8"?>
<formControlPr xmlns="http://schemas.microsoft.com/office/spreadsheetml/2009/9/main" objectType="GBox" noThreeD="1"/>
</file>

<file path=xl/drawings/_rels/drawing1.xml.rels><?xml version="1.0" encoding="UTF-8" standalone="yes"?>
<Relationships xmlns="http://schemas.openxmlformats.org/package/2006/relationships"><Relationship Id="rId3" Type="http://schemas.openxmlformats.org/officeDocument/2006/relationships/hyperlink" Target="#'Revenue Insight'!A1"/><Relationship Id="rId2" Type="http://schemas.openxmlformats.org/officeDocument/2006/relationships/hyperlink" Target="#Home!A1"/><Relationship Id="rId1" Type="http://schemas.openxmlformats.org/officeDocument/2006/relationships/image" Target="../media/image1.png"/><Relationship Id="rId6" Type="http://schemas.openxmlformats.org/officeDocument/2006/relationships/hyperlink" Target="#'Regional Analysis'!A1"/><Relationship Id="rId5" Type="http://schemas.openxmlformats.org/officeDocument/2006/relationships/hyperlink" Target="#'Revenue Analysis'!A1"/><Relationship Id="rId4" Type="http://schemas.openxmlformats.org/officeDocument/2006/relationships/hyperlink" Target="#'Regional Insight'!A1"/></Relationships>
</file>

<file path=xl/drawings/_rels/drawing2.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hyperlink" Target="#'Revenue Insight'!A1"/><Relationship Id="rId3" Type="http://schemas.openxmlformats.org/officeDocument/2006/relationships/image" Target="../media/image2.png"/><Relationship Id="rId7" Type="http://schemas.openxmlformats.org/officeDocument/2006/relationships/image" Target="../media/image6.emf"/><Relationship Id="rId12" Type="http://schemas.openxmlformats.org/officeDocument/2006/relationships/hyperlink" Target="#Home!A1"/><Relationship Id="rId2" Type="http://schemas.openxmlformats.org/officeDocument/2006/relationships/chart" Target="../charts/chart2.xml"/><Relationship Id="rId16" Type="http://schemas.openxmlformats.org/officeDocument/2006/relationships/hyperlink" Target="#'Regional Analysis'!A1"/><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chart" Target="../charts/chart5.xml"/><Relationship Id="rId5" Type="http://schemas.openxmlformats.org/officeDocument/2006/relationships/image" Target="../media/image4.png"/><Relationship Id="rId15" Type="http://schemas.openxmlformats.org/officeDocument/2006/relationships/hyperlink" Target="#'Revenue Analysis'!A1"/><Relationship Id="rId10" Type="http://schemas.openxmlformats.org/officeDocument/2006/relationships/chart" Target="../charts/chart4.xml"/><Relationship Id="rId4" Type="http://schemas.openxmlformats.org/officeDocument/2006/relationships/image" Target="../media/image3.png"/><Relationship Id="rId9" Type="http://schemas.openxmlformats.org/officeDocument/2006/relationships/chart" Target="../charts/chart3.xml"/><Relationship Id="rId14" Type="http://schemas.openxmlformats.org/officeDocument/2006/relationships/hyperlink" Target="#'Regional Insight'!A1"/></Relationships>
</file>

<file path=xl/drawings/_rels/drawing3.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hyperlink" Target="#'Revenue Insight'!A1"/><Relationship Id="rId3" Type="http://schemas.openxmlformats.org/officeDocument/2006/relationships/image" Target="../media/image10.png"/><Relationship Id="rId7" Type="http://schemas.openxmlformats.org/officeDocument/2006/relationships/chart" Target="../charts/chart9.xml"/><Relationship Id="rId12" Type="http://schemas.openxmlformats.org/officeDocument/2006/relationships/hyperlink" Target="#Home!A1"/><Relationship Id="rId2" Type="http://schemas.openxmlformats.org/officeDocument/2006/relationships/image" Target="../media/image9.png"/><Relationship Id="rId16" Type="http://schemas.openxmlformats.org/officeDocument/2006/relationships/hyperlink" Target="#'Regional Analysis'!A1"/><Relationship Id="rId1" Type="http://schemas.openxmlformats.org/officeDocument/2006/relationships/image" Target="../media/image8.png"/><Relationship Id="rId6" Type="http://schemas.openxmlformats.org/officeDocument/2006/relationships/chart" Target="../charts/chart8.xml"/><Relationship Id="rId11" Type="http://schemas.microsoft.com/office/2014/relationships/chartEx" Target="../charts/chartEx1.xml"/><Relationship Id="rId5" Type="http://schemas.openxmlformats.org/officeDocument/2006/relationships/chart" Target="../charts/chart7.xml"/><Relationship Id="rId15" Type="http://schemas.openxmlformats.org/officeDocument/2006/relationships/hyperlink" Target="#'Revenue Analysis'!A1"/><Relationship Id="rId10" Type="http://schemas.openxmlformats.org/officeDocument/2006/relationships/chart" Target="../charts/chart11.xml"/><Relationship Id="rId4" Type="http://schemas.openxmlformats.org/officeDocument/2006/relationships/chart" Target="../charts/chart6.xml"/><Relationship Id="rId9" Type="http://schemas.openxmlformats.org/officeDocument/2006/relationships/chart" Target="../charts/chart10.xml"/><Relationship Id="rId14" Type="http://schemas.openxmlformats.org/officeDocument/2006/relationships/hyperlink" Target="#'Regional Insight'!A1"/></Relationships>
</file>

<file path=xl/drawings/_rels/drawing4.xml.rels><?xml version="1.0" encoding="UTF-8" standalone="yes"?>
<Relationships xmlns="http://schemas.openxmlformats.org/package/2006/relationships"><Relationship Id="rId3" Type="http://schemas.openxmlformats.org/officeDocument/2006/relationships/hyperlink" Target="#'Regional Insight'!A1"/><Relationship Id="rId2" Type="http://schemas.openxmlformats.org/officeDocument/2006/relationships/hyperlink" Target="#'Revenue Insight'!A1"/><Relationship Id="rId1" Type="http://schemas.openxmlformats.org/officeDocument/2006/relationships/hyperlink" Target="#Home!A1"/><Relationship Id="rId6" Type="http://schemas.openxmlformats.org/officeDocument/2006/relationships/image" Target="../media/image1.png"/><Relationship Id="rId5" Type="http://schemas.openxmlformats.org/officeDocument/2006/relationships/hyperlink" Target="#'Regional Analysis'!A1"/><Relationship Id="rId4" Type="http://schemas.openxmlformats.org/officeDocument/2006/relationships/hyperlink" Target="#'Revenue Analysis'!A1"/></Relationships>
</file>

<file path=xl/drawings/_rels/drawing5.xml.rels><?xml version="1.0" encoding="UTF-8" standalone="yes"?>
<Relationships xmlns="http://schemas.openxmlformats.org/package/2006/relationships"><Relationship Id="rId3" Type="http://schemas.openxmlformats.org/officeDocument/2006/relationships/hyperlink" Target="#'Revenue Insight'!A1"/><Relationship Id="rId7" Type="http://schemas.openxmlformats.org/officeDocument/2006/relationships/image" Target="../media/image1.png"/><Relationship Id="rId2" Type="http://schemas.openxmlformats.org/officeDocument/2006/relationships/hyperlink" Target="#Home!A1"/><Relationship Id="rId1" Type="http://schemas.openxmlformats.org/officeDocument/2006/relationships/chart" Target="../charts/chart12.xml"/><Relationship Id="rId6" Type="http://schemas.openxmlformats.org/officeDocument/2006/relationships/hyperlink" Target="#'Regional Analysis'!A1"/><Relationship Id="rId5" Type="http://schemas.openxmlformats.org/officeDocument/2006/relationships/hyperlink" Target="#'Revenue Analysis'!A1"/><Relationship Id="rId4" Type="http://schemas.openxmlformats.org/officeDocument/2006/relationships/hyperlink" Target="#'Regional Insight'!A1"/></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editAs="oneCell">
    <xdr:from>
      <xdr:col>0</xdr:col>
      <xdr:colOff>372372</xdr:colOff>
      <xdr:row>0</xdr:row>
      <xdr:rowOff>171982</xdr:rowOff>
    </xdr:from>
    <xdr:to>
      <xdr:col>2</xdr:col>
      <xdr:colOff>247718</xdr:colOff>
      <xdr:row>5</xdr:row>
      <xdr:rowOff>164671</xdr:rowOff>
    </xdr:to>
    <xdr:pic>
      <xdr:nvPicPr>
        <xdr:cNvPr id="2" name="Picture 1">
          <a:extLst>
            <a:ext uri="{FF2B5EF4-FFF2-40B4-BE49-F238E27FC236}">
              <a16:creationId xmlns:a16="http://schemas.microsoft.com/office/drawing/2014/main" id="{43C02D13-F42F-4114-9231-2C95F8D24A9D}"/>
            </a:ext>
          </a:extLst>
        </xdr:cNvPr>
        <xdr:cNvPicPr>
          <a:picLocks noChangeAspect="1"/>
        </xdr:cNvPicPr>
      </xdr:nvPicPr>
      <xdr:blipFill rotWithShape="1">
        <a:blip xmlns:r="http://schemas.openxmlformats.org/officeDocument/2006/relationships" r:embed="rId1" cstate="print">
          <a:lum bright="70000" contrast="-70000"/>
          <a:extLst>
            <a:ext uri="{28A0092B-C50C-407E-A947-70E740481C1C}">
              <a14:useLocalDpi xmlns:a14="http://schemas.microsoft.com/office/drawing/2010/main" val="0"/>
            </a:ext>
          </a:extLst>
        </a:blip>
        <a:srcRect l="5470" t="12755" r="2222" b="10322"/>
        <a:stretch>
          <a:fillRect/>
        </a:stretch>
      </xdr:blipFill>
      <xdr:spPr>
        <a:xfrm>
          <a:off x="372372" y="171982"/>
          <a:ext cx="1094546" cy="945189"/>
        </a:xfrm>
        <a:prstGeom prst="rect">
          <a:avLst/>
        </a:prstGeom>
      </xdr:spPr>
    </xdr:pic>
    <xdr:clientData/>
  </xdr:twoCellAnchor>
  <xdr:twoCellAnchor>
    <xdr:from>
      <xdr:col>3</xdr:col>
      <xdr:colOff>123825</xdr:colOff>
      <xdr:row>6</xdr:row>
      <xdr:rowOff>57150</xdr:rowOff>
    </xdr:from>
    <xdr:to>
      <xdr:col>18</xdr:col>
      <xdr:colOff>390525</xdr:colOff>
      <xdr:row>28</xdr:row>
      <xdr:rowOff>161925</xdr:rowOff>
    </xdr:to>
    <xdr:sp macro="" textlink="">
      <xdr:nvSpPr>
        <xdr:cNvPr id="3" name="Rectangle 2">
          <a:extLst>
            <a:ext uri="{FF2B5EF4-FFF2-40B4-BE49-F238E27FC236}">
              <a16:creationId xmlns:a16="http://schemas.microsoft.com/office/drawing/2014/main" id="{9E31CA3D-8CAD-2E7A-EA62-63BEB11FB8CD}"/>
            </a:ext>
          </a:extLst>
        </xdr:cNvPr>
        <xdr:cNvSpPr/>
      </xdr:nvSpPr>
      <xdr:spPr>
        <a:xfrm>
          <a:off x="1952625" y="1200150"/>
          <a:ext cx="9410700" cy="4295775"/>
        </a:xfrm>
        <a:prstGeom prst="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114301</xdr:colOff>
      <xdr:row>0</xdr:row>
      <xdr:rowOff>0</xdr:rowOff>
    </xdr:from>
    <xdr:to>
      <xdr:col>18</xdr:col>
      <xdr:colOff>400051</xdr:colOff>
      <xdr:row>5</xdr:row>
      <xdr:rowOff>23668</xdr:rowOff>
    </xdr:to>
    <xdr:sp macro="" textlink="">
      <xdr:nvSpPr>
        <xdr:cNvPr id="4" name="Rectangle 3">
          <a:extLst>
            <a:ext uri="{FF2B5EF4-FFF2-40B4-BE49-F238E27FC236}">
              <a16:creationId xmlns:a16="http://schemas.microsoft.com/office/drawing/2014/main" id="{C48A76AA-7419-4BE5-95B3-D9DED0773FBF}"/>
            </a:ext>
          </a:extLst>
        </xdr:cNvPr>
        <xdr:cNvSpPr/>
      </xdr:nvSpPr>
      <xdr:spPr>
        <a:xfrm>
          <a:off x="1943101" y="0"/>
          <a:ext cx="9429750" cy="976168"/>
        </a:xfrm>
        <a:prstGeom prst="rect">
          <a:avLst/>
        </a:prstGeom>
        <a:solidFill>
          <a:schemeClr val="tx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3</xdr:col>
      <xdr:colOff>171451</xdr:colOff>
      <xdr:row>0</xdr:row>
      <xdr:rowOff>19050</xdr:rowOff>
    </xdr:from>
    <xdr:ext cx="1885950" cy="937757"/>
    <xdr:sp macro="" textlink="">
      <xdr:nvSpPr>
        <xdr:cNvPr id="5" name="TextBox 4">
          <a:extLst>
            <a:ext uri="{FF2B5EF4-FFF2-40B4-BE49-F238E27FC236}">
              <a16:creationId xmlns:a16="http://schemas.microsoft.com/office/drawing/2014/main" id="{4936E8C3-2C0D-E3FF-EA96-48311D256433}"/>
            </a:ext>
          </a:extLst>
        </xdr:cNvPr>
        <xdr:cNvSpPr txBox="1"/>
      </xdr:nvSpPr>
      <xdr:spPr>
        <a:xfrm>
          <a:off x="2000251" y="19050"/>
          <a:ext cx="1885950" cy="9377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800" b="1">
              <a:solidFill>
                <a:schemeClr val="bg1"/>
              </a:solidFill>
              <a:effectLst/>
              <a:latin typeface="+mn-lt"/>
              <a:ea typeface="+mn-ea"/>
              <a:cs typeface="+mn-cs"/>
            </a:rPr>
            <a:t>Business Intelligence Report</a:t>
          </a:r>
          <a:endParaRPr lang="en-US" sz="1800">
            <a:solidFill>
              <a:schemeClr val="bg1"/>
            </a:solidFill>
          </a:endParaRPr>
        </a:p>
      </xdr:txBody>
    </xdr:sp>
    <xdr:clientData/>
  </xdr:oneCellAnchor>
  <xdr:oneCellAnchor>
    <xdr:from>
      <xdr:col>7</xdr:col>
      <xdr:colOff>228601</xdr:colOff>
      <xdr:row>2</xdr:row>
      <xdr:rowOff>142875</xdr:rowOff>
    </xdr:from>
    <xdr:ext cx="5038724" cy="405432"/>
    <xdr:sp macro="" textlink="">
      <xdr:nvSpPr>
        <xdr:cNvPr id="6" name="TextBox 5">
          <a:extLst>
            <a:ext uri="{FF2B5EF4-FFF2-40B4-BE49-F238E27FC236}">
              <a16:creationId xmlns:a16="http://schemas.microsoft.com/office/drawing/2014/main" id="{52477B12-4C17-FF81-DA89-2C8BC21C3DA7}"/>
            </a:ext>
          </a:extLst>
        </xdr:cNvPr>
        <xdr:cNvSpPr txBox="1"/>
      </xdr:nvSpPr>
      <xdr:spPr>
        <a:xfrm>
          <a:off x="4495801" y="523875"/>
          <a:ext cx="5038724"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b="1">
              <a:solidFill>
                <a:schemeClr val="bg1"/>
              </a:solidFill>
              <a:effectLst/>
              <a:latin typeface="+mn-lt"/>
              <a:ea typeface="+mn-ea"/>
              <a:cs typeface="+mn-cs"/>
            </a:rPr>
            <a:t>Adidas Product Revenue and Profit Analysis</a:t>
          </a:r>
          <a:endParaRPr lang="en-US" sz="3600">
            <a:solidFill>
              <a:schemeClr val="bg1"/>
            </a:solidFill>
          </a:endParaRPr>
        </a:p>
      </xdr:txBody>
    </xdr:sp>
    <xdr:clientData/>
  </xdr:oneCellAnchor>
  <xdr:twoCellAnchor>
    <xdr:from>
      <xdr:col>3</xdr:col>
      <xdr:colOff>561976</xdr:colOff>
      <xdr:row>10</xdr:row>
      <xdr:rowOff>133349</xdr:rowOff>
    </xdr:from>
    <xdr:to>
      <xdr:col>17</xdr:col>
      <xdr:colOff>561976</xdr:colOff>
      <xdr:row>25</xdr:row>
      <xdr:rowOff>161925</xdr:rowOff>
    </xdr:to>
    <xdr:sp macro="" textlink="">
      <xdr:nvSpPr>
        <xdr:cNvPr id="7" name="TextBox 6">
          <a:extLst>
            <a:ext uri="{FF2B5EF4-FFF2-40B4-BE49-F238E27FC236}">
              <a16:creationId xmlns:a16="http://schemas.microsoft.com/office/drawing/2014/main" id="{635DA6FD-5EA6-CF45-1984-FF68A2D11328}"/>
            </a:ext>
          </a:extLst>
        </xdr:cNvPr>
        <xdr:cNvSpPr txBox="1"/>
      </xdr:nvSpPr>
      <xdr:spPr>
        <a:xfrm>
          <a:off x="2390776" y="2038349"/>
          <a:ext cx="8534400" cy="2886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400"/>
            <a:t>This report presents a comprehensive performance analysis of Adidas products, focusing on revenue and operating profit trends. It highlights both absolute values and percentage changes, offering a dynamic view of business performance. The analysis uncovers top</a:t>
          </a:r>
          <a:r>
            <a:rPr lang="en-US" sz="2400" baseline="0"/>
            <a:t> </a:t>
          </a:r>
          <a:r>
            <a:rPr lang="en-US" sz="2400"/>
            <a:t>performing products, pinpoints underperforming categories, and reveals strategic opportunities for growth and profitability optimization.</a:t>
          </a:r>
          <a:endParaRPr lang="en-US" sz="2400" b="0">
            <a:solidFill>
              <a:sysClr val="windowText" lastClr="000000"/>
            </a:solidFill>
          </a:endParaRPr>
        </a:p>
      </xdr:txBody>
    </xdr:sp>
    <xdr:clientData/>
  </xdr:twoCellAnchor>
  <xdr:oneCellAnchor>
    <xdr:from>
      <xdr:col>8</xdr:col>
      <xdr:colOff>352426</xdr:colOff>
      <xdr:row>8</xdr:row>
      <xdr:rowOff>66675</xdr:rowOff>
    </xdr:from>
    <xdr:ext cx="2314574" cy="405432"/>
    <xdr:sp macro="" textlink="">
      <xdr:nvSpPr>
        <xdr:cNvPr id="8" name="TextBox 7">
          <a:extLst>
            <a:ext uri="{FF2B5EF4-FFF2-40B4-BE49-F238E27FC236}">
              <a16:creationId xmlns:a16="http://schemas.microsoft.com/office/drawing/2014/main" id="{0C168FE0-A9AB-60B8-B8EE-F6F6869C2ED8}"/>
            </a:ext>
          </a:extLst>
        </xdr:cNvPr>
        <xdr:cNvSpPr txBox="1"/>
      </xdr:nvSpPr>
      <xdr:spPr>
        <a:xfrm>
          <a:off x="5229226" y="1590675"/>
          <a:ext cx="2314574"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2000" b="1">
              <a:solidFill>
                <a:schemeClr val="tx2"/>
              </a:solidFill>
              <a:effectLst/>
              <a:latin typeface="+mn-lt"/>
              <a:ea typeface="+mn-ea"/>
              <a:cs typeface="+mn-cs"/>
            </a:rPr>
            <a:t>Executive Summary</a:t>
          </a:r>
          <a:endParaRPr lang="en-US" sz="2000">
            <a:solidFill>
              <a:schemeClr val="tx2"/>
            </a:solidFill>
            <a:effectLst/>
            <a:latin typeface="+mn-lt"/>
            <a:ea typeface="+mn-ea"/>
            <a:cs typeface="+mn-cs"/>
          </a:endParaRPr>
        </a:p>
      </xdr:txBody>
    </xdr:sp>
    <xdr:clientData/>
  </xdr:oneCellAnchor>
  <xdr:twoCellAnchor>
    <xdr:from>
      <xdr:col>0</xdr:col>
      <xdr:colOff>76200</xdr:colOff>
      <xdr:row>9</xdr:row>
      <xdr:rowOff>104775</xdr:rowOff>
    </xdr:from>
    <xdr:to>
      <xdr:col>2</xdr:col>
      <xdr:colOff>514350</xdr:colOff>
      <xdr:row>11</xdr:row>
      <xdr:rowOff>95250</xdr:rowOff>
    </xdr:to>
    <xdr:sp macro="" textlink="">
      <xdr:nvSpPr>
        <xdr:cNvPr id="10" name="Rectangle: Rounded Corners 9">
          <a:extLst>
            <a:ext uri="{FF2B5EF4-FFF2-40B4-BE49-F238E27FC236}">
              <a16:creationId xmlns:a16="http://schemas.microsoft.com/office/drawing/2014/main" id="{C3335CA0-E61B-EBD1-AD9E-60EF142A45B5}"/>
            </a:ext>
          </a:extLst>
        </xdr:cNvPr>
        <xdr:cNvSpPr/>
      </xdr:nvSpPr>
      <xdr:spPr>
        <a:xfrm>
          <a:off x="76200" y="1819275"/>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76200</xdr:colOff>
      <xdr:row>13</xdr:row>
      <xdr:rowOff>0</xdr:rowOff>
    </xdr:from>
    <xdr:to>
      <xdr:col>2</xdr:col>
      <xdr:colOff>514350</xdr:colOff>
      <xdr:row>14</xdr:row>
      <xdr:rowOff>180975</xdr:rowOff>
    </xdr:to>
    <xdr:sp macro="" textlink="">
      <xdr:nvSpPr>
        <xdr:cNvPr id="11" name="Rectangle: Rounded Corners 10">
          <a:extLst>
            <a:ext uri="{FF2B5EF4-FFF2-40B4-BE49-F238E27FC236}">
              <a16:creationId xmlns:a16="http://schemas.microsoft.com/office/drawing/2014/main" id="{4C923CA8-2552-5D36-C2E4-C3B16F29F5D4}"/>
            </a:ext>
          </a:extLst>
        </xdr:cNvPr>
        <xdr:cNvSpPr/>
      </xdr:nvSpPr>
      <xdr:spPr>
        <a:xfrm>
          <a:off x="76200" y="2476500"/>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76200</xdr:colOff>
      <xdr:row>16</xdr:row>
      <xdr:rowOff>104775</xdr:rowOff>
    </xdr:from>
    <xdr:to>
      <xdr:col>2</xdr:col>
      <xdr:colOff>514350</xdr:colOff>
      <xdr:row>18</xdr:row>
      <xdr:rowOff>95250</xdr:rowOff>
    </xdr:to>
    <xdr:sp macro="" textlink="">
      <xdr:nvSpPr>
        <xdr:cNvPr id="12" name="Rectangle: Rounded Corners 11">
          <a:extLst>
            <a:ext uri="{FF2B5EF4-FFF2-40B4-BE49-F238E27FC236}">
              <a16:creationId xmlns:a16="http://schemas.microsoft.com/office/drawing/2014/main" id="{5B817591-4840-BD44-8B45-1A79AFD75868}"/>
            </a:ext>
          </a:extLst>
        </xdr:cNvPr>
        <xdr:cNvSpPr/>
      </xdr:nvSpPr>
      <xdr:spPr>
        <a:xfrm>
          <a:off x="76200" y="3152775"/>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76200</xdr:colOff>
      <xdr:row>19</xdr:row>
      <xdr:rowOff>161925</xdr:rowOff>
    </xdr:from>
    <xdr:to>
      <xdr:col>2</xdr:col>
      <xdr:colOff>514350</xdr:colOff>
      <xdr:row>21</xdr:row>
      <xdr:rowOff>152400</xdr:rowOff>
    </xdr:to>
    <xdr:sp macro="" textlink="">
      <xdr:nvSpPr>
        <xdr:cNvPr id="13" name="Rectangle: Rounded Corners 12">
          <a:extLst>
            <a:ext uri="{FF2B5EF4-FFF2-40B4-BE49-F238E27FC236}">
              <a16:creationId xmlns:a16="http://schemas.microsoft.com/office/drawing/2014/main" id="{F2F5788E-D066-B931-2232-9B9335B1010D}"/>
            </a:ext>
          </a:extLst>
        </xdr:cNvPr>
        <xdr:cNvSpPr/>
      </xdr:nvSpPr>
      <xdr:spPr>
        <a:xfrm>
          <a:off x="76200" y="3781425"/>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oneCellAnchor>
    <xdr:from>
      <xdr:col>0</xdr:col>
      <xdr:colOff>461963</xdr:colOff>
      <xdr:row>9</xdr:row>
      <xdr:rowOff>76200</xdr:rowOff>
    </xdr:from>
    <xdr:ext cx="885824" cy="405432"/>
    <xdr:sp macro="" textlink="">
      <xdr:nvSpPr>
        <xdr:cNvPr id="14" name="TextBox 13">
          <a:hlinkClick xmlns:r="http://schemas.openxmlformats.org/officeDocument/2006/relationships" r:id="rId2"/>
          <a:extLst>
            <a:ext uri="{FF2B5EF4-FFF2-40B4-BE49-F238E27FC236}">
              <a16:creationId xmlns:a16="http://schemas.microsoft.com/office/drawing/2014/main" id="{9CF9EFF1-2615-EB5C-3533-64CC12DFEFA5}"/>
            </a:ext>
          </a:extLst>
        </xdr:cNvPr>
        <xdr:cNvSpPr txBox="1"/>
      </xdr:nvSpPr>
      <xdr:spPr>
        <a:xfrm>
          <a:off x="461963" y="1790700"/>
          <a:ext cx="885824"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2000" b="1">
              <a:solidFill>
                <a:schemeClr val="tx2"/>
              </a:solidFill>
              <a:effectLst/>
              <a:latin typeface="+mn-lt"/>
              <a:ea typeface="+mn-ea"/>
              <a:cs typeface="+mn-cs"/>
            </a:rPr>
            <a:t>Home</a:t>
          </a:r>
          <a:endParaRPr lang="en-US" sz="2000">
            <a:solidFill>
              <a:schemeClr val="tx2"/>
            </a:solidFill>
            <a:effectLst/>
            <a:latin typeface="+mn-lt"/>
            <a:ea typeface="+mn-ea"/>
            <a:cs typeface="+mn-cs"/>
          </a:endParaRPr>
        </a:p>
      </xdr:txBody>
    </xdr:sp>
    <xdr:clientData/>
  </xdr:oneCellAnchor>
  <xdr:oneCellAnchor>
    <xdr:from>
      <xdr:col>0</xdr:col>
      <xdr:colOff>52388</xdr:colOff>
      <xdr:row>12</xdr:row>
      <xdr:rowOff>161925</xdr:rowOff>
    </xdr:from>
    <xdr:ext cx="1728787" cy="374141"/>
    <xdr:sp macro="" textlink="">
      <xdr:nvSpPr>
        <xdr:cNvPr id="15" name="TextBox 14">
          <a:hlinkClick xmlns:r="http://schemas.openxmlformats.org/officeDocument/2006/relationships" r:id="rId3"/>
          <a:extLst>
            <a:ext uri="{FF2B5EF4-FFF2-40B4-BE49-F238E27FC236}">
              <a16:creationId xmlns:a16="http://schemas.microsoft.com/office/drawing/2014/main" id="{658AA44D-7E08-F362-4007-6D0A2F554131}"/>
            </a:ext>
          </a:extLst>
        </xdr:cNvPr>
        <xdr:cNvSpPr txBox="1"/>
      </xdr:nvSpPr>
      <xdr:spPr>
        <a:xfrm>
          <a:off x="52388" y="2447925"/>
          <a:ext cx="172878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800" b="1" baseline="0">
              <a:solidFill>
                <a:schemeClr val="tx2"/>
              </a:solidFill>
              <a:effectLst/>
              <a:latin typeface="+mn-lt"/>
              <a:ea typeface="+mn-ea"/>
              <a:cs typeface="+mn-cs"/>
            </a:rPr>
            <a:t>Revenue</a:t>
          </a:r>
          <a:r>
            <a:rPr lang="en-US" sz="1700" b="1" baseline="0">
              <a:solidFill>
                <a:schemeClr val="tx2"/>
              </a:solidFill>
              <a:effectLst/>
              <a:latin typeface="+mn-lt"/>
              <a:ea typeface="+mn-ea"/>
              <a:cs typeface="+mn-cs"/>
            </a:rPr>
            <a:t> Insight</a:t>
          </a:r>
          <a:endParaRPr lang="en-US" sz="1700" b="1">
            <a:solidFill>
              <a:schemeClr val="tx2"/>
            </a:solidFill>
            <a:effectLst/>
            <a:latin typeface="+mn-lt"/>
            <a:ea typeface="+mn-ea"/>
            <a:cs typeface="+mn-cs"/>
          </a:endParaRPr>
        </a:p>
      </xdr:txBody>
    </xdr:sp>
    <xdr:clientData/>
  </xdr:oneCellAnchor>
  <xdr:oneCellAnchor>
    <xdr:from>
      <xdr:col>0</xdr:col>
      <xdr:colOff>42863</xdr:colOff>
      <xdr:row>16</xdr:row>
      <xdr:rowOff>95250</xdr:rowOff>
    </xdr:from>
    <xdr:ext cx="1747837" cy="374141"/>
    <xdr:sp macro="" textlink="">
      <xdr:nvSpPr>
        <xdr:cNvPr id="9" name="TextBox 8">
          <a:hlinkClick xmlns:r="http://schemas.openxmlformats.org/officeDocument/2006/relationships" r:id="rId4"/>
          <a:extLst>
            <a:ext uri="{FF2B5EF4-FFF2-40B4-BE49-F238E27FC236}">
              <a16:creationId xmlns:a16="http://schemas.microsoft.com/office/drawing/2014/main" id="{B016AA1B-492C-79A7-2830-D1456E899AB8}"/>
            </a:ext>
          </a:extLst>
        </xdr:cNvPr>
        <xdr:cNvSpPr txBox="1"/>
      </xdr:nvSpPr>
      <xdr:spPr>
        <a:xfrm>
          <a:off x="42863" y="3143250"/>
          <a:ext cx="174783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800" b="1" baseline="0">
              <a:solidFill>
                <a:schemeClr val="tx2"/>
              </a:solidFill>
              <a:effectLst/>
              <a:latin typeface="+mn-lt"/>
              <a:ea typeface="+mn-ea"/>
              <a:cs typeface="+mn-cs"/>
            </a:rPr>
            <a:t>Regional Insight</a:t>
          </a:r>
          <a:endParaRPr lang="en-US" sz="1800" b="1">
            <a:solidFill>
              <a:schemeClr val="tx2"/>
            </a:solidFill>
            <a:effectLst/>
            <a:latin typeface="+mn-lt"/>
            <a:ea typeface="+mn-ea"/>
            <a:cs typeface="+mn-cs"/>
          </a:endParaRPr>
        </a:p>
      </xdr:txBody>
    </xdr:sp>
    <xdr:clientData/>
  </xdr:oneCellAnchor>
  <xdr:twoCellAnchor>
    <xdr:from>
      <xdr:col>0</xdr:col>
      <xdr:colOff>76200</xdr:colOff>
      <xdr:row>23</xdr:row>
      <xdr:rowOff>0</xdr:rowOff>
    </xdr:from>
    <xdr:to>
      <xdr:col>2</xdr:col>
      <xdr:colOff>514350</xdr:colOff>
      <xdr:row>24</xdr:row>
      <xdr:rowOff>180975</xdr:rowOff>
    </xdr:to>
    <xdr:sp macro="" textlink="">
      <xdr:nvSpPr>
        <xdr:cNvPr id="16" name="Rectangle: Rounded Corners 15">
          <a:extLst>
            <a:ext uri="{FF2B5EF4-FFF2-40B4-BE49-F238E27FC236}">
              <a16:creationId xmlns:a16="http://schemas.microsoft.com/office/drawing/2014/main" id="{25514E14-AF5E-6CD3-9553-2AB862436755}"/>
            </a:ext>
          </a:extLst>
        </xdr:cNvPr>
        <xdr:cNvSpPr/>
      </xdr:nvSpPr>
      <xdr:spPr>
        <a:xfrm>
          <a:off x="76200" y="4381500"/>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oneCellAnchor>
    <xdr:from>
      <xdr:col>0</xdr:col>
      <xdr:colOff>33338</xdr:colOff>
      <xdr:row>19</xdr:row>
      <xdr:rowOff>142875</xdr:rowOff>
    </xdr:from>
    <xdr:ext cx="1747837" cy="358431"/>
    <xdr:sp macro="" textlink="">
      <xdr:nvSpPr>
        <xdr:cNvPr id="17" name="TextBox 16">
          <a:hlinkClick xmlns:r="http://schemas.openxmlformats.org/officeDocument/2006/relationships" r:id="rId5"/>
          <a:extLst>
            <a:ext uri="{FF2B5EF4-FFF2-40B4-BE49-F238E27FC236}">
              <a16:creationId xmlns:a16="http://schemas.microsoft.com/office/drawing/2014/main" id="{E11E0CB0-BD80-73D4-A258-C377E9DF4D59}"/>
            </a:ext>
          </a:extLst>
        </xdr:cNvPr>
        <xdr:cNvSpPr txBox="1"/>
      </xdr:nvSpPr>
      <xdr:spPr>
        <a:xfrm>
          <a:off x="33338" y="3762375"/>
          <a:ext cx="1747837" cy="358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700" b="1" baseline="0">
              <a:solidFill>
                <a:schemeClr val="tx2"/>
              </a:solidFill>
              <a:effectLst/>
              <a:latin typeface="+mn-lt"/>
              <a:ea typeface="+mn-ea"/>
              <a:cs typeface="+mn-cs"/>
            </a:rPr>
            <a:t>Revenue Analysis</a:t>
          </a:r>
          <a:endParaRPr lang="en-US" sz="1700" b="1">
            <a:solidFill>
              <a:schemeClr val="tx2"/>
            </a:solidFill>
            <a:effectLst/>
            <a:latin typeface="+mn-lt"/>
            <a:ea typeface="+mn-ea"/>
            <a:cs typeface="+mn-cs"/>
          </a:endParaRPr>
        </a:p>
      </xdr:txBody>
    </xdr:sp>
    <xdr:clientData/>
  </xdr:oneCellAnchor>
  <xdr:oneCellAnchor>
    <xdr:from>
      <xdr:col>0</xdr:col>
      <xdr:colOff>33338</xdr:colOff>
      <xdr:row>22</xdr:row>
      <xdr:rowOff>180975</xdr:rowOff>
    </xdr:from>
    <xdr:ext cx="1747837" cy="358431"/>
    <xdr:sp macro="" textlink="">
      <xdr:nvSpPr>
        <xdr:cNvPr id="18" name="TextBox 17">
          <a:hlinkClick xmlns:r="http://schemas.openxmlformats.org/officeDocument/2006/relationships" r:id="rId6"/>
          <a:extLst>
            <a:ext uri="{FF2B5EF4-FFF2-40B4-BE49-F238E27FC236}">
              <a16:creationId xmlns:a16="http://schemas.microsoft.com/office/drawing/2014/main" id="{5AAE9EF6-1293-C85E-BE56-774B58106420}"/>
            </a:ext>
          </a:extLst>
        </xdr:cNvPr>
        <xdr:cNvSpPr txBox="1"/>
      </xdr:nvSpPr>
      <xdr:spPr>
        <a:xfrm>
          <a:off x="33338" y="4371975"/>
          <a:ext cx="1747837" cy="358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700" b="1" baseline="0">
              <a:solidFill>
                <a:schemeClr val="tx2"/>
              </a:solidFill>
              <a:effectLst/>
              <a:latin typeface="+mn-lt"/>
              <a:ea typeface="+mn-ea"/>
              <a:cs typeface="+mn-cs"/>
            </a:rPr>
            <a:t>Regional Analysis</a:t>
          </a:r>
          <a:endParaRPr lang="en-US" sz="1700" b="1">
            <a:solidFill>
              <a:schemeClr val="tx2"/>
            </a:solidFill>
            <a:effectLst/>
            <a:latin typeface="+mn-lt"/>
            <a:ea typeface="+mn-ea"/>
            <a:cs typeface="+mn-cs"/>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87201</xdr:colOff>
      <xdr:row>5</xdr:row>
      <xdr:rowOff>77755</xdr:rowOff>
    </xdr:from>
    <xdr:to>
      <xdr:col>12</xdr:col>
      <xdr:colOff>74414</xdr:colOff>
      <xdr:row>12</xdr:row>
      <xdr:rowOff>114495</xdr:rowOff>
    </xdr:to>
    <xdr:sp macro="" textlink="">
      <xdr:nvSpPr>
        <xdr:cNvPr id="2" name="Rectangle 1">
          <a:extLst>
            <a:ext uri="{FF2B5EF4-FFF2-40B4-BE49-F238E27FC236}">
              <a16:creationId xmlns:a16="http://schemas.microsoft.com/office/drawing/2014/main" id="{7F7C6050-0712-40A9-A739-96BC853C1736}"/>
            </a:ext>
          </a:extLst>
        </xdr:cNvPr>
        <xdr:cNvSpPr/>
      </xdr:nvSpPr>
      <xdr:spPr>
        <a:xfrm>
          <a:off x="1311844" y="1049694"/>
          <a:ext cx="4273463" cy="1397454"/>
        </a:xfrm>
        <a:prstGeom prst="rect">
          <a:avLst/>
        </a:prstGeom>
        <a:solidFill>
          <a:srgbClr val="DCE1E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5</xdr:col>
      <xdr:colOff>85725</xdr:colOff>
      <xdr:row>0</xdr:row>
      <xdr:rowOff>0</xdr:rowOff>
    </xdr:from>
    <xdr:to>
      <xdr:col>22</xdr:col>
      <xdr:colOff>148828</xdr:colOff>
      <xdr:row>5</xdr:row>
      <xdr:rowOff>38100</xdr:rowOff>
    </xdr:to>
    <xdr:sp macro="" textlink="">
      <xdr:nvSpPr>
        <xdr:cNvPr id="4" name="Rectangle 3">
          <a:extLst>
            <a:ext uri="{FF2B5EF4-FFF2-40B4-BE49-F238E27FC236}">
              <a16:creationId xmlns:a16="http://schemas.microsoft.com/office/drawing/2014/main" id="{455E8003-B6AB-437E-B414-8ED3AE2B686D}"/>
            </a:ext>
          </a:extLst>
        </xdr:cNvPr>
        <xdr:cNvSpPr/>
      </xdr:nvSpPr>
      <xdr:spPr>
        <a:xfrm>
          <a:off x="1914525" y="0"/>
          <a:ext cx="10426303" cy="990600"/>
        </a:xfrm>
        <a:prstGeom prst="rect">
          <a:avLst/>
        </a:prstGeom>
        <a:solidFill>
          <a:schemeClr val="tx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26221</xdr:colOff>
      <xdr:row>0</xdr:row>
      <xdr:rowOff>85724</xdr:rowOff>
    </xdr:from>
    <xdr:to>
      <xdr:col>12</xdr:col>
      <xdr:colOff>318033</xdr:colOff>
      <xdr:row>5</xdr:row>
      <xdr:rowOff>57150</xdr:rowOff>
    </xdr:to>
    <xdr:sp macro="" textlink="">
      <xdr:nvSpPr>
        <xdr:cNvPr id="5" name="Rectangle: Top Corners Rounded 4">
          <a:extLst>
            <a:ext uri="{FF2B5EF4-FFF2-40B4-BE49-F238E27FC236}">
              <a16:creationId xmlns:a16="http://schemas.microsoft.com/office/drawing/2014/main" id="{011F9B1C-006A-4CBC-8AF5-6208C749300E}"/>
            </a:ext>
          </a:extLst>
        </xdr:cNvPr>
        <xdr:cNvSpPr/>
      </xdr:nvSpPr>
      <xdr:spPr>
        <a:xfrm>
          <a:off x="4269176" y="85724"/>
          <a:ext cx="1504084" cy="899186"/>
        </a:xfrm>
        <a:prstGeom prst="round2SameRect">
          <a:avLst>
            <a:gd name="adj1" fmla="val 50000"/>
            <a:gd name="adj2" fmla="val 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10</xdr:col>
      <xdr:colOff>566318</xdr:colOff>
      <xdr:row>0</xdr:row>
      <xdr:rowOff>123825</xdr:rowOff>
    </xdr:from>
    <xdr:ext cx="741678" cy="280205"/>
    <xdr:sp macro="" textlink="">
      <xdr:nvSpPr>
        <xdr:cNvPr id="6" name="TextBox 5">
          <a:extLst>
            <a:ext uri="{FF2B5EF4-FFF2-40B4-BE49-F238E27FC236}">
              <a16:creationId xmlns:a16="http://schemas.microsoft.com/office/drawing/2014/main" id="{D2761FB2-B769-40B9-ADB6-F49C0048B3B1}"/>
            </a:ext>
          </a:extLst>
        </xdr:cNvPr>
        <xdr:cNvSpPr txBox="1"/>
      </xdr:nvSpPr>
      <xdr:spPr>
        <a:xfrm>
          <a:off x="4809273" y="123825"/>
          <a:ext cx="741678"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t>Revenue</a:t>
          </a:r>
        </a:p>
      </xdr:txBody>
    </xdr:sp>
    <xdr:clientData/>
  </xdr:oneCellAnchor>
  <xdr:oneCellAnchor>
    <xdr:from>
      <xdr:col>10</xdr:col>
      <xdr:colOff>480448</xdr:colOff>
      <xdr:row>2</xdr:row>
      <xdr:rowOff>9525</xdr:rowOff>
    </xdr:from>
    <xdr:ext cx="894368" cy="311496"/>
    <xdr:sp macro="" textlink="'Revenue Analysis'!J44">
      <xdr:nvSpPr>
        <xdr:cNvPr id="8" name="TextBox 7">
          <a:extLst>
            <a:ext uri="{FF2B5EF4-FFF2-40B4-BE49-F238E27FC236}">
              <a16:creationId xmlns:a16="http://schemas.microsoft.com/office/drawing/2014/main" id="{504788EE-A4C7-45BF-81AC-63F4C87DA6C5}"/>
            </a:ext>
          </a:extLst>
        </xdr:cNvPr>
        <xdr:cNvSpPr txBox="1"/>
      </xdr:nvSpPr>
      <xdr:spPr>
        <a:xfrm>
          <a:off x="4723403" y="380629"/>
          <a:ext cx="894368"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E8EFCC24-1E67-4F77-93D1-B29232618B59}" type="TxLink">
            <a:rPr lang="en-US" sz="1400" b="1" i="0" u="none" strike="noStrike">
              <a:solidFill>
                <a:srgbClr val="0070C0"/>
              </a:solidFill>
              <a:latin typeface="Calibri"/>
              <a:ea typeface="+mn-ea"/>
              <a:cs typeface="Calibri"/>
            </a:rPr>
            <a:pPr marL="0" indent="0"/>
            <a:t>$899.9 M</a:t>
          </a:fld>
          <a:endParaRPr lang="en-US" sz="1400" b="1" i="0" u="none" strike="noStrike">
            <a:solidFill>
              <a:srgbClr val="0070C0"/>
            </a:solidFill>
            <a:latin typeface="Calibri"/>
            <a:ea typeface="+mn-ea"/>
            <a:cs typeface="Calibri"/>
          </a:endParaRPr>
        </a:p>
      </xdr:txBody>
    </xdr:sp>
    <xdr:clientData/>
  </xdr:oneCellAnchor>
  <xdr:twoCellAnchor>
    <xdr:from>
      <xdr:col>5</xdr:col>
      <xdr:colOff>218000</xdr:colOff>
      <xdr:row>7</xdr:row>
      <xdr:rowOff>108445</xdr:rowOff>
    </xdr:from>
    <xdr:to>
      <xdr:col>7</xdr:col>
      <xdr:colOff>94950</xdr:colOff>
      <xdr:row>13</xdr:row>
      <xdr:rowOff>8504</xdr:rowOff>
    </xdr:to>
    <xdr:graphicFrame macro="">
      <xdr:nvGraphicFramePr>
        <xdr:cNvPr id="25" name="Chart 24">
          <a:extLst>
            <a:ext uri="{FF2B5EF4-FFF2-40B4-BE49-F238E27FC236}">
              <a16:creationId xmlns:a16="http://schemas.microsoft.com/office/drawing/2014/main" id="{8C079898-FEE2-47BD-8A58-54FC079BC2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5</xdr:col>
      <xdr:colOff>130726</xdr:colOff>
      <xdr:row>3</xdr:row>
      <xdr:rowOff>152643</xdr:rowOff>
    </xdr:from>
    <xdr:ext cx="993542" cy="248851"/>
    <xdr:sp macro="" textlink="">
      <xdr:nvSpPr>
        <xdr:cNvPr id="27" name="TextBox 26">
          <a:extLst>
            <a:ext uri="{FF2B5EF4-FFF2-40B4-BE49-F238E27FC236}">
              <a16:creationId xmlns:a16="http://schemas.microsoft.com/office/drawing/2014/main" id="{F14B48CF-F9B3-43EB-8FCE-4794DDC610BF}"/>
            </a:ext>
          </a:extLst>
        </xdr:cNvPr>
        <xdr:cNvSpPr txBox="1"/>
      </xdr:nvSpPr>
      <xdr:spPr>
        <a:xfrm>
          <a:off x="1959526" y="724143"/>
          <a:ext cx="993542"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US" sz="1000" b="1">
              <a:solidFill>
                <a:schemeClr val="bg1"/>
              </a:solidFill>
              <a:latin typeface="+mn-lt"/>
              <a:ea typeface="+mn-ea"/>
              <a:cs typeface="+mn-cs"/>
            </a:rPr>
            <a:t>Absolute</a:t>
          </a:r>
          <a:r>
            <a:rPr lang="en-US" sz="1000" b="1" baseline="0">
              <a:solidFill>
                <a:schemeClr val="bg1"/>
              </a:solidFill>
              <a:latin typeface="+mn-lt"/>
              <a:ea typeface="+mn-ea"/>
              <a:cs typeface="+mn-cs"/>
            </a:rPr>
            <a:t> Value</a:t>
          </a:r>
          <a:endParaRPr lang="en-US" sz="1000" b="1">
            <a:solidFill>
              <a:schemeClr val="bg1"/>
            </a:solidFill>
            <a:latin typeface="+mn-lt"/>
            <a:ea typeface="+mn-ea"/>
            <a:cs typeface="+mn-cs"/>
          </a:endParaRPr>
        </a:p>
      </xdr:txBody>
    </xdr:sp>
    <xdr:clientData/>
  </xdr:oneCellAnchor>
  <xdr:oneCellAnchor>
    <xdr:from>
      <xdr:col>8</xdr:col>
      <xdr:colOff>382852</xdr:colOff>
      <xdr:row>3</xdr:row>
      <xdr:rowOff>152643</xdr:rowOff>
    </xdr:from>
    <xdr:ext cx="783163" cy="248851"/>
    <xdr:sp macro="" textlink="">
      <xdr:nvSpPr>
        <xdr:cNvPr id="28" name="TextBox 27">
          <a:extLst>
            <a:ext uri="{FF2B5EF4-FFF2-40B4-BE49-F238E27FC236}">
              <a16:creationId xmlns:a16="http://schemas.microsoft.com/office/drawing/2014/main" id="{524E3A8B-2069-4BD9-A798-0907DD4B95A6}"/>
            </a:ext>
          </a:extLst>
        </xdr:cNvPr>
        <xdr:cNvSpPr txBox="1"/>
      </xdr:nvSpPr>
      <xdr:spPr>
        <a:xfrm>
          <a:off x="3413534" y="709299"/>
          <a:ext cx="783163"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US" sz="1000" b="1">
              <a:solidFill>
                <a:schemeClr val="bg1"/>
              </a:solidFill>
              <a:latin typeface="+mn-lt"/>
              <a:ea typeface="+mn-ea"/>
              <a:cs typeface="+mn-cs"/>
            </a:rPr>
            <a:t>Percentage</a:t>
          </a:r>
        </a:p>
      </xdr:txBody>
    </xdr:sp>
    <xdr:clientData/>
  </xdr:oneCellAnchor>
  <mc:AlternateContent xmlns:mc="http://schemas.openxmlformats.org/markup-compatibility/2006">
    <mc:Choice xmlns:a14="http://schemas.microsoft.com/office/drawing/2010/main" Requires="a14">
      <xdr:twoCellAnchor editAs="oneCell">
        <xdr:from>
          <xdr:col>6</xdr:col>
          <xdr:colOff>390525</xdr:colOff>
          <xdr:row>3</xdr:row>
          <xdr:rowOff>152400</xdr:rowOff>
        </xdr:from>
        <xdr:to>
          <xdr:col>7</xdr:col>
          <xdr:colOff>19050</xdr:colOff>
          <xdr:row>4</xdr:row>
          <xdr:rowOff>171450</xdr:rowOff>
        </xdr:to>
        <xdr:sp macro="" textlink="">
          <xdr:nvSpPr>
            <xdr:cNvPr id="5121" name="Option Button 1" hidden="1">
              <a:extLst>
                <a:ext uri="{63B3BB69-23CF-44E3-9099-C40C66FF867C}">
                  <a14:compatExt spid="_x0000_s5121"/>
                </a:ext>
                <a:ext uri="{FF2B5EF4-FFF2-40B4-BE49-F238E27FC236}">
                  <a16:creationId xmlns:a16="http://schemas.microsoft.com/office/drawing/2014/main" id="{00000000-0008-0000-0100-000001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266700</xdr:colOff>
          <xdr:row>3</xdr:row>
          <xdr:rowOff>152400</xdr:rowOff>
        </xdr:from>
        <xdr:to>
          <xdr:col>8</xdr:col>
          <xdr:colOff>504825</xdr:colOff>
          <xdr:row>4</xdr:row>
          <xdr:rowOff>171450</xdr:rowOff>
        </xdr:to>
        <xdr:sp macro="" textlink="">
          <xdr:nvSpPr>
            <xdr:cNvPr id="5122" name="Option Button 2" hidden="1">
              <a:extLst>
                <a:ext uri="{63B3BB69-23CF-44E3-9099-C40C66FF867C}">
                  <a14:compatExt spid="_x0000_s5122"/>
                </a:ext>
                <a:ext uri="{FF2B5EF4-FFF2-40B4-BE49-F238E27FC236}">
                  <a16:creationId xmlns:a16="http://schemas.microsoft.com/office/drawing/2014/main" id="{00000000-0008-0000-0100-000002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142875</xdr:colOff>
          <xdr:row>2</xdr:row>
          <xdr:rowOff>38100</xdr:rowOff>
        </xdr:from>
        <xdr:to>
          <xdr:col>9</xdr:col>
          <xdr:colOff>571500</xdr:colOff>
          <xdr:row>3</xdr:row>
          <xdr:rowOff>161925</xdr:rowOff>
        </xdr:to>
        <xdr:sp macro="" textlink="">
          <xdr:nvSpPr>
            <xdr:cNvPr id="5125" name="Group Box 5" hidden="1">
              <a:extLst>
                <a:ext uri="{63B3BB69-23CF-44E3-9099-C40C66FF867C}">
                  <a14:compatExt spid="_x0000_s5125"/>
                </a:ext>
                <a:ext uri="{FF2B5EF4-FFF2-40B4-BE49-F238E27FC236}">
                  <a16:creationId xmlns:a16="http://schemas.microsoft.com/office/drawing/2014/main" id="{00000000-0008-0000-0100-0000051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twoCellAnchor>
    <xdr:from>
      <xdr:col>5</xdr:col>
      <xdr:colOff>89297</xdr:colOff>
      <xdr:row>13</xdr:row>
      <xdr:rowOff>98959</xdr:rowOff>
    </xdr:from>
    <xdr:to>
      <xdr:col>15</xdr:col>
      <xdr:colOff>602317</xdr:colOff>
      <xdr:row>29</xdr:row>
      <xdr:rowOff>160811</xdr:rowOff>
    </xdr:to>
    <xdr:sp macro="" textlink="">
      <xdr:nvSpPr>
        <xdr:cNvPr id="5136" name="Rectangle 5135">
          <a:extLst>
            <a:ext uri="{FF2B5EF4-FFF2-40B4-BE49-F238E27FC236}">
              <a16:creationId xmlns:a16="http://schemas.microsoft.com/office/drawing/2014/main" id="{D7F0D2FE-6827-43C9-BABD-13E3B3DE09F7}"/>
            </a:ext>
          </a:extLst>
        </xdr:cNvPr>
        <xdr:cNvSpPr/>
      </xdr:nvSpPr>
      <xdr:spPr>
        <a:xfrm>
          <a:off x="1907706" y="2511134"/>
          <a:ext cx="6574384" cy="3030683"/>
        </a:xfrm>
        <a:prstGeom prst="rect">
          <a:avLst/>
        </a:prstGeom>
        <a:solidFill>
          <a:srgbClr val="DCE1E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16</xdr:col>
      <xdr:colOff>140073</xdr:colOff>
      <xdr:row>13</xdr:row>
      <xdr:rowOff>111208</xdr:rowOff>
    </xdr:from>
    <xdr:to>
      <xdr:col>22</xdr:col>
      <xdr:colOff>133945</xdr:colOff>
      <xdr:row>29</xdr:row>
      <xdr:rowOff>166498</xdr:rowOff>
    </xdr:to>
    <xdr:sp macro="" textlink="">
      <xdr:nvSpPr>
        <xdr:cNvPr id="5137" name="Rectangle 5136">
          <a:extLst>
            <a:ext uri="{FF2B5EF4-FFF2-40B4-BE49-F238E27FC236}">
              <a16:creationId xmlns:a16="http://schemas.microsoft.com/office/drawing/2014/main" id="{FC1F5B34-EE3C-4D6A-94A8-9C59370237E4}"/>
            </a:ext>
          </a:extLst>
        </xdr:cNvPr>
        <xdr:cNvSpPr/>
      </xdr:nvSpPr>
      <xdr:spPr>
        <a:xfrm>
          <a:off x="8625982" y="2523383"/>
          <a:ext cx="3630690" cy="3024121"/>
        </a:xfrm>
        <a:prstGeom prst="rect">
          <a:avLst/>
        </a:prstGeom>
        <a:solidFill>
          <a:srgbClr val="DCE1E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12</xdr:col>
      <xdr:colOff>282773</xdr:colOff>
      <xdr:row>5</xdr:row>
      <xdr:rowOff>104775</xdr:rowOff>
    </xdr:from>
    <xdr:to>
      <xdr:col>22</xdr:col>
      <xdr:colOff>138203</xdr:colOff>
      <xdr:row>12</xdr:row>
      <xdr:rowOff>104653</xdr:rowOff>
    </xdr:to>
    <xdr:sp macro="" textlink="">
      <xdr:nvSpPr>
        <xdr:cNvPr id="5138" name="Rectangle 5137">
          <a:extLst>
            <a:ext uri="{FF2B5EF4-FFF2-40B4-BE49-F238E27FC236}">
              <a16:creationId xmlns:a16="http://schemas.microsoft.com/office/drawing/2014/main" id="{3FEBE795-92D0-437F-BE21-3612F794F024}"/>
            </a:ext>
          </a:extLst>
        </xdr:cNvPr>
        <xdr:cNvSpPr/>
      </xdr:nvSpPr>
      <xdr:spPr>
        <a:xfrm>
          <a:off x="5769173" y="1057275"/>
          <a:ext cx="5951430" cy="1333378"/>
        </a:xfrm>
        <a:prstGeom prst="rect">
          <a:avLst/>
        </a:prstGeom>
        <a:solidFill>
          <a:srgbClr val="DCE1E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119065</xdr:colOff>
      <xdr:row>30</xdr:row>
      <xdr:rowOff>106544</xdr:rowOff>
    </xdr:from>
    <xdr:to>
      <xdr:col>13</xdr:col>
      <xdr:colOff>448236</xdr:colOff>
      <xdr:row>44</xdr:row>
      <xdr:rowOff>45043</xdr:rowOff>
    </xdr:to>
    <xdr:sp macro="" textlink="">
      <xdr:nvSpPr>
        <xdr:cNvPr id="5139" name="Rectangle 5138">
          <a:extLst>
            <a:ext uri="{FF2B5EF4-FFF2-40B4-BE49-F238E27FC236}">
              <a16:creationId xmlns:a16="http://schemas.microsoft.com/office/drawing/2014/main" id="{B125716B-D66E-4ACB-8D77-7616B1437432}"/>
            </a:ext>
          </a:extLst>
        </xdr:cNvPr>
        <xdr:cNvSpPr/>
      </xdr:nvSpPr>
      <xdr:spPr>
        <a:xfrm>
          <a:off x="1937474" y="5673102"/>
          <a:ext cx="5178262" cy="2536227"/>
        </a:xfrm>
        <a:prstGeom prst="rect">
          <a:avLst/>
        </a:prstGeom>
        <a:solidFill>
          <a:srgbClr val="DCE1E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13</xdr:col>
      <xdr:colOff>574303</xdr:colOff>
      <xdr:row>30</xdr:row>
      <xdr:rowOff>123701</xdr:rowOff>
    </xdr:from>
    <xdr:to>
      <xdr:col>22</xdr:col>
      <xdr:colOff>163715</xdr:colOff>
      <xdr:row>44</xdr:row>
      <xdr:rowOff>86590</xdr:rowOff>
    </xdr:to>
    <xdr:sp macro="" textlink="">
      <xdr:nvSpPr>
        <xdr:cNvPr id="5141" name="Rectangle 5140">
          <a:extLst>
            <a:ext uri="{FF2B5EF4-FFF2-40B4-BE49-F238E27FC236}">
              <a16:creationId xmlns:a16="http://schemas.microsoft.com/office/drawing/2014/main" id="{CC38D1CB-367C-421C-858E-96D244755E08}"/>
            </a:ext>
          </a:extLst>
        </xdr:cNvPr>
        <xdr:cNvSpPr/>
      </xdr:nvSpPr>
      <xdr:spPr>
        <a:xfrm>
          <a:off x="7241803" y="5690259"/>
          <a:ext cx="5044639" cy="2560617"/>
        </a:xfrm>
        <a:prstGeom prst="rect">
          <a:avLst/>
        </a:prstGeom>
        <a:solidFill>
          <a:srgbClr val="DCE1E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oneCellAnchor>
    <xdr:from>
      <xdr:col>15</xdr:col>
      <xdr:colOff>469625</xdr:colOff>
      <xdr:row>5</xdr:row>
      <xdr:rowOff>76077</xdr:rowOff>
    </xdr:from>
    <xdr:ext cx="1550195" cy="254922"/>
    <xdr:sp macro="" textlink="">
      <xdr:nvSpPr>
        <xdr:cNvPr id="5142" name="TextBox 5141">
          <a:extLst>
            <a:ext uri="{FF2B5EF4-FFF2-40B4-BE49-F238E27FC236}">
              <a16:creationId xmlns:a16="http://schemas.microsoft.com/office/drawing/2014/main" id="{BA66040F-DB39-4859-B14A-3FDAD3F9DF9C}"/>
            </a:ext>
          </a:extLst>
        </xdr:cNvPr>
        <xdr:cNvSpPr txBox="1"/>
      </xdr:nvSpPr>
      <xdr:spPr>
        <a:xfrm>
          <a:off x="7784825" y="1028577"/>
          <a:ext cx="1550195" cy="2549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1">
              <a:solidFill>
                <a:schemeClr val="bg1">
                  <a:lumMod val="50000"/>
                </a:schemeClr>
              </a:solidFill>
              <a:effectLst/>
              <a:latin typeface="+mn-lt"/>
              <a:ea typeface="+mn-ea"/>
              <a:cs typeface="+mn-cs"/>
            </a:rPr>
            <a:t>Filter</a:t>
          </a:r>
          <a:r>
            <a:rPr lang="en-US" sz="1200" b="1" baseline="0">
              <a:solidFill>
                <a:schemeClr val="bg1">
                  <a:lumMod val="50000"/>
                </a:schemeClr>
              </a:solidFill>
              <a:effectLst/>
              <a:latin typeface="+mn-lt"/>
              <a:ea typeface="+mn-ea"/>
              <a:cs typeface="+mn-cs"/>
            </a:rPr>
            <a:t> by Retailer</a:t>
          </a:r>
          <a:endParaRPr lang="en-US" sz="1400">
            <a:solidFill>
              <a:schemeClr val="bg1">
                <a:lumMod val="50000"/>
              </a:schemeClr>
            </a:solidFill>
            <a:effectLst/>
          </a:endParaRPr>
        </a:p>
      </xdr:txBody>
    </xdr:sp>
    <xdr:clientData/>
  </xdr:oneCellAnchor>
  <xdr:oneCellAnchor>
    <xdr:from>
      <xdr:col>19</xdr:col>
      <xdr:colOff>85819</xdr:colOff>
      <xdr:row>5</xdr:row>
      <xdr:rowOff>76077</xdr:rowOff>
    </xdr:from>
    <xdr:ext cx="1618234" cy="242552"/>
    <xdr:sp macro="" textlink="">
      <xdr:nvSpPr>
        <xdr:cNvPr id="5143" name="TextBox 5142">
          <a:extLst>
            <a:ext uri="{FF2B5EF4-FFF2-40B4-BE49-F238E27FC236}">
              <a16:creationId xmlns:a16="http://schemas.microsoft.com/office/drawing/2014/main" id="{79D743D3-0EB0-4204-9EE0-987A68BD6A60}"/>
            </a:ext>
          </a:extLst>
        </xdr:cNvPr>
        <xdr:cNvSpPr txBox="1"/>
      </xdr:nvSpPr>
      <xdr:spPr>
        <a:xfrm>
          <a:off x="9784001" y="1014145"/>
          <a:ext cx="1618234" cy="2425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n-US" sz="1200" b="1">
              <a:solidFill>
                <a:schemeClr val="bg1">
                  <a:lumMod val="50000"/>
                </a:schemeClr>
              </a:solidFill>
              <a:effectLst/>
              <a:latin typeface="+mn-lt"/>
              <a:ea typeface="+mn-ea"/>
              <a:cs typeface="+mn-cs"/>
            </a:rPr>
            <a:t>Filter by Sales Method</a:t>
          </a:r>
        </a:p>
      </xdr:txBody>
    </xdr:sp>
    <xdr:clientData/>
  </xdr:oneCellAnchor>
  <xdr:oneCellAnchor>
    <xdr:from>
      <xdr:col>5</xdr:col>
      <xdr:colOff>83502</xdr:colOff>
      <xdr:row>13</xdr:row>
      <xdr:rowOff>144720</xdr:rowOff>
    </xdr:from>
    <xdr:ext cx="3448685" cy="271313"/>
    <xdr:sp macro="" textlink="'Revenue Analysis'!AQ23">
      <xdr:nvSpPr>
        <xdr:cNvPr id="5146" name="TextBox 5145">
          <a:extLst>
            <a:ext uri="{FF2B5EF4-FFF2-40B4-BE49-F238E27FC236}">
              <a16:creationId xmlns:a16="http://schemas.microsoft.com/office/drawing/2014/main" id="{5A76EE9D-4BAA-4A82-B17E-2866365071FB}"/>
            </a:ext>
          </a:extLst>
        </xdr:cNvPr>
        <xdr:cNvSpPr txBox="1"/>
      </xdr:nvSpPr>
      <xdr:spPr>
        <a:xfrm>
          <a:off x="1293971" y="2595423"/>
          <a:ext cx="3448685" cy="2713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371C4010-60DC-4B90-98C6-8CD6972DDB19}" type="TxLink">
            <a:rPr lang="en-US" sz="1200" b="1" i="0" u="none" strike="noStrike">
              <a:solidFill>
                <a:schemeClr val="bg1">
                  <a:lumMod val="50000"/>
                </a:schemeClr>
              </a:solidFill>
              <a:effectLst/>
              <a:latin typeface="+mn-lt"/>
              <a:ea typeface="+mn-ea"/>
              <a:cs typeface="+mn-cs"/>
            </a:rPr>
            <a:pPr marL="0" indent="0"/>
            <a:t>Monthly Profit Margin Trend Over Time</a:t>
          </a:fld>
          <a:endParaRPr lang="en-US" sz="1200" b="1" i="0" u="none" strike="noStrike">
            <a:solidFill>
              <a:schemeClr val="bg1">
                <a:lumMod val="50000"/>
              </a:schemeClr>
            </a:solidFill>
            <a:effectLst/>
            <a:latin typeface="+mn-lt"/>
            <a:ea typeface="+mn-ea"/>
            <a:cs typeface="+mn-cs"/>
          </a:endParaRPr>
        </a:p>
      </xdr:txBody>
    </xdr:sp>
    <xdr:clientData/>
  </xdr:oneCellAnchor>
  <xdr:twoCellAnchor>
    <xdr:from>
      <xdr:col>5</xdr:col>
      <xdr:colOff>210111</xdr:colOff>
      <xdr:row>14</xdr:row>
      <xdr:rowOff>183368</xdr:rowOff>
    </xdr:from>
    <xdr:to>
      <xdr:col>15</xdr:col>
      <xdr:colOff>224118</xdr:colOff>
      <xdr:row>28</xdr:row>
      <xdr:rowOff>94848</xdr:rowOff>
    </xdr:to>
    <xdr:graphicFrame macro="">
      <xdr:nvGraphicFramePr>
        <xdr:cNvPr id="5164" name="Chart 5163">
          <a:extLst>
            <a:ext uri="{FF2B5EF4-FFF2-40B4-BE49-F238E27FC236}">
              <a16:creationId xmlns:a16="http://schemas.microsoft.com/office/drawing/2014/main" id="{94F4FC78-1211-4E42-AD48-5D6EEE609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176529</xdr:colOff>
      <xdr:row>1</xdr:row>
      <xdr:rowOff>104774</xdr:rowOff>
    </xdr:from>
    <xdr:to>
      <xdr:col>10</xdr:col>
      <xdr:colOff>508533</xdr:colOff>
      <xdr:row>3</xdr:row>
      <xdr:rowOff>63845</xdr:rowOff>
    </xdr:to>
    <xdr:pic>
      <xdr:nvPicPr>
        <xdr:cNvPr id="5165" name="Picture 5164">
          <a:extLst>
            <a:ext uri="{FF2B5EF4-FFF2-40B4-BE49-F238E27FC236}">
              <a16:creationId xmlns:a16="http://schemas.microsoft.com/office/drawing/2014/main" id="{8C6C3E8D-1855-93DF-F039-85C27E7EFEF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419484" y="290326"/>
          <a:ext cx="332004" cy="330175"/>
        </a:xfrm>
        <a:prstGeom prst="rect">
          <a:avLst/>
        </a:prstGeom>
      </xdr:spPr>
    </xdr:pic>
    <xdr:clientData/>
  </xdr:twoCellAnchor>
  <xdr:twoCellAnchor>
    <xdr:from>
      <xdr:col>12</xdr:col>
      <xdr:colOff>559333</xdr:colOff>
      <xdr:row>0</xdr:row>
      <xdr:rowOff>76199</xdr:rowOff>
    </xdr:from>
    <xdr:to>
      <xdr:col>15</xdr:col>
      <xdr:colOff>245008</xdr:colOff>
      <xdr:row>5</xdr:row>
      <xdr:rowOff>47625</xdr:rowOff>
    </xdr:to>
    <xdr:sp macro="" textlink="">
      <xdr:nvSpPr>
        <xdr:cNvPr id="5168" name="Rectangle: Top Corners Rounded 5167">
          <a:extLst>
            <a:ext uri="{FF2B5EF4-FFF2-40B4-BE49-F238E27FC236}">
              <a16:creationId xmlns:a16="http://schemas.microsoft.com/office/drawing/2014/main" id="{9211D3A3-6F48-4417-1CCA-5D2831E4E567}"/>
            </a:ext>
          </a:extLst>
        </xdr:cNvPr>
        <xdr:cNvSpPr/>
      </xdr:nvSpPr>
      <xdr:spPr>
        <a:xfrm>
          <a:off x="6014560" y="76199"/>
          <a:ext cx="1504084" cy="899186"/>
        </a:xfrm>
        <a:prstGeom prst="round2SameRect">
          <a:avLst>
            <a:gd name="adj1" fmla="val 50000"/>
            <a:gd name="adj2" fmla="val 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13</xdr:col>
      <xdr:colOff>184100</xdr:colOff>
      <xdr:row>0</xdr:row>
      <xdr:rowOff>123825</xdr:rowOff>
    </xdr:from>
    <xdr:ext cx="1191608" cy="280205"/>
    <xdr:sp macro="" textlink="">
      <xdr:nvSpPr>
        <xdr:cNvPr id="11" name="TextBox 10">
          <a:extLst>
            <a:ext uri="{FF2B5EF4-FFF2-40B4-BE49-F238E27FC236}">
              <a16:creationId xmlns:a16="http://schemas.microsoft.com/office/drawing/2014/main" id="{50B4645E-121A-41A8-BF78-E7722F0E7274}"/>
            </a:ext>
          </a:extLst>
        </xdr:cNvPr>
        <xdr:cNvSpPr txBox="1"/>
      </xdr:nvSpPr>
      <xdr:spPr>
        <a:xfrm>
          <a:off x="6307314" y="123825"/>
          <a:ext cx="1191608"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t>Total</a:t>
          </a:r>
          <a:r>
            <a:rPr lang="en-US" sz="1200" b="1" baseline="0"/>
            <a:t> Units Sold</a:t>
          </a:r>
        </a:p>
      </xdr:txBody>
    </xdr:sp>
    <xdr:clientData/>
  </xdr:oneCellAnchor>
  <xdr:oneCellAnchor>
    <xdr:from>
      <xdr:col>13</xdr:col>
      <xdr:colOff>463273</xdr:colOff>
      <xdr:row>2</xdr:row>
      <xdr:rowOff>38100</xdr:rowOff>
    </xdr:from>
    <xdr:ext cx="712009" cy="311496"/>
    <xdr:sp macro="" textlink="'Revenue Analysis'!M44">
      <xdr:nvSpPr>
        <xdr:cNvPr id="13" name="TextBox 12">
          <a:extLst>
            <a:ext uri="{FF2B5EF4-FFF2-40B4-BE49-F238E27FC236}">
              <a16:creationId xmlns:a16="http://schemas.microsoft.com/office/drawing/2014/main" id="{AA5CC4A4-47D2-40A4-BCAF-2B2693AF9B3C}"/>
            </a:ext>
          </a:extLst>
        </xdr:cNvPr>
        <xdr:cNvSpPr txBox="1"/>
      </xdr:nvSpPr>
      <xdr:spPr>
        <a:xfrm>
          <a:off x="6524637" y="409204"/>
          <a:ext cx="71200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32CF606A-1059-4E47-A8C0-B86243AFBABD}" type="TxLink">
            <a:rPr lang="en-US" sz="1400" b="1" i="0" u="none" strike="noStrike">
              <a:solidFill>
                <a:srgbClr val="0070C0"/>
              </a:solidFill>
              <a:latin typeface="Calibri"/>
              <a:ea typeface="+mn-ea"/>
              <a:cs typeface="Calibri"/>
            </a:rPr>
            <a:pPr marL="0" indent="0"/>
            <a:t>2.5 M</a:t>
          </a:fld>
          <a:endParaRPr lang="en-US" sz="1400" b="1" i="0" u="none" strike="noStrike">
            <a:solidFill>
              <a:srgbClr val="0070C0"/>
            </a:solidFill>
            <a:latin typeface="Calibri"/>
            <a:ea typeface="+mn-ea"/>
            <a:cs typeface="Calibri"/>
          </a:endParaRPr>
        </a:p>
      </xdr:txBody>
    </xdr:sp>
    <xdr:clientData/>
  </xdr:oneCellAnchor>
  <xdr:twoCellAnchor editAs="oneCell">
    <xdr:from>
      <xdr:col>13</xdr:col>
      <xdr:colOff>64321</xdr:colOff>
      <xdr:row>1</xdr:row>
      <xdr:rowOff>171451</xdr:rowOff>
    </xdr:from>
    <xdr:to>
      <xdr:col>13</xdr:col>
      <xdr:colOff>413282</xdr:colOff>
      <xdr:row>3</xdr:row>
      <xdr:rowOff>142876</xdr:rowOff>
    </xdr:to>
    <xdr:pic>
      <xdr:nvPicPr>
        <xdr:cNvPr id="5167" name="Picture 5166">
          <a:extLst>
            <a:ext uri="{FF2B5EF4-FFF2-40B4-BE49-F238E27FC236}">
              <a16:creationId xmlns:a16="http://schemas.microsoft.com/office/drawing/2014/main" id="{598F8733-EA45-BC88-EE91-8A93A7518C6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25685" y="357003"/>
          <a:ext cx="348961" cy="342529"/>
        </a:xfrm>
        <a:prstGeom prst="rect">
          <a:avLst/>
        </a:prstGeom>
      </xdr:spPr>
    </xdr:pic>
    <xdr:clientData/>
  </xdr:twoCellAnchor>
  <xdr:twoCellAnchor>
    <xdr:from>
      <xdr:col>15</xdr:col>
      <xdr:colOff>486308</xdr:colOff>
      <xdr:row>0</xdr:row>
      <xdr:rowOff>76199</xdr:rowOff>
    </xdr:from>
    <xdr:to>
      <xdr:col>18</xdr:col>
      <xdr:colOff>171983</xdr:colOff>
      <xdr:row>5</xdr:row>
      <xdr:rowOff>47625</xdr:rowOff>
    </xdr:to>
    <xdr:sp macro="" textlink="">
      <xdr:nvSpPr>
        <xdr:cNvPr id="5169" name="Rectangle: Top Corners Rounded 5168">
          <a:extLst>
            <a:ext uri="{FF2B5EF4-FFF2-40B4-BE49-F238E27FC236}">
              <a16:creationId xmlns:a16="http://schemas.microsoft.com/office/drawing/2014/main" id="{9E35CB8B-8844-E0D7-AB09-E53FBC83E388}"/>
            </a:ext>
          </a:extLst>
        </xdr:cNvPr>
        <xdr:cNvSpPr/>
      </xdr:nvSpPr>
      <xdr:spPr>
        <a:xfrm>
          <a:off x="7759944" y="76199"/>
          <a:ext cx="1504084" cy="899186"/>
        </a:xfrm>
        <a:prstGeom prst="round2SameRect">
          <a:avLst>
            <a:gd name="adj1" fmla="val 50000"/>
            <a:gd name="adj2" fmla="val 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16</xdr:col>
      <xdr:colOff>54796</xdr:colOff>
      <xdr:row>0</xdr:row>
      <xdr:rowOff>152400</xdr:rowOff>
    </xdr:from>
    <xdr:ext cx="1220014" cy="280205"/>
    <xdr:sp macro="" textlink="">
      <xdr:nvSpPr>
        <xdr:cNvPr id="5170" name="TextBox 5169">
          <a:extLst>
            <a:ext uri="{FF2B5EF4-FFF2-40B4-BE49-F238E27FC236}">
              <a16:creationId xmlns:a16="http://schemas.microsoft.com/office/drawing/2014/main" id="{69970F5B-67BD-DE98-ED45-DAF60C773727}"/>
            </a:ext>
          </a:extLst>
        </xdr:cNvPr>
        <xdr:cNvSpPr txBox="1"/>
      </xdr:nvSpPr>
      <xdr:spPr>
        <a:xfrm>
          <a:off x="7934569" y="152400"/>
          <a:ext cx="1220014"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baseline="0"/>
            <a:t>Operating Profit</a:t>
          </a:r>
        </a:p>
      </xdr:txBody>
    </xdr:sp>
    <xdr:clientData/>
  </xdr:oneCellAnchor>
  <xdr:oneCellAnchor>
    <xdr:from>
      <xdr:col>16</xdr:col>
      <xdr:colOff>253723</xdr:colOff>
      <xdr:row>2</xdr:row>
      <xdr:rowOff>66675</xdr:rowOff>
    </xdr:from>
    <xdr:ext cx="883460" cy="311496"/>
    <xdr:sp macro="" textlink="'Revenue Analysis'!P44">
      <xdr:nvSpPr>
        <xdr:cNvPr id="5171" name="TextBox 5170">
          <a:extLst>
            <a:ext uri="{FF2B5EF4-FFF2-40B4-BE49-F238E27FC236}">
              <a16:creationId xmlns:a16="http://schemas.microsoft.com/office/drawing/2014/main" id="{1AAAC4F8-EE58-3AFD-114F-D96F5EBD9565}"/>
            </a:ext>
          </a:extLst>
        </xdr:cNvPr>
        <xdr:cNvSpPr txBox="1"/>
      </xdr:nvSpPr>
      <xdr:spPr>
        <a:xfrm>
          <a:off x="8133496" y="437779"/>
          <a:ext cx="88346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D415970B-ABD8-4ABB-B1DA-90E318B67836}" type="TxLink">
            <a:rPr lang="en-US" sz="1400" b="1" i="0" u="none" strike="noStrike">
              <a:solidFill>
                <a:srgbClr val="0070C0"/>
              </a:solidFill>
              <a:latin typeface="Calibri"/>
              <a:ea typeface="+mn-ea"/>
              <a:cs typeface="Calibri"/>
            </a:rPr>
            <a:pPr marL="0" indent="0"/>
            <a:t>$332.1 M</a:t>
          </a:fld>
          <a:endParaRPr lang="en-US" sz="1400" b="1" i="0" u="none" strike="noStrike">
            <a:solidFill>
              <a:srgbClr val="0070C0"/>
            </a:solidFill>
            <a:latin typeface="Calibri"/>
            <a:ea typeface="+mn-ea"/>
            <a:cs typeface="Calibri"/>
          </a:endParaRPr>
        </a:p>
      </xdr:txBody>
    </xdr:sp>
    <xdr:clientData/>
  </xdr:oneCellAnchor>
  <xdr:twoCellAnchor editAs="oneCell">
    <xdr:from>
      <xdr:col>15</xdr:col>
      <xdr:colOff>594257</xdr:colOff>
      <xdr:row>2</xdr:row>
      <xdr:rowOff>19730</xdr:rowOff>
    </xdr:from>
    <xdr:to>
      <xdr:col>16</xdr:col>
      <xdr:colOff>318032</xdr:colOff>
      <xdr:row>3</xdr:row>
      <xdr:rowOff>162605</xdr:rowOff>
    </xdr:to>
    <xdr:pic>
      <xdr:nvPicPr>
        <xdr:cNvPr id="5174" name="Picture 5173">
          <a:extLst>
            <a:ext uri="{FF2B5EF4-FFF2-40B4-BE49-F238E27FC236}">
              <a16:creationId xmlns:a16="http://schemas.microsoft.com/office/drawing/2014/main" id="{B7A6CE84-1FFB-F2AB-8AAA-6C88AF187C1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867893" y="390834"/>
          <a:ext cx="329911" cy="328427"/>
        </a:xfrm>
        <a:prstGeom prst="rect">
          <a:avLst/>
        </a:prstGeom>
      </xdr:spPr>
    </xdr:pic>
    <xdr:clientData/>
  </xdr:twoCellAnchor>
  <xdr:twoCellAnchor>
    <xdr:from>
      <xdr:col>18</xdr:col>
      <xdr:colOff>413283</xdr:colOff>
      <xdr:row>0</xdr:row>
      <xdr:rowOff>76199</xdr:rowOff>
    </xdr:from>
    <xdr:to>
      <xdr:col>21</xdr:col>
      <xdr:colOff>98957</xdr:colOff>
      <xdr:row>5</xdr:row>
      <xdr:rowOff>47625</xdr:rowOff>
    </xdr:to>
    <xdr:sp macro="" textlink="">
      <xdr:nvSpPr>
        <xdr:cNvPr id="5175" name="Rectangle: Top Corners Rounded 5174">
          <a:extLst>
            <a:ext uri="{FF2B5EF4-FFF2-40B4-BE49-F238E27FC236}">
              <a16:creationId xmlns:a16="http://schemas.microsoft.com/office/drawing/2014/main" id="{61EF37C7-89BF-E2F6-3E81-B2A2B0AF366A}"/>
            </a:ext>
          </a:extLst>
        </xdr:cNvPr>
        <xdr:cNvSpPr/>
      </xdr:nvSpPr>
      <xdr:spPr>
        <a:xfrm>
          <a:off x="9505328" y="76199"/>
          <a:ext cx="1504084" cy="899186"/>
        </a:xfrm>
        <a:prstGeom prst="round2SameRect">
          <a:avLst>
            <a:gd name="adj1" fmla="val 50000"/>
            <a:gd name="adj2" fmla="val 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19</xdr:col>
      <xdr:colOff>7171</xdr:colOff>
      <xdr:row>0</xdr:row>
      <xdr:rowOff>152400</xdr:rowOff>
    </xdr:from>
    <xdr:ext cx="1037079" cy="280205"/>
    <xdr:sp macro="" textlink="">
      <xdr:nvSpPr>
        <xdr:cNvPr id="5176" name="TextBox 5175">
          <a:extLst>
            <a:ext uri="{FF2B5EF4-FFF2-40B4-BE49-F238E27FC236}">
              <a16:creationId xmlns:a16="http://schemas.microsoft.com/office/drawing/2014/main" id="{747044CF-A728-D15C-4960-9D92A36F9CCC}"/>
            </a:ext>
          </a:extLst>
        </xdr:cNvPr>
        <xdr:cNvSpPr txBox="1"/>
      </xdr:nvSpPr>
      <xdr:spPr>
        <a:xfrm>
          <a:off x="9705353" y="152400"/>
          <a:ext cx="1037079"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baseline="0"/>
            <a:t>Profit Margin</a:t>
          </a:r>
        </a:p>
      </xdr:txBody>
    </xdr:sp>
    <xdr:clientData/>
  </xdr:oneCellAnchor>
  <xdr:oneCellAnchor>
    <xdr:from>
      <xdr:col>19</xdr:col>
      <xdr:colOff>187048</xdr:colOff>
      <xdr:row>2</xdr:row>
      <xdr:rowOff>47625</xdr:rowOff>
    </xdr:from>
    <xdr:ext cx="835834" cy="311496"/>
    <xdr:sp macro="" textlink="'Revenue Analysis'!S44">
      <xdr:nvSpPr>
        <xdr:cNvPr id="5177" name="TextBox 5176">
          <a:extLst>
            <a:ext uri="{FF2B5EF4-FFF2-40B4-BE49-F238E27FC236}">
              <a16:creationId xmlns:a16="http://schemas.microsoft.com/office/drawing/2014/main" id="{7002E12A-D769-4299-4561-3C302ED81797}"/>
            </a:ext>
          </a:extLst>
        </xdr:cNvPr>
        <xdr:cNvSpPr txBox="1"/>
      </xdr:nvSpPr>
      <xdr:spPr>
        <a:xfrm>
          <a:off x="9885230" y="418729"/>
          <a:ext cx="83583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8538DA89-769F-4439-863C-CCE4D9784B9E}" type="TxLink">
            <a:rPr lang="en-US" sz="1400" b="1" i="0" u="none" strike="noStrike">
              <a:solidFill>
                <a:srgbClr val="0070C0"/>
              </a:solidFill>
              <a:latin typeface="Calibri"/>
              <a:ea typeface="+mn-ea"/>
              <a:cs typeface="Calibri"/>
            </a:rPr>
            <a:pPr marL="0" indent="0"/>
            <a:t>36.91%</a:t>
          </a:fld>
          <a:endParaRPr lang="en-US" sz="1400" b="1" i="0" u="none" strike="noStrike">
            <a:solidFill>
              <a:srgbClr val="0070C0"/>
            </a:solidFill>
            <a:latin typeface="Calibri"/>
            <a:ea typeface="+mn-ea"/>
            <a:cs typeface="Calibri"/>
          </a:endParaRPr>
        </a:p>
      </xdr:txBody>
    </xdr:sp>
    <xdr:clientData/>
  </xdr:oneCellAnchor>
  <xdr:twoCellAnchor editAs="oneCell">
    <xdr:from>
      <xdr:col>18</xdr:col>
      <xdr:colOff>479958</xdr:colOff>
      <xdr:row>2</xdr:row>
      <xdr:rowOff>3</xdr:rowOff>
    </xdr:from>
    <xdr:to>
      <xdr:col>19</xdr:col>
      <xdr:colOff>203733</xdr:colOff>
      <xdr:row>3</xdr:row>
      <xdr:rowOff>142878</xdr:rowOff>
    </xdr:to>
    <xdr:pic>
      <xdr:nvPicPr>
        <xdr:cNvPr id="5180" name="Picture 5179">
          <a:extLst>
            <a:ext uri="{FF2B5EF4-FFF2-40B4-BE49-F238E27FC236}">
              <a16:creationId xmlns:a16="http://schemas.microsoft.com/office/drawing/2014/main" id="{9D0FE63B-7614-10A5-9E00-7ED44D09ADF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572003" y="371107"/>
          <a:ext cx="329911" cy="328427"/>
        </a:xfrm>
        <a:prstGeom prst="rect">
          <a:avLst/>
        </a:prstGeom>
      </xdr:spPr>
    </xdr:pic>
    <xdr:clientData/>
  </xdr:twoCellAnchor>
  <xdr:twoCellAnchor>
    <xdr:from>
      <xdr:col>5</xdr:col>
      <xdr:colOff>187252</xdr:colOff>
      <xdr:row>6</xdr:row>
      <xdr:rowOff>159835</xdr:rowOff>
    </xdr:from>
    <xdr:to>
      <xdr:col>6</xdr:col>
      <xdr:colOff>534565</xdr:colOff>
      <xdr:row>11</xdr:row>
      <xdr:rowOff>166457</xdr:rowOff>
    </xdr:to>
    <xdr:sp macro="" textlink="">
      <xdr:nvSpPr>
        <xdr:cNvPr id="5181" name="Oval 5180">
          <a:extLst>
            <a:ext uri="{FF2B5EF4-FFF2-40B4-BE49-F238E27FC236}">
              <a16:creationId xmlns:a16="http://schemas.microsoft.com/office/drawing/2014/main" id="{92912428-943A-6D70-8C3A-0C9C994BAB3A}"/>
            </a:ext>
          </a:extLst>
        </xdr:cNvPr>
        <xdr:cNvSpPr/>
      </xdr:nvSpPr>
      <xdr:spPr>
        <a:xfrm>
          <a:off x="1411895" y="1326162"/>
          <a:ext cx="959634" cy="978560"/>
        </a:xfrm>
        <a:prstGeom prst="ellipse">
          <a:avLst/>
        </a:prstGeom>
        <a:solidFill>
          <a:schemeClr val="tx2"/>
        </a:solidFill>
        <a:ln w="254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7</xdr:col>
      <xdr:colOff>433732</xdr:colOff>
      <xdr:row>6</xdr:row>
      <xdr:rowOff>48328</xdr:rowOff>
    </xdr:from>
    <xdr:to>
      <xdr:col>9</xdr:col>
      <xdr:colOff>386769</xdr:colOff>
      <xdr:row>12</xdr:row>
      <xdr:rowOff>90820</xdr:rowOff>
    </xdr:to>
    <xdr:sp macro="" textlink="">
      <xdr:nvSpPr>
        <xdr:cNvPr id="31" name="Oval 30">
          <a:extLst>
            <a:ext uri="{FF2B5EF4-FFF2-40B4-BE49-F238E27FC236}">
              <a16:creationId xmlns:a16="http://schemas.microsoft.com/office/drawing/2014/main" id="{5FCA2506-0B0E-47D8-BE3C-E7345D213221}"/>
            </a:ext>
          </a:extLst>
        </xdr:cNvPr>
        <xdr:cNvSpPr/>
      </xdr:nvSpPr>
      <xdr:spPr>
        <a:xfrm>
          <a:off x="2883018" y="1214655"/>
          <a:ext cx="1177680" cy="1208818"/>
        </a:xfrm>
        <a:prstGeom prst="ellipse">
          <a:avLst/>
        </a:prstGeom>
        <a:solidFill>
          <a:schemeClr val="tx2"/>
        </a:solidFill>
        <a:ln w="254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xdr:col>
      <xdr:colOff>170378</xdr:colOff>
      <xdr:row>8</xdr:row>
      <xdr:rowOff>115077</xdr:rowOff>
    </xdr:from>
    <xdr:ext cx="1005671" cy="342786"/>
    <xdr:sp macro="" textlink="'Revenue Analysis'!K50">
      <xdr:nvSpPr>
        <xdr:cNvPr id="5123" name="TextBox 5122">
          <a:extLst>
            <a:ext uri="{FF2B5EF4-FFF2-40B4-BE49-F238E27FC236}">
              <a16:creationId xmlns:a16="http://schemas.microsoft.com/office/drawing/2014/main" id="{50A6F497-0F7E-433D-AA3D-99843602697D}"/>
            </a:ext>
          </a:extLst>
        </xdr:cNvPr>
        <xdr:cNvSpPr txBox="1"/>
      </xdr:nvSpPr>
      <xdr:spPr>
        <a:xfrm>
          <a:off x="1389578" y="1639077"/>
          <a:ext cx="1005671"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E80E5CB6-DC4E-44B1-BFFF-BEC334C20D81}" type="TxLink">
            <a:rPr lang="en-US" sz="1600" b="1" i="0" u="none" strike="noStrike">
              <a:solidFill>
                <a:schemeClr val="bg1"/>
              </a:solidFill>
              <a:latin typeface="Calibri"/>
              <a:ea typeface="+mn-ea"/>
              <a:cs typeface="Calibri"/>
            </a:rPr>
            <a:pPr marL="0" indent="0"/>
            <a:t>$182.1 M</a:t>
          </a:fld>
          <a:endParaRPr lang="en-US" sz="1800" b="1" i="0" u="none" strike="noStrike">
            <a:solidFill>
              <a:schemeClr val="bg1"/>
            </a:solidFill>
            <a:latin typeface="Calibri"/>
            <a:ea typeface="+mn-ea"/>
            <a:cs typeface="Calibri"/>
          </a:endParaRPr>
        </a:p>
      </xdr:txBody>
    </xdr:sp>
    <xdr:clientData/>
  </xdr:oneCellAnchor>
  <xdr:twoCellAnchor>
    <xdr:from>
      <xdr:col>7</xdr:col>
      <xdr:colOff>477558</xdr:colOff>
      <xdr:row>6</xdr:row>
      <xdr:rowOff>95350</xdr:rowOff>
    </xdr:from>
    <xdr:to>
      <xdr:col>9</xdr:col>
      <xdr:colOff>340178</xdr:colOff>
      <xdr:row>12</xdr:row>
      <xdr:rowOff>47015</xdr:rowOff>
    </xdr:to>
    <xdr:sp macro="" textlink="">
      <xdr:nvSpPr>
        <xdr:cNvPr id="5187" name="Oval 5186">
          <a:extLst>
            <a:ext uri="{FF2B5EF4-FFF2-40B4-BE49-F238E27FC236}">
              <a16:creationId xmlns:a16="http://schemas.microsoft.com/office/drawing/2014/main" id="{FA94064E-0729-991A-2F56-E3AE9586F3F0}"/>
            </a:ext>
          </a:extLst>
        </xdr:cNvPr>
        <xdr:cNvSpPr/>
      </xdr:nvSpPr>
      <xdr:spPr>
        <a:xfrm>
          <a:off x="2926844" y="1261677"/>
          <a:ext cx="1087263" cy="1117991"/>
        </a:xfrm>
        <a:prstGeom prst="ellipse">
          <a:avLst/>
        </a:prstGeom>
        <a:solidFill>
          <a:schemeClr val="bg1">
            <a:lumMod val="95000"/>
          </a:schemeClr>
        </a:solidFill>
        <a:ln w="254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7</xdr:col>
          <xdr:colOff>496556</xdr:colOff>
          <xdr:row>8</xdr:row>
          <xdr:rowOff>48508</xdr:rowOff>
        </xdr:from>
        <xdr:to>
          <xdr:col>9</xdr:col>
          <xdr:colOff>245806</xdr:colOff>
          <xdr:row>10</xdr:row>
          <xdr:rowOff>25074</xdr:rowOff>
        </xdr:to>
        <xdr:pic>
          <xdr:nvPicPr>
            <xdr:cNvPr id="5194" name="Picture 5193">
              <a:extLst>
                <a:ext uri="{FF2B5EF4-FFF2-40B4-BE49-F238E27FC236}">
                  <a16:creationId xmlns:a16="http://schemas.microsoft.com/office/drawing/2014/main" id="{04254385-DCE7-B4A4-3AC6-AAB5E3947F68}"/>
                </a:ext>
              </a:extLst>
            </xdr:cNvPr>
            <xdr:cNvPicPr>
              <a:picLocks noChangeAspect="1" noChangeArrowheads="1"/>
              <a:extLst>
                <a:ext uri="{84589F7E-364E-4C9E-8A38-B11213B215E9}">
                  <a14:cameraTool cellRange="'Revenue Analysis'!$M$50" spid="_x0000_s5259"/>
                </a:ext>
              </a:extLst>
            </xdr:cNvPicPr>
          </xdr:nvPicPr>
          <xdr:blipFill rotWithShape="1">
            <a:blip xmlns:r="http://schemas.openxmlformats.org/officeDocument/2006/relationships" r:embed="rId7"/>
            <a:srcRect l="542" t="10000" r="65312" b="10000"/>
            <a:stretch>
              <a:fillRect/>
            </a:stretch>
          </xdr:blipFill>
          <xdr:spPr bwMode="auto">
            <a:xfrm>
              <a:off x="3569137" y="1605282"/>
              <a:ext cx="978282" cy="365760"/>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oneCellAnchor>
    <xdr:from>
      <xdr:col>5</xdr:col>
      <xdr:colOff>140251</xdr:colOff>
      <xdr:row>2</xdr:row>
      <xdr:rowOff>64855</xdr:rowOff>
    </xdr:from>
    <xdr:ext cx="382221" cy="248851"/>
    <xdr:sp macro="" textlink="">
      <xdr:nvSpPr>
        <xdr:cNvPr id="5130" name="TextBox 5129">
          <a:extLst>
            <a:ext uri="{FF2B5EF4-FFF2-40B4-BE49-F238E27FC236}">
              <a16:creationId xmlns:a16="http://schemas.microsoft.com/office/drawing/2014/main" id="{0B0A8119-6F01-4807-B02A-7C9A23B2EB8C}"/>
            </a:ext>
          </a:extLst>
        </xdr:cNvPr>
        <xdr:cNvSpPr txBox="1"/>
      </xdr:nvSpPr>
      <xdr:spPr>
        <a:xfrm>
          <a:off x="1969051" y="445855"/>
          <a:ext cx="382221"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US" sz="1000" b="1">
              <a:solidFill>
                <a:schemeClr val="bg1"/>
              </a:solidFill>
              <a:latin typeface="+mn-lt"/>
              <a:ea typeface="+mn-ea"/>
              <a:cs typeface="+mn-cs"/>
            </a:rPr>
            <a:t>Top</a:t>
          </a:r>
        </a:p>
      </xdr:txBody>
    </xdr:sp>
    <xdr:clientData/>
  </xdr:oneCellAnchor>
  <xdr:oneCellAnchor>
    <xdr:from>
      <xdr:col>8</xdr:col>
      <xdr:colOff>578355</xdr:colOff>
      <xdr:row>2</xdr:row>
      <xdr:rowOff>64855</xdr:rowOff>
    </xdr:from>
    <xdr:ext cx="587597" cy="248851"/>
    <xdr:sp macro="" textlink="">
      <xdr:nvSpPr>
        <xdr:cNvPr id="5131" name="TextBox 5130">
          <a:extLst>
            <a:ext uri="{FF2B5EF4-FFF2-40B4-BE49-F238E27FC236}">
              <a16:creationId xmlns:a16="http://schemas.microsoft.com/office/drawing/2014/main" id="{B5F32611-57DF-4E90-96D5-EA62078CB2B0}"/>
            </a:ext>
          </a:extLst>
        </xdr:cNvPr>
        <xdr:cNvSpPr txBox="1"/>
      </xdr:nvSpPr>
      <xdr:spPr>
        <a:xfrm>
          <a:off x="3609037" y="435959"/>
          <a:ext cx="587597"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US" sz="1000" b="1">
              <a:solidFill>
                <a:schemeClr val="bg1"/>
              </a:solidFill>
              <a:latin typeface="+mn-lt"/>
              <a:ea typeface="+mn-ea"/>
              <a:cs typeface="+mn-cs"/>
            </a:rPr>
            <a:t>Bottom</a:t>
          </a:r>
        </a:p>
      </xdr:txBody>
    </xdr:sp>
    <xdr:clientData/>
  </xdr:oneCellAnchor>
  <mc:AlternateContent xmlns:mc="http://schemas.openxmlformats.org/markup-compatibility/2006">
    <mc:Choice xmlns:a14="http://schemas.microsoft.com/office/drawing/2010/main" Requires="a14">
      <xdr:twoCellAnchor editAs="oneCell">
        <xdr:from>
          <xdr:col>5</xdr:col>
          <xdr:colOff>428625</xdr:colOff>
          <xdr:row>2</xdr:row>
          <xdr:rowOff>38100</xdr:rowOff>
        </xdr:from>
        <xdr:to>
          <xdr:col>6</xdr:col>
          <xdr:colOff>66675</xdr:colOff>
          <xdr:row>3</xdr:row>
          <xdr:rowOff>123825</xdr:rowOff>
        </xdr:to>
        <xdr:sp macro="" textlink="">
          <xdr:nvSpPr>
            <xdr:cNvPr id="3" name="Option Button 3" hidden="1">
              <a:extLst>
                <a:ext uri="{63B3BB69-23CF-44E3-9099-C40C66FF867C}">
                  <a14:compatExt spid="_x0000_s5123"/>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2</xdr:row>
          <xdr:rowOff>38100</xdr:rowOff>
        </xdr:from>
        <xdr:to>
          <xdr:col>9</xdr:col>
          <xdr:colOff>104775</xdr:colOff>
          <xdr:row>3</xdr:row>
          <xdr:rowOff>123825</xdr:rowOff>
        </xdr:to>
        <xdr:sp macro="" textlink="">
          <xdr:nvSpPr>
            <xdr:cNvPr id="5124" name="Option Button 4" hidden="1">
              <a:extLst>
                <a:ext uri="{63B3BB69-23CF-44E3-9099-C40C66FF867C}">
                  <a14:compatExt spid="_x0000_s5124"/>
                </a:ext>
                <a:ext uri="{FF2B5EF4-FFF2-40B4-BE49-F238E27FC236}">
                  <a16:creationId xmlns:a16="http://schemas.microsoft.com/office/drawing/2014/main" id="{00000000-0008-0000-0100-000004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5</xdr:col>
      <xdr:colOff>150443</xdr:colOff>
      <xdr:row>2</xdr:row>
      <xdr:rowOff>45146</xdr:rowOff>
    </xdr:from>
    <xdr:to>
      <xdr:col>9</xdr:col>
      <xdr:colOff>581305</xdr:colOff>
      <xdr:row>3</xdr:row>
      <xdr:rowOff>157808</xdr:rowOff>
    </xdr:to>
    <xdr:sp macro="" textlink="">
      <xdr:nvSpPr>
        <xdr:cNvPr id="5135" name="Rectangle 5134">
          <a:extLst>
            <a:ext uri="{FF2B5EF4-FFF2-40B4-BE49-F238E27FC236}">
              <a16:creationId xmlns:a16="http://schemas.microsoft.com/office/drawing/2014/main" id="{825A7B83-9769-4678-A29D-7A5F7210D150}"/>
            </a:ext>
          </a:extLst>
        </xdr:cNvPr>
        <xdr:cNvSpPr/>
      </xdr:nvSpPr>
      <xdr:spPr>
        <a:xfrm>
          <a:off x="1369083" y="423345"/>
          <a:ext cx="2868141" cy="301761"/>
        </a:xfrm>
        <a:prstGeom prst="rect">
          <a:avLst/>
        </a:prstGeom>
        <a:noFill/>
        <a:ln w="38100">
          <a:solidFill>
            <a:schemeClr val="tx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206691</xdr:colOff>
      <xdr:row>6</xdr:row>
      <xdr:rowOff>159835</xdr:rowOff>
    </xdr:from>
    <xdr:to>
      <xdr:col>11</xdr:col>
      <xdr:colOff>554004</xdr:colOff>
      <xdr:row>11</xdr:row>
      <xdr:rowOff>166457</xdr:rowOff>
    </xdr:to>
    <xdr:sp macro="" textlink="">
      <xdr:nvSpPr>
        <xdr:cNvPr id="18" name="Oval 17">
          <a:extLst>
            <a:ext uri="{FF2B5EF4-FFF2-40B4-BE49-F238E27FC236}">
              <a16:creationId xmlns:a16="http://schemas.microsoft.com/office/drawing/2014/main" id="{B840CDED-F5DC-9A56-FD4E-37FD0A738C57}"/>
            </a:ext>
          </a:extLst>
        </xdr:cNvPr>
        <xdr:cNvSpPr/>
      </xdr:nvSpPr>
      <xdr:spPr>
        <a:xfrm>
          <a:off x="4492941" y="1326162"/>
          <a:ext cx="959634" cy="978560"/>
        </a:xfrm>
        <a:prstGeom prst="ellipse">
          <a:avLst/>
        </a:prstGeom>
        <a:solidFill>
          <a:schemeClr val="tx2"/>
        </a:solidFill>
        <a:ln w="254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oneCellAnchor>
    <xdr:from>
      <xdr:col>10</xdr:col>
      <xdr:colOff>192527</xdr:colOff>
      <xdr:row>8</xdr:row>
      <xdr:rowOff>96027</xdr:rowOff>
    </xdr:from>
    <xdr:ext cx="1002763" cy="342786"/>
    <xdr:sp macro="" textlink="'Revenue Analysis'!K51">
      <xdr:nvSpPr>
        <xdr:cNvPr id="5188" name="TextBox 5187">
          <a:extLst>
            <a:ext uri="{FF2B5EF4-FFF2-40B4-BE49-F238E27FC236}">
              <a16:creationId xmlns:a16="http://schemas.microsoft.com/office/drawing/2014/main" id="{26AD0E75-1554-0935-FAC3-EEC1B46831CB}"/>
            </a:ext>
          </a:extLst>
        </xdr:cNvPr>
        <xdr:cNvSpPr txBox="1"/>
      </xdr:nvSpPr>
      <xdr:spPr>
        <a:xfrm>
          <a:off x="4459727" y="1620027"/>
          <a:ext cx="1002763"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F95F6435-7EC3-4183-9F64-CA39EC928066}" type="TxLink">
            <a:rPr lang="en-US" sz="1600" b="1" i="0" u="none" strike="noStrike">
              <a:solidFill>
                <a:schemeClr val="bg1"/>
              </a:solidFill>
              <a:latin typeface="Calibri"/>
              <a:ea typeface="+mn-ea"/>
              <a:cs typeface="Calibri"/>
            </a:rPr>
            <a:pPr marL="0" indent="0"/>
            <a:t>$717.8 M</a:t>
          </a:fld>
          <a:endParaRPr lang="en-US" sz="1600" b="1" i="0" u="none" strike="noStrike">
            <a:solidFill>
              <a:schemeClr val="bg1"/>
            </a:solidFill>
            <a:latin typeface="Calibri"/>
            <a:ea typeface="+mn-ea"/>
            <a:cs typeface="Calibri"/>
          </a:endParaRPr>
        </a:p>
      </xdr:txBody>
    </xdr:sp>
    <xdr:clientData/>
  </xdr:oneCellAnchor>
  <xdr:oneCellAnchor>
    <xdr:from>
      <xdr:col>12</xdr:col>
      <xdr:colOff>275240</xdr:colOff>
      <xdr:row>5</xdr:row>
      <xdr:rowOff>76077</xdr:rowOff>
    </xdr:from>
    <xdr:ext cx="1550195" cy="254922"/>
    <xdr:sp macro="" textlink="">
      <xdr:nvSpPr>
        <xdr:cNvPr id="20" name="TextBox 19">
          <a:extLst>
            <a:ext uri="{FF2B5EF4-FFF2-40B4-BE49-F238E27FC236}">
              <a16:creationId xmlns:a16="http://schemas.microsoft.com/office/drawing/2014/main" id="{501C778A-08AC-074A-CDBA-537461300F65}"/>
            </a:ext>
          </a:extLst>
        </xdr:cNvPr>
        <xdr:cNvSpPr txBox="1"/>
      </xdr:nvSpPr>
      <xdr:spPr>
        <a:xfrm>
          <a:off x="5761640" y="1028577"/>
          <a:ext cx="1550195" cy="2549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1">
              <a:solidFill>
                <a:schemeClr val="bg1">
                  <a:lumMod val="50000"/>
                </a:schemeClr>
              </a:solidFill>
              <a:effectLst/>
              <a:latin typeface="+mn-lt"/>
              <a:ea typeface="+mn-ea"/>
              <a:cs typeface="+mn-cs"/>
            </a:rPr>
            <a:t>Filter</a:t>
          </a:r>
          <a:r>
            <a:rPr lang="en-US" sz="1200" b="1" baseline="0">
              <a:solidFill>
                <a:schemeClr val="bg1">
                  <a:lumMod val="50000"/>
                </a:schemeClr>
              </a:solidFill>
              <a:effectLst/>
              <a:latin typeface="+mn-lt"/>
              <a:ea typeface="+mn-ea"/>
              <a:cs typeface="+mn-cs"/>
            </a:rPr>
            <a:t> by Year</a:t>
          </a:r>
          <a:endParaRPr lang="en-US" sz="1400">
            <a:solidFill>
              <a:schemeClr val="bg1">
                <a:lumMod val="50000"/>
              </a:schemeClr>
            </a:solidFill>
            <a:effectLst/>
          </a:endParaRPr>
        </a:p>
      </xdr:txBody>
    </xdr:sp>
    <xdr:clientData/>
  </xdr:oneCellAnchor>
  <xdr:oneCellAnchor>
    <xdr:from>
      <xdr:col>5</xdr:col>
      <xdr:colOff>344025</xdr:colOff>
      <xdr:row>7</xdr:row>
      <xdr:rowOff>125380</xdr:rowOff>
    </xdr:from>
    <xdr:ext cx="658376" cy="215055"/>
    <xdr:sp macro="" textlink="">
      <xdr:nvSpPr>
        <xdr:cNvPr id="5184" name="TextBox 5183">
          <a:extLst>
            <a:ext uri="{FF2B5EF4-FFF2-40B4-BE49-F238E27FC236}">
              <a16:creationId xmlns:a16="http://schemas.microsoft.com/office/drawing/2014/main" id="{48F1578C-F117-48FE-E341-75C21D651A1A}"/>
            </a:ext>
          </a:extLst>
        </xdr:cNvPr>
        <xdr:cNvSpPr txBox="1"/>
      </xdr:nvSpPr>
      <xdr:spPr>
        <a:xfrm>
          <a:off x="1563225" y="1458880"/>
          <a:ext cx="658376" cy="2150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b="1">
              <a:solidFill>
                <a:schemeClr val="bg1"/>
              </a:solidFill>
              <a:effectLst/>
              <a:latin typeface="+mn-lt"/>
              <a:ea typeface="+mn-ea"/>
              <a:cs typeface="+mn-cs"/>
            </a:rPr>
            <a:t>PY 2020</a:t>
          </a:r>
          <a:endParaRPr lang="en-US" sz="1050">
            <a:solidFill>
              <a:schemeClr val="bg1"/>
            </a:solidFill>
            <a:effectLst/>
          </a:endParaRPr>
        </a:p>
      </xdr:txBody>
    </xdr:sp>
    <xdr:clientData/>
  </xdr:oneCellAnchor>
  <xdr:oneCellAnchor>
    <xdr:from>
      <xdr:col>10</xdr:col>
      <xdr:colOff>354465</xdr:colOff>
      <xdr:row>7</xdr:row>
      <xdr:rowOff>115855</xdr:rowOff>
    </xdr:from>
    <xdr:ext cx="678886" cy="185897"/>
    <xdr:sp macro="" textlink="">
      <xdr:nvSpPr>
        <xdr:cNvPr id="5186" name="TextBox 5185">
          <a:extLst>
            <a:ext uri="{FF2B5EF4-FFF2-40B4-BE49-F238E27FC236}">
              <a16:creationId xmlns:a16="http://schemas.microsoft.com/office/drawing/2014/main" id="{7331D37E-2A24-867B-7A55-AA547484993C}"/>
            </a:ext>
          </a:extLst>
        </xdr:cNvPr>
        <xdr:cNvSpPr txBox="1"/>
      </xdr:nvSpPr>
      <xdr:spPr>
        <a:xfrm>
          <a:off x="4621665" y="1449355"/>
          <a:ext cx="678886" cy="185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b="1">
              <a:solidFill>
                <a:schemeClr val="bg1"/>
              </a:solidFill>
              <a:effectLst/>
              <a:latin typeface="+mn-lt"/>
              <a:ea typeface="+mn-ea"/>
              <a:cs typeface="+mn-cs"/>
            </a:rPr>
            <a:t>CY</a:t>
          </a:r>
          <a:r>
            <a:rPr lang="en-US" sz="1000" b="1" baseline="0">
              <a:solidFill>
                <a:schemeClr val="bg1"/>
              </a:solidFill>
              <a:effectLst/>
              <a:latin typeface="+mn-lt"/>
              <a:ea typeface="+mn-ea"/>
              <a:cs typeface="+mn-cs"/>
            </a:rPr>
            <a:t> 2021</a:t>
          </a:r>
          <a:endParaRPr lang="en-US" sz="1050">
            <a:solidFill>
              <a:schemeClr val="bg1"/>
            </a:solidFill>
            <a:effectLst/>
          </a:endParaRPr>
        </a:p>
      </xdr:txBody>
    </xdr:sp>
    <xdr:clientData/>
  </xdr:oneCellAnchor>
  <xdr:oneCellAnchor>
    <xdr:from>
      <xdr:col>8</xdr:col>
      <xdr:colOff>44120</xdr:colOff>
      <xdr:row>6</xdr:row>
      <xdr:rowOff>163480</xdr:rowOff>
    </xdr:from>
    <xdr:ext cx="793108" cy="195618"/>
    <xdr:sp macro="" textlink="">
      <xdr:nvSpPr>
        <xdr:cNvPr id="5185" name="TextBox 5184">
          <a:extLst>
            <a:ext uri="{FF2B5EF4-FFF2-40B4-BE49-F238E27FC236}">
              <a16:creationId xmlns:a16="http://schemas.microsoft.com/office/drawing/2014/main" id="{8E974B56-34B0-F233-92AF-782DBA4A03C2}"/>
            </a:ext>
          </a:extLst>
        </xdr:cNvPr>
        <xdr:cNvSpPr txBox="1"/>
      </xdr:nvSpPr>
      <xdr:spPr>
        <a:xfrm>
          <a:off x="3092120" y="1306480"/>
          <a:ext cx="793108" cy="1956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b="1">
              <a:solidFill>
                <a:schemeClr val="tx2"/>
              </a:solidFill>
              <a:effectLst/>
              <a:latin typeface="+mn-lt"/>
              <a:ea typeface="+mn-ea"/>
              <a:cs typeface="+mn-cs"/>
            </a:rPr>
            <a:t>% Variance</a:t>
          </a:r>
          <a:endParaRPr lang="en-US" sz="1050">
            <a:solidFill>
              <a:schemeClr val="tx2"/>
            </a:solidFill>
            <a:effectLst/>
          </a:endParaRPr>
        </a:p>
      </xdr:txBody>
    </xdr:sp>
    <xdr:clientData/>
  </xdr:oneCellAnchor>
  <xdr:twoCellAnchor editAs="oneCell">
    <xdr:from>
      <xdr:col>2</xdr:col>
      <xdr:colOff>372372</xdr:colOff>
      <xdr:row>0</xdr:row>
      <xdr:rowOff>171982</xdr:rowOff>
    </xdr:from>
    <xdr:to>
      <xdr:col>4</xdr:col>
      <xdr:colOff>247717</xdr:colOff>
      <xdr:row>5</xdr:row>
      <xdr:rowOff>164671</xdr:rowOff>
    </xdr:to>
    <xdr:pic>
      <xdr:nvPicPr>
        <xdr:cNvPr id="9" name="Picture 8">
          <a:extLst>
            <a:ext uri="{FF2B5EF4-FFF2-40B4-BE49-F238E27FC236}">
              <a16:creationId xmlns:a16="http://schemas.microsoft.com/office/drawing/2014/main" id="{F32CC76A-9326-756C-8BBF-01116BCCA26C}"/>
            </a:ext>
          </a:extLst>
        </xdr:cNvPr>
        <xdr:cNvPicPr>
          <a:picLocks noChangeAspect="1"/>
        </xdr:cNvPicPr>
      </xdr:nvPicPr>
      <xdr:blipFill rotWithShape="1">
        <a:blip xmlns:r="http://schemas.openxmlformats.org/officeDocument/2006/relationships" r:embed="rId8" cstate="print">
          <a:lum bright="70000" contrast="-70000"/>
          <a:extLst>
            <a:ext uri="{28A0092B-C50C-407E-A947-70E740481C1C}">
              <a14:useLocalDpi xmlns:a14="http://schemas.microsoft.com/office/drawing/2010/main" val="0"/>
            </a:ext>
          </a:extLst>
        </a:blip>
        <a:srcRect l="5470" t="12755" r="2222" b="10322"/>
        <a:stretch>
          <a:fillRect/>
        </a:stretch>
      </xdr:blipFill>
      <xdr:spPr>
        <a:xfrm>
          <a:off x="372372" y="171982"/>
          <a:ext cx="1087619" cy="930757"/>
        </a:xfrm>
        <a:prstGeom prst="rect">
          <a:avLst/>
        </a:prstGeom>
      </xdr:spPr>
    </xdr:pic>
    <xdr:clientData/>
  </xdr:twoCellAnchor>
  <xdr:twoCellAnchor editAs="oneCell">
    <xdr:from>
      <xdr:col>15</xdr:col>
      <xdr:colOff>531915</xdr:colOff>
      <xdr:row>6</xdr:row>
      <xdr:rowOff>153637</xdr:rowOff>
    </xdr:from>
    <xdr:to>
      <xdr:col>18</xdr:col>
      <xdr:colOff>542306</xdr:colOff>
      <xdr:row>12</xdr:row>
      <xdr:rowOff>1196</xdr:rowOff>
    </xdr:to>
    <mc:AlternateContent xmlns:mc="http://schemas.openxmlformats.org/markup-compatibility/2006" xmlns:a14="http://schemas.microsoft.com/office/drawing/2010/main">
      <mc:Choice Requires="a14">
        <xdr:graphicFrame macro="">
          <xdr:nvGraphicFramePr>
            <xdr:cNvPr id="12" name="Retailer 1">
              <a:extLst>
                <a:ext uri="{FF2B5EF4-FFF2-40B4-BE49-F238E27FC236}">
                  <a16:creationId xmlns:a16="http://schemas.microsoft.com/office/drawing/2014/main" id="{5B2420CA-06A2-4B34-A9F0-5D07A88E2053}"/>
                </a:ext>
              </a:extLst>
            </xdr:cNvPr>
            <xdr:cNvGraphicFramePr/>
          </xdr:nvGraphicFramePr>
          <xdr:xfrm>
            <a:off x="0" y="0"/>
            <a:ext cx="0" cy="0"/>
          </xdr:xfrm>
          <a:graphic>
            <a:graphicData uri="http://schemas.microsoft.com/office/drawing/2010/slicer">
              <sle:slicer xmlns:sle="http://schemas.microsoft.com/office/drawing/2010/slicer" name="Retailer 1"/>
            </a:graphicData>
          </a:graphic>
        </xdr:graphicFrame>
      </mc:Choice>
      <mc:Fallback xmlns="">
        <xdr:sp macro="" textlink="">
          <xdr:nvSpPr>
            <xdr:cNvPr id="0" name=""/>
            <xdr:cNvSpPr>
              <a:spLocks noTextEdit="1"/>
            </xdr:cNvSpPr>
          </xdr:nvSpPr>
          <xdr:spPr>
            <a:xfrm>
              <a:off x="8456715" y="1296637"/>
              <a:ext cx="1839191" cy="9844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154627</xdr:colOff>
      <xdr:row>6</xdr:row>
      <xdr:rowOff>153637</xdr:rowOff>
    </xdr:from>
    <xdr:to>
      <xdr:col>21</xdr:col>
      <xdr:colOff>581395</xdr:colOff>
      <xdr:row>12</xdr:row>
      <xdr:rowOff>5196</xdr:rowOff>
    </xdr:to>
    <mc:AlternateContent xmlns:mc="http://schemas.openxmlformats.org/markup-compatibility/2006" xmlns:a14="http://schemas.microsoft.com/office/drawing/2010/main">
      <mc:Choice Requires="a14">
        <xdr:graphicFrame macro="">
          <xdr:nvGraphicFramePr>
            <xdr:cNvPr id="14" name="Sales Method 2">
              <a:extLst>
                <a:ext uri="{FF2B5EF4-FFF2-40B4-BE49-F238E27FC236}">
                  <a16:creationId xmlns:a16="http://schemas.microsoft.com/office/drawing/2014/main" id="{C2EA96DB-4626-4DBE-A86B-9F28F203FAA7}"/>
                </a:ext>
              </a:extLst>
            </xdr:cNvPr>
            <xdr:cNvGraphicFramePr/>
          </xdr:nvGraphicFramePr>
          <xdr:xfrm>
            <a:off x="0" y="0"/>
            <a:ext cx="0" cy="0"/>
          </xdr:xfrm>
          <a:graphic>
            <a:graphicData uri="http://schemas.microsoft.com/office/drawing/2010/slicer">
              <sle:slicer xmlns:sle="http://schemas.microsoft.com/office/drawing/2010/slicer" name="Sales Method 2"/>
            </a:graphicData>
          </a:graphic>
        </xdr:graphicFrame>
      </mc:Choice>
      <mc:Fallback xmlns="">
        <xdr:sp macro="" textlink="">
          <xdr:nvSpPr>
            <xdr:cNvPr id="0" name=""/>
            <xdr:cNvSpPr>
              <a:spLocks noTextEdit="1"/>
            </xdr:cNvSpPr>
          </xdr:nvSpPr>
          <xdr:spPr>
            <a:xfrm>
              <a:off x="10517827" y="1296637"/>
              <a:ext cx="1645969" cy="9945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16</xdr:col>
      <xdr:colOff>200763</xdr:colOff>
      <xdr:row>13</xdr:row>
      <xdr:rowOff>111331</xdr:rowOff>
    </xdr:from>
    <xdr:ext cx="2543091" cy="552113"/>
    <xdr:sp macro="" textlink="'Revenue Analysis'!T31">
      <xdr:nvSpPr>
        <xdr:cNvPr id="15" name="TextBox 14">
          <a:extLst>
            <a:ext uri="{FF2B5EF4-FFF2-40B4-BE49-F238E27FC236}">
              <a16:creationId xmlns:a16="http://schemas.microsoft.com/office/drawing/2014/main" id="{A8B37D4D-0B99-4120-A985-534040852F75}"/>
            </a:ext>
          </a:extLst>
        </xdr:cNvPr>
        <xdr:cNvSpPr txBox="1"/>
      </xdr:nvSpPr>
      <xdr:spPr>
        <a:xfrm>
          <a:off x="8686672" y="2523506"/>
          <a:ext cx="2543091" cy="5521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6075B574-59EC-4AB8-9B87-B6C2C24A20E0}" type="TxLink">
            <a:rPr lang="en-US" sz="1200" b="1" i="0" u="none" strike="noStrike">
              <a:solidFill>
                <a:schemeClr val="bg1">
                  <a:lumMod val="50000"/>
                </a:schemeClr>
              </a:solidFill>
              <a:effectLst/>
              <a:latin typeface="+mn-lt"/>
              <a:ea typeface="+mn-ea"/>
              <a:cs typeface="+mn-cs"/>
            </a:rPr>
            <a:pPr marL="0" indent="0"/>
            <a:t>Percentage Breakdown of Quarterly Revenue and Profit Trends</a:t>
          </a:fld>
          <a:endParaRPr lang="en-US" sz="1200" b="1">
            <a:solidFill>
              <a:schemeClr val="bg1">
                <a:lumMod val="50000"/>
              </a:schemeClr>
            </a:solidFill>
            <a:effectLst/>
            <a:latin typeface="+mn-lt"/>
            <a:ea typeface="+mn-ea"/>
            <a:cs typeface="+mn-cs"/>
          </a:endParaRPr>
        </a:p>
      </xdr:txBody>
    </xdr:sp>
    <xdr:clientData/>
  </xdr:oneCellAnchor>
  <xdr:twoCellAnchor>
    <xdr:from>
      <xdr:col>16</xdr:col>
      <xdr:colOff>111332</xdr:colOff>
      <xdr:row>16</xdr:row>
      <xdr:rowOff>160812</xdr:rowOff>
    </xdr:from>
    <xdr:to>
      <xdr:col>22</xdr:col>
      <xdr:colOff>49482</xdr:colOff>
      <xdr:row>29</xdr:row>
      <xdr:rowOff>157546</xdr:rowOff>
    </xdr:to>
    <xdr:graphicFrame macro="">
      <xdr:nvGraphicFramePr>
        <xdr:cNvPr id="19" name="Chart 18">
          <a:extLst>
            <a:ext uri="{FF2B5EF4-FFF2-40B4-BE49-F238E27FC236}">
              <a16:creationId xmlns:a16="http://schemas.microsoft.com/office/drawing/2014/main" id="{8028860B-C213-49F1-B94D-55C2854FFC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16</xdr:col>
      <xdr:colOff>200763</xdr:colOff>
      <xdr:row>15</xdr:row>
      <xdr:rowOff>133666</xdr:rowOff>
    </xdr:from>
    <xdr:ext cx="2600817" cy="421141"/>
    <xdr:sp macro="" textlink="'Revenue Analysis'!T34">
      <xdr:nvSpPr>
        <xdr:cNvPr id="22" name="TextBox 21">
          <a:extLst>
            <a:ext uri="{FF2B5EF4-FFF2-40B4-BE49-F238E27FC236}">
              <a16:creationId xmlns:a16="http://schemas.microsoft.com/office/drawing/2014/main" id="{AA00E3BF-01E1-42CE-AE94-9E0CCA8461EE}"/>
            </a:ext>
          </a:extLst>
        </xdr:cNvPr>
        <xdr:cNvSpPr txBox="1"/>
      </xdr:nvSpPr>
      <xdr:spPr>
        <a:xfrm>
          <a:off x="8686672" y="2916945"/>
          <a:ext cx="2600817"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C461B960-607B-48AB-92B1-028E5A0B4197}" type="TxLink">
            <a:rPr lang="en-US" sz="1050" b="0" i="0" u="none" strike="noStrike">
              <a:solidFill>
                <a:srgbClr val="C00000"/>
              </a:solidFill>
              <a:latin typeface="Calibri"/>
              <a:cs typeface="Calibri"/>
            </a:rPr>
            <a:pPr/>
            <a:t>Top Quarterly Business Performance Highlighted</a:t>
          </a:fld>
          <a:endParaRPr lang="en-US" sz="1100" b="1">
            <a:solidFill>
              <a:srgbClr val="C00000"/>
            </a:solidFill>
          </a:endParaRPr>
        </a:p>
      </xdr:txBody>
    </xdr:sp>
    <xdr:clientData/>
  </xdr:oneCellAnchor>
  <xdr:oneCellAnchor>
    <xdr:from>
      <xdr:col>5</xdr:col>
      <xdr:colOff>160812</xdr:colOff>
      <xdr:row>30</xdr:row>
      <xdr:rowOff>136072</xdr:rowOff>
    </xdr:from>
    <xdr:ext cx="4269757" cy="298757"/>
    <xdr:sp macro="" textlink="'Revenue Analysis'!J37">
      <xdr:nvSpPr>
        <xdr:cNvPr id="23" name="TextBox 22">
          <a:extLst>
            <a:ext uri="{FF2B5EF4-FFF2-40B4-BE49-F238E27FC236}">
              <a16:creationId xmlns:a16="http://schemas.microsoft.com/office/drawing/2014/main" id="{4E353A0B-93FE-4CF2-8374-CEF0D2B9C1DD}"/>
            </a:ext>
          </a:extLst>
        </xdr:cNvPr>
        <xdr:cNvSpPr txBox="1"/>
      </xdr:nvSpPr>
      <xdr:spPr>
        <a:xfrm>
          <a:off x="1979221" y="5702630"/>
          <a:ext cx="4269757" cy="2987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187E7956-1922-456D-ACE3-AAC9B9AB371D}" type="TxLink">
            <a:rPr lang="en-US" sz="1200" b="1" i="0" u="none" strike="noStrike">
              <a:solidFill>
                <a:schemeClr val="bg1">
                  <a:lumMod val="50000"/>
                </a:schemeClr>
              </a:solidFill>
              <a:effectLst/>
              <a:latin typeface="+mn-lt"/>
              <a:ea typeface="+mn-ea"/>
              <a:cs typeface="+mn-cs"/>
            </a:rPr>
            <a:pPr marL="0" indent="0"/>
            <a:t>Product-Level Breakdown of Revenue by Percentage</a:t>
          </a:fld>
          <a:endParaRPr lang="en-US" sz="1200" b="1">
            <a:solidFill>
              <a:schemeClr val="bg1">
                <a:lumMod val="50000"/>
              </a:schemeClr>
            </a:solidFill>
            <a:effectLst/>
            <a:latin typeface="+mn-lt"/>
            <a:ea typeface="+mn-ea"/>
            <a:cs typeface="+mn-cs"/>
          </a:endParaRPr>
        </a:p>
      </xdr:txBody>
    </xdr:sp>
    <xdr:clientData/>
  </xdr:oneCellAnchor>
  <xdr:twoCellAnchor>
    <xdr:from>
      <xdr:col>5</xdr:col>
      <xdr:colOff>254802</xdr:colOff>
      <xdr:row>32</xdr:row>
      <xdr:rowOff>74220</xdr:rowOff>
    </xdr:from>
    <xdr:to>
      <xdr:col>13</xdr:col>
      <xdr:colOff>391456</xdr:colOff>
      <xdr:row>44</xdr:row>
      <xdr:rowOff>104239</xdr:rowOff>
    </xdr:to>
    <xdr:graphicFrame macro="">
      <xdr:nvGraphicFramePr>
        <xdr:cNvPr id="24" name="Chart 23">
          <a:extLst>
            <a:ext uri="{FF2B5EF4-FFF2-40B4-BE49-F238E27FC236}">
              <a16:creationId xmlns:a16="http://schemas.microsoft.com/office/drawing/2014/main" id="{1E50A536-B324-4014-9586-AF70C9280D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5</xdr:col>
      <xdr:colOff>160812</xdr:colOff>
      <xdr:row>31</xdr:row>
      <xdr:rowOff>140994</xdr:rowOff>
    </xdr:from>
    <xdr:ext cx="3713105" cy="256737"/>
    <xdr:sp macro="" textlink="'Revenue Analysis'!J40">
      <xdr:nvSpPr>
        <xdr:cNvPr id="26" name="TextBox 25">
          <a:extLst>
            <a:ext uri="{FF2B5EF4-FFF2-40B4-BE49-F238E27FC236}">
              <a16:creationId xmlns:a16="http://schemas.microsoft.com/office/drawing/2014/main" id="{8B4D6616-E7EC-4D2D-80D3-ACC145500E42}"/>
            </a:ext>
          </a:extLst>
        </xdr:cNvPr>
        <xdr:cNvSpPr txBox="1"/>
      </xdr:nvSpPr>
      <xdr:spPr>
        <a:xfrm>
          <a:off x="1979221" y="5893104"/>
          <a:ext cx="3713105"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1007D3D5-2323-4C02-9D45-ACCA6BF40462}" type="TxLink">
            <a:rPr lang="en-US" sz="1050" b="0" i="0" u="none" strike="noStrike">
              <a:solidFill>
                <a:srgbClr val="C00000"/>
              </a:solidFill>
              <a:latin typeface="Calibri"/>
              <a:ea typeface="+mn-ea"/>
              <a:cs typeface="Calibri"/>
            </a:rPr>
            <a:pPr marL="0" indent="0"/>
            <a:t>Products Driving the Highest Business Value – In Focus</a:t>
          </a:fld>
          <a:endParaRPr lang="en-US" sz="1050" b="0" i="0" u="none" strike="noStrike">
            <a:solidFill>
              <a:srgbClr val="C00000"/>
            </a:solidFill>
            <a:latin typeface="Calibri"/>
            <a:ea typeface="+mn-ea"/>
            <a:cs typeface="Calibri"/>
          </a:endParaRPr>
        </a:p>
      </xdr:txBody>
    </xdr:sp>
    <xdr:clientData/>
  </xdr:oneCellAnchor>
  <xdr:oneCellAnchor>
    <xdr:from>
      <xdr:col>14</xdr:col>
      <xdr:colOff>40553</xdr:colOff>
      <xdr:row>30</xdr:row>
      <xdr:rowOff>173183</xdr:rowOff>
    </xdr:from>
    <xdr:ext cx="4276622" cy="311127"/>
    <xdr:sp macro="" textlink="'Revenue Analysis'!N37">
      <xdr:nvSpPr>
        <xdr:cNvPr id="29" name="TextBox 28">
          <a:extLst>
            <a:ext uri="{FF2B5EF4-FFF2-40B4-BE49-F238E27FC236}">
              <a16:creationId xmlns:a16="http://schemas.microsoft.com/office/drawing/2014/main" id="{5325BAF1-BDF7-4146-8FC1-56DCB537DE5C}"/>
            </a:ext>
          </a:extLst>
        </xdr:cNvPr>
        <xdr:cNvSpPr txBox="1"/>
      </xdr:nvSpPr>
      <xdr:spPr>
        <a:xfrm>
          <a:off x="7314189" y="5739741"/>
          <a:ext cx="4276622" cy="311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6C6801BC-9027-4C74-ADFF-78BD6157451E}" type="TxLink">
            <a:rPr lang="en-US" sz="1200" b="1" i="0" u="none" strike="noStrike">
              <a:solidFill>
                <a:schemeClr val="bg1">
                  <a:lumMod val="50000"/>
                </a:schemeClr>
              </a:solidFill>
              <a:effectLst/>
              <a:latin typeface="+mn-lt"/>
              <a:ea typeface="+mn-ea"/>
              <a:cs typeface="+mn-cs"/>
            </a:rPr>
            <a:pPr marL="0" indent="0"/>
            <a:t>Product-Level Breakdown of Profit by Percentage</a:t>
          </a:fld>
          <a:endParaRPr lang="en-US" sz="1200" b="1">
            <a:solidFill>
              <a:schemeClr val="bg1">
                <a:lumMod val="50000"/>
              </a:schemeClr>
            </a:solidFill>
            <a:effectLst/>
            <a:latin typeface="+mn-lt"/>
            <a:ea typeface="+mn-ea"/>
            <a:cs typeface="+mn-cs"/>
          </a:endParaRPr>
        </a:p>
      </xdr:txBody>
    </xdr:sp>
    <xdr:clientData/>
  </xdr:oneCellAnchor>
  <xdr:twoCellAnchor>
    <xdr:from>
      <xdr:col>14</xdr:col>
      <xdr:colOff>24739</xdr:colOff>
      <xdr:row>32</xdr:row>
      <xdr:rowOff>136072</xdr:rowOff>
    </xdr:from>
    <xdr:to>
      <xdr:col>22</xdr:col>
      <xdr:colOff>160811</xdr:colOff>
      <xdr:row>44</xdr:row>
      <xdr:rowOff>80397</xdr:rowOff>
    </xdr:to>
    <xdr:graphicFrame macro="">
      <xdr:nvGraphicFramePr>
        <xdr:cNvPr id="30" name="Chart 29">
          <a:extLst>
            <a:ext uri="{FF2B5EF4-FFF2-40B4-BE49-F238E27FC236}">
              <a16:creationId xmlns:a16="http://schemas.microsoft.com/office/drawing/2014/main" id="{F907FDE8-645B-43DC-8A24-D4C5ECED1E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14</xdr:col>
      <xdr:colOff>40553</xdr:colOff>
      <xdr:row>32</xdr:row>
      <xdr:rowOff>42032</xdr:rowOff>
    </xdr:from>
    <xdr:ext cx="3695226" cy="256737"/>
    <xdr:sp macro="" textlink="'Revenue Analysis'!N40">
      <xdr:nvSpPr>
        <xdr:cNvPr id="5152" name="TextBox 5151">
          <a:extLst>
            <a:ext uri="{FF2B5EF4-FFF2-40B4-BE49-F238E27FC236}">
              <a16:creationId xmlns:a16="http://schemas.microsoft.com/office/drawing/2014/main" id="{CCEAC22E-03B0-44C1-B7A2-F5B3417944D5}"/>
            </a:ext>
          </a:extLst>
        </xdr:cNvPr>
        <xdr:cNvSpPr txBox="1"/>
      </xdr:nvSpPr>
      <xdr:spPr>
        <a:xfrm>
          <a:off x="7314189" y="5979694"/>
          <a:ext cx="3695226"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F2B762EA-441E-41B1-AA51-2C0D9737017D}" type="TxLink">
            <a:rPr lang="en-US" sz="1050" b="0" i="0" u="none" strike="noStrike">
              <a:solidFill>
                <a:srgbClr val="C00000"/>
              </a:solidFill>
              <a:latin typeface="Calibri"/>
              <a:ea typeface="+mn-ea"/>
              <a:cs typeface="Calibri"/>
            </a:rPr>
            <a:pPr marL="0" indent="0"/>
            <a:t>Products Driving the Highest Business Profit Value – In Focus</a:t>
          </a:fld>
          <a:endParaRPr lang="en-US" sz="1050" b="0" i="0" u="none" strike="noStrike">
            <a:solidFill>
              <a:srgbClr val="C00000"/>
            </a:solidFill>
            <a:latin typeface="Calibri"/>
            <a:ea typeface="+mn-ea"/>
            <a:cs typeface="Calibri"/>
          </a:endParaRPr>
        </a:p>
      </xdr:txBody>
    </xdr:sp>
    <xdr:clientData/>
  </xdr:oneCellAnchor>
  <xdr:twoCellAnchor editAs="oneCell">
    <xdr:from>
      <xdr:col>12</xdr:col>
      <xdr:colOff>358469</xdr:colOff>
      <xdr:row>6</xdr:row>
      <xdr:rowOff>153637</xdr:rowOff>
    </xdr:from>
    <xdr:to>
      <xdr:col>15</xdr:col>
      <xdr:colOff>252281</xdr:colOff>
      <xdr:row>11</xdr:row>
      <xdr:rowOff>173161</xdr:rowOff>
    </xdr:to>
    <mc:AlternateContent xmlns:mc="http://schemas.openxmlformats.org/markup-compatibility/2006" xmlns:a14="http://schemas.microsoft.com/office/drawing/2010/main">
      <mc:Choice Requires="a14">
        <xdr:graphicFrame macro="">
          <xdr:nvGraphicFramePr>
            <xdr:cNvPr id="5153" name="Years ">
              <a:extLst>
                <a:ext uri="{FF2B5EF4-FFF2-40B4-BE49-F238E27FC236}">
                  <a16:creationId xmlns:a16="http://schemas.microsoft.com/office/drawing/2014/main" id="{810D010C-E016-48C7-B8D4-39EF062E4348}"/>
                </a:ext>
              </a:extLst>
            </xdr:cNvPr>
            <xdr:cNvGraphicFramePr/>
          </xdr:nvGraphicFramePr>
          <xdr:xfrm>
            <a:off x="0" y="0"/>
            <a:ext cx="0" cy="0"/>
          </xdr:xfrm>
          <a:graphic>
            <a:graphicData uri="http://schemas.microsoft.com/office/drawing/2010/slicer">
              <sle:slicer xmlns:sle="http://schemas.microsoft.com/office/drawing/2010/slicer" name="Years "/>
            </a:graphicData>
          </a:graphic>
        </xdr:graphicFrame>
      </mc:Choice>
      <mc:Fallback xmlns="">
        <xdr:sp macro="" textlink="">
          <xdr:nvSpPr>
            <xdr:cNvPr id="0" name=""/>
            <xdr:cNvSpPr>
              <a:spLocks noTextEdit="1"/>
            </xdr:cNvSpPr>
          </xdr:nvSpPr>
          <xdr:spPr>
            <a:xfrm>
              <a:off x="6454469" y="1296637"/>
              <a:ext cx="1722611" cy="9720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42862</xdr:colOff>
      <xdr:row>12</xdr:row>
      <xdr:rowOff>13215</xdr:rowOff>
    </xdr:from>
    <xdr:to>
      <xdr:col>4</xdr:col>
      <xdr:colOff>471180</xdr:colOff>
      <xdr:row>14</xdr:row>
      <xdr:rowOff>15980</xdr:rowOff>
    </xdr:to>
    <xdr:sp macro="" textlink="">
      <xdr:nvSpPr>
        <xdr:cNvPr id="7" name="Rectangle: Rounded Corners 6">
          <a:extLst>
            <a:ext uri="{FF2B5EF4-FFF2-40B4-BE49-F238E27FC236}">
              <a16:creationId xmlns:a16="http://schemas.microsoft.com/office/drawing/2014/main" id="{90AEFAB4-1419-46A1-A794-A16FB81A8161}"/>
            </a:ext>
          </a:extLst>
        </xdr:cNvPr>
        <xdr:cNvSpPr/>
      </xdr:nvSpPr>
      <xdr:spPr>
        <a:xfrm>
          <a:off x="42862" y="2225473"/>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xdr:col>
      <xdr:colOff>42862</xdr:colOff>
      <xdr:row>15</xdr:row>
      <xdr:rowOff>117375</xdr:rowOff>
    </xdr:from>
    <xdr:to>
      <xdr:col>4</xdr:col>
      <xdr:colOff>471180</xdr:colOff>
      <xdr:row>17</xdr:row>
      <xdr:rowOff>120141</xdr:rowOff>
    </xdr:to>
    <xdr:sp macro="" textlink="">
      <xdr:nvSpPr>
        <xdr:cNvPr id="10" name="Rectangle: Rounded Corners 9">
          <a:extLst>
            <a:ext uri="{FF2B5EF4-FFF2-40B4-BE49-F238E27FC236}">
              <a16:creationId xmlns:a16="http://schemas.microsoft.com/office/drawing/2014/main" id="{3EBF2FCE-FDB7-46BF-B669-20D270E7A23E}"/>
            </a:ext>
          </a:extLst>
        </xdr:cNvPr>
        <xdr:cNvSpPr/>
      </xdr:nvSpPr>
      <xdr:spPr>
        <a:xfrm>
          <a:off x="42862" y="2882698"/>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xdr:col>
      <xdr:colOff>42862</xdr:colOff>
      <xdr:row>19</xdr:row>
      <xdr:rowOff>56231</xdr:rowOff>
    </xdr:from>
    <xdr:to>
      <xdr:col>4</xdr:col>
      <xdr:colOff>471180</xdr:colOff>
      <xdr:row>21</xdr:row>
      <xdr:rowOff>58996</xdr:rowOff>
    </xdr:to>
    <xdr:sp macro="" textlink="">
      <xdr:nvSpPr>
        <xdr:cNvPr id="16" name="Rectangle: Rounded Corners 15">
          <a:extLst>
            <a:ext uri="{FF2B5EF4-FFF2-40B4-BE49-F238E27FC236}">
              <a16:creationId xmlns:a16="http://schemas.microsoft.com/office/drawing/2014/main" id="{D7E24D35-8E57-4285-A9FF-34ED489F2CA5}"/>
            </a:ext>
          </a:extLst>
        </xdr:cNvPr>
        <xdr:cNvSpPr/>
      </xdr:nvSpPr>
      <xdr:spPr>
        <a:xfrm>
          <a:off x="42862" y="3558973"/>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xdr:col>
      <xdr:colOff>42862</xdr:colOff>
      <xdr:row>22</xdr:row>
      <xdr:rowOff>131817</xdr:rowOff>
    </xdr:from>
    <xdr:to>
      <xdr:col>4</xdr:col>
      <xdr:colOff>471180</xdr:colOff>
      <xdr:row>24</xdr:row>
      <xdr:rowOff>134582</xdr:rowOff>
    </xdr:to>
    <xdr:sp macro="" textlink="">
      <xdr:nvSpPr>
        <xdr:cNvPr id="17" name="Rectangle: Rounded Corners 16">
          <a:extLst>
            <a:ext uri="{FF2B5EF4-FFF2-40B4-BE49-F238E27FC236}">
              <a16:creationId xmlns:a16="http://schemas.microsoft.com/office/drawing/2014/main" id="{6F98E48D-BE75-4B25-8CB8-5D2BD0CDAB2D}"/>
            </a:ext>
          </a:extLst>
        </xdr:cNvPr>
        <xdr:cNvSpPr/>
      </xdr:nvSpPr>
      <xdr:spPr>
        <a:xfrm>
          <a:off x="42862" y="4187623"/>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oneCellAnchor>
    <xdr:from>
      <xdr:col>2</xdr:col>
      <xdr:colOff>428625</xdr:colOff>
      <xdr:row>11</xdr:row>
      <xdr:rowOff>168995</xdr:rowOff>
    </xdr:from>
    <xdr:ext cx="885824" cy="405432"/>
    <xdr:sp macro="" textlink="">
      <xdr:nvSpPr>
        <xdr:cNvPr id="21" name="TextBox 20">
          <a:hlinkClick xmlns:r="http://schemas.openxmlformats.org/officeDocument/2006/relationships" r:id="rId12"/>
          <a:extLst>
            <a:ext uri="{FF2B5EF4-FFF2-40B4-BE49-F238E27FC236}">
              <a16:creationId xmlns:a16="http://schemas.microsoft.com/office/drawing/2014/main" id="{8781C4F8-4725-405D-BFB4-C8DD5398A7F0}"/>
            </a:ext>
          </a:extLst>
        </xdr:cNvPr>
        <xdr:cNvSpPr txBox="1"/>
      </xdr:nvSpPr>
      <xdr:spPr>
        <a:xfrm>
          <a:off x="428625" y="2196898"/>
          <a:ext cx="885824"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2000" b="1">
              <a:solidFill>
                <a:schemeClr val="tx2"/>
              </a:solidFill>
              <a:effectLst/>
              <a:latin typeface="+mn-lt"/>
              <a:ea typeface="+mn-ea"/>
              <a:cs typeface="+mn-cs"/>
            </a:rPr>
            <a:t>Home</a:t>
          </a:r>
          <a:endParaRPr lang="en-US" sz="2000">
            <a:solidFill>
              <a:schemeClr val="tx2"/>
            </a:solidFill>
            <a:effectLst/>
            <a:latin typeface="+mn-lt"/>
            <a:ea typeface="+mn-ea"/>
            <a:cs typeface="+mn-cs"/>
          </a:endParaRPr>
        </a:p>
      </xdr:txBody>
    </xdr:sp>
    <xdr:clientData/>
  </xdr:oneCellAnchor>
  <xdr:oneCellAnchor>
    <xdr:from>
      <xdr:col>2</xdr:col>
      <xdr:colOff>19050</xdr:colOff>
      <xdr:row>15</xdr:row>
      <xdr:rowOff>88800</xdr:rowOff>
    </xdr:from>
    <xdr:ext cx="1728787" cy="374141"/>
    <xdr:sp macro="" textlink="">
      <xdr:nvSpPr>
        <xdr:cNvPr id="5154" name="TextBox 5153">
          <a:hlinkClick xmlns:r="http://schemas.openxmlformats.org/officeDocument/2006/relationships" r:id="rId13"/>
          <a:extLst>
            <a:ext uri="{FF2B5EF4-FFF2-40B4-BE49-F238E27FC236}">
              <a16:creationId xmlns:a16="http://schemas.microsoft.com/office/drawing/2014/main" id="{3DAC6B42-FA5D-48CC-9600-3D8DAEAC6514}"/>
            </a:ext>
          </a:extLst>
        </xdr:cNvPr>
        <xdr:cNvSpPr txBox="1"/>
      </xdr:nvSpPr>
      <xdr:spPr>
        <a:xfrm>
          <a:off x="19050" y="2854123"/>
          <a:ext cx="172878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800" b="1" baseline="0">
              <a:solidFill>
                <a:schemeClr val="tx2"/>
              </a:solidFill>
              <a:effectLst/>
              <a:latin typeface="+mn-lt"/>
              <a:ea typeface="+mn-ea"/>
              <a:cs typeface="+mn-cs"/>
            </a:rPr>
            <a:t>Revenue</a:t>
          </a:r>
          <a:r>
            <a:rPr lang="en-US" sz="1700" b="1" baseline="0">
              <a:solidFill>
                <a:schemeClr val="tx2"/>
              </a:solidFill>
              <a:effectLst/>
              <a:latin typeface="+mn-lt"/>
              <a:ea typeface="+mn-ea"/>
              <a:cs typeface="+mn-cs"/>
            </a:rPr>
            <a:t> Insight</a:t>
          </a:r>
          <a:endParaRPr lang="en-US" sz="1700" b="1">
            <a:solidFill>
              <a:schemeClr val="tx2"/>
            </a:solidFill>
            <a:effectLst/>
            <a:latin typeface="+mn-lt"/>
            <a:ea typeface="+mn-ea"/>
            <a:cs typeface="+mn-cs"/>
          </a:endParaRPr>
        </a:p>
      </xdr:txBody>
    </xdr:sp>
    <xdr:clientData/>
  </xdr:oneCellAnchor>
  <xdr:oneCellAnchor>
    <xdr:from>
      <xdr:col>2</xdr:col>
      <xdr:colOff>9525</xdr:colOff>
      <xdr:row>19</xdr:row>
      <xdr:rowOff>46706</xdr:rowOff>
    </xdr:from>
    <xdr:ext cx="1747837" cy="374141"/>
    <xdr:sp macro="" textlink="">
      <xdr:nvSpPr>
        <xdr:cNvPr id="5155" name="TextBox 5154">
          <a:hlinkClick xmlns:r="http://schemas.openxmlformats.org/officeDocument/2006/relationships" r:id="rId14"/>
          <a:extLst>
            <a:ext uri="{FF2B5EF4-FFF2-40B4-BE49-F238E27FC236}">
              <a16:creationId xmlns:a16="http://schemas.microsoft.com/office/drawing/2014/main" id="{69CB8663-DB2F-4D31-85F5-69F734E19864}"/>
            </a:ext>
          </a:extLst>
        </xdr:cNvPr>
        <xdr:cNvSpPr txBox="1"/>
      </xdr:nvSpPr>
      <xdr:spPr>
        <a:xfrm>
          <a:off x="9525" y="3549448"/>
          <a:ext cx="174783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800" b="1" baseline="0">
              <a:solidFill>
                <a:schemeClr val="tx2"/>
              </a:solidFill>
              <a:effectLst/>
              <a:latin typeface="+mn-lt"/>
              <a:ea typeface="+mn-ea"/>
              <a:cs typeface="+mn-cs"/>
            </a:rPr>
            <a:t>Regional Insight</a:t>
          </a:r>
          <a:endParaRPr lang="en-US" sz="1800" b="1">
            <a:solidFill>
              <a:schemeClr val="tx2"/>
            </a:solidFill>
            <a:effectLst/>
            <a:latin typeface="+mn-lt"/>
            <a:ea typeface="+mn-ea"/>
            <a:cs typeface="+mn-cs"/>
          </a:endParaRPr>
        </a:p>
      </xdr:txBody>
    </xdr:sp>
    <xdr:clientData/>
  </xdr:oneCellAnchor>
  <xdr:twoCellAnchor>
    <xdr:from>
      <xdr:col>2</xdr:col>
      <xdr:colOff>42862</xdr:colOff>
      <xdr:row>25</xdr:row>
      <xdr:rowOff>178827</xdr:rowOff>
    </xdr:from>
    <xdr:to>
      <xdr:col>4</xdr:col>
      <xdr:colOff>471180</xdr:colOff>
      <xdr:row>27</xdr:row>
      <xdr:rowOff>181592</xdr:rowOff>
    </xdr:to>
    <xdr:sp macro="" textlink="">
      <xdr:nvSpPr>
        <xdr:cNvPr id="5156" name="Rectangle: Rounded Corners 5155">
          <a:extLst>
            <a:ext uri="{FF2B5EF4-FFF2-40B4-BE49-F238E27FC236}">
              <a16:creationId xmlns:a16="http://schemas.microsoft.com/office/drawing/2014/main" id="{0ED45B67-4877-45D0-A9DC-20C7D871D942}"/>
            </a:ext>
          </a:extLst>
        </xdr:cNvPr>
        <xdr:cNvSpPr/>
      </xdr:nvSpPr>
      <xdr:spPr>
        <a:xfrm>
          <a:off x="42862" y="4787698"/>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oneCellAnchor>
    <xdr:from>
      <xdr:col>2</xdr:col>
      <xdr:colOff>0</xdr:colOff>
      <xdr:row>22</xdr:row>
      <xdr:rowOff>112767</xdr:rowOff>
    </xdr:from>
    <xdr:ext cx="1747837" cy="358431"/>
    <xdr:sp macro="" textlink="">
      <xdr:nvSpPr>
        <xdr:cNvPr id="5157" name="TextBox 5156">
          <a:hlinkClick xmlns:r="http://schemas.openxmlformats.org/officeDocument/2006/relationships" r:id="rId15"/>
          <a:extLst>
            <a:ext uri="{FF2B5EF4-FFF2-40B4-BE49-F238E27FC236}">
              <a16:creationId xmlns:a16="http://schemas.microsoft.com/office/drawing/2014/main" id="{ADD68996-98D3-4BEF-984D-C17265EA1EAD}"/>
            </a:ext>
          </a:extLst>
        </xdr:cNvPr>
        <xdr:cNvSpPr txBox="1"/>
      </xdr:nvSpPr>
      <xdr:spPr>
        <a:xfrm>
          <a:off x="0" y="4168573"/>
          <a:ext cx="1747837" cy="358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700" b="1" baseline="0">
              <a:solidFill>
                <a:schemeClr val="tx2"/>
              </a:solidFill>
              <a:effectLst/>
              <a:latin typeface="+mn-lt"/>
              <a:ea typeface="+mn-ea"/>
              <a:cs typeface="+mn-cs"/>
            </a:rPr>
            <a:t>Revenue Analysis</a:t>
          </a:r>
          <a:endParaRPr lang="en-US" sz="1700" b="1">
            <a:solidFill>
              <a:schemeClr val="tx2"/>
            </a:solidFill>
            <a:effectLst/>
            <a:latin typeface="+mn-lt"/>
            <a:ea typeface="+mn-ea"/>
            <a:cs typeface="+mn-cs"/>
          </a:endParaRPr>
        </a:p>
      </xdr:txBody>
    </xdr:sp>
    <xdr:clientData/>
  </xdr:oneCellAnchor>
  <xdr:oneCellAnchor>
    <xdr:from>
      <xdr:col>2</xdr:col>
      <xdr:colOff>0</xdr:colOff>
      <xdr:row>25</xdr:row>
      <xdr:rowOff>169302</xdr:rowOff>
    </xdr:from>
    <xdr:ext cx="1747837" cy="358431"/>
    <xdr:sp macro="" textlink="">
      <xdr:nvSpPr>
        <xdr:cNvPr id="5158" name="TextBox 5157">
          <a:hlinkClick xmlns:r="http://schemas.openxmlformats.org/officeDocument/2006/relationships" r:id="rId16"/>
          <a:extLst>
            <a:ext uri="{FF2B5EF4-FFF2-40B4-BE49-F238E27FC236}">
              <a16:creationId xmlns:a16="http://schemas.microsoft.com/office/drawing/2014/main" id="{C404A59E-9864-4974-A140-E4F9E561DB31}"/>
            </a:ext>
          </a:extLst>
        </xdr:cNvPr>
        <xdr:cNvSpPr txBox="1"/>
      </xdr:nvSpPr>
      <xdr:spPr>
        <a:xfrm>
          <a:off x="0" y="4778173"/>
          <a:ext cx="1747837" cy="358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700" b="1" baseline="0">
              <a:solidFill>
                <a:schemeClr val="tx2"/>
              </a:solidFill>
              <a:effectLst/>
              <a:latin typeface="+mn-lt"/>
              <a:ea typeface="+mn-ea"/>
              <a:cs typeface="+mn-cs"/>
            </a:rPr>
            <a:t>Regional Analysis</a:t>
          </a:r>
          <a:endParaRPr lang="en-US" sz="1700" b="1">
            <a:solidFill>
              <a:schemeClr val="tx2"/>
            </a:solidFill>
            <a:effectLst/>
            <a:latin typeface="+mn-lt"/>
            <a:ea typeface="+mn-ea"/>
            <a:cs typeface="+mn-cs"/>
          </a:endParaRP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7</xdr:col>
      <xdr:colOff>106756</xdr:colOff>
      <xdr:row>6</xdr:row>
      <xdr:rowOff>76197</xdr:rowOff>
    </xdr:from>
    <xdr:to>
      <xdr:col>9</xdr:col>
      <xdr:colOff>49606</xdr:colOff>
      <xdr:row>12</xdr:row>
      <xdr:rowOff>151848</xdr:rowOff>
    </xdr:to>
    <xdr:sp macro="" textlink="">
      <xdr:nvSpPr>
        <xdr:cNvPr id="10" name="Rectangle 9">
          <a:extLst>
            <a:ext uri="{FF2B5EF4-FFF2-40B4-BE49-F238E27FC236}">
              <a16:creationId xmlns:a16="http://schemas.microsoft.com/office/drawing/2014/main" id="{00000000-0008-0000-0000-00000A000000}"/>
            </a:ext>
          </a:extLst>
        </xdr:cNvPr>
        <xdr:cNvSpPr/>
      </xdr:nvSpPr>
      <xdr:spPr>
        <a:xfrm>
          <a:off x="3143713" y="1235762"/>
          <a:ext cx="1157632" cy="1235216"/>
        </a:xfrm>
        <a:prstGeom prst="rect">
          <a:avLst/>
        </a:prstGeom>
        <a:solidFill>
          <a:srgbClr val="DCE1E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9</xdr:col>
      <xdr:colOff>140156</xdr:colOff>
      <xdr:row>6</xdr:row>
      <xdr:rowOff>76197</xdr:rowOff>
    </xdr:from>
    <xdr:to>
      <xdr:col>11</xdr:col>
      <xdr:colOff>83006</xdr:colOff>
      <xdr:row>12</xdr:row>
      <xdr:rowOff>151848</xdr:rowOff>
    </xdr:to>
    <xdr:sp macro="" textlink="">
      <xdr:nvSpPr>
        <xdr:cNvPr id="19" name="Rectangle 18">
          <a:extLst>
            <a:ext uri="{FF2B5EF4-FFF2-40B4-BE49-F238E27FC236}">
              <a16:creationId xmlns:a16="http://schemas.microsoft.com/office/drawing/2014/main" id="{00000000-0008-0000-0000-000013000000}"/>
            </a:ext>
          </a:extLst>
        </xdr:cNvPr>
        <xdr:cNvSpPr/>
      </xdr:nvSpPr>
      <xdr:spPr>
        <a:xfrm>
          <a:off x="4391895" y="1235762"/>
          <a:ext cx="1157633" cy="1235216"/>
        </a:xfrm>
        <a:prstGeom prst="rect">
          <a:avLst/>
        </a:prstGeom>
        <a:solidFill>
          <a:srgbClr val="DCE1E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5</xdr:col>
      <xdr:colOff>85725</xdr:colOff>
      <xdr:row>0</xdr:row>
      <xdr:rowOff>0</xdr:rowOff>
    </xdr:from>
    <xdr:to>
      <xdr:col>22</xdr:col>
      <xdr:colOff>148828</xdr:colOff>
      <xdr:row>5</xdr:row>
      <xdr:rowOff>38100</xdr:rowOff>
    </xdr:to>
    <xdr:sp macro="" textlink="">
      <xdr:nvSpPr>
        <xdr:cNvPr id="2" name="Rectangle 1">
          <a:extLst>
            <a:ext uri="{FF2B5EF4-FFF2-40B4-BE49-F238E27FC236}">
              <a16:creationId xmlns:a16="http://schemas.microsoft.com/office/drawing/2014/main" id="{00000000-0008-0000-0000-000002000000}"/>
            </a:ext>
          </a:extLst>
        </xdr:cNvPr>
        <xdr:cNvSpPr/>
      </xdr:nvSpPr>
      <xdr:spPr>
        <a:xfrm>
          <a:off x="1916311" y="0"/>
          <a:ext cx="10436423" cy="1005483"/>
        </a:xfrm>
        <a:prstGeom prst="rect">
          <a:avLst/>
        </a:prstGeom>
        <a:solidFill>
          <a:schemeClr val="tx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533400</xdr:colOff>
      <xdr:row>0</xdr:row>
      <xdr:rowOff>85724</xdr:rowOff>
    </xdr:from>
    <xdr:to>
      <xdr:col>12</xdr:col>
      <xdr:colOff>590550</xdr:colOff>
      <xdr:row>5</xdr:row>
      <xdr:rowOff>57150</xdr:rowOff>
    </xdr:to>
    <xdr:sp macro="" textlink="">
      <xdr:nvSpPr>
        <xdr:cNvPr id="3" name="Rectangle: Top Corners Rounded 2">
          <a:extLst>
            <a:ext uri="{FF2B5EF4-FFF2-40B4-BE49-F238E27FC236}">
              <a16:creationId xmlns:a16="http://schemas.microsoft.com/office/drawing/2014/main" id="{00000000-0008-0000-0000-000003000000}"/>
            </a:ext>
          </a:extLst>
        </xdr:cNvPr>
        <xdr:cNvSpPr/>
      </xdr:nvSpPr>
      <xdr:spPr>
        <a:xfrm>
          <a:off x="4191000" y="85724"/>
          <a:ext cx="2495550" cy="923926"/>
        </a:xfrm>
        <a:prstGeom prst="round2SameRect">
          <a:avLst>
            <a:gd name="adj1" fmla="val 50000"/>
            <a:gd name="adj2" fmla="val 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9</xdr:col>
      <xdr:colOff>533400</xdr:colOff>
      <xdr:row>0</xdr:row>
      <xdr:rowOff>142875</xdr:rowOff>
    </xdr:from>
    <xdr:ext cx="1686872" cy="280205"/>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4804767" y="142875"/>
          <a:ext cx="168687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t>Top Revenue By Region</a:t>
          </a:r>
        </a:p>
      </xdr:txBody>
    </xdr:sp>
    <xdr:clientData/>
  </xdr:oneCellAnchor>
  <xdr:oneCellAnchor>
    <xdr:from>
      <xdr:col>9</xdr:col>
      <xdr:colOff>90488</xdr:colOff>
      <xdr:row>3</xdr:row>
      <xdr:rowOff>0</xdr:rowOff>
    </xdr:from>
    <xdr:ext cx="516295" cy="280205"/>
    <xdr:sp macro="" textlink="'Regional Analysis'!J8">
      <xdr:nvSpPr>
        <xdr:cNvPr id="7" name="TextBox 6">
          <a:extLst>
            <a:ext uri="{FF2B5EF4-FFF2-40B4-BE49-F238E27FC236}">
              <a16:creationId xmlns:a16="http://schemas.microsoft.com/office/drawing/2014/main" id="{00000000-0008-0000-0000-000007000000}"/>
            </a:ext>
          </a:extLst>
        </xdr:cNvPr>
        <xdr:cNvSpPr txBox="1"/>
      </xdr:nvSpPr>
      <xdr:spPr>
        <a:xfrm>
          <a:off x="4357688" y="571500"/>
          <a:ext cx="51629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861C419-D7E3-4B48-BD12-7E50321EBA5A}" type="TxLink">
            <a:rPr lang="en-US" sz="1200" b="1" i="0" u="none" strike="noStrike">
              <a:solidFill>
                <a:schemeClr val="accent5">
                  <a:lumMod val="75000"/>
                </a:schemeClr>
              </a:solidFill>
              <a:latin typeface="Calibri"/>
              <a:cs typeface="Calibri"/>
            </a:rPr>
            <a:pPr/>
            <a:t>West</a:t>
          </a:fld>
          <a:endParaRPr lang="en-US" sz="1400" b="1">
            <a:solidFill>
              <a:schemeClr val="accent5">
                <a:lumMod val="75000"/>
              </a:schemeClr>
            </a:solidFill>
          </a:endParaRPr>
        </a:p>
      </xdr:txBody>
    </xdr:sp>
    <xdr:clientData/>
  </xdr:oneCellAnchor>
  <xdr:oneCellAnchor>
    <xdr:from>
      <xdr:col>10</xdr:col>
      <xdr:colOff>153382</xdr:colOff>
      <xdr:row>2</xdr:row>
      <xdr:rowOff>9525</xdr:rowOff>
    </xdr:from>
    <xdr:ext cx="885050" cy="311496"/>
    <xdr:sp macro="" textlink="'Regional Analysis'!K8">
      <xdr:nvSpPr>
        <xdr:cNvPr id="8" name="TextBox 7">
          <a:extLst>
            <a:ext uri="{FF2B5EF4-FFF2-40B4-BE49-F238E27FC236}">
              <a16:creationId xmlns:a16="http://schemas.microsoft.com/office/drawing/2014/main" id="{00000000-0008-0000-0000-000008000000}"/>
            </a:ext>
          </a:extLst>
        </xdr:cNvPr>
        <xdr:cNvSpPr txBox="1"/>
      </xdr:nvSpPr>
      <xdr:spPr>
        <a:xfrm>
          <a:off x="5002473" y="380629"/>
          <a:ext cx="88505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67A88FC-14A0-4897-A665-127D18650587}" type="TxLink">
            <a:rPr lang="en-US" sz="1400" b="1" i="0" u="none" strike="noStrike">
              <a:solidFill>
                <a:srgbClr val="0070C0"/>
              </a:solidFill>
              <a:latin typeface="Calibri"/>
              <a:cs typeface="Calibri"/>
            </a:rPr>
            <a:pPr/>
            <a:t>$269.9 M</a:t>
          </a:fld>
          <a:endParaRPr lang="en-US" sz="1800" b="1">
            <a:solidFill>
              <a:srgbClr val="0070C0"/>
            </a:solidFill>
          </a:endParaRPr>
        </a:p>
      </xdr:txBody>
    </xdr:sp>
    <xdr:clientData/>
  </xdr:oneCellAnchor>
  <xdr:twoCellAnchor>
    <xdr:from>
      <xdr:col>13</xdr:col>
      <xdr:colOff>152400</xdr:colOff>
      <xdr:row>0</xdr:row>
      <xdr:rowOff>85724</xdr:rowOff>
    </xdr:from>
    <xdr:to>
      <xdr:col>17</xdr:col>
      <xdr:colOff>209550</xdr:colOff>
      <xdr:row>5</xdr:row>
      <xdr:rowOff>57150</xdr:rowOff>
    </xdr:to>
    <xdr:sp macro="" textlink="">
      <xdr:nvSpPr>
        <xdr:cNvPr id="16" name="Rectangle: Top Corners Rounded 15">
          <a:extLst>
            <a:ext uri="{FF2B5EF4-FFF2-40B4-BE49-F238E27FC236}">
              <a16:creationId xmlns:a16="http://schemas.microsoft.com/office/drawing/2014/main" id="{00000000-0008-0000-0000-000010000000}"/>
            </a:ext>
          </a:extLst>
        </xdr:cNvPr>
        <xdr:cNvSpPr/>
      </xdr:nvSpPr>
      <xdr:spPr>
        <a:xfrm>
          <a:off x="6858000" y="85724"/>
          <a:ext cx="2495550" cy="923926"/>
        </a:xfrm>
        <a:prstGeom prst="round2SameRect">
          <a:avLst>
            <a:gd name="adj1" fmla="val 50000"/>
            <a:gd name="adj2" fmla="val 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381000</xdr:colOff>
      <xdr:row>0</xdr:row>
      <xdr:rowOff>85724</xdr:rowOff>
    </xdr:from>
    <xdr:to>
      <xdr:col>21</xdr:col>
      <xdr:colOff>438150</xdr:colOff>
      <xdr:row>5</xdr:row>
      <xdr:rowOff>57150</xdr:rowOff>
    </xdr:to>
    <xdr:sp macro="" textlink="">
      <xdr:nvSpPr>
        <xdr:cNvPr id="17" name="Rectangle: Top Corners Rounded 16">
          <a:extLst>
            <a:ext uri="{FF2B5EF4-FFF2-40B4-BE49-F238E27FC236}">
              <a16:creationId xmlns:a16="http://schemas.microsoft.com/office/drawing/2014/main" id="{00000000-0008-0000-0000-000011000000}"/>
            </a:ext>
          </a:extLst>
        </xdr:cNvPr>
        <xdr:cNvSpPr/>
      </xdr:nvSpPr>
      <xdr:spPr>
        <a:xfrm>
          <a:off x="9525000" y="85724"/>
          <a:ext cx="2495550" cy="923926"/>
        </a:xfrm>
        <a:prstGeom prst="round2SameRect">
          <a:avLst>
            <a:gd name="adj1" fmla="val 50000"/>
            <a:gd name="adj2" fmla="val 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14</xdr:col>
      <xdr:colOff>180975</xdr:colOff>
      <xdr:row>0</xdr:row>
      <xdr:rowOff>142875</xdr:rowOff>
    </xdr:from>
    <xdr:ext cx="1579600" cy="280205"/>
    <xdr:sp macro="" textlink="">
      <xdr:nvSpPr>
        <xdr:cNvPr id="18" name="TextBox 17">
          <a:extLst>
            <a:ext uri="{FF2B5EF4-FFF2-40B4-BE49-F238E27FC236}">
              <a16:creationId xmlns:a16="http://schemas.microsoft.com/office/drawing/2014/main" id="{00000000-0008-0000-0000-000012000000}"/>
            </a:ext>
          </a:extLst>
        </xdr:cNvPr>
        <xdr:cNvSpPr txBox="1"/>
      </xdr:nvSpPr>
      <xdr:spPr>
        <a:xfrm>
          <a:off x="7496175" y="142875"/>
          <a:ext cx="157960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t>Top Revenue By State</a:t>
          </a:r>
        </a:p>
      </xdr:txBody>
    </xdr:sp>
    <xdr:clientData/>
  </xdr:oneCellAnchor>
  <xdr:oneCellAnchor>
    <xdr:from>
      <xdr:col>13</xdr:col>
      <xdr:colOff>228600</xdr:colOff>
      <xdr:row>3</xdr:row>
      <xdr:rowOff>0</xdr:rowOff>
    </xdr:from>
    <xdr:ext cx="804195" cy="280205"/>
    <xdr:sp macro="" textlink="'Regional Analysis'!P8">
      <xdr:nvSpPr>
        <xdr:cNvPr id="20" name="TextBox 19">
          <a:extLst>
            <a:ext uri="{FF2B5EF4-FFF2-40B4-BE49-F238E27FC236}">
              <a16:creationId xmlns:a16="http://schemas.microsoft.com/office/drawing/2014/main" id="{00000000-0008-0000-0000-000014000000}"/>
            </a:ext>
          </a:extLst>
        </xdr:cNvPr>
        <xdr:cNvSpPr txBox="1"/>
      </xdr:nvSpPr>
      <xdr:spPr>
        <a:xfrm>
          <a:off x="6934200" y="571500"/>
          <a:ext cx="80419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0B457D03-F70C-4CDE-90B8-BAD1F268DF80}" type="TxLink">
            <a:rPr lang="en-US" sz="1200" b="1" i="0" u="none" strike="noStrike">
              <a:solidFill>
                <a:schemeClr val="accent5">
                  <a:lumMod val="75000"/>
                </a:schemeClr>
              </a:solidFill>
              <a:latin typeface="Calibri"/>
              <a:ea typeface="+mn-ea"/>
              <a:cs typeface="Calibri"/>
            </a:rPr>
            <a:pPr marL="0" indent="0"/>
            <a:t>New York</a:t>
          </a:fld>
          <a:endParaRPr lang="en-US" sz="1200" b="1" i="0" u="none" strike="noStrike">
            <a:solidFill>
              <a:schemeClr val="accent5">
                <a:lumMod val="75000"/>
              </a:schemeClr>
            </a:solidFill>
            <a:latin typeface="Calibri"/>
            <a:ea typeface="+mn-ea"/>
            <a:cs typeface="Calibri"/>
          </a:endParaRPr>
        </a:p>
      </xdr:txBody>
    </xdr:sp>
    <xdr:clientData/>
  </xdr:oneCellAnchor>
  <xdr:oneCellAnchor>
    <xdr:from>
      <xdr:col>14</xdr:col>
      <xdr:colOff>402415</xdr:colOff>
      <xdr:row>2</xdr:row>
      <xdr:rowOff>9525</xdr:rowOff>
    </xdr:from>
    <xdr:ext cx="794064" cy="311496"/>
    <xdr:sp macro="" textlink="'Regional Analysis'!Q8">
      <xdr:nvSpPr>
        <xdr:cNvPr id="21" name="TextBox 20">
          <a:extLst>
            <a:ext uri="{FF2B5EF4-FFF2-40B4-BE49-F238E27FC236}">
              <a16:creationId xmlns:a16="http://schemas.microsoft.com/office/drawing/2014/main" id="{00000000-0008-0000-0000-000015000000}"/>
            </a:ext>
          </a:extLst>
        </xdr:cNvPr>
        <xdr:cNvSpPr txBox="1"/>
      </xdr:nvSpPr>
      <xdr:spPr>
        <a:xfrm>
          <a:off x="7676051" y="380629"/>
          <a:ext cx="79406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F003206A-1101-4F0F-AC5E-2337FEB73822}" type="TxLink">
            <a:rPr lang="en-US" sz="1400" b="1" i="0" u="none" strike="noStrike">
              <a:solidFill>
                <a:srgbClr val="0070C0"/>
              </a:solidFill>
              <a:latin typeface="Calibri"/>
              <a:ea typeface="+mn-ea"/>
              <a:cs typeface="Calibri"/>
            </a:rPr>
            <a:pPr marL="0" indent="0"/>
            <a:t>$64.2 M</a:t>
          </a:fld>
          <a:endParaRPr lang="en-US" sz="1400" b="1" i="0" u="none" strike="noStrike">
            <a:solidFill>
              <a:srgbClr val="0070C0"/>
            </a:solidFill>
            <a:latin typeface="Calibri"/>
            <a:ea typeface="+mn-ea"/>
            <a:cs typeface="Calibri"/>
          </a:endParaRPr>
        </a:p>
      </xdr:txBody>
    </xdr:sp>
    <xdr:clientData/>
  </xdr:oneCellAnchor>
  <xdr:oneCellAnchor>
    <xdr:from>
      <xdr:col>18</xdr:col>
      <xdr:colOff>438150</xdr:colOff>
      <xdr:row>0</xdr:row>
      <xdr:rowOff>142875</xdr:rowOff>
    </xdr:from>
    <xdr:ext cx="1492203" cy="280205"/>
    <xdr:sp macro="" textlink="">
      <xdr:nvSpPr>
        <xdr:cNvPr id="23" name="TextBox 22">
          <a:extLst>
            <a:ext uri="{FF2B5EF4-FFF2-40B4-BE49-F238E27FC236}">
              <a16:creationId xmlns:a16="http://schemas.microsoft.com/office/drawing/2014/main" id="{00000000-0008-0000-0000-000017000000}"/>
            </a:ext>
          </a:extLst>
        </xdr:cNvPr>
        <xdr:cNvSpPr txBox="1"/>
      </xdr:nvSpPr>
      <xdr:spPr>
        <a:xfrm>
          <a:off x="10191750" y="142875"/>
          <a:ext cx="149220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t>Top Revenue By City</a:t>
          </a:r>
        </a:p>
      </xdr:txBody>
    </xdr:sp>
    <xdr:clientData/>
  </xdr:oneCellAnchor>
  <xdr:oneCellAnchor>
    <xdr:from>
      <xdr:col>17</xdr:col>
      <xdr:colOff>381000</xdr:colOff>
      <xdr:row>3</xdr:row>
      <xdr:rowOff>0</xdr:rowOff>
    </xdr:from>
    <xdr:ext cx="874598" cy="280205"/>
    <xdr:sp macro="" textlink="'Regional Analysis'!U8">
      <xdr:nvSpPr>
        <xdr:cNvPr id="25" name="TextBox 24">
          <a:extLst>
            <a:ext uri="{FF2B5EF4-FFF2-40B4-BE49-F238E27FC236}">
              <a16:creationId xmlns:a16="http://schemas.microsoft.com/office/drawing/2014/main" id="{00000000-0008-0000-0000-000019000000}"/>
            </a:ext>
          </a:extLst>
        </xdr:cNvPr>
        <xdr:cNvSpPr txBox="1"/>
      </xdr:nvSpPr>
      <xdr:spPr>
        <a:xfrm>
          <a:off x="9525000" y="571500"/>
          <a:ext cx="874598"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B9EB2F21-6502-4EEB-B45F-E2E753E62C18}" type="TxLink">
            <a:rPr lang="en-US" sz="1200" b="1" i="0" u="none" strike="noStrike">
              <a:solidFill>
                <a:schemeClr val="accent5">
                  <a:lumMod val="75000"/>
                </a:schemeClr>
              </a:solidFill>
              <a:latin typeface="Calibri"/>
              <a:ea typeface="+mn-ea"/>
              <a:cs typeface="Calibri"/>
            </a:rPr>
            <a:pPr marL="0" indent="0"/>
            <a:t>Charleston</a:t>
          </a:fld>
          <a:endParaRPr lang="en-US" sz="1200" b="1" i="0" u="none" strike="noStrike">
            <a:solidFill>
              <a:schemeClr val="accent5">
                <a:lumMod val="75000"/>
              </a:schemeClr>
            </a:solidFill>
            <a:latin typeface="Calibri"/>
            <a:ea typeface="+mn-ea"/>
            <a:cs typeface="Calibri"/>
          </a:endParaRPr>
        </a:p>
      </xdr:txBody>
    </xdr:sp>
    <xdr:clientData/>
  </xdr:oneCellAnchor>
  <xdr:oneCellAnchor>
    <xdr:from>
      <xdr:col>19</xdr:col>
      <xdr:colOff>76200</xdr:colOff>
      <xdr:row>2</xdr:row>
      <xdr:rowOff>9525</xdr:rowOff>
    </xdr:from>
    <xdr:ext cx="794064" cy="311496"/>
    <xdr:sp macro="" textlink="'Regional Analysis'!V8">
      <xdr:nvSpPr>
        <xdr:cNvPr id="26" name="TextBox 25">
          <a:extLst>
            <a:ext uri="{FF2B5EF4-FFF2-40B4-BE49-F238E27FC236}">
              <a16:creationId xmlns:a16="http://schemas.microsoft.com/office/drawing/2014/main" id="{00000000-0008-0000-0000-00001A000000}"/>
            </a:ext>
          </a:extLst>
        </xdr:cNvPr>
        <xdr:cNvSpPr txBox="1"/>
      </xdr:nvSpPr>
      <xdr:spPr>
        <a:xfrm>
          <a:off x="10380518" y="380629"/>
          <a:ext cx="79406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7F0CC3EB-79DE-4566-8241-EB2A5DD66AA5}" type="TxLink">
            <a:rPr lang="en-US" sz="1400" b="1" i="0" u="none" strike="noStrike">
              <a:solidFill>
                <a:srgbClr val="0070C0"/>
              </a:solidFill>
              <a:latin typeface="Calibri"/>
              <a:ea typeface="+mn-ea"/>
              <a:cs typeface="Calibri"/>
            </a:rPr>
            <a:pPr marL="0" indent="0"/>
            <a:t>$40.0 M</a:t>
          </a:fld>
          <a:endParaRPr lang="en-US" sz="1400" b="1" i="0" u="none" strike="noStrike">
            <a:solidFill>
              <a:srgbClr val="0070C0"/>
            </a:solidFill>
            <a:latin typeface="Calibri"/>
            <a:ea typeface="+mn-ea"/>
            <a:cs typeface="Calibri"/>
          </a:endParaRPr>
        </a:p>
      </xdr:txBody>
    </xdr:sp>
    <xdr:clientData/>
  </xdr:oneCellAnchor>
  <xdr:twoCellAnchor editAs="oneCell">
    <xdr:from>
      <xdr:col>13</xdr:col>
      <xdr:colOff>416385</xdr:colOff>
      <xdr:row>1</xdr:row>
      <xdr:rowOff>9525</xdr:rowOff>
    </xdr:from>
    <xdr:to>
      <xdr:col>14</xdr:col>
      <xdr:colOff>235411</xdr:colOff>
      <xdr:row>3</xdr:row>
      <xdr:rowOff>57150</xdr:rowOff>
    </xdr:to>
    <xdr:pic>
      <xdr:nvPicPr>
        <xdr:cNvPr id="30" name="Picture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121985" y="200025"/>
          <a:ext cx="428625" cy="428625"/>
        </a:xfrm>
        <a:prstGeom prst="rect">
          <a:avLst/>
        </a:prstGeom>
      </xdr:spPr>
    </xdr:pic>
    <xdr:clientData/>
  </xdr:twoCellAnchor>
  <xdr:twoCellAnchor editAs="oneCell">
    <xdr:from>
      <xdr:col>9</xdr:col>
      <xdr:colOff>87003</xdr:colOff>
      <xdr:row>0</xdr:row>
      <xdr:rowOff>171450</xdr:rowOff>
    </xdr:from>
    <xdr:to>
      <xdr:col>10</xdr:col>
      <xdr:colOff>667</xdr:colOff>
      <xdr:row>3</xdr:row>
      <xdr:rowOff>47014</xdr:rowOff>
    </xdr:to>
    <xdr:pic>
      <xdr:nvPicPr>
        <xdr:cNvPr id="32" name="Picture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54203" y="171450"/>
          <a:ext cx="523264" cy="447064"/>
        </a:xfrm>
        <a:prstGeom prst="rect">
          <a:avLst/>
        </a:prstGeom>
      </xdr:spPr>
    </xdr:pic>
    <xdr:clientData/>
  </xdr:twoCellAnchor>
  <xdr:twoCellAnchor editAs="oneCell">
    <xdr:from>
      <xdr:col>17</xdr:col>
      <xdr:colOff>575412</xdr:colOff>
      <xdr:row>0</xdr:row>
      <xdr:rowOff>142264</xdr:rowOff>
    </xdr:from>
    <xdr:to>
      <xdr:col>18</xdr:col>
      <xdr:colOff>451587</xdr:colOff>
      <xdr:row>3</xdr:row>
      <xdr:rowOff>56539</xdr:rowOff>
    </xdr:to>
    <xdr:pic>
      <xdr:nvPicPr>
        <xdr:cNvPr id="34" name="Picture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719412" y="142264"/>
          <a:ext cx="485775" cy="485775"/>
        </a:xfrm>
        <a:prstGeom prst="rect">
          <a:avLst/>
        </a:prstGeom>
      </xdr:spPr>
    </xdr:pic>
    <xdr:clientData/>
  </xdr:twoCellAnchor>
  <xdr:twoCellAnchor>
    <xdr:from>
      <xdr:col>5</xdr:col>
      <xdr:colOff>85726</xdr:colOff>
      <xdr:row>6</xdr:row>
      <xdr:rowOff>76197</xdr:rowOff>
    </xdr:from>
    <xdr:to>
      <xdr:col>7</xdr:col>
      <xdr:colOff>28576</xdr:colOff>
      <xdr:row>12</xdr:row>
      <xdr:rowOff>151848</xdr:rowOff>
    </xdr:to>
    <xdr:sp macro="" textlink="">
      <xdr:nvSpPr>
        <xdr:cNvPr id="36" name="Rectangle 35">
          <a:extLst>
            <a:ext uri="{FF2B5EF4-FFF2-40B4-BE49-F238E27FC236}">
              <a16:creationId xmlns:a16="http://schemas.microsoft.com/office/drawing/2014/main" id="{00000000-0008-0000-0000-000024000000}"/>
            </a:ext>
          </a:extLst>
        </xdr:cNvPr>
        <xdr:cNvSpPr/>
      </xdr:nvSpPr>
      <xdr:spPr>
        <a:xfrm>
          <a:off x="1907900" y="1235762"/>
          <a:ext cx="1157633" cy="1235216"/>
        </a:xfrm>
        <a:prstGeom prst="rect">
          <a:avLst/>
        </a:prstGeom>
        <a:solidFill>
          <a:srgbClr val="DCE1E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5</xdr:col>
      <xdr:colOff>85726</xdr:colOff>
      <xdr:row>6</xdr:row>
      <xdr:rowOff>76199</xdr:rowOff>
    </xdr:from>
    <xdr:to>
      <xdr:col>11</xdr:col>
      <xdr:colOff>77041</xdr:colOff>
      <xdr:row>7</xdr:row>
      <xdr:rowOff>66674</xdr:rowOff>
    </xdr:to>
    <xdr:sp macro="" textlink="">
      <xdr:nvSpPr>
        <xdr:cNvPr id="35" name="Rectangle 34">
          <a:extLst>
            <a:ext uri="{FF2B5EF4-FFF2-40B4-BE49-F238E27FC236}">
              <a16:creationId xmlns:a16="http://schemas.microsoft.com/office/drawing/2014/main" id="{00000000-0008-0000-0000-000023000000}"/>
            </a:ext>
          </a:extLst>
        </xdr:cNvPr>
        <xdr:cNvSpPr/>
      </xdr:nvSpPr>
      <xdr:spPr>
        <a:xfrm>
          <a:off x="1913686" y="1210795"/>
          <a:ext cx="3647234" cy="179574"/>
        </a:xfrm>
        <a:prstGeom prst="rect">
          <a:avLst/>
        </a:prstGeom>
        <a:solidFill>
          <a:schemeClr val="tx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oneCellAnchor>
    <xdr:from>
      <xdr:col>6</xdr:col>
      <xdr:colOff>285885</xdr:colOff>
      <xdr:row>5</xdr:row>
      <xdr:rowOff>9525</xdr:rowOff>
    </xdr:from>
    <xdr:ext cx="2220160" cy="311496"/>
    <xdr:sp macro="" textlink="">
      <xdr:nvSpPr>
        <xdr:cNvPr id="37" name="TextBox 36">
          <a:extLst>
            <a:ext uri="{FF2B5EF4-FFF2-40B4-BE49-F238E27FC236}">
              <a16:creationId xmlns:a16="http://schemas.microsoft.com/office/drawing/2014/main" id="{00000000-0008-0000-0000-000025000000}"/>
            </a:ext>
          </a:extLst>
        </xdr:cNvPr>
        <xdr:cNvSpPr txBox="1"/>
      </xdr:nvSpPr>
      <xdr:spPr>
        <a:xfrm>
          <a:off x="2727505" y="948610"/>
          <a:ext cx="222016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US" sz="1400" b="1" i="0" u="none" strike="noStrike">
              <a:solidFill>
                <a:srgbClr val="0070C0"/>
              </a:solidFill>
              <a:latin typeface="Calibri"/>
              <a:ea typeface="+mn-ea"/>
              <a:cs typeface="Calibri"/>
            </a:rPr>
            <a:t>Top </a:t>
          </a:r>
          <a:r>
            <a:rPr lang="en-US" sz="1200" b="1" i="0" u="none" strike="noStrike">
              <a:solidFill>
                <a:srgbClr val="0070C0"/>
              </a:solidFill>
              <a:latin typeface="Calibri"/>
              <a:ea typeface="+mn-ea"/>
              <a:cs typeface="Calibri"/>
            </a:rPr>
            <a:t>Operating</a:t>
          </a:r>
          <a:r>
            <a:rPr lang="en-US" sz="1400" b="1" i="0" u="none" strike="noStrike">
              <a:solidFill>
                <a:srgbClr val="0070C0"/>
              </a:solidFill>
              <a:latin typeface="Calibri"/>
              <a:ea typeface="+mn-ea"/>
              <a:cs typeface="Calibri"/>
            </a:rPr>
            <a:t> Profit</a:t>
          </a:r>
          <a:r>
            <a:rPr lang="en-US" sz="1400" b="1" i="0" u="none" strike="noStrike" baseline="0">
              <a:solidFill>
                <a:srgbClr val="0070C0"/>
              </a:solidFill>
              <a:latin typeface="Calibri"/>
              <a:ea typeface="+mn-ea"/>
              <a:cs typeface="Calibri"/>
            </a:rPr>
            <a:t> </a:t>
          </a:r>
          <a:r>
            <a:rPr lang="en-US" sz="1400" b="1" i="0" u="none" strike="noStrike">
              <a:solidFill>
                <a:srgbClr val="0070C0"/>
              </a:solidFill>
              <a:latin typeface="Calibri"/>
              <a:ea typeface="+mn-ea"/>
              <a:cs typeface="Calibri"/>
            </a:rPr>
            <a:t>Margin</a:t>
          </a:r>
        </a:p>
      </xdr:txBody>
    </xdr:sp>
    <xdr:clientData/>
  </xdr:oneCellAnchor>
  <xdr:oneCellAnchor>
    <xdr:from>
      <xdr:col>5</xdr:col>
      <xdr:colOff>420652</xdr:colOff>
      <xdr:row>6</xdr:row>
      <xdr:rowOff>9525</xdr:rowOff>
    </xdr:from>
    <xdr:ext cx="624786" cy="280205"/>
    <xdr:sp macro="" textlink="">
      <xdr:nvSpPr>
        <xdr:cNvPr id="38" name="TextBox 37">
          <a:extLst>
            <a:ext uri="{FF2B5EF4-FFF2-40B4-BE49-F238E27FC236}">
              <a16:creationId xmlns:a16="http://schemas.microsoft.com/office/drawing/2014/main" id="{00000000-0008-0000-0000-000026000000}"/>
            </a:ext>
          </a:extLst>
        </xdr:cNvPr>
        <xdr:cNvSpPr txBox="1"/>
      </xdr:nvSpPr>
      <xdr:spPr>
        <a:xfrm>
          <a:off x="2257616" y="1175852"/>
          <a:ext cx="62478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US" sz="1200" b="1">
              <a:solidFill>
                <a:schemeClr val="bg1"/>
              </a:solidFill>
              <a:latin typeface="+mn-lt"/>
              <a:ea typeface="+mn-ea"/>
              <a:cs typeface="+mn-cs"/>
            </a:rPr>
            <a:t>Region</a:t>
          </a:r>
        </a:p>
      </xdr:txBody>
    </xdr:sp>
    <xdr:clientData/>
  </xdr:oneCellAnchor>
  <xdr:twoCellAnchor>
    <xdr:from>
      <xdr:col>5</xdr:col>
      <xdr:colOff>447884</xdr:colOff>
      <xdr:row>8</xdr:row>
      <xdr:rowOff>98921</xdr:rowOff>
    </xdr:from>
    <xdr:to>
      <xdr:col>6</xdr:col>
      <xdr:colOff>524650</xdr:colOff>
      <xdr:row>12</xdr:row>
      <xdr:rowOff>40622</xdr:rowOff>
    </xdr:to>
    <xdr:sp macro="" textlink="">
      <xdr:nvSpPr>
        <xdr:cNvPr id="41" name="Oval 40">
          <a:extLst>
            <a:ext uri="{FF2B5EF4-FFF2-40B4-BE49-F238E27FC236}">
              <a16:creationId xmlns:a16="http://schemas.microsoft.com/office/drawing/2014/main" id="{00000000-0008-0000-0000-000029000000}"/>
            </a:ext>
          </a:extLst>
        </xdr:cNvPr>
        <xdr:cNvSpPr/>
      </xdr:nvSpPr>
      <xdr:spPr>
        <a:xfrm>
          <a:off x="2284848" y="1595707"/>
          <a:ext cx="689088" cy="690094"/>
        </a:xfrm>
        <a:prstGeom prst="ellipse">
          <a:avLst/>
        </a:prstGeom>
        <a:noFill/>
        <a:ln w="25400">
          <a:solidFill>
            <a:schemeClr val="bg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249200</xdr:colOff>
      <xdr:row>7</xdr:row>
      <xdr:rowOff>97369</xdr:rowOff>
    </xdr:from>
    <xdr:to>
      <xdr:col>7</xdr:col>
      <xdr:colOff>126150</xdr:colOff>
      <xdr:row>12</xdr:row>
      <xdr:rowOff>185712</xdr:rowOff>
    </xdr:to>
    <xdr:graphicFrame macro="">
      <xdr:nvGraphicFramePr>
        <xdr:cNvPr id="40" name="Chart 39">
          <a:extLst>
            <a:ext uri="{FF2B5EF4-FFF2-40B4-BE49-F238E27FC236}">
              <a16:creationId xmlns:a16="http://schemas.microsoft.com/office/drawing/2014/main" id="{00000000-0008-0000-00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5</xdr:col>
      <xdr:colOff>442190</xdr:colOff>
      <xdr:row>9</xdr:row>
      <xdr:rowOff>97277</xdr:rowOff>
    </xdr:from>
    <xdr:ext cx="636376" cy="342786"/>
    <xdr:sp macro="" textlink="'Regional Analysis'!L22">
      <xdr:nvSpPr>
        <xdr:cNvPr id="42" name="TextBox 41">
          <a:extLst>
            <a:ext uri="{FF2B5EF4-FFF2-40B4-BE49-F238E27FC236}">
              <a16:creationId xmlns:a16="http://schemas.microsoft.com/office/drawing/2014/main" id="{00000000-0008-0000-0000-00002A000000}"/>
            </a:ext>
          </a:extLst>
        </xdr:cNvPr>
        <xdr:cNvSpPr txBox="1"/>
      </xdr:nvSpPr>
      <xdr:spPr>
        <a:xfrm>
          <a:off x="2270150" y="1799170"/>
          <a:ext cx="636376"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9CDE42C2-3397-4B3C-B963-E3EA19D38A06}" type="TxLink">
            <a:rPr lang="en-US" sz="1600" b="1" i="0" u="none" strike="noStrike">
              <a:solidFill>
                <a:schemeClr val="bg1">
                  <a:lumMod val="50000"/>
                </a:schemeClr>
              </a:solidFill>
              <a:latin typeface="Calibri"/>
              <a:ea typeface="+mn-ea"/>
              <a:cs typeface="Calibri"/>
            </a:rPr>
            <a:pPr marL="0" indent="0"/>
            <a:t>33%</a:t>
          </a:fld>
          <a:endParaRPr lang="en-US" sz="1600" b="1" i="0" u="none" strike="noStrike">
            <a:solidFill>
              <a:schemeClr val="bg1">
                <a:lumMod val="50000"/>
              </a:schemeClr>
            </a:solidFill>
            <a:latin typeface="Calibri"/>
            <a:ea typeface="+mn-ea"/>
            <a:cs typeface="Calibri"/>
          </a:endParaRPr>
        </a:p>
      </xdr:txBody>
    </xdr:sp>
    <xdr:clientData/>
  </xdr:oneCellAnchor>
  <xdr:oneCellAnchor>
    <xdr:from>
      <xdr:col>5</xdr:col>
      <xdr:colOff>130726</xdr:colOff>
      <xdr:row>3</xdr:row>
      <xdr:rowOff>152643</xdr:rowOff>
    </xdr:from>
    <xdr:ext cx="993542" cy="248851"/>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1959526" y="724143"/>
          <a:ext cx="993542"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US" sz="1000" b="1">
              <a:solidFill>
                <a:schemeClr val="bg1"/>
              </a:solidFill>
              <a:latin typeface="+mn-lt"/>
              <a:ea typeface="+mn-ea"/>
              <a:cs typeface="+mn-cs"/>
            </a:rPr>
            <a:t>Absolute</a:t>
          </a:r>
          <a:r>
            <a:rPr lang="en-US" sz="1000" b="1" baseline="0">
              <a:solidFill>
                <a:schemeClr val="bg1"/>
              </a:solidFill>
              <a:latin typeface="+mn-lt"/>
              <a:ea typeface="+mn-ea"/>
              <a:cs typeface="+mn-cs"/>
            </a:rPr>
            <a:t> Value</a:t>
          </a:r>
          <a:endParaRPr lang="en-US" sz="1000" b="1">
            <a:solidFill>
              <a:schemeClr val="bg1"/>
            </a:solidFill>
            <a:latin typeface="+mn-lt"/>
            <a:ea typeface="+mn-ea"/>
            <a:cs typeface="+mn-cs"/>
          </a:endParaRPr>
        </a:p>
      </xdr:txBody>
    </xdr:sp>
    <xdr:clientData/>
  </xdr:oneCellAnchor>
  <xdr:oneCellAnchor>
    <xdr:from>
      <xdr:col>7</xdr:col>
      <xdr:colOff>333375</xdr:colOff>
      <xdr:row>3</xdr:row>
      <xdr:rowOff>152643</xdr:rowOff>
    </xdr:from>
    <xdr:ext cx="783163" cy="248851"/>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3381375" y="724143"/>
          <a:ext cx="783163"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US" sz="1000" b="1">
              <a:solidFill>
                <a:schemeClr val="bg1"/>
              </a:solidFill>
              <a:latin typeface="+mn-lt"/>
              <a:ea typeface="+mn-ea"/>
              <a:cs typeface="+mn-cs"/>
            </a:rPr>
            <a:t>Percentage</a:t>
          </a:r>
        </a:p>
      </xdr:txBody>
    </xdr:sp>
    <xdr:clientData/>
  </xdr:oneCellAnchor>
  <mc:AlternateContent xmlns:mc="http://schemas.openxmlformats.org/markup-compatibility/2006">
    <mc:Choice xmlns:a14="http://schemas.microsoft.com/office/drawing/2010/main" Requires="a14">
      <xdr:twoCellAnchor editAs="oneCell">
        <xdr:from>
          <xdr:col>6</xdr:col>
          <xdr:colOff>390525</xdr:colOff>
          <xdr:row>3</xdr:row>
          <xdr:rowOff>152400</xdr:rowOff>
        </xdr:from>
        <xdr:to>
          <xdr:col>7</xdr:col>
          <xdr:colOff>19050</xdr:colOff>
          <xdr:row>4</xdr:row>
          <xdr:rowOff>171450</xdr:rowOff>
        </xdr:to>
        <xdr:sp macro="" textlink="">
          <xdr:nvSpPr>
            <xdr:cNvPr id="1025" name="Option Button 1" hidden="1">
              <a:extLst>
                <a:ext uri="{63B3BB69-23CF-44E3-9099-C40C66FF867C}">
                  <a14:compatExt spid="_x0000_s1025"/>
                </a:ext>
                <a:ext uri="{FF2B5EF4-FFF2-40B4-BE49-F238E27FC236}">
                  <a16:creationId xmlns:a16="http://schemas.microsoft.com/office/drawing/2014/main" id="{00000000-0008-0000-02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219075</xdr:colOff>
          <xdr:row>3</xdr:row>
          <xdr:rowOff>152400</xdr:rowOff>
        </xdr:from>
        <xdr:to>
          <xdr:col>7</xdr:col>
          <xdr:colOff>457200</xdr:colOff>
          <xdr:row>4</xdr:row>
          <xdr:rowOff>171450</xdr:rowOff>
        </xdr:to>
        <xdr:sp macro="" textlink="">
          <xdr:nvSpPr>
            <xdr:cNvPr id="1026" name="Option Button 2" hidden="1">
              <a:extLst>
                <a:ext uri="{63B3BB69-23CF-44E3-9099-C40C66FF867C}">
                  <a14:compatExt spid="_x0000_s1026"/>
                </a:ext>
                <a:ext uri="{FF2B5EF4-FFF2-40B4-BE49-F238E27FC236}">
                  <a16:creationId xmlns:a16="http://schemas.microsoft.com/office/drawing/2014/main" id="{00000000-0008-0000-02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oneCellAnchor>
    <xdr:from>
      <xdr:col>5</xdr:col>
      <xdr:colOff>47625</xdr:colOff>
      <xdr:row>7</xdr:row>
      <xdr:rowOff>34016</xdr:rowOff>
    </xdr:from>
    <xdr:ext cx="461088" cy="248851"/>
    <xdr:sp macro="" textlink="'Regional Analysis'!I18">
      <xdr:nvSpPr>
        <xdr:cNvPr id="9" name="TextBox 8">
          <a:extLst>
            <a:ext uri="{FF2B5EF4-FFF2-40B4-BE49-F238E27FC236}">
              <a16:creationId xmlns:a16="http://schemas.microsoft.com/office/drawing/2014/main" id="{00000000-0008-0000-0000-000009000000}"/>
            </a:ext>
          </a:extLst>
        </xdr:cNvPr>
        <xdr:cNvSpPr txBox="1"/>
      </xdr:nvSpPr>
      <xdr:spPr>
        <a:xfrm>
          <a:off x="1878840" y="1348734"/>
          <a:ext cx="461088"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3E545B82-F5E4-44F7-9DF4-E516C5E51047}" type="TxLink">
            <a:rPr lang="en-US" sz="1000" b="1">
              <a:solidFill>
                <a:schemeClr val="bg1">
                  <a:lumMod val="50000"/>
                </a:schemeClr>
              </a:solidFill>
              <a:latin typeface="+mn-lt"/>
              <a:ea typeface="+mn-ea"/>
              <a:cs typeface="+mn-cs"/>
            </a:rPr>
            <a:pPr marL="0" indent="0"/>
            <a:t>West</a:t>
          </a:fld>
          <a:endParaRPr lang="en-US" sz="1000" b="1">
            <a:solidFill>
              <a:schemeClr val="bg1">
                <a:lumMod val="50000"/>
              </a:schemeClr>
            </a:solidFill>
            <a:latin typeface="+mn-lt"/>
            <a:ea typeface="+mn-ea"/>
            <a:cs typeface="+mn-cs"/>
          </a:endParaRPr>
        </a:p>
      </xdr:txBody>
    </xdr:sp>
    <xdr:clientData/>
  </xdr:oneCellAnchor>
  <xdr:oneCellAnchor>
    <xdr:from>
      <xdr:col>7</xdr:col>
      <xdr:colOff>468590</xdr:colOff>
      <xdr:row>6</xdr:row>
      <xdr:rowOff>9525</xdr:rowOff>
    </xdr:from>
    <xdr:ext cx="517514" cy="280205"/>
    <xdr:sp macro="" textlink="">
      <xdr:nvSpPr>
        <xdr:cNvPr id="11" name="TextBox 10">
          <a:extLst>
            <a:ext uri="{FF2B5EF4-FFF2-40B4-BE49-F238E27FC236}">
              <a16:creationId xmlns:a16="http://schemas.microsoft.com/office/drawing/2014/main" id="{00000000-0008-0000-0000-00000B000000}"/>
            </a:ext>
          </a:extLst>
        </xdr:cNvPr>
        <xdr:cNvSpPr txBox="1"/>
      </xdr:nvSpPr>
      <xdr:spPr>
        <a:xfrm>
          <a:off x="3499272" y="1122837"/>
          <a:ext cx="517514"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US" sz="1200" b="1">
              <a:solidFill>
                <a:schemeClr val="bg1"/>
              </a:solidFill>
              <a:latin typeface="+mn-lt"/>
              <a:ea typeface="+mn-ea"/>
              <a:cs typeface="+mn-cs"/>
            </a:rPr>
            <a:t>State</a:t>
          </a:r>
        </a:p>
      </xdr:txBody>
    </xdr:sp>
    <xdr:clientData/>
  </xdr:oneCellAnchor>
  <xdr:twoCellAnchor>
    <xdr:from>
      <xdr:col>7</xdr:col>
      <xdr:colOff>495573</xdr:colOff>
      <xdr:row>8</xdr:row>
      <xdr:rowOff>111109</xdr:rowOff>
    </xdr:from>
    <xdr:to>
      <xdr:col>8</xdr:col>
      <xdr:colOff>570017</xdr:colOff>
      <xdr:row>12</xdr:row>
      <xdr:rowOff>40005</xdr:rowOff>
    </xdr:to>
    <xdr:sp macro="" textlink="">
      <xdr:nvSpPr>
        <xdr:cNvPr id="12" name="Oval 11">
          <a:extLst>
            <a:ext uri="{FF2B5EF4-FFF2-40B4-BE49-F238E27FC236}">
              <a16:creationId xmlns:a16="http://schemas.microsoft.com/office/drawing/2014/main" id="{00000000-0008-0000-0000-00000C000000}"/>
            </a:ext>
          </a:extLst>
        </xdr:cNvPr>
        <xdr:cNvSpPr/>
      </xdr:nvSpPr>
      <xdr:spPr>
        <a:xfrm>
          <a:off x="3562946" y="1660940"/>
          <a:ext cx="687918" cy="703811"/>
        </a:xfrm>
        <a:prstGeom prst="ellipse">
          <a:avLst/>
        </a:prstGeom>
        <a:noFill/>
        <a:ln w="25400">
          <a:solidFill>
            <a:schemeClr val="bg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307207</xdr:colOff>
      <xdr:row>7</xdr:row>
      <xdr:rowOff>114848</xdr:rowOff>
    </xdr:from>
    <xdr:to>
      <xdr:col>9</xdr:col>
      <xdr:colOff>180518</xdr:colOff>
      <xdr:row>13</xdr:row>
      <xdr:rowOff>2065</xdr:rowOff>
    </xdr:to>
    <xdr:graphicFrame macro="">
      <xdr:nvGraphicFramePr>
        <xdr:cNvPr id="13" name="Chart 12">
          <a:extLst>
            <a:ext uri="{FF2B5EF4-FFF2-40B4-BE49-F238E27FC236}">
              <a16:creationId xmlns:a16="http://schemas.microsoft.com/office/drawing/2014/main" id="{00000000-0008-0000-00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7</xdr:col>
      <xdr:colOff>498659</xdr:colOff>
      <xdr:row>9</xdr:row>
      <xdr:rowOff>87549</xdr:rowOff>
    </xdr:from>
    <xdr:ext cx="614926" cy="342786"/>
    <xdr:sp macro="" textlink="'Regional Analysis'!R22">
      <xdr:nvSpPr>
        <xdr:cNvPr id="14" name="TextBox 13">
          <a:extLst>
            <a:ext uri="{FF2B5EF4-FFF2-40B4-BE49-F238E27FC236}">
              <a16:creationId xmlns:a16="http://schemas.microsoft.com/office/drawing/2014/main" id="{00000000-0008-0000-0000-00000E000000}"/>
            </a:ext>
          </a:extLst>
        </xdr:cNvPr>
        <xdr:cNvSpPr txBox="1"/>
      </xdr:nvSpPr>
      <xdr:spPr>
        <a:xfrm>
          <a:off x="3545258" y="1789442"/>
          <a:ext cx="614926"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6CE83DEB-6AB6-499F-ACB0-06180C4CC2EB}" type="TxLink">
            <a:rPr lang="en-US" sz="1600" b="1" i="0" u="none" strike="noStrike">
              <a:solidFill>
                <a:schemeClr val="bg1">
                  <a:lumMod val="50000"/>
                </a:schemeClr>
              </a:solidFill>
              <a:latin typeface="Calibri"/>
              <a:ea typeface="+mn-ea"/>
              <a:cs typeface="Calibri"/>
            </a:rPr>
            <a:pPr marL="0" indent="0"/>
            <a:t>36%</a:t>
          </a:fld>
          <a:endParaRPr lang="en-US" sz="1600" b="1" i="0" u="none" strike="noStrike">
            <a:solidFill>
              <a:schemeClr val="bg1">
                <a:lumMod val="50000"/>
              </a:schemeClr>
            </a:solidFill>
            <a:latin typeface="Calibri"/>
            <a:ea typeface="+mn-ea"/>
            <a:cs typeface="Calibri"/>
          </a:endParaRPr>
        </a:p>
      </xdr:txBody>
    </xdr:sp>
    <xdr:clientData/>
  </xdr:oneCellAnchor>
  <xdr:oneCellAnchor>
    <xdr:from>
      <xdr:col>7</xdr:col>
      <xdr:colOff>49605</xdr:colOff>
      <xdr:row>7</xdr:row>
      <xdr:rowOff>34016</xdr:rowOff>
    </xdr:from>
    <xdr:ext cx="700898" cy="248851"/>
    <xdr:sp macro="" textlink="'Regional Analysis'!O18">
      <xdr:nvSpPr>
        <xdr:cNvPr id="15" name="TextBox 14">
          <a:extLst>
            <a:ext uri="{FF2B5EF4-FFF2-40B4-BE49-F238E27FC236}">
              <a16:creationId xmlns:a16="http://schemas.microsoft.com/office/drawing/2014/main" id="{00000000-0008-0000-0000-00000F000000}"/>
            </a:ext>
          </a:extLst>
        </xdr:cNvPr>
        <xdr:cNvSpPr txBox="1"/>
      </xdr:nvSpPr>
      <xdr:spPr>
        <a:xfrm>
          <a:off x="3101630" y="1348734"/>
          <a:ext cx="700898"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6FD427D7-ECFE-4F71-8DDB-3AEEA2EF6023}" type="TxLink">
            <a:rPr lang="en-US" sz="1000" b="1">
              <a:solidFill>
                <a:schemeClr val="bg1">
                  <a:lumMod val="50000"/>
                </a:schemeClr>
              </a:solidFill>
              <a:latin typeface="+mn-lt"/>
              <a:ea typeface="+mn-ea"/>
              <a:cs typeface="+mn-cs"/>
            </a:rPr>
            <a:pPr marL="0" indent="0"/>
            <a:t>New York</a:t>
          </a:fld>
          <a:endParaRPr lang="en-US" sz="1000" b="1">
            <a:solidFill>
              <a:schemeClr val="bg1">
                <a:lumMod val="50000"/>
              </a:schemeClr>
            </a:solidFill>
            <a:latin typeface="+mn-lt"/>
            <a:ea typeface="+mn-ea"/>
            <a:cs typeface="+mn-cs"/>
          </a:endParaRPr>
        </a:p>
      </xdr:txBody>
    </xdr:sp>
    <xdr:clientData/>
  </xdr:oneCellAnchor>
  <xdr:oneCellAnchor>
    <xdr:from>
      <xdr:col>9</xdr:col>
      <xdr:colOff>493193</xdr:colOff>
      <xdr:row>6</xdr:row>
      <xdr:rowOff>9525</xdr:rowOff>
    </xdr:from>
    <xdr:ext cx="430118" cy="280205"/>
    <xdr:sp macro="" textlink="">
      <xdr:nvSpPr>
        <xdr:cNvPr id="22" name="TextBox 21">
          <a:extLst>
            <a:ext uri="{FF2B5EF4-FFF2-40B4-BE49-F238E27FC236}">
              <a16:creationId xmlns:a16="http://schemas.microsoft.com/office/drawing/2014/main" id="{00000000-0008-0000-0000-000016000000}"/>
            </a:ext>
          </a:extLst>
        </xdr:cNvPr>
        <xdr:cNvSpPr txBox="1"/>
      </xdr:nvSpPr>
      <xdr:spPr>
        <a:xfrm>
          <a:off x="4736148" y="1122837"/>
          <a:ext cx="430118"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US" sz="1200" b="1">
              <a:solidFill>
                <a:schemeClr val="bg1"/>
              </a:solidFill>
              <a:latin typeface="+mn-lt"/>
              <a:ea typeface="+mn-ea"/>
              <a:cs typeface="+mn-cs"/>
            </a:rPr>
            <a:t>City</a:t>
          </a:r>
        </a:p>
      </xdr:txBody>
    </xdr:sp>
    <xdr:clientData/>
  </xdr:oneCellAnchor>
  <xdr:twoCellAnchor>
    <xdr:from>
      <xdr:col>9</xdr:col>
      <xdr:colOff>569105</xdr:colOff>
      <xdr:row>8</xdr:row>
      <xdr:rowOff>112474</xdr:rowOff>
    </xdr:from>
    <xdr:to>
      <xdr:col>10</xdr:col>
      <xdr:colOff>596708</xdr:colOff>
      <xdr:row>12</xdr:row>
      <xdr:rowOff>24217</xdr:rowOff>
    </xdr:to>
    <xdr:sp macro="" textlink="">
      <xdr:nvSpPr>
        <xdr:cNvPr id="24" name="Oval 23">
          <a:extLst>
            <a:ext uri="{FF2B5EF4-FFF2-40B4-BE49-F238E27FC236}">
              <a16:creationId xmlns:a16="http://schemas.microsoft.com/office/drawing/2014/main" id="{00000000-0008-0000-0000-000018000000}"/>
            </a:ext>
          </a:extLst>
        </xdr:cNvPr>
        <xdr:cNvSpPr/>
      </xdr:nvSpPr>
      <xdr:spPr>
        <a:xfrm>
          <a:off x="4863427" y="1662305"/>
          <a:ext cx="641078" cy="686658"/>
        </a:xfrm>
        <a:prstGeom prst="ellipse">
          <a:avLst/>
        </a:prstGeom>
        <a:noFill/>
        <a:ln w="25400">
          <a:solidFill>
            <a:schemeClr val="bg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384924</xdr:colOff>
      <xdr:row>7</xdr:row>
      <xdr:rowOff>121750</xdr:rowOff>
    </xdr:from>
    <xdr:to>
      <xdr:col>11</xdr:col>
      <xdr:colOff>196134</xdr:colOff>
      <xdr:row>12</xdr:row>
      <xdr:rowOff>171670</xdr:rowOff>
    </xdr:to>
    <xdr:graphicFrame macro="">
      <xdr:nvGraphicFramePr>
        <xdr:cNvPr id="27" name="Chart 26">
          <a:extLst>
            <a:ext uri="{FF2B5EF4-FFF2-40B4-BE49-F238E27FC236}">
              <a16:creationId xmlns:a16="http://schemas.microsoft.com/office/drawing/2014/main" id="{00000000-0008-0000-00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9</xdr:col>
      <xdr:colOff>550568</xdr:colOff>
      <xdr:row>9</xdr:row>
      <xdr:rowOff>81911</xdr:rowOff>
    </xdr:from>
    <xdr:ext cx="570022" cy="342786"/>
    <xdr:sp macro="" textlink="'Regional Analysis'!X22">
      <xdr:nvSpPr>
        <xdr:cNvPr id="28" name="TextBox 27">
          <a:extLst>
            <a:ext uri="{FF2B5EF4-FFF2-40B4-BE49-F238E27FC236}">
              <a16:creationId xmlns:a16="http://schemas.microsoft.com/office/drawing/2014/main" id="{00000000-0008-0000-0000-00001C000000}"/>
            </a:ext>
          </a:extLst>
        </xdr:cNvPr>
        <xdr:cNvSpPr txBox="1"/>
      </xdr:nvSpPr>
      <xdr:spPr>
        <a:xfrm>
          <a:off x="4815807" y="1783804"/>
          <a:ext cx="570022"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E70E5314-0A5D-4878-B187-6099B26E087E}" type="TxLink">
            <a:rPr lang="en-US" sz="1600" b="1" i="0" u="none" strike="noStrike">
              <a:solidFill>
                <a:schemeClr val="bg1">
                  <a:lumMod val="50000"/>
                </a:schemeClr>
              </a:solidFill>
              <a:latin typeface="Calibri"/>
              <a:ea typeface="+mn-ea"/>
              <a:cs typeface="Calibri"/>
            </a:rPr>
            <a:pPr marL="0" indent="0"/>
            <a:t>39%</a:t>
          </a:fld>
          <a:endParaRPr lang="en-US" sz="1600" b="1" i="0" u="none" strike="noStrike">
            <a:solidFill>
              <a:schemeClr val="bg1">
                <a:lumMod val="50000"/>
              </a:schemeClr>
            </a:solidFill>
            <a:latin typeface="Calibri"/>
            <a:ea typeface="+mn-ea"/>
            <a:cs typeface="Calibri"/>
          </a:endParaRPr>
        </a:p>
      </xdr:txBody>
    </xdr:sp>
    <xdr:clientData/>
  </xdr:oneCellAnchor>
  <xdr:oneCellAnchor>
    <xdr:from>
      <xdr:col>9</xdr:col>
      <xdr:colOff>74501</xdr:colOff>
      <xdr:row>7</xdr:row>
      <xdr:rowOff>34016</xdr:rowOff>
    </xdr:from>
    <xdr:ext cx="759632" cy="248851"/>
    <xdr:sp macro="" textlink="'Regional Analysis'!U18">
      <xdr:nvSpPr>
        <xdr:cNvPr id="29" name="TextBox 28">
          <a:extLst>
            <a:ext uri="{FF2B5EF4-FFF2-40B4-BE49-F238E27FC236}">
              <a16:creationId xmlns:a16="http://schemas.microsoft.com/office/drawing/2014/main" id="{00000000-0008-0000-0000-00001D000000}"/>
            </a:ext>
          </a:extLst>
        </xdr:cNvPr>
        <xdr:cNvSpPr txBox="1"/>
      </xdr:nvSpPr>
      <xdr:spPr>
        <a:xfrm>
          <a:off x="4347336" y="1348734"/>
          <a:ext cx="759632"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FB5E00F0-4733-4843-B7D5-EEE3341D38B8}" type="TxLink">
            <a:rPr lang="en-US" sz="1000" b="1">
              <a:solidFill>
                <a:schemeClr val="bg1">
                  <a:lumMod val="50000"/>
                </a:schemeClr>
              </a:solidFill>
              <a:latin typeface="+mn-lt"/>
              <a:ea typeface="+mn-ea"/>
              <a:cs typeface="+mn-cs"/>
            </a:rPr>
            <a:pPr marL="0" indent="0"/>
            <a:t>Charleston</a:t>
          </a:fld>
          <a:endParaRPr lang="en-US" sz="1000" b="1">
            <a:solidFill>
              <a:schemeClr val="bg1">
                <a:lumMod val="50000"/>
              </a:schemeClr>
            </a:solidFill>
            <a:latin typeface="+mn-lt"/>
            <a:ea typeface="+mn-ea"/>
            <a:cs typeface="+mn-cs"/>
          </a:endParaRPr>
        </a:p>
      </xdr:txBody>
    </xdr:sp>
    <xdr:clientData/>
  </xdr:oneCellAnchor>
  <xdr:oneCellAnchor>
    <xdr:from>
      <xdr:col>5</xdr:col>
      <xdr:colOff>140251</xdr:colOff>
      <xdr:row>2</xdr:row>
      <xdr:rowOff>64855</xdr:rowOff>
    </xdr:from>
    <xdr:ext cx="382221" cy="248851"/>
    <xdr:sp macro="" textlink="">
      <xdr:nvSpPr>
        <xdr:cNvPr id="44" name="TextBox 43">
          <a:extLst>
            <a:ext uri="{FF2B5EF4-FFF2-40B4-BE49-F238E27FC236}">
              <a16:creationId xmlns:a16="http://schemas.microsoft.com/office/drawing/2014/main" id="{717E55D1-1ED3-34AF-BA4C-BFD1AE1E4FF0}"/>
            </a:ext>
          </a:extLst>
        </xdr:cNvPr>
        <xdr:cNvSpPr txBox="1"/>
      </xdr:nvSpPr>
      <xdr:spPr>
        <a:xfrm>
          <a:off x="1977215" y="453631"/>
          <a:ext cx="382221"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US" sz="1000" b="1">
              <a:solidFill>
                <a:schemeClr val="bg1"/>
              </a:solidFill>
              <a:latin typeface="+mn-lt"/>
              <a:ea typeface="+mn-ea"/>
              <a:cs typeface="+mn-cs"/>
            </a:rPr>
            <a:t>Top</a:t>
          </a:r>
        </a:p>
      </xdr:txBody>
    </xdr:sp>
    <xdr:clientData/>
  </xdr:oneCellAnchor>
  <xdr:oneCellAnchor>
    <xdr:from>
      <xdr:col>7</xdr:col>
      <xdr:colOff>528878</xdr:colOff>
      <xdr:row>2</xdr:row>
      <xdr:rowOff>64855</xdr:rowOff>
    </xdr:from>
    <xdr:ext cx="587597" cy="248851"/>
    <xdr:sp macro="" textlink="">
      <xdr:nvSpPr>
        <xdr:cNvPr id="45" name="TextBox 44">
          <a:extLst>
            <a:ext uri="{FF2B5EF4-FFF2-40B4-BE49-F238E27FC236}">
              <a16:creationId xmlns:a16="http://schemas.microsoft.com/office/drawing/2014/main" id="{ACBB3C36-7AB5-42B9-99DE-565F5FCEE860}"/>
            </a:ext>
          </a:extLst>
        </xdr:cNvPr>
        <xdr:cNvSpPr txBox="1"/>
      </xdr:nvSpPr>
      <xdr:spPr>
        <a:xfrm>
          <a:off x="3576878" y="445855"/>
          <a:ext cx="587597"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US" sz="1000" b="1">
              <a:solidFill>
                <a:schemeClr val="bg1"/>
              </a:solidFill>
              <a:latin typeface="+mn-lt"/>
              <a:ea typeface="+mn-ea"/>
              <a:cs typeface="+mn-cs"/>
            </a:rPr>
            <a:t>Bottom</a:t>
          </a:r>
        </a:p>
      </xdr:txBody>
    </xdr:sp>
    <xdr:clientData/>
  </xdr:oneCellAnchor>
  <mc:AlternateContent xmlns:mc="http://schemas.openxmlformats.org/markup-compatibility/2006">
    <mc:Choice xmlns:a14="http://schemas.microsoft.com/office/drawing/2010/main" Requires="a14">
      <xdr:twoCellAnchor editAs="oneCell">
        <xdr:from>
          <xdr:col>5</xdr:col>
          <xdr:colOff>428625</xdr:colOff>
          <xdr:row>2</xdr:row>
          <xdr:rowOff>38100</xdr:rowOff>
        </xdr:from>
        <xdr:to>
          <xdr:col>6</xdr:col>
          <xdr:colOff>66675</xdr:colOff>
          <xdr:row>3</xdr:row>
          <xdr:rowOff>123825</xdr:rowOff>
        </xdr:to>
        <xdr:sp macro="" textlink="">
          <xdr:nvSpPr>
            <xdr:cNvPr id="1027" name="Option Button 3" hidden="1">
              <a:extLst>
                <a:ext uri="{63B3BB69-23CF-44E3-9099-C40C66FF867C}">
                  <a14:compatExt spid="_x0000_s1027"/>
                </a:ext>
                <a:ext uri="{FF2B5EF4-FFF2-40B4-BE49-F238E27FC236}">
                  <a16:creationId xmlns:a16="http://schemas.microsoft.com/office/drawing/2014/main" id="{00000000-0008-0000-02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419100</xdr:colOff>
          <xdr:row>2</xdr:row>
          <xdr:rowOff>38100</xdr:rowOff>
        </xdr:from>
        <xdr:to>
          <xdr:col>8</xdr:col>
          <xdr:colOff>57150</xdr:colOff>
          <xdr:row>3</xdr:row>
          <xdr:rowOff>123825</xdr:rowOff>
        </xdr:to>
        <xdr:sp macro="" textlink="">
          <xdr:nvSpPr>
            <xdr:cNvPr id="1028" name="Option Button 4" hidden="1">
              <a:extLst>
                <a:ext uri="{63B3BB69-23CF-44E3-9099-C40C66FF867C}">
                  <a14:compatExt spid="_x0000_s1028"/>
                </a:ext>
                <a:ext uri="{FF2B5EF4-FFF2-40B4-BE49-F238E27FC236}">
                  <a16:creationId xmlns:a16="http://schemas.microsoft.com/office/drawing/2014/main" id="{00000000-0008-0000-02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133350</xdr:colOff>
          <xdr:row>2</xdr:row>
          <xdr:rowOff>9525</xdr:rowOff>
        </xdr:from>
        <xdr:to>
          <xdr:col>8</xdr:col>
          <xdr:colOff>438150</xdr:colOff>
          <xdr:row>3</xdr:row>
          <xdr:rowOff>133350</xdr:rowOff>
        </xdr:to>
        <xdr:sp macro="" textlink="">
          <xdr:nvSpPr>
            <xdr:cNvPr id="1032" name="Group Box 8" hidden="1">
              <a:extLst>
                <a:ext uri="{63B3BB69-23CF-44E3-9099-C40C66FF867C}">
                  <a14:compatExt spid="_x0000_s1032"/>
                </a:ext>
                <a:ext uri="{FF2B5EF4-FFF2-40B4-BE49-F238E27FC236}">
                  <a16:creationId xmlns:a16="http://schemas.microsoft.com/office/drawing/2014/main" id="{00000000-0008-0000-0200-0000080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twoCellAnchor>
    <xdr:from>
      <xdr:col>5</xdr:col>
      <xdr:colOff>136071</xdr:colOff>
      <xdr:row>2</xdr:row>
      <xdr:rowOff>26956</xdr:rowOff>
    </xdr:from>
    <xdr:to>
      <xdr:col>8</xdr:col>
      <xdr:colOff>446483</xdr:colOff>
      <xdr:row>3</xdr:row>
      <xdr:rowOff>136071</xdr:rowOff>
    </xdr:to>
    <xdr:sp macro="" textlink="">
      <xdr:nvSpPr>
        <xdr:cNvPr id="46" name="Rectangle 45">
          <a:extLst>
            <a:ext uri="{FF2B5EF4-FFF2-40B4-BE49-F238E27FC236}">
              <a16:creationId xmlns:a16="http://schemas.microsoft.com/office/drawing/2014/main" id="{7A36F725-3A2E-A7B8-222E-2A27377A8A55}"/>
            </a:ext>
          </a:extLst>
        </xdr:cNvPr>
        <xdr:cNvSpPr/>
      </xdr:nvSpPr>
      <xdr:spPr>
        <a:xfrm>
          <a:off x="1969184" y="404362"/>
          <a:ext cx="2143525" cy="297817"/>
        </a:xfrm>
        <a:prstGeom prst="rect">
          <a:avLst/>
        </a:prstGeom>
        <a:noFill/>
        <a:ln w="38100">
          <a:solidFill>
            <a:schemeClr val="tx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89297</xdr:colOff>
      <xdr:row>13</xdr:row>
      <xdr:rowOff>98960</xdr:rowOff>
    </xdr:from>
    <xdr:to>
      <xdr:col>17</xdr:col>
      <xdr:colOff>461367</xdr:colOff>
      <xdr:row>29</xdr:row>
      <xdr:rowOff>27609</xdr:rowOff>
    </xdr:to>
    <xdr:sp macro="" textlink="">
      <xdr:nvSpPr>
        <xdr:cNvPr id="55" name="Rectangle 54">
          <a:extLst>
            <a:ext uri="{FF2B5EF4-FFF2-40B4-BE49-F238E27FC236}">
              <a16:creationId xmlns:a16="http://schemas.microsoft.com/office/drawing/2014/main" id="{B05A5FDB-25BF-C9BA-B359-06C2242B4DF9}"/>
            </a:ext>
          </a:extLst>
        </xdr:cNvPr>
        <xdr:cNvSpPr/>
      </xdr:nvSpPr>
      <xdr:spPr>
        <a:xfrm>
          <a:off x="1911471" y="2611351"/>
          <a:ext cx="7660766" cy="3020823"/>
        </a:xfrm>
        <a:prstGeom prst="rect">
          <a:avLst/>
        </a:prstGeom>
        <a:solidFill>
          <a:srgbClr val="DCE1E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17</xdr:col>
      <xdr:colOff>578304</xdr:colOff>
      <xdr:row>5</xdr:row>
      <xdr:rowOff>163711</xdr:rowOff>
    </xdr:from>
    <xdr:to>
      <xdr:col>22</xdr:col>
      <xdr:colOff>133945</xdr:colOff>
      <xdr:row>29</xdr:row>
      <xdr:rowOff>16677</xdr:rowOff>
    </xdr:to>
    <xdr:sp macro="" textlink="">
      <xdr:nvSpPr>
        <xdr:cNvPr id="56" name="Rectangle 55">
          <a:extLst>
            <a:ext uri="{FF2B5EF4-FFF2-40B4-BE49-F238E27FC236}">
              <a16:creationId xmlns:a16="http://schemas.microsoft.com/office/drawing/2014/main" id="{66CB31FA-3D46-A3E7-41DB-41E8F49C9635}"/>
            </a:ext>
          </a:extLst>
        </xdr:cNvPr>
        <xdr:cNvSpPr/>
      </xdr:nvSpPr>
      <xdr:spPr>
        <a:xfrm>
          <a:off x="9689174" y="1130015"/>
          <a:ext cx="2592597" cy="4491227"/>
        </a:xfrm>
        <a:prstGeom prst="rect">
          <a:avLst/>
        </a:prstGeom>
        <a:solidFill>
          <a:srgbClr val="DCE1E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11</xdr:col>
      <xdr:colOff>208358</xdr:colOff>
      <xdr:row>5</xdr:row>
      <xdr:rowOff>163711</xdr:rowOff>
    </xdr:from>
    <xdr:to>
      <xdr:col>17</xdr:col>
      <xdr:colOff>450737</xdr:colOff>
      <xdr:row>12</xdr:row>
      <xdr:rowOff>123702</xdr:rowOff>
    </xdr:to>
    <xdr:sp macro="" textlink="">
      <xdr:nvSpPr>
        <xdr:cNvPr id="57" name="Rectangle 56">
          <a:extLst>
            <a:ext uri="{FF2B5EF4-FFF2-40B4-BE49-F238E27FC236}">
              <a16:creationId xmlns:a16="http://schemas.microsoft.com/office/drawing/2014/main" id="{79E6A6C8-2327-E6F1-0CF6-DD72E7597C91}"/>
            </a:ext>
          </a:extLst>
        </xdr:cNvPr>
        <xdr:cNvSpPr/>
      </xdr:nvSpPr>
      <xdr:spPr>
        <a:xfrm>
          <a:off x="5719251" y="1099202"/>
          <a:ext cx="3916307" cy="1269679"/>
        </a:xfrm>
        <a:prstGeom prst="rect">
          <a:avLst/>
        </a:prstGeom>
        <a:solidFill>
          <a:srgbClr val="DCE1E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119065</xdr:colOff>
      <xdr:row>29</xdr:row>
      <xdr:rowOff>192428</xdr:rowOff>
    </xdr:from>
    <xdr:to>
      <xdr:col>13</xdr:col>
      <xdr:colOff>375227</xdr:colOff>
      <xdr:row>45</xdr:row>
      <xdr:rowOff>1750</xdr:rowOff>
    </xdr:to>
    <xdr:sp macro="" textlink="">
      <xdr:nvSpPr>
        <xdr:cNvPr id="58" name="Rectangle 57">
          <a:extLst>
            <a:ext uri="{FF2B5EF4-FFF2-40B4-BE49-F238E27FC236}">
              <a16:creationId xmlns:a16="http://schemas.microsoft.com/office/drawing/2014/main" id="{02B6CDD8-3CFC-CE9B-DB28-C271DF28B734}"/>
            </a:ext>
          </a:extLst>
        </xdr:cNvPr>
        <xdr:cNvSpPr/>
      </xdr:nvSpPr>
      <xdr:spPr>
        <a:xfrm>
          <a:off x="1941239" y="5796993"/>
          <a:ext cx="5115292" cy="2901496"/>
        </a:xfrm>
        <a:prstGeom prst="rect">
          <a:avLst/>
        </a:prstGeom>
        <a:solidFill>
          <a:srgbClr val="DCE1E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13</xdr:col>
      <xdr:colOff>548410</xdr:colOff>
      <xdr:row>30</xdr:row>
      <xdr:rowOff>0</xdr:rowOff>
    </xdr:from>
    <xdr:to>
      <xdr:col>22</xdr:col>
      <xdr:colOff>163715</xdr:colOff>
      <xdr:row>45</xdr:row>
      <xdr:rowOff>17318</xdr:rowOff>
    </xdr:to>
    <xdr:sp macro="" textlink="">
      <xdr:nvSpPr>
        <xdr:cNvPr id="60" name="Rectangle 59">
          <a:extLst>
            <a:ext uri="{FF2B5EF4-FFF2-40B4-BE49-F238E27FC236}">
              <a16:creationId xmlns:a16="http://schemas.microsoft.com/office/drawing/2014/main" id="{7D9BAF00-35FB-156F-22B7-902F0915E413}"/>
            </a:ext>
          </a:extLst>
        </xdr:cNvPr>
        <xdr:cNvSpPr/>
      </xdr:nvSpPr>
      <xdr:spPr>
        <a:xfrm>
          <a:off x="7229714" y="5797826"/>
          <a:ext cx="5081827" cy="2916231"/>
        </a:xfrm>
        <a:prstGeom prst="rect">
          <a:avLst/>
        </a:prstGeom>
        <a:solidFill>
          <a:srgbClr val="DCE1E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oneCellAnchor>
    <xdr:from>
      <xdr:col>11</xdr:col>
      <xdr:colOff>171963</xdr:colOff>
      <xdr:row>5</xdr:row>
      <xdr:rowOff>123702</xdr:rowOff>
    </xdr:from>
    <xdr:ext cx="1550195" cy="254922"/>
    <xdr:sp macro="" textlink="">
      <xdr:nvSpPr>
        <xdr:cNvPr id="61" name="TextBox 60">
          <a:extLst>
            <a:ext uri="{FF2B5EF4-FFF2-40B4-BE49-F238E27FC236}">
              <a16:creationId xmlns:a16="http://schemas.microsoft.com/office/drawing/2014/main" id="{9DD4C2B5-1FF1-3380-2A5D-D94EBEFF6EA7}"/>
            </a:ext>
          </a:extLst>
        </xdr:cNvPr>
        <xdr:cNvSpPr txBox="1"/>
      </xdr:nvSpPr>
      <xdr:spPr>
        <a:xfrm>
          <a:off x="5682856" y="1059193"/>
          <a:ext cx="1550195" cy="2549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1">
              <a:solidFill>
                <a:schemeClr val="bg1">
                  <a:lumMod val="50000"/>
                </a:schemeClr>
              </a:solidFill>
              <a:effectLst/>
              <a:latin typeface="+mn-lt"/>
              <a:ea typeface="+mn-ea"/>
              <a:cs typeface="+mn-cs"/>
            </a:rPr>
            <a:t>Filter</a:t>
          </a:r>
          <a:r>
            <a:rPr lang="en-US" sz="1200" b="1" baseline="0">
              <a:solidFill>
                <a:schemeClr val="bg1">
                  <a:lumMod val="50000"/>
                </a:schemeClr>
              </a:solidFill>
              <a:effectLst/>
              <a:latin typeface="+mn-lt"/>
              <a:ea typeface="+mn-ea"/>
              <a:cs typeface="+mn-cs"/>
            </a:rPr>
            <a:t> by Retailer</a:t>
          </a:r>
          <a:endParaRPr lang="en-US" sz="1400">
            <a:solidFill>
              <a:schemeClr val="bg1">
                <a:lumMod val="50000"/>
              </a:schemeClr>
            </a:solidFill>
            <a:effectLst/>
          </a:endParaRPr>
        </a:p>
      </xdr:txBody>
    </xdr:sp>
    <xdr:clientData/>
  </xdr:oneCellAnchor>
  <xdr:oneCellAnchor>
    <xdr:from>
      <xdr:col>14</xdr:col>
      <xdr:colOff>499377</xdr:colOff>
      <xdr:row>5</xdr:row>
      <xdr:rowOff>123702</xdr:rowOff>
    </xdr:from>
    <xdr:ext cx="1618234" cy="242552"/>
    <xdr:sp macro="" textlink="">
      <xdr:nvSpPr>
        <xdr:cNvPr id="62" name="TextBox 61">
          <a:extLst>
            <a:ext uri="{FF2B5EF4-FFF2-40B4-BE49-F238E27FC236}">
              <a16:creationId xmlns:a16="http://schemas.microsoft.com/office/drawing/2014/main" id="{8865216E-B2A8-9CC1-43F1-47FE7748E78E}"/>
            </a:ext>
          </a:extLst>
        </xdr:cNvPr>
        <xdr:cNvSpPr txBox="1"/>
      </xdr:nvSpPr>
      <xdr:spPr>
        <a:xfrm>
          <a:off x="7847234" y="1059193"/>
          <a:ext cx="1618234" cy="2425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n-US" sz="1200" b="1">
              <a:solidFill>
                <a:schemeClr val="bg1">
                  <a:lumMod val="50000"/>
                </a:schemeClr>
              </a:solidFill>
              <a:effectLst/>
              <a:latin typeface="+mn-lt"/>
              <a:ea typeface="+mn-ea"/>
              <a:cs typeface="+mn-cs"/>
            </a:rPr>
            <a:t>Filter by Sales Method</a:t>
          </a:r>
        </a:p>
      </xdr:txBody>
    </xdr:sp>
    <xdr:clientData/>
  </xdr:oneCellAnchor>
  <xdr:oneCellAnchor>
    <xdr:from>
      <xdr:col>5</xdr:col>
      <xdr:colOff>83502</xdr:colOff>
      <xdr:row>13</xdr:row>
      <xdr:rowOff>144720</xdr:rowOff>
    </xdr:from>
    <xdr:ext cx="4202748" cy="271313"/>
    <xdr:sp macro="" textlink="'Regional Analysis'!AF35">
      <xdr:nvSpPr>
        <xdr:cNvPr id="63" name="TextBox 62">
          <a:extLst>
            <a:ext uri="{FF2B5EF4-FFF2-40B4-BE49-F238E27FC236}">
              <a16:creationId xmlns:a16="http://schemas.microsoft.com/office/drawing/2014/main" id="{B6807B6F-D68B-88DD-BF60-D457E6B86C74}"/>
            </a:ext>
          </a:extLst>
        </xdr:cNvPr>
        <xdr:cNvSpPr txBox="1"/>
      </xdr:nvSpPr>
      <xdr:spPr>
        <a:xfrm>
          <a:off x="1920466" y="2576997"/>
          <a:ext cx="4202748" cy="2713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66B303EA-B7BF-4C48-B469-1C2E9D6BEE33}" type="TxLink">
            <a:rPr lang="en-US" sz="1200" b="1">
              <a:solidFill>
                <a:schemeClr val="bg1">
                  <a:lumMod val="50000"/>
                </a:schemeClr>
              </a:solidFill>
              <a:effectLst/>
              <a:latin typeface="+mn-lt"/>
              <a:ea typeface="+mn-ea"/>
              <a:cs typeface="+mn-cs"/>
            </a:rPr>
            <a:pPr marL="0" indent="0"/>
            <a:t>Monthly Revenue and Profit Trends Expressed as Percentages</a:t>
          </a:fld>
          <a:endParaRPr lang="en-US" sz="1200" b="1">
            <a:solidFill>
              <a:schemeClr val="bg1">
                <a:lumMod val="50000"/>
              </a:schemeClr>
            </a:solidFill>
            <a:effectLst/>
            <a:latin typeface="+mn-lt"/>
            <a:ea typeface="+mn-ea"/>
            <a:cs typeface="+mn-cs"/>
          </a:endParaRPr>
        </a:p>
      </xdr:txBody>
    </xdr:sp>
    <xdr:clientData/>
  </xdr:oneCellAnchor>
  <xdr:twoCellAnchor>
    <xdr:from>
      <xdr:col>5</xdr:col>
      <xdr:colOff>242501</xdr:colOff>
      <xdr:row>15</xdr:row>
      <xdr:rowOff>48945</xdr:rowOff>
    </xdr:from>
    <xdr:to>
      <xdr:col>17</xdr:col>
      <xdr:colOff>294409</xdr:colOff>
      <xdr:row>28</xdr:row>
      <xdr:rowOff>98595</xdr:rowOff>
    </xdr:to>
    <xdr:graphicFrame macro="">
      <xdr:nvGraphicFramePr>
        <xdr:cNvPr id="39" name="Chart 38">
          <a:extLst>
            <a:ext uri="{FF2B5EF4-FFF2-40B4-BE49-F238E27FC236}">
              <a16:creationId xmlns:a16="http://schemas.microsoft.com/office/drawing/2014/main" id="{FB84831C-6F4A-48D0-AFB0-D9FB26208B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xdr:col>
      <xdr:colOff>358734</xdr:colOff>
      <xdr:row>0</xdr:row>
      <xdr:rowOff>98961</xdr:rowOff>
    </xdr:from>
    <xdr:to>
      <xdr:col>4</xdr:col>
      <xdr:colOff>234079</xdr:colOff>
      <xdr:row>5</xdr:row>
      <xdr:rowOff>101958</xdr:rowOff>
    </xdr:to>
    <xdr:pic>
      <xdr:nvPicPr>
        <xdr:cNvPr id="49" name="Picture 48">
          <a:extLst>
            <a:ext uri="{FF2B5EF4-FFF2-40B4-BE49-F238E27FC236}">
              <a16:creationId xmlns:a16="http://schemas.microsoft.com/office/drawing/2014/main" id="{785E6EB1-0C87-4CF5-8170-C70672936C8F}"/>
            </a:ext>
          </a:extLst>
        </xdr:cNvPr>
        <xdr:cNvPicPr>
          <a:picLocks noChangeAspect="1"/>
        </xdr:cNvPicPr>
      </xdr:nvPicPr>
      <xdr:blipFill rotWithShape="1">
        <a:blip xmlns:r="http://schemas.openxmlformats.org/officeDocument/2006/relationships" r:embed="rId8" cstate="print">
          <a:lum bright="70000" contrast="-70000"/>
          <a:extLst>
            <a:ext uri="{28A0092B-C50C-407E-A947-70E740481C1C}">
              <a14:useLocalDpi xmlns:a14="http://schemas.microsoft.com/office/drawing/2010/main" val="0"/>
            </a:ext>
          </a:extLst>
        </a:blip>
        <a:srcRect l="5470" t="12755" r="2222" b="10322"/>
        <a:stretch>
          <a:fillRect/>
        </a:stretch>
      </xdr:blipFill>
      <xdr:spPr>
        <a:xfrm>
          <a:off x="358734" y="98961"/>
          <a:ext cx="1087619" cy="930757"/>
        </a:xfrm>
        <a:prstGeom prst="rect">
          <a:avLst/>
        </a:prstGeom>
      </xdr:spPr>
    </xdr:pic>
    <xdr:clientData/>
  </xdr:twoCellAnchor>
  <xdr:twoCellAnchor editAs="oneCell">
    <xdr:from>
      <xdr:col>11</xdr:col>
      <xdr:colOff>276086</xdr:colOff>
      <xdr:row>7</xdr:row>
      <xdr:rowOff>27610</xdr:rowOff>
    </xdr:from>
    <xdr:to>
      <xdr:col>14</xdr:col>
      <xdr:colOff>282712</xdr:colOff>
      <xdr:row>12</xdr:row>
      <xdr:rowOff>55217</xdr:rowOff>
    </xdr:to>
    <mc:AlternateContent xmlns:mc="http://schemas.openxmlformats.org/markup-compatibility/2006" xmlns:a14="http://schemas.microsoft.com/office/drawing/2010/main">
      <mc:Choice Requires="a14">
        <xdr:graphicFrame macro="">
          <xdr:nvGraphicFramePr>
            <xdr:cNvPr id="31" name="Retailer">
              <a:extLst>
                <a:ext uri="{FF2B5EF4-FFF2-40B4-BE49-F238E27FC236}">
                  <a16:creationId xmlns:a16="http://schemas.microsoft.com/office/drawing/2014/main" id="{E5A10BF6-09D1-44CD-9036-DEE023E4FC60}"/>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5742608" y="1380436"/>
              <a:ext cx="1828800" cy="9939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527421</xdr:colOff>
      <xdr:row>7</xdr:row>
      <xdr:rowOff>40461</xdr:rowOff>
    </xdr:from>
    <xdr:to>
      <xdr:col>17</xdr:col>
      <xdr:colOff>331304</xdr:colOff>
      <xdr:row>12</xdr:row>
      <xdr:rowOff>27609</xdr:rowOff>
    </xdr:to>
    <mc:AlternateContent xmlns:mc="http://schemas.openxmlformats.org/markup-compatibility/2006" xmlns:a14="http://schemas.microsoft.com/office/drawing/2010/main">
      <mc:Choice Requires="a14">
        <xdr:graphicFrame macro="">
          <xdr:nvGraphicFramePr>
            <xdr:cNvPr id="43" name="Sales Method">
              <a:extLst>
                <a:ext uri="{FF2B5EF4-FFF2-40B4-BE49-F238E27FC236}">
                  <a16:creationId xmlns:a16="http://schemas.microsoft.com/office/drawing/2014/main" id="{9D064F5E-0A4D-4B27-89D8-D07524FA1893}"/>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7816117" y="1393287"/>
              <a:ext cx="1626057" cy="9534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18</xdr:col>
      <xdr:colOff>6358</xdr:colOff>
      <xdr:row>6</xdr:row>
      <xdr:rowOff>55217</xdr:rowOff>
    </xdr:from>
    <xdr:ext cx="2174729" cy="469348"/>
    <xdr:sp macro="" textlink="'Regional Analysis'!AQ34">
      <xdr:nvSpPr>
        <xdr:cNvPr id="47" name="TextBox 46">
          <a:extLst>
            <a:ext uri="{FF2B5EF4-FFF2-40B4-BE49-F238E27FC236}">
              <a16:creationId xmlns:a16="http://schemas.microsoft.com/office/drawing/2014/main" id="{D2D41D9E-2465-4413-A026-6B2F1424C525}"/>
            </a:ext>
          </a:extLst>
        </xdr:cNvPr>
        <xdr:cNvSpPr txBox="1"/>
      </xdr:nvSpPr>
      <xdr:spPr>
        <a:xfrm>
          <a:off x="9724619" y="1214782"/>
          <a:ext cx="2174729" cy="4693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1E354909-347D-4C60-BC4C-F9240480F91A}" type="TxLink">
            <a:rPr lang="en-US" sz="1200" b="1" i="0" u="none" strike="noStrike">
              <a:solidFill>
                <a:schemeClr val="bg1">
                  <a:lumMod val="50000"/>
                </a:schemeClr>
              </a:solidFill>
              <a:effectLst/>
              <a:latin typeface="+mn-lt"/>
              <a:ea typeface="+mn-ea"/>
              <a:cs typeface="+mn-cs"/>
            </a:rPr>
            <a:pPr marL="0" indent="0"/>
            <a:t>Percentage Share of Revenue by Region</a:t>
          </a:fld>
          <a:endParaRPr lang="en-US" sz="1200" b="1" i="0" u="none" strike="noStrike">
            <a:solidFill>
              <a:schemeClr val="bg1">
                <a:lumMod val="50000"/>
              </a:schemeClr>
            </a:solidFill>
            <a:effectLst/>
            <a:latin typeface="+mn-lt"/>
            <a:ea typeface="+mn-ea"/>
            <a:cs typeface="+mn-cs"/>
          </a:endParaRPr>
        </a:p>
      </xdr:txBody>
    </xdr:sp>
    <xdr:clientData/>
  </xdr:oneCellAnchor>
  <xdr:twoCellAnchor>
    <xdr:from>
      <xdr:col>17</xdr:col>
      <xdr:colOff>535565</xdr:colOff>
      <xdr:row>10</xdr:row>
      <xdr:rowOff>110437</xdr:rowOff>
    </xdr:from>
    <xdr:to>
      <xdr:col>22</xdr:col>
      <xdr:colOff>96629</xdr:colOff>
      <xdr:row>28</xdr:row>
      <xdr:rowOff>174413</xdr:rowOff>
    </xdr:to>
    <xdr:graphicFrame macro="">
      <xdr:nvGraphicFramePr>
        <xdr:cNvPr id="50" name="Chart 49">
          <a:extLst>
            <a:ext uri="{FF2B5EF4-FFF2-40B4-BE49-F238E27FC236}">
              <a16:creationId xmlns:a16="http://schemas.microsoft.com/office/drawing/2014/main" id="{D3C7B9CD-6884-4797-BD58-1A7FEC7CF5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18</xdr:col>
      <xdr:colOff>6358</xdr:colOff>
      <xdr:row>8</xdr:row>
      <xdr:rowOff>127057</xdr:rowOff>
    </xdr:from>
    <xdr:ext cx="2181079" cy="549356"/>
    <xdr:sp macro="" textlink="'Regional Analysis'!AN34">
      <xdr:nvSpPr>
        <xdr:cNvPr id="51" name="TextBox 50">
          <a:extLst>
            <a:ext uri="{FF2B5EF4-FFF2-40B4-BE49-F238E27FC236}">
              <a16:creationId xmlns:a16="http://schemas.microsoft.com/office/drawing/2014/main" id="{9CECADC7-7345-417C-A68E-79D0D62E16E6}"/>
            </a:ext>
          </a:extLst>
        </xdr:cNvPr>
        <xdr:cNvSpPr txBox="1"/>
      </xdr:nvSpPr>
      <xdr:spPr>
        <a:xfrm>
          <a:off x="9724619" y="1673144"/>
          <a:ext cx="2181079" cy="5493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24ED8177-59C9-4972-B77B-8A5C463A2376}" type="TxLink">
            <a:rPr lang="en-US" sz="1100" b="0" i="0" u="none" strike="noStrike">
              <a:solidFill>
                <a:srgbClr val="C00000"/>
              </a:solidFill>
              <a:effectLst/>
              <a:latin typeface="Calibri"/>
              <a:ea typeface="+mn-ea"/>
              <a:cs typeface="Calibri"/>
            </a:rPr>
            <a:pPr marL="0" indent="0"/>
            <a:t>Regions with the Highest Sales Performance on Highlight</a:t>
          </a:fld>
          <a:endParaRPr lang="en-US" sz="1000" b="1" i="0" u="none" strike="noStrike">
            <a:solidFill>
              <a:srgbClr val="C00000"/>
            </a:solidFill>
            <a:effectLst/>
            <a:latin typeface="+mn-lt"/>
            <a:ea typeface="+mn-ea"/>
            <a:cs typeface="+mn-cs"/>
          </a:endParaRPr>
        </a:p>
      </xdr:txBody>
    </xdr:sp>
    <xdr:clientData/>
  </xdr:oneCellAnchor>
  <xdr:oneCellAnchor>
    <xdr:from>
      <xdr:col>5</xdr:col>
      <xdr:colOff>179456</xdr:colOff>
      <xdr:row>30</xdr:row>
      <xdr:rowOff>55220</xdr:rowOff>
    </xdr:from>
    <xdr:ext cx="3301887" cy="257125"/>
    <xdr:sp macro="" textlink="'Regional Analysis'!BH27">
      <xdr:nvSpPr>
        <xdr:cNvPr id="52" name="TextBox 51">
          <a:extLst>
            <a:ext uri="{FF2B5EF4-FFF2-40B4-BE49-F238E27FC236}">
              <a16:creationId xmlns:a16="http://schemas.microsoft.com/office/drawing/2014/main" id="{7C575299-7CB7-4AB7-B456-299D83305071}"/>
            </a:ext>
          </a:extLst>
        </xdr:cNvPr>
        <xdr:cNvSpPr txBox="1"/>
      </xdr:nvSpPr>
      <xdr:spPr>
        <a:xfrm>
          <a:off x="2001630" y="5853046"/>
          <a:ext cx="3301887" cy="257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CC6D163A-ACEC-440D-A0A8-2EA7D7AA36E4}" type="TxLink">
            <a:rPr lang="en-US" sz="1200" b="1" i="0" u="none" strike="noStrike">
              <a:solidFill>
                <a:schemeClr val="bg1">
                  <a:lumMod val="50000"/>
                </a:schemeClr>
              </a:solidFill>
              <a:effectLst/>
              <a:latin typeface="+mn-lt"/>
              <a:ea typeface="+mn-ea"/>
              <a:cs typeface="+mn-cs"/>
            </a:rPr>
            <a:pPr marL="0" indent="0"/>
            <a:t>Percentage Share of Revenue by City</a:t>
          </a:fld>
          <a:endParaRPr lang="en-US" sz="1200" b="1" i="0" u="none" strike="noStrike">
            <a:solidFill>
              <a:schemeClr val="bg1">
                <a:lumMod val="50000"/>
              </a:schemeClr>
            </a:solidFill>
            <a:effectLst/>
            <a:latin typeface="+mn-lt"/>
            <a:ea typeface="+mn-ea"/>
            <a:cs typeface="+mn-cs"/>
          </a:endParaRPr>
        </a:p>
      </xdr:txBody>
    </xdr:sp>
    <xdr:clientData/>
  </xdr:oneCellAnchor>
  <xdr:oneCellAnchor>
    <xdr:from>
      <xdr:col>5</xdr:col>
      <xdr:colOff>179456</xdr:colOff>
      <xdr:row>31</xdr:row>
      <xdr:rowOff>97326</xdr:rowOff>
    </xdr:from>
    <xdr:ext cx="3388515" cy="436786"/>
    <xdr:sp macro="" textlink="'Regional Analysis'!BD27">
      <xdr:nvSpPr>
        <xdr:cNvPr id="59" name="TextBox 58">
          <a:extLst>
            <a:ext uri="{FF2B5EF4-FFF2-40B4-BE49-F238E27FC236}">
              <a16:creationId xmlns:a16="http://schemas.microsoft.com/office/drawing/2014/main" id="{5D047EAF-C80E-4383-AD24-0EBD32D2172F}"/>
            </a:ext>
          </a:extLst>
        </xdr:cNvPr>
        <xdr:cNvSpPr txBox="1"/>
      </xdr:nvSpPr>
      <xdr:spPr>
        <a:xfrm>
          <a:off x="2001630" y="6088413"/>
          <a:ext cx="338851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4B9EA951-5EE7-4E7A-BD66-7073023741C8}" type="TxLink">
            <a:rPr lang="en-US" sz="1100" b="0" i="0" u="none" strike="noStrike">
              <a:solidFill>
                <a:srgbClr val="C00000"/>
              </a:solidFill>
              <a:effectLst/>
              <a:latin typeface="Calibri"/>
              <a:ea typeface="+mn-ea"/>
              <a:cs typeface="Calibri"/>
            </a:rPr>
            <a:pPr marL="0" indent="0"/>
            <a:t>City with the Highest Sales Performance on Highlight</a:t>
          </a:fld>
          <a:endParaRPr lang="en-US" sz="1100" b="0" i="0" u="none" strike="noStrike">
            <a:solidFill>
              <a:srgbClr val="C00000"/>
            </a:solidFill>
            <a:effectLst/>
            <a:latin typeface="Calibri"/>
            <a:ea typeface="+mn-ea"/>
            <a:cs typeface="Calibri"/>
          </a:endParaRPr>
        </a:p>
      </xdr:txBody>
    </xdr:sp>
    <xdr:clientData/>
  </xdr:oneCellAnchor>
  <xdr:twoCellAnchor>
    <xdr:from>
      <xdr:col>5</xdr:col>
      <xdr:colOff>300644</xdr:colOff>
      <xdr:row>32</xdr:row>
      <xdr:rowOff>165652</xdr:rowOff>
    </xdr:from>
    <xdr:to>
      <xdr:col>13</xdr:col>
      <xdr:colOff>374648</xdr:colOff>
      <xdr:row>44</xdr:row>
      <xdr:rowOff>125421</xdr:rowOff>
    </xdr:to>
    <xdr:graphicFrame macro="">
      <xdr:nvGraphicFramePr>
        <xdr:cNvPr id="1024" name="Chart 1023">
          <a:extLst>
            <a:ext uri="{FF2B5EF4-FFF2-40B4-BE49-F238E27FC236}">
              <a16:creationId xmlns:a16="http://schemas.microsoft.com/office/drawing/2014/main" id="{08A34362-77E1-48BE-B86D-C919637767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14</xdr:col>
      <xdr:colOff>55217</xdr:colOff>
      <xdr:row>30</xdr:row>
      <xdr:rowOff>110435</xdr:rowOff>
    </xdr:from>
    <xdr:ext cx="3081388" cy="271313"/>
    <xdr:sp macro="" textlink="'Regional Analysis'!AT25">
      <xdr:nvSpPr>
        <xdr:cNvPr id="1033" name="TextBox 1032">
          <a:extLst>
            <a:ext uri="{FF2B5EF4-FFF2-40B4-BE49-F238E27FC236}">
              <a16:creationId xmlns:a16="http://schemas.microsoft.com/office/drawing/2014/main" id="{18DA8152-EE15-452C-AE2C-76E66E72E632}"/>
            </a:ext>
          </a:extLst>
        </xdr:cNvPr>
        <xdr:cNvSpPr txBox="1"/>
      </xdr:nvSpPr>
      <xdr:spPr>
        <a:xfrm>
          <a:off x="7343913" y="5908261"/>
          <a:ext cx="3081388" cy="2713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FA81CB2B-0284-46B8-95EA-28E8DE5C5398}" type="TxLink">
            <a:rPr lang="en-US" sz="1200" b="1" i="0" u="none" strike="noStrike">
              <a:solidFill>
                <a:schemeClr val="bg1">
                  <a:lumMod val="50000"/>
                </a:schemeClr>
              </a:solidFill>
              <a:effectLst/>
              <a:latin typeface="+mn-lt"/>
              <a:ea typeface="+mn-ea"/>
              <a:cs typeface="+mn-cs"/>
            </a:rPr>
            <a:pPr marL="0" indent="0"/>
            <a:t>Map Showing Revenue Distribution by State in Percentage</a:t>
          </a:fld>
          <a:endParaRPr lang="en-US" sz="1200" b="1" i="0" u="none" strike="noStrike">
            <a:solidFill>
              <a:schemeClr val="bg1">
                <a:lumMod val="50000"/>
              </a:schemeClr>
            </a:solidFill>
            <a:effectLst/>
            <a:latin typeface="+mn-lt"/>
            <a:ea typeface="+mn-ea"/>
            <a:cs typeface="+mn-cs"/>
          </a:endParaRPr>
        </a:p>
      </xdr:txBody>
    </xdr:sp>
    <xdr:clientData/>
  </xdr:oneCellAnchor>
  <xdr:twoCellAnchor>
    <xdr:from>
      <xdr:col>14</xdr:col>
      <xdr:colOff>69230</xdr:colOff>
      <xdr:row>32</xdr:row>
      <xdr:rowOff>71885</xdr:rowOff>
    </xdr:from>
    <xdr:to>
      <xdr:col>22</xdr:col>
      <xdr:colOff>3161</xdr:colOff>
      <xdr:row>43</xdr:row>
      <xdr:rowOff>165980</xdr:rowOff>
    </xdr:to>
    <mc:AlternateContent xmlns:mc="http://schemas.openxmlformats.org/markup-compatibility/2006">
      <mc:Choice xmlns:cx4="http://schemas.microsoft.com/office/drawing/2016/5/10/chartex" Requires="cx4">
        <xdr:graphicFrame macro="">
          <xdr:nvGraphicFramePr>
            <xdr:cNvPr id="1034" name="Chart 1033">
              <a:extLst>
                <a:ext uri="{FF2B5EF4-FFF2-40B4-BE49-F238E27FC236}">
                  <a16:creationId xmlns:a16="http://schemas.microsoft.com/office/drawing/2014/main" id="{FA30F098-B97F-493B-8114-7DDB1A4F1C8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8603630" y="6167885"/>
              <a:ext cx="4810731" cy="218959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42862</xdr:colOff>
      <xdr:row>12</xdr:row>
      <xdr:rowOff>43943</xdr:rowOff>
    </xdr:from>
    <xdr:to>
      <xdr:col>4</xdr:col>
      <xdr:colOff>471180</xdr:colOff>
      <xdr:row>14</xdr:row>
      <xdr:rowOff>46708</xdr:rowOff>
    </xdr:to>
    <xdr:sp macro="" textlink="">
      <xdr:nvSpPr>
        <xdr:cNvPr id="33" name="Rectangle: Rounded Corners 32">
          <a:extLst>
            <a:ext uri="{FF2B5EF4-FFF2-40B4-BE49-F238E27FC236}">
              <a16:creationId xmlns:a16="http://schemas.microsoft.com/office/drawing/2014/main" id="{E754E3A5-CAA8-4607-899F-B096CCB1988F}"/>
            </a:ext>
          </a:extLst>
        </xdr:cNvPr>
        <xdr:cNvSpPr/>
      </xdr:nvSpPr>
      <xdr:spPr>
        <a:xfrm>
          <a:off x="42862" y="2256201"/>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xdr:col>
      <xdr:colOff>42862</xdr:colOff>
      <xdr:row>15</xdr:row>
      <xdr:rowOff>148103</xdr:rowOff>
    </xdr:from>
    <xdr:to>
      <xdr:col>4</xdr:col>
      <xdr:colOff>471180</xdr:colOff>
      <xdr:row>17</xdr:row>
      <xdr:rowOff>150869</xdr:rowOff>
    </xdr:to>
    <xdr:sp macro="" textlink="">
      <xdr:nvSpPr>
        <xdr:cNvPr id="48" name="Rectangle: Rounded Corners 47">
          <a:extLst>
            <a:ext uri="{FF2B5EF4-FFF2-40B4-BE49-F238E27FC236}">
              <a16:creationId xmlns:a16="http://schemas.microsoft.com/office/drawing/2014/main" id="{25394956-A618-41A5-9D28-3FAC0368AFF6}"/>
            </a:ext>
          </a:extLst>
        </xdr:cNvPr>
        <xdr:cNvSpPr/>
      </xdr:nvSpPr>
      <xdr:spPr>
        <a:xfrm>
          <a:off x="42862" y="2913426"/>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xdr:col>
      <xdr:colOff>42862</xdr:colOff>
      <xdr:row>19</xdr:row>
      <xdr:rowOff>86959</xdr:rowOff>
    </xdr:from>
    <xdr:to>
      <xdr:col>4</xdr:col>
      <xdr:colOff>471180</xdr:colOff>
      <xdr:row>21</xdr:row>
      <xdr:rowOff>89724</xdr:rowOff>
    </xdr:to>
    <xdr:sp macro="" textlink="">
      <xdr:nvSpPr>
        <xdr:cNvPr id="53" name="Rectangle: Rounded Corners 52">
          <a:extLst>
            <a:ext uri="{FF2B5EF4-FFF2-40B4-BE49-F238E27FC236}">
              <a16:creationId xmlns:a16="http://schemas.microsoft.com/office/drawing/2014/main" id="{3385056E-C5C0-4E8D-9532-6A7CB9D20C8F}"/>
            </a:ext>
          </a:extLst>
        </xdr:cNvPr>
        <xdr:cNvSpPr/>
      </xdr:nvSpPr>
      <xdr:spPr>
        <a:xfrm>
          <a:off x="42862" y="3589701"/>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xdr:col>
      <xdr:colOff>42862</xdr:colOff>
      <xdr:row>22</xdr:row>
      <xdr:rowOff>162545</xdr:rowOff>
    </xdr:from>
    <xdr:to>
      <xdr:col>4</xdr:col>
      <xdr:colOff>471180</xdr:colOff>
      <xdr:row>24</xdr:row>
      <xdr:rowOff>165310</xdr:rowOff>
    </xdr:to>
    <xdr:sp macro="" textlink="">
      <xdr:nvSpPr>
        <xdr:cNvPr id="54" name="Rectangle: Rounded Corners 53">
          <a:extLst>
            <a:ext uri="{FF2B5EF4-FFF2-40B4-BE49-F238E27FC236}">
              <a16:creationId xmlns:a16="http://schemas.microsoft.com/office/drawing/2014/main" id="{889AF834-08D8-48A6-8211-107617859400}"/>
            </a:ext>
          </a:extLst>
        </xdr:cNvPr>
        <xdr:cNvSpPr/>
      </xdr:nvSpPr>
      <xdr:spPr>
        <a:xfrm>
          <a:off x="42862" y="4218351"/>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oneCellAnchor>
    <xdr:from>
      <xdr:col>2</xdr:col>
      <xdr:colOff>428625</xdr:colOff>
      <xdr:row>12</xdr:row>
      <xdr:rowOff>15368</xdr:rowOff>
    </xdr:from>
    <xdr:ext cx="885824" cy="405432"/>
    <xdr:sp macro="" textlink="">
      <xdr:nvSpPr>
        <xdr:cNvPr id="1029" name="TextBox 1028">
          <a:hlinkClick xmlns:r="http://schemas.openxmlformats.org/officeDocument/2006/relationships" r:id="rId12"/>
          <a:extLst>
            <a:ext uri="{FF2B5EF4-FFF2-40B4-BE49-F238E27FC236}">
              <a16:creationId xmlns:a16="http://schemas.microsoft.com/office/drawing/2014/main" id="{0F9A20E4-14CC-4FC9-B9AE-52E92D8A0805}"/>
            </a:ext>
          </a:extLst>
        </xdr:cNvPr>
        <xdr:cNvSpPr txBox="1"/>
      </xdr:nvSpPr>
      <xdr:spPr>
        <a:xfrm>
          <a:off x="428625" y="2227626"/>
          <a:ext cx="885824"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2000" b="1">
              <a:solidFill>
                <a:schemeClr val="tx2"/>
              </a:solidFill>
              <a:effectLst/>
              <a:latin typeface="+mn-lt"/>
              <a:ea typeface="+mn-ea"/>
              <a:cs typeface="+mn-cs"/>
            </a:rPr>
            <a:t>Home</a:t>
          </a:r>
          <a:endParaRPr lang="en-US" sz="2000">
            <a:solidFill>
              <a:schemeClr val="tx2"/>
            </a:solidFill>
            <a:effectLst/>
            <a:latin typeface="+mn-lt"/>
            <a:ea typeface="+mn-ea"/>
            <a:cs typeface="+mn-cs"/>
          </a:endParaRPr>
        </a:p>
      </xdr:txBody>
    </xdr:sp>
    <xdr:clientData/>
  </xdr:oneCellAnchor>
  <xdr:oneCellAnchor>
    <xdr:from>
      <xdr:col>2</xdr:col>
      <xdr:colOff>19050</xdr:colOff>
      <xdr:row>15</xdr:row>
      <xdr:rowOff>119528</xdr:rowOff>
    </xdr:from>
    <xdr:ext cx="1728787" cy="374141"/>
    <xdr:sp macro="" textlink="">
      <xdr:nvSpPr>
        <xdr:cNvPr id="1030" name="TextBox 1029">
          <a:hlinkClick xmlns:r="http://schemas.openxmlformats.org/officeDocument/2006/relationships" r:id="rId13"/>
          <a:extLst>
            <a:ext uri="{FF2B5EF4-FFF2-40B4-BE49-F238E27FC236}">
              <a16:creationId xmlns:a16="http://schemas.microsoft.com/office/drawing/2014/main" id="{49E96673-219A-4231-A695-D6354ACBEE4C}"/>
            </a:ext>
          </a:extLst>
        </xdr:cNvPr>
        <xdr:cNvSpPr txBox="1"/>
      </xdr:nvSpPr>
      <xdr:spPr>
        <a:xfrm>
          <a:off x="19050" y="2884851"/>
          <a:ext cx="172878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800" b="1" baseline="0">
              <a:solidFill>
                <a:schemeClr val="tx2"/>
              </a:solidFill>
              <a:effectLst/>
              <a:latin typeface="+mn-lt"/>
              <a:ea typeface="+mn-ea"/>
              <a:cs typeface="+mn-cs"/>
            </a:rPr>
            <a:t>Revenue</a:t>
          </a:r>
          <a:r>
            <a:rPr lang="en-US" sz="1700" b="1" baseline="0">
              <a:solidFill>
                <a:schemeClr val="tx2"/>
              </a:solidFill>
              <a:effectLst/>
              <a:latin typeface="+mn-lt"/>
              <a:ea typeface="+mn-ea"/>
              <a:cs typeface="+mn-cs"/>
            </a:rPr>
            <a:t> Insight</a:t>
          </a:r>
          <a:endParaRPr lang="en-US" sz="1700" b="1">
            <a:solidFill>
              <a:schemeClr val="tx2"/>
            </a:solidFill>
            <a:effectLst/>
            <a:latin typeface="+mn-lt"/>
            <a:ea typeface="+mn-ea"/>
            <a:cs typeface="+mn-cs"/>
          </a:endParaRPr>
        </a:p>
      </xdr:txBody>
    </xdr:sp>
    <xdr:clientData/>
  </xdr:oneCellAnchor>
  <xdr:oneCellAnchor>
    <xdr:from>
      <xdr:col>2</xdr:col>
      <xdr:colOff>9525</xdr:colOff>
      <xdr:row>19</xdr:row>
      <xdr:rowOff>77434</xdr:rowOff>
    </xdr:from>
    <xdr:ext cx="1747837" cy="374141"/>
    <xdr:sp macro="" textlink="">
      <xdr:nvSpPr>
        <xdr:cNvPr id="1031" name="TextBox 1030">
          <a:hlinkClick xmlns:r="http://schemas.openxmlformats.org/officeDocument/2006/relationships" r:id="rId14"/>
          <a:extLst>
            <a:ext uri="{FF2B5EF4-FFF2-40B4-BE49-F238E27FC236}">
              <a16:creationId xmlns:a16="http://schemas.microsoft.com/office/drawing/2014/main" id="{1634D377-45EE-4DD4-B32B-10C530481DAF}"/>
            </a:ext>
          </a:extLst>
        </xdr:cNvPr>
        <xdr:cNvSpPr txBox="1"/>
      </xdr:nvSpPr>
      <xdr:spPr>
        <a:xfrm>
          <a:off x="9525" y="3580176"/>
          <a:ext cx="174783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800" b="1" baseline="0">
              <a:solidFill>
                <a:schemeClr val="tx2"/>
              </a:solidFill>
              <a:effectLst/>
              <a:latin typeface="+mn-lt"/>
              <a:ea typeface="+mn-ea"/>
              <a:cs typeface="+mn-cs"/>
            </a:rPr>
            <a:t>Regional Insight</a:t>
          </a:r>
          <a:endParaRPr lang="en-US" sz="1800" b="1">
            <a:solidFill>
              <a:schemeClr val="tx2"/>
            </a:solidFill>
            <a:effectLst/>
            <a:latin typeface="+mn-lt"/>
            <a:ea typeface="+mn-ea"/>
            <a:cs typeface="+mn-cs"/>
          </a:endParaRPr>
        </a:p>
      </xdr:txBody>
    </xdr:sp>
    <xdr:clientData/>
  </xdr:oneCellAnchor>
  <xdr:twoCellAnchor>
    <xdr:from>
      <xdr:col>2</xdr:col>
      <xdr:colOff>42862</xdr:colOff>
      <xdr:row>26</xdr:row>
      <xdr:rowOff>25200</xdr:rowOff>
    </xdr:from>
    <xdr:to>
      <xdr:col>4</xdr:col>
      <xdr:colOff>471180</xdr:colOff>
      <xdr:row>28</xdr:row>
      <xdr:rowOff>27966</xdr:rowOff>
    </xdr:to>
    <xdr:sp macro="" textlink="">
      <xdr:nvSpPr>
        <xdr:cNvPr id="1035" name="Rectangle: Rounded Corners 1034">
          <a:extLst>
            <a:ext uri="{FF2B5EF4-FFF2-40B4-BE49-F238E27FC236}">
              <a16:creationId xmlns:a16="http://schemas.microsoft.com/office/drawing/2014/main" id="{AC77F34B-33EF-4602-822B-6BDDE9A75300}"/>
            </a:ext>
          </a:extLst>
        </xdr:cNvPr>
        <xdr:cNvSpPr/>
      </xdr:nvSpPr>
      <xdr:spPr>
        <a:xfrm>
          <a:off x="42862" y="4818426"/>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oneCellAnchor>
    <xdr:from>
      <xdr:col>2</xdr:col>
      <xdr:colOff>0</xdr:colOff>
      <xdr:row>22</xdr:row>
      <xdr:rowOff>143495</xdr:rowOff>
    </xdr:from>
    <xdr:ext cx="1747837" cy="358431"/>
    <xdr:sp macro="" textlink="">
      <xdr:nvSpPr>
        <xdr:cNvPr id="1036" name="TextBox 1035">
          <a:hlinkClick xmlns:r="http://schemas.openxmlformats.org/officeDocument/2006/relationships" r:id="rId15"/>
          <a:extLst>
            <a:ext uri="{FF2B5EF4-FFF2-40B4-BE49-F238E27FC236}">
              <a16:creationId xmlns:a16="http://schemas.microsoft.com/office/drawing/2014/main" id="{FB17F92D-A9F6-4F1E-9C05-89700FBCEFD5}"/>
            </a:ext>
          </a:extLst>
        </xdr:cNvPr>
        <xdr:cNvSpPr txBox="1"/>
      </xdr:nvSpPr>
      <xdr:spPr>
        <a:xfrm>
          <a:off x="0" y="4199301"/>
          <a:ext cx="1747837" cy="358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700" b="1" baseline="0">
              <a:solidFill>
                <a:schemeClr val="tx2"/>
              </a:solidFill>
              <a:effectLst/>
              <a:latin typeface="+mn-lt"/>
              <a:ea typeface="+mn-ea"/>
              <a:cs typeface="+mn-cs"/>
            </a:rPr>
            <a:t>Revenue Analysis</a:t>
          </a:r>
          <a:endParaRPr lang="en-US" sz="1700" b="1">
            <a:solidFill>
              <a:schemeClr val="tx2"/>
            </a:solidFill>
            <a:effectLst/>
            <a:latin typeface="+mn-lt"/>
            <a:ea typeface="+mn-ea"/>
            <a:cs typeface="+mn-cs"/>
          </a:endParaRPr>
        </a:p>
      </xdr:txBody>
    </xdr:sp>
    <xdr:clientData/>
  </xdr:oneCellAnchor>
  <xdr:oneCellAnchor>
    <xdr:from>
      <xdr:col>2</xdr:col>
      <xdr:colOff>0</xdr:colOff>
      <xdr:row>26</xdr:row>
      <xdr:rowOff>15675</xdr:rowOff>
    </xdr:from>
    <xdr:ext cx="1747837" cy="358431"/>
    <xdr:sp macro="" textlink="">
      <xdr:nvSpPr>
        <xdr:cNvPr id="1037" name="TextBox 1036">
          <a:hlinkClick xmlns:r="http://schemas.openxmlformats.org/officeDocument/2006/relationships" r:id="rId16"/>
          <a:extLst>
            <a:ext uri="{FF2B5EF4-FFF2-40B4-BE49-F238E27FC236}">
              <a16:creationId xmlns:a16="http://schemas.microsoft.com/office/drawing/2014/main" id="{C4F8075E-3BB1-4ED3-A4FD-EF8C0E07922C}"/>
            </a:ext>
          </a:extLst>
        </xdr:cNvPr>
        <xdr:cNvSpPr txBox="1"/>
      </xdr:nvSpPr>
      <xdr:spPr>
        <a:xfrm>
          <a:off x="0" y="4808901"/>
          <a:ext cx="1747837" cy="358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700" b="1" baseline="0">
              <a:solidFill>
                <a:schemeClr val="tx2"/>
              </a:solidFill>
              <a:effectLst/>
              <a:latin typeface="+mn-lt"/>
              <a:ea typeface="+mn-ea"/>
              <a:cs typeface="+mn-cs"/>
            </a:rPr>
            <a:t>Regional Analysis</a:t>
          </a:r>
          <a:endParaRPr lang="en-US" sz="1700" b="1">
            <a:solidFill>
              <a:schemeClr val="tx2"/>
            </a:solidFill>
            <a:effectLst/>
            <a:latin typeface="+mn-lt"/>
            <a:ea typeface="+mn-ea"/>
            <a:cs typeface="+mn-cs"/>
          </a:endParaRP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0</xdr:col>
      <xdr:colOff>138112</xdr:colOff>
      <xdr:row>10</xdr:row>
      <xdr:rowOff>28575</xdr:rowOff>
    </xdr:from>
    <xdr:to>
      <xdr:col>2</xdr:col>
      <xdr:colOff>576262</xdr:colOff>
      <xdr:row>12</xdr:row>
      <xdr:rowOff>19050</xdr:rowOff>
    </xdr:to>
    <xdr:sp macro="" textlink="">
      <xdr:nvSpPr>
        <xdr:cNvPr id="2" name="Rectangle: Rounded Corners 1">
          <a:extLst>
            <a:ext uri="{FF2B5EF4-FFF2-40B4-BE49-F238E27FC236}">
              <a16:creationId xmlns:a16="http://schemas.microsoft.com/office/drawing/2014/main" id="{34E816F8-F26A-4742-9189-68311138F66D}"/>
            </a:ext>
          </a:extLst>
        </xdr:cNvPr>
        <xdr:cNvSpPr/>
      </xdr:nvSpPr>
      <xdr:spPr>
        <a:xfrm>
          <a:off x="138112" y="1933575"/>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138112</xdr:colOff>
      <xdr:row>13</xdr:row>
      <xdr:rowOff>114300</xdr:rowOff>
    </xdr:from>
    <xdr:to>
      <xdr:col>2</xdr:col>
      <xdr:colOff>576262</xdr:colOff>
      <xdr:row>15</xdr:row>
      <xdr:rowOff>104775</xdr:rowOff>
    </xdr:to>
    <xdr:sp macro="" textlink="">
      <xdr:nvSpPr>
        <xdr:cNvPr id="3" name="Rectangle: Rounded Corners 2">
          <a:extLst>
            <a:ext uri="{FF2B5EF4-FFF2-40B4-BE49-F238E27FC236}">
              <a16:creationId xmlns:a16="http://schemas.microsoft.com/office/drawing/2014/main" id="{14984CFF-D02A-40B3-B5BF-B612418F5045}"/>
            </a:ext>
          </a:extLst>
        </xdr:cNvPr>
        <xdr:cNvSpPr/>
      </xdr:nvSpPr>
      <xdr:spPr>
        <a:xfrm>
          <a:off x="138112" y="2590800"/>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138112</xdr:colOff>
      <xdr:row>17</xdr:row>
      <xdr:rowOff>28575</xdr:rowOff>
    </xdr:from>
    <xdr:to>
      <xdr:col>2</xdr:col>
      <xdr:colOff>576262</xdr:colOff>
      <xdr:row>19</xdr:row>
      <xdr:rowOff>19050</xdr:rowOff>
    </xdr:to>
    <xdr:sp macro="" textlink="">
      <xdr:nvSpPr>
        <xdr:cNvPr id="4" name="Rectangle: Rounded Corners 3">
          <a:extLst>
            <a:ext uri="{FF2B5EF4-FFF2-40B4-BE49-F238E27FC236}">
              <a16:creationId xmlns:a16="http://schemas.microsoft.com/office/drawing/2014/main" id="{B101655A-E8D2-445F-A53D-66455324BD6C}"/>
            </a:ext>
          </a:extLst>
        </xdr:cNvPr>
        <xdr:cNvSpPr/>
      </xdr:nvSpPr>
      <xdr:spPr>
        <a:xfrm>
          <a:off x="138112" y="3267075"/>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138112</xdr:colOff>
      <xdr:row>20</xdr:row>
      <xdr:rowOff>85725</xdr:rowOff>
    </xdr:from>
    <xdr:to>
      <xdr:col>2</xdr:col>
      <xdr:colOff>576262</xdr:colOff>
      <xdr:row>22</xdr:row>
      <xdr:rowOff>76200</xdr:rowOff>
    </xdr:to>
    <xdr:sp macro="" textlink="">
      <xdr:nvSpPr>
        <xdr:cNvPr id="5" name="Rectangle: Rounded Corners 4">
          <a:extLst>
            <a:ext uri="{FF2B5EF4-FFF2-40B4-BE49-F238E27FC236}">
              <a16:creationId xmlns:a16="http://schemas.microsoft.com/office/drawing/2014/main" id="{48F37FD2-DA77-427C-9E4D-060791C8184A}"/>
            </a:ext>
          </a:extLst>
        </xdr:cNvPr>
        <xdr:cNvSpPr/>
      </xdr:nvSpPr>
      <xdr:spPr>
        <a:xfrm>
          <a:off x="138112" y="3895725"/>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oneCellAnchor>
    <xdr:from>
      <xdr:col>0</xdr:col>
      <xdr:colOff>523875</xdr:colOff>
      <xdr:row>10</xdr:row>
      <xdr:rowOff>0</xdr:rowOff>
    </xdr:from>
    <xdr:ext cx="885824" cy="405432"/>
    <xdr:sp macro="" textlink="">
      <xdr:nvSpPr>
        <xdr:cNvPr id="6" name="TextBox 5">
          <a:hlinkClick xmlns:r="http://schemas.openxmlformats.org/officeDocument/2006/relationships" r:id="rId1"/>
          <a:extLst>
            <a:ext uri="{FF2B5EF4-FFF2-40B4-BE49-F238E27FC236}">
              <a16:creationId xmlns:a16="http://schemas.microsoft.com/office/drawing/2014/main" id="{228E0297-204C-41E5-8733-604AA0582834}"/>
            </a:ext>
          </a:extLst>
        </xdr:cNvPr>
        <xdr:cNvSpPr txBox="1"/>
      </xdr:nvSpPr>
      <xdr:spPr>
        <a:xfrm>
          <a:off x="523875" y="1905000"/>
          <a:ext cx="885824"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2000" b="1">
              <a:solidFill>
                <a:schemeClr val="tx2"/>
              </a:solidFill>
              <a:effectLst/>
              <a:latin typeface="+mn-lt"/>
              <a:ea typeface="+mn-ea"/>
              <a:cs typeface="+mn-cs"/>
            </a:rPr>
            <a:t>Home</a:t>
          </a:r>
          <a:endParaRPr lang="en-US" sz="2000">
            <a:solidFill>
              <a:schemeClr val="tx2"/>
            </a:solidFill>
            <a:effectLst/>
            <a:latin typeface="+mn-lt"/>
            <a:ea typeface="+mn-ea"/>
            <a:cs typeface="+mn-cs"/>
          </a:endParaRPr>
        </a:p>
      </xdr:txBody>
    </xdr:sp>
    <xdr:clientData/>
  </xdr:oneCellAnchor>
  <xdr:oneCellAnchor>
    <xdr:from>
      <xdr:col>0</xdr:col>
      <xdr:colOff>114300</xdr:colOff>
      <xdr:row>13</xdr:row>
      <xdr:rowOff>85725</xdr:rowOff>
    </xdr:from>
    <xdr:ext cx="1728787" cy="374141"/>
    <xdr:sp macro="" textlink="">
      <xdr:nvSpPr>
        <xdr:cNvPr id="7" name="TextBox 6">
          <a:hlinkClick xmlns:r="http://schemas.openxmlformats.org/officeDocument/2006/relationships" r:id="rId2"/>
          <a:extLst>
            <a:ext uri="{FF2B5EF4-FFF2-40B4-BE49-F238E27FC236}">
              <a16:creationId xmlns:a16="http://schemas.microsoft.com/office/drawing/2014/main" id="{7AC5DF73-C628-4353-8DF9-141EEF3374CA}"/>
            </a:ext>
          </a:extLst>
        </xdr:cNvPr>
        <xdr:cNvSpPr txBox="1"/>
      </xdr:nvSpPr>
      <xdr:spPr>
        <a:xfrm>
          <a:off x="114300" y="2562225"/>
          <a:ext cx="172878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800" b="1" baseline="0">
              <a:solidFill>
                <a:schemeClr val="tx2"/>
              </a:solidFill>
              <a:effectLst/>
              <a:latin typeface="+mn-lt"/>
              <a:ea typeface="+mn-ea"/>
              <a:cs typeface="+mn-cs"/>
            </a:rPr>
            <a:t>Revenue</a:t>
          </a:r>
          <a:r>
            <a:rPr lang="en-US" sz="1700" b="1" baseline="0">
              <a:solidFill>
                <a:schemeClr val="tx2"/>
              </a:solidFill>
              <a:effectLst/>
              <a:latin typeface="+mn-lt"/>
              <a:ea typeface="+mn-ea"/>
              <a:cs typeface="+mn-cs"/>
            </a:rPr>
            <a:t> Insight</a:t>
          </a:r>
          <a:endParaRPr lang="en-US" sz="1700" b="1">
            <a:solidFill>
              <a:schemeClr val="tx2"/>
            </a:solidFill>
            <a:effectLst/>
            <a:latin typeface="+mn-lt"/>
            <a:ea typeface="+mn-ea"/>
            <a:cs typeface="+mn-cs"/>
          </a:endParaRPr>
        </a:p>
      </xdr:txBody>
    </xdr:sp>
    <xdr:clientData/>
  </xdr:oneCellAnchor>
  <xdr:oneCellAnchor>
    <xdr:from>
      <xdr:col>0</xdr:col>
      <xdr:colOff>104775</xdr:colOff>
      <xdr:row>17</xdr:row>
      <xdr:rowOff>19050</xdr:rowOff>
    </xdr:from>
    <xdr:ext cx="1747837" cy="374141"/>
    <xdr:sp macro="" textlink="">
      <xdr:nvSpPr>
        <xdr:cNvPr id="8" name="TextBox 7">
          <a:hlinkClick xmlns:r="http://schemas.openxmlformats.org/officeDocument/2006/relationships" r:id="rId3"/>
          <a:extLst>
            <a:ext uri="{FF2B5EF4-FFF2-40B4-BE49-F238E27FC236}">
              <a16:creationId xmlns:a16="http://schemas.microsoft.com/office/drawing/2014/main" id="{545F9697-22D6-483D-8A28-D714A9847280}"/>
            </a:ext>
          </a:extLst>
        </xdr:cNvPr>
        <xdr:cNvSpPr txBox="1"/>
      </xdr:nvSpPr>
      <xdr:spPr>
        <a:xfrm>
          <a:off x="104775" y="3257550"/>
          <a:ext cx="174783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800" b="1" baseline="0">
              <a:solidFill>
                <a:schemeClr val="tx2"/>
              </a:solidFill>
              <a:effectLst/>
              <a:latin typeface="+mn-lt"/>
              <a:ea typeface="+mn-ea"/>
              <a:cs typeface="+mn-cs"/>
            </a:rPr>
            <a:t>Regional Insight</a:t>
          </a:r>
          <a:endParaRPr lang="en-US" sz="1800" b="1">
            <a:solidFill>
              <a:schemeClr val="tx2"/>
            </a:solidFill>
            <a:effectLst/>
            <a:latin typeface="+mn-lt"/>
            <a:ea typeface="+mn-ea"/>
            <a:cs typeface="+mn-cs"/>
          </a:endParaRPr>
        </a:p>
      </xdr:txBody>
    </xdr:sp>
    <xdr:clientData/>
  </xdr:oneCellAnchor>
  <xdr:twoCellAnchor>
    <xdr:from>
      <xdr:col>0</xdr:col>
      <xdr:colOff>138112</xdr:colOff>
      <xdr:row>23</xdr:row>
      <xdr:rowOff>114300</xdr:rowOff>
    </xdr:from>
    <xdr:to>
      <xdr:col>2</xdr:col>
      <xdr:colOff>576262</xdr:colOff>
      <xdr:row>25</xdr:row>
      <xdr:rowOff>104775</xdr:rowOff>
    </xdr:to>
    <xdr:sp macro="" textlink="">
      <xdr:nvSpPr>
        <xdr:cNvPr id="9" name="Rectangle: Rounded Corners 8">
          <a:extLst>
            <a:ext uri="{FF2B5EF4-FFF2-40B4-BE49-F238E27FC236}">
              <a16:creationId xmlns:a16="http://schemas.microsoft.com/office/drawing/2014/main" id="{A3CA8724-EBDE-4658-AB68-8BC0B532C08E}"/>
            </a:ext>
          </a:extLst>
        </xdr:cNvPr>
        <xdr:cNvSpPr/>
      </xdr:nvSpPr>
      <xdr:spPr>
        <a:xfrm>
          <a:off x="138112" y="4495800"/>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oneCellAnchor>
    <xdr:from>
      <xdr:col>0</xdr:col>
      <xdr:colOff>95250</xdr:colOff>
      <xdr:row>20</xdr:row>
      <xdr:rowOff>66675</xdr:rowOff>
    </xdr:from>
    <xdr:ext cx="1747837" cy="358431"/>
    <xdr:sp macro="" textlink="">
      <xdr:nvSpPr>
        <xdr:cNvPr id="10" name="TextBox 9">
          <a:hlinkClick xmlns:r="http://schemas.openxmlformats.org/officeDocument/2006/relationships" r:id="rId4"/>
          <a:extLst>
            <a:ext uri="{FF2B5EF4-FFF2-40B4-BE49-F238E27FC236}">
              <a16:creationId xmlns:a16="http://schemas.microsoft.com/office/drawing/2014/main" id="{B6D65BD8-89AD-4D35-9783-8B441EB3AF3D}"/>
            </a:ext>
          </a:extLst>
        </xdr:cNvPr>
        <xdr:cNvSpPr txBox="1"/>
      </xdr:nvSpPr>
      <xdr:spPr>
        <a:xfrm>
          <a:off x="95250" y="3876675"/>
          <a:ext cx="1747837" cy="358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700" b="1" baseline="0">
              <a:solidFill>
                <a:schemeClr val="tx2"/>
              </a:solidFill>
              <a:effectLst/>
              <a:latin typeface="+mn-lt"/>
              <a:ea typeface="+mn-ea"/>
              <a:cs typeface="+mn-cs"/>
            </a:rPr>
            <a:t>Revenue Analysis</a:t>
          </a:r>
          <a:endParaRPr lang="en-US" sz="1700" b="1">
            <a:solidFill>
              <a:schemeClr val="tx2"/>
            </a:solidFill>
            <a:effectLst/>
            <a:latin typeface="+mn-lt"/>
            <a:ea typeface="+mn-ea"/>
            <a:cs typeface="+mn-cs"/>
          </a:endParaRPr>
        </a:p>
      </xdr:txBody>
    </xdr:sp>
    <xdr:clientData/>
  </xdr:oneCellAnchor>
  <xdr:oneCellAnchor>
    <xdr:from>
      <xdr:col>0</xdr:col>
      <xdr:colOff>95250</xdr:colOff>
      <xdr:row>23</xdr:row>
      <xdr:rowOff>104775</xdr:rowOff>
    </xdr:from>
    <xdr:ext cx="1747837" cy="358431"/>
    <xdr:sp macro="" textlink="">
      <xdr:nvSpPr>
        <xdr:cNvPr id="11" name="TextBox 10">
          <a:hlinkClick xmlns:r="http://schemas.openxmlformats.org/officeDocument/2006/relationships" r:id="rId5"/>
          <a:extLst>
            <a:ext uri="{FF2B5EF4-FFF2-40B4-BE49-F238E27FC236}">
              <a16:creationId xmlns:a16="http://schemas.microsoft.com/office/drawing/2014/main" id="{F30111D1-E48E-4B28-9A12-ECB26D26C189}"/>
            </a:ext>
          </a:extLst>
        </xdr:cNvPr>
        <xdr:cNvSpPr txBox="1"/>
      </xdr:nvSpPr>
      <xdr:spPr>
        <a:xfrm>
          <a:off x="95250" y="4486275"/>
          <a:ext cx="1747837" cy="358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700" b="1" baseline="0">
              <a:solidFill>
                <a:schemeClr val="tx2"/>
              </a:solidFill>
              <a:effectLst/>
              <a:latin typeface="+mn-lt"/>
              <a:ea typeface="+mn-ea"/>
              <a:cs typeface="+mn-cs"/>
            </a:rPr>
            <a:t>Regional Analysis</a:t>
          </a:r>
          <a:endParaRPr lang="en-US" sz="1700" b="1">
            <a:solidFill>
              <a:schemeClr val="tx2"/>
            </a:solidFill>
            <a:effectLst/>
            <a:latin typeface="+mn-lt"/>
            <a:ea typeface="+mn-ea"/>
            <a:cs typeface="+mn-cs"/>
          </a:endParaRPr>
        </a:p>
      </xdr:txBody>
    </xdr:sp>
    <xdr:clientData/>
  </xdr:oneCellAnchor>
  <xdr:twoCellAnchor editAs="oneCell">
    <xdr:from>
      <xdr:col>0</xdr:col>
      <xdr:colOff>342900</xdr:colOff>
      <xdr:row>0</xdr:row>
      <xdr:rowOff>133350</xdr:rowOff>
    </xdr:from>
    <xdr:to>
      <xdr:col>2</xdr:col>
      <xdr:colOff>228078</xdr:colOff>
      <xdr:row>5</xdr:row>
      <xdr:rowOff>105621</xdr:rowOff>
    </xdr:to>
    <xdr:pic>
      <xdr:nvPicPr>
        <xdr:cNvPr id="12" name="Picture 11">
          <a:extLst>
            <a:ext uri="{FF2B5EF4-FFF2-40B4-BE49-F238E27FC236}">
              <a16:creationId xmlns:a16="http://schemas.microsoft.com/office/drawing/2014/main" id="{B325DD33-ECD3-40F9-B18A-96AC6E3A5D96}"/>
            </a:ext>
          </a:extLst>
        </xdr:cNvPr>
        <xdr:cNvPicPr>
          <a:picLocks noChangeAspect="1"/>
        </xdr:cNvPicPr>
      </xdr:nvPicPr>
      <xdr:blipFill rotWithShape="1">
        <a:blip xmlns:r="http://schemas.openxmlformats.org/officeDocument/2006/relationships" r:embed="rId6" cstate="print">
          <a:lum bright="70000" contrast="-70000"/>
          <a:extLst>
            <a:ext uri="{28A0092B-C50C-407E-A947-70E740481C1C}">
              <a14:useLocalDpi xmlns:a14="http://schemas.microsoft.com/office/drawing/2010/main" val="0"/>
            </a:ext>
          </a:extLst>
        </a:blip>
        <a:srcRect l="5470" t="12755" r="2222" b="10322"/>
        <a:stretch>
          <a:fillRect/>
        </a:stretch>
      </xdr:blipFill>
      <xdr:spPr>
        <a:xfrm>
          <a:off x="342900" y="133350"/>
          <a:ext cx="1104378" cy="9247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31</xdr:col>
      <xdr:colOff>45827</xdr:colOff>
      <xdr:row>50</xdr:row>
      <xdr:rowOff>30193</xdr:rowOff>
    </xdr:from>
    <xdr:to>
      <xdr:col>37</xdr:col>
      <xdr:colOff>843770</xdr:colOff>
      <xdr:row>64</xdr:row>
      <xdr:rowOff>131554</xdr:rowOff>
    </xdr:to>
    <xdr:graphicFrame macro="">
      <xdr:nvGraphicFramePr>
        <xdr:cNvPr id="8" name="Chart 7">
          <a:extLst>
            <a:ext uri="{FF2B5EF4-FFF2-40B4-BE49-F238E27FC236}">
              <a16:creationId xmlns:a16="http://schemas.microsoft.com/office/drawing/2014/main" id="{00000000-0008-0000-01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185185</xdr:colOff>
      <xdr:row>8</xdr:row>
      <xdr:rowOff>159953</xdr:rowOff>
    </xdr:from>
    <xdr:to>
      <xdr:col>2</xdr:col>
      <xdr:colOff>616328</xdr:colOff>
      <xdr:row>10</xdr:row>
      <xdr:rowOff>159187</xdr:rowOff>
    </xdr:to>
    <xdr:sp macro="" textlink="">
      <xdr:nvSpPr>
        <xdr:cNvPr id="2" name="Rectangle: Rounded Corners 1">
          <a:extLst>
            <a:ext uri="{FF2B5EF4-FFF2-40B4-BE49-F238E27FC236}">
              <a16:creationId xmlns:a16="http://schemas.microsoft.com/office/drawing/2014/main" id="{4843949F-F225-4D50-BA98-956FD7E064E3}"/>
            </a:ext>
          </a:extLst>
        </xdr:cNvPr>
        <xdr:cNvSpPr/>
      </xdr:nvSpPr>
      <xdr:spPr>
        <a:xfrm>
          <a:off x="185185" y="1648919"/>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185185</xdr:colOff>
      <xdr:row>12</xdr:row>
      <xdr:rowOff>72696</xdr:rowOff>
    </xdr:from>
    <xdr:to>
      <xdr:col>2</xdr:col>
      <xdr:colOff>616328</xdr:colOff>
      <xdr:row>14</xdr:row>
      <xdr:rowOff>71929</xdr:rowOff>
    </xdr:to>
    <xdr:sp macro="" textlink="">
      <xdr:nvSpPr>
        <xdr:cNvPr id="3" name="Rectangle: Rounded Corners 2">
          <a:extLst>
            <a:ext uri="{FF2B5EF4-FFF2-40B4-BE49-F238E27FC236}">
              <a16:creationId xmlns:a16="http://schemas.microsoft.com/office/drawing/2014/main" id="{45A13EDA-5B34-4606-A5BF-6E1C0E2B1203}"/>
            </a:ext>
          </a:extLst>
        </xdr:cNvPr>
        <xdr:cNvSpPr/>
      </xdr:nvSpPr>
      <xdr:spPr>
        <a:xfrm>
          <a:off x="185185" y="2306144"/>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185185</xdr:colOff>
      <xdr:row>16</xdr:row>
      <xdr:rowOff>4488</xdr:rowOff>
    </xdr:from>
    <xdr:to>
      <xdr:col>2</xdr:col>
      <xdr:colOff>616328</xdr:colOff>
      <xdr:row>18</xdr:row>
      <xdr:rowOff>3722</xdr:rowOff>
    </xdr:to>
    <xdr:sp macro="" textlink="">
      <xdr:nvSpPr>
        <xdr:cNvPr id="4" name="Rectangle: Rounded Corners 3">
          <a:extLst>
            <a:ext uri="{FF2B5EF4-FFF2-40B4-BE49-F238E27FC236}">
              <a16:creationId xmlns:a16="http://schemas.microsoft.com/office/drawing/2014/main" id="{FCFF75D9-087D-4051-BBB4-AF77E717525A}"/>
            </a:ext>
          </a:extLst>
        </xdr:cNvPr>
        <xdr:cNvSpPr/>
      </xdr:nvSpPr>
      <xdr:spPr>
        <a:xfrm>
          <a:off x="185185" y="2982419"/>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185185</xdr:colOff>
      <xdr:row>19</xdr:row>
      <xdr:rowOff>74776</xdr:rowOff>
    </xdr:from>
    <xdr:to>
      <xdr:col>2</xdr:col>
      <xdr:colOff>616328</xdr:colOff>
      <xdr:row>21</xdr:row>
      <xdr:rowOff>74010</xdr:rowOff>
    </xdr:to>
    <xdr:sp macro="" textlink="">
      <xdr:nvSpPr>
        <xdr:cNvPr id="5" name="Rectangle: Rounded Corners 4">
          <a:extLst>
            <a:ext uri="{FF2B5EF4-FFF2-40B4-BE49-F238E27FC236}">
              <a16:creationId xmlns:a16="http://schemas.microsoft.com/office/drawing/2014/main" id="{C4FD98D9-D6E7-49E6-8ABB-2DE410DBEA00}"/>
            </a:ext>
          </a:extLst>
        </xdr:cNvPr>
        <xdr:cNvSpPr/>
      </xdr:nvSpPr>
      <xdr:spPr>
        <a:xfrm>
          <a:off x="185185" y="3611069"/>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oneCellAnchor>
    <xdr:from>
      <xdr:col>0</xdr:col>
      <xdr:colOff>570948</xdr:colOff>
      <xdr:row>8</xdr:row>
      <xdr:rowOff>131378</xdr:rowOff>
    </xdr:from>
    <xdr:ext cx="885824" cy="405432"/>
    <xdr:sp macro="" textlink="">
      <xdr:nvSpPr>
        <xdr:cNvPr id="6" name="TextBox 5">
          <a:hlinkClick xmlns:r="http://schemas.openxmlformats.org/officeDocument/2006/relationships" r:id="rId2"/>
          <a:extLst>
            <a:ext uri="{FF2B5EF4-FFF2-40B4-BE49-F238E27FC236}">
              <a16:creationId xmlns:a16="http://schemas.microsoft.com/office/drawing/2014/main" id="{E6CC8E91-9AEE-4433-8E7B-D959541CB7E9}"/>
            </a:ext>
          </a:extLst>
        </xdr:cNvPr>
        <xdr:cNvSpPr txBox="1"/>
      </xdr:nvSpPr>
      <xdr:spPr>
        <a:xfrm>
          <a:off x="570948" y="1620344"/>
          <a:ext cx="885824"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2000" b="1">
              <a:solidFill>
                <a:schemeClr val="tx2"/>
              </a:solidFill>
              <a:effectLst/>
              <a:latin typeface="+mn-lt"/>
              <a:ea typeface="+mn-ea"/>
              <a:cs typeface="+mn-cs"/>
            </a:rPr>
            <a:t>Home</a:t>
          </a:r>
          <a:endParaRPr lang="en-US" sz="2000">
            <a:solidFill>
              <a:schemeClr val="tx2"/>
            </a:solidFill>
            <a:effectLst/>
            <a:latin typeface="+mn-lt"/>
            <a:ea typeface="+mn-ea"/>
            <a:cs typeface="+mn-cs"/>
          </a:endParaRPr>
        </a:p>
      </xdr:txBody>
    </xdr:sp>
    <xdr:clientData/>
  </xdr:oneCellAnchor>
  <xdr:oneCellAnchor>
    <xdr:from>
      <xdr:col>0</xdr:col>
      <xdr:colOff>161373</xdr:colOff>
      <xdr:row>12</xdr:row>
      <xdr:rowOff>44121</xdr:rowOff>
    </xdr:from>
    <xdr:ext cx="1728787" cy="374141"/>
    <xdr:sp macro="" textlink="">
      <xdr:nvSpPr>
        <xdr:cNvPr id="7" name="TextBox 6">
          <a:hlinkClick xmlns:r="http://schemas.openxmlformats.org/officeDocument/2006/relationships" r:id="rId3"/>
          <a:extLst>
            <a:ext uri="{FF2B5EF4-FFF2-40B4-BE49-F238E27FC236}">
              <a16:creationId xmlns:a16="http://schemas.microsoft.com/office/drawing/2014/main" id="{C5D17394-5A7D-49C6-9FE1-50F243459F8D}"/>
            </a:ext>
          </a:extLst>
        </xdr:cNvPr>
        <xdr:cNvSpPr txBox="1"/>
      </xdr:nvSpPr>
      <xdr:spPr>
        <a:xfrm>
          <a:off x="161373" y="2277569"/>
          <a:ext cx="172878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800" b="1" baseline="0">
              <a:solidFill>
                <a:schemeClr val="tx2"/>
              </a:solidFill>
              <a:effectLst/>
              <a:latin typeface="+mn-lt"/>
              <a:ea typeface="+mn-ea"/>
              <a:cs typeface="+mn-cs"/>
            </a:rPr>
            <a:t>Revenue</a:t>
          </a:r>
          <a:r>
            <a:rPr lang="en-US" sz="1700" b="1" baseline="0">
              <a:solidFill>
                <a:schemeClr val="tx2"/>
              </a:solidFill>
              <a:effectLst/>
              <a:latin typeface="+mn-lt"/>
              <a:ea typeface="+mn-ea"/>
              <a:cs typeface="+mn-cs"/>
            </a:rPr>
            <a:t> Insight</a:t>
          </a:r>
          <a:endParaRPr lang="en-US" sz="1700" b="1">
            <a:solidFill>
              <a:schemeClr val="tx2"/>
            </a:solidFill>
            <a:effectLst/>
            <a:latin typeface="+mn-lt"/>
            <a:ea typeface="+mn-ea"/>
            <a:cs typeface="+mn-cs"/>
          </a:endParaRPr>
        </a:p>
      </xdr:txBody>
    </xdr:sp>
    <xdr:clientData/>
  </xdr:oneCellAnchor>
  <xdr:oneCellAnchor>
    <xdr:from>
      <xdr:col>0</xdr:col>
      <xdr:colOff>151848</xdr:colOff>
      <xdr:row>15</xdr:row>
      <xdr:rowOff>181084</xdr:rowOff>
    </xdr:from>
    <xdr:ext cx="1747837" cy="374141"/>
    <xdr:sp macro="" textlink="">
      <xdr:nvSpPr>
        <xdr:cNvPr id="9" name="TextBox 8">
          <a:hlinkClick xmlns:r="http://schemas.openxmlformats.org/officeDocument/2006/relationships" r:id="rId4"/>
          <a:extLst>
            <a:ext uri="{FF2B5EF4-FFF2-40B4-BE49-F238E27FC236}">
              <a16:creationId xmlns:a16="http://schemas.microsoft.com/office/drawing/2014/main" id="{B6E85AE1-0ECA-4865-A6D3-86F3558F109F}"/>
            </a:ext>
          </a:extLst>
        </xdr:cNvPr>
        <xdr:cNvSpPr txBox="1"/>
      </xdr:nvSpPr>
      <xdr:spPr>
        <a:xfrm>
          <a:off x="151848" y="2972894"/>
          <a:ext cx="174783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800" b="1" baseline="0">
              <a:solidFill>
                <a:schemeClr val="tx2"/>
              </a:solidFill>
              <a:effectLst/>
              <a:latin typeface="+mn-lt"/>
              <a:ea typeface="+mn-ea"/>
              <a:cs typeface="+mn-cs"/>
            </a:rPr>
            <a:t>Regional Insight</a:t>
          </a:r>
          <a:endParaRPr lang="en-US" sz="1800" b="1">
            <a:solidFill>
              <a:schemeClr val="tx2"/>
            </a:solidFill>
            <a:effectLst/>
            <a:latin typeface="+mn-lt"/>
            <a:ea typeface="+mn-ea"/>
            <a:cs typeface="+mn-cs"/>
          </a:endParaRPr>
        </a:p>
      </xdr:txBody>
    </xdr:sp>
    <xdr:clientData/>
  </xdr:oneCellAnchor>
  <xdr:twoCellAnchor>
    <xdr:from>
      <xdr:col>0</xdr:col>
      <xdr:colOff>185185</xdr:colOff>
      <xdr:row>22</xdr:row>
      <xdr:rowOff>116489</xdr:rowOff>
    </xdr:from>
    <xdr:to>
      <xdr:col>2</xdr:col>
      <xdr:colOff>616328</xdr:colOff>
      <xdr:row>24</xdr:row>
      <xdr:rowOff>115722</xdr:rowOff>
    </xdr:to>
    <xdr:sp macro="" textlink="">
      <xdr:nvSpPr>
        <xdr:cNvPr id="10" name="Rectangle: Rounded Corners 9">
          <a:extLst>
            <a:ext uri="{FF2B5EF4-FFF2-40B4-BE49-F238E27FC236}">
              <a16:creationId xmlns:a16="http://schemas.microsoft.com/office/drawing/2014/main" id="{C21A06D1-B0D7-4027-B754-82CEA72BD99C}"/>
            </a:ext>
          </a:extLst>
        </xdr:cNvPr>
        <xdr:cNvSpPr/>
      </xdr:nvSpPr>
      <xdr:spPr>
        <a:xfrm>
          <a:off x="185185" y="4211144"/>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oneCellAnchor>
    <xdr:from>
      <xdr:col>0</xdr:col>
      <xdr:colOff>142323</xdr:colOff>
      <xdr:row>19</xdr:row>
      <xdr:rowOff>55726</xdr:rowOff>
    </xdr:from>
    <xdr:ext cx="1747837" cy="358431"/>
    <xdr:sp macro="" textlink="">
      <xdr:nvSpPr>
        <xdr:cNvPr id="11" name="TextBox 10">
          <a:hlinkClick xmlns:r="http://schemas.openxmlformats.org/officeDocument/2006/relationships" r:id="rId5"/>
          <a:extLst>
            <a:ext uri="{FF2B5EF4-FFF2-40B4-BE49-F238E27FC236}">
              <a16:creationId xmlns:a16="http://schemas.microsoft.com/office/drawing/2014/main" id="{AFCD169C-7ED5-4078-A4E4-56FA902D3627}"/>
            </a:ext>
          </a:extLst>
        </xdr:cNvPr>
        <xdr:cNvSpPr txBox="1"/>
      </xdr:nvSpPr>
      <xdr:spPr>
        <a:xfrm>
          <a:off x="142323" y="3592019"/>
          <a:ext cx="1747837" cy="358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700" b="1" baseline="0">
              <a:solidFill>
                <a:schemeClr val="tx2"/>
              </a:solidFill>
              <a:effectLst/>
              <a:latin typeface="+mn-lt"/>
              <a:ea typeface="+mn-ea"/>
              <a:cs typeface="+mn-cs"/>
            </a:rPr>
            <a:t>Revenue Analysis</a:t>
          </a:r>
          <a:endParaRPr lang="en-US" sz="1700" b="1">
            <a:solidFill>
              <a:schemeClr val="tx2"/>
            </a:solidFill>
            <a:effectLst/>
            <a:latin typeface="+mn-lt"/>
            <a:ea typeface="+mn-ea"/>
            <a:cs typeface="+mn-cs"/>
          </a:endParaRPr>
        </a:p>
      </xdr:txBody>
    </xdr:sp>
    <xdr:clientData/>
  </xdr:oneCellAnchor>
  <xdr:oneCellAnchor>
    <xdr:from>
      <xdr:col>0</xdr:col>
      <xdr:colOff>142323</xdr:colOff>
      <xdr:row>22</xdr:row>
      <xdr:rowOff>106964</xdr:rowOff>
    </xdr:from>
    <xdr:ext cx="1747837" cy="358431"/>
    <xdr:sp macro="" textlink="">
      <xdr:nvSpPr>
        <xdr:cNvPr id="12" name="TextBox 11">
          <a:hlinkClick xmlns:r="http://schemas.openxmlformats.org/officeDocument/2006/relationships" r:id="rId6"/>
          <a:extLst>
            <a:ext uri="{FF2B5EF4-FFF2-40B4-BE49-F238E27FC236}">
              <a16:creationId xmlns:a16="http://schemas.microsoft.com/office/drawing/2014/main" id="{C1421E4A-EBA4-4239-BB08-D79C38A79C03}"/>
            </a:ext>
          </a:extLst>
        </xdr:cNvPr>
        <xdr:cNvSpPr txBox="1"/>
      </xdr:nvSpPr>
      <xdr:spPr>
        <a:xfrm>
          <a:off x="142323" y="4201619"/>
          <a:ext cx="1747837" cy="358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700" b="1" baseline="0">
              <a:solidFill>
                <a:schemeClr val="tx2"/>
              </a:solidFill>
              <a:effectLst/>
              <a:latin typeface="+mn-lt"/>
              <a:ea typeface="+mn-ea"/>
              <a:cs typeface="+mn-cs"/>
            </a:rPr>
            <a:t>Regional Analysis</a:t>
          </a:r>
          <a:endParaRPr lang="en-US" sz="1700" b="1">
            <a:solidFill>
              <a:schemeClr val="tx2"/>
            </a:solidFill>
            <a:effectLst/>
            <a:latin typeface="+mn-lt"/>
            <a:ea typeface="+mn-ea"/>
            <a:cs typeface="+mn-cs"/>
          </a:endParaRPr>
        </a:p>
      </xdr:txBody>
    </xdr:sp>
    <xdr:clientData/>
  </xdr:oneCellAnchor>
  <xdr:twoCellAnchor editAs="oneCell">
    <xdr:from>
      <xdr:col>0</xdr:col>
      <xdr:colOff>350346</xdr:colOff>
      <xdr:row>1</xdr:row>
      <xdr:rowOff>0</xdr:rowOff>
    </xdr:from>
    <xdr:to>
      <xdr:col>2</xdr:col>
      <xdr:colOff>228517</xdr:colOff>
      <xdr:row>5</xdr:row>
      <xdr:rowOff>180289</xdr:rowOff>
    </xdr:to>
    <xdr:pic>
      <xdr:nvPicPr>
        <xdr:cNvPr id="13" name="Picture 12">
          <a:extLst>
            <a:ext uri="{FF2B5EF4-FFF2-40B4-BE49-F238E27FC236}">
              <a16:creationId xmlns:a16="http://schemas.microsoft.com/office/drawing/2014/main" id="{5FE1444F-DB9E-47BF-9E21-80A4489DF1C6}"/>
            </a:ext>
          </a:extLst>
        </xdr:cNvPr>
        <xdr:cNvPicPr>
          <a:picLocks noChangeAspect="1"/>
        </xdr:cNvPicPr>
      </xdr:nvPicPr>
      <xdr:blipFill rotWithShape="1">
        <a:blip xmlns:r="http://schemas.openxmlformats.org/officeDocument/2006/relationships" r:embed="rId7" cstate="print">
          <a:lum bright="70000" contrast="-70000"/>
          <a:extLst>
            <a:ext uri="{28A0092B-C50C-407E-A947-70E740481C1C}">
              <a14:useLocalDpi xmlns:a14="http://schemas.microsoft.com/office/drawing/2010/main" val="0"/>
            </a:ext>
          </a:extLst>
        </a:blip>
        <a:srcRect l="5470" t="12755" r="2222" b="10322"/>
        <a:stretch>
          <a:fillRect/>
        </a:stretch>
      </xdr:blipFill>
      <xdr:spPr>
        <a:xfrm>
          <a:off x="350346" y="186121"/>
          <a:ext cx="1104378" cy="92477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xfrm>
          <a:off x="285750" y="104775"/>
          <a:ext cx="476250" cy="323850"/>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user" refreshedDate="45830.275008101853" createdVersion="8" refreshedVersion="8" minRefreshableVersion="3" recordCount="9648" xr:uid="{F7665360-8CA0-447A-AC12-4A58EA3CC8AA}">
  <cacheSource type="worksheet">
    <worksheetSource name="Table1"/>
  </cacheSource>
  <cacheFields count="17">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6"/>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Average Transaction size" numFmtId="0">
      <sharedItems containsMixedTypes="1" containsNumber="1" minValue="7" maxValue="1100.0000000000002" count="177">
        <n v="500"/>
        <n v="400"/>
        <n v="450"/>
        <n v="600"/>
        <n v="550.00000000000011"/>
        <n v="650"/>
        <n v="700"/>
        <n v="250"/>
        <n v="350"/>
        <n v="300"/>
        <n v="800"/>
        <n v="750"/>
        <n v="600.00000000000011"/>
        <n v="549.99999999999989"/>
        <n v="450.00000000000006"/>
        <n v="450.00000000000011"/>
        <n v="649.99999999999989"/>
        <n v="200"/>
        <n v="300.00000000000006"/>
        <n v="249.99999999999994"/>
        <n v="650.00000000000011"/>
        <n v="750.00000000000011"/>
        <n v="650.00000000000023"/>
        <n v="499.99999999999994"/>
        <n v="850.00000000000023"/>
        <n v="850.00000000000011"/>
        <n v="750.00000000000023"/>
        <n v="700.00000000000011"/>
        <n v="800.00000000000011"/>
        <n v="649.99999999999977"/>
        <n v="1000"/>
        <n v="750.00000000000034"/>
        <n v="900.00000000000011"/>
        <n v="950.00000000000011"/>
        <n v="950.00000000000023"/>
        <n v="500.00000000000011"/>
        <n v="500.00000000000017"/>
        <n v="449.99999999999989"/>
        <n v="400.00000000000006"/>
        <n v="449.99999999999994"/>
        <n v="499.99999999999983"/>
        <n v="599.99999999999989"/>
        <n v="250.00000000000009"/>
        <n v="199.99999999999997"/>
        <n v="250.00000000000006"/>
        <n v="149.99999999999997"/>
        <e v="#DIV/0!"/>
        <n v="350.00000000000006"/>
        <n v="499.99999999999989"/>
        <n v="200.00000000000006"/>
        <n v="200.00000000000009"/>
        <n v="99.999999999999957"/>
        <n v="850"/>
        <n v="950"/>
        <n v="1100.0000000000002"/>
        <n v="900"/>
        <n v="900.00000000000023"/>
        <n v="1050"/>
        <n v="299.99999999999994"/>
        <n v="299.99999999999989"/>
        <n v="400.00000000000017"/>
        <n v="400.00000000000011"/>
        <n v="350.00000000000011"/>
        <n v="300.00000000000011"/>
        <n v="150.00000000000003"/>
        <n v="399.99999999999994"/>
        <n v="150.00000000000006"/>
        <n v="250.00000000000011"/>
        <n v="100.00000000000001"/>
        <n v="100.00000000000003"/>
        <n v="349.99999999999994"/>
        <n v="450.00000000000017"/>
        <n v="800.00000000000034"/>
        <n v="900.00000000000034"/>
        <n v="249.99999999999997"/>
        <n v="550.00000000000023"/>
        <n v="600.00000000000023"/>
        <n v="249.99999999999991"/>
        <n v="300.00000000000017"/>
        <n v="150.00000000000009"/>
        <n v="200.00000000000011"/>
        <n v="150.00000000000014"/>
        <n v="250.00000000000017"/>
        <n v="200.00000000000003"/>
        <n v="100.00000000000004"/>
        <n v="47"/>
        <n v="36"/>
        <n v="41"/>
        <n v="55"/>
        <n v="46"/>
        <n v="44"/>
        <n v="58"/>
        <n v="48"/>
        <n v="39"/>
        <n v="43"/>
        <n v="59"/>
        <n v="45"/>
        <n v="56"/>
        <n v="49"/>
        <n v="54"/>
        <n v="50"/>
        <n v="64"/>
        <n v="53"/>
        <n v="61"/>
        <n v="62"/>
        <n v="68"/>
        <n v="60"/>
        <n v="52"/>
        <n v="66"/>
        <n v="51"/>
        <n v="24"/>
        <n v="34"/>
        <n v="33"/>
        <n v="23"/>
        <n v="32"/>
        <n v="38"/>
        <n v="29"/>
        <n v="37"/>
        <n v="27"/>
        <n v="42"/>
        <n v="72"/>
        <n v="63"/>
        <n v="69"/>
        <n v="76"/>
        <n v="65"/>
        <n v="67"/>
        <n v="57"/>
        <n v="20"/>
        <n v="28"/>
        <n v="18"/>
        <n v="25"/>
        <n v="19"/>
        <n v="71"/>
        <n v="78"/>
        <n v="73"/>
        <n v="74"/>
        <n v="83"/>
        <n v="75"/>
        <n v="82"/>
        <n v="98"/>
        <n v="77"/>
        <n v="95"/>
        <n v="80"/>
        <n v="85"/>
        <n v="88"/>
        <n v="86"/>
        <n v="14"/>
        <n v="9"/>
        <n v="15"/>
        <n v="97"/>
        <n v="81"/>
        <n v="79"/>
        <n v="96"/>
        <n v="84"/>
        <n v="89"/>
        <n v="103"/>
        <n v="101"/>
        <n v="87"/>
        <n v="10"/>
        <n v="92"/>
        <n v="100"/>
        <n v="90"/>
        <n v="70"/>
        <n v="40"/>
        <n v="35"/>
        <n v="31"/>
        <n v="26"/>
        <n v="30"/>
        <n v="21"/>
        <n v="13"/>
        <n v="22"/>
        <n v="17"/>
        <n v="12"/>
        <n v="16"/>
        <n v="11"/>
        <n v="7"/>
        <n v="8"/>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35684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x v="0"/>
    <x v="0"/>
    <n v="300000"/>
    <n v="0.5"/>
    <x v="0"/>
    <x v="0"/>
  </r>
  <r>
    <x v="0"/>
    <n v="1185732"/>
    <x v="1"/>
    <x v="0"/>
    <x v="0"/>
    <x v="0"/>
    <x v="1"/>
    <n v="50"/>
    <x v="1"/>
    <x v="1"/>
    <n v="150000"/>
    <n v="0.3"/>
    <x v="0"/>
    <x v="0"/>
  </r>
  <r>
    <x v="0"/>
    <n v="1185732"/>
    <x v="2"/>
    <x v="0"/>
    <x v="0"/>
    <x v="0"/>
    <x v="2"/>
    <n v="40"/>
    <x v="1"/>
    <x v="2"/>
    <n v="140000"/>
    <n v="0.35"/>
    <x v="0"/>
    <x v="1"/>
  </r>
  <r>
    <x v="0"/>
    <n v="1185732"/>
    <x v="3"/>
    <x v="0"/>
    <x v="0"/>
    <x v="0"/>
    <x v="3"/>
    <n v="45"/>
    <x v="2"/>
    <x v="3"/>
    <n v="133875"/>
    <n v="0.35"/>
    <x v="0"/>
    <x v="2"/>
  </r>
  <r>
    <x v="0"/>
    <n v="1185732"/>
    <x v="4"/>
    <x v="0"/>
    <x v="0"/>
    <x v="0"/>
    <x v="4"/>
    <n v="60"/>
    <x v="3"/>
    <x v="4"/>
    <n v="162000"/>
    <n v="0.3"/>
    <x v="0"/>
    <x v="3"/>
  </r>
  <r>
    <x v="0"/>
    <n v="1185732"/>
    <x v="5"/>
    <x v="0"/>
    <x v="0"/>
    <x v="0"/>
    <x v="5"/>
    <n v="50"/>
    <x v="1"/>
    <x v="1"/>
    <n v="125000"/>
    <n v="0.25"/>
    <x v="0"/>
    <x v="0"/>
  </r>
  <r>
    <x v="0"/>
    <n v="1185732"/>
    <x v="6"/>
    <x v="0"/>
    <x v="0"/>
    <x v="0"/>
    <x v="0"/>
    <n v="50"/>
    <x v="4"/>
    <x v="5"/>
    <n v="312500"/>
    <n v="0.5"/>
    <x v="0"/>
    <x v="0"/>
  </r>
  <r>
    <x v="0"/>
    <n v="1185732"/>
    <x v="7"/>
    <x v="0"/>
    <x v="0"/>
    <x v="0"/>
    <x v="1"/>
    <n v="50"/>
    <x v="3"/>
    <x v="6"/>
    <n v="135000"/>
    <n v="0.3"/>
    <x v="1"/>
    <x v="0"/>
  </r>
  <r>
    <x v="0"/>
    <n v="1185732"/>
    <x v="8"/>
    <x v="0"/>
    <x v="0"/>
    <x v="0"/>
    <x v="2"/>
    <n v="40"/>
    <x v="5"/>
    <x v="7"/>
    <n v="133000"/>
    <n v="0.35"/>
    <x v="1"/>
    <x v="1"/>
  </r>
  <r>
    <x v="0"/>
    <n v="1185732"/>
    <x v="9"/>
    <x v="0"/>
    <x v="0"/>
    <x v="0"/>
    <x v="3"/>
    <n v="45"/>
    <x v="6"/>
    <x v="8"/>
    <n v="129937.49999999999"/>
    <n v="0.35"/>
    <x v="1"/>
    <x v="2"/>
  </r>
  <r>
    <x v="0"/>
    <n v="1185732"/>
    <x v="10"/>
    <x v="0"/>
    <x v="0"/>
    <x v="0"/>
    <x v="4"/>
    <n v="60"/>
    <x v="3"/>
    <x v="4"/>
    <n v="162000"/>
    <n v="0.3"/>
    <x v="1"/>
    <x v="3"/>
  </r>
  <r>
    <x v="0"/>
    <n v="1185732"/>
    <x v="11"/>
    <x v="0"/>
    <x v="0"/>
    <x v="0"/>
    <x v="5"/>
    <n v="50"/>
    <x v="1"/>
    <x v="1"/>
    <n v="125000"/>
    <n v="0.25"/>
    <x v="1"/>
    <x v="0"/>
  </r>
  <r>
    <x v="0"/>
    <n v="1185732"/>
    <x v="12"/>
    <x v="0"/>
    <x v="0"/>
    <x v="0"/>
    <x v="0"/>
    <n v="50"/>
    <x v="7"/>
    <x v="9"/>
    <n v="305000"/>
    <n v="0.5"/>
    <x v="1"/>
    <x v="0"/>
  </r>
  <r>
    <x v="0"/>
    <n v="1185732"/>
    <x v="13"/>
    <x v="0"/>
    <x v="0"/>
    <x v="0"/>
    <x v="1"/>
    <n v="50"/>
    <x v="8"/>
    <x v="10"/>
    <n v="138750"/>
    <n v="0.3"/>
    <x v="1"/>
    <x v="0"/>
  </r>
  <r>
    <x v="0"/>
    <n v="1185732"/>
    <x v="14"/>
    <x v="0"/>
    <x v="0"/>
    <x v="0"/>
    <x v="2"/>
    <n v="40"/>
    <x v="5"/>
    <x v="7"/>
    <n v="133000"/>
    <n v="0.35"/>
    <x v="1"/>
    <x v="1"/>
  </r>
  <r>
    <x v="0"/>
    <n v="1185732"/>
    <x v="15"/>
    <x v="0"/>
    <x v="0"/>
    <x v="0"/>
    <x v="3"/>
    <n v="45"/>
    <x v="9"/>
    <x v="11"/>
    <n v="125999.99999999999"/>
    <n v="0.35"/>
    <x v="1"/>
    <x v="2"/>
  </r>
  <r>
    <x v="0"/>
    <n v="1185732"/>
    <x v="16"/>
    <x v="0"/>
    <x v="0"/>
    <x v="0"/>
    <x v="4"/>
    <n v="60"/>
    <x v="2"/>
    <x v="12"/>
    <n v="153000"/>
    <n v="0.3"/>
    <x v="1"/>
    <x v="3"/>
  </r>
  <r>
    <x v="0"/>
    <n v="1185732"/>
    <x v="17"/>
    <x v="0"/>
    <x v="0"/>
    <x v="0"/>
    <x v="5"/>
    <n v="50"/>
    <x v="5"/>
    <x v="13"/>
    <n v="118750"/>
    <n v="0.25"/>
    <x v="1"/>
    <x v="0"/>
  </r>
  <r>
    <x v="0"/>
    <n v="1185732"/>
    <x v="18"/>
    <x v="0"/>
    <x v="0"/>
    <x v="0"/>
    <x v="0"/>
    <n v="50"/>
    <x v="0"/>
    <x v="0"/>
    <n v="300000"/>
    <n v="0.5"/>
    <x v="1"/>
    <x v="0"/>
  </r>
  <r>
    <x v="0"/>
    <n v="1185732"/>
    <x v="19"/>
    <x v="0"/>
    <x v="0"/>
    <x v="0"/>
    <x v="1"/>
    <n v="50"/>
    <x v="3"/>
    <x v="6"/>
    <n v="135000"/>
    <n v="0.3"/>
    <x v="1"/>
    <x v="0"/>
  </r>
  <r>
    <x v="0"/>
    <n v="1185732"/>
    <x v="20"/>
    <x v="0"/>
    <x v="0"/>
    <x v="0"/>
    <x v="2"/>
    <n v="40"/>
    <x v="3"/>
    <x v="11"/>
    <n v="125999.99999999999"/>
    <n v="0.35"/>
    <x v="1"/>
    <x v="1"/>
  </r>
  <r>
    <x v="0"/>
    <n v="1185732"/>
    <x v="21"/>
    <x v="0"/>
    <x v="0"/>
    <x v="0"/>
    <x v="3"/>
    <n v="45"/>
    <x v="6"/>
    <x v="8"/>
    <n v="129937.49999999999"/>
    <n v="0.35"/>
    <x v="1"/>
    <x v="2"/>
  </r>
  <r>
    <x v="0"/>
    <n v="1185732"/>
    <x v="22"/>
    <x v="0"/>
    <x v="0"/>
    <x v="0"/>
    <x v="4"/>
    <n v="60"/>
    <x v="6"/>
    <x v="14"/>
    <n v="148500"/>
    <n v="0.3"/>
    <x v="1"/>
    <x v="3"/>
  </r>
  <r>
    <x v="0"/>
    <n v="1185732"/>
    <x v="23"/>
    <x v="0"/>
    <x v="0"/>
    <x v="0"/>
    <x v="5"/>
    <n v="50"/>
    <x v="5"/>
    <x v="13"/>
    <n v="118750"/>
    <n v="0.25"/>
    <x v="1"/>
    <x v="0"/>
  </r>
  <r>
    <x v="0"/>
    <n v="1185732"/>
    <x v="24"/>
    <x v="0"/>
    <x v="0"/>
    <x v="0"/>
    <x v="0"/>
    <n v="60"/>
    <x v="7"/>
    <x v="15"/>
    <n v="366000"/>
    <n v="0.5"/>
    <x v="1"/>
    <x v="3"/>
  </r>
  <r>
    <x v="0"/>
    <n v="1185732"/>
    <x v="25"/>
    <x v="0"/>
    <x v="0"/>
    <x v="0"/>
    <x v="1"/>
    <n v="55.000000000000007"/>
    <x v="8"/>
    <x v="16"/>
    <n v="152625"/>
    <n v="0.3"/>
    <x v="1"/>
    <x v="4"/>
  </r>
  <r>
    <x v="0"/>
    <n v="1185732"/>
    <x v="26"/>
    <x v="0"/>
    <x v="0"/>
    <x v="0"/>
    <x v="2"/>
    <n v="50"/>
    <x v="3"/>
    <x v="6"/>
    <n v="157500"/>
    <n v="0.35"/>
    <x v="1"/>
    <x v="0"/>
  </r>
  <r>
    <x v="0"/>
    <n v="1185732"/>
    <x v="27"/>
    <x v="0"/>
    <x v="0"/>
    <x v="0"/>
    <x v="3"/>
    <n v="50"/>
    <x v="2"/>
    <x v="17"/>
    <n v="148750"/>
    <n v="0.35"/>
    <x v="1"/>
    <x v="0"/>
  </r>
  <r>
    <x v="0"/>
    <n v="1185732"/>
    <x v="28"/>
    <x v="0"/>
    <x v="0"/>
    <x v="0"/>
    <x v="4"/>
    <n v="60"/>
    <x v="10"/>
    <x v="18"/>
    <n v="157500"/>
    <n v="0.3"/>
    <x v="1"/>
    <x v="3"/>
  </r>
  <r>
    <x v="0"/>
    <n v="1185732"/>
    <x v="29"/>
    <x v="0"/>
    <x v="0"/>
    <x v="0"/>
    <x v="5"/>
    <n v="65"/>
    <x v="1"/>
    <x v="19"/>
    <n v="162500"/>
    <n v="0.25"/>
    <x v="1"/>
    <x v="5"/>
  </r>
  <r>
    <x v="0"/>
    <n v="1185732"/>
    <x v="30"/>
    <x v="0"/>
    <x v="0"/>
    <x v="0"/>
    <x v="0"/>
    <n v="60"/>
    <x v="4"/>
    <x v="20"/>
    <n v="375000"/>
    <n v="0.5"/>
    <x v="1"/>
    <x v="3"/>
  </r>
  <r>
    <x v="0"/>
    <n v="1185732"/>
    <x v="31"/>
    <x v="0"/>
    <x v="0"/>
    <x v="0"/>
    <x v="1"/>
    <n v="55.000000000000007"/>
    <x v="1"/>
    <x v="21"/>
    <n v="165000.00000000003"/>
    <n v="0.3"/>
    <x v="1"/>
    <x v="4"/>
  </r>
  <r>
    <x v="0"/>
    <n v="1185732"/>
    <x v="32"/>
    <x v="0"/>
    <x v="0"/>
    <x v="0"/>
    <x v="2"/>
    <n v="50"/>
    <x v="8"/>
    <x v="10"/>
    <n v="161875"/>
    <n v="0.35"/>
    <x v="1"/>
    <x v="0"/>
  </r>
  <r>
    <x v="0"/>
    <n v="1185732"/>
    <x v="33"/>
    <x v="0"/>
    <x v="0"/>
    <x v="0"/>
    <x v="3"/>
    <n v="50"/>
    <x v="3"/>
    <x v="6"/>
    <n v="157500"/>
    <n v="0.35"/>
    <x v="1"/>
    <x v="0"/>
  </r>
  <r>
    <x v="0"/>
    <n v="1185732"/>
    <x v="34"/>
    <x v="0"/>
    <x v="0"/>
    <x v="0"/>
    <x v="4"/>
    <n v="60"/>
    <x v="3"/>
    <x v="4"/>
    <n v="162000"/>
    <n v="0.3"/>
    <x v="1"/>
    <x v="3"/>
  </r>
  <r>
    <x v="0"/>
    <n v="1185732"/>
    <x v="35"/>
    <x v="0"/>
    <x v="0"/>
    <x v="0"/>
    <x v="5"/>
    <n v="65"/>
    <x v="11"/>
    <x v="22"/>
    <n v="170625"/>
    <n v="0.25"/>
    <x v="1"/>
    <x v="5"/>
  </r>
  <r>
    <x v="0"/>
    <n v="1185732"/>
    <x v="36"/>
    <x v="0"/>
    <x v="0"/>
    <x v="0"/>
    <x v="0"/>
    <n v="60"/>
    <x v="12"/>
    <x v="23"/>
    <n v="382500"/>
    <n v="0.5"/>
    <x v="1"/>
    <x v="3"/>
  </r>
  <r>
    <x v="0"/>
    <n v="1185732"/>
    <x v="37"/>
    <x v="0"/>
    <x v="0"/>
    <x v="0"/>
    <x v="1"/>
    <n v="55.000000000000007"/>
    <x v="13"/>
    <x v="24"/>
    <n v="169125.00000000003"/>
    <n v="0.3"/>
    <x v="1"/>
    <x v="4"/>
  </r>
  <r>
    <x v="0"/>
    <n v="1185732"/>
    <x v="38"/>
    <x v="0"/>
    <x v="0"/>
    <x v="0"/>
    <x v="2"/>
    <n v="50"/>
    <x v="5"/>
    <x v="13"/>
    <n v="166250"/>
    <n v="0.35"/>
    <x v="1"/>
    <x v="0"/>
  </r>
  <r>
    <x v="0"/>
    <n v="1185732"/>
    <x v="39"/>
    <x v="0"/>
    <x v="0"/>
    <x v="0"/>
    <x v="3"/>
    <n v="50"/>
    <x v="3"/>
    <x v="6"/>
    <n v="157500"/>
    <n v="0.35"/>
    <x v="1"/>
    <x v="0"/>
  </r>
  <r>
    <x v="0"/>
    <n v="1185732"/>
    <x v="40"/>
    <x v="0"/>
    <x v="0"/>
    <x v="0"/>
    <x v="4"/>
    <n v="60"/>
    <x v="8"/>
    <x v="25"/>
    <n v="166500"/>
    <n v="0.3"/>
    <x v="1"/>
    <x v="3"/>
  </r>
  <r>
    <x v="0"/>
    <n v="1185732"/>
    <x v="41"/>
    <x v="0"/>
    <x v="0"/>
    <x v="0"/>
    <x v="5"/>
    <n v="65"/>
    <x v="14"/>
    <x v="26"/>
    <n v="178750"/>
    <n v="0.25"/>
    <x v="1"/>
    <x v="5"/>
  </r>
  <r>
    <x v="0"/>
    <n v="1185732"/>
    <x v="42"/>
    <x v="0"/>
    <x v="0"/>
    <x v="0"/>
    <x v="0"/>
    <n v="60"/>
    <x v="4"/>
    <x v="20"/>
    <n v="375000"/>
    <n v="0.5"/>
    <x v="1"/>
    <x v="3"/>
  </r>
  <r>
    <x v="0"/>
    <n v="1185732"/>
    <x v="43"/>
    <x v="0"/>
    <x v="0"/>
    <x v="0"/>
    <x v="1"/>
    <n v="55.000000000000007"/>
    <x v="13"/>
    <x v="24"/>
    <n v="169125.00000000003"/>
    <n v="0.3"/>
    <x v="1"/>
    <x v="4"/>
  </r>
  <r>
    <x v="0"/>
    <n v="1185732"/>
    <x v="44"/>
    <x v="0"/>
    <x v="0"/>
    <x v="0"/>
    <x v="2"/>
    <n v="50"/>
    <x v="5"/>
    <x v="13"/>
    <n v="166250"/>
    <n v="0.35"/>
    <x v="1"/>
    <x v="0"/>
  </r>
  <r>
    <x v="0"/>
    <n v="1185732"/>
    <x v="45"/>
    <x v="0"/>
    <x v="0"/>
    <x v="0"/>
    <x v="3"/>
    <n v="50"/>
    <x v="8"/>
    <x v="10"/>
    <n v="161875"/>
    <n v="0.35"/>
    <x v="1"/>
    <x v="0"/>
  </r>
  <r>
    <x v="1"/>
    <n v="1185732"/>
    <x v="46"/>
    <x v="0"/>
    <x v="0"/>
    <x v="0"/>
    <x v="4"/>
    <n v="60"/>
    <x v="3"/>
    <x v="4"/>
    <n v="162000"/>
    <n v="0.3"/>
    <x v="1"/>
    <x v="3"/>
  </r>
  <r>
    <x v="1"/>
    <n v="1185732"/>
    <x v="47"/>
    <x v="0"/>
    <x v="0"/>
    <x v="0"/>
    <x v="5"/>
    <n v="65"/>
    <x v="15"/>
    <x v="27"/>
    <n v="174687.5"/>
    <n v="0.25"/>
    <x v="1"/>
    <x v="5"/>
  </r>
  <r>
    <x v="1"/>
    <n v="1185732"/>
    <x v="48"/>
    <x v="0"/>
    <x v="0"/>
    <x v="0"/>
    <x v="0"/>
    <n v="60"/>
    <x v="0"/>
    <x v="28"/>
    <n v="360000"/>
    <n v="0.5"/>
    <x v="1"/>
    <x v="3"/>
  </r>
  <r>
    <x v="1"/>
    <n v="1185732"/>
    <x v="49"/>
    <x v="0"/>
    <x v="0"/>
    <x v="0"/>
    <x v="1"/>
    <n v="55.000000000000007"/>
    <x v="1"/>
    <x v="21"/>
    <n v="165000.00000000003"/>
    <n v="0.3"/>
    <x v="1"/>
    <x v="4"/>
  </r>
  <r>
    <x v="1"/>
    <n v="1185732"/>
    <x v="50"/>
    <x v="0"/>
    <x v="0"/>
    <x v="0"/>
    <x v="2"/>
    <n v="50"/>
    <x v="8"/>
    <x v="10"/>
    <n v="161875"/>
    <n v="0.35"/>
    <x v="1"/>
    <x v="0"/>
  </r>
  <r>
    <x v="1"/>
    <n v="1185732"/>
    <x v="51"/>
    <x v="0"/>
    <x v="0"/>
    <x v="0"/>
    <x v="3"/>
    <n v="50"/>
    <x v="3"/>
    <x v="6"/>
    <n v="157500"/>
    <n v="0.35"/>
    <x v="1"/>
    <x v="0"/>
  </r>
  <r>
    <x v="1"/>
    <n v="1185732"/>
    <x v="52"/>
    <x v="0"/>
    <x v="0"/>
    <x v="0"/>
    <x v="4"/>
    <n v="60"/>
    <x v="3"/>
    <x v="4"/>
    <n v="162000"/>
    <n v="0.3"/>
    <x v="1"/>
    <x v="3"/>
  </r>
  <r>
    <x v="1"/>
    <n v="1185732"/>
    <x v="53"/>
    <x v="0"/>
    <x v="0"/>
    <x v="0"/>
    <x v="5"/>
    <n v="65"/>
    <x v="1"/>
    <x v="19"/>
    <n v="162500"/>
    <n v="0.25"/>
    <x v="1"/>
    <x v="5"/>
  </r>
  <r>
    <x v="1"/>
    <n v="1185732"/>
    <x v="54"/>
    <x v="0"/>
    <x v="0"/>
    <x v="0"/>
    <x v="4"/>
    <n v="65"/>
    <x v="10"/>
    <x v="29"/>
    <n v="170625"/>
    <n v="0.3"/>
    <x v="1"/>
    <x v="5"/>
  </r>
  <r>
    <x v="1"/>
    <n v="1185732"/>
    <x v="55"/>
    <x v="0"/>
    <x v="0"/>
    <x v="0"/>
    <x v="5"/>
    <n v="70"/>
    <x v="1"/>
    <x v="30"/>
    <n v="175000"/>
    <n v="0.25"/>
    <x v="1"/>
    <x v="6"/>
  </r>
  <r>
    <x v="1"/>
    <n v="1185732"/>
    <x v="56"/>
    <x v="0"/>
    <x v="0"/>
    <x v="0"/>
    <x v="0"/>
    <n v="65"/>
    <x v="16"/>
    <x v="31"/>
    <n v="373750"/>
    <n v="0.5"/>
    <x v="1"/>
    <x v="5"/>
  </r>
  <r>
    <x v="1"/>
    <n v="1185732"/>
    <x v="57"/>
    <x v="0"/>
    <x v="0"/>
    <x v="0"/>
    <x v="1"/>
    <n v="55.000000000000007"/>
    <x v="17"/>
    <x v="32"/>
    <n v="160875.00000000003"/>
    <n v="0.3"/>
    <x v="1"/>
    <x v="4"/>
  </r>
  <r>
    <x v="1"/>
    <n v="1185732"/>
    <x v="58"/>
    <x v="0"/>
    <x v="0"/>
    <x v="0"/>
    <x v="2"/>
    <n v="55.000000000000007"/>
    <x v="18"/>
    <x v="33"/>
    <n v="177100"/>
    <n v="0.35"/>
    <x v="1"/>
    <x v="4"/>
  </r>
  <r>
    <x v="1"/>
    <n v="1185732"/>
    <x v="59"/>
    <x v="0"/>
    <x v="0"/>
    <x v="0"/>
    <x v="3"/>
    <n v="55.000000000000007"/>
    <x v="3"/>
    <x v="34"/>
    <n v="173250"/>
    <n v="0.35"/>
    <x v="1"/>
    <x v="4"/>
  </r>
  <r>
    <x v="1"/>
    <n v="1185732"/>
    <x v="60"/>
    <x v="0"/>
    <x v="0"/>
    <x v="0"/>
    <x v="4"/>
    <n v="65"/>
    <x v="10"/>
    <x v="29"/>
    <n v="170625"/>
    <n v="0.3"/>
    <x v="1"/>
    <x v="5"/>
  </r>
  <r>
    <x v="1"/>
    <n v="1185732"/>
    <x v="61"/>
    <x v="0"/>
    <x v="0"/>
    <x v="0"/>
    <x v="5"/>
    <n v="70"/>
    <x v="17"/>
    <x v="22"/>
    <n v="170625"/>
    <n v="0.25"/>
    <x v="1"/>
    <x v="6"/>
  </r>
  <r>
    <x v="1"/>
    <n v="1185732"/>
    <x v="62"/>
    <x v="0"/>
    <x v="0"/>
    <x v="0"/>
    <x v="0"/>
    <n v="65"/>
    <x v="0"/>
    <x v="35"/>
    <n v="390000"/>
    <n v="0.5"/>
    <x v="1"/>
    <x v="5"/>
  </r>
  <r>
    <x v="1"/>
    <n v="1185732"/>
    <x v="63"/>
    <x v="0"/>
    <x v="0"/>
    <x v="0"/>
    <x v="1"/>
    <n v="55.000000000000007"/>
    <x v="1"/>
    <x v="21"/>
    <n v="165000.00000000003"/>
    <n v="0.3"/>
    <x v="1"/>
    <x v="4"/>
  </r>
  <r>
    <x v="1"/>
    <n v="1185732"/>
    <x v="64"/>
    <x v="0"/>
    <x v="0"/>
    <x v="0"/>
    <x v="2"/>
    <n v="55.000000000000007"/>
    <x v="5"/>
    <x v="36"/>
    <n v="182875"/>
    <n v="0.35"/>
    <x v="1"/>
    <x v="4"/>
  </r>
  <r>
    <x v="1"/>
    <n v="1185732"/>
    <x v="65"/>
    <x v="0"/>
    <x v="0"/>
    <x v="0"/>
    <x v="3"/>
    <n v="55.000000000000007"/>
    <x v="3"/>
    <x v="34"/>
    <n v="173250"/>
    <n v="0.35"/>
    <x v="1"/>
    <x v="4"/>
  </r>
  <r>
    <x v="1"/>
    <n v="1185732"/>
    <x v="66"/>
    <x v="0"/>
    <x v="0"/>
    <x v="0"/>
    <x v="4"/>
    <n v="65"/>
    <x v="3"/>
    <x v="37"/>
    <n v="175500"/>
    <n v="0.3"/>
    <x v="1"/>
    <x v="5"/>
  </r>
  <r>
    <x v="1"/>
    <n v="1185732"/>
    <x v="67"/>
    <x v="0"/>
    <x v="0"/>
    <x v="0"/>
    <x v="5"/>
    <n v="70"/>
    <x v="1"/>
    <x v="30"/>
    <n v="175000"/>
    <n v="0.25"/>
    <x v="1"/>
    <x v="6"/>
  </r>
  <r>
    <x v="2"/>
    <n v="1197831"/>
    <x v="68"/>
    <x v="0"/>
    <x v="0"/>
    <x v="0"/>
    <x v="0"/>
    <n v="25"/>
    <x v="3"/>
    <x v="38"/>
    <n v="78750"/>
    <n v="0.35"/>
    <x v="1"/>
    <x v="7"/>
  </r>
  <r>
    <x v="2"/>
    <n v="1197831"/>
    <x v="69"/>
    <x v="0"/>
    <x v="0"/>
    <x v="0"/>
    <x v="1"/>
    <n v="35"/>
    <x v="3"/>
    <x v="39"/>
    <n v="110250"/>
    <n v="0.35"/>
    <x v="1"/>
    <x v="8"/>
  </r>
  <r>
    <x v="2"/>
    <n v="1197831"/>
    <x v="70"/>
    <x v="0"/>
    <x v="0"/>
    <x v="0"/>
    <x v="2"/>
    <n v="35"/>
    <x v="19"/>
    <x v="40"/>
    <n v="85750"/>
    <n v="0.35"/>
    <x v="1"/>
    <x v="8"/>
  </r>
  <r>
    <x v="2"/>
    <n v="1197831"/>
    <x v="71"/>
    <x v="0"/>
    <x v="0"/>
    <x v="0"/>
    <x v="3"/>
    <n v="35"/>
    <x v="19"/>
    <x v="40"/>
    <n v="110250"/>
    <n v="0.45"/>
    <x v="1"/>
    <x v="8"/>
  </r>
  <r>
    <x v="2"/>
    <n v="1197831"/>
    <x v="72"/>
    <x v="1"/>
    <x v="1"/>
    <x v="1"/>
    <x v="4"/>
    <n v="40"/>
    <x v="20"/>
    <x v="41"/>
    <n v="66000"/>
    <n v="0.3"/>
    <x v="1"/>
    <x v="1"/>
  </r>
  <r>
    <x v="2"/>
    <n v="1197831"/>
    <x v="73"/>
    <x v="1"/>
    <x v="1"/>
    <x v="1"/>
    <x v="5"/>
    <n v="35"/>
    <x v="19"/>
    <x v="40"/>
    <n v="122500"/>
    <n v="0.5"/>
    <x v="1"/>
    <x v="8"/>
  </r>
  <r>
    <x v="2"/>
    <n v="1197831"/>
    <x v="74"/>
    <x v="1"/>
    <x v="1"/>
    <x v="1"/>
    <x v="0"/>
    <n v="25"/>
    <x v="2"/>
    <x v="42"/>
    <n v="74375"/>
    <n v="0.35"/>
    <x v="1"/>
    <x v="7"/>
  </r>
  <r>
    <x v="2"/>
    <n v="1197831"/>
    <x v="75"/>
    <x v="1"/>
    <x v="1"/>
    <x v="1"/>
    <x v="1"/>
    <n v="35"/>
    <x v="2"/>
    <x v="43"/>
    <n v="104125"/>
    <n v="0.35"/>
    <x v="1"/>
    <x v="8"/>
  </r>
  <r>
    <x v="2"/>
    <n v="1197831"/>
    <x v="76"/>
    <x v="1"/>
    <x v="1"/>
    <x v="1"/>
    <x v="2"/>
    <n v="35"/>
    <x v="21"/>
    <x v="44"/>
    <n v="82687.5"/>
    <n v="0.35"/>
    <x v="1"/>
    <x v="8"/>
  </r>
  <r>
    <x v="2"/>
    <n v="1197831"/>
    <x v="77"/>
    <x v="1"/>
    <x v="1"/>
    <x v="1"/>
    <x v="3"/>
    <n v="35"/>
    <x v="22"/>
    <x v="45"/>
    <n v="98437.5"/>
    <n v="0.45"/>
    <x v="1"/>
    <x v="8"/>
  </r>
  <r>
    <x v="2"/>
    <n v="1197831"/>
    <x v="78"/>
    <x v="1"/>
    <x v="1"/>
    <x v="1"/>
    <x v="4"/>
    <n v="40"/>
    <x v="23"/>
    <x v="46"/>
    <n v="60000"/>
    <n v="0.3"/>
    <x v="1"/>
    <x v="1"/>
  </r>
  <r>
    <x v="2"/>
    <n v="1197831"/>
    <x v="79"/>
    <x v="1"/>
    <x v="1"/>
    <x v="1"/>
    <x v="5"/>
    <n v="35"/>
    <x v="19"/>
    <x v="40"/>
    <n v="122500"/>
    <n v="0.5"/>
    <x v="1"/>
    <x v="8"/>
  </r>
  <r>
    <x v="2"/>
    <n v="1197831"/>
    <x v="80"/>
    <x v="1"/>
    <x v="1"/>
    <x v="1"/>
    <x v="0"/>
    <n v="30"/>
    <x v="10"/>
    <x v="47"/>
    <n v="91875"/>
    <n v="0.35"/>
    <x v="1"/>
    <x v="9"/>
  </r>
  <r>
    <x v="2"/>
    <n v="1197831"/>
    <x v="81"/>
    <x v="1"/>
    <x v="1"/>
    <x v="1"/>
    <x v="1"/>
    <n v="40"/>
    <x v="10"/>
    <x v="48"/>
    <n v="122499.99999999999"/>
    <n v="0.35"/>
    <x v="1"/>
    <x v="1"/>
  </r>
  <r>
    <x v="2"/>
    <n v="1197831"/>
    <x v="82"/>
    <x v="1"/>
    <x v="1"/>
    <x v="1"/>
    <x v="2"/>
    <n v="35"/>
    <x v="19"/>
    <x v="40"/>
    <n v="85750"/>
    <n v="0.35"/>
    <x v="1"/>
    <x v="8"/>
  </r>
  <r>
    <x v="2"/>
    <n v="1197831"/>
    <x v="83"/>
    <x v="1"/>
    <x v="1"/>
    <x v="1"/>
    <x v="3"/>
    <n v="40"/>
    <x v="24"/>
    <x v="49"/>
    <n v="108000"/>
    <n v="0.45"/>
    <x v="1"/>
    <x v="1"/>
  </r>
  <r>
    <x v="2"/>
    <n v="1197831"/>
    <x v="84"/>
    <x v="1"/>
    <x v="1"/>
    <x v="1"/>
    <x v="4"/>
    <n v="45"/>
    <x v="23"/>
    <x v="38"/>
    <n v="67500"/>
    <n v="0.3"/>
    <x v="1"/>
    <x v="2"/>
  </r>
  <r>
    <x v="2"/>
    <n v="1197831"/>
    <x v="85"/>
    <x v="1"/>
    <x v="1"/>
    <x v="1"/>
    <x v="5"/>
    <n v="40"/>
    <x v="25"/>
    <x v="50"/>
    <n v="130000"/>
    <n v="0.5"/>
    <x v="1"/>
    <x v="1"/>
  </r>
  <r>
    <x v="2"/>
    <n v="1197831"/>
    <x v="86"/>
    <x v="1"/>
    <x v="1"/>
    <x v="1"/>
    <x v="0"/>
    <n v="30"/>
    <x v="3"/>
    <x v="51"/>
    <n v="94500"/>
    <n v="0.35"/>
    <x v="1"/>
    <x v="9"/>
  </r>
  <r>
    <x v="2"/>
    <n v="1197831"/>
    <x v="87"/>
    <x v="1"/>
    <x v="1"/>
    <x v="1"/>
    <x v="1"/>
    <n v="40"/>
    <x v="3"/>
    <x v="11"/>
    <n v="125999.99999999999"/>
    <n v="0.35"/>
    <x v="1"/>
    <x v="1"/>
  </r>
  <r>
    <x v="2"/>
    <n v="1197831"/>
    <x v="88"/>
    <x v="1"/>
    <x v="1"/>
    <x v="1"/>
    <x v="2"/>
    <n v="35"/>
    <x v="26"/>
    <x v="52"/>
    <n v="88812.5"/>
    <n v="0.35"/>
    <x v="1"/>
    <x v="8"/>
  </r>
  <r>
    <x v="2"/>
    <n v="1197831"/>
    <x v="89"/>
    <x v="1"/>
    <x v="1"/>
    <x v="1"/>
    <x v="3"/>
    <n v="40"/>
    <x v="22"/>
    <x v="53"/>
    <n v="112500"/>
    <n v="0.45"/>
    <x v="1"/>
    <x v="1"/>
  </r>
  <r>
    <x v="1"/>
    <n v="1197831"/>
    <x v="90"/>
    <x v="1"/>
    <x v="1"/>
    <x v="1"/>
    <x v="4"/>
    <n v="45"/>
    <x v="27"/>
    <x v="44"/>
    <n v="70875"/>
    <n v="0.3"/>
    <x v="1"/>
    <x v="2"/>
  </r>
  <r>
    <x v="1"/>
    <n v="1197831"/>
    <x v="91"/>
    <x v="1"/>
    <x v="1"/>
    <x v="1"/>
    <x v="5"/>
    <n v="40"/>
    <x v="9"/>
    <x v="54"/>
    <n v="160000"/>
    <n v="0.5"/>
    <x v="1"/>
    <x v="1"/>
  </r>
  <r>
    <x v="1"/>
    <n v="1197831"/>
    <x v="92"/>
    <x v="1"/>
    <x v="1"/>
    <x v="1"/>
    <x v="0"/>
    <n v="30"/>
    <x v="8"/>
    <x v="55"/>
    <n v="97125"/>
    <n v="0.35"/>
    <x v="1"/>
    <x v="9"/>
  </r>
  <r>
    <x v="1"/>
    <n v="1197831"/>
    <x v="93"/>
    <x v="1"/>
    <x v="1"/>
    <x v="1"/>
    <x v="1"/>
    <n v="40"/>
    <x v="8"/>
    <x v="56"/>
    <n v="129499.99999999999"/>
    <n v="0.35"/>
    <x v="1"/>
    <x v="1"/>
  </r>
  <r>
    <x v="1"/>
    <n v="1197831"/>
    <x v="94"/>
    <x v="1"/>
    <x v="1"/>
    <x v="1"/>
    <x v="2"/>
    <n v="35"/>
    <x v="28"/>
    <x v="57"/>
    <n v="94937.5"/>
    <n v="0.35"/>
    <x v="1"/>
    <x v="8"/>
  </r>
  <r>
    <x v="1"/>
    <n v="1197831"/>
    <x v="95"/>
    <x v="1"/>
    <x v="1"/>
    <x v="1"/>
    <x v="3"/>
    <n v="40"/>
    <x v="19"/>
    <x v="58"/>
    <n v="126000"/>
    <n v="0.45"/>
    <x v="1"/>
    <x v="1"/>
  </r>
  <r>
    <x v="1"/>
    <n v="1197831"/>
    <x v="96"/>
    <x v="1"/>
    <x v="1"/>
    <x v="1"/>
    <x v="4"/>
    <n v="45"/>
    <x v="24"/>
    <x v="51"/>
    <n v="81000"/>
    <n v="0.3"/>
    <x v="1"/>
    <x v="2"/>
  </r>
  <r>
    <x v="1"/>
    <n v="1197831"/>
    <x v="97"/>
    <x v="1"/>
    <x v="1"/>
    <x v="1"/>
    <x v="5"/>
    <n v="40"/>
    <x v="5"/>
    <x v="7"/>
    <n v="190000"/>
    <n v="0.5"/>
    <x v="1"/>
    <x v="1"/>
  </r>
  <r>
    <x v="1"/>
    <n v="1197831"/>
    <x v="98"/>
    <x v="1"/>
    <x v="1"/>
    <x v="1"/>
    <x v="0"/>
    <n v="40"/>
    <x v="5"/>
    <x v="7"/>
    <n v="133000"/>
    <n v="0.35"/>
    <x v="1"/>
    <x v="1"/>
  </r>
  <r>
    <x v="1"/>
    <n v="1197831"/>
    <x v="99"/>
    <x v="1"/>
    <x v="1"/>
    <x v="1"/>
    <x v="1"/>
    <n v="45"/>
    <x v="5"/>
    <x v="59"/>
    <n v="149625"/>
    <n v="0.35"/>
    <x v="1"/>
    <x v="2"/>
  </r>
  <r>
    <x v="1"/>
    <n v="1197831"/>
    <x v="100"/>
    <x v="1"/>
    <x v="1"/>
    <x v="1"/>
    <x v="2"/>
    <n v="40"/>
    <x v="9"/>
    <x v="54"/>
    <n v="112000"/>
    <n v="0.35"/>
    <x v="1"/>
    <x v="1"/>
  </r>
  <r>
    <x v="1"/>
    <n v="1197831"/>
    <x v="101"/>
    <x v="1"/>
    <x v="1"/>
    <x v="1"/>
    <x v="3"/>
    <n v="40"/>
    <x v="29"/>
    <x v="60"/>
    <n v="135000"/>
    <n v="0.45"/>
    <x v="1"/>
    <x v="1"/>
  </r>
  <r>
    <x v="1"/>
    <n v="1197831"/>
    <x v="102"/>
    <x v="1"/>
    <x v="1"/>
    <x v="1"/>
    <x v="4"/>
    <n v="45"/>
    <x v="25"/>
    <x v="61"/>
    <n v="87750"/>
    <n v="0.3"/>
    <x v="1"/>
    <x v="2"/>
  </r>
  <r>
    <x v="1"/>
    <n v="1197831"/>
    <x v="103"/>
    <x v="1"/>
    <x v="1"/>
    <x v="1"/>
    <x v="5"/>
    <n v="50"/>
    <x v="1"/>
    <x v="1"/>
    <n v="250000"/>
    <n v="0.5"/>
    <x v="1"/>
    <x v="0"/>
  </r>
  <r>
    <x v="1"/>
    <n v="1197831"/>
    <x v="104"/>
    <x v="1"/>
    <x v="1"/>
    <x v="1"/>
    <x v="0"/>
    <n v="40"/>
    <x v="5"/>
    <x v="7"/>
    <n v="133000"/>
    <n v="0.35"/>
    <x v="1"/>
    <x v="1"/>
  </r>
  <r>
    <x v="1"/>
    <n v="1197831"/>
    <x v="105"/>
    <x v="1"/>
    <x v="1"/>
    <x v="1"/>
    <x v="1"/>
    <n v="45"/>
    <x v="5"/>
    <x v="59"/>
    <n v="149625"/>
    <n v="0.35"/>
    <x v="1"/>
    <x v="2"/>
  </r>
  <r>
    <x v="1"/>
    <n v="1197831"/>
    <x v="106"/>
    <x v="1"/>
    <x v="1"/>
    <x v="1"/>
    <x v="2"/>
    <n v="40"/>
    <x v="14"/>
    <x v="62"/>
    <n v="154000"/>
    <n v="0.35"/>
    <x v="1"/>
    <x v="1"/>
  </r>
  <r>
    <x v="1"/>
    <n v="1197831"/>
    <x v="107"/>
    <x v="1"/>
    <x v="1"/>
    <x v="1"/>
    <x v="3"/>
    <n v="40"/>
    <x v="19"/>
    <x v="58"/>
    <n v="126000"/>
    <n v="0.45"/>
    <x v="1"/>
    <x v="1"/>
  </r>
  <r>
    <x v="1"/>
    <n v="1197831"/>
    <x v="108"/>
    <x v="1"/>
    <x v="1"/>
    <x v="1"/>
    <x v="4"/>
    <n v="45"/>
    <x v="19"/>
    <x v="39"/>
    <n v="94500"/>
    <n v="0.3"/>
    <x v="1"/>
    <x v="2"/>
  </r>
  <r>
    <x v="1"/>
    <n v="1197831"/>
    <x v="109"/>
    <x v="1"/>
    <x v="1"/>
    <x v="1"/>
    <x v="5"/>
    <n v="50"/>
    <x v="17"/>
    <x v="63"/>
    <n v="243750"/>
    <n v="0.5"/>
    <x v="1"/>
    <x v="0"/>
  </r>
  <r>
    <x v="1"/>
    <n v="1197831"/>
    <x v="110"/>
    <x v="1"/>
    <x v="1"/>
    <x v="1"/>
    <x v="0"/>
    <n v="40"/>
    <x v="8"/>
    <x v="56"/>
    <n v="129499.99999999999"/>
    <n v="0.35"/>
    <x v="1"/>
    <x v="1"/>
  </r>
  <r>
    <x v="1"/>
    <n v="1197831"/>
    <x v="111"/>
    <x v="1"/>
    <x v="1"/>
    <x v="1"/>
    <x v="1"/>
    <n v="45"/>
    <x v="8"/>
    <x v="64"/>
    <n v="145687.5"/>
    <n v="0.35"/>
    <x v="1"/>
    <x v="2"/>
  </r>
  <r>
    <x v="1"/>
    <n v="1197831"/>
    <x v="112"/>
    <x v="1"/>
    <x v="1"/>
    <x v="1"/>
    <x v="2"/>
    <n v="40"/>
    <x v="14"/>
    <x v="62"/>
    <n v="154000"/>
    <n v="0.35"/>
    <x v="1"/>
    <x v="1"/>
  </r>
  <r>
    <x v="1"/>
    <n v="1197831"/>
    <x v="113"/>
    <x v="1"/>
    <x v="1"/>
    <x v="1"/>
    <x v="3"/>
    <n v="40"/>
    <x v="25"/>
    <x v="50"/>
    <n v="117000"/>
    <n v="0.45"/>
    <x v="1"/>
    <x v="1"/>
  </r>
  <r>
    <x v="1"/>
    <n v="1197831"/>
    <x v="114"/>
    <x v="1"/>
    <x v="1"/>
    <x v="1"/>
    <x v="4"/>
    <n v="45"/>
    <x v="25"/>
    <x v="61"/>
    <n v="87750"/>
    <n v="0.3"/>
    <x v="1"/>
    <x v="2"/>
  </r>
  <r>
    <x v="1"/>
    <n v="1197831"/>
    <x v="115"/>
    <x v="1"/>
    <x v="1"/>
    <x v="1"/>
    <x v="5"/>
    <n v="50"/>
    <x v="3"/>
    <x v="6"/>
    <n v="225000"/>
    <n v="0.5"/>
    <x v="1"/>
    <x v="0"/>
  </r>
  <r>
    <x v="1"/>
    <n v="1197831"/>
    <x v="116"/>
    <x v="1"/>
    <x v="1"/>
    <x v="1"/>
    <x v="0"/>
    <n v="45"/>
    <x v="2"/>
    <x v="3"/>
    <n v="133875"/>
    <n v="0.35"/>
    <x v="1"/>
    <x v="2"/>
  </r>
  <r>
    <x v="1"/>
    <n v="1197831"/>
    <x v="117"/>
    <x v="1"/>
    <x v="1"/>
    <x v="1"/>
    <x v="1"/>
    <n v="45"/>
    <x v="2"/>
    <x v="3"/>
    <n v="133875"/>
    <n v="0.35"/>
    <x v="1"/>
    <x v="2"/>
  </r>
  <r>
    <x v="1"/>
    <n v="1197831"/>
    <x v="118"/>
    <x v="1"/>
    <x v="1"/>
    <x v="1"/>
    <x v="2"/>
    <n v="50"/>
    <x v="3"/>
    <x v="6"/>
    <n v="157500"/>
    <n v="0.35"/>
    <x v="1"/>
    <x v="0"/>
  </r>
  <r>
    <x v="1"/>
    <n v="1197831"/>
    <x v="119"/>
    <x v="1"/>
    <x v="1"/>
    <x v="1"/>
    <x v="3"/>
    <n v="50"/>
    <x v="22"/>
    <x v="65"/>
    <n v="140625"/>
    <n v="0.45"/>
    <x v="1"/>
    <x v="0"/>
  </r>
  <r>
    <x v="1"/>
    <n v="1197831"/>
    <x v="120"/>
    <x v="1"/>
    <x v="1"/>
    <x v="1"/>
    <x v="4"/>
    <n v="45"/>
    <x v="22"/>
    <x v="66"/>
    <n v="84375"/>
    <n v="0.3"/>
    <x v="1"/>
    <x v="2"/>
  </r>
  <r>
    <x v="1"/>
    <n v="1197831"/>
    <x v="121"/>
    <x v="1"/>
    <x v="1"/>
    <x v="1"/>
    <x v="5"/>
    <n v="55.000000000000007"/>
    <x v="2"/>
    <x v="67"/>
    <n v="233750.00000000003"/>
    <n v="0.5"/>
    <x v="1"/>
    <x v="4"/>
  </r>
  <r>
    <x v="1"/>
    <n v="1197831"/>
    <x v="122"/>
    <x v="1"/>
    <x v="1"/>
    <x v="1"/>
    <x v="0"/>
    <n v="45"/>
    <x v="9"/>
    <x v="11"/>
    <n v="125999.99999999999"/>
    <n v="0.35"/>
    <x v="1"/>
    <x v="2"/>
  </r>
  <r>
    <x v="1"/>
    <n v="1197831"/>
    <x v="123"/>
    <x v="1"/>
    <x v="1"/>
    <x v="1"/>
    <x v="1"/>
    <n v="45"/>
    <x v="9"/>
    <x v="11"/>
    <n v="125999.99999999999"/>
    <n v="0.35"/>
    <x v="1"/>
    <x v="2"/>
  </r>
  <r>
    <x v="1"/>
    <n v="1197831"/>
    <x v="124"/>
    <x v="1"/>
    <x v="1"/>
    <x v="1"/>
    <x v="2"/>
    <n v="50"/>
    <x v="29"/>
    <x v="68"/>
    <n v="131250"/>
    <n v="0.35"/>
    <x v="1"/>
    <x v="0"/>
  </r>
  <r>
    <x v="1"/>
    <n v="1197831"/>
    <x v="125"/>
    <x v="1"/>
    <x v="1"/>
    <x v="1"/>
    <x v="3"/>
    <n v="50"/>
    <x v="24"/>
    <x v="60"/>
    <n v="135000"/>
    <n v="0.45"/>
    <x v="1"/>
    <x v="0"/>
  </r>
  <r>
    <x v="1"/>
    <n v="1197831"/>
    <x v="126"/>
    <x v="1"/>
    <x v="1"/>
    <x v="1"/>
    <x v="4"/>
    <n v="45"/>
    <x v="30"/>
    <x v="69"/>
    <n v="77625"/>
    <n v="0.3"/>
    <x v="1"/>
    <x v="2"/>
  </r>
  <r>
    <x v="1"/>
    <n v="1197831"/>
    <x v="127"/>
    <x v="1"/>
    <x v="1"/>
    <x v="1"/>
    <x v="5"/>
    <n v="55.000000000000007"/>
    <x v="29"/>
    <x v="70"/>
    <n v="206250.00000000003"/>
    <n v="0.5"/>
    <x v="1"/>
    <x v="4"/>
  </r>
  <r>
    <x v="1"/>
    <n v="1197831"/>
    <x v="128"/>
    <x v="1"/>
    <x v="1"/>
    <x v="1"/>
    <x v="0"/>
    <n v="45"/>
    <x v="3"/>
    <x v="71"/>
    <n v="141750"/>
    <n v="0.35"/>
    <x v="1"/>
    <x v="2"/>
  </r>
  <r>
    <x v="1"/>
    <n v="1197831"/>
    <x v="129"/>
    <x v="1"/>
    <x v="1"/>
    <x v="1"/>
    <x v="1"/>
    <n v="45"/>
    <x v="3"/>
    <x v="71"/>
    <n v="141750"/>
    <n v="0.35"/>
    <x v="1"/>
    <x v="2"/>
  </r>
  <r>
    <x v="1"/>
    <n v="1197831"/>
    <x v="130"/>
    <x v="1"/>
    <x v="1"/>
    <x v="1"/>
    <x v="2"/>
    <n v="50"/>
    <x v="6"/>
    <x v="72"/>
    <n v="144375"/>
    <n v="0.35"/>
    <x v="1"/>
    <x v="0"/>
  </r>
  <r>
    <x v="1"/>
    <n v="1197831"/>
    <x v="131"/>
    <x v="1"/>
    <x v="1"/>
    <x v="1"/>
    <x v="3"/>
    <n v="50"/>
    <x v="21"/>
    <x v="73"/>
    <n v="151875"/>
    <n v="0.45"/>
    <x v="1"/>
    <x v="0"/>
  </r>
  <r>
    <x v="1"/>
    <n v="1197831"/>
    <x v="132"/>
    <x v="1"/>
    <x v="1"/>
    <x v="1"/>
    <x v="4"/>
    <n v="45"/>
    <x v="25"/>
    <x v="61"/>
    <n v="87750"/>
    <n v="0.3"/>
    <x v="1"/>
    <x v="2"/>
  </r>
  <r>
    <x v="1"/>
    <n v="1197831"/>
    <x v="133"/>
    <x v="1"/>
    <x v="1"/>
    <x v="1"/>
    <x v="5"/>
    <n v="55.000000000000007"/>
    <x v="2"/>
    <x v="67"/>
    <n v="233750.00000000003"/>
    <n v="0.5"/>
    <x v="1"/>
    <x v="4"/>
  </r>
  <r>
    <x v="1"/>
    <n v="1197831"/>
    <x v="134"/>
    <x v="1"/>
    <x v="1"/>
    <x v="1"/>
    <x v="0"/>
    <n v="45"/>
    <x v="5"/>
    <x v="59"/>
    <n v="149625"/>
    <n v="0.35"/>
    <x v="1"/>
    <x v="2"/>
  </r>
  <r>
    <x v="1"/>
    <n v="1197831"/>
    <x v="135"/>
    <x v="1"/>
    <x v="1"/>
    <x v="1"/>
    <x v="1"/>
    <n v="45"/>
    <x v="5"/>
    <x v="59"/>
    <n v="149625"/>
    <n v="0.35"/>
    <x v="1"/>
    <x v="2"/>
  </r>
  <r>
    <x v="1"/>
    <n v="1197831"/>
    <x v="136"/>
    <x v="1"/>
    <x v="1"/>
    <x v="1"/>
    <x v="2"/>
    <n v="50"/>
    <x v="2"/>
    <x v="17"/>
    <n v="148750"/>
    <n v="0.35"/>
    <x v="1"/>
    <x v="0"/>
  </r>
  <r>
    <x v="1"/>
    <n v="1197831"/>
    <x v="137"/>
    <x v="1"/>
    <x v="1"/>
    <x v="1"/>
    <x v="3"/>
    <n v="50"/>
    <x v="19"/>
    <x v="48"/>
    <n v="157500"/>
    <n v="0.45"/>
    <x v="1"/>
    <x v="0"/>
  </r>
  <r>
    <x v="1"/>
    <n v="1197831"/>
    <x v="138"/>
    <x v="1"/>
    <x v="1"/>
    <x v="1"/>
    <x v="4"/>
    <n v="45"/>
    <x v="25"/>
    <x v="61"/>
    <n v="87750"/>
    <n v="0.3"/>
    <x v="1"/>
    <x v="2"/>
  </r>
  <r>
    <x v="1"/>
    <n v="1197831"/>
    <x v="139"/>
    <x v="1"/>
    <x v="1"/>
    <x v="1"/>
    <x v="5"/>
    <n v="55.000000000000007"/>
    <x v="3"/>
    <x v="34"/>
    <n v="247500.00000000003"/>
    <n v="0.5"/>
    <x v="1"/>
    <x v="4"/>
  </r>
  <r>
    <x v="3"/>
    <n v="1128299"/>
    <x v="140"/>
    <x v="1"/>
    <x v="1"/>
    <x v="1"/>
    <x v="0"/>
    <n v="40"/>
    <x v="28"/>
    <x v="74"/>
    <n v="108500.00000000001"/>
    <n v="0.35000000000000003"/>
    <x v="1"/>
    <x v="1"/>
  </r>
  <r>
    <x v="3"/>
    <n v="1128299"/>
    <x v="141"/>
    <x v="1"/>
    <x v="1"/>
    <x v="1"/>
    <x v="1"/>
    <n v="50"/>
    <x v="28"/>
    <x v="75"/>
    <n v="77500"/>
    <n v="0.2"/>
    <x v="1"/>
    <x v="0"/>
  </r>
  <r>
    <x v="3"/>
    <n v="1128299"/>
    <x v="142"/>
    <x v="1"/>
    <x v="1"/>
    <x v="1"/>
    <x v="2"/>
    <n v="50"/>
    <x v="28"/>
    <x v="75"/>
    <n v="135625"/>
    <n v="0.35000000000000003"/>
    <x v="1"/>
    <x v="0"/>
  </r>
  <r>
    <x v="3"/>
    <n v="1128299"/>
    <x v="143"/>
    <x v="1"/>
    <x v="1"/>
    <x v="1"/>
    <x v="3"/>
    <n v="50"/>
    <x v="22"/>
    <x v="65"/>
    <n v="93750"/>
    <n v="0.3"/>
    <x v="1"/>
    <x v="0"/>
  </r>
  <r>
    <x v="3"/>
    <n v="1128299"/>
    <x v="144"/>
    <x v="2"/>
    <x v="2"/>
    <x v="2"/>
    <x v="4"/>
    <n v="55.000000000000007"/>
    <x v="30"/>
    <x v="76"/>
    <n v="158125.00000000003"/>
    <n v="0.5"/>
    <x v="1"/>
    <x v="4"/>
  </r>
  <r>
    <x v="3"/>
    <n v="1128299"/>
    <x v="145"/>
    <x v="2"/>
    <x v="2"/>
    <x v="2"/>
    <x v="5"/>
    <n v="50"/>
    <x v="28"/>
    <x v="75"/>
    <n v="58125.000000000007"/>
    <n v="0.15000000000000002"/>
    <x v="1"/>
    <x v="0"/>
  </r>
  <r>
    <x v="3"/>
    <n v="1128299"/>
    <x v="146"/>
    <x v="2"/>
    <x v="2"/>
    <x v="2"/>
    <x v="0"/>
    <n v="40"/>
    <x v="6"/>
    <x v="77"/>
    <n v="115500.00000000001"/>
    <n v="0.35000000000000003"/>
    <x v="1"/>
    <x v="1"/>
  </r>
  <r>
    <x v="3"/>
    <n v="1128299"/>
    <x v="147"/>
    <x v="2"/>
    <x v="2"/>
    <x v="2"/>
    <x v="1"/>
    <n v="50"/>
    <x v="26"/>
    <x v="78"/>
    <n v="72500"/>
    <n v="0.2"/>
    <x v="1"/>
    <x v="0"/>
  </r>
  <r>
    <x v="3"/>
    <n v="1128299"/>
    <x v="148"/>
    <x v="2"/>
    <x v="2"/>
    <x v="2"/>
    <x v="2"/>
    <n v="50"/>
    <x v="26"/>
    <x v="78"/>
    <n v="126875.00000000001"/>
    <n v="0.35000000000000003"/>
    <x v="1"/>
    <x v="0"/>
  </r>
  <r>
    <x v="3"/>
    <n v="1128299"/>
    <x v="149"/>
    <x v="2"/>
    <x v="2"/>
    <x v="2"/>
    <x v="3"/>
    <n v="50"/>
    <x v="30"/>
    <x v="79"/>
    <n v="86250"/>
    <n v="0.3"/>
    <x v="1"/>
    <x v="0"/>
  </r>
  <r>
    <x v="3"/>
    <n v="1128299"/>
    <x v="150"/>
    <x v="2"/>
    <x v="2"/>
    <x v="2"/>
    <x v="4"/>
    <n v="55.000000000000007"/>
    <x v="23"/>
    <x v="80"/>
    <n v="137500.00000000003"/>
    <n v="0.5"/>
    <x v="1"/>
    <x v="4"/>
  </r>
  <r>
    <x v="3"/>
    <n v="1128299"/>
    <x v="151"/>
    <x v="2"/>
    <x v="2"/>
    <x v="2"/>
    <x v="5"/>
    <n v="50"/>
    <x v="19"/>
    <x v="48"/>
    <n v="52500.000000000007"/>
    <n v="0.15000000000000002"/>
    <x v="1"/>
    <x v="0"/>
  </r>
  <r>
    <x v="3"/>
    <n v="1128299"/>
    <x v="152"/>
    <x v="2"/>
    <x v="2"/>
    <x v="2"/>
    <x v="0"/>
    <n v="50"/>
    <x v="2"/>
    <x v="17"/>
    <n v="148750"/>
    <n v="0.35000000000000003"/>
    <x v="1"/>
    <x v="0"/>
  </r>
  <r>
    <x v="3"/>
    <n v="1128299"/>
    <x v="153"/>
    <x v="2"/>
    <x v="2"/>
    <x v="2"/>
    <x v="1"/>
    <n v="60"/>
    <x v="19"/>
    <x v="81"/>
    <n v="84000"/>
    <n v="0.2"/>
    <x v="1"/>
    <x v="3"/>
  </r>
  <r>
    <x v="3"/>
    <n v="1128299"/>
    <x v="154"/>
    <x v="2"/>
    <x v="2"/>
    <x v="2"/>
    <x v="2"/>
    <n v="60"/>
    <x v="19"/>
    <x v="81"/>
    <n v="147000"/>
    <n v="0.35000000000000003"/>
    <x v="1"/>
    <x v="3"/>
  </r>
  <r>
    <x v="3"/>
    <n v="1128299"/>
    <x v="155"/>
    <x v="2"/>
    <x v="2"/>
    <x v="2"/>
    <x v="3"/>
    <n v="60"/>
    <x v="24"/>
    <x v="11"/>
    <n v="108000"/>
    <n v="0.3"/>
    <x v="1"/>
    <x v="3"/>
  </r>
  <r>
    <x v="3"/>
    <n v="1128299"/>
    <x v="156"/>
    <x v="2"/>
    <x v="2"/>
    <x v="2"/>
    <x v="4"/>
    <n v="65"/>
    <x v="23"/>
    <x v="82"/>
    <n v="162500"/>
    <n v="0.5"/>
    <x v="1"/>
    <x v="5"/>
  </r>
  <r>
    <x v="3"/>
    <n v="1128299"/>
    <x v="157"/>
    <x v="2"/>
    <x v="2"/>
    <x v="2"/>
    <x v="5"/>
    <n v="60"/>
    <x v="19"/>
    <x v="81"/>
    <n v="63000.000000000007"/>
    <n v="0.15000000000000002"/>
    <x v="1"/>
    <x v="3"/>
  </r>
  <r>
    <x v="3"/>
    <n v="1128299"/>
    <x v="158"/>
    <x v="2"/>
    <x v="2"/>
    <x v="2"/>
    <x v="0"/>
    <n v="60"/>
    <x v="10"/>
    <x v="18"/>
    <n v="183750.00000000003"/>
    <n v="0.35000000000000003"/>
    <x v="1"/>
    <x v="3"/>
  </r>
  <r>
    <x v="3"/>
    <n v="1128299"/>
    <x v="159"/>
    <x v="2"/>
    <x v="2"/>
    <x v="2"/>
    <x v="1"/>
    <n v="65"/>
    <x v="21"/>
    <x v="83"/>
    <n v="87750"/>
    <n v="0.2"/>
    <x v="1"/>
    <x v="5"/>
  </r>
  <r>
    <x v="3"/>
    <n v="1128299"/>
    <x v="160"/>
    <x v="2"/>
    <x v="2"/>
    <x v="2"/>
    <x v="2"/>
    <n v="65"/>
    <x v="26"/>
    <x v="84"/>
    <n v="164937.50000000003"/>
    <n v="0.35000000000000003"/>
    <x v="1"/>
    <x v="5"/>
  </r>
  <r>
    <x v="3"/>
    <n v="1128299"/>
    <x v="161"/>
    <x v="2"/>
    <x v="2"/>
    <x v="2"/>
    <x v="3"/>
    <n v="60"/>
    <x v="22"/>
    <x v="68"/>
    <n v="112500"/>
    <n v="0.3"/>
    <x v="1"/>
    <x v="3"/>
  </r>
  <r>
    <x v="3"/>
    <n v="1128299"/>
    <x v="162"/>
    <x v="2"/>
    <x v="2"/>
    <x v="2"/>
    <x v="4"/>
    <n v="65"/>
    <x v="27"/>
    <x v="85"/>
    <n v="170625"/>
    <n v="0.5"/>
    <x v="1"/>
    <x v="5"/>
  </r>
  <r>
    <x v="3"/>
    <n v="1128299"/>
    <x v="163"/>
    <x v="2"/>
    <x v="2"/>
    <x v="2"/>
    <x v="5"/>
    <n v="80"/>
    <x v="19"/>
    <x v="86"/>
    <n v="84000.000000000015"/>
    <n v="0.15000000000000002"/>
    <x v="1"/>
    <x v="10"/>
  </r>
  <r>
    <x v="3"/>
    <n v="1128299"/>
    <x v="164"/>
    <x v="2"/>
    <x v="2"/>
    <x v="2"/>
    <x v="0"/>
    <n v="60"/>
    <x v="3"/>
    <x v="4"/>
    <n v="216000"/>
    <n v="0.4"/>
    <x v="1"/>
    <x v="3"/>
  </r>
  <r>
    <x v="3"/>
    <n v="1128299"/>
    <x v="165"/>
    <x v="2"/>
    <x v="2"/>
    <x v="2"/>
    <x v="1"/>
    <n v="65"/>
    <x v="29"/>
    <x v="63"/>
    <n v="121875"/>
    <n v="0.25"/>
    <x v="1"/>
    <x v="5"/>
  </r>
  <r>
    <x v="3"/>
    <n v="1128299"/>
    <x v="166"/>
    <x v="2"/>
    <x v="2"/>
    <x v="2"/>
    <x v="2"/>
    <n v="65"/>
    <x v="29"/>
    <x v="63"/>
    <n v="195000"/>
    <n v="0.4"/>
    <x v="1"/>
    <x v="5"/>
  </r>
  <r>
    <x v="3"/>
    <n v="1128299"/>
    <x v="167"/>
    <x v="2"/>
    <x v="2"/>
    <x v="2"/>
    <x v="3"/>
    <n v="60"/>
    <x v="25"/>
    <x v="87"/>
    <n v="136500"/>
    <n v="0.35"/>
    <x v="1"/>
    <x v="3"/>
  </r>
  <r>
    <x v="3"/>
    <n v="1128299"/>
    <x v="168"/>
    <x v="2"/>
    <x v="2"/>
    <x v="2"/>
    <x v="4"/>
    <n v="65"/>
    <x v="20"/>
    <x v="88"/>
    <n v="196625.00000000003"/>
    <n v="0.55000000000000004"/>
    <x v="1"/>
    <x v="5"/>
  </r>
  <r>
    <x v="3"/>
    <n v="1128299"/>
    <x v="169"/>
    <x v="2"/>
    <x v="2"/>
    <x v="2"/>
    <x v="5"/>
    <n v="80"/>
    <x v="26"/>
    <x v="89"/>
    <n v="116000"/>
    <n v="0.2"/>
    <x v="1"/>
    <x v="10"/>
  </r>
  <r>
    <x v="3"/>
    <n v="1128299"/>
    <x v="170"/>
    <x v="2"/>
    <x v="2"/>
    <x v="2"/>
    <x v="0"/>
    <n v="60"/>
    <x v="17"/>
    <x v="37"/>
    <n v="234000"/>
    <n v="0.4"/>
    <x v="1"/>
    <x v="3"/>
  </r>
  <r>
    <x v="3"/>
    <n v="1128299"/>
    <x v="171"/>
    <x v="2"/>
    <x v="2"/>
    <x v="2"/>
    <x v="1"/>
    <n v="65"/>
    <x v="6"/>
    <x v="90"/>
    <n v="134062.5"/>
    <n v="0.25"/>
    <x v="1"/>
    <x v="5"/>
  </r>
  <r>
    <x v="3"/>
    <n v="1128299"/>
    <x v="172"/>
    <x v="2"/>
    <x v="2"/>
    <x v="2"/>
    <x v="2"/>
    <n v="65"/>
    <x v="6"/>
    <x v="90"/>
    <n v="214500"/>
    <n v="0.4"/>
    <x v="1"/>
    <x v="5"/>
  </r>
  <r>
    <x v="3"/>
    <n v="1128299"/>
    <x v="173"/>
    <x v="2"/>
    <x v="2"/>
    <x v="2"/>
    <x v="3"/>
    <n v="60"/>
    <x v="19"/>
    <x v="81"/>
    <n v="147000"/>
    <n v="0.35"/>
    <x v="1"/>
    <x v="3"/>
  </r>
  <r>
    <x v="3"/>
    <n v="1128299"/>
    <x v="174"/>
    <x v="2"/>
    <x v="2"/>
    <x v="2"/>
    <x v="4"/>
    <n v="65"/>
    <x v="30"/>
    <x v="91"/>
    <n v="205562.50000000003"/>
    <n v="0.55000000000000004"/>
    <x v="1"/>
    <x v="5"/>
  </r>
  <r>
    <x v="3"/>
    <n v="1128299"/>
    <x v="175"/>
    <x v="2"/>
    <x v="2"/>
    <x v="2"/>
    <x v="5"/>
    <n v="80"/>
    <x v="10"/>
    <x v="30"/>
    <n v="140000"/>
    <n v="0.2"/>
    <x v="1"/>
    <x v="10"/>
  </r>
  <r>
    <x v="3"/>
    <n v="1128299"/>
    <x v="176"/>
    <x v="2"/>
    <x v="2"/>
    <x v="2"/>
    <x v="0"/>
    <n v="60"/>
    <x v="13"/>
    <x v="92"/>
    <n v="215250.00000000003"/>
    <n v="0.35000000000000003"/>
    <x v="1"/>
    <x v="3"/>
  </r>
  <r>
    <x v="3"/>
    <n v="1128299"/>
    <x v="177"/>
    <x v="2"/>
    <x v="2"/>
    <x v="2"/>
    <x v="1"/>
    <n v="65"/>
    <x v="10"/>
    <x v="29"/>
    <n v="113750"/>
    <n v="0.2"/>
    <x v="1"/>
    <x v="5"/>
  </r>
  <r>
    <x v="3"/>
    <n v="1128299"/>
    <x v="178"/>
    <x v="2"/>
    <x v="2"/>
    <x v="2"/>
    <x v="2"/>
    <n v="65"/>
    <x v="6"/>
    <x v="90"/>
    <n v="187687.50000000003"/>
    <n v="0.35000000000000003"/>
    <x v="1"/>
    <x v="5"/>
  </r>
  <r>
    <x v="3"/>
    <n v="1128299"/>
    <x v="179"/>
    <x v="2"/>
    <x v="2"/>
    <x v="2"/>
    <x v="3"/>
    <n v="60"/>
    <x v="26"/>
    <x v="93"/>
    <n v="130500"/>
    <n v="0.3"/>
    <x v="1"/>
    <x v="3"/>
  </r>
  <r>
    <x v="3"/>
    <n v="1128299"/>
    <x v="180"/>
    <x v="2"/>
    <x v="2"/>
    <x v="2"/>
    <x v="4"/>
    <n v="65"/>
    <x v="28"/>
    <x v="94"/>
    <n v="251875"/>
    <n v="0.5"/>
    <x v="1"/>
    <x v="5"/>
  </r>
  <r>
    <x v="3"/>
    <n v="1128299"/>
    <x v="181"/>
    <x v="2"/>
    <x v="2"/>
    <x v="2"/>
    <x v="5"/>
    <n v="80"/>
    <x v="28"/>
    <x v="95"/>
    <n v="93000.000000000015"/>
    <n v="0.15000000000000002"/>
    <x v="1"/>
    <x v="10"/>
  </r>
  <r>
    <x v="3"/>
    <n v="1128299"/>
    <x v="182"/>
    <x v="2"/>
    <x v="2"/>
    <x v="2"/>
    <x v="0"/>
    <n v="65"/>
    <x v="17"/>
    <x v="96"/>
    <n v="221812.50000000003"/>
    <n v="0.35000000000000003"/>
    <x v="1"/>
    <x v="5"/>
  </r>
  <r>
    <x v="3"/>
    <n v="1128299"/>
    <x v="183"/>
    <x v="2"/>
    <x v="2"/>
    <x v="2"/>
    <x v="1"/>
    <n v="70"/>
    <x v="8"/>
    <x v="97"/>
    <n v="129500"/>
    <n v="0.2"/>
    <x v="1"/>
    <x v="6"/>
  </r>
  <r>
    <x v="3"/>
    <n v="1128299"/>
    <x v="184"/>
    <x v="2"/>
    <x v="2"/>
    <x v="2"/>
    <x v="2"/>
    <n v="65"/>
    <x v="9"/>
    <x v="98"/>
    <n v="182000.00000000003"/>
    <n v="0.35000000000000003"/>
    <x v="1"/>
    <x v="5"/>
  </r>
  <r>
    <x v="3"/>
    <n v="1128299"/>
    <x v="185"/>
    <x v="2"/>
    <x v="2"/>
    <x v="2"/>
    <x v="3"/>
    <n v="65"/>
    <x v="29"/>
    <x v="63"/>
    <n v="146250"/>
    <n v="0.3"/>
    <x v="1"/>
    <x v="5"/>
  </r>
  <r>
    <x v="3"/>
    <n v="1128299"/>
    <x v="186"/>
    <x v="2"/>
    <x v="2"/>
    <x v="2"/>
    <x v="4"/>
    <n v="75"/>
    <x v="29"/>
    <x v="99"/>
    <n v="281250"/>
    <n v="0.5"/>
    <x v="1"/>
    <x v="11"/>
  </r>
  <r>
    <x v="3"/>
    <n v="1128299"/>
    <x v="187"/>
    <x v="2"/>
    <x v="2"/>
    <x v="2"/>
    <x v="5"/>
    <n v="80"/>
    <x v="26"/>
    <x v="89"/>
    <n v="87000.000000000015"/>
    <n v="0.15000000000000002"/>
    <x v="1"/>
    <x v="10"/>
  </r>
  <r>
    <x v="3"/>
    <n v="1128299"/>
    <x v="188"/>
    <x v="2"/>
    <x v="2"/>
    <x v="2"/>
    <x v="0"/>
    <n v="55.000000000000007"/>
    <x v="8"/>
    <x v="16"/>
    <n v="152625.00000000003"/>
    <n v="0.30000000000000004"/>
    <x v="1"/>
    <x v="4"/>
  </r>
  <r>
    <x v="3"/>
    <n v="1128299"/>
    <x v="189"/>
    <x v="2"/>
    <x v="2"/>
    <x v="2"/>
    <x v="1"/>
    <n v="60.000000000000007"/>
    <x v="8"/>
    <x v="100"/>
    <n v="83250.000000000015"/>
    <n v="0.15"/>
    <x v="1"/>
    <x v="12"/>
  </r>
  <r>
    <x v="3"/>
    <n v="1128299"/>
    <x v="190"/>
    <x v="2"/>
    <x v="2"/>
    <x v="2"/>
    <x v="2"/>
    <n v="55.000000000000007"/>
    <x v="28"/>
    <x v="101"/>
    <n v="127875.00000000004"/>
    <n v="0.30000000000000004"/>
    <x v="1"/>
    <x v="4"/>
  </r>
  <r>
    <x v="3"/>
    <n v="1128299"/>
    <x v="191"/>
    <x v="2"/>
    <x v="2"/>
    <x v="2"/>
    <x v="3"/>
    <n v="55.000000000000007"/>
    <x v="26"/>
    <x v="102"/>
    <n v="99687.5"/>
    <n v="0.24999999999999997"/>
    <x v="1"/>
    <x v="4"/>
  </r>
  <r>
    <x v="3"/>
    <n v="1128299"/>
    <x v="192"/>
    <x v="2"/>
    <x v="2"/>
    <x v="2"/>
    <x v="4"/>
    <n v="65"/>
    <x v="26"/>
    <x v="84"/>
    <n v="212062.50000000003"/>
    <n v="0.45000000000000007"/>
    <x v="1"/>
    <x v="5"/>
  </r>
  <r>
    <x v="3"/>
    <n v="1128299"/>
    <x v="193"/>
    <x v="2"/>
    <x v="2"/>
    <x v="2"/>
    <x v="5"/>
    <n v="70"/>
    <x v="28"/>
    <x v="103"/>
    <n v="54250"/>
    <n v="0.1"/>
    <x v="1"/>
    <x v="6"/>
  </r>
  <r>
    <x v="3"/>
    <n v="1128299"/>
    <x v="194"/>
    <x v="2"/>
    <x v="2"/>
    <x v="2"/>
    <x v="0"/>
    <n v="55.000000000000007"/>
    <x v="10"/>
    <x v="104"/>
    <n v="144375.00000000003"/>
    <n v="0.30000000000000004"/>
    <x v="1"/>
    <x v="4"/>
  </r>
  <r>
    <x v="3"/>
    <n v="1128299"/>
    <x v="195"/>
    <x v="2"/>
    <x v="2"/>
    <x v="2"/>
    <x v="1"/>
    <n v="60.000000000000007"/>
    <x v="10"/>
    <x v="105"/>
    <n v="78750.000000000015"/>
    <n v="0.15"/>
    <x v="1"/>
    <x v="12"/>
  </r>
  <r>
    <x v="3"/>
    <n v="1128299"/>
    <x v="196"/>
    <x v="2"/>
    <x v="2"/>
    <x v="2"/>
    <x v="2"/>
    <n v="55.000000000000007"/>
    <x v="19"/>
    <x v="106"/>
    <n v="115500.00000000003"/>
    <n v="0.30000000000000004"/>
    <x v="1"/>
    <x v="4"/>
  </r>
  <r>
    <x v="3"/>
    <n v="1128299"/>
    <x v="197"/>
    <x v="2"/>
    <x v="2"/>
    <x v="2"/>
    <x v="3"/>
    <n v="55.000000000000007"/>
    <x v="21"/>
    <x v="107"/>
    <n v="92812.5"/>
    <n v="0.24999999999999997"/>
    <x v="1"/>
    <x v="4"/>
  </r>
  <r>
    <x v="3"/>
    <n v="1128299"/>
    <x v="198"/>
    <x v="2"/>
    <x v="2"/>
    <x v="2"/>
    <x v="4"/>
    <n v="65"/>
    <x v="25"/>
    <x v="108"/>
    <n v="190125.00000000003"/>
    <n v="0.45000000000000007"/>
    <x v="1"/>
    <x v="5"/>
  </r>
  <r>
    <x v="3"/>
    <n v="1128299"/>
    <x v="199"/>
    <x v="2"/>
    <x v="2"/>
    <x v="2"/>
    <x v="5"/>
    <n v="70"/>
    <x v="19"/>
    <x v="109"/>
    <n v="49000"/>
    <n v="0.1"/>
    <x v="1"/>
    <x v="6"/>
  </r>
  <r>
    <x v="3"/>
    <n v="1128299"/>
    <x v="200"/>
    <x v="2"/>
    <x v="2"/>
    <x v="2"/>
    <x v="0"/>
    <n v="55.000000000000007"/>
    <x v="10"/>
    <x v="104"/>
    <n v="144375.00000000003"/>
    <n v="0.30000000000000004"/>
    <x v="1"/>
    <x v="4"/>
  </r>
  <r>
    <x v="3"/>
    <n v="1128299"/>
    <x v="201"/>
    <x v="2"/>
    <x v="2"/>
    <x v="2"/>
    <x v="1"/>
    <n v="60.000000000000007"/>
    <x v="10"/>
    <x v="105"/>
    <n v="78750.000000000015"/>
    <n v="0.15"/>
    <x v="1"/>
    <x v="12"/>
  </r>
  <r>
    <x v="3"/>
    <n v="1128299"/>
    <x v="202"/>
    <x v="2"/>
    <x v="2"/>
    <x v="2"/>
    <x v="2"/>
    <n v="55.000000000000007"/>
    <x v="26"/>
    <x v="102"/>
    <n v="119625.00000000003"/>
    <n v="0.30000000000000004"/>
    <x v="1"/>
    <x v="4"/>
  </r>
  <r>
    <x v="3"/>
    <n v="1128299"/>
    <x v="203"/>
    <x v="2"/>
    <x v="2"/>
    <x v="2"/>
    <x v="3"/>
    <n v="55.000000000000007"/>
    <x v="19"/>
    <x v="106"/>
    <n v="96250"/>
    <n v="0.24999999999999997"/>
    <x v="1"/>
    <x v="4"/>
  </r>
  <r>
    <x v="3"/>
    <n v="1128299"/>
    <x v="204"/>
    <x v="2"/>
    <x v="2"/>
    <x v="2"/>
    <x v="4"/>
    <n v="65"/>
    <x v="25"/>
    <x v="108"/>
    <n v="190125.00000000003"/>
    <n v="0.45000000000000007"/>
    <x v="1"/>
    <x v="5"/>
  </r>
  <r>
    <x v="3"/>
    <n v="1128299"/>
    <x v="205"/>
    <x v="2"/>
    <x v="2"/>
    <x v="2"/>
    <x v="5"/>
    <n v="70"/>
    <x v="28"/>
    <x v="103"/>
    <n v="54250"/>
    <n v="0.1"/>
    <x v="1"/>
    <x v="6"/>
  </r>
  <r>
    <x v="3"/>
    <n v="1128299"/>
    <x v="206"/>
    <x v="2"/>
    <x v="2"/>
    <x v="2"/>
    <x v="0"/>
    <n v="55.000000000000007"/>
    <x v="17"/>
    <x v="32"/>
    <n v="160875.00000000006"/>
    <n v="0.30000000000000004"/>
    <x v="1"/>
    <x v="4"/>
  </r>
  <r>
    <x v="3"/>
    <n v="1128299"/>
    <x v="207"/>
    <x v="2"/>
    <x v="2"/>
    <x v="2"/>
    <x v="1"/>
    <n v="60.000000000000007"/>
    <x v="17"/>
    <x v="110"/>
    <n v="87750.000000000015"/>
    <n v="0.15"/>
    <x v="1"/>
    <x v="12"/>
  </r>
  <r>
    <x v="3"/>
    <n v="1128299"/>
    <x v="208"/>
    <x v="2"/>
    <x v="2"/>
    <x v="2"/>
    <x v="2"/>
    <n v="55.000000000000007"/>
    <x v="28"/>
    <x v="101"/>
    <n v="127875.00000000004"/>
    <n v="0.30000000000000004"/>
    <x v="1"/>
    <x v="4"/>
  </r>
  <r>
    <x v="3"/>
    <n v="1128299"/>
    <x v="209"/>
    <x v="2"/>
    <x v="2"/>
    <x v="2"/>
    <x v="3"/>
    <n v="55.000000000000007"/>
    <x v="28"/>
    <x v="101"/>
    <n v="106562.5"/>
    <n v="0.24999999999999997"/>
    <x v="1"/>
    <x v="4"/>
  </r>
  <r>
    <x v="3"/>
    <n v="1128299"/>
    <x v="210"/>
    <x v="2"/>
    <x v="2"/>
    <x v="2"/>
    <x v="4"/>
    <n v="65"/>
    <x v="19"/>
    <x v="111"/>
    <n v="204750.00000000003"/>
    <n v="0.45000000000000007"/>
    <x v="1"/>
    <x v="5"/>
  </r>
  <r>
    <x v="3"/>
    <n v="1128299"/>
    <x v="211"/>
    <x v="2"/>
    <x v="2"/>
    <x v="2"/>
    <x v="5"/>
    <n v="70"/>
    <x v="9"/>
    <x v="86"/>
    <n v="56000"/>
    <n v="0.1"/>
    <x v="1"/>
    <x v="6"/>
  </r>
  <r>
    <x v="4"/>
    <n v="1189833"/>
    <x v="212"/>
    <x v="2"/>
    <x v="2"/>
    <x v="2"/>
    <x v="0"/>
    <n v="35"/>
    <x v="19"/>
    <x v="40"/>
    <n v="98000"/>
    <n v="0.4"/>
    <x v="1"/>
    <x v="8"/>
  </r>
  <r>
    <x v="4"/>
    <n v="1189833"/>
    <x v="213"/>
    <x v="2"/>
    <x v="2"/>
    <x v="2"/>
    <x v="1"/>
    <n v="45"/>
    <x v="19"/>
    <x v="39"/>
    <n v="78750"/>
    <n v="0.25"/>
    <x v="1"/>
    <x v="2"/>
  </r>
  <r>
    <x v="4"/>
    <n v="1189833"/>
    <x v="214"/>
    <x v="2"/>
    <x v="2"/>
    <x v="2"/>
    <x v="2"/>
    <n v="45"/>
    <x v="19"/>
    <x v="39"/>
    <n v="126000"/>
    <n v="0.4"/>
    <x v="1"/>
    <x v="2"/>
  </r>
  <r>
    <x v="4"/>
    <n v="1189833"/>
    <x v="215"/>
    <x v="2"/>
    <x v="2"/>
    <x v="2"/>
    <x v="3"/>
    <n v="45"/>
    <x v="20"/>
    <x v="112"/>
    <n v="86625"/>
    <n v="0.35"/>
    <x v="1"/>
    <x v="2"/>
  </r>
  <r>
    <x v="4"/>
    <n v="1189833"/>
    <x v="216"/>
    <x v="2"/>
    <x v="2"/>
    <x v="3"/>
    <x v="4"/>
    <n v="50"/>
    <x v="23"/>
    <x v="53"/>
    <n v="137500"/>
    <n v="0.55000000000000004"/>
    <x v="1"/>
    <x v="0"/>
  </r>
  <r>
    <x v="4"/>
    <n v="1189833"/>
    <x v="217"/>
    <x v="2"/>
    <x v="2"/>
    <x v="3"/>
    <x v="5"/>
    <n v="45"/>
    <x v="19"/>
    <x v="39"/>
    <n v="63000"/>
    <n v="0.2"/>
    <x v="1"/>
    <x v="2"/>
  </r>
  <r>
    <x v="4"/>
    <n v="1189833"/>
    <x v="218"/>
    <x v="2"/>
    <x v="2"/>
    <x v="3"/>
    <x v="0"/>
    <n v="35"/>
    <x v="29"/>
    <x v="47"/>
    <n v="105000"/>
    <n v="0.4"/>
    <x v="1"/>
    <x v="8"/>
  </r>
  <r>
    <x v="4"/>
    <n v="1189833"/>
    <x v="219"/>
    <x v="2"/>
    <x v="2"/>
    <x v="3"/>
    <x v="1"/>
    <n v="45"/>
    <x v="25"/>
    <x v="61"/>
    <n v="73125"/>
    <n v="0.25"/>
    <x v="1"/>
    <x v="2"/>
  </r>
  <r>
    <x v="4"/>
    <n v="1189833"/>
    <x v="220"/>
    <x v="2"/>
    <x v="2"/>
    <x v="3"/>
    <x v="2"/>
    <n v="45"/>
    <x v="21"/>
    <x v="113"/>
    <n v="121500"/>
    <n v="0.4"/>
    <x v="1"/>
    <x v="2"/>
  </r>
  <r>
    <x v="4"/>
    <n v="1189833"/>
    <x v="221"/>
    <x v="2"/>
    <x v="2"/>
    <x v="3"/>
    <x v="3"/>
    <n v="45"/>
    <x v="27"/>
    <x v="44"/>
    <n v="82687.5"/>
    <n v="0.35"/>
    <x v="1"/>
    <x v="2"/>
  </r>
  <r>
    <x v="4"/>
    <n v="1189833"/>
    <x v="222"/>
    <x v="2"/>
    <x v="2"/>
    <x v="3"/>
    <x v="4"/>
    <n v="50"/>
    <x v="31"/>
    <x v="38"/>
    <n v="123750.00000000001"/>
    <n v="0.55000000000000004"/>
    <x v="1"/>
    <x v="0"/>
  </r>
  <r>
    <x v="4"/>
    <n v="1189833"/>
    <x v="223"/>
    <x v="2"/>
    <x v="2"/>
    <x v="3"/>
    <x v="5"/>
    <n v="45"/>
    <x v="25"/>
    <x v="61"/>
    <n v="58500"/>
    <n v="0.2"/>
    <x v="1"/>
    <x v="2"/>
  </r>
  <r>
    <x v="4"/>
    <n v="1189833"/>
    <x v="224"/>
    <x v="2"/>
    <x v="2"/>
    <x v="3"/>
    <x v="0"/>
    <n v="35"/>
    <x v="9"/>
    <x v="58"/>
    <n v="112000"/>
    <n v="0.4"/>
    <x v="1"/>
    <x v="8"/>
  </r>
  <r>
    <x v="4"/>
    <n v="1189833"/>
    <x v="225"/>
    <x v="2"/>
    <x v="2"/>
    <x v="3"/>
    <x v="1"/>
    <n v="45"/>
    <x v="25"/>
    <x v="61"/>
    <n v="73125"/>
    <n v="0.25"/>
    <x v="1"/>
    <x v="2"/>
  </r>
  <r>
    <x v="4"/>
    <n v="1189833"/>
    <x v="226"/>
    <x v="2"/>
    <x v="2"/>
    <x v="3"/>
    <x v="2"/>
    <n v="45"/>
    <x v="25"/>
    <x v="61"/>
    <n v="117000"/>
    <n v="0.4"/>
    <x v="1"/>
    <x v="2"/>
  </r>
  <r>
    <x v="4"/>
    <n v="1189833"/>
    <x v="227"/>
    <x v="2"/>
    <x v="2"/>
    <x v="3"/>
    <x v="3"/>
    <n v="45"/>
    <x v="20"/>
    <x v="112"/>
    <n v="86625"/>
    <n v="0.35"/>
    <x v="1"/>
    <x v="2"/>
  </r>
  <r>
    <x v="4"/>
    <n v="1189833"/>
    <x v="228"/>
    <x v="2"/>
    <x v="2"/>
    <x v="3"/>
    <x v="4"/>
    <n v="50"/>
    <x v="32"/>
    <x v="42"/>
    <n v="116875.00000000001"/>
    <n v="0.55000000000000004"/>
    <x v="1"/>
    <x v="0"/>
  </r>
  <r>
    <x v="4"/>
    <n v="1189833"/>
    <x v="229"/>
    <x v="2"/>
    <x v="2"/>
    <x v="3"/>
    <x v="5"/>
    <n v="45"/>
    <x v="22"/>
    <x v="66"/>
    <n v="56250"/>
    <n v="0.2"/>
    <x v="1"/>
    <x v="2"/>
  </r>
  <r>
    <x v="4"/>
    <n v="1189833"/>
    <x v="230"/>
    <x v="2"/>
    <x v="2"/>
    <x v="3"/>
    <x v="0"/>
    <n v="45"/>
    <x v="9"/>
    <x v="11"/>
    <n v="144000"/>
    <n v="0.4"/>
    <x v="1"/>
    <x v="2"/>
  </r>
  <r>
    <x v="4"/>
    <n v="1189833"/>
    <x v="231"/>
    <x v="2"/>
    <x v="2"/>
    <x v="3"/>
    <x v="1"/>
    <n v="50"/>
    <x v="24"/>
    <x v="60"/>
    <n v="75000"/>
    <n v="0.25"/>
    <x v="1"/>
    <x v="0"/>
  </r>
  <r>
    <x v="4"/>
    <n v="1189833"/>
    <x v="232"/>
    <x v="2"/>
    <x v="2"/>
    <x v="3"/>
    <x v="2"/>
    <n v="50"/>
    <x v="22"/>
    <x v="65"/>
    <n v="125000"/>
    <n v="0.4"/>
    <x v="1"/>
    <x v="0"/>
  </r>
  <r>
    <x v="4"/>
    <n v="1189833"/>
    <x v="233"/>
    <x v="2"/>
    <x v="2"/>
    <x v="3"/>
    <x v="3"/>
    <n v="45"/>
    <x v="27"/>
    <x v="44"/>
    <n v="82687.5"/>
    <n v="0.35"/>
    <x v="1"/>
    <x v="2"/>
  </r>
  <r>
    <x v="4"/>
    <n v="1189833"/>
    <x v="234"/>
    <x v="2"/>
    <x v="2"/>
    <x v="3"/>
    <x v="4"/>
    <n v="50"/>
    <x v="32"/>
    <x v="42"/>
    <n v="116875.00000000001"/>
    <n v="0.55000000000000004"/>
    <x v="1"/>
    <x v="0"/>
  </r>
  <r>
    <x v="4"/>
    <n v="1189833"/>
    <x v="235"/>
    <x v="2"/>
    <x v="2"/>
    <x v="3"/>
    <x v="5"/>
    <n v="65"/>
    <x v="24"/>
    <x v="87"/>
    <n v="78000"/>
    <n v="0.2"/>
    <x v="1"/>
    <x v="5"/>
  </r>
  <r>
    <x v="4"/>
    <n v="1189833"/>
    <x v="236"/>
    <x v="2"/>
    <x v="2"/>
    <x v="3"/>
    <x v="0"/>
    <n v="45"/>
    <x v="9"/>
    <x v="11"/>
    <n v="144000"/>
    <n v="0.4"/>
    <x v="1"/>
    <x v="2"/>
  </r>
  <r>
    <x v="4"/>
    <n v="1189833"/>
    <x v="237"/>
    <x v="2"/>
    <x v="2"/>
    <x v="3"/>
    <x v="1"/>
    <n v="50"/>
    <x v="25"/>
    <x v="82"/>
    <n v="81250"/>
    <n v="0.25"/>
    <x v="1"/>
    <x v="0"/>
  </r>
  <r>
    <x v="4"/>
    <n v="1189833"/>
    <x v="238"/>
    <x v="2"/>
    <x v="2"/>
    <x v="3"/>
    <x v="2"/>
    <n v="50"/>
    <x v="25"/>
    <x v="82"/>
    <n v="130000"/>
    <n v="0.4"/>
    <x v="1"/>
    <x v="0"/>
  </r>
  <r>
    <x v="4"/>
    <n v="1189833"/>
    <x v="239"/>
    <x v="2"/>
    <x v="2"/>
    <x v="3"/>
    <x v="3"/>
    <n v="45"/>
    <x v="20"/>
    <x v="112"/>
    <n v="86625"/>
    <n v="0.35"/>
    <x v="1"/>
    <x v="2"/>
  </r>
  <r>
    <x v="4"/>
    <n v="1189833"/>
    <x v="240"/>
    <x v="2"/>
    <x v="2"/>
    <x v="3"/>
    <x v="4"/>
    <n v="50"/>
    <x v="31"/>
    <x v="38"/>
    <n v="123750.00000000001"/>
    <n v="0.55000000000000004"/>
    <x v="1"/>
    <x v="0"/>
  </r>
  <r>
    <x v="4"/>
    <n v="1189833"/>
    <x v="241"/>
    <x v="2"/>
    <x v="2"/>
    <x v="3"/>
    <x v="5"/>
    <n v="65"/>
    <x v="22"/>
    <x v="114"/>
    <n v="81250"/>
    <n v="0.2"/>
    <x v="1"/>
    <x v="5"/>
  </r>
  <r>
    <x v="4"/>
    <n v="1189833"/>
    <x v="242"/>
    <x v="2"/>
    <x v="2"/>
    <x v="3"/>
    <x v="0"/>
    <n v="45"/>
    <x v="3"/>
    <x v="71"/>
    <n v="162000"/>
    <n v="0.4"/>
    <x v="1"/>
    <x v="2"/>
  </r>
  <r>
    <x v="4"/>
    <n v="1189833"/>
    <x v="243"/>
    <x v="2"/>
    <x v="2"/>
    <x v="3"/>
    <x v="1"/>
    <n v="50"/>
    <x v="29"/>
    <x v="68"/>
    <n v="93750"/>
    <n v="0.25"/>
    <x v="1"/>
    <x v="0"/>
  </r>
  <r>
    <x v="4"/>
    <n v="1189833"/>
    <x v="244"/>
    <x v="2"/>
    <x v="2"/>
    <x v="3"/>
    <x v="2"/>
    <n v="50"/>
    <x v="29"/>
    <x v="68"/>
    <n v="150000"/>
    <n v="0.4"/>
    <x v="1"/>
    <x v="0"/>
  </r>
  <r>
    <x v="4"/>
    <n v="1189833"/>
    <x v="245"/>
    <x v="2"/>
    <x v="2"/>
    <x v="3"/>
    <x v="3"/>
    <n v="45"/>
    <x v="22"/>
    <x v="66"/>
    <n v="98437.5"/>
    <n v="0.35"/>
    <x v="1"/>
    <x v="2"/>
  </r>
  <r>
    <x v="4"/>
    <n v="1189833"/>
    <x v="246"/>
    <x v="2"/>
    <x v="2"/>
    <x v="3"/>
    <x v="4"/>
    <n v="50"/>
    <x v="23"/>
    <x v="53"/>
    <n v="137500"/>
    <n v="0.55000000000000004"/>
    <x v="1"/>
    <x v="0"/>
  </r>
  <r>
    <x v="4"/>
    <n v="1189833"/>
    <x v="247"/>
    <x v="2"/>
    <x v="2"/>
    <x v="3"/>
    <x v="5"/>
    <n v="65"/>
    <x v="9"/>
    <x v="98"/>
    <n v="104000"/>
    <n v="0.2"/>
    <x v="1"/>
    <x v="5"/>
  </r>
  <r>
    <x v="4"/>
    <n v="1189833"/>
    <x v="248"/>
    <x v="2"/>
    <x v="2"/>
    <x v="3"/>
    <x v="0"/>
    <n v="45"/>
    <x v="5"/>
    <x v="59"/>
    <n v="171000"/>
    <n v="0.4"/>
    <x v="1"/>
    <x v="2"/>
  </r>
  <r>
    <x v="4"/>
    <n v="1189833"/>
    <x v="249"/>
    <x v="2"/>
    <x v="2"/>
    <x v="3"/>
    <x v="1"/>
    <n v="50"/>
    <x v="9"/>
    <x v="2"/>
    <n v="100000"/>
    <n v="0.25"/>
    <x v="1"/>
    <x v="0"/>
  </r>
  <r>
    <x v="4"/>
    <n v="1189833"/>
    <x v="250"/>
    <x v="2"/>
    <x v="2"/>
    <x v="3"/>
    <x v="2"/>
    <n v="50"/>
    <x v="29"/>
    <x v="68"/>
    <n v="150000"/>
    <n v="0.4"/>
    <x v="1"/>
    <x v="0"/>
  </r>
  <r>
    <x v="4"/>
    <n v="1189833"/>
    <x v="251"/>
    <x v="2"/>
    <x v="2"/>
    <x v="3"/>
    <x v="3"/>
    <n v="45"/>
    <x v="25"/>
    <x v="61"/>
    <n v="102375"/>
    <n v="0.35"/>
    <x v="1"/>
    <x v="2"/>
  </r>
  <r>
    <x v="4"/>
    <n v="1189833"/>
    <x v="252"/>
    <x v="2"/>
    <x v="2"/>
    <x v="3"/>
    <x v="4"/>
    <n v="50"/>
    <x v="19"/>
    <x v="48"/>
    <n v="192500.00000000003"/>
    <n v="0.55000000000000004"/>
    <x v="1"/>
    <x v="0"/>
  </r>
  <r>
    <x v="4"/>
    <n v="1189833"/>
    <x v="253"/>
    <x v="2"/>
    <x v="2"/>
    <x v="3"/>
    <x v="5"/>
    <n v="65"/>
    <x v="19"/>
    <x v="111"/>
    <n v="91000"/>
    <n v="0.2"/>
    <x v="1"/>
    <x v="5"/>
  </r>
  <r>
    <x v="4"/>
    <n v="1189833"/>
    <x v="254"/>
    <x v="2"/>
    <x v="2"/>
    <x v="3"/>
    <x v="0"/>
    <n v="50"/>
    <x v="3"/>
    <x v="6"/>
    <n v="180000"/>
    <n v="0.4"/>
    <x v="1"/>
    <x v="0"/>
  </r>
  <r>
    <x v="4"/>
    <n v="1189833"/>
    <x v="255"/>
    <x v="2"/>
    <x v="2"/>
    <x v="3"/>
    <x v="1"/>
    <n v="55.000000000000007"/>
    <x v="2"/>
    <x v="67"/>
    <n v="116875.00000000001"/>
    <n v="0.25"/>
    <x v="1"/>
    <x v="4"/>
  </r>
  <r>
    <x v="4"/>
    <n v="1189833"/>
    <x v="256"/>
    <x v="2"/>
    <x v="2"/>
    <x v="3"/>
    <x v="2"/>
    <n v="50"/>
    <x v="26"/>
    <x v="78"/>
    <n v="145000"/>
    <n v="0.4"/>
    <x v="1"/>
    <x v="0"/>
  </r>
  <r>
    <x v="4"/>
    <n v="1189833"/>
    <x v="257"/>
    <x v="2"/>
    <x v="2"/>
    <x v="3"/>
    <x v="3"/>
    <n v="50"/>
    <x v="21"/>
    <x v="73"/>
    <n v="118124.99999999999"/>
    <n v="0.35"/>
    <x v="1"/>
    <x v="0"/>
  </r>
  <r>
    <x v="4"/>
    <n v="1189833"/>
    <x v="258"/>
    <x v="2"/>
    <x v="2"/>
    <x v="3"/>
    <x v="4"/>
    <n v="60"/>
    <x v="21"/>
    <x v="71"/>
    <n v="222750.00000000003"/>
    <n v="0.55000000000000004"/>
    <x v="1"/>
    <x v="3"/>
  </r>
  <r>
    <x v="4"/>
    <n v="1189833"/>
    <x v="259"/>
    <x v="2"/>
    <x v="2"/>
    <x v="3"/>
    <x v="5"/>
    <n v="65"/>
    <x v="25"/>
    <x v="108"/>
    <n v="84500"/>
    <n v="0.2"/>
    <x v="1"/>
    <x v="5"/>
  </r>
  <r>
    <x v="4"/>
    <n v="1189833"/>
    <x v="260"/>
    <x v="2"/>
    <x v="2"/>
    <x v="3"/>
    <x v="0"/>
    <n v="50"/>
    <x v="2"/>
    <x v="17"/>
    <n v="170000"/>
    <n v="0.4"/>
    <x v="1"/>
    <x v="0"/>
  </r>
  <r>
    <x v="4"/>
    <n v="1189833"/>
    <x v="261"/>
    <x v="2"/>
    <x v="2"/>
    <x v="3"/>
    <x v="1"/>
    <n v="55.000000000000007"/>
    <x v="2"/>
    <x v="67"/>
    <n v="116875.00000000001"/>
    <n v="0.25"/>
    <x v="1"/>
    <x v="4"/>
  </r>
  <r>
    <x v="4"/>
    <n v="1189833"/>
    <x v="262"/>
    <x v="2"/>
    <x v="2"/>
    <x v="3"/>
    <x v="2"/>
    <n v="50"/>
    <x v="19"/>
    <x v="48"/>
    <n v="140000"/>
    <n v="0.4"/>
    <x v="1"/>
    <x v="0"/>
  </r>
  <r>
    <x v="4"/>
    <n v="1189833"/>
    <x v="263"/>
    <x v="2"/>
    <x v="2"/>
    <x v="3"/>
    <x v="3"/>
    <n v="50"/>
    <x v="25"/>
    <x v="82"/>
    <n v="113750"/>
    <n v="0.35"/>
    <x v="1"/>
    <x v="0"/>
  </r>
  <r>
    <x v="4"/>
    <n v="1189833"/>
    <x v="264"/>
    <x v="2"/>
    <x v="2"/>
    <x v="3"/>
    <x v="4"/>
    <n v="60"/>
    <x v="25"/>
    <x v="87"/>
    <n v="214500.00000000003"/>
    <n v="0.55000000000000004"/>
    <x v="1"/>
    <x v="3"/>
  </r>
  <r>
    <x v="4"/>
    <n v="1189833"/>
    <x v="265"/>
    <x v="2"/>
    <x v="2"/>
    <x v="3"/>
    <x v="5"/>
    <n v="65"/>
    <x v="19"/>
    <x v="111"/>
    <n v="91000"/>
    <n v="0.2"/>
    <x v="1"/>
    <x v="5"/>
  </r>
  <r>
    <x v="4"/>
    <n v="1189833"/>
    <x v="266"/>
    <x v="2"/>
    <x v="2"/>
    <x v="3"/>
    <x v="0"/>
    <n v="50"/>
    <x v="9"/>
    <x v="2"/>
    <n v="160000"/>
    <n v="0.4"/>
    <x v="1"/>
    <x v="0"/>
  </r>
  <r>
    <x v="4"/>
    <n v="1189833"/>
    <x v="267"/>
    <x v="2"/>
    <x v="2"/>
    <x v="3"/>
    <x v="1"/>
    <n v="55.000000000000007"/>
    <x v="9"/>
    <x v="115"/>
    <n v="110000.00000000001"/>
    <n v="0.25"/>
    <x v="1"/>
    <x v="4"/>
  </r>
  <r>
    <x v="4"/>
    <n v="1189833"/>
    <x v="268"/>
    <x v="2"/>
    <x v="2"/>
    <x v="3"/>
    <x v="2"/>
    <n v="50"/>
    <x v="25"/>
    <x v="82"/>
    <n v="130000"/>
    <n v="0.4"/>
    <x v="1"/>
    <x v="0"/>
  </r>
  <r>
    <x v="4"/>
    <n v="1189833"/>
    <x v="269"/>
    <x v="2"/>
    <x v="2"/>
    <x v="3"/>
    <x v="3"/>
    <n v="50"/>
    <x v="22"/>
    <x v="65"/>
    <n v="109375"/>
    <n v="0.35"/>
    <x v="1"/>
    <x v="0"/>
  </r>
  <r>
    <x v="4"/>
    <n v="1189833"/>
    <x v="270"/>
    <x v="2"/>
    <x v="2"/>
    <x v="3"/>
    <x v="4"/>
    <n v="60"/>
    <x v="24"/>
    <x v="11"/>
    <n v="198000.00000000003"/>
    <n v="0.55000000000000004"/>
    <x v="1"/>
    <x v="3"/>
  </r>
  <r>
    <x v="4"/>
    <n v="1189833"/>
    <x v="271"/>
    <x v="2"/>
    <x v="2"/>
    <x v="3"/>
    <x v="5"/>
    <n v="65"/>
    <x v="25"/>
    <x v="108"/>
    <n v="84500"/>
    <n v="0.2"/>
    <x v="1"/>
    <x v="5"/>
  </r>
  <r>
    <x v="4"/>
    <n v="1189833"/>
    <x v="272"/>
    <x v="2"/>
    <x v="2"/>
    <x v="3"/>
    <x v="0"/>
    <n v="50"/>
    <x v="6"/>
    <x v="72"/>
    <n v="165000"/>
    <n v="0.4"/>
    <x v="1"/>
    <x v="0"/>
  </r>
  <r>
    <x v="4"/>
    <n v="1189833"/>
    <x v="273"/>
    <x v="2"/>
    <x v="2"/>
    <x v="3"/>
    <x v="1"/>
    <n v="55.000000000000007"/>
    <x v="6"/>
    <x v="116"/>
    <n v="113437.50000000001"/>
    <n v="0.25"/>
    <x v="1"/>
    <x v="4"/>
  </r>
  <r>
    <x v="4"/>
    <n v="1189833"/>
    <x v="274"/>
    <x v="2"/>
    <x v="2"/>
    <x v="3"/>
    <x v="2"/>
    <n v="50"/>
    <x v="21"/>
    <x v="73"/>
    <n v="135000"/>
    <n v="0.4"/>
    <x v="1"/>
    <x v="0"/>
  </r>
  <r>
    <x v="4"/>
    <n v="1189833"/>
    <x v="275"/>
    <x v="2"/>
    <x v="2"/>
    <x v="3"/>
    <x v="3"/>
    <n v="50"/>
    <x v="25"/>
    <x v="82"/>
    <n v="113750"/>
    <n v="0.35"/>
    <x v="1"/>
    <x v="0"/>
  </r>
  <r>
    <x v="4"/>
    <n v="1189833"/>
    <x v="276"/>
    <x v="2"/>
    <x v="2"/>
    <x v="3"/>
    <x v="4"/>
    <n v="60"/>
    <x v="24"/>
    <x v="11"/>
    <n v="198000.00000000003"/>
    <n v="0.55000000000000004"/>
    <x v="1"/>
    <x v="3"/>
  </r>
  <r>
    <x v="4"/>
    <n v="1189833"/>
    <x v="277"/>
    <x v="2"/>
    <x v="2"/>
    <x v="3"/>
    <x v="5"/>
    <n v="65"/>
    <x v="19"/>
    <x v="111"/>
    <n v="91000"/>
    <n v="0.2"/>
    <x v="1"/>
    <x v="5"/>
  </r>
  <r>
    <x v="4"/>
    <n v="1189833"/>
    <x v="278"/>
    <x v="2"/>
    <x v="2"/>
    <x v="3"/>
    <x v="0"/>
    <n v="50"/>
    <x v="3"/>
    <x v="6"/>
    <n v="180000"/>
    <n v="0.4"/>
    <x v="1"/>
    <x v="0"/>
  </r>
  <r>
    <x v="4"/>
    <n v="1189833"/>
    <x v="279"/>
    <x v="2"/>
    <x v="2"/>
    <x v="3"/>
    <x v="1"/>
    <n v="55.000000000000007"/>
    <x v="3"/>
    <x v="34"/>
    <n v="123750.00000000001"/>
    <n v="0.25"/>
    <x v="1"/>
    <x v="4"/>
  </r>
  <r>
    <x v="4"/>
    <n v="1189833"/>
    <x v="280"/>
    <x v="2"/>
    <x v="2"/>
    <x v="3"/>
    <x v="2"/>
    <n v="50"/>
    <x v="19"/>
    <x v="48"/>
    <n v="140000"/>
    <n v="0.4"/>
    <x v="1"/>
    <x v="0"/>
  </r>
  <r>
    <x v="4"/>
    <n v="1189833"/>
    <x v="281"/>
    <x v="2"/>
    <x v="2"/>
    <x v="3"/>
    <x v="3"/>
    <n v="50"/>
    <x v="19"/>
    <x v="48"/>
    <n v="122499.99999999999"/>
    <n v="0.35"/>
    <x v="1"/>
    <x v="0"/>
  </r>
  <r>
    <x v="4"/>
    <n v="1189833"/>
    <x v="282"/>
    <x v="2"/>
    <x v="2"/>
    <x v="3"/>
    <x v="4"/>
    <n v="60"/>
    <x v="22"/>
    <x v="68"/>
    <n v="206250.00000000003"/>
    <n v="0.55000000000000004"/>
    <x v="1"/>
    <x v="3"/>
  </r>
  <r>
    <x v="4"/>
    <n v="1189833"/>
    <x v="283"/>
    <x v="2"/>
    <x v="2"/>
    <x v="3"/>
    <x v="5"/>
    <n v="65"/>
    <x v="26"/>
    <x v="84"/>
    <n v="94250"/>
    <n v="0.2"/>
    <x v="1"/>
    <x v="5"/>
  </r>
  <r>
    <x v="0"/>
    <n v="1185732"/>
    <x v="284"/>
    <x v="2"/>
    <x v="2"/>
    <x v="3"/>
    <x v="0"/>
    <n v="45"/>
    <x v="33"/>
    <x v="117"/>
    <n v="85500"/>
    <n v="0.4"/>
    <x v="1"/>
    <x v="2"/>
  </r>
  <r>
    <x v="0"/>
    <n v="1185732"/>
    <x v="285"/>
    <x v="2"/>
    <x v="2"/>
    <x v="3"/>
    <x v="1"/>
    <n v="45"/>
    <x v="34"/>
    <x v="118"/>
    <n v="43312.5"/>
    <n v="0.35"/>
    <x v="1"/>
    <x v="2"/>
  </r>
  <r>
    <x v="0"/>
    <n v="1185732"/>
    <x v="286"/>
    <x v="2"/>
    <x v="2"/>
    <x v="3"/>
    <x v="2"/>
    <n v="35"/>
    <x v="34"/>
    <x v="119"/>
    <n v="33687.5"/>
    <n v="0.35"/>
    <x v="1"/>
    <x v="8"/>
  </r>
  <r>
    <x v="0"/>
    <n v="1185732"/>
    <x v="287"/>
    <x v="2"/>
    <x v="2"/>
    <x v="3"/>
    <x v="3"/>
    <n v="40"/>
    <x v="35"/>
    <x v="120"/>
    <n v="20000"/>
    <n v="0.4"/>
    <x v="1"/>
    <x v="1"/>
  </r>
  <r>
    <x v="0"/>
    <n v="1185732"/>
    <x v="288"/>
    <x v="3"/>
    <x v="3"/>
    <x v="4"/>
    <x v="4"/>
    <n v="54.999999999999993"/>
    <x v="36"/>
    <x v="121"/>
    <n v="33687.499999999993"/>
    <n v="0.35"/>
    <x v="1"/>
    <x v="13"/>
  </r>
  <r>
    <x v="0"/>
    <n v="1185732"/>
    <x v="289"/>
    <x v="3"/>
    <x v="3"/>
    <x v="4"/>
    <x v="5"/>
    <n v="45"/>
    <x v="34"/>
    <x v="118"/>
    <n v="61875"/>
    <n v="0.5"/>
    <x v="1"/>
    <x v="2"/>
  </r>
  <r>
    <x v="0"/>
    <n v="1185732"/>
    <x v="290"/>
    <x v="3"/>
    <x v="3"/>
    <x v="4"/>
    <x v="0"/>
    <n v="45"/>
    <x v="27"/>
    <x v="44"/>
    <n v="94500"/>
    <n v="0.4"/>
    <x v="1"/>
    <x v="2"/>
  </r>
  <r>
    <x v="0"/>
    <n v="1185732"/>
    <x v="291"/>
    <x v="3"/>
    <x v="3"/>
    <x v="4"/>
    <x v="1"/>
    <n v="45"/>
    <x v="36"/>
    <x v="122"/>
    <n v="27562.5"/>
    <n v="0.35"/>
    <x v="1"/>
    <x v="2"/>
  </r>
  <r>
    <x v="0"/>
    <n v="1185732"/>
    <x v="292"/>
    <x v="3"/>
    <x v="3"/>
    <x v="4"/>
    <x v="2"/>
    <n v="35"/>
    <x v="37"/>
    <x v="122"/>
    <n v="27562.5"/>
    <n v="0.35"/>
    <x v="1"/>
    <x v="8"/>
  </r>
  <r>
    <x v="0"/>
    <n v="1185732"/>
    <x v="293"/>
    <x v="3"/>
    <x v="3"/>
    <x v="4"/>
    <x v="3"/>
    <n v="40"/>
    <x v="38"/>
    <x v="123"/>
    <n v="16000"/>
    <n v="0.4"/>
    <x v="1"/>
    <x v="1"/>
  </r>
  <r>
    <x v="0"/>
    <n v="1185732"/>
    <x v="294"/>
    <x v="3"/>
    <x v="3"/>
    <x v="4"/>
    <x v="4"/>
    <n v="54.999999999999993"/>
    <x v="36"/>
    <x v="121"/>
    <n v="33687.499999999993"/>
    <n v="0.35"/>
    <x v="1"/>
    <x v="13"/>
  </r>
  <r>
    <x v="0"/>
    <n v="1185732"/>
    <x v="295"/>
    <x v="3"/>
    <x v="3"/>
    <x v="4"/>
    <x v="5"/>
    <n v="45"/>
    <x v="34"/>
    <x v="118"/>
    <n v="61875"/>
    <n v="0.5"/>
    <x v="1"/>
    <x v="2"/>
  </r>
  <r>
    <x v="0"/>
    <n v="1185732"/>
    <x v="296"/>
    <x v="3"/>
    <x v="3"/>
    <x v="4"/>
    <x v="0"/>
    <n v="50"/>
    <x v="39"/>
    <x v="112"/>
    <n v="99000"/>
    <n v="0.4"/>
    <x v="1"/>
    <x v="0"/>
  </r>
  <r>
    <x v="0"/>
    <n v="1185732"/>
    <x v="297"/>
    <x v="3"/>
    <x v="3"/>
    <x v="4"/>
    <x v="1"/>
    <n v="50"/>
    <x v="40"/>
    <x v="124"/>
    <n v="35000"/>
    <n v="0.35"/>
    <x v="1"/>
    <x v="0"/>
  </r>
  <r>
    <x v="0"/>
    <n v="1185732"/>
    <x v="298"/>
    <x v="3"/>
    <x v="3"/>
    <x v="4"/>
    <x v="2"/>
    <n v="40"/>
    <x v="37"/>
    <x v="125"/>
    <n v="31499.999999999996"/>
    <n v="0.35"/>
    <x v="1"/>
    <x v="1"/>
  </r>
  <r>
    <x v="0"/>
    <n v="1185732"/>
    <x v="299"/>
    <x v="3"/>
    <x v="3"/>
    <x v="4"/>
    <x v="3"/>
    <n v="45"/>
    <x v="41"/>
    <x v="126"/>
    <n v="13500"/>
    <n v="0.4"/>
    <x v="1"/>
    <x v="2"/>
  </r>
  <r>
    <x v="0"/>
    <n v="1185732"/>
    <x v="300"/>
    <x v="3"/>
    <x v="3"/>
    <x v="4"/>
    <x v="4"/>
    <n v="60"/>
    <x v="35"/>
    <x v="127"/>
    <n v="26250"/>
    <n v="0.35"/>
    <x v="1"/>
    <x v="3"/>
  </r>
  <r>
    <x v="0"/>
    <n v="1185732"/>
    <x v="301"/>
    <x v="3"/>
    <x v="3"/>
    <x v="4"/>
    <x v="5"/>
    <n v="50"/>
    <x v="37"/>
    <x v="128"/>
    <n v="56250"/>
    <n v="0.5"/>
    <x v="1"/>
    <x v="0"/>
  </r>
  <r>
    <x v="0"/>
    <n v="1185732"/>
    <x v="302"/>
    <x v="3"/>
    <x v="3"/>
    <x v="4"/>
    <x v="0"/>
    <n v="50"/>
    <x v="31"/>
    <x v="38"/>
    <n v="90000"/>
    <n v="0.4"/>
    <x v="1"/>
    <x v="0"/>
  </r>
  <r>
    <x v="0"/>
    <n v="1185732"/>
    <x v="303"/>
    <x v="3"/>
    <x v="3"/>
    <x v="4"/>
    <x v="1"/>
    <n v="50"/>
    <x v="42"/>
    <x v="127"/>
    <n v="26250"/>
    <n v="0.35"/>
    <x v="1"/>
    <x v="0"/>
  </r>
  <r>
    <x v="0"/>
    <n v="1185732"/>
    <x v="304"/>
    <x v="3"/>
    <x v="3"/>
    <x v="4"/>
    <x v="2"/>
    <n v="40"/>
    <x v="42"/>
    <x v="129"/>
    <n v="21000"/>
    <n v="0.35"/>
    <x v="1"/>
    <x v="1"/>
  </r>
  <r>
    <x v="0"/>
    <n v="1185732"/>
    <x v="305"/>
    <x v="3"/>
    <x v="3"/>
    <x v="4"/>
    <x v="3"/>
    <n v="45"/>
    <x v="41"/>
    <x v="126"/>
    <n v="13500"/>
    <n v="0.4"/>
    <x v="1"/>
    <x v="2"/>
  </r>
  <r>
    <x v="0"/>
    <n v="1185732"/>
    <x v="306"/>
    <x v="3"/>
    <x v="3"/>
    <x v="4"/>
    <x v="4"/>
    <n v="60"/>
    <x v="38"/>
    <x v="129"/>
    <n v="21000"/>
    <n v="0.35"/>
    <x v="1"/>
    <x v="3"/>
  </r>
  <r>
    <x v="0"/>
    <n v="1185732"/>
    <x v="307"/>
    <x v="3"/>
    <x v="3"/>
    <x v="4"/>
    <x v="5"/>
    <n v="50"/>
    <x v="37"/>
    <x v="128"/>
    <n v="56250"/>
    <n v="0.5"/>
    <x v="1"/>
    <x v="0"/>
  </r>
  <r>
    <x v="0"/>
    <n v="1185732"/>
    <x v="308"/>
    <x v="3"/>
    <x v="3"/>
    <x v="4"/>
    <x v="0"/>
    <n v="60"/>
    <x v="39"/>
    <x v="130"/>
    <n v="118800"/>
    <n v="0.4"/>
    <x v="1"/>
    <x v="3"/>
  </r>
  <r>
    <x v="0"/>
    <n v="1185732"/>
    <x v="309"/>
    <x v="3"/>
    <x v="3"/>
    <x v="4"/>
    <x v="1"/>
    <n v="55.000000000000007"/>
    <x v="40"/>
    <x v="131"/>
    <n v="38500"/>
    <n v="0.35"/>
    <x v="1"/>
    <x v="4"/>
  </r>
  <r>
    <x v="0"/>
    <n v="1185732"/>
    <x v="310"/>
    <x v="3"/>
    <x v="3"/>
    <x v="4"/>
    <x v="2"/>
    <n v="50"/>
    <x v="36"/>
    <x v="132"/>
    <n v="30624.999999999996"/>
    <n v="0.35"/>
    <x v="1"/>
    <x v="0"/>
  </r>
  <r>
    <x v="0"/>
    <n v="1185732"/>
    <x v="311"/>
    <x v="3"/>
    <x v="3"/>
    <x v="4"/>
    <x v="3"/>
    <n v="50"/>
    <x v="38"/>
    <x v="120"/>
    <n v="20000"/>
    <n v="0.4"/>
    <x v="1"/>
    <x v="0"/>
  </r>
  <r>
    <x v="0"/>
    <n v="1185732"/>
    <x v="312"/>
    <x v="3"/>
    <x v="3"/>
    <x v="4"/>
    <x v="4"/>
    <n v="60"/>
    <x v="35"/>
    <x v="127"/>
    <n v="26250"/>
    <n v="0.35"/>
    <x v="1"/>
    <x v="3"/>
  </r>
  <r>
    <x v="0"/>
    <n v="1185732"/>
    <x v="313"/>
    <x v="3"/>
    <x v="3"/>
    <x v="4"/>
    <x v="5"/>
    <n v="65"/>
    <x v="43"/>
    <x v="133"/>
    <n v="81250"/>
    <n v="0.5"/>
    <x v="1"/>
    <x v="5"/>
  </r>
  <r>
    <x v="0"/>
    <n v="1185732"/>
    <x v="314"/>
    <x v="3"/>
    <x v="3"/>
    <x v="4"/>
    <x v="0"/>
    <n v="50"/>
    <x v="23"/>
    <x v="53"/>
    <n v="100000"/>
    <n v="0.4"/>
    <x v="1"/>
    <x v="0"/>
  </r>
  <r>
    <x v="0"/>
    <n v="1185732"/>
    <x v="315"/>
    <x v="3"/>
    <x v="3"/>
    <x v="4"/>
    <x v="1"/>
    <n v="45.000000000000007"/>
    <x v="43"/>
    <x v="134"/>
    <n v="39375"/>
    <n v="0.35"/>
    <x v="1"/>
    <x v="14"/>
  </r>
  <r>
    <x v="0"/>
    <n v="1185732"/>
    <x v="316"/>
    <x v="3"/>
    <x v="3"/>
    <x v="4"/>
    <x v="2"/>
    <n v="40"/>
    <x v="40"/>
    <x v="135"/>
    <n v="28000"/>
    <n v="0.35"/>
    <x v="1"/>
    <x v="1"/>
  </r>
  <r>
    <x v="0"/>
    <n v="1185732"/>
    <x v="317"/>
    <x v="3"/>
    <x v="3"/>
    <x v="4"/>
    <x v="3"/>
    <n v="40"/>
    <x v="36"/>
    <x v="136"/>
    <n v="28000"/>
    <n v="0.4"/>
    <x v="1"/>
    <x v="1"/>
  </r>
  <r>
    <x v="0"/>
    <n v="1185732"/>
    <x v="318"/>
    <x v="3"/>
    <x v="3"/>
    <x v="4"/>
    <x v="4"/>
    <n v="50"/>
    <x v="36"/>
    <x v="132"/>
    <n v="30624.999999999996"/>
    <n v="0.35"/>
    <x v="1"/>
    <x v="0"/>
  </r>
  <r>
    <x v="0"/>
    <n v="1185732"/>
    <x v="319"/>
    <x v="3"/>
    <x v="3"/>
    <x v="4"/>
    <x v="5"/>
    <n v="55.000000000000007"/>
    <x v="44"/>
    <x v="137"/>
    <n v="96250.000000000015"/>
    <n v="0.5"/>
    <x v="1"/>
    <x v="4"/>
  </r>
  <r>
    <x v="0"/>
    <n v="1185732"/>
    <x v="320"/>
    <x v="3"/>
    <x v="3"/>
    <x v="4"/>
    <x v="0"/>
    <n v="50"/>
    <x v="30"/>
    <x v="79"/>
    <n v="115000"/>
    <n v="0.4"/>
    <x v="1"/>
    <x v="0"/>
  </r>
  <r>
    <x v="0"/>
    <n v="1185732"/>
    <x v="321"/>
    <x v="3"/>
    <x v="3"/>
    <x v="4"/>
    <x v="1"/>
    <n v="45.000000000000007"/>
    <x v="45"/>
    <x v="138"/>
    <n v="51187.500000000007"/>
    <n v="0.35"/>
    <x v="1"/>
    <x v="15"/>
  </r>
  <r>
    <x v="0"/>
    <n v="1185732"/>
    <x v="322"/>
    <x v="3"/>
    <x v="3"/>
    <x v="4"/>
    <x v="2"/>
    <n v="40"/>
    <x v="43"/>
    <x v="124"/>
    <n v="35000"/>
    <n v="0.35"/>
    <x v="1"/>
    <x v="1"/>
  </r>
  <r>
    <x v="0"/>
    <n v="1185732"/>
    <x v="323"/>
    <x v="3"/>
    <x v="3"/>
    <x v="4"/>
    <x v="3"/>
    <n v="40"/>
    <x v="40"/>
    <x v="135"/>
    <n v="32000"/>
    <n v="0.4"/>
    <x v="1"/>
    <x v="1"/>
  </r>
  <r>
    <x v="0"/>
    <n v="1185732"/>
    <x v="324"/>
    <x v="3"/>
    <x v="3"/>
    <x v="4"/>
    <x v="4"/>
    <n v="50"/>
    <x v="37"/>
    <x v="128"/>
    <n v="39375"/>
    <n v="0.35"/>
    <x v="1"/>
    <x v="0"/>
  </r>
  <r>
    <x v="0"/>
    <n v="1185732"/>
    <x v="325"/>
    <x v="3"/>
    <x v="3"/>
    <x v="4"/>
    <x v="5"/>
    <n v="55.000000000000007"/>
    <x v="46"/>
    <x v="139"/>
    <n v="110000.00000000001"/>
    <n v="0.5"/>
    <x v="1"/>
    <x v="4"/>
  </r>
  <r>
    <x v="0"/>
    <n v="1185732"/>
    <x v="326"/>
    <x v="3"/>
    <x v="3"/>
    <x v="4"/>
    <x v="0"/>
    <n v="50"/>
    <x v="20"/>
    <x v="140"/>
    <n v="110000"/>
    <n v="0.4"/>
    <x v="1"/>
    <x v="0"/>
  </r>
  <r>
    <x v="0"/>
    <n v="1185732"/>
    <x v="327"/>
    <x v="3"/>
    <x v="3"/>
    <x v="4"/>
    <x v="1"/>
    <n v="45.000000000000007"/>
    <x v="45"/>
    <x v="138"/>
    <n v="51187.500000000007"/>
    <n v="0.35"/>
    <x v="1"/>
    <x v="15"/>
  </r>
  <r>
    <x v="0"/>
    <n v="1185732"/>
    <x v="328"/>
    <x v="3"/>
    <x v="3"/>
    <x v="4"/>
    <x v="2"/>
    <n v="40"/>
    <x v="43"/>
    <x v="124"/>
    <n v="35000"/>
    <n v="0.35"/>
    <x v="1"/>
    <x v="1"/>
  </r>
  <r>
    <x v="0"/>
    <n v="1185732"/>
    <x v="329"/>
    <x v="3"/>
    <x v="3"/>
    <x v="4"/>
    <x v="3"/>
    <n v="40"/>
    <x v="37"/>
    <x v="125"/>
    <n v="36000"/>
    <n v="0.4"/>
    <x v="1"/>
    <x v="1"/>
  </r>
  <r>
    <x v="0"/>
    <n v="1185732"/>
    <x v="330"/>
    <x v="3"/>
    <x v="3"/>
    <x v="4"/>
    <x v="4"/>
    <n v="50"/>
    <x v="40"/>
    <x v="124"/>
    <n v="35000"/>
    <n v="0.35"/>
    <x v="1"/>
    <x v="0"/>
  </r>
  <r>
    <x v="0"/>
    <n v="1185732"/>
    <x v="331"/>
    <x v="3"/>
    <x v="3"/>
    <x v="4"/>
    <x v="5"/>
    <n v="55.000000000000007"/>
    <x v="47"/>
    <x v="141"/>
    <n v="103125.00000000001"/>
    <n v="0.5"/>
    <x v="1"/>
    <x v="4"/>
  </r>
  <r>
    <x v="0"/>
    <n v="1185732"/>
    <x v="332"/>
    <x v="3"/>
    <x v="3"/>
    <x v="4"/>
    <x v="0"/>
    <n v="50"/>
    <x v="23"/>
    <x v="53"/>
    <n v="100000"/>
    <n v="0.4"/>
    <x v="1"/>
    <x v="0"/>
  </r>
  <r>
    <x v="0"/>
    <n v="1185732"/>
    <x v="333"/>
    <x v="3"/>
    <x v="3"/>
    <x v="4"/>
    <x v="1"/>
    <n v="45.000000000000007"/>
    <x v="48"/>
    <x v="142"/>
    <n v="47250.000000000007"/>
    <n v="0.35"/>
    <x v="1"/>
    <x v="15"/>
  </r>
  <r>
    <x v="0"/>
    <n v="1185732"/>
    <x v="334"/>
    <x v="3"/>
    <x v="3"/>
    <x v="4"/>
    <x v="2"/>
    <n v="40"/>
    <x v="40"/>
    <x v="135"/>
    <n v="28000"/>
    <n v="0.35"/>
    <x v="1"/>
    <x v="1"/>
  </r>
  <r>
    <x v="0"/>
    <n v="1185732"/>
    <x v="335"/>
    <x v="3"/>
    <x v="3"/>
    <x v="4"/>
    <x v="3"/>
    <n v="40"/>
    <x v="36"/>
    <x v="136"/>
    <n v="28000"/>
    <n v="0.4"/>
    <x v="1"/>
    <x v="1"/>
  </r>
  <r>
    <x v="0"/>
    <n v="1185732"/>
    <x v="336"/>
    <x v="3"/>
    <x v="3"/>
    <x v="4"/>
    <x v="4"/>
    <n v="50"/>
    <x v="36"/>
    <x v="132"/>
    <n v="30624.999999999996"/>
    <n v="0.35"/>
    <x v="1"/>
    <x v="0"/>
  </r>
  <r>
    <x v="0"/>
    <n v="1185732"/>
    <x v="337"/>
    <x v="3"/>
    <x v="3"/>
    <x v="4"/>
    <x v="5"/>
    <n v="55.000000000000007"/>
    <x v="43"/>
    <x v="143"/>
    <n v="68750.000000000015"/>
    <n v="0.5"/>
    <x v="1"/>
    <x v="4"/>
  </r>
  <r>
    <x v="0"/>
    <n v="1185732"/>
    <x v="338"/>
    <x v="3"/>
    <x v="3"/>
    <x v="4"/>
    <x v="0"/>
    <n v="60"/>
    <x v="32"/>
    <x v="144"/>
    <n v="102000"/>
    <n v="0.4"/>
    <x v="1"/>
    <x v="3"/>
  </r>
  <r>
    <x v="0"/>
    <n v="1185732"/>
    <x v="339"/>
    <x v="3"/>
    <x v="3"/>
    <x v="4"/>
    <x v="1"/>
    <n v="50"/>
    <x v="43"/>
    <x v="145"/>
    <n v="43750"/>
    <n v="0.35"/>
    <x v="1"/>
    <x v="0"/>
  </r>
  <r>
    <x v="0"/>
    <n v="1185732"/>
    <x v="340"/>
    <x v="3"/>
    <x v="3"/>
    <x v="4"/>
    <x v="2"/>
    <n v="50"/>
    <x v="42"/>
    <x v="127"/>
    <n v="26250"/>
    <n v="0.35"/>
    <x v="1"/>
    <x v="0"/>
  </r>
  <r>
    <x v="0"/>
    <n v="1185732"/>
    <x v="341"/>
    <x v="3"/>
    <x v="3"/>
    <x v="4"/>
    <x v="3"/>
    <n v="50"/>
    <x v="35"/>
    <x v="146"/>
    <n v="25000"/>
    <n v="0.4"/>
    <x v="1"/>
    <x v="0"/>
  </r>
  <r>
    <x v="0"/>
    <n v="1185732"/>
    <x v="342"/>
    <x v="3"/>
    <x v="3"/>
    <x v="4"/>
    <x v="4"/>
    <n v="60"/>
    <x v="35"/>
    <x v="127"/>
    <n v="26250"/>
    <n v="0.35"/>
    <x v="1"/>
    <x v="3"/>
  </r>
  <r>
    <x v="0"/>
    <n v="1185732"/>
    <x v="343"/>
    <x v="3"/>
    <x v="3"/>
    <x v="4"/>
    <x v="5"/>
    <n v="64.999999999999986"/>
    <x v="43"/>
    <x v="147"/>
    <n v="81249.999999999985"/>
    <n v="0.5"/>
    <x v="1"/>
    <x v="16"/>
  </r>
  <r>
    <x v="0"/>
    <n v="1185732"/>
    <x v="344"/>
    <x v="3"/>
    <x v="3"/>
    <x v="4"/>
    <x v="0"/>
    <n v="60"/>
    <x v="46"/>
    <x v="49"/>
    <n v="96000"/>
    <n v="0.4"/>
    <x v="1"/>
    <x v="3"/>
  </r>
  <r>
    <x v="0"/>
    <n v="1185732"/>
    <x v="345"/>
    <x v="3"/>
    <x v="3"/>
    <x v="4"/>
    <x v="1"/>
    <n v="50"/>
    <x v="43"/>
    <x v="145"/>
    <n v="43750"/>
    <n v="0.35"/>
    <x v="1"/>
    <x v="0"/>
  </r>
  <r>
    <x v="0"/>
    <n v="1185732"/>
    <x v="346"/>
    <x v="3"/>
    <x v="3"/>
    <x v="4"/>
    <x v="2"/>
    <n v="50"/>
    <x v="49"/>
    <x v="148"/>
    <n v="34125"/>
    <n v="0.35"/>
    <x v="1"/>
    <x v="0"/>
  </r>
  <r>
    <x v="0"/>
    <n v="1185732"/>
    <x v="347"/>
    <x v="3"/>
    <x v="3"/>
    <x v="4"/>
    <x v="3"/>
    <n v="50"/>
    <x v="36"/>
    <x v="132"/>
    <n v="35000"/>
    <n v="0.4"/>
    <x v="1"/>
    <x v="0"/>
  </r>
  <r>
    <x v="0"/>
    <n v="1185732"/>
    <x v="348"/>
    <x v="3"/>
    <x v="3"/>
    <x v="4"/>
    <x v="4"/>
    <n v="60"/>
    <x v="42"/>
    <x v="125"/>
    <n v="31499.999999999996"/>
    <n v="0.35"/>
    <x v="1"/>
    <x v="3"/>
  </r>
  <r>
    <x v="0"/>
    <n v="1185732"/>
    <x v="349"/>
    <x v="3"/>
    <x v="3"/>
    <x v="4"/>
    <x v="5"/>
    <n v="64.999999999999986"/>
    <x v="43"/>
    <x v="147"/>
    <n v="81249.999999999985"/>
    <n v="0.5"/>
    <x v="1"/>
    <x v="16"/>
  </r>
  <r>
    <x v="0"/>
    <n v="1185732"/>
    <x v="350"/>
    <x v="3"/>
    <x v="3"/>
    <x v="4"/>
    <x v="0"/>
    <n v="60"/>
    <x v="23"/>
    <x v="60"/>
    <n v="120000"/>
    <n v="0.4"/>
    <x v="1"/>
    <x v="3"/>
  </r>
  <r>
    <x v="0"/>
    <n v="1185732"/>
    <x v="351"/>
    <x v="3"/>
    <x v="3"/>
    <x v="4"/>
    <x v="1"/>
    <n v="50"/>
    <x v="48"/>
    <x v="149"/>
    <n v="52500"/>
    <n v="0.35"/>
    <x v="1"/>
    <x v="0"/>
  </r>
  <r>
    <x v="0"/>
    <n v="1185732"/>
    <x v="352"/>
    <x v="3"/>
    <x v="3"/>
    <x v="4"/>
    <x v="2"/>
    <n v="50"/>
    <x v="43"/>
    <x v="145"/>
    <n v="43750"/>
    <n v="0.35"/>
    <x v="1"/>
    <x v="0"/>
  </r>
  <r>
    <x v="0"/>
    <n v="1185732"/>
    <x v="353"/>
    <x v="3"/>
    <x v="3"/>
    <x v="4"/>
    <x v="3"/>
    <n v="50"/>
    <x v="40"/>
    <x v="124"/>
    <n v="40000"/>
    <n v="0.4"/>
    <x v="1"/>
    <x v="0"/>
  </r>
  <r>
    <x v="0"/>
    <n v="1185732"/>
    <x v="354"/>
    <x v="3"/>
    <x v="3"/>
    <x v="4"/>
    <x v="4"/>
    <n v="60"/>
    <x v="40"/>
    <x v="150"/>
    <n v="42000"/>
    <n v="0.35"/>
    <x v="1"/>
    <x v="3"/>
  </r>
  <r>
    <x v="0"/>
    <n v="1185732"/>
    <x v="355"/>
    <x v="3"/>
    <x v="3"/>
    <x v="4"/>
    <x v="5"/>
    <n v="64.999999999999986"/>
    <x v="48"/>
    <x v="151"/>
    <n v="97499.999999999985"/>
    <n v="0.5"/>
    <x v="1"/>
    <x v="16"/>
  </r>
  <r>
    <x v="2"/>
    <n v="1197831"/>
    <x v="356"/>
    <x v="3"/>
    <x v="3"/>
    <x v="4"/>
    <x v="0"/>
    <n v="20"/>
    <x v="26"/>
    <x v="152"/>
    <n v="43500"/>
    <n v="0.3"/>
    <x v="1"/>
    <x v="17"/>
  </r>
  <r>
    <x v="2"/>
    <n v="1197831"/>
    <x v="357"/>
    <x v="3"/>
    <x v="3"/>
    <x v="4"/>
    <x v="1"/>
    <n v="30"/>
    <x v="26"/>
    <x v="153"/>
    <n v="65250"/>
    <n v="0.3"/>
    <x v="1"/>
    <x v="9"/>
  </r>
  <r>
    <x v="2"/>
    <n v="1197831"/>
    <x v="358"/>
    <x v="3"/>
    <x v="3"/>
    <x v="4"/>
    <x v="2"/>
    <n v="30"/>
    <x v="27"/>
    <x v="154"/>
    <n v="47250"/>
    <n v="0.3"/>
    <x v="1"/>
    <x v="9"/>
  </r>
  <r>
    <x v="2"/>
    <n v="1197831"/>
    <x v="359"/>
    <x v="3"/>
    <x v="3"/>
    <x v="4"/>
    <x v="3"/>
    <n v="35"/>
    <x v="27"/>
    <x v="155"/>
    <n v="73500"/>
    <n v="0.4"/>
    <x v="1"/>
    <x v="8"/>
  </r>
  <r>
    <x v="2"/>
    <n v="1197831"/>
    <x v="360"/>
    <x v="1"/>
    <x v="1"/>
    <x v="5"/>
    <x v="4"/>
    <n v="40"/>
    <x v="47"/>
    <x v="149"/>
    <n v="37500"/>
    <n v="0.25"/>
    <x v="1"/>
    <x v="1"/>
  </r>
  <r>
    <x v="2"/>
    <n v="1197831"/>
    <x v="361"/>
    <x v="1"/>
    <x v="1"/>
    <x v="5"/>
    <x v="5"/>
    <n v="35"/>
    <x v="27"/>
    <x v="155"/>
    <n v="82687.5"/>
    <n v="0.45"/>
    <x v="1"/>
    <x v="8"/>
  </r>
  <r>
    <x v="2"/>
    <n v="1197831"/>
    <x v="362"/>
    <x v="1"/>
    <x v="1"/>
    <x v="5"/>
    <x v="0"/>
    <n v="25"/>
    <x v="21"/>
    <x v="156"/>
    <n v="50625"/>
    <n v="0.3"/>
    <x v="1"/>
    <x v="7"/>
  </r>
  <r>
    <x v="2"/>
    <n v="1197831"/>
    <x v="363"/>
    <x v="1"/>
    <x v="1"/>
    <x v="5"/>
    <x v="1"/>
    <n v="35"/>
    <x v="25"/>
    <x v="157"/>
    <n v="68250"/>
    <n v="0.3"/>
    <x v="1"/>
    <x v="8"/>
  </r>
  <r>
    <x v="2"/>
    <n v="1197831"/>
    <x v="364"/>
    <x v="1"/>
    <x v="1"/>
    <x v="5"/>
    <x v="2"/>
    <n v="35"/>
    <x v="33"/>
    <x v="158"/>
    <n v="49875"/>
    <n v="0.3"/>
    <x v="1"/>
    <x v="8"/>
  </r>
  <r>
    <x v="2"/>
    <n v="1197831"/>
    <x v="365"/>
    <x v="1"/>
    <x v="1"/>
    <x v="5"/>
    <x v="3"/>
    <n v="35"/>
    <x v="32"/>
    <x v="159"/>
    <n v="59500"/>
    <n v="0.4"/>
    <x v="1"/>
    <x v="8"/>
  </r>
  <r>
    <x v="2"/>
    <n v="1197831"/>
    <x v="366"/>
    <x v="1"/>
    <x v="1"/>
    <x v="5"/>
    <x v="4"/>
    <n v="40"/>
    <x v="48"/>
    <x v="150"/>
    <n v="30000"/>
    <n v="0.25"/>
    <x v="1"/>
    <x v="1"/>
  </r>
  <r>
    <x v="2"/>
    <n v="1197831"/>
    <x v="367"/>
    <x v="1"/>
    <x v="1"/>
    <x v="5"/>
    <x v="5"/>
    <n v="35"/>
    <x v="23"/>
    <x v="160"/>
    <n v="78750"/>
    <n v="0.45"/>
    <x v="1"/>
    <x v="8"/>
  </r>
  <r>
    <x v="2"/>
    <n v="1197831"/>
    <x v="368"/>
    <x v="1"/>
    <x v="1"/>
    <x v="5"/>
    <x v="0"/>
    <n v="30"/>
    <x v="21"/>
    <x v="161"/>
    <n v="70875"/>
    <n v="0.35"/>
    <x v="1"/>
    <x v="9"/>
  </r>
  <r>
    <x v="2"/>
    <n v="1197831"/>
    <x v="369"/>
    <x v="1"/>
    <x v="1"/>
    <x v="5"/>
    <x v="1"/>
    <n v="40"/>
    <x v="21"/>
    <x v="51"/>
    <n v="94500"/>
    <n v="0.35"/>
    <x v="1"/>
    <x v="1"/>
  </r>
  <r>
    <x v="2"/>
    <n v="1197831"/>
    <x v="370"/>
    <x v="1"/>
    <x v="1"/>
    <x v="5"/>
    <x v="2"/>
    <n v="30"/>
    <x v="23"/>
    <x v="149"/>
    <n v="52500"/>
    <n v="0.35"/>
    <x v="1"/>
    <x v="9"/>
  </r>
  <r>
    <x v="2"/>
    <n v="1197831"/>
    <x v="371"/>
    <x v="1"/>
    <x v="1"/>
    <x v="5"/>
    <x v="3"/>
    <n v="35"/>
    <x v="46"/>
    <x v="162"/>
    <n v="63000"/>
    <n v="0.45"/>
    <x v="1"/>
    <x v="8"/>
  </r>
  <r>
    <x v="2"/>
    <n v="1197831"/>
    <x v="372"/>
    <x v="1"/>
    <x v="1"/>
    <x v="5"/>
    <x v="4"/>
    <n v="40"/>
    <x v="48"/>
    <x v="150"/>
    <n v="36000"/>
    <n v="0.3"/>
    <x v="1"/>
    <x v="1"/>
  </r>
  <r>
    <x v="2"/>
    <n v="1197831"/>
    <x v="373"/>
    <x v="1"/>
    <x v="1"/>
    <x v="5"/>
    <x v="5"/>
    <n v="35"/>
    <x v="31"/>
    <x v="154"/>
    <n v="78750"/>
    <n v="0.5"/>
    <x v="1"/>
    <x v="8"/>
  </r>
  <r>
    <x v="2"/>
    <n v="1197831"/>
    <x v="374"/>
    <x v="1"/>
    <x v="1"/>
    <x v="5"/>
    <x v="0"/>
    <n v="20"/>
    <x v="19"/>
    <x v="162"/>
    <n v="49000"/>
    <n v="0.35"/>
    <x v="1"/>
    <x v="17"/>
  </r>
  <r>
    <x v="2"/>
    <n v="1197831"/>
    <x v="375"/>
    <x v="1"/>
    <x v="1"/>
    <x v="5"/>
    <x v="1"/>
    <n v="30.000000000000004"/>
    <x v="19"/>
    <x v="163"/>
    <n v="73500"/>
    <n v="0.35"/>
    <x v="1"/>
    <x v="18"/>
  </r>
  <r>
    <x v="2"/>
    <n v="1197831"/>
    <x v="376"/>
    <x v="1"/>
    <x v="1"/>
    <x v="5"/>
    <x v="2"/>
    <n v="24.999999999999996"/>
    <x v="27"/>
    <x v="164"/>
    <n v="45937.499999999985"/>
    <n v="0.35"/>
    <x v="1"/>
    <x v="19"/>
  </r>
  <r>
    <x v="2"/>
    <n v="1197831"/>
    <x v="377"/>
    <x v="1"/>
    <x v="1"/>
    <x v="5"/>
    <x v="3"/>
    <n v="30.000000000000004"/>
    <x v="32"/>
    <x v="165"/>
    <n v="57375.000000000007"/>
    <n v="0.45"/>
    <x v="1"/>
    <x v="18"/>
  </r>
  <r>
    <x v="2"/>
    <n v="1197831"/>
    <x v="378"/>
    <x v="1"/>
    <x v="1"/>
    <x v="5"/>
    <x v="4"/>
    <n v="35"/>
    <x v="45"/>
    <x v="166"/>
    <n v="34125"/>
    <n v="0.3"/>
    <x v="1"/>
    <x v="8"/>
  </r>
  <r>
    <x v="2"/>
    <n v="1197831"/>
    <x v="379"/>
    <x v="1"/>
    <x v="1"/>
    <x v="5"/>
    <x v="5"/>
    <n v="30.000000000000004"/>
    <x v="24"/>
    <x v="167"/>
    <n v="90000.000000000015"/>
    <n v="0.5"/>
    <x v="1"/>
    <x v="18"/>
  </r>
  <r>
    <x v="2"/>
    <n v="1197831"/>
    <x v="380"/>
    <x v="1"/>
    <x v="1"/>
    <x v="5"/>
    <x v="0"/>
    <n v="20"/>
    <x v="29"/>
    <x v="149"/>
    <n v="52500"/>
    <n v="0.35"/>
    <x v="1"/>
    <x v="17"/>
  </r>
  <r>
    <x v="2"/>
    <n v="1197831"/>
    <x v="381"/>
    <x v="1"/>
    <x v="1"/>
    <x v="5"/>
    <x v="1"/>
    <n v="30.000000000000004"/>
    <x v="28"/>
    <x v="168"/>
    <n v="81375"/>
    <n v="0.35"/>
    <x v="1"/>
    <x v="18"/>
  </r>
  <r>
    <x v="2"/>
    <n v="1197831"/>
    <x v="382"/>
    <x v="1"/>
    <x v="1"/>
    <x v="5"/>
    <x v="2"/>
    <n v="24.999999999999996"/>
    <x v="22"/>
    <x v="169"/>
    <n v="54687.499999999985"/>
    <n v="0.35"/>
    <x v="1"/>
    <x v="19"/>
  </r>
  <r>
    <x v="2"/>
    <n v="1197831"/>
    <x v="383"/>
    <x v="1"/>
    <x v="1"/>
    <x v="5"/>
    <x v="3"/>
    <n v="35"/>
    <x v="20"/>
    <x v="170"/>
    <n v="86625"/>
    <n v="0.45"/>
    <x v="1"/>
    <x v="8"/>
  </r>
  <r>
    <x v="2"/>
    <n v="1197831"/>
    <x v="384"/>
    <x v="1"/>
    <x v="1"/>
    <x v="5"/>
    <x v="4"/>
    <n v="50"/>
    <x v="31"/>
    <x v="38"/>
    <n v="67500"/>
    <n v="0.3"/>
    <x v="1"/>
    <x v="0"/>
  </r>
  <r>
    <x v="2"/>
    <n v="1197831"/>
    <x v="385"/>
    <x v="1"/>
    <x v="1"/>
    <x v="5"/>
    <x v="5"/>
    <n v="45"/>
    <x v="9"/>
    <x v="11"/>
    <n v="180000"/>
    <n v="0.5"/>
    <x v="1"/>
    <x v="2"/>
  </r>
  <r>
    <x v="2"/>
    <n v="1197831"/>
    <x v="386"/>
    <x v="1"/>
    <x v="1"/>
    <x v="5"/>
    <x v="0"/>
    <n v="45"/>
    <x v="9"/>
    <x v="11"/>
    <n v="125999.99999999999"/>
    <n v="0.35"/>
    <x v="1"/>
    <x v="2"/>
  </r>
  <r>
    <x v="2"/>
    <n v="1197831"/>
    <x v="387"/>
    <x v="1"/>
    <x v="1"/>
    <x v="5"/>
    <x v="1"/>
    <n v="50"/>
    <x v="9"/>
    <x v="2"/>
    <n v="140000"/>
    <n v="0.35"/>
    <x v="1"/>
    <x v="0"/>
  </r>
  <r>
    <x v="2"/>
    <n v="1197831"/>
    <x v="388"/>
    <x v="1"/>
    <x v="1"/>
    <x v="5"/>
    <x v="2"/>
    <n v="45"/>
    <x v="25"/>
    <x v="61"/>
    <n v="102375"/>
    <n v="0.35"/>
    <x v="1"/>
    <x v="2"/>
  </r>
  <r>
    <x v="2"/>
    <n v="1197831"/>
    <x v="389"/>
    <x v="1"/>
    <x v="1"/>
    <x v="5"/>
    <x v="3"/>
    <n v="45"/>
    <x v="24"/>
    <x v="51"/>
    <n v="121500"/>
    <n v="0.45"/>
    <x v="1"/>
    <x v="2"/>
  </r>
  <r>
    <x v="2"/>
    <n v="1197831"/>
    <x v="390"/>
    <x v="1"/>
    <x v="1"/>
    <x v="5"/>
    <x v="4"/>
    <n v="50"/>
    <x v="23"/>
    <x v="53"/>
    <n v="75000"/>
    <n v="0.3"/>
    <x v="1"/>
    <x v="0"/>
  </r>
  <r>
    <x v="2"/>
    <n v="1197831"/>
    <x v="391"/>
    <x v="1"/>
    <x v="1"/>
    <x v="5"/>
    <x v="5"/>
    <n v="55.000000000000007"/>
    <x v="10"/>
    <x v="104"/>
    <n v="240625.00000000003"/>
    <n v="0.5"/>
    <x v="1"/>
    <x v="4"/>
  </r>
  <r>
    <x v="2"/>
    <n v="1197831"/>
    <x v="392"/>
    <x v="1"/>
    <x v="1"/>
    <x v="5"/>
    <x v="0"/>
    <n v="45"/>
    <x v="6"/>
    <x v="8"/>
    <n v="148500"/>
    <n v="0.39999999999999997"/>
    <x v="1"/>
    <x v="2"/>
  </r>
  <r>
    <x v="2"/>
    <n v="1197831"/>
    <x v="393"/>
    <x v="1"/>
    <x v="1"/>
    <x v="5"/>
    <x v="1"/>
    <n v="50"/>
    <x v="6"/>
    <x v="72"/>
    <n v="165000"/>
    <n v="0.39999999999999997"/>
    <x v="1"/>
    <x v="0"/>
  </r>
  <r>
    <x v="2"/>
    <n v="1197831"/>
    <x v="394"/>
    <x v="1"/>
    <x v="1"/>
    <x v="5"/>
    <x v="2"/>
    <n v="45"/>
    <x v="17"/>
    <x v="83"/>
    <n v="175499.99999999997"/>
    <n v="0.39999999999999997"/>
    <x v="1"/>
    <x v="2"/>
  </r>
  <r>
    <x v="2"/>
    <n v="1197831"/>
    <x v="395"/>
    <x v="1"/>
    <x v="1"/>
    <x v="5"/>
    <x v="3"/>
    <n v="45"/>
    <x v="30"/>
    <x v="69"/>
    <n v="129375"/>
    <n v="0.5"/>
    <x v="1"/>
    <x v="2"/>
  </r>
  <r>
    <x v="2"/>
    <n v="1197831"/>
    <x v="396"/>
    <x v="1"/>
    <x v="1"/>
    <x v="5"/>
    <x v="4"/>
    <n v="50"/>
    <x v="30"/>
    <x v="79"/>
    <n v="100625"/>
    <n v="0.35"/>
    <x v="1"/>
    <x v="0"/>
  </r>
  <r>
    <x v="2"/>
    <n v="1197831"/>
    <x v="397"/>
    <x v="1"/>
    <x v="1"/>
    <x v="5"/>
    <x v="5"/>
    <n v="60"/>
    <x v="2"/>
    <x v="12"/>
    <n v="280500"/>
    <n v="0.55000000000000004"/>
    <x v="1"/>
    <x v="3"/>
  </r>
  <r>
    <x v="2"/>
    <n v="1197831"/>
    <x v="398"/>
    <x v="1"/>
    <x v="1"/>
    <x v="5"/>
    <x v="0"/>
    <n v="50"/>
    <x v="9"/>
    <x v="2"/>
    <n v="160000"/>
    <n v="0.39999999999999997"/>
    <x v="1"/>
    <x v="0"/>
  </r>
  <r>
    <x v="2"/>
    <n v="1197831"/>
    <x v="399"/>
    <x v="1"/>
    <x v="1"/>
    <x v="5"/>
    <x v="1"/>
    <n v="55.000000000000007"/>
    <x v="9"/>
    <x v="115"/>
    <n v="176000"/>
    <n v="0.39999999999999997"/>
    <x v="1"/>
    <x v="4"/>
  </r>
  <r>
    <x v="2"/>
    <n v="1197831"/>
    <x v="400"/>
    <x v="1"/>
    <x v="1"/>
    <x v="5"/>
    <x v="2"/>
    <n v="50"/>
    <x v="17"/>
    <x v="63"/>
    <n v="194999.99999999997"/>
    <n v="0.39999999999999997"/>
    <x v="1"/>
    <x v="0"/>
  </r>
  <r>
    <x v="2"/>
    <n v="1197831"/>
    <x v="401"/>
    <x v="1"/>
    <x v="1"/>
    <x v="5"/>
    <x v="3"/>
    <n v="50"/>
    <x v="27"/>
    <x v="47"/>
    <n v="131250"/>
    <n v="0.5"/>
    <x v="1"/>
    <x v="0"/>
  </r>
  <r>
    <x v="2"/>
    <n v="1197831"/>
    <x v="402"/>
    <x v="1"/>
    <x v="1"/>
    <x v="5"/>
    <x v="4"/>
    <n v="55.000000000000007"/>
    <x v="27"/>
    <x v="171"/>
    <n v="101062.50000000001"/>
    <n v="0.35"/>
    <x v="1"/>
    <x v="4"/>
  </r>
  <r>
    <x v="2"/>
    <n v="1197831"/>
    <x v="403"/>
    <x v="1"/>
    <x v="1"/>
    <x v="5"/>
    <x v="5"/>
    <n v="60"/>
    <x v="28"/>
    <x v="172"/>
    <n v="255750.00000000003"/>
    <n v="0.55000000000000004"/>
    <x v="1"/>
    <x v="3"/>
  </r>
  <r>
    <x v="2"/>
    <n v="1197831"/>
    <x v="404"/>
    <x v="1"/>
    <x v="1"/>
    <x v="5"/>
    <x v="0"/>
    <n v="55.000000000000007"/>
    <x v="26"/>
    <x v="102"/>
    <n v="159500"/>
    <n v="0.39999999999999997"/>
    <x v="1"/>
    <x v="4"/>
  </r>
  <r>
    <x v="2"/>
    <n v="1197831"/>
    <x v="405"/>
    <x v="1"/>
    <x v="1"/>
    <x v="5"/>
    <x v="1"/>
    <n v="55.000000000000007"/>
    <x v="21"/>
    <x v="107"/>
    <n v="148500"/>
    <n v="0.39999999999999997"/>
    <x v="1"/>
    <x v="4"/>
  </r>
  <r>
    <x v="2"/>
    <n v="1197831"/>
    <x v="406"/>
    <x v="1"/>
    <x v="1"/>
    <x v="5"/>
    <x v="2"/>
    <n v="60"/>
    <x v="26"/>
    <x v="93"/>
    <n v="174000"/>
    <n v="0.39999999999999997"/>
    <x v="1"/>
    <x v="3"/>
  </r>
  <r>
    <x v="2"/>
    <n v="1197831"/>
    <x v="407"/>
    <x v="1"/>
    <x v="1"/>
    <x v="5"/>
    <x v="3"/>
    <n v="60"/>
    <x v="31"/>
    <x v="51"/>
    <n v="135000"/>
    <n v="0.5"/>
    <x v="1"/>
    <x v="3"/>
  </r>
  <r>
    <x v="2"/>
    <n v="1197831"/>
    <x v="408"/>
    <x v="1"/>
    <x v="1"/>
    <x v="5"/>
    <x v="4"/>
    <n v="55.000000000000007"/>
    <x v="31"/>
    <x v="173"/>
    <n v="86625"/>
    <n v="0.35"/>
    <x v="1"/>
    <x v="4"/>
  </r>
  <r>
    <x v="2"/>
    <n v="1197831"/>
    <x v="409"/>
    <x v="1"/>
    <x v="1"/>
    <x v="5"/>
    <x v="5"/>
    <n v="50"/>
    <x v="21"/>
    <x v="73"/>
    <n v="185625.00000000003"/>
    <n v="0.55000000000000004"/>
    <x v="1"/>
    <x v="0"/>
  </r>
  <r>
    <x v="2"/>
    <n v="1197831"/>
    <x v="410"/>
    <x v="1"/>
    <x v="1"/>
    <x v="5"/>
    <x v="0"/>
    <n v="40"/>
    <x v="22"/>
    <x v="53"/>
    <n v="99999.999999999985"/>
    <n v="0.39999999999999997"/>
    <x v="1"/>
    <x v="1"/>
  </r>
  <r>
    <x v="2"/>
    <n v="1197831"/>
    <x v="411"/>
    <x v="1"/>
    <x v="1"/>
    <x v="5"/>
    <x v="1"/>
    <n v="40"/>
    <x v="22"/>
    <x v="53"/>
    <n v="99999.999999999985"/>
    <n v="0.39999999999999997"/>
    <x v="1"/>
    <x v="1"/>
  </r>
  <r>
    <x v="2"/>
    <n v="1197831"/>
    <x v="412"/>
    <x v="1"/>
    <x v="1"/>
    <x v="5"/>
    <x v="2"/>
    <n v="45"/>
    <x v="30"/>
    <x v="69"/>
    <n v="103499.99999999999"/>
    <n v="0.39999999999999997"/>
    <x v="1"/>
    <x v="2"/>
  </r>
  <r>
    <x v="2"/>
    <n v="1197831"/>
    <x v="413"/>
    <x v="1"/>
    <x v="1"/>
    <x v="5"/>
    <x v="3"/>
    <n v="45"/>
    <x v="32"/>
    <x v="174"/>
    <n v="95625"/>
    <n v="0.5"/>
    <x v="1"/>
    <x v="2"/>
  </r>
  <r>
    <x v="2"/>
    <n v="1197831"/>
    <x v="414"/>
    <x v="1"/>
    <x v="1"/>
    <x v="5"/>
    <x v="4"/>
    <n v="40"/>
    <x v="46"/>
    <x v="175"/>
    <n v="56000"/>
    <n v="0.35"/>
    <x v="1"/>
    <x v="1"/>
  </r>
  <r>
    <x v="2"/>
    <n v="1197831"/>
    <x v="415"/>
    <x v="1"/>
    <x v="1"/>
    <x v="5"/>
    <x v="5"/>
    <n v="50"/>
    <x v="30"/>
    <x v="79"/>
    <n v="158125"/>
    <n v="0.55000000000000004"/>
    <x v="1"/>
    <x v="0"/>
  </r>
  <r>
    <x v="2"/>
    <n v="1197831"/>
    <x v="416"/>
    <x v="1"/>
    <x v="1"/>
    <x v="5"/>
    <x v="0"/>
    <n v="40"/>
    <x v="26"/>
    <x v="176"/>
    <n v="115999.99999999999"/>
    <n v="0.39999999999999997"/>
    <x v="1"/>
    <x v="1"/>
  </r>
  <r>
    <x v="2"/>
    <n v="1197831"/>
    <x v="417"/>
    <x v="1"/>
    <x v="1"/>
    <x v="5"/>
    <x v="1"/>
    <n v="40"/>
    <x v="26"/>
    <x v="176"/>
    <n v="115999.99999999999"/>
    <n v="0.39999999999999997"/>
    <x v="1"/>
    <x v="1"/>
  </r>
  <r>
    <x v="2"/>
    <n v="1197831"/>
    <x v="418"/>
    <x v="1"/>
    <x v="1"/>
    <x v="5"/>
    <x v="2"/>
    <n v="65"/>
    <x v="25"/>
    <x v="108"/>
    <n v="169000"/>
    <n v="0.39999999999999997"/>
    <x v="1"/>
    <x v="5"/>
  </r>
  <r>
    <x v="2"/>
    <n v="1197831"/>
    <x v="419"/>
    <x v="1"/>
    <x v="1"/>
    <x v="5"/>
    <x v="3"/>
    <n v="65"/>
    <x v="23"/>
    <x v="82"/>
    <n v="162500"/>
    <n v="0.5"/>
    <x v="1"/>
    <x v="5"/>
  </r>
  <r>
    <x v="2"/>
    <n v="1197831"/>
    <x v="420"/>
    <x v="1"/>
    <x v="1"/>
    <x v="5"/>
    <x v="4"/>
    <n v="60"/>
    <x v="33"/>
    <x v="177"/>
    <n v="99750"/>
    <n v="0.35"/>
    <x v="1"/>
    <x v="3"/>
  </r>
  <r>
    <x v="2"/>
    <n v="1197831"/>
    <x v="421"/>
    <x v="1"/>
    <x v="1"/>
    <x v="5"/>
    <x v="5"/>
    <n v="70"/>
    <x v="21"/>
    <x v="178"/>
    <n v="259875.00000000003"/>
    <n v="0.55000000000000004"/>
    <x v="1"/>
    <x v="6"/>
  </r>
  <r>
    <x v="2"/>
    <n v="1197831"/>
    <x v="422"/>
    <x v="1"/>
    <x v="1"/>
    <x v="5"/>
    <x v="0"/>
    <n v="60"/>
    <x v="6"/>
    <x v="14"/>
    <n v="197999.99999999997"/>
    <n v="0.39999999999999997"/>
    <x v="1"/>
    <x v="3"/>
  </r>
  <r>
    <x v="2"/>
    <n v="1197831"/>
    <x v="423"/>
    <x v="1"/>
    <x v="1"/>
    <x v="5"/>
    <x v="1"/>
    <n v="60"/>
    <x v="6"/>
    <x v="14"/>
    <n v="197999.99999999997"/>
    <n v="0.39999999999999997"/>
    <x v="1"/>
    <x v="3"/>
  </r>
  <r>
    <x v="2"/>
    <n v="1197831"/>
    <x v="424"/>
    <x v="1"/>
    <x v="1"/>
    <x v="5"/>
    <x v="2"/>
    <n v="65"/>
    <x v="26"/>
    <x v="84"/>
    <n v="188499.99999999997"/>
    <n v="0.39999999999999997"/>
    <x v="1"/>
    <x v="5"/>
  </r>
  <r>
    <x v="2"/>
    <n v="1197831"/>
    <x v="425"/>
    <x v="1"/>
    <x v="1"/>
    <x v="5"/>
    <x v="3"/>
    <n v="65"/>
    <x v="30"/>
    <x v="91"/>
    <n v="186875"/>
    <n v="0.5"/>
    <x v="1"/>
    <x v="5"/>
  </r>
  <r>
    <x v="2"/>
    <n v="1197831"/>
    <x v="426"/>
    <x v="1"/>
    <x v="1"/>
    <x v="5"/>
    <x v="4"/>
    <n v="60"/>
    <x v="27"/>
    <x v="39"/>
    <n v="110250"/>
    <n v="0.35"/>
    <x v="1"/>
    <x v="3"/>
  </r>
  <r>
    <x v="2"/>
    <n v="1197831"/>
    <x v="427"/>
    <x v="1"/>
    <x v="1"/>
    <x v="5"/>
    <x v="5"/>
    <n v="70"/>
    <x v="28"/>
    <x v="103"/>
    <n v="298375"/>
    <n v="0.55000000000000004"/>
    <x v="1"/>
    <x v="6"/>
  </r>
  <r>
    <x v="0"/>
    <n v="1185732"/>
    <x v="428"/>
    <x v="1"/>
    <x v="1"/>
    <x v="5"/>
    <x v="0"/>
    <n v="45"/>
    <x v="32"/>
    <x v="174"/>
    <n v="105187.50000000001"/>
    <n v="0.55000000000000004"/>
    <x v="1"/>
    <x v="2"/>
  </r>
  <r>
    <x v="0"/>
    <n v="1185732"/>
    <x v="429"/>
    <x v="1"/>
    <x v="1"/>
    <x v="5"/>
    <x v="1"/>
    <n v="45"/>
    <x v="37"/>
    <x v="179"/>
    <n v="35437.5"/>
    <n v="0.35"/>
    <x v="1"/>
    <x v="2"/>
  </r>
  <r>
    <x v="0"/>
    <n v="1185732"/>
    <x v="430"/>
    <x v="1"/>
    <x v="1"/>
    <x v="5"/>
    <x v="2"/>
    <n v="35"/>
    <x v="37"/>
    <x v="122"/>
    <n v="31499.999999999996"/>
    <n v="0.39999999999999997"/>
    <x v="1"/>
    <x v="8"/>
  </r>
  <r>
    <x v="0"/>
    <n v="1185732"/>
    <x v="431"/>
    <x v="1"/>
    <x v="1"/>
    <x v="5"/>
    <x v="3"/>
    <n v="40"/>
    <x v="41"/>
    <x v="180"/>
    <n v="11999.999999999998"/>
    <n v="0.39999999999999997"/>
    <x v="1"/>
    <x v="1"/>
  </r>
  <r>
    <x v="0"/>
    <n v="1185732"/>
    <x v="432"/>
    <x v="0"/>
    <x v="4"/>
    <x v="6"/>
    <x v="4"/>
    <n v="54.999999999999993"/>
    <x v="35"/>
    <x v="181"/>
    <n v="24062.499999999993"/>
    <n v="0.35"/>
    <x v="1"/>
    <x v="13"/>
  </r>
  <r>
    <x v="0"/>
    <n v="1185732"/>
    <x v="433"/>
    <x v="0"/>
    <x v="4"/>
    <x v="6"/>
    <x v="5"/>
    <n v="45"/>
    <x v="37"/>
    <x v="179"/>
    <n v="30375"/>
    <n v="0.3"/>
    <x v="1"/>
    <x v="2"/>
  </r>
  <r>
    <x v="0"/>
    <n v="1185732"/>
    <x v="434"/>
    <x v="0"/>
    <x v="4"/>
    <x v="6"/>
    <x v="0"/>
    <n v="45"/>
    <x v="33"/>
    <x v="117"/>
    <n v="117562.50000000001"/>
    <n v="0.55000000000000004"/>
    <x v="1"/>
    <x v="2"/>
  </r>
  <r>
    <x v="0"/>
    <n v="1185732"/>
    <x v="435"/>
    <x v="0"/>
    <x v="4"/>
    <x v="6"/>
    <x v="1"/>
    <n v="45"/>
    <x v="35"/>
    <x v="182"/>
    <n v="19687.5"/>
    <n v="0.35"/>
    <x v="1"/>
    <x v="2"/>
  </r>
  <r>
    <x v="0"/>
    <n v="1185732"/>
    <x v="436"/>
    <x v="0"/>
    <x v="4"/>
    <x v="6"/>
    <x v="2"/>
    <n v="35"/>
    <x v="36"/>
    <x v="183"/>
    <n v="24499.999999999996"/>
    <n v="0.39999999999999997"/>
    <x v="1"/>
    <x v="8"/>
  </r>
  <r>
    <x v="0"/>
    <n v="1185732"/>
    <x v="437"/>
    <x v="0"/>
    <x v="4"/>
    <x v="6"/>
    <x v="3"/>
    <n v="40"/>
    <x v="50"/>
    <x v="184"/>
    <n v="7999.9999999999991"/>
    <n v="0.39999999999999997"/>
    <x v="1"/>
    <x v="1"/>
  </r>
  <r>
    <x v="0"/>
    <n v="1185732"/>
    <x v="438"/>
    <x v="0"/>
    <x v="4"/>
    <x v="6"/>
    <x v="4"/>
    <n v="54.999999999999993"/>
    <x v="35"/>
    <x v="181"/>
    <n v="24062.499999999993"/>
    <n v="0.35"/>
    <x v="1"/>
    <x v="13"/>
  </r>
  <r>
    <x v="0"/>
    <n v="1185732"/>
    <x v="439"/>
    <x v="0"/>
    <x v="4"/>
    <x v="6"/>
    <x v="5"/>
    <n v="45"/>
    <x v="37"/>
    <x v="179"/>
    <n v="30375"/>
    <n v="0.3"/>
    <x v="1"/>
    <x v="2"/>
  </r>
  <r>
    <x v="0"/>
    <n v="1185732"/>
    <x v="440"/>
    <x v="0"/>
    <x v="4"/>
    <x v="6"/>
    <x v="0"/>
    <n v="50"/>
    <x v="51"/>
    <x v="185"/>
    <n v="122375.00000000001"/>
    <n v="0.55000000000000004"/>
    <x v="1"/>
    <x v="0"/>
  </r>
  <r>
    <x v="0"/>
    <n v="1185732"/>
    <x v="441"/>
    <x v="0"/>
    <x v="4"/>
    <x v="6"/>
    <x v="1"/>
    <n v="50"/>
    <x v="42"/>
    <x v="127"/>
    <n v="26250"/>
    <n v="0.35"/>
    <x v="1"/>
    <x v="0"/>
  </r>
  <r>
    <x v="0"/>
    <n v="1185732"/>
    <x v="442"/>
    <x v="0"/>
    <x v="4"/>
    <x v="6"/>
    <x v="2"/>
    <n v="40"/>
    <x v="36"/>
    <x v="136"/>
    <n v="27999.999999999996"/>
    <n v="0.39999999999999997"/>
    <x v="1"/>
    <x v="1"/>
  </r>
  <r>
    <x v="0"/>
    <n v="1185732"/>
    <x v="443"/>
    <x v="0"/>
    <x v="4"/>
    <x v="6"/>
    <x v="3"/>
    <n v="45"/>
    <x v="52"/>
    <x v="186"/>
    <n v="4500"/>
    <n v="0.39999999999999997"/>
    <x v="1"/>
    <x v="2"/>
  </r>
  <r>
    <x v="0"/>
    <n v="1185732"/>
    <x v="444"/>
    <x v="0"/>
    <x v="4"/>
    <x v="6"/>
    <x v="4"/>
    <n v="60"/>
    <x v="41"/>
    <x v="187"/>
    <n v="13500"/>
    <n v="0.3"/>
    <x v="1"/>
    <x v="3"/>
  </r>
  <r>
    <x v="0"/>
    <n v="1185732"/>
    <x v="445"/>
    <x v="0"/>
    <x v="4"/>
    <x v="6"/>
    <x v="5"/>
    <n v="50"/>
    <x v="36"/>
    <x v="132"/>
    <n v="21875"/>
    <n v="0.25"/>
    <x v="1"/>
    <x v="0"/>
  </r>
  <r>
    <x v="0"/>
    <n v="1185732"/>
    <x v="446"/>
    <x v="0"/>
    <x v="4"/>
    <x v="6"/>
    <x v="0"/>
    <n v="50"/>
    <x v="31"/>
    <x v="38"/>
    <n v="112500"/>
    <n v="0.5"/>
    <x v="1"/>
    <x v="0"/>
  </r>
  <r>
    <x v="0"/>
    <n v="1185732"/>
    <x v="447"/>
    <x v="0"/>
    <x v="4"/>
    <x v="6"/>
    <x v="1"/>
    <n v="50"/>
    <x v="42"/>
    <x v="127"/>
    <n v="22500"/>
    <n v="0.3"/>
    <x v="1"/>
    <x v="0"/>
  </r>
  <r>
    <x v="0"/>
    <n v="1185732"/>
    <x v="448"/>
    <x v="0"/>
    <x v="4"/>
    <x v="6"/>
    <x v="2"/>
    <n v="40"/>
    <x v="42"/>
    <x v="129"/>
    <n v="21000"/>
    <n v="0.35"/>
    <x v="1"/>
    <x v="1"/>
  </r>
  <r>
    <x v="0"/>
    <n v="1185732"/>
    <x v="449"/>
    <x v="0"/>
    <x v="4"/>
    <x v="6"/>
    <x v="3"/>
    <n v="45"/>
    <x v="41"/>
    <x v="126"/>
    <n v="11812.5"/>
    <n v="0.35"/>
    <x v="1"/>
    <x v="2"/>
  </r>
  <r>
    <x v="0"/>
    <n v="1185732"/>
    <x v="450"/>
    <x v="0"/>
    <x v="4"/>
    <x v="6"/>
    <x v="4"/>
    <n v="60"/>
    <x v="41"/>
    <x v="187"/>
    <n v="13500"/>
    <n v="0.3"/>
    <x v="1"/>
    <x v="3"/>
  </r>
  <r>
    <x v="0"/>
    <n v="1185732"/>
    <x v="451"/>
    <x v="0"/>
    <x v="4"/>
    <x v="6"/>
    <x v="5"/>
    <n v="50"/>
    <x v="40"/>
    <x v="124"/>
    <n v="25000"/>
    <n v="0.25"/>
    <x v="1"/>
    <x v="0"/>
  </r>
  <r>
    <x v="0"/>
    <n v="1185732"/>
    <x v="452"/>
    <x v="0"/>
    <x v="4"/>
    <x v="6"/>
    <x v="0"/>
    <n v="60"/>
    <x v="53"/>
    <x v="188"/>
    <n v="141000"/>
    <n v="0.5"/>
    <x v="1"/>
    <x v="3"/>
  </r>
  <r>
    <x v="0"/>
    <n v="1185732"/>
    <x v="453"/>
    <x v="0"/>
    <x v="4"/>
    <x v="6"/>
    <x v="1"/>
    <n v="60.000000000000007"/>
    <x v="36"/>
    <x v="189"/>
    <n v="31500.000000000004"/>
    <n v="0.3"/>
    <x v="1"/>
    <x v="12"/>
  </r>
  <r>
    <x v="0"/>
    <n v="1185732"/>
    <x v="454"/>
    <x v="0"/>
    <x v="4"/>
    <x v="6"/>
    <x v="2"/>
    <n v="55.000000000000007"/>
    <x v="42"/>
    <x v="190"/>
    <n v="28875.000000000004"/>
    <n v="0.35"/>
    <x v="1"/>
    <x v="4"/>
  </r>
  <r>
    <x v="0"/>
    <n v="1185732"/>
    <x v="455"/>
    <x v="0"/>
    <x v="4"/>
    <x v="6"/>
    <x v="3"/>
    <n v="55.000000000000007"/>
    <x v="38"/>
    <x v="191"/>
    <n v="19250"/>
    <n v="0.35"/>
    <x v="1"/>
    <x v="4"/>
  </r>
  <r>
    <x v="0"/>
    <n v="1185732"/>
    <x v="456"/>
    <x v="0"/>
    <x v="4"/>
    <x v="6"/>
    <x v="4"/>
    <n v="65"/>
    <x v="35"/>
    <x v="192"/>
    <n v="24375"/>
    <n v="0.3"/>
    <x v="1"/>
    <x v="5"/>
  </r>
  <r>
    <x v="0"/>
    <n v="1185732"/>
    <x v="457"/>
    <x v="0"/>
    <x v="4"/>
    <x v="6"/>
    <x v="5"/>
    <n v="70"/>
    <x v="43"/>
    <x v="160"/>
    <n v="52500"/>
    <n v="0.3"/>
    <x v="1"/>
    <x v="6"/>
  </r>
  <r>
    <x v="0"/>
    <n v="1185732"/>
    <x v="458"/>
    <x v="0"/>
    <x v="4"/>
    <x v="6"/>
    <x v="0"/>
    <n v="65"/>
    <x v="23"/>
    <x v="82"/>
    <n v="178750"/>
    <n v="0.55000000000000004"/>
    <x v="1"/>
    <x v="5"/>
  </r>
  <r>
    <x v="0"/>
    <n v="1185732"/>
    <x v="459"/>
    <x v="0"/>
    <x v="4"/>
    <x v="6"/>
    <x v="1"/>
    <n v="60.000000000000007"/>
    <x v="43"/>
    <x v="193"/>
    <n v="52500.000000000007"/>
    <n v="0.35"/>
    <x v="1"/>
    <x v="12"/>
  </r>
  <r>
    <x v="0"/>
    <n v="1185732"/>
    <x v="460"/>
    <x v="0"/>
    <x v="4"/>
    <x v="6"/>
    <x v="2"/>
    <n v="55.000000000000007"/>
    <x v="36"/>
    <x v="194"/>
    <n v="38500"/>
    <n v="0.39999999999999997"/>
    <x v="1"/>
    <x v="4"/>
  </r>
  <r>
    <x v="0"/>
    <n v="1185732"/>
    <x v="461"/>
    <x v="0"/>
    <x v="4"/>
    <x v="6"/>
    <x v="3"/>
    <n v="55.000000000000007"/>
    <x v="42"/>
    <x v="190"/>
    <n v="33000"/>
    <n v="0.39999999999999997"/>
    <x v="1"/>
    <x v="4"/>
  </r>
  <r>
    <x v="0"/>
    <n v="1185732"/>
    <x v="462"/>
    <x v="0"/>
    <x v="4"/>
    <x v="6"/>
    <x v="4"/>
    <n v="65"/>
    <x v="42"/>
    <x v="148"/>
    <n v="34125"/>
    <n v="0.35"/>
    <x v="1"/>
    <x v="5"/>
  </r>
  <r>
    <x v="0"/>
    <n v="1185732"/>
    <x v="463"/>
    <x v="0"/>
    <x v="4"/>
    <x v="6"/>
    <x v="5"/>
    <n v="70"/>
    <x v="48"/>
    <x v="195"/>
    <n v="63000"/>
    <n v="0.3"/>
    <x v="1"/>
    <x v="6"/>
  </r>
  <r>
    <x v="0"/>
    <n v="1185732"/>
    <x v="464"/>
    <x v="0"/>
    <x v="4"/>
    <x v="6"/>
    <x v="0"/>
    <n v="65"/>
    <x v="23"/>
    <x v="82"/>
    <n v="178750"/>
    <n v="0.55000000000000004"/>
    <x v="1"/>
    <x v="5"/>
  </r>
  <r>
    <x v="0"/>
    <n v="1185732"/>
    <x v="465"/>
    <x v="0"/>
    <x v="4"/>
    <x v="6"/>
    <x v="1"/>
    <n v="60.000000000000007"/>
    <x v="48"/>
    <x v="167"/>
    <n v="63000.000000000007"/>
    <n v="0.35"/>
    <x v="1"/>
    <x v="12"/>
  </r>
  <r>
    <x v="0"/>
    <n v="1185732"/>
    <x v="466"/>
    <x v="0"/>
    <x v="4"/>
    <x v="6"/>
    <x v="2"/>
    <n v="55.000000000000007"/>
    <x v="37"/>
    <x v="196"/>
    <n v="49500"/>
    <n v="0.39999999999999997"/>
    <x v="1"/>
    <x v="4"/>
  </r>
  <r>
    <x v="0"/>
    <n v="1185732"/>
    <x v="467"/>
    <x v="0"/>
    <x v="4"/>
    <x v="6"/>
    <x v="3"/>
    <n v="55.000000000000007"/>
    <x v="36"/>
    <x v="194"/>
    <n v="38500"/>
    <n v="0.39999999999999997"/>
    <x v="1"/>
    <x v="4"/>
  </r>
  <r>
    <x v="0"/>
    <n v="1185732"/>
    <x v="468"/>
    <x v="0"/>
    <x v="4"/>
    <x v="6"/>
    <x v="4"/>
    <n v="65"/>
    <x v="40"/>
    <x v="197"/>
    <n v="45500"/>
    <n v="0.35"/>
    <x v="1"/>
    <x v="5"/>
  </r>
  <r>
    <x v="0"/>
    <n v="1185732"/>
    <x v="469"/>
    <x v="0"/>
    <x v="4"/>
    <x v="6"/>
    <x v="5"/>
    <n v="70"/>
    <x v="47"/>
    <x v="47"/>
    <n v="78750"/>
    <n v="0.3"/>
    <x v="1"/>
    <x v="6"/>
  </r>
  <r>
    <x v="0"/>
    <n v="1185732"/>
    <x v="470"/>
    <x v="0"/>
    <x v="4"/>
    <x v="6"/>
    <x v="0"/>
    <n v="65"/>
    <x v="27"/>
    <x v="85"/>
    <n v="187687.50000000003"/>
    <n v="0.55000000000000004"/>
    <x v="1"/>
    <x v="5"/>
  </r>
  <r>
    <x v="0"/>
    <n v="1185732"/>
    <x v="471"/>
    <x v="0"/>
    <x v="4"/>
    <x v="6"/>
    <x v="1"/>
    <n v="60.000000000000007"/>
    <x v="48"/>
    <x v="167"/>
    <n v="63000.000000000007"/>
    <n v="0.35"/>
    <x v="1"/>
    <x v="12"/>
  </r>
  <r>
    <x v="0"/>
    <n v="1185732"/>
    <x v="472"/>
    <x v="0"/>
    <x v="4"/>
    <x v="6"/>
    <x v="2"/>
    <n v="55.000000000000007"/>
    <x v="37"/>
    <x v="196"/>
    <n v="49500"/>
    <n v="0.39999999999999997"/>
    <x v="1"/>
    <x v="4"/>
  </r>
  <r>
    <x v="0"/>
    <n v="1185732"/>
    <x v="473"/>
    <x v="0"/>
    <x v="4"/>
    <x v="6"/>
    <x v="3"/>
    <n v="55.000000000000007"/>
    <x v="40"/>
    <x v="131"/>
    <n v="44000"/>
    <n v="0.39999999999999997"/>
    <x v="1"/>
    <x v="4"/>
  </r>
  <r>
    <x v="0"/>
    <n v="1185732"/>
    <x v="474"/>
    <x v="0"/>
    <x v="4"/>
    <x v="6"/>
    <x v="4"/>
    <n v="65"/>
    <x v="36"/>
    <x v="166"/>
    <n v="39812.5"/>
    <n v="0.35"/>
    <x v="1"/>
    <x v="5"/>
  </r>
  <r>
    <x v="0"/>
    <n v="1185732"/>
    <x v="475"/>
    <x v="0"/>
    <x v="4"/>
    <x v="6"/>
    <x v="5"/>
    <n v="70"/>
    <x v="44"/>
    <x v="40"/>
    <n v="73500"/>
    <n v="0.3"/>
    <x v="1"/>
    <x v="6"/>
  </r>
  <r>
    <x v="0"/>
    <n v="1185732"/>
    <x v="476"/>
    <x v="0"/>
    <x v="4"/>
    <x v="6"/>
    <x v="0"/>
    <n v="65"/>
    <x v="33"/>
    <x v="198"/>
    <n v="154375"/>
    <n v="0.5"/>
    <x v="1"/>
    <x v="5"/>
  </r>
  <r>
    <x v="0"/>
    <n v="1185732"/>
    <x v="477"/>
    <x v="0"/>
    <x v="4"/>
    <x v="6"/>
    <x v="1"/>
    <n v="50"/>
    <x v="34"/>
    <x v="199"/>
    <n v="41250"/>
    <n v="0.3"/>
    <x v="1"/>
    <x v="0"/>
  </r>
  <r>
    <x v="0"/>
    <n v="1185732"/>
    <x v="478"/>
    <x v="0"/>
    <x v="4"/>
    <x v="6"/>
    <x v="2"/>
    <n v="45"/>
    <x v="40"/>
    <x v="125"/>
    <n v="31499.999999999996"/>
    <n v="0.35"/>
    <x v="1"/>
    <x v="2"/>
  </r>
  <r>
    <x v="0"/>
    <n v="1185732"/>
    <x v="479"/>
    <x v="0"/>
    <x v="4"/>
    <x v="6"/>
    <x v="3"/>
    <n v="45"/>
    <x v="36"/>
    <x v="122"/>
    <n v="27562.5"/>
    <n v="0.35"/>
    <x v="1"/>
    <x v="2"/>
  </r>
  <r>
    <x v="0"/>
    <n v="1185732"/>
    <x v="480"/>
    <x v="0"/>
    <x v="4"/>
    <x v="6"/>
    <x v="4"/>
    <n v="54.999999999999993"/>
    <x v="35"/>
    <x v="181"/>
    <n v="20624.999999999996"/>
    <n v="0.3"/>
    <x v="1"/>
    <x v="13"/>
  </r>
  <r>
    <x v="0"/>
    <n v="1185732"/>
    <x v="481"/>
    <x v="0"/>
    <x v="4"/>
    <x v="6"/>
    <x v="5"/>
    <n v="60"/>
    <x v="37"/>
    <x v="200"/>
    <n v="33750"/>
    <n v="0.25"/>
    <x v="1"/>
    <x v="3"/>
  </r>
  <r>
    <x v="0"/>
    <n v="1185732"/>
    <x v="482"/>
    <x v="0"/>
    <x v="4"/>
    <x v="6"/>
    <x v="0"/>
    <n v="60"/>
    <x v="46"/>
    <x v="49"/>
    <n v="120000"/>
    <n v="0.5"/>
    <x v="1"/>
    <x v="3"/>
  </r>
  <r>
    <x v="0"/>
    <n v="1185732"/>
    <x v="483"/>
    <x v="0"/>
    <x v="4"/>
    <x v="6"/>
    <x v="1"/>
    <n v="50"/>
    <x v="37"/>
    <x v="128"/>
    <n v="33750"/>
    <n v="0.3"/>
    <x v="1"/>
    <x v="0"/>
  </r>
  <r>
    <x v="0"/>
    <n v="1185732"/>
    <x v="484"/>
    <x v="0"/>
    <x v="4"/>
    <x v="6"/>
    <x v="2"/>
    <n v="50"/>
    <x v="35"/>
    <x v="146"/>
    <n v="21875"/>
    <n v="0.35"/>
    <x v="1"/>
    <x v="0"/>
  </r>
  <r>
    <x v="0"/>
    <n v="1185732"/>
    <x v="485"/>
    <x v="0"/>
    <x v="4"/>
    <x v="6"/>
    <x v="3"/>
    <n v="50"/>
    <x v="38"/>
    <x v="120"/>
    <n v="17500"/>
    <n v="0.35"/>
    <x v="1"/>
    <x v="0"/>
  </r>
  <r>
    <x v="0"/>
    <n v="1185732"/>
    <x v="486"/>
    <x v="0"/>
    <x v="4"/>
    <x v="6"/>
    <x v="4"/>
    <n v="60"/>
    <x v="38"/>
    <x v="129"/>
    <n v="18000"/>
    <n v="0.3"/>
    <x v="1"/>
    <x v="3"/>
  </r>
  <r>
    <x v="0"/>
    <n v="1185732"/>
    <x v="487"/>
    <x v="0"/>
    <x v="4"/>
    <x v="6"/>
    <x v="5"/>
    <n v="64.999999999999986"/>
    <x v="37"/>
    <x v="201"/>
    <n v="36562.499999999993"/>
    <n v="0.25"/>
    <x v="1"/>
    <x v="16"/>
  </r>
  <r>
    <x v="0"/>
    <n v="1185732"/>
    <x v="488"/>
    <x v="0"/>
    <x v="4"/>
    <x v="6"/>
    <x v="0"/>
    <n v="70"/>
    <x v="47"/>
    <x v="47"/>
    <n v="144375"/>
    <n v="0.55000000000000004"/>
    <x v="1"/>
    <x v="6"/>
  </r>
  <r>
    <x v="0"/>
    <n v="1185732"/>
    <x v="489"/>
    <x v="0"/>
    <x v="4"/>
    <x v="6"/>
    <x v="1"/>
    <n v="60.000000000000007"/>
    <x v="40"/>
    <x v="202"/>
    <n v="42000"/>
    <n v="0.35"/>
    <x v="1"/>
    <x v="12"/>
  </r>
  <r>
    <x v="0"/>
    <n v="1185732"/>
    <x v="490"/>
    <x v="0"/>
    <x v="4"/>
    <x v="6"/>
    <x v="2"/>
    <n v="60.000000000000007"/>
    <x v="49"/>
    <x v="203"/>
    <n v="46800"/>
    <n v="0.39999999999999997"/>
    <x v="1"/>
    <x v="12"/>
  </r>
  <r>
    <x v="0"/>
    <n v="1185732"/>
    <x v="491"/>
    <x v="0"/>
    <x v="4"/>
    <x v="6"/>
    <x v="3"/>
    <n v="60.000000000000007"/>
    <x v="36"/>
    <x v="189"/>
    <n v="42000"/>
    <n v="0.39999999999999997"/>
    <x v="1"/>
    <x v="12"/>
  </r>
  <r>
    <x v="0"/>
    <n v="1185732"/>
    <x v="492"/>
    <x v="0"/>
    <x v="4"/>
    <x v="6"/>
    <x v="4"/>
    <n v="70"/>
    <x v="42"/>
    <x v="204"/>
    <n v="36750"/>
    <n v="0.35"/>
    <x v="1"/>
    <x v="6"/>
  </r>
  <r>
    <x v="0"/>
    <n v="1185732"/>
    <x v="493"/>
    <x v="0"/>
    <x v="4"/>
    <x v="6"/>
    <x v="5"/>
    <n v="75"/>
    <x v="43"/>
    <x v="205"/>
    <n v="56250"/>
    <n v="0.3"/>
    <x v="1"/>
    <x v="11"/>
  </r>
  <r>
    <x v="0"/>
    <n v="1185732"/>
    <x v="494"/>
    <x v="0"/>
    <x v="4"/>
    <x v="6"/>
    <x v="0"/>
    <n v="70"/>
    <x v="33"/>
    <x v="206"/>
    <n v="182875.00000000003"/>
    <n v="0.55000000000000004"/>
    <x v="1"/>
    <x v="6"/>
  </r>
  <r>
    <x v="0"/>
    <n v="1185732"/>
    <x v="495"/>
    <x v="0"/>
    <x v="4"/>
    <x v="6"/>
    <x v="1"/>
    <n v="60.000000000000007"/>
    <x v="34"/>
    <x v="207"/>
    <n v="57750.000000000007"/>
    <n v="0.35"/>
    <x v="1"/>
    <x v="12"/>
  </r>
  <r>
    <x v="0"/>
    <n v="1185732"/>
    <x v="496"/>
    <x v="0"/>
    <x v="4"/>
    <x v="6"/>
    <x v="2"/>
    <n v="60.000000000000007"/>
    <x v="37"/>
    <x v="142"/>
    <n v="54000.000000000007"/>
    <n v="0.39999999999999997"/>
    <x v="1"/>
    <x v="12"/>
  </r>
  <r>
    <x v="0"/>
    <n v="1185732"/>
    <x v="497"/>
    <x v="0"/>
    <x v="4"/>
    <x v="6"/>
    <x v="3"/>
    <n v="60.000000000000007"/>
    <x v="36"/>
    <x v="189"/>
    <n v="42000"/>
    <n v="0.39999999999999997"/>
    <x v="1"/>
    <x v="12"/>
  </r>
  <r>
    <x v="0"/>
    <n v="1185732"/>
    <x v="498"/>
    <x v="0"/>
    <x v="4"/>
    <x v="6"/>
    <x v="4"/>
    <n v="70"/>
    <x v="36"/>
    <x v="208"/>
    <n v="42875"/>
    <n v="0.35"/>
    <x v="1"/>
    <x v="6"/>
  </r>
  <r>
    <x v="0"/>
    <n v="1185732"/>
    <x v="0"/>
    <x v="0"/>
    <x v="4"/>
    <x v="6"/>
    <x v="5"/>
    <n v="75"/>
    <x v="34"/>
    <x v="209"/>
    <n v="61875"/>
    <n v="0.3"/>
    <x v="1"/>
    <x v="11"/>
  </r>
  <r>
    <x v="3"/>
    <n v="1128299"/>
    <x v="1"/>
    <x v="0"/>
    <x v="4"/>
    <x v="6"/>
    <x v="0"/>
    <n v="35"/>
    <x v="31"/>
    <x v="154"/>
    <n v="63000"/>
    <n v="0.4"/>
    <x v="1"/>
    <x v="8"/>
  </r>
  <r>
    <x v="3"/>
    <n v="1128299"/>
    <x v="2"/>
    <x v="0"/>
    <x v="4"/>
    <x v="6"/>
    <x v="1"/>
    <n v="45"/>
    <x v="31"/>
    <x v="161"/>
    <n v="50625"/>
    <n v="0.25"/>
    <x v="1"/>
    <x v="2"/>
  </r>
  <r>
    <x v="3"/>
    <n v="1128299"/>
    <x v="3"/>
    <x v="0"/>
    <x v="4"/>
    <x v="6"/>
    <x v="2"/>
    <n v="45"/>
    <x v="31"/>
    <x v="161"/>
    <n v="81000"/>
    <n v="0.4"/>
    <x v="1"/>
    <x v="2"/>
  </r>
  <r>
    <x v="3"/>
    <n v="1128299"/>
    <x v="4"/>
    <x v="0"/>
    <x v="4"/>
    <x v="6"/>
    <x v="3"/>
    <n v="45"/>
    <x v="48"/>
    <x v="200"/>
    <n v="47250"/>
    <n v="0.35"/>
    <x v="1"/>
    <x v="2"/>
  </r>
  <r>
    <x v="3"/>
    <n v="1128299"/>
    <x v="5"/>
    <x v="2"/>
    <x v="5"/>
    <x v="7"/>
    <x v="4"/>
    <n v="50"/>
    <x v="43"/>
    <x v="145"/>
    <n v="68750"/>
    <n v="0.55000000000000004"/>
    <x v="1"/>
    <x v="0"/>
  </r>
  <r>
    <x v="3"/>
    <n v="1128299"/>
    <x v="6"/>
    <x v="2"/>
    <x v="5"/>
    <x v="7"/>
    <x v="5"/>
    <n v="45"/>
    <x v="33"/>
    <x v="117"/>
    <n v="42750"/>
    <n v="0.2"/>
    <x v="1"/>
    <x v="2"/>
  </r>
  <r>
    <x v="3"/>
    <n v="1128299"/>
    <x v="7"/>
    <x v="2"/>
    <x v="5"/>
    <x v="7"/>
    <x v="0"/>
    <n v="35"/>
    <x v="27"/>
    <x v="155"/>
    <n v="73500"/>
    <n v="0.4"/>
    <x v="1"/>
    <x v="8"/>
  </r>
  <r>
    <x v="3"/>
    <n v="1128299"/>
    <x v="499"/>
    <x v="2"/>
    <x v="5"/>
    <x v="7"/>
    <x v="1"/>
    <n v="45"/>
    <x v="32"/>
    <x v="174"/>
    <n v="47812.5"/>
    <n v="0.25"/>
    <x v="1"/>
    <x v="2"/>
  </r>
  <r>
    <x v="3"/>
    <n v="1128299"/>
    <x v="500"/>
    <x v="2"/>
    <x v="5"/>
    <x v="7"/>
    <x v="2"/>
    <n v="45"/>
    <x v="32"/>
    <x v="174"/>
    <n v="76500"/>
    <n v="0.4"/>
    <x v="1"/>
    <x v="2"/>
  </r>
  <r>
    <x v="3"/>
    <n v="1128299"/>
    <x v="501"/>
    <x v="2"/>
    <x v="5"/>
    <x v="7"/>
    <x v="3"/>
    <n v="45"/>
    <x v="34"/>
    <x v="118"/>
    <n v="43312.5"/>
    <n v="0.35"/>
    <x v="1"/>
    <x v="2"/>
  </r>
  <r>
    <x v="3"/>
    <n v="1128299"/>
    <x v="502"/>
    <x v="2"/>
    <x v="5"/>
    <x v="7"/>
    <x v="4"/>
    <n v="50"/>
    <x v="40"/>
    <x v="124"/>
    <n v="55000.000000000007"/>
    <n v="0.55000000000000004"/>
    <x v="1"/>
    <x v="0"/>
  </r>
  <r>
    <x v="3"/>
    <n v="1128299"/>
    <x v="503"/>
    <x v="2"/>
    <x v="5"/>
    <x v="7"/>
    <x v="5"/>
    <n v="45"/>
    <x v="46"/>
    <x v="210"/>
    <n v="36000"/>
    <n v="0.2"/>
    <x v="1"/>
    <x v="2"/>
  </r>
  <r>
    <x v="3"/>
    <n v="1128299"/>
    <x v="504"/>
    <x v="2"/>
    <x v="5"/>
    <x v="7"/>
    <x v="0"/>
    <n v="45"/>
    <x v="20"/>
    <x v="112"/>
    <n v="99000"/>
    <n v="0.4"/>
    <x v="1"/>
    <x v="2"/>
  </r>
  <r>
    <x v="3"/>
    <n v="1128299"/>
    <x v="505"/>
    <x v="2"/>
    <x v="5"/>
    <x v="7"/>
    <x v="1"/>
    <n v="54.999999999999993"/>
    <x v="46"/>
    <x v="211"/>
    <n v="54999.999999999993"/>
    <n v="0.25"/>
    <x v="1"/>
    <x v="13"/>
  </r>
  <r>
    <x v="3"/>
    <n v="1128299"/>
    <x v="506"/>
    <x v="2"/>
    <x v="5"/>
    <x v="7"/>
    <x v="2"/>
    <n v="54.999999999999993"/>
    <x v="46"/>
    <x v="211"/>
    <n v="88000"/>
    <n v="0.4"/>
    <x v="1"/>
    <x v="13"/>
  </r>
  <r>
    <x v="3"/>
    <n v="1128299"/>
    <x v="507"/>
    <x v="2"/>
    <x v="5"/>
    <x v="7"/>
    <x v="3"/>
    <n v="54.999999999999993"/>
    <x v="48"/>
    <x v="212"/>
    <n v="57749.999999999985"/>
    <n v="0.35"/>
    <x v="1"/>
    <x v="13"/>
  </r>
  <r>
    <x v="3"/>
    <n v="1128299"/>
    <x v="508"/>
    <x v="2"/>
    <x v="5"/>
    <x v="7"/>
    <x v="4"/>
    <n v="60"/>
    <x v="36"/>
    <x v="204"/>
    <n v="57750.000000000007"/>
    <n v="0.55000000000000004"/>
    <x v="1"/>
    <x v="3"/>
  </r>
  <r>
    <x v="3"/>
    <n v="1128299"/>
    <x v="509"/>
    <x v="2"/>
    <x v="5"/>
    <x v="7"/>
    <x v="5"/>
    <n v="54.999999999999993"/>
    <x v="47"/>
    <x v="213"/>
    <n v="41250"/>
    <n v="0.2"/>
    <x v="1"/>
    <x v="13"/>
  </r>
  <r>
    <x v="3"/>
    <n v="1128299"/>
    <x v="510"/>
    <x v="2"/>
    <x v="5"/>
    <x v="7"/>
    <x v="0"/>
    <n v="60"/>
    <x v="20"/>
    <x v="77"/>
    <n v="132000"/>
    <n v="0.4"/>
    <x v="1"/>
    <x v="3"/>
  </r>
  <r>
    <x v="3"/>
    <n v="1128299"/>
    <x v="8"/>
    <x v="2"/>
    <x v="5"/>
    <x v="7"/>
    <x v="1"/>
    <n v="65"/>
    <x v="44"/>
    <x v="157"/>
    <n v="56875"/>
    <n v="0.25"/>
    <x v="1"/>
    <x v="5"/>
  </r>
  <r>
    <x v="3"/>
    <n v="1128299"/>
    <x v="9"/>
    <x v="2"/>
    <x v="5"/>
    <x v="7"/>
    <x v="2"/>
    <n v="65"/>
    <x v="46"/>
    <x v="50"/>
    <n v="104000"/>
    <n v="0.4"/>
    <x v="1"/>
    <x v="5"/>
  </r>
  <r>
    <x v="3"/>
    <n v="1128299"/>
    <x v="10"/>
    <x v="2"/>
    <x v="5"/>
    <x v="7"/>
    <x v="3"/>
    <n v="60"/>
    <x v="48"/>
    <x v="210"/>
    <n v="62999.999999999993"/>
    <n v="0.35"/>
    <x v="1"/>
    <x v="3"/>
  </r>
  <r>
    <x v="3"/>
    <n v="1128299"/>
    <x v="11"/>
    <x v="2"/>
    <x v="5"/>
    <x v="7"/>
    <x v="4"/>
    <n v="65"/>
    <x v="40"/>
    <x v="197"/>
    <n v="71500"/>
    <n v="0.55000000000000004"/>
    <x v="1"/>
    <x v="5"/>
  </r>
  <r>
    <x v="3"/>
    <n v="1128299"/>
    <x v="12"/>
    <x v="2"/>
    <x v="5"/>
    <x v="7"/>
    <x v="5"/>
    <n v="80"/>
    <x v="44"/>
    <x v="58"/>
    <n v="56000"/>
    <n v="0.2"/>
    <x v="1"/>
    <x v="10"/>
  </r>
  <r>
    <x v="3"/>
    <n v="1128299"/>
    <x v="13"/>
    <x v="2"/>
    <x v="5"/>
    <x v="7"/>
    <x v="0"/>
    <n v="60"/>
    <x v="20"/>
    <x v="77"/>
    <n v="148500"/>
    <n v="0.45"/>
    <x v="1"/>
    <x v="3"/>
  </r>
  <r>
    <x v="3"/>
    <n v="1128299"/>
    <x v="14"/>
    <x v="2"/>
    <x v="5"/>
    <x v="7"/>
    <x v="1"/>
    <n v="65"/>
    <x v="46"/>
    <x v="50"/>
    <n v="78000"/>
    <n v="0.3"/>
    <x v="1"/>
    <x v="5"/>
  </r>
  <r>
    <x v="3"/>
    <n v="1128299"/>
    <x v="15"/>
    <x v="2"/>
    <x v="5"/>
    <x v="7"/>
    <x v="2"/>
    <n v="65"/>
    <x v="46"/>
    <x v="50"/>
    <n v="117000"/>
    <n v="0.45"/>
    <x v="1"/>
    <x v="5"/>
  </r>
  <r>
    <x v="3"/>
    <n v="1128299"/>
    <x v="16"/>
    <x v="2"/>
    <x v="5"/>
    <x v="7"/>
    <x v="3"/>
    <n v="60"/>
    <x v="48"/>
    <x v="210"/>
    <n v="72000"/>
    <n v="0.39999999999999997"/>
    <x v="1"/>
    <x v="3"/>
  </r>
  <r>
    <x v="3"/>
    <n v="1128299"/>
    <x v="17"/>
    <x v="2"/>
    <x v="5"/>
    <x v="7"/>
    <x v="4"/>
    <n v="65"/>
    <x v="40"/>
    <x v="197"/>
    <n v="78000.000000000015"/>
    <n v="0.60000000000000009"/>
    <x v="1"/>
    <x v="5"/>
  </r>
  <r>
    <x v="3"/>
    <n v="1128299"/>
    <x v="18"/>
    <x v="2"/>
    <x v="5"/>
    <x v="7"/>
    <x v="5"/>
    <n v="80"/>
    <x v="31"/>
    <x v="11"/>
    <n v="90000"/>
    <n v="0.25"/>
    <x v="1"/>
    <x v="10"/>
  </r>
  <r>
    <x v="3"/>
    <n v="1128299"/>
    <x v="19"/>
    <x v="2"/>
    <x v="5"/>
    <x v="7"/>
    <x v="0"/>
    <n v="60"/>
    <x v="19"/>
    <x v="81"/>
    <n v="189000"/>
    <n v="0.45"/>
    <x v="1"/>
    <x v="3"/>
  </r>
  <r>
    <x v="3"/>
    <n v="1128299"/>
    <x v="20"/>
    <x v="2"/>
    <x v="5"/>
    <x v="7"/>
    <x v="1"/>
    <n v="65"/>
    <x v="20"/>
    <x v="88"/>
    <n v="107250"/>
    <n v="0.3"/>
    <x v="1"/>
    <x v="5"/>
  </r>
  <r>
    <x v="3"/>
    <n v="1128299"/>
    <x v="21"/>
    <x v="2"/>
    <x v="5"/>
    <x v="7"/>
    <x v="2"/>
    <n v="65"/>
    <x v="20"/>
    <x v="88"/>
    <n v="160875"/>
    <n v="0.45"/>
    <x v="1"/>
    <x v="5"/>
  </r>
  <r>
    <x v="3"/>
    <n v="1128299"/>
    <x v="22"/>
    <x v="2"/>
    <x v="5"/>
    <x v="7"/>
    <x v="3"/>
    <n v="60"/>
    <x v="32"/>
    <x v="144"/>
    <n v="101999.99999999999"/>
    <n v="0.39999999999999997"/>
    <x v="1"/>
    <x v="3"/>
  </r>
  <r>
    <x v="3"/>
    <n v="1128299"/>
    <x v="23"/>
    <x v="2"/>
    <x v="5"/>
    <x v="7"/>
    <x v="4"/>
    <n v="65"/>
    <x v="48"/>
    <x v="214"/>
    <n v="117000.00000000001"/>
    <n v="0.60000000000000009"/>
    <x v="1"/>
    <x v="5"/>
  </r>
  <r>
    <x v="3"/>
    <n v="1128299"/>
    <x v="24"/>
    <x v="2"/>
    <x v="5"/>
    <x v="7"/>
    <x v="5"/>
    <n v="80"/>
    <x v="24"/>
    <x v="215"/>
    <n v="120000"/>
    <n v="0.25"/>
    <x v="1"/>
    <x v="10"/>
  </r>
  <r>
    <x v="3"/>
    <n v="1128299"/>
    <x v="25"/>
    <x v="2"/>
    <x v="5"/>
    <x v="7"/>
    <x v="0"/>
    <n v="60"/>
    <x v="29"/>
    <x v="6"/>
    <n v="180000"/>
    <n v="0.4"/>
    <x v="1"/>
    <x v="3"/>
  </r>
  <r>
    <x v="3"/>
    <n v="1128299"/>
    <x v="26"/>
    <x v="2"/>
    <x v="5"/>
    <x v="7"/>
    <x v="1"/>
    <n v="65"/>
    <x v="24"/>
    <x v="87"/>
    <n v="97500"/>
    <n v="0.25"/>
    <x v="1"/>
    <x v="5"/>
  </r>
  <r>
    <x v="3"/>
    <n v="1128299"/>
    <x v="27"/>
    <x v="2"/>
    <x v="5"/>
    <x v="7"/>
    <x v="2"/>
    <n v="65"/>
    <x v="20"/>
    <x v="88"/>
    <n v="143000"/>
    <n v="0.4"/>
    <x v="0"/>
    <x v="5"/>
  </r>
  <r>
    <x v="3"/>
    <n v="1128299"/>
    <x v="28"/>
    <x v="2"/>
    <x v="5"/>
    <x v="7"/>
    <x v="3"/>
    <n v="60"/>
    <x v="31"/>
    <x v="51"/>
    <n v="94500"/>
    <n v="0.35"/>
    <x v="0"/>
    <x v="3"/>
  </r>
  <r>
    <x v="3"/>
    <n v="1128299"/>
    <x v="511"/>
    <x v="2"/>
    <x v="5"/>
    <x v="7"/>
    <x v="4"/>
    <n v="65"/>
    <x v="23"/>
    <x v="82"/>
    <n v="178750"/>
    <n v="0.55000000000000004"/>
    <x v="0"/>
    <x v="5"/>
  </r>
  <r>
    <x v="3"/>
    <n v="1128299"/>
    <x v="512"/>
    <x v="2"/>
    <x v="5"/>
    <x v="7"/>
    <x v="5"/>
    <n v="80"/>
    <x v="23"/>
    <x v="2"/>
    <n v="80000"/>
    <n v="0.2"/>
    <x v="0"/>
    <x v="10"/>
  </r>
  <r>
    <x v="3"/>
    <n v="1128299"/>
    <x v="513"/>
    <x v="2"/>
    <x v="5"/>
    <x v="7"/>
    <x v="0"/>
    <n v="65"/>
    <x v="19"/>
    <x v="111"/>
    <n v="182000"/>
    <n v="0.4"/>
    <x v="0"/>
    <x v="5"/>
  </r>
  <r>
    <x v="3"/>
    <n v="1128299"/>
    <x v="514"/>
    <x v="2"/>
    <x v="5"/>
    <x v="7"/>
    <x v="1"/>
    <n v="70"/>
    <x v="25"/>
    <x v="111"/>
    <n v="113750"/>
    <n v="0.25"/>
    <x v="0"/>
    <x v="6"/>
  </r>
  <r>
    <x v="3"/>
    <n v="1128299"/>
    <x v="515"/>
    <x v="2"/>
    <x v="5"/>
    <x v="7"/>
    <x v="2"/>
    <n v="65"/>
    <x v="27"/>
    <x v="85"/>
    <n v="136500"/>
    <n v="0.4"/>
    <x v="0"/>
    <x v="5"/>
  </r>
  <r>
    <x v="3"/>
    <n v="1128299"/>
    <x v="516"/>
    <x v="2"/>
    <x v="5"/>
    <x v="7"/>
    <x v="3"/>
    <n v="65"/>
    <x v="33"/>
    <x v="198"/>
    <n v="108062.5"/>
    <n v="0.35"/>
    <x v="0"/>
    <x v="5"/>
  </r>
  <r>
    <x v="3"/>
    <n v="1128299"/>
    <x v="517"/>
    <x v="2"/>
    <x v="5"/>
    <x v="7"/>
    <x v="4"/>
    <n v="75"/>
    <x v="33"/>
    <x v="216"/>
    <n v="195937.50000000003"/>
    <n v="0.55000000000000004"/>
    <x v="0"/>
    <x v="11"/>
  </r>
  <r>
    <x v="3"/>
    <n v="1128299"/>
    <x v="518"/>
    <x v="2"/>
    <x v="5"/>
    <x v="7"/>
    <x v="5"/>
    <n v="80"/>
    <x v="46"/>
    <x v="54"/>
    <n v="64000"/>
    <n v="0.2"/>
    <x v="0"/>
    <x v="10"/>
  </r>
  <r>
    <x v="3"/>
    <n v="1128299"/>
    <x v="519"/>
    <x v="2"/>
    <x v="5"/>
    <x v="7"/>
    <x v="0"/>
    <n v="60.000000000000007"/>
    <x v="24"/>
    <x v="217"/>
    <n v="126000.00000000003"/>
    <n v="0.35000000000000003"/>
    <x v="0"/>
    <x v="12"/>
  </r>
  <r>
    <x v="3"/>
    <n v="1128299"/>
    <x v="520"/>
    <x v="2"/>
    <x v="5"/>
    <x v="7"/>
    <x v="1"/>
    <n v="65.000000000000014"/>
    <x v="24"/>
    <x v="218"/>
    <n v="78000.000000000015"/>
    <n v="0.2"/>
    <x v="0"/>
    <x v="20"/>
  </r>
  <r>
    <x v="3"/>
    <n v="1128299"/>
    <x v="521"/>
    <x v="2"/>
    <x v="5"/>
    <x v="7"/>
    <x v="2"/>
    <n v="60.000000000000007"/>
    <x v="31"/>
    <x v="219"/>
    <n v="94500.000000000029"/>
    <n v="0.35000000000000003"/>
    <x v="0"/>
    <x v="12"/>
  </r>
  <r>
    <x v="3"/>
    <n v="1128299"/>
    <x v="522"/>
    <x v="2"/>
    <x v="5"/>
    <x v="7"/>
    <x v="3"/>
    <n v="60.000000000000007"/>
    <x v="46"/>
    <x v="220"/>
    <n v="72000"/>
    <n v="0.3"/>
    <x v="0"/>
    <x v="12"/>
  </r>
  <r>
    <x v="3"/>
    <n v="1128299"/>
    <x v="523"/>
    <x v="2"/>
    <x v="5"/>
    <x v="7"/>
    <x v="4"/>
    <n v="70"/>
    <x v="46"/>
    <x v="58"/>
    <n v="140000.00000000003"/>
    <n v="0.50000000000000011"/>
    <x v="0"/>
    <x v="6"/>
  </r>
  <r>
    <x v="3"/>
    <n v="1128299"/>
    <x v="524"/>
    <x v="2"/>
    <x v="5"/>
    <x v="7"/>
    <x v="5"/>
    <n v="75.000000000000014"/>
    <x v="31"/>
    <x v="221"/>
    <n v="50625.000000000015"/>
    <n v="0.15000000000000002"/>
    <x v="0"/>
    <x v="21"/>
  </r>
  <r>
    <x v="3"/>
    <n v="1128299"/>
    <x v="525"/>
    <x v="2"/>
    <x v="5"/>
    <x v="7"/>
    <x v="0"/>
    <n v="60.000000000000007"/>
    <x v="20"/>
    <x v="222"/>
    <n v="115500.00000000003"/>
    <n v="0.35000000000000003"/>
    <x v="0"/>
    <x v="12"/>
  </r>
  <r>
    <x v="3"/>
    <n v="1128299"/>
    <x v="526"/>
    <x v="2"/>
    <x v="5"/>
    <x v="7"/>
    <x v="1"/>
    <n v="65.000000000000014"/>
    <x v="20"/>
    <x v="223"/>
    <n v="71500.000000000015"/>
    <n v="0.2"/>
    <x v="0"/>
    <x v="20"/>
  </r>
  <r>
    <x v="3"/>
    <n v="1128299"/>
    <x v="527"/>
    <x v="2"/>
    <x v="5"/>
    <x v="7"/>
    <x v="2"/>
    <n v="60.000000000000007"/>
    <x v="47"/>
    <x v="224"/>
    <n v="78750.000000000015"/>
    <n v="0.35000000000000003"/>
    <x v="0"/>
    <x v="12"/>
  </r>
  <r>
    <x v="3"/>
    <n v="1128299"/>
    <x v="528"/>
    <x v="2"/>
    <x v="5"/>
    <x v="7"/>
    <x v="3"/>
    <n v="60.000000000000007"/>
    <x v="44"/>
    <x v="163"/>
    <n v="63000.000000000007"/>
    <n v="0.3"/>
    <x v="0"/>
    <x v="12"/>
  </r>
  <r>
    <x v="3"/>
    <n v="1128299"/>
    <x v="529"/>
    <x v="2"/>
    <x v="5"/>
    <x v="7"/>
    <x v="4"/>
    <n v="70"/>
    <x v="45"/>
    <x v="157"/>
    <n v="113750.00000000003"/>
    <n v="0.50000000000000011"/>
    <x v="0"/>
    <x v="6"/>
  </r>
  <r>
    <x v="3"/>
    <n v="1128299"/>
    <x v="530"/>
    <x v="2"/>
    <x v="5"/>
    <x v="7"/>
    <x v="5"/>
    <n v="75.000000000000014"/>
    <x v="47"/>
    <x v="225"/>
    <n v="42187.500000000015"/>
    <n v="0.15000000000000002"/>
    <x v="0"/>
    <x v="21"/>
  </r>
  <r>
    <x v="3"/>
    <n v="1128299"/>
    <x v="29"/>
    <x v="2"/>
    <x v="5"/>
    <x v="7"/>
    <x v="0"/>
    <n v="60.000000000000007"/>
    <x v="30"/>
    <x v="226"/>
    <n v="120750.00000000003"/>
    <n v="0.35000000000000003"/>
    <x v="0"/>
    <x v="12"/>
  </r>
  <r>
    <x v="3"/>
    <n v="1128299"/>
    <x v="30"/>
    <x v="2"/>
    <x v="5"/>
    <x v="7"/>
    <x v="1"/>
    <n v="65.000000000000014"/>
    <x v="30"/>
    <x v="227"/>
    <n v="74750.000000000015"/>
    <n v="0.2"/>
    <x v="0"/>
    <x v="20"/>
  </r>
  <r>
    <x v="3"/>
    <n v="1128299"/>
    <x v="31"/>
    <x v="2"/>
    <x v="5"/>
    <x v="7"/>
    <x v="2"/>
    <n v="60.000000000000007"/>
    <x v="32"/>
    <x v="228"/>
    <n v="89250.000000000015"/>
    <n v="0.35000000000000003"/>
    <x v="0"/>
    <x v="12"/>
  </r>
  <r>
    <x v="3"/>
    <n v="1128299"/>
    <x v="32"/>
    <x v="2"/>
    <x v="5"/>
    <x v="7"/>
    <x v="3"/>
    <n v="60.000000000000007"/>
    <x v="46"/>
    <x v="220"/>
    <n v="72000"/>
    <n v="0.3"/>
    <x v="0"/>
    <x v="12"/>
  </r>
  <r>
    <x v="3"/>
    <n v="1128299"/>
    <x v="33"/>
    <x v="2"/>
    <x v="5"/>
    <x v="7"/>
    <x v="4"/>
    <n v="70"/>
    <x v="44"/>
    <x v="40"/>
    <n v="122500.00000000003"/>
    <n v="0.50000000000000011"/>
    <x v="0"/>
    <x v="6"/>
  </r>
  <r>
    <x v="3"/>
    <n v="1128299"/>
    <x v="34"/>
    <x v="2"/>
    <x v="5"/>
    <x v="7"/>
    <x v="5"/>
    <n v="75.000000000000014"/>
    <x v="33"/>
    <x v="229"/>
    <n v="53437.500000000015"/>
    <n v="0.15000000000000002"/>
    <x v="0"/>
    <x v="21"/>
  </r>
  <r>
    <x v="3"/>
    <n v="1128299"/>
    <x v="35"/>
    <x v="2"/>
    <x v="5"/>
    <x v="7"/>
    <x v="0"/>
    <n v="60.000000000000007"/>
    <x v="21"/>
    <x v="230"/>
    <n v="141750.00000000003"/>
    <n v="0.35000000000000003"/>
    <x v="0"/>
    <x v="12"/>
  </r>
  <r>
    <x v="3"/>
    <n v="1128299"/>
    <x v="36"/>
    <x v="2"/>
    <x v="5"/>
    <x v="7"/>
    <x v="1"/>
    <n v="65.000000000000014"/>
    <x v="21"/>
    <x v="231"/>
    <n v="87750.000000000029"/>
    <n v="0.2"/>
    <x v="0"/>
    <x v="22"/>
  </r>
  <r>
    <x v="3"/>
    <n v="1128299"/>
    <x v="37"/>
    <x v="2"/>
    <x v="5"/>
    <x v="7"/>
    <x v="2"/>
    <n v="60.000000000000007"/>
    <x v="33"/>
    <x v="232"/>
    <n v="99750.000000000029"/>
    <n v="0.35000000000000003"/>
    <x v="0"/>
    <x v="12"/>
  </r>
  <r>
    <x v="3"/>
    <n v="1128299"/>
    <x v="38"/>
    <x v="2"/>
    <x v="5"/>
    <x v="7"/>
    <x v="3"/>
    <n v="60.000000000000007"/>
    <x v="33"/>
    <x v="232"/>
    <n v="85500.000000000015"/>
    <n v="0.3"/>
    <x v="0"/>
    <x v="12"/>
  </r>
  <r>
    <x v="3"/>
    <n v="1128299"/>
    <x v="39"/>
    <x v="2"/>
    <x v="5"/>
    <x v="7"/>
    <x v="4"/>
    <n v="70"/>
    <x v="46"/>
    <x v="58"/>
    <n v="140000.00000000003"/>
    <n v="0.50000000000000011"/>
    <x v="0"/>
    <x v="6"/>
  </r>
  <r>
    <x v="3"/>
    <n v="1128299"/>
    <x v="40"/>
    <x v="2"/>
    <x v="5"/>
    <x v="7"/>
    <x v="5"/>
    <n v="75.000000000000014"/>
    <x v="23"/>
    <x v="233"/>
    <n v="56250.000000000015"/>
    <n v="0.15000000000000002"/>
    <x v="0"/>
    <x v="21"/>
  </r>
  <r>
    <x v="3"/>
    <n v="1128299"/>
    <x v="41"/>
    <x v="2"/>
    <x v="5"/>
    <x v="7"/>
    <x v="0"/>
    <n v="30"/>
    <x v="32"/>
    <x v="234"/>
    <n v="44625.000000000007"/>
    <n v="0.35000000000000003"/>
    <x v="0"/>
    <x v="9"/>
  </r>
  <r>
    <x v="3"/>
    <n v="1128299"/>
    <x v="42"/>
    <x v="2"/>
    <x v="5"/>
    <x v="7"/>
    <x v="1"/>
    <n v="40"/>
    <x v="32"/>
    <x v="235"/>
    <n v="34000"/>
    <n v="0.2"/>
    <x v="0"/>
    <x v="1"/>
  </r>
  <r>
    <x v="3"/>
    <n v="1128299"/>
    <x v="43"/>
    <x v="2"/>
    <x v="5"/>
    <x v="7"/>
    <x v="2"/>
    <n v="40"/>
    <x v="32"/>
    <x v="235"/>
    <n v="59500.000000000007"/>
    <n v="0.35000000000000003"/>
    <x v="0"/>
    <x v="1"/>
  </r>
  <r>
    <x v="3"/>
    <n v="1128299"/>
    <x v="44"/>
    <x v="2"/>
    <x v="5"/>
    <x v="7"/>
    <x v="3"/>
    <n v="40"/>
    <x v="34"/>
    <x v="236"/>
    <n v="33000"/>
    <n v="0.3"/>
    <x v="0"/>
    <x v="1"/>
  </r>
  <r>
    <x v="3"/>
    <n v="1128299"/>
    <x v="531"/>
    <x v="2"/>
    <x v="6"/>
    <x v="8"/>
    <x v="4"/>
    <n v="45"/>
    <x v="37"/>
    <x v="179"/>
    <n v="50625"/>
    <n v="0.5"/>
    <x v="0"/>
    <x v="2"/>
  </r>
  <r>
    <x v="3"/>
    <n v="1128299"/>
    <x v="532"/>
    <x v="2"/>
    <x v="6"/>
    <x v="8"/>
    <x v="5"/>
    <n v="40"/>
    <x v="33"/>
    <x v="237"/>
    <n v="28500.000000000004"/>
    <n v="0.15000000000000002"/>
    <x v="0"/>
    <x v="1"/>
  </r>
  <r>
    <x v="3"/>
    <n v="1128299"/>
    <x v="533"/>
    <x v="2"/>
    <x v="6"/>
    <x v="8"/>
    <x v="0"/>
    <n v="30"/>
    <x v="27"/>
    <x v="154"/>
    <n v="55125.000000000007"/>
    <n v="0.35000000000000003"/>
    <x v="0"/>
    <x v="9"/>
  </r>
  <r>
    <x v="3"/>
    <n v="1128299"/>
    <x v="534"/>
    <x v="2"/>
    <x v="6"/>
    <x v="8"/>
    <x v="1"/>
    <n v="40"/>
    <x v="32"/>
    <x v="235"/>
    <n v="34000"/>
    <n v="0.2"/>
    <x v="0"/>
    <x v="1"/>
  </r>
  <r>
    <x v="3"/>
    <n v="1128299"/>
    <x v="535"/>
    <x v="2"/>
    <x v="6"/>
    <x v="8"/>
    <x v="2"/>
    <n v="40"/>
    <x v="32"/>
    <x v="235"/>
    <n v="59500.000000000007"/>
    <n v="0.35000000000000003"/>
    <x v="0"/>
    <x v="1"/>
  </r>
  <r>
    <x v="3"/>
    <n v="1128299"/>
    <x v="536"/>
    <x v="2"/>
    <x v="6"/>
    <x v="8"/>
    <x v="3"/>
    <n v="40"/>
    <x v="34"/>
    <x v="236"/>
    <n v="33000"/>
    <n v="0.3"/>
    <x v="0"/>
    <x v="1"/>
  </r>
  <r>
    <x v="3"/>
    <n v="1128299"/>
    <x v="537"/>
    <x v="2"/>
    <x v="6"/>
    <x v="8"/>
    <x v="4"/>
    <n v="45"/>
    <x v="40"/>
    <x v="125"/>
    <n v="45000"/>
    <n v="0.5"/>
    <x v="0"/>
    <x v="2"/>
  </r>
  <r>
    <x v="3"/>
    <n v="1128299"/>
    <x v="538"/>
    <x v="2"/>
    <x v="6"/>
    <x v="8"/>
    <x v="5"/>
    <n v="40"/>
    <x v="46"/>
    <x v="175"/>
    <n v="24000.000000000004"/>
    <n v="0.15000000000000002"/>
    <x v="0"/>
    <x v="1"/>
  </r>
  <r>
    <x v="3"/>
    <n v="1128299"/>
    <x v="539"/>
    <x v="2"/>
    <x v="6"/>
    <x v="8"/>
    <x v="0"/>
    <n v="40"/>
    <x v="20"/>
    <x v="41"/>
    <n v="77000.000000000015"/>
    <n v="0.35000000000000003"/>
    <x v="0"/>
    <x v="1"/>
  </r>
  <r>
    <x v="3"/>
    <n v="1128299"/>
    <x v="540"/>
    <x v="2"/>
    <x v="6"/>
    <x v="8"/>
    <x v="1"/>
    <n v="49.999999999999993"/>
    <x v="46"/>
    <x v="238"/>
    <n v="40000"/>
    <n v="0.2"/>
    <x v="0"/>
    <x v="23"/>
  </r>
  <r>
    <x v="3"/>
    <n v="1128299"/>
    <x v="541"/>
    <x v="2"/>
    <x v="6"/>
    <x v="8"/>
    <x v="2"/>
    <n v="54.999999999999993"/>
    <x v="46"/>
    <x v="211"/>
    <n v="77000"/>
    <n v="0.35000000000000003"/>
    <x v="0"/>
    <x v="13"/>
  </r>
  <r>
    <x v="3"/>
    <n v="1128299"/>
    <x v="542"/>
    <x v="2"/>
    <x v="6"/>
    <x v="8"/>
    <x v="3"/>
    <n v="54.999999999999993"/>
    <x v="48"/>
    <x v="212"/>
    <n v="49499.999999999993"/>
    <n v="0.3"/>
    <x v="0"/>
    <x v="13"/>
  </r>
  <r>
    <x v="3"/>
    <n v="1128299"/>
    <x v="45"/>
    <x v="2"/>
    <x v="6"/>
    <x v="8"/>
    <x v="4"/>
    <n v="60"/>
    <x v="42"/>
    <x v="125"/>
    <n v="45000"/>
    <n v="0.5"/>
    <x v="0"/>
    <x v="3"/>
  </r>
  <r>
    <x v="3"/>
    <n v="1128299"/>
    <x v="543"/>
    <x v="2"/>
    <x v="6"/>
    <x v="8"/>
    <x v="5"/>
    <n v="54.999999999999993"/>
    <x v="44"/>
    <x v="239"/>
    <n v="28875"/>
    <n v="0.15000000000000002"/>
    <x v="0"/>
    <x v="13"/>
  </r>
  <r>
    <x v="3"/>
    <n v="1128299"/>
    <x v="544"/>
    <x v="2"/>
    <x v="6"/>
    <x v="8"/>
    <x v="0"/>
    <n v="60"/>
    <x v="27"/>
    <x v="39"/>
    <n v="110250.00000000001"/>
    <n v="0.35000000000000003"/>
    <x v="0"/>
    <x v="3"/>
  </r>
  <r>
    <x v="3"/>
    <n v="1128299"/>
    <x v="545"/>
    <x v="2"/>
    <x v="6"/>
    <x v="8"/>
    <x v="1"/>
    <n v="65"/>
    <x v="45"/>
    <x v="240"/>
    <n v="42250"/>
    <n v="0.2"/>
    <x v="0"/>
    <x v="5"/>
  </r>
  <r>
    <x v="3"/>
    <n v="1128299"/>
    <x v="546"/>
    <x v="2"/>
    <x v="6"/>
    <x v="8"/>
    <x v="2"/>
    <n v="65"/>
    <x v="47"/>
    <x v="241"/>
    <n v="85312.500000000015"/>
    <n v="0.35000000000000003"/>
    <x v="0"/>
    <x v="5"/>
  </r>
  <r>
    <x v="3"/>
    <n v="1128299"/>
    <x v="547"/>
    <x v="2"/>
    <x v="6"/>
    <x v="8"/>
    <x v="3"/>
    <n v="60"/>
    <x v="34"/>
    <x v="242"/>
    <n v="49500"/>
    <n v="0.3"/>
    <x v="0"/>
    <x v="3"/>
  </r>
  <r>
    <x v="3"/>
    <n v="1128299"/>
    <x v="548"/>
    <x v="2"/>
    <x v="6"/>
    <x v="8"/>
    <x v="4"/>
    <n v="65"/>
    <x v="36"/>
    <x v="166"/>
    <n v="56875"/>
    <n v="0.5"/>
    <x v="0"/>
    <x v="5"/>
  </r>
  <r>
    <x v="3"/>
    <n v="1128299"/>
    <x v="549"/>
    <x v="2"/>
    <x v="6"/>
    <x v="8"/>
    <x v="5"/>
    <n v="80"/>
    <x v="45"/>
    <x v="50"/>
    <n v="39000.000000000007"/>
    <n v="0.15000000000000002"/>
    <x v="0"/>
    <x v="10"/>
  </r>
  <r>
    <x v="3"/>
    <n v="1128299"/>
    <x v="550"/>
    <x v="2"/>
    <x v="6"/>
    <x v="8"/>
    <x v="0"/>
    <n v="60"/>
    <x v="27"/>
    <x v="39"/>
    <n v="157500"/>
    <n v="0.5"/>
    <x v="0"/>
    <x v="3"/>
  </r>
  <r>
    <x v="3"/>
    <n v="1128299"/>
    <x v="551"/>
    <x v="2"/>
    <x v="6"/>
    <x v="8"/>
    <x v="1"/>
    <n v="65"/>
    <x v="47"/>
    <x v="241"/>
    <n v="85312.5"/>
    <n v="0.35"/>
    <x v="0"/>
    <x v="5"/>
  </r>
  <r>
    <x v="3"/>
    <n v="1128299"/>
    <x v="552"/>
    <x v="2"/>
    <x v="6"/>
    <x v="8"/>
    <x v="2"/>
    <n v="65"/>
    <x v="47"/>
    <x v="241"/>
    <n v="121875"/>
    <n v="0.5"/>
    <x v="0"/>
    <x v="5"/>
  </r>
  <r>
    <x v="3"/>
    <n v="1128299"/>
    <x v="553"/>
    <x v="2"/>
    <x v="6"/>
    <x v="8"/>
    <x v="3"/>
    <n v="60"/>
    <x v="34"/>
    <x v="242"/>
    <n v="74249.999999999985"/>
    <n v="0.44999999999999996"/>
    <x v="0"/>
    <x v="3"/>
  </r>
  <r>
    <x v="3"/>
    <n v="1128299"/>
    <x v="554"/>
    <x v="2"/>
    <x v="6"/>
    <x v="8"/>
    <x v="4"/>
    <n v="65"/>
    <x v="36"/>
    <x v="166"/>
    <n v="73937.500000000015"/>
    <n v="0.65000000000000013"/>
    <x v="0"/>
    <x v="5"/>
  </r>
  <r>
    <x v="3"/>
    <n v="1128299"/>
    <x v="555"/>
    <x v="2"/>
    <x v="6"/>
    <x v="8"/>
    <x v="5"/>
    <n v="80"/>
    <x v="33"/>
    <x v="7"/>
    <n v="114000"/>
    <n v="0.3"/>
    <x v="0"/>
    <x v="10"/>
  </r>
  <r>
    <x v="3"/>
    <n v="1128299"/>
    <x v="556"/>
    <x v="2"/>
    <x v="6"/>
    <x v="8"/>
    <x v="0"/>
    <n v="60"/>
    <x v="26"/>
    <x v="93"/>
    <n v="217500"/>
    <n v="0.5"/>
    <x v="0"/>
    <x v="3"/>
  </r>
  <r>
    <x v="3"/>
    <n v="1128299"/>
    <x v="557"/>
    <x v="2"/>
    <x v="6"/>
    <x v="8"/>
    <x v="1"/>
    <n v="65"/>
    <x v="30"/>
    <x v="91"/>
    <n v="130812.49999999999"/>
    <n v="0.35"/>
    <x v="0"/>
    <x v="5"/>
  </r>
  <r>
    <x v="3"/>
    <n v="1128299"/>
    <x v="558"/>
    <x v="2"/>
    <x v="6"/>
    <x v="8"/>
    <x v="2"/>
    <n v="65"/>
    <x v="30"/>
    <x v="91"/>
    <n v="186875"/>
    <n v="0.5"/>
    <x v="0"/>
    <x v="5"/>
  </r>
  <r>
    <x v="3"/>
    <n v="1128299"/>
    <x v="46"/>
    <x v="2"/>
    <x v="6"/>
    <x v="8"/>
    <x v="3"/>
    <n v="65"/>
    <x v="31"/>
    <x v="61"/>
    <n v="131625"/>
    <n v="0.44999999999999996"/>
    <x v="0"/>
    <x v="5"/>
  </r>
  <r>
    <x v="3"/>
    <n v="1128299"/>
    <x v="47"/>
    <x v="2"/>
    <x v="6"/>
    <x v="8"/>
    <x v="4"/>
    <n v="70"/>
    <x v="45"/>
    <x v="157"/>
    <n v="147875.00000000003"/>
    <n v="0.65000000000000013"/>
    <x v="0"/>
    <x v="6"/>
  </r>
  <r>
    <x v="3"/>
    <n v="1128299"/>
    <x v="48"/>
    <x v="2"/>
    <x v="6"/>
    <x v="8"/>
    <x v="5"/>
    <n v="85.000000000000014"/>
    <x v="22"/>
    <x v="243"/>
    <n v="159375.00000000003"/>
    <n v="0.3"/>
    <x v="0"/>
    <x v="24"/>
  </r>
  <r>
    <x v="3"/>
    <n v="1128299"/>
    <x v="49"/>
    <x v="2"/>
    <x v="6"/>
    <x v="8"/>
    <x v="0"/>
    <n v="65"/>
    <x v="28"/>
    <x v="94"/>
    <n v="226687.5"/>
    <n v="0.45"/>
    <x v="0"/>
    <x v="5"/>
  </r>
  <r>
    <x v="3"/>
    <n v="1128299"/>
    <x v="50"/>
    <x v="2"/>
    <x v="6"/>
    <x v="8"/>
    <x v="1"/>
    <n v="70"/>
    <x v="22"/>
    <x v="244"/>
    <n v="131250"/>
    <n v="0.3"/>
    <x v="0"/>
    <x v="6"/>
  </r>
  <r>
    <x v="3"/>
    <n v="1128299"/>
    <x v="51"/>
    <x v="2"/>
    <x v="6"/>
    <x v="8"/>
    <x v="2"/>
    <n v="70"/>
    <x v="30"/>
    <x v="245"/>
    <n v="181125"/>
    <n v="0.45"/>
    <x v="0"/>
    <x v="6"/>
  </r>
  <r>
    <x v="3"/>
    <n v="1128299"/>
    <x v="52"/>
    <x v="2"/>
    <x v="6"/>
    <x v="8"/>
    <x v="3"/>
    <n v="65"/>
    <x v="33"/>
    <x v="198"/>
    <n v="123499.99999999999"/>
    <n v="0.39999999999999997"/>
    <x v="0"/>
    <x v="5"/>
  </r>
  <r>
    <x v="3"/>
    <n v="1128299"/>
    <x v="53"/>
    <x v="2"/>
    <x v="6"/>
    <x v="8"/>
    <x v="4"/>
    <n v="70"/>
    <x v="27"/>
    <x v="246"/>
    <n v="220500.00000000003"/>
    <n v="0.60000000000000009"/>
    <x v="0"/>
    <x v="6"/>
  </r>
  <r>
    <x v="3"/>
    <n v="1128299"/>
    <x v="54"/>
    <x v="2"/>
    <x v="6"/>
    <x v="8"/>
    <x v="5"/>
    <n v="85.000000000000014"/>
    <x v="27"/>
    <x v="247"/>
    <n v="111562.50000000001"/>
    <n v="0.25"/>
    <x v="0"/>
    <x v="25"/>
  </r>
  <r>
    <x v="3"/>
    <n v="1128299"/>
    <x v="55"/>
    <x v="2"/>
    <x v="6"/>
    <x v="8"/>
    <x v="0"/>
    <n v="70"/>
    <x v="26"/>
    <x v="248"/>
    <n v="228375"/>
    <n v="0.45"/>
    <x v="0"/>
    <x v="6"/>
  </r>
  <r>
    <x v="3"/>
    <n v="1128299"/>
    <x v="56"/>
    <x v="2"/>
    <x v="6"/>
    <x v="8"/>
    <x v="1"/>
    <n v="75.000000000000014"/>
    <x v="21"/>
    <x v="249"/>
    <n v="151875.00000000003"/>
    <n v="0.3"/>
    <x v="0"/>
    <x v="26"/>
  </r>
  <r>
    <x v="3"/>
    <n v="1128299"/>
    <x v="57"/>
    <x v="2"/>
    <x v="6"/>
    <x v="8"/>
    <x v="2"/>
    <n v="70"/>
    <x v="20"/>
    <x v="250"/>
    <n v="173250"/>
    <n v="0.45"/>
    <x v="0"/>
    <x v="6"/>
  </r>
  <r>
    <x v="3"/>
    <n v="1128299"/>
    <x v="58"/>
    <x v="2"/>
    <x v="6"/>
    <x v="8"/>
    <x v="3"/>
    <n v="70"/>
    <x v="23"/>
    <x v="48"/>
    <n v="140000"/>
    <n v="0.39999999999999997"/>
    <x v="0"/>
    <x v="6"/>
  </r>
  <r>
    <x v="3"/>
    <n v="1128299"/>
    <x v="59"/>
    <x v="2"/>
    <x v="6"/>
    <x v="8"/>
    <x v="4"/>
    <n v="75"/>
    <x v="23"/>
    <x v="68"/>
    <n v="225000.00000000003"/>
    <n v="0.60000000000000009"/>
    <x v="0"/>
    <x v="11"/>
  </r>
  <r>
    <x v="3"/>
    <n v="1128299"/>
    <x v="60"/>
    <x v="2"/>
    <x v="6"/>
    <x v="8"/>
    <x v="5"/>
    <n v="80"/>
    <x v="46"/>
    <x v="54"/>
    <n v="80000"/>
    <n v="0.25"/>
    <x v="0"/>
    <x v="10"/>
  </r>
  <r>
    <x v="3"/>
    <n v="1128299"/>
    <x v="61"/>
    <x v="2"/>
    <x v="6"/>
    <x v="8"/>
    <x v="0"/>
    <n v="65.000000000000014"/>
    <x v="24"/>
    <x v="218"/>
    <n v="156000.00000000003"/>
    <n v="0.4"/>
    <x v="0"/>
    <x v="20"/>
  </r>
  <r>
    <x v="3"/>
    <n v="1128299"/>
    <x v="62"/>
    <x v="2"/>
    <x v="6"/>
    <x v="8"/>
    <x v="1"/>
    <n v="70.000000000000014"/>
    <x v="24"/>
    <x v="251"/>
    <n v="105000.00000000001"/>
    <n v="0.25"/>
    <x v="0"/>
    <x v="27"/>
  </r>
  <r>
    <x v="3"/>
    <n v="1128299"/>
    <x v="63"/>
    <x v="2"/>
    <x v="6"/>
    <x v="8"/>
    <x v="2"/>
    <n v="65.000000000000014"/>
    <x v="31"/>
    <x v="252"/>
    <n v="117000.00000000003"/>
    <n v="0.4"/>
    <x v="0"/>
    <x v="20"/>
  </r>
  <r>
    <x v="3"/>
    <n v="1128299"/>
    <x v="64"/>
    <x v="2"/>
    <x v="6"/>
    <x v="8"/>
    <x v="3"/>
    <n v="65.000000000000014"/>
    <x v="46"/>
    <x v="253"/>
    <n v="91000.000000000015"/>
    <n v="0.35"/>
    <x v="0"/>
    <x v="20"/>
  </r>
  <r>
    <x v="3"/>
    <n v="1128299"/>
    <x v="65"/>
    <x v="2"/>
    <x v="6"/>
    <x v="8"/>
    <x v="4"/>
    <n v="75.000000000000014"/>
    <x v="46"/>
    <x v="254"/>
    <n v="165000.00000000009"/>
    <n v="0.55000000000000016"/>
    <x v="0"/>
    <x v="21"/>
  </r>
  <r>
    <x v="3"/>
    <n v="1128299"/>
    <x v="66"/>
    <x v="2"/>
    <x v="6"/>
    <x v="8"/>
    <x v="5"/>
    <n v="70"/>
    <x v="32"/>
    <x v="43"/>
    <n v="59500"/>
    <n v="0.2"/>
    <x v="0"/>
    <x v="6"/>
  </r>
  <r>
    <x v="3"/>
    <n v="1128299"/>
    <x v="559"/>
    <x v="2"/>
    <x v="6"/>
    <x v="8"/>
    <x v="0"/>
    <n v="55.000000000000007"/>
    <x v="27"/>
    <x v="171"/>
    <n v="115500.00000000003"/>
    <n v="0.4"/>
    <x v="0"/>
    <x v="4"/>
  </r>
  <r>
    <x v="3"/>
    <n v="1128299"/>
    <x v="560"/>
    <x v="2"/>
    <x v="6"/>
    <x v="8"/>
    <x v="1"/>
    <n v="60.000000000000007"/>
    <x v="27"/>
    <x v="255"/>
    <n v="78750.000000000015"/>
    <n v="0.25"/>
    <x v="0"/>
    <x v="12"/>
  </r>
  <r>
    <x v="3"/>
    <n v="1128299"/>
    <x v="561"/>
    <x v="2"/>
    <x v="6"/>
    <x v="8"/>
    <x v="2"/>
    <n v="55.000000000000007"/>
    <x v="44"/>
    <x v="137"/>
    <n v="77000.000000000015"/>
    <n v="0.4"/>
    <x v="0"/>
    <x v="4"/>
  </r>
  <r>
    <x v="3"/>
    <n v="1128299"/>
    <x v="562"/>
    <x v="2"/>
    <x v="6"/>
    <x v="8"/>
    <x v="3"/>
    <n v="55.000000000000007"/>
    <x v="45"/>
    <x v="256"/>
    <n v="62562.500000000007"/>
    <n v="0.35"/>
    <x v="0"/>
    <x v="4"/>
  </r>
  <r>
    <x v="3"/>
    <n v="1128299"/>
    <x v="563"/>
    <x v="2"/>
    <x v="6"/>
    <x v="8"/>
    <x v="4"/>
    <n v="65"/>
    <x v="48"/>
    <x v="214"/>
    <n v="107250.00000000003"/>
    <n v="0.55000000000000016"/>
    <x v="0"/>
    <x v="5"/>
  </r>
  <r>
    <x v="3"/>
    <n v="1128299"/>
    <x v="564"/>
    <x v="2"/>
    <x v="6"/>
    <x v="8"/>
    <x v="5"/>
    <n v="70"/>
    <x v="44"/>
    <x v="40"/>
    <n v="49000"/>
    <n v="0.2"/>
    <x v="0"/>
    <x v="6"/>
  </r>
  <r>
    <x v="3"/>
    <n v="1128299"/>
    <x v="565"/>
    <x v="2"/>
    <x v="6"/>
    <x v="8"/>
    <x v="0"/>
    <n v="55.000000000000007"/>
    <x v="30"/>
    <x v="76"/>
    <n v="126500.00000000003"/>
    <n v="0.4"/>
    <x v="0"/>
    <x v="4"/>
  </r>
  <r>
    <x v="3"/>
    <n v="1128299"/>
    <x v="566"/>
    <x v="2"/>
    <x v="6"/>
    <x v="8"/>
    <x v="1"/>
    <n v="60.000000000000007"/>
    <x v="30"/>
    <x v="226"/>
    <n v="86250.000000000015"/>
    <n v="0.25"/>
    <x v="0"/>
    <x v="12"/>
  </r>
  <r>
    <x v="3"/>
    <n v="1128299"/>
    <x v="567"/>
    <x v="2"/>
    <x v="6"/>
    <x v="8"/>
    <x v="2"/>
    <n v="55.000000000000007"/>
    <x v="32"/>
    <x v="257"/>
    <n v="93500.000000000015"/>
    <n v="0.4"/>
    <x v="0"/>
    <x v="4"/>
  </r>
  <r>
    <x v="3"/>
    <n v="1128299"/>
    <x v="568"/>
    <x v="2"/>
    <x v="6"/>
    <x v="8"/>
    <x v="3"/>
    <n v="65.000000000000014"/>
    <x v="46"/>
    <x v="253"/>
    <n v="91000.000000000015"/>
    <n v="0.35"/>
    <x v="0"/>
    <x v="20"/>
  </r>
  <r>
    <x v="3"/>
    <n v="1128299"/>
    <x v="569"/>
    <x v="2"/>
    <x v="6"/>
    <x v="8"/>
    <x v="4"/>
    <n v="75.000000000000014"/>
    <x v="47"/>
    <x v="225"/>
    <n v="154687.50000000009"/>
    <n v="0.55000000000000016"/>
    <x v="0"/>
    <x v="21"/>
  </r>
  <r>
    <x v="3"/>
    <n v="1128299"/>
    <x v="570"/>
    <x v="2"/>
    <x v="6"/>
    <x v="8"/>
    <x v="5"/>
    <n v="80.000000000000014"/>
    <x v="23"/>
    <x v="258"/>
    <n v="80000.000000000015"/>
    <n v="0.2"/>
    <x v="0"/>
    <x v="28"/>
  </r>
  <r>
    <x v="3"/>
    <n v="1128299"/>
    <x v="571"/>
    <x v="2"/>
    <x v="6"/>
    <x v="8"/>
    <x v="0"/>
    <n v="65.000000000000014"/>
    <x v="19"/>
    <x v="259"/>
    <n v="182000.00000000006"/>
    <n v="0.4"/>
    <x v="0"/>
    <x v="20"/>
  </r>
  <r>
    <x v="3"/>
    <n v="1128299"/>
    <x v="572"/>
    <x v="2"/>
    <x v="6"/>
    <x v="8"/>
    <x v="1"/>
    <n v="70.000000000000014"/>
    <x v="19"/>
    <x v="260"/>
    <n v="122500.00000000003"/>
    <n v="0.25"/>
    <x v="0"/>
    <x v="27"/>
  </r>
  <r>
    <x v="3"/>
    <n v="1128299"/>
    <x v="573"/>
    <x v="2"/>
    <x v="6"/>
    <x v="8"/>
    <x v="2"/>
    <n v="65.000000000000014"/>
    <x v="23"/>
    <x v="261"/>
    <n v="130000.00000000003"/>
    <n v="0.4"/>
    <x v="0"/>
    <x v="20"/>
  </r>
  <r>
    <x v="3"/>
    <n v="1128299"/>
    <x v="574"/>
    <x v="2"/>
    <x v="6"/>
    <x v="8"/>
    <x v="3"/>
    <n v="65.000000000000014"/>
    <x v="23"/>
    <x v="261"/>
    <n v="113750.00000000001"/>
    <n v="0.35"/>
    <x v="0"/>
    <x v="20"/>
  </r>
  <r>
    <x v="3"/>
    <n v="1128299"/>
    <x v="575"/>
    <x v="2"/>
    <x v="6"/>
    <x v="8"/>
    <x v="4"/>
    <n v="75.000000000000014"/>
    <x v="32"/>
    <x v="262"/>
    <n v="175312.50000000009"/>
    <n v="0.55000000000000016"/>
    <x v="0"/>
    <x v="21"/>
  </r>
  <r>
    <x v="3"/>
    <n v="1128299"/>
    <x v="576"/>
    <x v="2"/>
    <x v="6"/>
    <x v="8"/>
    <x v="5"/>
    <n v="80.000000000000014"/>
    <x v="27"/>
    <x v="251"/>
    <n v="84000.000000000015"/>
    <n v="0.2"/>
    <x v="0"/>
    <x v="28"/>
  </r>
  <r>
    <x v="3"/>
    <n v="1128299"/>
    <x v="577"/>
    <x v="2"/>
    <x v="6"/>
    <x v="8"/>
    <x v="0"/>
    <n v="40"/>
    <x v="31"/>
    <x v="210"/>
    <n v="54000"/>
    <n v="0.3"/>
    <x v="0"/>
    <x v="1"/>
  </r>
  <r>
    <x v="3"/>
    <n v="1128299"/>
    <x v="578"/>
    <x v="2"/>
    <x v="6"/>
    <x v="8"/>
    <x v="1"/>
    <n v="50"/>
    <x v="31"/>
    <x v="38"/>
    <n v="56250"/>
    <n v="0.25"/>
    <x v="0"/>
    <x v="0"/>
  </r>
  <r>
    <x v="3"/>
    <n v="1128299"/>
    <x v="579"/>
    <x v="2"/>
    <x v="6"/>
    <x v="8"/>
    <x v="2"/>
    <n v="50"/>
    <x v="31"/>
    <x v="38"/>
    <n v="56250"/>
    <n v="0.25"/>
    <x v="0"/>
    <x v="0"/>
  </r>
  <r>
    <x v="3"/>
    <n v="1128299"/>
    <x v="580"/>
    <x v="2"/>
    <x v="6"/>
    <x v="8"/>
    <x v="3"/>
    <n v="50"/>
    <x v="48"/>
    <x v="149"/>
    <n v="45000"/>
    <n v="0.3"/>
    <x v="0"/>
    <x v="0"/>
  </r>
  <r>
    <x v="3"/>
    <n v="1128299"/>
    <x v="581"/>
    <x v="2"/>
    <x v="7"/>
    <x v="9"/>
    <x v="4"/>
    <n v="55.000000000000007"/>
    <x v="43"/>
    <x v="143"/>
    <n v="34375.000000000007"/>
    <n v="0.25"/>
    <x v="0"/>
    <x v="4"/>
  </r>
  <r>
    <x v="3"/>
    <n v="1128299"/>
    <x v="582"/>
    <x v="2"/>
    <x v="7"/>
    <x v="9"/>
    <x v="5"/>
    <n v="50"/>
    <x v="23"/>
    <x v="53"/>
    <n v="50000"/>
    <n v="0.2"/>
    <x v="0"/>
    <x v="0"/>
  </r>
  <r>
    <x v="3"/>
    <n v="1128299"/>
    <x v="583"/>
    <x v="2"/>
    <x v="7"/>
    <x v="9"/>
    <x v="0"/>
    <n v="40"/>
    <x v="20"/>
    <x v="41"/>
    <n v="66000"/>
    <n v="0.3"/>
    <x v="0"/>
    <x v="1"/>
  </r>
  <r>
    <x v="3"/>
    <n v="1128299"/>
    <x v="584"/>
    <x v="2"/>
    <x v="7"/>
    <x v="9"/>
    <x v="1"/>
    <n v="50"/>
    <x v="31"/>
    <x v="38"/>
    <n v="56250"/>
    <n v="0.25"/>
    <x v="0"/>
    <x v="0"/>
  </r>
  <r>
    <x v="3"/>
    <n v="1128299"/>
    <x v="585"/>
    <x v="2"/>
    <x v="7"/>
    <x v="9"/>
    <x v="2"/>
    <n v="50"/>
    <x v="31"/>
    <x v="38"/>
    <n v="56250"/>
    <n v="0.25"/>
    <x v="0"/>
    <x v="0"/>
  </r>
  <r>
    <x v="3"/>
    <n v="1128299"/>
    <x v="586"/>
    <x v="2"/>
    <x v="7"/>
    <x v="9"/>
    <x v="3"/>
    <n v="50"/>
    <x v="48"/>
    <x v="149"/>
    <n v="45000"/>
    <n v="0.3"/>
    <x v="0"/>
    <x v="0"/>
  </r>
  <r>
    <x v="3"/>
    <n v="1128299"/>
    <x v="587"/>
    <x v="2"/>
    <x v="7"/>
    <x v="9"/>
    <x v="4"/>
    <n v="55.000000000000007"/>
    <x v="37"/>
    <x v="196"/>
    <n v="30937.500000000004"/>
    <n v="0.25"/>
    <x v="0"/>
    <x v="4"/>
  </r>
  <r>
    <x v="3"/>
    <n v="1128299"/>
    <x v="588"/>
    <x v="2"/>
    <x v="7"/>
    <x v="9"/>
    <x v="5"/>
    <n v="50"/>
    <x v="32"/>
    <x v="42"/>
    <n v="42500"/>
    <n v="0.2"/>
    <x v="0"/>
    <x v="0"/>
  </r>
  <r>
    <x v="3"/>
    <n v="1128299"/>
    <x v="589"/>
    <x v="2"/>
    <x v="7"/>
    <x v="9"/>
    <x v="0"/>
    <n v="50"/>
    <x v="30"/>
    <x v="79"/>
    <n v="86250"/>
    <n v="0.3"/>
    <x v="0"/>
    <x v="0"/>
  </r>
  <r>
    <x v="3"/>
    <n v="1128299"/>
    <x v="590"/>
    <x v="2"/>
    <x v="7"/>
    <x v="9"/>
    <x v="1"/>
    <n v="60"/>
    <x v="32"/>
    <x v="144"/>
    <n v="63750"/>
    <n v="0.25"/>
    <x v="0"/>
    <x v="3"/>
  </r>
  <r>
    <x v="3"/>
    <n v="1128299"/>
    <x v="591"/>
    <x v="2"/>
    <x v="7"/>
    <x v="9"/>
    <x v="2"/>
    <n v="64.999999999999986"/>
    <x v="32"/>
    <x v="263"/>
    <n v="69062.499999999985"/>
    <n v="0.25"/>
    <x v="0"/>
    <x v="16"/>
  </r>
  <r>
    <x v="3"/>
    <n v="1128299"/>
    <x v="592"/>
    <x v="2"/>
    <x v="7"/>
    <x v="9"/>
    <x v="3"/>
    <n v="64.999999999999986"/>
    <x v="45"/>
    <x v="264"/>
    <n v="63374.999999999978"/>
    <n v="0.3"/>
    <x v="0"/>
    <x v="29"/>
  </r>
  <r>
    <x v="3"/>
    <n v="1128299"/>
    <x v="593"/>
    <x v="2"/>
    <x v="7"/>
    <x v="9"/>
    <x v="4"/>
    <n v="70"/>
    <x v="36"/>
    <x v="208"/>
    <n v="30625"/>
    <n v="0.25"/>
    <x v="0"/>
    <x v="6"/>
  </r>
  <r>
    <x v="3"/>
    <n v="1128299"/>
    <x v="594"/>
    <x v="2"/>
    <x v="7"/>
    <x v="9"/>
    <x v="5"/>
    <n v="64.999999999999986"/>
    <x v="47"/>
    <x v="265"/>
    <n v="48749.999999999993"/>
    <n v="0.2"/>
    <x v="0"/>
    <x v="16"/>
  </r>
  <r>
    <x v="3"/>
    <n v="1128299"/>
    <x v="595"/>
    <x v="2"/>
    <x v="7"/>
    <x v="9"/>
    <x v="0"/>
    <n v="70"/>
    <x v="20"/>
    <x v="250"/>
    <n v="115500"/>
    <n v="0.3"/>
    <x v="0"/>
    <x v="6"/>
  </r>
  <r>
    <x v="3"/>
    <n v="1128299"/>
    <x v="596"/>
    <x v="2"/>
    <x v="7"/>
    <x v="9"/>
    <x v="1"/>
    <n v="75"/>
    <x v="44"/>
    <x v="47"/>
    <n v="65625"/>
    <n v="0.25"/>
    <x v="0"/>
    <x v="11"/>
  </r>
  <r>
    <x v="3"/>
    <n v="1128299"/>
    <x v="597"/>
    <x v="2"/>
    <x v="7"/>
    <x v="9"/>
    <x v="2"/>
    <n v="75"/>
    <x v="46"/>
    <x v="60"/>
    <n v="75000"/>
    <n v="0.25"/>
    <x v="0"/>
    <x v="11"/>
  </r>
  <r>
    <x v="3"/>
    <n v="1128299"/>
    <x v="598"/>
    <x v="2"/>
    <x v="7"/>
    <x v="9"/>
    <x v="3"/>
    <n v="60"/>
    <x v="48"/>
    <x v="210"/>
    <n v="54000"/>
    <n v="0.3"/>
    <x v="0"/>
    <x v="3"/>
  </r>
  <r>
    <x v="3"/>
    <n v="1128299"/>
    <x v="599"/>
    <x v="2"/>
    <x v="7"/>
    <x v="9"/>
    <x v="4"/>
    <n v="65"/>
    <x v="40"/>
    <x v="197"/>
    <n v="32500"/>
    <n v="0.25"/>
    <x v="0"/>
    <x v="5"/>
  </r>
  <r>
    <x v="3"/>
    <n v="1128299"/>
    <x v="600"/>
    <x v="2"/>
    <x v="7"/>
    <x v="9"/>
    <x v="5"/>
    <n v="80"/>
    <x v="44"/>
    <x v="58"/>
    <n v="56000"/>
    <n v="0.2"/>
    <x v="0"/>
    <x v="10"/>
  </r>
  <r>
    <x v="3"/>
    <n v="1128299"/>
    <x v="601"/>
    <x v="2"/>
    <x v="7"/>
    <x v="9"/>
    <x v="0"/>
    <n v="60"/>
    <x v="20"/>
    <x v="77"/>
    <n v="99000"/>
    <n v="0.3"/>
    <x v="0"/>
    <x v="3"/>
  </r>
  <r>
    <x v="3"/>
    <n v="1128299"/>
    <x v="602"/>
    <x v="2"/>
    <x v="7"/>
    <x v="9"/>
    <x v="1"/>
    <n v="65"/>
    <x v="46"/>
    <x v="50"/>
    <n v="65000"/>
    <n v="0.25"/>
    <x v="0"/>
    <x v="5"/>
  </r>
  <r>
    <x v="3"/>
    <n v="1128299"/>
    <x v="603"/>
    <x v="2"/>
    <x v="7"/>
    <x v="9"/>
    <x v="2"/>
    <n v="65"/>
    <x v="46"/>
    <x v="50"/>
    <n v="65000"/>
    <n v="0.25"/>
    <x v="0"/>
    <x v="5"/>
  </r>
  <r>
    <x v="3"/>
    <n v="1128299"/>
    <x v="604"/>
    <x v="2"/>
    <x v="7"/>
    <x v="9"/>
    <x v="3"/>
    <n v="60"/>
    <x v="48"/>
    <x v="210"/>
    <n v="54000"/>
    <n v="0.3"/>
    <x v="0"/>
    <x v="3"/>
  </r>
  <r>
    <x v="3"/>
    <n v="1128299"/>
    <x v="605"/>
    <x v="2"/>
    <x v="7"/>
    <x v="9"/>
    <x v="4"/>
    <n v="65"/>
    <x v="40"/>
    <x v="197"/>
    <n v="32500"/>
    <n v="0.25"/>
    <x v="0"/>
    <x v="5"/>
  </r>
  <r>
    <x v="3"/>
    <n v="1128299"/>
    <x v="606"/>
    <x v="2"/>
    <x v="7"/>
    <x v="9"/>
    <x v="5"/>
    <n v="80"/>
    <x v="23"/>
    <x v="2"/>
    <n v="80000"/>
    <n v="0.2"/>
    <x v="0"/>
    <x v="10"/>
  </r>
  <r>
    <x v="3"/>
    <n v="1128299"/>
    <x v="607"/>
    <x v="2"/>
    <x v="7"/>
    <x v="9"/>
    <x v="0"/>
    <n v="75"/>
    <x v="29"/>
    <x v="99"/>
    <n v="168750"/>
    <n v="0.3"/>
    <x v="0"/>
    <x v="11"/>
  </r>
  <r>
    <x v="3"/>
    <n v="1128299"/>
    <x v="608"/>
    <x v="2"/>
    <x v="7"/>
    <x v="9"/>
    <x v="1"/>
    <n v="80"/>
    <x v="22"/>
    <x v="1"/>
    <n v="125000"/>
    <n v="0.25"/>
    <x v="0"/>
    <x v="10"/>
  </r>
  <r>
    <x v="3"/>
    <n v="1128299"/>
    <x v="609"/>
    <x v="2"/>
    <x v="7"/>
    <x v="9"/>
    <x v="2"/>
    <n v="80"/>
    <x v="22"/>
    <x v="1"/>
    <n v="125000"/>
    <n v="0.25"/>
    <x v="0"/>
    <x v="10"/>
  </r>
  <r>
    <x v="3"/>
    <n v="1128299"/>
    <x v="610"/>
    <x v="2"/>
    <x v="7"/>
    <x v="9"/>
    <x v="3"/>
    <n v="80"/>
    <x v="23"/>
    <x v="2"/>
    <n v="120000"/>
    <n v="0.3"/>
    <x v="0"/>
    <x v="10"/>
  </r>
  <r>
    <x v="3"/>
    <n v="1128299"/>
    <x v="611"/>
    <x v="2"/>
    <x v="7"/>
    <x v="9"/>
    <x v="4"/>
    <n v="85.000000000000014"/>
    <x v="47"/>
    <x v="262"/>
    <n v="79687.500000000015"/>
    <n v="0.25"/>
    <x v="0"/>
    <x v="25"/>
  </r>
  <r>
    <x v="3"/>
    <n v="1128299"/>
    <x v="612"/>
    <x v="2"/>
    <x v="7"/>
    <x v="9"/>
    <x v="5"/>
    <n v="100"/>
    <x v="21"/>
    <x v="266"/>
    <n v="135000"/>
    <n v="0.2"/>
    <x v="0"/>
    <x v="30"/>
  </r>
  <r>
    <x v="3"/>
    <n v="1128299"/>
    <x v="613"/>
    <x v="2"/>
    <x v="7"/>
    <x v="9"/>
    <x v="0"/>
    <n v="80"/>
    <x v="6"/>
    <x v="267"/>
    <n v="198000"/>
    <n v="0.3"/>
    <x v="0"/>
    <x v="10"/>
  </r>
  <r>
    <x v="3"/>
    <n v="1128299"/>
    <x v="614"/>
    <x v="2"/>
    <x v="7"/>
    <x v="9"/>
    <x v="1"/>
    <n v="85.000000000000014"/>
    <x v="21"/>
    <x v="268"/>
    <n v="143437.50000000003"/>
    <n v="0.25"/>
    <x v="0"/>
    <x v="24"/>
  </r>
  <r>
    <x v="3"/>
    <n v="1128299"/>
    <x v="615"/>
    <x v="2"/>
    <x v="7"/>
    <x v="9"/>
    <x v="2"/>
    <n v="85.000000000000014"/>
    <x v="22"/>
    <x v="243"/>
    <n v="132812.50000000003"/>
    <n v="0.25"/>
    <x v="0"/>
    <x v="24"/>
  </r>
  <r>
    <x v="3"/>
    <n v="1128299"/>
    <x v="616"/>
    <x v="2"/>
    <x v="7"/>
    <x v="9"/>
    <x v="3"/>
    <n v="80"/>
    <x v="27"/>
    <x v="81"/>
    <n v="126000"/>
    <n v="0.3"/>
    <x v="0"/>
    <x v="10"/>
  </r>
  <r>
    <x v="3"/>
    <n v="1128299"/>
    <x v="617"/>
    <x v="2"/>
    <x v="7"/>
    <x v="9"/>
    <x v="4"/>
    <n v="85.000000000000014"/>
    <x v="30"/>
    <x v="269"/>
    <n v="122187.50000000001"/>
    <n v="0.25"/>
    <x v="0"/>
    <x v="25"/>
  </r>
  <r>
    <x v="3"/>
    <n v="1128299"/>
    <x v="618"/>
    <x v="2"/>
    <x v="7"/>
    <x v="9"/>
    <x v="5"/>
    <n v="100"/>
    <x v="30"/>
    <x v="270"/>
    <n v="115000"/>
    <n v="0.2"/>
    <x v="0"/>
    <x v="30"/>
  </r>
  <r>
    <x v="3"/>
    <n v="1128299"/>
    <x v="619"/>
    <x v="2"/>
    <x v="7"/>
    <x v="9"/>
    <x v="0"/>
    <n v="85.000000000000014"/>
    <x v="28"/>
    <x v="271"/>
    <n v="197625.00000000003"/>
    <n v="0.3"/>
    <x v="0"/>
    <x v="25"/>
  </r>
  <r>
    <x v="3"/>
    <n v="1128299"/>
    <x v="620"/>
    <x v="2"/>
    <x v="7"/>
    <x v="9"/>
    <x v="1"/>
    <n v="80.000000000000014"/>
    <x v="29"/>
    <x v="272"/>
    <n v="150000.00000000003"/>
    <n v="0.25"/>
    <x v="0"/>
    <x v="28"/>
  </r>
  <r>
    <x v="3"/>
    <n v="1128299"/>
    <x v="621"/>
    <x v="2"/>
    <x v="7"/>
    <x v="9"/>
    <x v="2"/>
    <n v="75.000000000000014"/>
    <x v="22"/>
    <x v="273"/>
    <n v="117187.50000000003"/>
    <n v="0.25"/>
    <x v="0"/>
    <x v="26"/>
  </r>
  <r>
    <x v="3"/>
    <n v="1128299"/>
    <x v="622"/>
    <x v="2"/>
    <x v="7"/>
    <x v="9"/>
    <x v="3"/>
    <n v="75.000000000000014"/>
    <x v="30"/>
    <x v="274"/>
    <n v="129375.00000000001"/>
    <n v="0.3"/>
    <x v="0"/>
    <x v="21"/>
  </r>
  <r>
    <x v="3"/>
    <n v="1128299"/>
    <x v="623"/>
    <x v="2"/>
    <x v="7"/>
    <x v="9"/>
    <x v="4"/>
    <n v="75"/>
    <x v="30"/>
    <x v="275"/>
    <n v="107812.5"/>
    <n v="0.25"/>
    <x v="0"/>
    <x v="11"/>
  </r>
  <r>
    <x v="3"/>
    <n v="1128299"/>
    <x v="624"/>
    <x v="2"/>
    <x v="7"/>
    <x v="9"/>
    <x v="5"/>
    <n v="80"/>
    <x v="46"/>
    <x v="54"/>
    <n v="64000"/>
    <n v="0.2"/>
    <x v="0"/>
    <x v="10"/>
  </r>
  <r>
    <x v="3"/>
    <n v="1128299"/>
    <x v="625"/>
    <x v="2"/>
    <x v="7"/>
    <x v="9"/>
    <x v="0"/>
    <n v="70.000000000000014"/>
    <x v="24"/>
    <x v="251"/>
    <n v="126000.00000000001"/>
    <n v="0.3"/>
    <x v="0"/>
    <x v="27"/>
  </r>
  <r>
    <x v="3"/>
    <n v="1128299"/>
    <x v="626"/>
    <x v="2"/>
    <x v="7"/>
    <x v="9"/>
    <x v="1"/>
    <n v="75.000000000000028"/>
    <x v="24"/>
    <x v="276"/>
    <n v="112500.00000000004"/>
    <n v="0.25"/>
    <x v="0"/>
    <x v="31"/>
  </r>
  <r>
    <x v="3"/>
    <n v="1128299"/>
    <x v="627"/>
    <x v="2"/>
    <x v="7"/>
    <x v="9"/>
    <x v="2"/>
    <n v="70.000000000000014"/>
    <x v="31"/>
    <x v="255"/>
    <n v="78750.000000000015"/>
    <n v="0.25"/>
    <x v="0"/>
    <x v="27"/>
  </r>
  <r>
    <x v="3"/>
    <n v="1128299"/>
    <x v="628"/>
    <x v="2"/>
    <x v="7"/>
    <x v="9"/>
    <x v="3"/>
    <n v="70.000000000000014"/>
    <x v="46"/>
    <x v="277"/>
    <n v="84000.000000000015"/>
    <n v="0.3"/>
    <x v="0"/>
    <x v="27"/>
  </r>
  <r>
    <x v="3"/>
    <n v="1128299"/>
    <x v="629"/>
    <x v="2"/>
    <x v="7"/>
    <x v="9"/>
    <x v="4"/>
    <n v="80.000000000000014"/>
    <x v="32"/>
    <x v="278"/>
    <n v="85000.000000000015"/>
    <n v="0.25"/>
    <x v="0"/>
    <x v="28"/>
  </r>
  <r>
    <x v="3"/>
    <n v="1128299"/>
    <x v="67"/>
    <x v="2"/>
    <x v="7"/>
    <x v="9"/>
    <x v="5"/>
    <n v="65"/>
    <x v="31"/>
    <x v="61"/>
    <n v="58500"/>
    <n v="0.2"/>
    <x v="0"/>
    <x v="5"/>
  </r>
  <r>
    <x v="3"/>
    <n v="1128299"/>
    <x v="68"/>
    <x v="2"/>
    <x v="7"/>
    <x v="9"/>
    <x v="0"/>
    <n v="60.000000000000007"/>
    <x v="20"/>
    <x v="222"/>
    <n v="99000.000000000015"/>
    <n v="0.3"/>
    <x v="0"/>
    <x v="12"/>
  </r>
  <r>
    <x v="3"/>
    <n v="1128299"/>
    <x v="69"/>
    <x v="2"/>
    <x v="7"/>
    <x v="9"/>
    <x v="1"/>
    <n v="65.000000000000014"/>
    <x v="20"/>
    <x v="223"/>
    <n v="89375.000000000015"/>
    <n v="0.25"/>
    <x v="0"/>
    <x v="20"/>
  </r>
  <r>
    <x v="3"/>
    <n v="1128299"/>
    <x v="70"/>
    <x v="2"/>
    <x v="7"/>
    <x v="9"/>
    <x v="2"/>
    <n v="60.000000000000007"/>
    <x v="47"/>
    <x v="224"/>
    <n v="56250.000000000007"/>
    <n v="0.25"/>
    <x v="0"/>
    <x v="12"/>
  </r>
  <r>
    <x v="3"/>
    <n v="1128299"/>
    <x v="71"/>
    <x v="2"/>
    <x v="7"/>
    <x v="9"/>
    <x v="3"/>
    <n v="60.000000000000007"/>
    <x v="44"/>
    <x v="163"/>
    <n v="63000.000000000007"/>
    <n v="0.3"/>
    <x v="0"/>
    <x v="12"/>
  </r>
  <r>
    <x v="3"/>
    <n v="1128299"/>
    <x v="72"/>
    <x v="2"/>
    <x v="7"/>
    <x v="9"/>
    <x v="4"/>
    <n v="70"/>
    <x v="45"/>
    <x v="157"/>
    <n v="56875"/>
    <n v="0.25"/>
    <x v="0"/>
    <x v="6"/>
  </r>
  <r>
    <x v="3"/>
    <n v="1128299"/>
    <x v="73"/>
    <x v="2"/>
    <x v="7"/>
    <x v="9"/>
    <x v="5"/>
    <n v="75.000000000000014"/>
    <x v="47"/>
    <x v="225"/>
    <n v="56250.000000000015"/>
    <n v="0.2"/>
    <x v="0"/>
    <x v="21"/>
  </r>
  <r>
    <x v="3"/>
    <n v="1128299"/>
    <x v="74"/>
    <x v="2"/>
    <x v="7"/>
    <x v="9"/>
    <x v="0"/>
    <n v="60.000000000000007"/>
    <x v="24"/>
    <x v="217"/>
    <n v="108000.00000000001"/>
    <n v="0.3"/>
    <x v="0"/>
    <x v="12"/>
  </r>
  <r>
    <x v="3"/>
    <n v="1128299"/>
    <x v="75"/>
    <x v="2"/>
    <x v="7"/>
    <x v="9"/>
    <x v="1"/>
    <n v="65.000000000000014"/>
    <x v="22"/>
    <x v="279"/>
    <n v="101562.50000000003"/>
    <n v="0.25"/>
    <x v="0"/>
    <x v="22"/>
  </r>
  <r>
    <x v="3"/>
    <n v="1128299"/>
    <x v="76"/>
    <x v="2"/>
    <x v="7"/>
    <x v="9"/>
    <x v="2"/>
    <n v="60.000000000000007"/>
    <x v="33"/>
    <x v="232"/>
    <n v="71250.000000000015"/>
    <n v="0.25"/>
    <x v="0"/>
    <x v="12"/>
  </r>
  <r>
    <x v="3"/>
    <n v="1128299"/>
    <x v="77"/>
    <x v="2"/>
    <x v="7"/>
    <x v="9"/>
    <x v="3"/>
    <n v="70.000000000000014"/>
    <x v="31"/>
    <x v="255"/>
    <n v="94500.000000000015"/>
    <n v="0.3"/>
    <x v="0"/>
    <x v="27"/>
  </r>
  <r>
    <x v="3"/>
    <n v="1128299"/>
    <x v="78"/>
    <x v="2"/>
    <x v="7"/>
    <x v="9"/>
    <x v="4"/>
    <n v="90.000000000000014"/>
    <x v="32"/>
    <x v="280"/>
    <n v="95625.000000000015"/>
    <n v="0.25"/>
    <x v="0"/>
    <x v="32"/>
  </r>
  <r>
    <x v="3"/>
    <n v="1128299"/>
    <x v="79"/>
    <x v="2"/>
    <x v="7"/>
    <x v="9"/>
    <x v="5"/>
    <n v="95.000000000000014"/>
    <x v="20"/>
    <x v="36"/>
    <n v="104500.00000000001"/>
    <n v="0.2"/>
    <x v="0"/>
    <x v="33"/>
  </r>
  <r>
    <x v="3"/>
    <n v="1128299"/>
    <x v="80"/>
    <x v="2"/>
    <x v="7"/>
    <x v="9"/>
    <x v="0"/>
    <n v="80.000000000000014"/>
    <x v="29"/>
    <x v="272"/>
    <n v="180000.00000000003"/>
    <n v="0.3"/>
    <x v="0"/>
    <x v="28"/>
  </r>
  <r>
    <x v="3"/>
    <n v="1128299"/>
    <x v="81"/>
    <x v="2"/>
    <x v="7"/>
    <x v="9"/>
    <x v="1"/>
    <n v="85.000000000000014"/>
    <x v="29"/>
    <x v="281"/>
    <n v="159375.00000000003"/>
    <n v="0.25"/>
    <x v="0"/>
    <x v="25"/>
  </r>
  <r>
    <x v="3"/>
    <n v="1128299"/>
    <x v="82"/>
    <x v="2"/>
    <x v="7"/>
    <x v="9"/>
    <x v="2"/>
    <n v="80.000000000000014"/>
    <x v="20"/>
    <x v="115"/>
    <n v="110000.00000000001"/>
    <n v="0.25"/>
    <x v="0"/>
    <x v="28"/>
  </r>
  <r>
    <x v="3"/>
    <n v="1128299"/>
    <x v="83"/>
    <x v="2"/>
    <x v="7"/>
    <x v="9"/>
    <x v="3"/>
    <n v="80.000000000000014"/>
    <x v="20"/>
    <x v="115"/>
    <n v="132000"/>
    <n v="0.3"/>
    <x v="0"/>
    <x v="28"/>
  </r>
  <r>
    <x v="3"/>
    <n v="1128299"/>
    <x v="84"/>
    <x v="2"/>
    <x v="7"/>
    <x v="9"/>
    <x v="4"/>
    <n v="90.000000000000014"/>
    <x v="33"/>
    <x v="282"/>
    <n v="106875.00000000001"/>
    <n v="0.25"/>
    <x v="0"/>
    <x v="32"/>
  </r>
  <r>
    <x v="3"/>
    <n v="1128299"/>
    <x v="85"/>
    <x v="2"/>
    <x v="7"/>
    <x v="9"/>
    <x v="5"/>
    <n v="95.000000000000014"/>
    <x v="30"/>
    <x v="283"/>
    <n v="109250.00000000003"/>
    <n v="0.2"/>
    <x v="0"/>
    <x v="34"/>
  </r>
  <r>
    <x v="0"/>
    <n v="1185732"/>
    <x v="86"/>
    <x v="2"/>
    <x v="7"/>
    <x v="9"/>
    <x v="0"/>
    <n v="45"/>
    <x v="11"/>
    <x v="178"/>
    <n v="212625"/>
    <n v="0.45"/>
    <x v="0"/>
    <x v="2"/>
  </r>
  <r>
    <x v="0"/>
    <n v="1185732"/>
    <x v="87"/>
    <x v="2"/>
    <x v="7"/>
    <x v="9"/>
    <x v="1"/>
    <n v="45"/>
    <x v="2"/>
    <x v="3"/>
    <n v="133875"/>
    <n v="0.35"/>
    <x v="0"/>
    <x v="2"/>
  </r>
  <r>
    <x v="0"/>
    <n v="1185732"/>
    <x v="88"/>
    <x v="2"/>
    <x v="7"/>
    <x v="9"/>
    <x v="2"/>
    <n v="35"/>
    <x v="2"/>
    <x v="43"/>
    <n v="74375"/>
    <n v="0.25"/>
    <x v="0"/>
    <x v="8"/>
  </r>
  <r>
    <x v="0"/>
    <n v="1185732"/>
    <x v="89"/>
    <x v="2"/>
    <x v="7"/>
    <x v="9"/>
    <x v="3"/>
    <n v="40"/>
    <x v="19"/>
    <x v="58"/>
    <n v="84000"/>
    <n v="0.3"/>
    <x v="0"/>
    <x v="1"/>
  </r>
  <r>
    <x v="0"/>
    <n v="1185732"/>
    <x v="90"/>
    <x v="4"/>
    <x v="8"/>
    <x v="10"/>
    <x v="4"/>
    <n v="55.000000000000007"/>
    <x v="29"/>
    <x v="70"/>
    <n v="144375"/>
    <n v="0.35"/>
    <x v="0"/>
    <x v="4"/>
  </r>
  <r>
    <x v="0"/>
    <n v="1185732"/>
    <x v="91"/>
    <x v="4"/>
    <x v="8"/>
    <x v="10"/>
    <x v="5"/>
    <n v="45"/>
    <x v="2"/>
    <x v="3"/>
    <n v="191250"/>
    <n v="0.5"/>
    <x v="0"/>
    <x v="2"/>
  </r>
  <r>
    <x v="0"/>
    <n v="1185732"/>
    <x v="92"/>
    <x v="4"/>
    <x v="8"/>
    <x v="10"/>
    <x v="0"/>
    <n v="45"/>
    <x v="14"/>
    <x v="14"/>
    <n v="222750"/>
    <n v="0.45"/>
    <x v="0"/>
    <x v="2"/>
  </r>
  <r>
    <x v="0"/>
    <n v="1185732"/>
    <x v="93"/>
    <x v="4"/>
    <x v="8"/>
    <x v="10"/>
    <x v="1"/>
    <n v="45"/>
    <x v="29"/>
    <x v="73"/>
    <n v="118124.99999999999"/>
    <n v="0.35"/>
    <x v="0"/>
    <x v="2"/>
  </r>
  <r>
    <x v="0"/>
    <n v="1185732"/>
    <x v="94"/>
    <x v="4"/>
    <x v="8"/>
    <x v="10"/>
    <x v="2"/>
    <n v="35"/>
    <x v="9"/>
    <x v="58"/>
    <n v="70000"/>
    <n v="0.25"/>
    <x v="0"/>
    <x v="8"/>
  </r>
  <r>
    <x v="3"/>
    <n v="1185732"/>
    <x v="95"/>
    <x v="4"/>
    <x v="8"/>
    <x v="10"/>
    <x v="3"/>
    <n v="40"/>
    <x v="21"/>
    <x v="51"/>
    <n v="81000"/>
    <n v="0.3"/>
    <x v="0"/>
    <x v="1"/>
  </r>
  <r>
    <x v="0"/>
    <n v="1185732"/>
    <x v="96"/>
    <x v="4"/>
    <x v="8"/>
    <x v="10"/>
    <x v="4"/>
    <n v="55.000000000000007"/>
    <x v="29"/>
    <x v="70"/>
    <n v="144375"/>
    <n v="0.35"/>
    <x v="0"/>
    <x v="4"/>
  </r>
  <r>
    <x v="0"/>
    <n v="1185732"/>
    <x v="97"/>
    <x v="4"/>
    <x v="8"/>
    <x v="10"/>
    <x v="5"/>
    <n v="45"/>
    <x v="2"/>
    <x v="3"/>
    <n v="191250"/>
    <n v="0.5"/>
    <x v="0"/>
    <x v="2"/>
  </r>
  <r>
    <x v="0"/>
    <n v="1185732"/>
    <x v="98"/>
    <x v="4"/>
    <x v="8"/>
    <x v="10"/>
    <x v="0"/>
    <n v="45"/>
    <x v="54"/>
    <x v="284"/>
    <n v="216675"/>
    <n v="0.45"/>
    <x v="0"/>
    <x v="2"/>
  </r>
  <r>
    <x v="0"/>
    <n v="1185732"/>
    <x v="99"/>
    <x v="4"/>
    <x v="8"/>
    <x v="10"/>
    <x v="1"/>
    <n v="45"/>
    <x v="29"/>
    <x v="73"/>
    <n v="118124.99999999999"/>
    <n v="0.35"/>
    <x v="0"/>
    <x v="2"/>
  </r>
  <r>
    <x v="0"/>
    <n v="1185732"/>
    <x v="100"/>
    <x v="4"/>
    <x v="8"/>
    <x v="10"/>
    <x v="2"/>
    <n v="35"/>
    <x v="28"/>
    <x v="57"/>
    <n v="67812.5"/>
    <n v="0.25"/>
    <x v="0"/>
    <x v="8"/>
  </r>
  <r>
    <x v="0"/>
    <n v="1185732"/>
    <x v="101"/>
    <x v="4"/>
    <x v="8"/>
    <x v="10"/>
    <x v="3"/>
    <n v="40"/>
    <x v="22"/>
    <x v="53"/>
    <n v="75000"/>
    <n v="0.3"/>
    <x v="0"/>
    <x v="1"/>
  </r>
  <r>
    <x v="0"/>
    <n v="1185732"/>
    <x v="102"/>
    <x v="4"/>
    <x v="8"/>
    <x v="10"/>
    <x v="4"/>
    <n v="55.000000000000007"/>
    <x v="21"/>
    <x v="107"/>
    <n v="129937.50000000001"/>
    <n v="0.35"/>
    <x v="0"/>
    <x v="4"/>
  </r>
  <r>
    <x v="0"/>
    <n v="1185732"/>
    <x v="103"/>
    <x v="4"/>
    <x v="8"/>
    <x v="10"/>
    <x v="5"/>
    <n v="45"/>
    <x v="28"/>
    <x v="285"/>
    <n v="174375"/>
    <n v="0.5"/>
    <x v="0"/>
    <x v="2"/>
  </r>
  <r>
    <x v="0"/>
    <n v="1185732"/>
    <x v="53"/>
    <x v="4"/>
    <x v="8"/>
    <x v="10"/>
    <x v="0"/>
    <n v="45"/>
    <x v="13"/>
    <x v="286"/>
    <n v="207562.5"/>
    <n v="0.45"/>
    <x v="0"/>
    <x v="2"/>
  </r>
  <r>
    <x v="0"/>
    <n v="1185732"/>
    <x v="53"/>
    <x v="4"/>
    <x v="8"/>
    <x v="10"/>
    <x v="1"/>
    <n v="45"/>
    <x v="26"/>
    <x v="287"/>
    <n v="114187.5"/>
    <n v="0.35"/>
    <x v="0"/>
    <x v="2"/>
  </r>
  <r>
    <x v="3"/>
    <n v="1185732"/>
    <x v="53"/>
    <x v="4"/>
    <x v="8"/>
    <x v="10"/>
    <x v="2"/>
    <n v="35"/>
    <x v="26"/>
    <x v="52"/>
    <n v="63437.5"/>
    <n v="0.25"/>
    <x v="0"/>
    <x v="8"/>
  </r>
  <r>
    <x v="3"/>
    <n v="1185732"/>
    <x v="53"/>
    <x v="4"/>
    <x v="8"/>
    <x v="10"/>
    <x v="3"/>
    <n v="40"/>
    <x v="25"/>
    <x v="50"/>
    <n v="78000"/>
    <n v="0.3"/>
    <x v="0"/>
    <x v="1"/>
  </r>
  <r>
    <x v="3"/>
    <n v="1185732"/>
    <x v="53"/>
    <x v="4"/>
    <x v="8"/>
    <x v="10"/>
    <x v="4"/>
    <n v="55.000000000000007"/>
    <x v="21"/>
    <x v="107"/>
    <n v="129937.50000000001"/>
    <n v="0.35"/>
    <x v="0"/>
    <x v="4"/>
  </r>
  <r>
    <x v="3"/>
    <n v="1185732"/>
    <x v="53"/>
    <x v="4"/>
    <x v="8"/>
    <x v="10"/>
    <x v="5"/>
    <n v="45"/>
    <x v="9"/>
    <x v="11"/>
    <n v="180000"/>
    <n v="0.5"/>
    <x v="0"/>
    <x v="2"/>
  </r>
  <r>
    <x v="3"/>
    <n v="1185732"/>
    <x v="53"/>
    <x v="4"/>
    <x v="8"/>
    <x v="10"/>
    <x v="0"/>
    <n v="55.000000000000007"/>
    <x v="54"/>
    <x v="288"/>
    <n v="264825.00000000006"/>
    <n v="0.45"/>
    <x v="0"/>
    <x v="4"/>
  </r>
  <r>
    <x v="3"/>
    <n v="1185732"/>
    <x v="53"/>
    <x v="4"/>
    <x v="8"/>
    <x v="10"/>
    <x v="1"/>
    <n v="55.000000000000007"/>
    <x v="28"/>
    <x v="101"/>
    <n v="149187.5"/>
    <n v="0.35"/>
    <x v="0"/>
    <x v="4"/>
  </r>
  <r>
    <x v="3"/>
    <n v="1185732"/>
    <x v="53"/>
    <x v="4"/>
    <x v="8"/>
    <x v="10"/>
    <x v="2"/>
    <n v="50"/>
    <x v="29"/>
    <x v="68"/>
    <n v="93750"/>
    <n v="0.25"/>
    <x v="0"/>
    <x v="0"/>
  </r>
  <r>
    <x v="3"/>
    <n v="1185732"/>
    <x v="53"/>
    <x v="4"/>
    <x v="8"/>
    <x v="10"/>
    <x v="3"/>
    <n v="50"/>
    <x v="19"/>
    <x v="48"/>
    <n v="105000"/>
    <n v="0.3"/>
    <x v="0"/>
    <x v="0"/>
  </r>
  <r>
    <x v="3"/>
    <n v="1185732"/>
    <x v="53"/>
    <x v="4"/>
    <x v="8"/>
    <x v="10"/>
    <x v="4"/>
    <n v="60"/>
    <x v="26"/>
    <x v="93"/>
    <n v="152250"/>
    <n v="0.35"/>
    <x v="0"/>
    <x v="3"/>
  </r>
  <r>
    <x v="3"/>
    <n v="1185732"/>
    <x v="53"/>
    <x v="4"/>
    <x v="8"/>
    <x v="10"/>
    <x v="5"/>
    <n v="65"/>
    <x v="6"/>
    <x v="90"/>
    <n v="268125"/>
    <n v="0.5"/>
    <x v="0"/>
    <x v="5"/>
  </r>
  <r>
    <x v="3"/>
    <n v="1185732"/>
    <x v="53"/>
    <x v="4"/>
    <x v="8"/>
    <x v="10"/>
    <x v="0"/>
    <n v="60"/>
    <x v="15"/>
    <x v="289"/>
    <n v="290250"/>
    <n v="0.45"/>
    <x v="0"/>
    <x v="3"/>
  </r>
  <r>
    <x v="3"/>
    <n v="1185732"/>
    <x v="53"/>
    <x v="4"/>
    <x v="8"/>
    <x v="10"/>
    <x v="1"/>
    <n v="55.000000000000007"/>
    <x v="6"/>
    <x v="116"/>
    <n v="158812.5"/>
    <n v="0.35"/>
    <x v="0"/>
    <x v="4"/>
  </r>
  <r>
    <x v="3"/>
    <n v="1185732"/>
    <x v="118"/>
    <x v="4"/>
    <x v="8"/>
    <x v="10"/>
    <x v="2"/>
    <n v="50"/>
    <x v="9"/>
    <x v="2"/>
    <n v="100000"/>
    <n v="0.25"/>
    <x v="0"/>
    <x v="0"/>
  </r>
  <r>
    <x v="3"/>
    <n v="1185732"/>
    <x v="119"/>
    <x v="4"/>
    <x v="8"/>
    <x v="10"/>
    <x v="3"/>
    <n v="50"/>
    <x v="28"/>
    <x v="75"/>
    <n v="116250"/>
    <n v="0.3"/>
    <x v="0"/>
    <x v="0"/>
  </r>
  <r>
    <x v="3"/>
    <n v="1185732"/>
    <x v="120"/>
    <x v="4"/>
    <x v="8"/>
    <x v="10"/>
    <x v="4"/>
    <n v="65"/>
    <x v="28"/>
    <x v="94"/>
    <n v="176312.5"/>
    <n v="0.35"/>
    <x v="0"/>
    <x v="5"/>
  </r>
  <r>
    <x v="3"/>
    <n v="1185732"/>
    <x v="121"/>
    <x v="4"/>
    <x v="8"/>
    <x v="10"/>
    <x v="5"/>
    <n v="70"/>
    <x v="8"/>
    <x v="97"/>
    <n v="323750"/>
    <n v="0.5"/>
    <x v="0"/>
    <x v="6"/>
  </r>
  <r>
    <x v="3"/>
    <n v="1185732"/>
    <x v="122"/>
    <x v="4"/>
    <x v="8"/>
    <x v="10"/>
    <x v="0"/>
    <n v="65"/>
    <x v="16"/>
    <x v="31"/>
    <n v="336375"/>
    <n v="0.45"/>
    <x v="0"/>
    <x v="5"/>
  </r>
  <r>
    <x v="3"/>
    <n v="1185732"/>
    <x v="123"/>
    <x v="4"/>
    <x v="8"/>
    <x v="10"/>
    <x v="1"/>
    <n v="60.000000000000007"/>
    <x v="3"/>
    <x v="290"/>
    <n v="189000.00000000003"/>
    <n v="0.35"/>
    <x v="0"/>
    <x v="12"/>
  </r>
  <r>
    <x v="3"/>
    <n v="1185732"/>
    <x v="124"/>
    <x v="4"/>
    <x v="8"/>
    <x v="10"/>
    <x v="2"/>
    <n v="55.000000000000007"/>
    <x v="6"/>
    <x v="116"/>
    <n v="113437.50000000001"/>
    <n v="0.25"/>
    <x v="0"/>
    <x v="4"/>
  </r>
  <r>
    <x v="3"/>
    <n v="1185732"/>
    <x v="125"/>
    <x v="4"/>
    <x v="8"/>
    <x v="10"/>
    <x v="3"/>
    <n v="55.000000000000007"/>
    <x v="28"/>
    <x v="101"/>
    <n v="127875.00000000001"/>
    <n v="0.3"/>
    <x v="0"/>
    <x v="4"/>
  </r>
  <r>
    <x v="3"/>
    <n v="1185732"/>
    <x v="126"/>
    <x v="4"/>
    <x v="8"/>
    <x v="10"/>
    <x v="4"/>
    <n v="65"/>
    <x v="9"/>
    <x v="98"/>
    <n v="182000"/>
    <n v="0.35"/>
    <x v="0"/>
    <x v="5"/>
  </r>
  <r>
    <x v="3"/>
    <n v="1185732"/>
    <x v="127"/>
    <x v="4"/>
    <x v="8"/>
    <x v="10"/>
    <x v="5"/>
    <n v="70"/>
    <x v="17"/>
    <x v="22"/>
    <n v="341250"/>
    <n v="0.5"/>
    <x v="0"/>
    <x v="6"/>
  </r>
  <r>
    <x v="3"/>
    <n v="1185732"/>
    <x v="630"/>
    <x v="4"/>
    <x v="8"/>
    <x v="10"/>
    <x v="0"/>
    <n v="65"/>
    <x v="55"/>
    <x v="291"/>
    <n v="329062.5"/>
    <n v="0.45"/>
    <x v="0"/>
    <x v="5"/>
  </r>
  <r>
    <x v="3"/>
    <n v="1185732"/>
    <x v="631"/>
    <x v="4"/>
    <x v="8"/>
    <x v="10"/>
    <x v="1"/>
    <n v="60.000000000000007"/>
    <x v="3"/>
    <x v="290"/>
    <n v="189000.00000000003"/>
    <n v="0.35"/>
    <x v="0"/>
    <x v="12"/>
  </r>
  <r>
    <x v="3"/>
    <n v="1185732"/>
    <x v="632"/>
    <x v="4"/>
    <x v="8"/>
    <x v="10"/>
    <x v="2"/>
    <n v="55.000000000000007"/>
    <x v="6"/>
    <x v="116"/>
    <n v="113437.50000000001"/>
    <n v="0.25"/>
    <x v="0"/>
    <x v="4"/>
  </r>
  <r>
    <x v="0"/>
    <n v="1185732"/>
    <x v="633"/>
    <x v="4"/>
    <x v="8"/>
    <x v="10"/>
    <x v="3"/>
    <n v="45"/>
    <x v="28"/>
    <x v="285"/>
    <n v="104625"/>
    <n v="0.3"/>
    <x v="0"/>
    <x v="2"/>
  </r>
  <r>
    <x v="0"/>
    <n v="1185732"/>
    <x v="634"/>
    <x v="4"/>
    <x v="8"/>
    <x v="10"/>
    <x v="4"/>
    <n v="55.000000000000007"/>
    <x v="29"/>
    <x v="70"/>
    <n v="144375"/>
    <n v="0.35"/>
    <x v="0"/>
    <x v="4"/>
  </r>
  <r>
    <x v="0"/>
    <n v="1185732"/>
    <x v="635"/>
    <x v="4"/>
    <x v="8"/>
    <x v="10"/>
    <x v="5"/>
    <n v="60.000000000000007"/>
    <x v="8"/>
    <x v="100"/>
    <n v="277500.00000000006"/>
    <n v="0.5"/>
    <x v="0"/>
    <x v="12"/>
  </r>
  <r>
    <x v="0"/>
    <n v="1185732"/>
    <x v="636"/>
    <x v="4"/>
    <x v="8"/>
    <x v="10"/>
    <x v="0"/>
    <n v="55.000000000000007"/>
    <x v="11"/>
    <x v="292"/>
    <n v="259875.00000000006"/>
    <n v="0.45"/>
    <x v="0"/>
    <x v="4"/>
  </r>
  <r>
    <x v="0"/>
    <n v="1185732"/>
    <x v="637"/>
    <x v="4"/>
    <x v="8"/>
    <x v="10"/>
    <x v="1"/>
    <n v="50.000000000000014"/>
    <x v="2"/>
    <x v="293"/>
    <n v="148750.00000000003"/>
    <n v="0.35"/>
    <x v="0"/>
    <x v="35"/>
  </r>
  <r>
    <x v="2"/>
    <n v="1185732"/>
    <x v="638"/>
    <x v="4"/>
    <x v="8"/>
    <x v="10"/>
    <x v="2"/>
    <n v="45"/>
    <x v="29"/>
    <x v="73"/>
    <n v="84375"/>
    <n v="0.25"/>
    <x v="0"/>
    <x v="2"/>
  </r>
  <r>
    <x v="2"/>
    <n v="1185732"/>
    <x v="639"/>
    <x v="4"/>
    <x v="8"/>
    <x v="10"/>
    <x v="3"/>
    <n v="45"/>
    <x v="26"/>
    <x v="287"/>
    <n v="97875"/>
    <n v="0.3"/>
    <x v="0"/>
    <x v="2"/>
  </r>
  <r>
    <x v="2"/>
    <n v="1185732"/>
    <x v="640"/>
    <x v="4"/>
    <x v="8"/>
    <x v="10"/>
    <x v="4"/>
    <n v="55.000000000000007"/>
    <x v="26"/>
    <x v="102"/>
    <n v="139562.5"/>
    <n v="0.35"/>
    <x v="0"/>
    <x v="4"/>
  </r>
  <r>
    <x v="2"/>
    <n v="1185732"/>
    <x v="641"/>
    <x v="4"/>
    <x v="8"/>
    <x v="10"/>
    <x v="5"/>
    <n v="60.000000000000007"/>
    <x v="6"/>
    <x v="34"/>
    <n v="247500.00000000003"/>
    <n v="0.5"/>
    <x v="0"/>
    <x v="12"/>
  </r>
  <r>
    <x v="2"/>
    <n v="1185732"/>
    <x v="642"/>
    <x v="4"/>
    <x v="8"/>
    <x v="10"/>
    <x v="0"/>
    <n v="60.000000000000007"/>
    <x v="1"/>
    <x v="272"/>
    <n v="270000.00000000006"/>
    <n v="0.45"/>
    <x v="0"/>
    <x v="12"/>
  </r>
  <r>
    <x v="2"/>
    <n v="1185732"/>
    <x v="643"/>
    <x v="4"/>
    <x v="8"/>
    <x v="10"/>
    <x v="1"/>
    <n v="50.000000000000014"/>
    <x v="6"/>
    <x v="294"/>
    <n v="144375.00000000003"/>
    <n v="0.35"/>
    <x v="0"/>
    <x v="35"/>
  </r>
  <r>
    <x v="2"/>
    <n v="1185732"/>
    <x v="644"/>
    <x v="4"/>
    <x v="8"/>
    <x v="10"/>
    <x v="2"/>
    <n v="50.000000000000014"/>
    <x v="26"/>
    <x v="295"/>
    <n v="90625.000000000029"/>
    <n v="0.25"/>
    <x v="0"/>
    <x v="36"/>
  </r>
  <r>
    <x v="2"/>
    <n v="1185732"/>
    <x v="645"/>
    <x v="4"/>
    <x v="8"/>
    <x v="10"/>
    <x v="3"/>
    <n v="50.000000000000014"/>
    <x v="19"/>
    <x v="296"/>
    <n v="105000.00000000003"/>
    <n v="0.3"/>
    <x v="0"/>
    <x v="36"/>
  </r>
  <r>
    <x v="2"/>
    <n v="1185732"/>
    <x v="646"/>
    <x v="4"/>
    <x v="8"/>
    <x v="10"/>
    <x v="4"/>
    <n v="60.000000000000007"/>
    <x v="19"/>
    <x v="251"/>
    <n v="147000"/>
    <n v="0.35"/>
    <x v="0"/>
    <x v="12"/>
  </r>
  <r>
    <x v="2"/>
    <n v="1185732"/>
    <x v="647"/>
    <x v="4"/>
    <x v="8"/>
    <x v="10"/>
    <x v="5"/>
    <n v="65"/>
    <x v="6"/>
    <x v="90"/>
    <n v="268125"/>
    <n v="0.5"/>
    <x v="0"/>
    <x v="5"/>
  </r>
  <r>
    <x v="2"/>
    <n v="1185732"/>
    <x v="648"/>
    <x v="4"/>
    <x v="8"/>
    <x v="10"/>
    <x v="0"/>
    <n v="60.000000000000007"/>
    <x v="17"/>
    <x v="110"/>
    <n v="263250.00000000006"/>
    <n v="0.45"/>
    <x v="0"/>
    <x v="12"/>
  </r>
  <r>
    <x v="2"/>
    <n v="1185732"/>
    <x v="649"/>
    <x v="4"/>
    <x v="8"/>
    <x v="10"/>
    <x v="1"/>
    <n v="50.000000000000014"/>
    <x v="9"/>
    <x v="297"/>
    <n v="140000.00000000003"/>
    <n v="0.35"/>
    <x v="0"/>
    <x v="36"/>
  </r>
  <r>
    <x v="2"/>
    <n v="1185732"/>
    <x v="650"/>
    <x v="4"/>
    <x v="8"/>
    <x v="10"/>
    <x v="2"/>
    <n v="50.000000000000014"/>
    <x v="56"/>
    <x v="298"/>
    <n v="93125.000000000029"/>
    <n v="0.25"/>
    <x v="0"/>
    <x v="36"/>
  </r>
  <r>
    <x v="2"/>
    <n v="1185732"/>
    <x v="651"/>
    <x v="4"/>
    <x v="8"/>
    <x v="10"/>
    <x v="3"/>
    <n v="50.000000000000014"/>
    <x v="28"/>
    <x v="299"/>
    <n v="116250.00000000003"/>
    <n v="0.3"/>
    <x v="0"/>
    <x v="36"/>
  </r>
  <r>
    <x v="2"/>
    <n v="1185732"/>
    <x v="652"/>
    <x v="4"/>
    <x v="8"/>
    <x v="10"/>
    <x v="4"/>
    <n v="65"/>
    <x v="29"/>
    <x v="63"/>
    <n v="170625"/>
    <n v="0.35"/>
    <x v="0"/>
    <x v="5"/>
  </r>
  <r>
    <x v="2"/>
    <n v="1185732"/>
    <x v="653"/>
    <x v="4"/>
    <x v="8"/>
    <x v="10"/>
    <x v="5"/>
    <n v="70"/>
    <x v="2"/>
    <x v="300"/>
    <n v="297500"/>
    <n v="0.5"/>
    <x v="0"/>
    <x v="6"/>
  </r>
  <r>
    <x v="2"/>
    <n v="1185732"/>
    <x v="575"/>
    <x v="4"/>
    <x v="8"/>
    <x v="10"/>
    <x v="0"/>
    <n v="65"/>
    <x v="15"/>
    <x v="27"/>
    <n v="314437.5"/>
    <n v="0.45"/>
    <x v="0"/>
    <x v="5"/>
  </r>
  <r>
    <x v="2"/>
    <n v="1185732"/>
    <x v="575"/>
    <x v="4"/>
    <x v="8"/>
    <x v="10"/>
    <x v="1"/>
    <n v="55.000000000000007"/>
    <x v="10"/>
    <x v="104"/>
    <n v="168437.5"/>
    <n v="0.35"/>
    <x v="0"/>
    <x v="4"/>
  </r>
  <r>
    <x v="2"/>
    <n v="1185732"/>
    <x v="575"/>
    <x v="4"/>
    <x v="8"/>
    <x v="10"/>
    <x v="2"/>
    <n v="55.000000000000007"/>
    <x v="6"/>
    <x v="116"/>
    <n v="113437.50000000001"/>
    <n v="0.25"/>
    <x v="0"/>
    <x v="4"/>
  </r>
  <r>
    <x v="2"/>
    <n v="1185732"/>
    <x v="575"/>
    <x v="4"/>
    <x v="8"/>
    <x v="10"/>
    <x v="3"/>
    <n v="55.000000000000007"/>
    <x v="28"/>
    <x v="101"/>
    <n v="127875.00000000001"/>
    <n v="0.3"/>
    <x v="0"/>
    <x v="4"/>
  </r>
  <r>
    <x v="0"/>
    <n v="1185732"/>
    <x v="575"/>
    <x v="4"/>
    <x v="8"/>
    <x v="10"/>
    <x v="4"/>
    <n v="65"/>
    <x v="28"/>
    <x v="94"/>
    <n v="176312.5"/>
    <n v="0.35"/>
    <x v="0"/>
    <x v="5"/>
  </r>
  <r>
    <x v="0"/>
    <n v="1185732"/>
    <x v="575"/>
    <x v="4"/>
    <x v="8"/>
    <x v="10"/>
    <x v="5"/>
    <n v="70"/>
    <x v="10"/>
    <x v="301"/>
    <n v="306250"/>
    <n v="0.5"/>
    <x v="0"/>
    <x v="6"/>
  </r>
  <r>
    <x v="0"/>
    <n v="1185732"/>
    <x v="654"/>
    <x v="4"/>
    <x v="8"/>
    <x v="10"/>
    <x v="0"/>
    <n v="35"/>
    <x v="31"/>
    <x v="154"/>
    <n v="55125.000000000007"/>
    <n v="0.35000000000000003"/>
    <x v="0"/>
    <x v="8"/>
  </r>
  <r>
    <x v="0"/>
    <n v="1185732"/>
    <x v="655"/>
    <x v="4"/>
    <x v="8"/>
    <x v="10"/>
    <x v="1"/>
    <n v="35"/>
    <x v="43"/>
    <x v="132"/>
    <n v="26250"/>
    <n v="0.3"/>
    <x v="0"/>
    <x v="8"/>
  </r>
  <r>
    <x v="0"/>
    <n v="1185732"/>
    <x v="656"/>
    <x v="4"/>
    <x v="8"/>
    <x v="10"/>
    <x v="2"/>
    <n v="25"/>
    <x v="43"/>
    <x v="146"/>
    <n v="18750"/>
    <n v="0.3"/>
    <x v="0"/>
    <x v="7"/>
  </r>
  <r>
    <x v="0"/>
    <n v="1185732"/>
    <x v="128"/>
    <x v="4"/>
    <x v="8"/>
    <x v="10"/>
    <x v="3"/>
    <n v="30.000000000000004"/>
    <x v="38"/>
    <x v="302"/>
    <n v="10500.000000000002"/>
    <n v="0.35000000000000003"/>
    <x v="0"/>
    <x v="18"/>
  </r>
  <r>
    <x v="0"/>
    <n v="1185732"/>
    <x v="129"/>
    <x v="3"/>
    <x v="9"/>
    <x v="11"/>
    <x v="4"/>
    <n v="44.999999999999993"/>
    <x v="42"/>
    <x v="303"/>
    <n v="20249.999999999996"/>
    <n v="0.3"/>
    <x v="0"/>
    <x v="37"/>
  </r>
  <r>
    <x v="0"/>
    <n v="1185732"/>
    <x v="130"/>
    <x v="3"/>
    <x v="9"/>
    <x v="11"/>
    <x v="5"/>
    <n v="35"/>
    <x v="43"/>
    <x v="132"/>
    <n v="39375"/>
    <n v="0.45"/>
    <x v="0"/>
    <x v="8"/>
  </r>
  <r>
    <x v="0"/>
    <n v="1185732"/>
    <x v="131"/>
    <x v="3"/>
    <x v="9"/>
    <x v="11"/>
    <x v="0"/>
    <n v="35"/>
    <x v="23"/>
    <x v="160"/>
    <n v="61250.000000000007"/>
    <n v="0.35000000000000003"/>
    <x v="0"/>
    <x v="8"/>
  </r>
  <r>
    <x v="0"/>
    <n v="1185732"/>
    <x v="132"/>
    <x v="3"/>
    <x v="9"/>
    <x v="11"/>
    <x v="1"/>
    <n v="35"/>
    <x v="42"/>
    <x v="304"/>
    <n v="15750"/>
    <n v="0.3"/>
    <x v="0"/>
    <x v="8"/>
  </r>
  <r>
    <x v="0"/>
    <n v="1185732"/>
    <x v="133"/>
    <x v="3"/>
    <x v="9"/>
    <x v="11"/>
    <x v="2"/>
    <n v="25"/>
    <x v="40"/>
    <x v="120"/>
    <n v="15000"/>
    <n v="0.3"/>
    <x v="0"/>
    <x v="7"/>
  </r>
  <r>
    <x v="0"/>
    <n v="1185732"/>
    <x v="134"/>
    <x v="3"/>
    <x v="9"/>
    <x v="11"/>
    <x v="3"/>
    <n v="30.000000000000004"/>
    <x v="41"/>
    <x v="305"/>
    <n v="7875.0000000000018"/>
    <n v="0.35000000000000003"/>
    <x v="0"/>
    <x v="18"/>
  </r>
  <r>
    <x v="0"/>
    <n v="1185732"/>
    <x v="135"/>
    <x v="3"/>
    <x v="9"/>
    <x v="11"/>
    <x v="4"/>
    <n v="44.999999999999993"/>
    <x v="42"/>
    <x v="303"/>
    <n v="20249.999999999996"/>
    <n v="0.3"/>
    <x v="0"/>
    <x v="37"/>
  </r>
  <r>
    <x v="0"/>
    <n v="1185732"/>
    <x v="136"/>
    <x v="3"/>
    <x v="9"/>
    <x v="11"/>
    <x v="5"/>
    <n v="35"/>
    <x v="37"/>
    <x v="122"/>
    <n v="35437.5"/>
    <n v="0.45"/>
    <x v="0"/>
    <x v="8"/>
  </r>
  <r>
    <x v="0"/>
    <n v="1185732"/>
    <x v="137"/>
    <x v="3"/>
    <x v="9"/>
    <x v="11"/>
    <x v="0"/>
    <n v="40"/>
    <x v="51"/>
    <x v="306"/>
    <n v="62300.000000000007"/>
    <n v="0.35000000000000003"/>
    <x v="0"/>
    <x v="1"/>
  </r>
  <r>
    <x v="0"/>
    <n v="1185732"/>
    <x v="138"/>
    <x v="3"/>
    <x v="9"/>
    <x v="11"/>
    <x v="1"/>
    <n v="40"/>
    <x v="35"/>
    <x v="120"/>
    <n v="15000"/>
    <n v="0.3"/>
    <x v="0"/>
    <x v="1"/>
  </r>
  <r>
    <x v="0"/>
    <n v="1185732"/>
    <x v="139"/>
    <x v="3"/>
    <x v="9"/>
    <x v="11"/>
    <x v="2"/>
    <n v="30.000000000000004"/>
    <x v="36"/>
    <x v="307"/>
    <n v="15750.000000000002"/>
    <n v="0.3"/>
    <x v="0"/>
    <x v="18"/>
  </r>
  <r>
    <x v="0"/>
    <n v="1185732"/>
    <x v="140"/>
    <x v="3"/>
    <x v="9"/>
    <x v="11"/>
    <x v="3"/>
    <n v="35"/>
    <x v="52"/>
    <x v="308"/>
    <n v="3062.5000000000005"/>
    <n v="0.35000000000000003"/>
    <x v="0"/>
    <x v="8"/>
  </r>
  <r>
    <x v="0"/>
    <n v="1185732"/>
    <x v="141"/>
    <x v="3"/>
    <x v="9"/>
    <x v="11"/>
    <x v="4"/>
    <n v="50"/>
    <x v="41"/>
    <x v="309"/>
    <n v="11250"/>
    <n v="0.3"/>
    <x v="0"/>
    <x v="0"/>
  </r>
  <r>
    <x v="0"/>
    <n v="1185732"/>
    <x v="142"/>
    <x v="3"/>
    <x v="9"/>
    <x v="11"/>
    <x v="5"/>
    <n v="40"/>
    <x v="36"/>
    <x v="136"/>
    <n v="31500"/>
    <n v="0.45"/>
    <x v="0"/>
    <x v="1"/>
  </r>
  <r>
    <x v="0"/>
    <n v="1185732"/>
    <x v="143"/>
    <x v="3"/>
    <x v="9"/>
    <x v="11"/>
    <x v="0"/>
    <n v="40"/>
    <x v="46"/>
    <x v="175"/>
    <n v="56000.000000000007"/>
    <n v="0.35000000000000003"/>
    <x v="0"/>
    <x v="1"/>
  </r>
  <r>
    <x v="0"/>
    <n v="1185732"/>
    <x v="144"/>
    <x v="3"/>
    <x v="9"/>
    <x v="11"/>
    <x v="1"/>
    <n v="40"/>
    <x v="38"/>
    <x v="123"/>
    <n v="12000"/>
    <n v="0.3"/>
    <x v="0"/>
    <x v="1"/>
  </r>
  <r>
    <x v="0"/>
    <n v="1185732"/>
    <x v="145"/>
    <x v="3"/>
    <x v="9"/>
    <x v="11"/>
    <x v="2"/>
    <n v="30.000000000000004"/>
    <x v="38"/>
    <x v="302"/>
    <n v="9000"/>
    <n v="0.3"/>
    <x v="0"/>
    <x v="18"/>
  </r>
  <r>
    <x v="0"/>
    <n v="1185732"/>
    <x v="146"/>
    <x v="3"/>
    <x v="9"/>
    <x v="11"/>
    <x v="3"/>
    <n v="35"/>
    <x v="52"/>
    <x v="308"/>
    <n v="3062.5000000000005"/>
    <n v="0.35000000000000003"/>
    <x v="0"/>
    <x v="8"/>
  </r>
  <r>
    <x v="0"/>
    <n v="1185732"/>
    <x v="147"/>
    <x v="3"/>
    <x v="9"/>
    <x v="11"/>
    <x v="4"/>
    <n v="50"/>
    <x v="50"/>
    <x v="310"/>
    <n v="7500"/>
    <n v="0.3"/>
    <x v="0"/>
    <x v="0"/>
  </r>
  <r>
    <x v="0"/>
    <n v="1185732"/>
    <x v="148"/>
    <x v="3"/>
    <x v="9"/>
    <x v="11"/>
    <x v="5"/>
    <n v="40"/>
    <x v="36"/>
    <x v="136"/>
    <n v="31500"/>
    <n v="0.45"/>
    <x v="0"/>
    <x v="1"/>
  </r>
  <r>
    <x v="0"/>
    <n v="1185732"/>
    <x v="149"/>
    <x v="3"/>
    <x v="9"/>
    <x v="11"/>
    <x v="0"/>
    <n v="50"/>
    <x v="51"/>
    <x v="185"/>
    <n v="77875.000000000015"/>
    <n v="0.35000000000000003"/>
    <x v="0"/>
    <x v="0"/>
  </r>
  <r>
    <x v="0"/>
    <n v="1185732"/>
    <x v="150"/>
    <x v="3"/>
    <x v="9"/>
    <x v="11"/>
    <x v="1"/>
    <n v="45.000000000000007"/>
    <x v="42"/>
    <x v="311"/>
    <n v="20250.000000000004"/>
    <n v="0.3"/>
    <x v="0"/>
    <x v="15"/>
  </r>
  <r>
    <x v="0"/>
    <n v="1185732"/>
    <x v="151"/>
    <x v="3"/>
    <x v="9"/>
    <x v="11"/>
    <x v="2"/>
    <n v="40"/>
    <x v="35"/>
    <x v="120"/>
    <n v="15000"/>
    <n v="0.3"/>
    <x v="0"/>
    <x v="1"/>
  </r>
  <r>
    <x v="0"/>
    <n v="1185732"/>
    <x v="152"/>
    <x v="3"/>
    <x v="9"/>
    <x v="11"/>
    <x v="3"/>
    <n v="40"/>
    <x v="50"/>
    <x v="184"/>
    <n v="7000.0000000000009"/>
    <n v="0.35000000000000003"/>
    <x v="0"/>
    <x v="1"/>
  </r>
  <r>
    <x v="0"/>
    <n v="1185732"/>
    <x v="153"/>
    <x v="3"/>
    <x v="9"/>
    <x v="11"/>
    <x v="4"/>
    <n v="54.999999999999993"/>
    <x v="41"/>
    <x v="312"/>
    <n v="12374.999999999998"/>
    <n v="0.3"/>
    <x v="0"/>
    <x v="13"/>
  </r>
  <r>
    <x v="0"/>
    <n v="1185732"/>
    <x v="154"/>
    <x v="3"/>
    <x v="9"/>
    <x v="11"/>
    <x v="5"/>
    <n v="60"/>
    <x v="36"/>
    <x v="204"/>
    <n v="47250"/>
    <n v="0.45"/>
    <x v="0"/>
    <x v="3"/>
  </r>
  <r>
    <x v="0"/>
    <n v="1185732"/>
    <x v="657"/>
    <x v="3"/>
    <x v="9"/>
    <x v="11"/>
    <x v="0"/>
    <n v="45"/>
    <x v="32"/>
    <x v="174"/>
    <n v="66937.5"/>
    <n v="0.35000000000000003"/>
    <x v="1"/>
    <x v="2"/>
  </r>
  <r>
    <x v="0"/>
    <n v="1185732"/>
    <x v="658"/>
    <x v="3"/>
    <x v="9"/>
    <x v="11"/>
    <x v="1"/>
    <n v="40.000000000000007"/>
    <x v="36"/>
    <x v="313"/>
    <n v="21000.000000000004"/>
    <n v="0.3"/>
    <x v="1"/>
    <x v="38"/>
  </r>
  <r>
    <x v="0"/>
    <n v="1185732"/>
    <x v="659"/>
    <x v="3"/>
    <x v="9"/>
    <x v="11"/>
    <x v="2"/>
    <n v="35"/>
    <x v="36"/>
    <x v="183"/>
    <n v="18375"/>
    <n v="0.3"/>
    <x v="1"/>
    <x v="8"/>
  </r>
  <r>
    <x v="0"/>
    <n v="1185732"/>
    <x v="660"/>
    <x v="3"/>
    <x v="9"/>
    <x v="11"/>
    <x v="3"/>
    <n v="35"/>
    <x v="42"/>
    <x v="304"/>
    <n v="18375"/>
    <n v="0.35000000000000003"/>
    <x v="1"/>
    <x v="8"/>
  </r>
  <r>
    <x v="0"/>
    <n v="1185732"/>
    <x v="661"/>
    <x v="3"/>
    <x v="9"/>
    <x v="11"/>
    <x v="4"/>
    <n v="50"/>
    <x v="42"/>
    <x v="127"/>
    <n v="22500"/>
    <n v="0.3"/>
    <x v="1"/>
    <x v="0"/>
  </r>
  <r>
    <x v="0"/>
    <n v="1185732"/>
    <x v="662"/>
    <x v="3"/>
    <x v="9"/>
    <x v="11"/>
    <x v="5"/>
    <n v="55.000000000000007"/>
    <x v="45"/>
    <x v="256"/>
    <n v="80437.500000000015"/>
    <n v="0.45"/>
    <x v="1"/>
    <x v="4"/>
  </r>
  <r>
    <x v="0"/>
    <n v="1185732"/>
    <x v="663"/>
    <x v="3"/>
    <x v="9"/>
    <x v="11"/>
    <x v="0"/>
    <n v="50"/>
    <x v="20"/>
    <x v="140"/>
    <n v="96250.000000000015"/>
    <n v="0.35000000000000003"/>
    <x v="1"/>
    <x v="0"/>
  </r>
  <r>
    <x v="0"/>
    <n v="1185732"/>
    <x v="664"/>
    <x v="3"/>
    <x v="9"/>
    <x v="11"/>
    <x v="1"/>
    <n v="45.000000000000007"/>
    <x v="48"/>
    <x v="142"/>
    <n v="40500.000000000007"/>
    <n v="0.3"/>
    <x v="1"/>
    <x v="15"/>
  </r>
  <r>
    <x v="0"/>
    <n v="1185732"/>
    <x v="665"/>
    <x v="3"/>
    <x v="9"/>
    <x v="11"/>
    <x v="2"/>
    <n v="40"/>
    <x v="37"/>
    <x v="125"/>
    <n v="27000"/>
    <n v="0.3"/>
    <x v="1"/>
    <x v="1"/>
  </r>
  <r>
    <x v="0"/>
    <n v="1185732"/>
    <x v="666"/>
    <x v="3"/>
    <x v="9"/>
    <x v="11"/>
    <x v="3"/>
    <n v="40"/>
    <x v="36"/>
    <x v="136"/>
    <n v="24500.000000000004"/>
    <n v="0.35000000000000003"/>
    <x v="1"/>
    <x v="1"/>
  </r>
  <r>
    <x v="0"/>
    <n v="1185732"/>
    <x v="667"/>
    <x v="3"/>
    <x v="9"/>
    <x v="11"/>
    <x v="4"/>
    <n v="50"/>
    <x v="40"/>
    <x v="124"/>
    <n v="30000"/>
    <n v="0.3"/>
    <x v="1"/>
    <x v="0"/>
  </r>
  <r>
    <x v="0"/>
    <n v="1185732"/>
    <x v="668"/>
    <x v="3"/>
    <x v="9"/>
    <x v="11"/>
    <x v="5"/>
    <n v="55.000000000000007"/>
    <x v="47"/>
    <x v="141"/>
    <n v="92812.500000000015"/>
    <n v="0.45"/>
    <x v="1"/>
    <x v="4"/>
  </r>
  <r>
    <x v="0"/>
    <n v="1185732"/>
    <x v="669"/>
    <x v="3"/>
    <x v="9"/>
    <x v="11"/>
    <x v="0"/>
    <n v="50"/>
    <x v="27"/>
    <x v="47"/>
    <n v="91875.000000000015"/>
    <n v="0.35000000000000003"/>
    <x v="1"/>
    <x v="0"/>
  </r>
  <r>
    <x v="0"/>
    <n v="1185732"/>
    <x v="670"/>
    <x v="3"/>
    <x v="9"/>
    <x v="11"/>
    <x v="1"/>
    <n v="45.000000000000007"/>
    <x v="48"/>
    <x v="142"/>
    <n v="40500.000000000007"/>
    <n v="0.3"/>
    <x v="1"/>
    <x v="15"/>
  </r>
  <r>
    <x v="0"/>
    <n v="1185732"/>
    <x v="671"/>
    <x v="3"/>
    <x v="9"/>
    <x v="11"/>
    <x v="2"/>
    <n v="40"/>
    <x v="37"/>
    <x v="125"/>
    <n v="27000"/>
    <n v="0.3"/>
    <x v="1"/>
    <x v="1"/>
  </r>
  <r>
    <x v="0"/>
    <n v="1185732"/>
    <x v="672"/>
    <x v="3"/>
    <x v="9"/>
    <x v="11"/>
    <x v="3"/>
    <n v="35"/>
    <x v="36"/>
    <x v="183"/>
    <n v="21437.500000000004"/>
    <n v="0.35000000000000003"/>
    <x v="1"/>
    <x v="8"/>
  </r>
  <r>
    <x v="0"/>
    <n v="1185732"/>
    <x v="673"/>
    <x v="3"/>
    <x v="9"/>
    <x v="11"/>
    <x v="4"/>
    <n v="45"/>
    <x v="42"/>
    <x v="314"/>
    <n v="20250"/>
    <n v="0.3"/>
    <x v="1"/>
    <x v="2"/>
  </r>
  <r>
    <x v="0"/>
    <n v="1185732"/>
    <x v="674"/>
    <x v="3"/>
    <x v="9"/>
    <x v="11"/>
    <x v="5"/>
    <n v="50"/>
    <x v="45"/>
    <x v="133"/>
    <n v="73125"/>
    <n v="0.45"/>
    <x v="1"/>
    <x v="0"/>
  </r>
  <r>
    <x v="0"/>
    <n v="1185732"/>
    <x v="675"/>
    <x v="3"/>
    <x v="9"/>
    <x v="11"/>
    <x v="0"/>
    <n v="45"/>
    <x v="31"/>
    <x v="161"/>
    <n v="70875"/>
    <n v="0.35000000000000003"/>
    <x v="1"/>
    <x v="2"/>
  </r>
  <r>
    <x v="0"/>
    <n v="1185732"/>
    <x v="676"/>
    <x v="3"/>
    <x v="9"/>
    <x v="11"/>
    <x v="1"/>
    <n v="40.000000000000007"/>
    <x v="43"/>
    <x v="315"/>
    <n v="30000.000000000004"/>
    <n v="0.3"/>
    <x v="1"/>
    <x v="38"/>
  </r>
  <r>
    <x v="0"/>
    <n v="1185732"/>
    <x v="677"/>
    <x v="3"/>
    <x v="9"/>
    <x v="11"/>
    <x v="2"/>
    <n v="25"/>
    <x v="42"/>
    <x v="309"/>
    <n v="11250"/>
    <n v="0.3"/>
    <x v="1"/>
    <x v="7"/>
  </r>
  <r>
    <x v="0"/>
    <n v="1185732"/>
    <x v="678"/>
    <x v="3"/>
    <x v="9"/>
    <x v="11"/>
    <x v="3"/>
    <n v="25"/>
    <x v="35"/>
    <x v="316"/>
    <n v="10937.500000000002"/>
    <n v="0.35000000000000003"/>
    <x v="1"/>
    <x v="7"/>
  </r>
  <r>
    <x v="0"/>
    <n v="1185732"/>
    <x v="679"/>
    <x v="3"/>
    <x v="9"/>
    <x v="11"/>
    <x v="4"/>
    <n v="35"/>
    <x v="35"/>
    <x v="317"/>
    <n v="13125"/>
    <n v="0.3"/>
    <x v="1"/>
    <x v="8"/>
  </r>
  <r>
    <x v="0"/>
    <n v="1185732"/>
    <x v="680"/>
    <x v="3"/>
    <x v="9"/>
    <x v="11"/>
    <x v="5"/>
    <n v="40"/>
    <x v="40"/>
    <x v="135"/>
    <n v="36000"/>
    <n v="0.45"/>
    <x v="1"/>
    <x v="1"/>
  </r>
  <r>
    <x v="0"/>
    <n v="1185732"/>
    <x v="681"/>
    <x v="3"/>
    <x v="9"/>
    <x v="11"/>
    <x v="0"/>
    <n v="44.999999999999993"/>
    <x v="47"/>
    <x v="318"/>
    <n v="59062.499999999993"/>
    <n v="0.35000000000000003"/>
    <x v="1"/>
    <x v="39"/>
  </r>
  <r>
    <x v="0"/>
    <n v="1185732"/>
    <x v="682"/>
    <x v="3"/>
    <x v="9"/>
    <x v="11"/>
    <x v="1"/>
    <n v="35"/>
    <x v="40"/>
    <x v="136"/>
    <n v="21000"/>
    <n v="0.3"/>
    <x v="1"/>
    <x v="8"/>
  </r>
  <r>
    <x v="0"/>
    <n v="1185732"/>
    <x v="683"/>
    <x v="3"/>
    <x v="9"/>
    <x v="11"/>
    <x v="2"/>
    <n v="35"/>
    <x v="38"/>
    <x v="319"/>
    <n v="10500"/>
    <n v="0.3"/>
    <x v="1"/>
    <x v="8"/>
  </r>
  <r>
    <x v="0"/>
    <n v="1185732"/>
    <x v="684"/>
    <x v="3"/>
    <x v="9"/>
    <x v="11"/>
    <x v="3"/>
    <n v="35"/>
    <x v="41"/>
    <x v="320"/>
    <n v="9187.5"/>
    <n v="0.35000000000000003"/>
    <x v="1"/>
    <x v="8"/>
  </r>
  <r>
    <x v="0"/>
    <n v="1185732"/>
    <x v="685"/>
    <x v="3"/>
    <x v="9"/>
    <x v="11"/>
    <x v="4"/>
    <n v="44.999999999999993"/>
    <x v="41"/>
    <x v="321"/>
    <n v="10124.999999999998"/>
    <n v="0.3"/>
    <x v="1"/>
    <x v="37"/>
  </r>
  <r>
    <x v="0"/>
    <n v="1185732"/>
    <x v="686"/>
    <x v="3"/>
    <x v="9"/>
    <x v="11"/>
    <x v="5"/>
    <n v="49.999999999999986"/>
    <x v="40"/>
    <x v="322"/>
    <n v="44999.999999999985"/>
    <n v="0.45"/>
    <x v="1"/>
    <x v="40"/>
  </r>
  <r>
    <x v="0"/>
    <n v="1185732"/>
    <x v="687"/>
    <x v="3"/>
    <x v="9"/>
    <x v="11"/>
    <x v="0"/>
    <n v="50"/>
    <x v="44"/>
    <x v="160"/>
    <n v="61250.000000000007"/>
    <n v="0.35000000000000003"/>
    <x v="1"/>
    <x v="0"/>
  </r>
  <r>
    <x v="0"/>
    <n v="1185732"/>
    <x v="688"/>
    <x v="3"/>
    <x v="9"/>
    <x v="11"/>
    <x v="1"/>
    <n v="40"/>
    <x v="40"/>
    <x v="135"/>
    <n v="24000"/>
    <n v="0.3"/>
    <x v="1"/>
    <x v="1"/>
  </r>
  <r>
    <x v="0"/>
    <n v="1185732"/>
    <x v="689"/>
    <x v="3"/>
    <x v="9"/>
    <x v="11"/>
    <x v="2"/>
    <n v="40"/>
    <x v="57"/>
    <x v="323"/>
    <n v="17400"/>
    <n v="0.3"/>
    <x v="1"/>
    <x v="1"/>
  </r>
  <r>
    <x v="0"/>
    <n v="1185732"/>
    <x v="690"/>
    <x v="3"/>
    <x v="9"/>
    <x v="11"/>
    <x v="3"/>
    <n v="40"/>
    <x v="42"/>
    <x v="129"/>
    <n v="21000.000000000004"/>
    <n v="0.35000000000000003"/>
    <x v="1"/>
    <x v="1"/>
  </r>
  <r>
    <x v="0"/>
    <n v="1185732"/>
    <x v="691"/>
    <x v="3"/>
    <x v="9"/>
    <x v="11"/>
    <x v="4"/>
    <n v="54.999999999999993"/>
    <x v="35"/>
    <x v="181"/>
    <n v="20624.999999999996"/>
    <n v="0.3"/>
    <x v="1"/>
    <x v="13"/>
  </r>
  <r>
    <x v="0"/>
    <n v="1185732"/>
    <x v="692"/>
    <x v="3"/>
    <x v="9"/>
    <x v="11"/>
    <x v="5"/>
    <n v="59.999999999999986"/>
    <x v="37"/>
    <x v="324"/>
    <n v="60749.999999999985"/>
    <n v="0.45"/>
    <x v="1"/>
    <x v="41"/>
  </r>
  <r>
    <x v="0"/>
    <n v="1185732"/>
    <x v="155"/>
    <x v="3"/>
    <x v="9"/>
    <x v="11"/>
    <x v="0"/>
    <n v="54.999999999999993"/>
    <x v="33"/>
    <x v="325"/>
    <n v="91437.5"/>
    <n v="0.35000000000000003"/>
    <x v="1"/>
    <x v="13"/>
  </r>
  <r>
    <x v="0"/>
    <n v="1185732"/>
    <x v="156"/>
    <x v="3"/>
    <x v="9"/>
    <x v="11"/>
    <x v="1"/>
    <n v="45"/>
    <x v="34"/>
    <x v="118"/>
    <n v="37125"/>
    <n v="0.3"/>
    <x v="1"/>
    <x v="2"/>
  </r>
  <r>
    <x v="0"/>
    <n v="1185732"/>
    <x v="157"/>
    <x v="3"/>
    <x v="9"/>
    <x v="11"/>
    <x v="2"/>
    <n v="45"/>
    <x v="37"/>
    <x v="179"/>
    <n v="30375"/>
    <n v="0.3"/>
    <x v="1"/>
    <x v="2"/>
  </r>
  <r>
    <x v="0"/>
    <n v="1185732"/>
    <x v="158"/>
    <x v="3"/>
    <x v="9"/>
    <x v="11"/>
    <x v="3"/>
    <n v="45"/>
    <x v="36"/>
    <x v="122"/>
    <n v="27562.500000000004"/>
    <n v="0.35000000000000003"/>
    <x v="1"/>
    <x v="2"/>
  </r>
  <r>
    <x v="0"/>
    <n v="1185732"/>
    <x v="159"/>
    <x v="3"/>
    <x v="9"/>
    <x v="11"/>
    <x v="4"/>
    <n v="54.999999999999993"/>
    <x v="36"/>
    <x v="121"/>
    <n v="28874.999999999996"/>
    <n v="0.3"/>
    <x v="1"/>
    <x v="13"/>
  </r>
  <r>
    <x v="0"/>
    <n v="1185732"/>
    <x v="160"/>
    <x v="3"/>
    <x v="9"/>
    <x v="11"/>
    <x v="5"/>
    <n v="59.999999999999986"/>
    <x v="34"/>
    <x v="212"/>
    <n v="74249.999999999985"/>
    <n v="0.45"/>
    <x v="1"/>
    <x v="41"/>
  </r>
  <r>
    <x v="4"/>
    <n v="1189833"/>
    <x v="161"/>
    <x v="3"/>
    <x v="9"/>
    <x v="11"/>
    <x v="0"/>
    <n v="35"/>
    <x v="33"/>
    <x v="158"/>
    <n v="74812.5"/>
    <n v="0.45"/>
    <x v="1"/>
    <x v="8"/>
  </r>
  <r>
    <x v="4"/>
    <n v="1189833"/>
    <x v="162"/>
    <x v="3"/>
    <x v="9"/>
    <x v="11"/>
    <x v="1"/>
    <n v="45"/>
    <x v="33"/>
    <x v="117"/>
    <n v="64125"/>
    <n v="0.3"/>
    <x v="1"/>
    <x v="2"/>
  </r>
  <r>
    <x v="4"/>
    <n v="1189833"/>
    <x v="163"/>
    <x v="3"/>
    <x v="9"/>
    <x v="11"/>
    <x v="2"/>
    <n v="45"/>
    <x v="33"/>
    <x v="117"/>
    <n v="96187.5"/>
    <n v="0.45"/>
    <x v="1"/>
    <x v="2"/>
  </r>
  <r>
    <x v="4"/>
    <n v="1189833"/>
    <x v="164"/>
    <x v="3"/>
    <x v="9"/>
    <x v="11"/>
    <x v="3"/>
    <n v="45"/>
    <x v="45"/>
    <x v="326"/>
    <n v="58499.999999999993"/>
    <n v="0.39999999999999997"/>
    <x v="1"/>
    <x v="2"/>
  </r>
  <r>
    <x v="4"/>
    <n v="1189833"/>
    <x v="165"/>
    <x v="3"/>
    <x v="10"/>
    <x v="12"/>
    <x v="4"/>
    <n v="50"/>
    <x v="34"/>
    <x v="199"/>
    <n v="82500.000000000015"/>
    <n v="0.60000000000000009"/>
    <x v="1"/>
    <x v="0"/>
  </r>
  <r>
    <x v="4"/>
    <n v="1189833"/>
    <x v="166"/>
    <x v="3"/>
    <x v="10"/>
    <x v="12"/>
    <x v="5"/>
    <n v="45"/>
    <x v="33"/>
    <x v="117"/>
    <n v="53437.5"/>
    <n v="0.25"/>
    <x v="1"/>
    <x v="2"/>
  </r>
  <r>
    <x v="4"/>
    <n v="1189833"/>
    <x v="167"/>
    <x v="3"/>
    <x v="10"/>
    <x v="12"/>
    <x v="0"/>
    <n v="35"/>
    <x v="27"/>
    <x v="155"/>
    <n v="82687.5"/>
    <n v="0.45"/>
    <x v="1"/>
    <x v="8"/>
  </r>
  <r>
    <x v="4"/>
    <n v="1189833"/>
    <x v="168"/>
    <x v="3"/>
    <x v="10"/>
    <x v="12"/>
    <x v="1"/>
    <n v="45"/>
    <x v="32"/>
    <x v="174"/>
    <n v="57375"/>
    <n v="0.3"/>
    <x v="1"/>
    <x v="2"/>
  </r>
  <r>
    <x v="4"/>
    <n v="1189833"/>
    <x v="169"/>
    <x v="3"/>
    <x v="10"/>
    <x v="12"/>
    <x v="2"/>
    <n v="45"/>
    <x v="31"/>
    <x v="161"/>
    <n v="91125"/>
    <n v="0.45"/>
    <x v="1"/>
    <x v="2"/>
  </r>
  <r>
    <x v="4"/>
    <n v="1189833"/>
    <x v="170"/>
    <x v="3"/>
    <x v="10"/>
    <x v="12"/>
    <x v="3"/>
    <n v="45"/>
    <x v="48"/>
    <x v="200"/>
    <n v="53999.999999999993"/>
    <n v="0.39999999999999997"/>
    <x v="1"/>
    <x v="2"/>
  </r>
  <r>
    <x v="4"/>
    <n v="1189833"/>
    <x v="171"/>
    <x v="3"/>
    <x v="10"/>
    <x v="12"/>
    <x v="4"/>
    <n v="50"/>
    <x v="37"/>
    <x v="128"/>
    <n v="67500.000000000015"/>
    <n v="0.60000000000000009"/>
    <x v="1"/>
    <x v="0"/>
  </r>
  <r>
    <x v="4"/>
    <n v="1189833"/>
    <x v="172"/>
    <x v="3"/>
    <x v="10"/>
    <x v="12"/>
    <x v="5"/>
    <n v="45"/>
    <x v="32"/>
    <x v="174"/>
    <n v="47812.5"/>
    <n v="0.25"/>
    <x v="1"/>
    <x v="2"/>
  </r>
  <r>
    <x v="4"/>
    <n v="1189833"/>
    <x v="173"/>
    <x v="3"/>
    <x v="10"/>
    <x v="12"/>
    <x v="0"/>
    <n v="35"/>
    <x v="30"/>
    <x v="327"/>
    <n v="90562.5"/>
    <n v="0.45"/>
    <x v="1"/>
    <x v="8"/>
  </r>
  <r>
    <x v="4"/>
    <n v="1189833"/>
    <x v="174"/>
    <x v="3"/>
    <x v="10"/>
    <x v="12"/>
    <x v="1"/>
    <n v="45"/>
    <x v="32"/>
    <x v="174"/>
    <n v="57375"/>
    <n v="0.3"/>
    <x v="1"/>
    <x v="2"/>
  </r>
  <r>
    <x v="4"/>
    <n v="1189833"/>
    <x v="175"/>
    <x v="3"/>
    <x v="10"/>
    <x v="12"/>
    <x v="2"/>
    <n v="45"/>
    <x v="32"/>
    <x v="174"/>
    <n v="86062.5"/>
    <n v="0.45"/>
    <x v="1"/>
    <x v="2"/>
  </r>
  <r>
    <x v="4"/>
    <n v="1189833"/>
    <x v="176"/>
    <x v="3"/>
    <x v="10"/>
    <x v="12"/>
    <x v="3"/>
    <n v="45"/>
    <x v="45"/>
    <x v="326"/>
    <n v="58499.999999999993"/>
    <n v="0.39999999999999997"/>
    <x v="1"/>
    <x v="2"/>
  </r>
  <r>
    <x v="4"/>
    <n v="1189833"/>
    <x v="177"/>
    <x v="3"/>
    <x v="10"/>
    <x v="12"/>
    <x v="4"/>
    <n v="50"/>
    <x v="40"/>
    <x v="124"/>
    <n v="60000.000000000007"/>
    <n v="0.60000000000000009"/>
    <x v="1"/>
    <x v="0"/>
  </r>
  <r>
    <x v="4"/>
    <n v="1189833"/>
    <x v="178"/>
    <x v="3"/>
    <x v="10"/>
    <x v="12"/>
    <x v="5"/>
    <n v="45"/>
    <x v="46"/>
    <x v="210"/>
    <n v="45000"/>
    <n v="0.25"/>
    <x v="1"/>
    <x v="2"/>
  </r>
  <r>
    <x v="4"/>
    <n v="1189833"/>
    <x v="179"/>
    <x v="3"/>
    <x v="10"/>
    <x v="12"/>
    <x v="0"/>
    <n v="45"/>
    <x v="30"/>
    <x v="69"/>
    <n v="116437.5"/>
    <n v="0.45"/>
    <x v="1"/>
    <x v="2"/>
  </r>
  <r>
    <x v="4"/>
    <n v="1189833"/>
    <x v="180"/>
    <x v="3"/>
    <x v="10"/>
    <x v="12"/>
    <x v="1"/>
    <n v="45"/>
    <x v="47"/>
    <x v="156"/>
    <n v="50625"/>
    <n v="0.3"/>
    <x v="1"/>
    <x v="2"/>
  </r>
  <r>
    <x v="4"/>
    <n v="1189833"/>
    <x v="181"/>
    <x v="3"/>
    <x v="10"/>
    <x v="12"/>
    <x v="2"/>
    <n v="45"/>
    <x v="46"/>
    <x v="210"/>
    <n v="81000"/>
    <n v="0.45"/>
    <x v="1"/>
    <x v="2"/>
  </r>
  <r>
    <x v="4"/>
    <n v="1189833"/>
    <x v="182"/>
    <x v="3"/>
    <x v="10"/>
    <x v="12"/>
    <x v="3"/>
    <n v="40"/>
    <x v="48"/>
    <x v="150"/>
    <n v="47999.999999999993"/>
    <n v="0.39999999999999997"/>
    <x v="1"/>
    <x v="1"/>
  </r>
  <r>
    <x v="4"/>
    <n v="1189833"/>
    <x v="183"/>
    <x v="3"/>
    <x v="10"/>
    <x v="12"/>
    <x v="4"/>
    <n v="45"/>
    <x v="40"/>
    <x v="125"/>
    <n v="54000.000000000007"/>
    <n v="0.60000000000000009"/>
    <x v="1"/>
    <x v="2"/>
  </r>
  <r>
    <x v="4"/>
    <n v="1189833"/>
    <x v="184"/>
    <x v="3"/>
    <x v="10"/>
    <x v="12"/>
    <x v="5"/>
    <n v="60"/>
    <x v="47"/>
    <x v="38"/>
    <n v="56250"/>
    <n v="0.25"/>
    <x v="1"/>
    <x v="3"/>
  </r>
  <r>
    <x v="4"/>
    <n v="1189833"/>
    <x v="185"/>
    <x v="3"/>
    <x v="10"/>
    <x v="12"/>
    <x v="0"/>
    <n v="40"/>
    <x v="30"/>
    <x v="328"/>
    <n v="103500"/>
    <n v="0.45"/>
    <x v="1"/>
    <x v="1"/>
  </r>
  <r>
    <x v="4"/>
    <n v="1189833"/>
    <x v="186"/>
    <x v="3"/>
    <x v="10"/>
    <x v="12"/>
    <x v="1"/>
    <n v="45"/>
    <x v="32"/>
    <x v="174"/>
    <n v="57375"/>
    <n v="0.3"/>
    <x v="1"/>
    <x v="2"/>
  </r>
  <r>
    <x v="4"/>
    <n v="1189833"/>
    <x v="187"/>
    <x v="3"/>
    <x v="10"/>
    <x v="12"/>
    <x v="2"/>
    <n v="45"/>
    <x v="32"/>
    <x v="174"/>
    <n v="86062.5"/>
    <n v="0.45"/>
    <x v="1"/>
    <x v="2"/>
  </r>
  <r>
    <x v="4"/>
    <n v="1189833"/>
    <x v="188"/>
    <x v="3"/>
    <x v="10"/>
    <x v="12"/>
    <x v="3"/>
    <n v="40"/>
    <x v="45"/>
    <x v="197"/>
    <n v="51999.999999999993"/>
    <n v="0.39999999999999997"/>
    <x v="1"/>
    <x v="1"/>
  </r>
  <r>
    <x v="4"/>
    <n v="1189833"/>
    <x v="189"/>
    <x v="3"/>
    <x v="10"/>
    <x v="12"/>
    <x v="4"/>
    <n v="45"/>
    <x v="37"/>
    <x v="179"/>
    <n v="60750.000000000007"/>
    <n v="0.60000000000000009"/>
    <x v="1"/>
    <x v="2"/>
  </r>
  <r>
    <x v="4"/>
    <n v="1189833"/>
    <x v="190"/>
    <x v="3"/>
    <x v="10"/>
    <x v="12"/>
    <x v="5"/>
    <n v="60"/>
    <x v="46"/>
    <x v="49"/>
    <n v="60000"/>
    <n v="0.25"/>
    <x v="1"/>
    <x v="3"/>
  </r>
  <r>
    <x v="4"/>
    <n v="1189833"/>
    <x v="191"/>
    <x v="3"/>
    <x v="10"/>
    <x v="12"/>
    <x v="0"/>
    <n v="40"/>
    <x v="21"/>
    <x v="51"/>
    <n v="121500"/>
    <n v="0.45"/>
    <x v="1"/>
    <x v="1"/>
  </r>
  <r>
    <x v="4"/>
    <n v="1189833"/>
    <x v="192"/>
    <x v="3"/>
    <x v="10"/>
    <x v="12"/>
    <x v="1"/>
    <n v="45"/>
    <x v="27"/>
    <x v="44"/>
    <n v="70875"/>
    <n v="0.3"/>
    <x v="1"/>
    <x v="2"/>
  </r>
  <r>
    <x v="4"/>
    <n v="1189833"/>
    <x v="193"/>
    <x v="3"/>
    <x v="10"/>
    <x v="12"/>
    <x v="2"/>
    <n v="45"/>
    <x v="20"/>
    <x v="112"/>
    <n v="111375"/>
    <n v="0.45"/>
    <x v="1"/>
    <x v="2"/>
  </r>
  <r>
    <x v="4"/>
    <n v="1189833"/>
    <x v="194"/>
    <x v="3"/>
    <x v="10"/>
    <x v="12"/>
    <x v="3"/>
    <n v="40"/>
    <x v="32"/>
    <x v="235"/>
    <n v="68000"/>
    <n v="0.39999999999999997"/>
    <x v="1"/>
    <x v="1"/>
  </r>
  <r>
    <x v="4"/>
    <n v="1189833"/>
    <x v="195"/>
    <x v="3"/>
    <x v="10"/>
    <x v="12"/>
    <x v="4"/>
    <n v="45"/>
    <x v="48"/>
    <x v="200"/>
    <n v="81000.000000000015"/>
    <n v="0.60000000000000009"/>
    <x v="1"/>
    <x v="2"/>
  </r>
  <r>
    <x v="4"/>
    <n v="1189833"/>
    <x v="196"/>
    <x v="3"/>
    <x v="10"/>
    <x v="12"/>
    <x v="5"/>
    <n v="60"/>
    <x v="24"/>
    <x v="11"/>
    <n v="90000"/>
    <n v="0.25"/>
    <x v="1"/>
    <x v="3"/>
  </r>
  <r>
    <x v="4"/>
    <n v="1189833"/>
    <x v="197"/>
    <x v="3"/>
    <x v="10"/>
    <x v="12"/>
    <x v="0"/>
    <n v="40"/>
    <x v="29"/>
    <x v="60"/>
    <n v="135000"/>
    <n v="0.45"/>
    <x v="1"/>
    <x v="1"/>
  </r>
  <r>
    <x v="4"/>
    <n v="1189833"/>
    <x v="198"/>
    <x v="3"/>
    <x v="10"/>
    <x v="12"/>
    <x v="1"/>
    <n v="45"/>
    <x v="24"/>
    <x v="51"/>
    <n v="81000"/>
    <n v="0.3"/>
    <x v="1"/>
    <x v="2"/>
  </r>
  <r>
    <x v="4"/>
    <n v="1189833"/>
    <x v="199"/>
    <x v="3"/>
    <x v="10"/>
    <x v="12"/>
    <x v="2"/>
    <n v="45"/>
    <x v="20"/>
    <x v="112"/>
    <n v="111375"/>
    <n v="0.45"/>
    <x v="1"/>
    <x v="2"/>
  </r>
  <r>
    <x v="4"/>
    <n v="1189833"/>
    <x v="200"/>
    <x v="3"/>
    <x v="10"/>
    <x v="12"/>
    <x v="3"/>
    <n v="40"/>
    <x v="31"/>
    <x v="210"/>
    <n v="72000"/>
    <n v="0.39999999999999997"/>
    <x v="1"/>
    <x v="1"/>
  </r>
  <r>
    <x v="4"/>
    <n v="1189833"/>
    <x v="201"/>
    <x v="3"/>
    <x v="10"/>
    <x v="12"/>
    <x v="4"/>
    <n v="45"/>
    <x v="33"/>
    <x v="117"/>
    <n v="128250.00000000001"/>
    <n v="0.60000000000000009"/>
    <x v="1"/>
    <x v="2"/>
  </r>
  <r>
    <x v="4"/>
    <n v="1189833"/>
    <x v="202"/>
    <x v="3"/>
    <x v="10"/>
    <x v="12"/>
    <x v="5"/>
    <n v="60"/>
    <x v="33"/>
    <x v="177"/>
    <n v="71250"/>
    <n v="0.25"/>
    <x v="1"/>
    <x v="3"/>
  </r>
  <r>
    <x v="4"/>
    <n v="1189833"/>
    <x v="203"/>
    <x v="3"/>
    <x v="10"/>
    <x v="12"/>
    <x v="0"/>
    <n v="45"/>
    <x v="21"/>
    <x v="113"/>
    <n v="136687.5"/>
    <n v="0.45"/>
    <x v="1"/>
    <x v="2"/>
  </r>
  <r>
    <x v="4"/>
    <n v="1189833"/>
    <x v="204"/>
    <x v="3"/>
    <x v="10"/>
    <x v="12"/>
    <x v="1"/>
    <n v="55.000000000000007"/>
    <x v="22"/>
    <x v="329"/>
    <n v="103125.00000000001"/>
    <n v="0.3"/>
    <x v="1"/>
    <x v="4"/>
  </r>
  <r>
    <x v="4"/>
    <n v="1189833"/>
    <x v="205"/>
    <x v="3"/>
    <x v="10"/>
    <x v="12"/>
    <x v="2"/>
    <n v="50"/>
    <x v="23"/>
    <x v="53"/>
    <n v="112500"/>
    <n v="0.45"/>
    <x v="1"/>
    <x v="0"/>
  </r>
  <r>
    <x v="4"/>
    <n v="1189833"/>
    <x v="206"/>
    <x v="3"/>
    <x v="10"/>
    <x v="12"/>
    <x v="3"/>
    <n v="45"/>
    <x v="32"/>
    <x v="174"/>
    <n v="76500"/>
    <n v="0.39999999999999997"/>
    <x v="1"/>
    <x v="2"/>
  </r>
  <r>
    <x v="4"/>
    <n v="1189833"/>
    <x v="207"/>
    <x v="3"/>
    <x v="10"/>
    <x v="12"/>
    <x v="4"/>
    <n v="54.999999999999993"/>
    <x v="32"/>
    <x v="330"/>
    <n v="140250"/>
    <n v="0.60000000000000009"/>
    <x v="1"/>
    <x v="13"/>
  </r>
  <r>
    <x v="4"/>
    <n v="1189833"/>
    <x v="208"/>
    <x v="3"/>
    <x v="10"/>
    <x v="12"/>
    <x v="5"/>
    <n v="60"/>
    <x v="46"/>
    <x v="49"/>
    <n v="60000"/>
    <n v="0.25"/>
    <x v="1"/>
    <x v="3"/>
  </r>
  <r>
    <x v="4"/>
    <n v="1189833"/>
    <x v="209"/>
    <x v="3"/>
    <x v="10"/>
    <x v="12"/>
    <x v="0"/>
    <n v="45"/>
    <x v="24"/>
    <x v="51"/>
    <n v="121500"/>
    <n v="0.45"/>
    <x v="1"/>
    <x v="2"/>
  </r>
  <r>
    <x v="4"/>
    <n v="1189833"/>
    <x v="210"/>
    <x v="3"/>
    <x v="10"/>
    <x v="12"/>
    <x v="1"/>
    <n v="50"/>
    <x v="24"/>
    <x v="60"/>
    <n v="90000"/>
    <n v="0.3"/>
    <x v="1"/>
    <x v="0"/>
  </r>
  <r>
    <x v="4"/>
    <n v="1189833"/>
    <x v="211"/>
    <x v="3"/>
    <x v="10"/>
    <x v="12"/>
    <x v="2"/>
    <n v="45"/>
    <x v="31"/>
    <x v="161"/>
    <n v="91125"/>
    <n v="0.45"/>
    <x v="1"/>
    <x v="2"/>
  </r>
  <r>
    <x v="4"/>
    <n v="1189833"/>
    <x v="212"/>
    <x v="3"/>
    <x v="10"/>
    <x v="12"/>
    <x v="3"/>
    <n v="45"/>
    <x v="46"/>
    <x v="210"/>
    <n v="72000"/>
    <n v="0.39999999999999997"/>
    <x v="1"/>
    <x v="2"/>
  </r>
  <r>
    <x v="4"/>
    <n v="1189833"/>
    <x v="213"/>
    <x v="3"/>
    <x v="10"/>
    <x v="12"/>
    <x v="4"/>
    <n v="54.999999999999993"/>
    <x v="46"/>
    <x v="211"/>
    <n v="132000"/>
    <n v="0.60000000000000009"/>
    <x v="1"/>
    <x v="13"/>
  </r>
  <r>
    <x v="4"/>
    <n v="1189833"/>
    <x v="693"/>
    <x v="3"/>
    <x v="10"/>
    <x v="12"/>
    <x v="5"/>
    <n v="60"/>
    <x v="31"/>
    <x v="51"/>
    <n v="67500"/>
    <n v="0.25"/>
    <x v="1"/>
    <x v="3"/>
  </r>
  <r>
    <x v="4"/>
    <n v="1189833"/>
    <x v="694"/>
    <x v="3"/>
    <x v="10"/>
    <x v="12"/>
    <x v="0"/>
    <n v="45"/>
    <x v="20"/>
    <x v="112"/>
    <n v="111375"/>
    <n v="0.45"/>
    <x v="1"/>
    <x v="2"/>
  </r>
  <r>
    <x v="4"/>
    <n v="1189833"/>
    <x v="695"/>
    <x v="3"/>
    <x v="10"/>
    <x v="12"/>
    <x v="1"/>
    <n v="50"/>
    <x v="20"/>
    <x v="140"/>
    <n v="82500"/>
    <n v="0.3"/>
    <x v="1"/>
    <x v="0"/>
  </r>
  <r>
    <x v="4"/>
    <n v="1189833"/>
    <x v="696"/>
    <x v="3"/>
    <x v="10"/>
    <x v="12"/>
    <x v="2"/>
    <n v="45"/>
    <x v="46"/>
    <x v="210"/>
    <n v="81000"/>
    <n v="0.45"/>
    <x v="1"/>
    <x v="2"/>
  </r>
  <r>
    <x v="4"/>
    <n v="1189833"/>
    <x v="697"/>
    <x v="3"/>
    <x v="10"/>
    <x v="12"/>
    <x v="3"/>
    <n v="45"/>
    <x v="47"/>
    <x v="156"/>
    <n v="67500"/>
    <n v="0.39999999999999997"/>
    <x v="1"/>
    <x v="2"/>
  </r>
  <r>
    <x v="4"/>
    <n v="1189833"/>
    <x v="698"/>
    <x v="3"/>
    <x v="10"/>
    <x v="12"/>
    <x v="4"/>
    <n v="54.999999999999993"/>
    <x v="44"/>
    <x v="239"/>
    <n v="115500"/>
    <n v="0.60000000000000009"/>
    <x v="1"/>
    <x v="13"/>
  </r>
  <r>
    <x v="4"/>
    <n v="1189833"/>
    <x v="699"/>
    <x v="3"/>
    <x v="10"/>
    <x v="12"/>
    <x v="5"/>
    <n v="60"/>
    <x v="46"/>
    <x v="49"/>
    <n v="60000"/>
    <n v="0.25"/>
    <x v="1"/>
    <x v="3"/>
  </r>
  <r>
    <x v="4"/>
    <n v="1189833"/>
    <x v="700"/>
    <x v="3"/>
    <x v="10"/>
    <x v="12"/>
    <x v="0"/>
    <n v="40"/>
    <x v="30"/>
    <x v="328"/>
    <n v="103500"/>
    <n v="0.45"/>
    <x v="1"/>
    <x v="1"/>
  </r>
  <r>
    <x v="4"/>
    <n v="1189833"/>
    <x v="701"/>
    <x v="3"/>
    <x v="10"/>
    <x v="12"/>
    <x v="1"/>
    <n v="45.000000000000007"/>
    <x v="30"/>
    <x v="331"/>
    <n v="77625"/>
    <n v="0.3"/>
    <x v="1"/>
    <x v="14"/>
  </r>
  <r>
    <x v="4"/>
    <n v="1189833"/>
    <x v="702"/>
    <x v="3"/>
    <x v="10"/>
    <x v="12"/>
    <x v="2"/>
    <n v="40"/>
    <x v="32"/>
    <x v="235"/>
    <n v="76500"/>
    <n v="0.45"/>
    <x v="1"/>
    <x v="1"/>
  </r>
  <r>
    <x v="4"/>
    <n v="1189833"/>
    <x v="703"/>
    <x v="3"/>
    <x v="10"/>
    <x v="12"/>
    <x v="3"/>
    <n v="40"/>
    <x v="32"/>
    <x v="235"/>
    <n v="68000"/>
    <n v="0.39999999999999997"/>
    <x v="1"/>
    <x v="1"/>
  </r>
  <r>
    <x v="4"/>
    <n v="1189833"/>
    <x v="704"/>
    <x v="3"/>
    <x v="10"/>
    <x v="12"/>
    <x v="4"/>
    <n v="54.999999999999993"/>
    <x v="47"/>
    <x v="213"/>
    <n v="123750"/>
    <n v="0.60000000000000009"/>
    <x v="1"/>
    <x v="13"/>
  </r>
  <r>
    <x v="4"/>
    <n v="1189833"/>
    <x v="705"/>
    <x v="3"/>
    <x v="10"/>
    <x v="12"/>
    <x v="5"/>
    <n v="60"/>
    <x v="33"/>
    <x v="177"/>
    <n v="71250"/>
    <n v="0.25"/>
    <x v="1"/>
    <x v="3"/>
  </r>
  <r>
    <x v="4"/>
    <n v="1189833"/>
    <x v="706"/>
    <x v="3"/>
    <x v="10"/>
    <x v="12"/>
    <x v="0"/>
    <n v="45"/>
    <x v="21"/>
    <x v="113"/>
    <n v="136687.5"/>
    <n v="0.45"/>
    <x v="1"/>
    <x v="2"/>
  </r>
  <r>
    <x v="4"/>
    <n v="1189833"/>
    <x v="707"/>
    <x v="3"/>
    <x v="10"/>
    <x v="12"/>
    <x v="1"/>
    <n v="50"/>
    <x v="21"/>
    <x v="73"/>
    <n v="101250"/>
    <n v="0.3"/>
    <x v="1"/>
    <x v="0"/>
  </r>
  <r>
    <x v="4"/>
    <n v="1189833"/>
    <x v="708"/>
    <x v="3"/>
    <x v="10"/>
    <x v="12"/>
    <x v="2"/>
    <n v="45"/>
    <x v="33"/>
    <x v="117"/>
    <n v="96187.5"/>
    <n v="0.45"/>
    <x v="1"/>
    <x v="2"/>
  </r>
  <r>
    <x v="4"/>
    <n v="1189833"/>
    <x v="709"/>
    <x v="3"/>
    <x v="10"/>
    <x v="12"/>
    <x v="3"/>
    <n v="45"/>
    <x v="33"/>
    <x v="117"/>
    <n v="85500"/>
    <n v="0.39999999999999997"/>
    <x v="1"/>
    <x v="2"/>
  </r>
  <r>
    <x v="4"/>
    <n v="1189833"/>
    <x v="710"/>
    <x v="3"/>
    <x v="10"/>
    <x v="12"/>
    <x v="4"/>
    <n v="54.999999999999993"/>
    <x v="46"/>
    <x v="211"/>
    <n v="132000"/>
    <n v="0.60000000000000009"/>
    <x v="1"/>
    <x v="13"/>
  </r>
  <r>
    <x v="4"/>
    <n v="1189833"/>
    <x v="214"/>
    <x v="3"/>
    <x v="10"/>
    <x v="12"/>
    <x v="5"/>
    <n v="60"/>
    <x v="23"/>
    <x v="60"/>
    <n v="75000"/>
    <n v="0.25"/>
    <x v="1"/>
    <x v="3"/>
  </r>
  <r>
    <x v="2"/>
    <n v="1197831"/>
    <x v="215"/>
    <x v="3"/>
    <x v="10"/>
    <x v="12"/>
    <x v="0"/>
    <n v="20"/>
    <x v="19"/>
    <x v="162"/>
    <n v="49000"/>
    <n v="0.35"/>
    <x v="1"/>
    <x v="17"/>
  </r>
  <r>
    <x v="2"/>
    <n v="1197831"/>
    <x v="216"/>
    <x v="3"/>
    <x v="10"/>
    <x v="12"/>
    <x v="1"/>
    <n v="30"/>
    <x v="19"/>
    <x v="195"/>
    <n v="73500"/>
    <n v="0.35"/>
    <x v="1"/>
    <x v="9"/>
  </r>
  <r>
    <x v="2"/>
    <n v="1197831"/>
    <x v="217"/>
    <x v="3"/>
    <x v="10"/>
    <x v="12"/>
    <x v="2"/>
    <n v="30"/>
    <x v="23"/>
    <x v="149"/>
    <n v="52500"/>
    <n v="0.35"/>
    <x v="1"/>
    <x v="9"/>
  </r>
  <r>
    <x v="2"/>
    <n v="1197831"/>
    <x v="218"/>
    <x v="3"/>
    <x v="10"/>
    <x v="12"/>
    <x v="3"/>
    <n v="35"/>
    <x v="23"/>
    <x v="160"/>
    <n v="78750"/>
    <n v="0.45"/>
    <x v="1"/>
    <x v="8"/>
  </r>
  <r>
    <x v="2"/>
    <n v="1197831"/>
    <x v="219"/>
    <x v="1"/>
    <x v="11"/>
    <x v="13"/>
    <x v="4"/>
    <n v="40"/>
    <x v="44"/>
    <x v="162"/>
    <n v="42000"/>
    <n v="0.3"/>
    <x v="1"/>
    <x v="1"/>
  </r>
  <r>
    <x v="2"/>
    <n v="1197831"/>
    <x v="220"/>
    <x v="1"/>
    <x v="11"/>
    <x v="13"/>
    <x v="5"/>
    <n v="35"/>
    <x v="23"/>
    <x v="160"/>
    <n v="87500"/>
    <n v="0.5"/>
    <x v="1"/>
    <x v="8"/>
  </r>
  <r>
    <x v="2"/>
    <n v="1197831"/>
    <x v="221"/>
    <x v="1"/>
    <x v="11"/>
    <x v="13"/>
    <x v="0"/>
    <n v="25"/>
    <x v="25"/>
    <x v="133"/>
    <n v="56875"/>
    <n v="0.35"/>
    <x v="1"/>
    <x v="7"/>
  </r>
  <r>
    <x v="2"/>
    <n v="1197831"/>
    <x v="222"/>
    <x v="1"/>
    <x v="11"/>
    <x v="13"/>
    <x v="1"/>
    <n v="35"/>
    <x v="22"/>
    <x v="45"/>
    <n v="76562.5"/>
    <n v="0.35"/>
    <x v="1"/>
    <x v="8"/>
  </r>
  <r>
    <x v="2"/>
    <n v="1197831"/>
    <x v="223"/>
    <x v="1"/>
    <x v="11"/>
    <x v="13"/>
    <x v="2"/>
    <n v="35"/>
    <x v="31"/>
    <x v="154"/>
    <n v="55125"/>
    <n v="0.35"/>
    <x v="1"/>
    <x v="8"/>
  </r>
  <r>
    <x v="2"/>
    <n v="1197831"/>
    <x v="224"/>
    <x v="1"/>
    <x v="11"/>
    <x v="13"/>
    <x v="3"/>
    <n v="35"/>
    <x v="46"/>
    <x v="162"/>
    <n v="63000"/>
    <n v="0.45"/>
    <x v="1"/>
    <x v="8"/>
  </r>
  <r>
    <x v="2"/>
    <n v="1197831"/>
    <x v="225"/>
    <x v="1"/>
    <x v="11"/>
    <x v="13"/>
    <x v="4"/>
    <n v="40"/>
    <x v="34"/>
    <x v="236"/>
    <n v="33000"/>
    <n v="0.3"/>
    <x v="1"/>
    <x v="1"/>
  </r>
  <r>
    <x v="2"/>
    <n v="1197831"/>
    <x v="226"/>
    <x v="1"/>
    <x v="11"/>
    <x v="13"/>
    <x v="5"/>
    <n v="35"/>
    <x v="33"/>
    <x v="158"/>
    <n v="83125"/>
    <n v="0.5"/>
    <x v="1"/>
    <x v="8"/>
  </r>
  <r>
    <x v="2"/>
    <n v="1197831"/>
    <x v="227"/>
    <x v="1"/>
    <x v="11"/>
    <x v="13"/>
    <x v="0"/>
    <n v="30"/>
    <x v="25"/>
    <x v="214"/>
    <n v="78000"/>
    <n v="0.39999999999999997"/>
    <x v="1"/>
    <x v="9"/>
  </r>
  <r>
    <x v="2"/>
    <n v="1197831"/>
    <x v="228"/>
    <x v="1"/>
    <x v="11"/>
    <x v="13"/>
    <x v="1"/>
    <n v="40"/>
    <x v="25"/>
    <x v="50"/>
    <n v="103999.99999999999"/>
    <n v="0.39999999999999997"/>
    <x v="1"/>
    <x v="1"/>
  </r>
  <r>
    <x v="2"/>
    <n v="1197831"/>
    <x v="711"/>
    <x v="1"/>
    <x v="11"/>
    <x v="13"/>
    <x v="2"/>
    <n v="30"/>
    <x v="33"/>
    <x v="332"/>
    <n v="56999.999999999993"/>
    <n v="0.39999999999999997"/>
    <x v="1"/>
    <x v="9"/>
  </r>
  <r>
    <x v="2"/>
    <n v="1197831"/>
    <x v="712"/>
    <x v="1"/>
    <x v="11"/>
    <x v="13"/>
    <x v="3"/>
    <n v="35"/>
    <x v="47"/>
    <x v="333"/>
    <n v="65625"/>
    <n v="0.5"/>
    <x v="1"/>
    <x v="8"/>
  </r>
  <r>
    <x v="2"/>
    <n v="1197831"/>
    <x v="713"/>
    <x v="1"/>
    <x v="11"/>
    <x v="13"/>
    <x v="4"/>
    <n v="40"/>
    <x v="34"/>
    <x v="236"/>
    <n v="38500"/>
    <n v="0.35"/>
    <x v="1"/>
    <x v="1"/>
  </r>
  <r>
    <x v="2"/>
    <n v="1197831"/>
    <x v="714"/>
    <x v="1"/>
    <x v="11"/>
    <x v="13"/>
    <x v="5"/>
    <n v="35"/>
    <x v="32"/>
    <x v="159"/>
    <n v="81812.5"/>
    <n v="0.55000000000000004"/>
    <x v="1"/>
    <x v="8"/>
  </r>
  <r>
    <x v="2"/>
    <n v="1197831"/>
    <x v="715"/>
    <x v="1"/>
    <x v="11"/>
    <x v="13"/>
    <x v="0"/>
    <n v="20"/>
    <x v="21"/>
    <x v="200"/>
    <n v="53999.999999999993"/>
    <n v="0.39999999999999997"/>
    <x v="1"/>
    <x v="17"/>
  </r>
  <r>
    <x v="2"/>
    <n v="1197831"/>
    <x v="716"/>
    <x v="1"/>
    <x v="11"/>
    <x v="13"/>
    <x v="1"/>
    <n v="25.000000000000007"/>
    <x v="21"/>
    <x v="334"/>
    <n v="67500.000000000015"/>
    <n v="0.39999999999999997"/>
    <x v="1"/>
    <x v="42"/>
  </r>
  <r>
    <x v="2"/>
    <n v="1197831"/>
    <x v="717"/>
    <x v="1"/>
    <x v="11"/>
    <x v="13"/>
    <x v="2"/>
    <n v="19.999999999999996"/>
    <x v="23"/>
    <x v="335"/>
    <n v="39999.999999999993"/>
    <n v="0.39999999999999997"/>
    <x v="1"/>
    <x v="43"/>
  </r>
  <r>
    <x v="2"/>
    <n v="1197831"/>
    <x v="718"/>
    <x v="1"/>
    <x v="11"/>
    <x v="13"/>
    <x v="3"/>
    <n v="25.000000000000007"/>
    <x v="46"/>
    <x v="336"/>
    <n v="50000.000000000015"/>
    <n v="0.5"/>
    <x v="1"/>
    <x v="42"/>
  </r>
  <r>
    <x v="2"/>
    <n v="1197831"/>
    <x v="719"/>
    <x v="1"/>
    <x v="11"/>
    <x v="13"/>
    <x v="4"/>
    <n v="30"/>
    <x v="48"/>
    <x v="125"/>
    <n v="31499.999999999996"/>
    <n v="0.35"/>
    <x v="1"/>
    <x v="9"/>
  </r>
  <r>
    <x v="2"/>
    <n v="1197831"/>
    <x v="720"/>
    <x v="1"/>
    <x v="11"/>
    <x v="13"/>
    <x v="5"/>
    <n v="25.000000000000007"/>
    <x v="30"/>
    <x v="337"/>
    <n v="79062.500000000029"/>
    <n v="0.55000000000000004"/>
    <x v="1"/>
    <x v="44"/>
  </r>
  <r>
    <x v="2"/>
    <n v="1197831"/>
    <x v="721"/>
    <x v="1"/>
    <x v="11"/>
    <x v="13"/>
    <x v="0"/>
    <n v="14.999999999999996"/>
    <x v="26"/>
    <x v="338"/>
    <n v="43499.999999999985"/>
    <n v="0.39999999999999997"/>
    <x v="1"/>
    <x v="45"/>
  </r>
  <r>
    <x v="2"/>
    <n v="1197831"/>
    <x v="722"/>
    <x v="1"/>
    <x v="11"/>
    <x v="13"/>
    <x v="1"/>
    <n v="25.000000000000007"/>
    <x v="29"/>
    <x v="339"/>
    <n v="75000.000000000015"/>
    <n v="0.39999999999999997"/>
    <x v="1"/>
    <x v="42"/>
  </r>
  <r>
    <x v="2"/>
    <n v="1197831"/>
    <x v="723"/>
    <x v="1"/>
    <x v="11"/>
    <x v="13"/>
    <x v="2"/>
    <n v="19.999999999999996"/>
    <x v="24"/>
    <x v="340"/>
    <n v="47999.999999999993"/>
    <n v="0.39999999999999997"/>
    <x v="1"/>
    <x v="43"/>
  </r>
  <r>
    <x v="2"/>
    <n v="1197831"/>
    <x v="229"/>
    <x v="1"/>
    <x v="11"/>
    <x v="13"/>
    <x v="3"/>
    <n v="30.000000000000004"/>
    <x v="27"/>
    <x v="341"/>
    <n v="78750.000000000015"/>
    <n v="0.5"/>
    <x v="1"/>
    <x v="18"/>
  </r>
  <r>
    <x v="2"/>
    <n v="1197831"/>
    <x v="230"/>
    <x v="1"/>
    <x v="11"/>
    <x v="13"/>
    <x v="4"/>
    <n v="45"/>
    <x v="32"/>
    <x v="174"/>
    <n v="66937.5"/>
    <n v="0.35"/>
    <x v="1"/>
    <x v="2"/>
  </r>
  <r>
    <x v="2"/>
    <n v="1197831"/>
    <x v="231"/>
    <x v="1"/>
    <x v="11"/>
    <x v="13"/>
    <x v="5"/>
    <n v="40"/>
    <x v="28"/>
    <x v="74"/>
    <n v="170500"/>
    <n v="0.55000000000000004"/>
    <x v="1"/>
    <x v="1"/>
  </r>
  <r>
    <x v="2"/>
    <n v="1197831"/>
    <x v="232"/>
    <x v="1"/>
    <x v="11"/>
    <x v="13"/>
    <x v="0"/>
    <n v="40"/>
    <x v="28"/>
    <x v="74"/>
    <n v="123999.99999999999"/>
    <n v="0.39999999999999997"/>
    <x v="1"/>
    <x v="1"/>
  </r>
  <r>
    <x v="2"/>
    <n v="1197831"/>
    <x v="233"/>
    <x v="1"/>
    <x v="11"/>
    <x v="13"/>
    <x v="1"/>
    <n v="45"/>
    <x v="28"/>
    <x v="285"/>
    <n v="139500"/>
    <n v="0.39999999999999997"/>
    <x v="1"/>
    <x v="2"/>
  </r>
  <r>
    <x v="2"/>
    <n v="1197831"/>
    <x v="234"/>
    <x v="1"/>
    <x v="11"/>
    <x v="13"/>
    <x v="2"/>
    <n v="40"/>
    <x v="25"/>
    <x v="50"/>
    <n v="103999.99999999999"/>
    <n v="0.39999999999999997"/>
    <x v="1"/>
    <x v="1"/>
  </r>
  <r>
    <x v="2"/>
    <n v="1197831"/>
    <x v="235"/>
    <x v="1"/>
    <x v="11"/>
    <x v="13"/>
    <x v="3"/>
    <n v="40"/>
    <x v="24"/>
    <x v="49"/>
    <n v="120000"/>
    <n v="0.5"/>
    <x v="1"/>
    <x v="1"/>
  </r>
  <r>
    <x v="2"/>
    <n v="1197831"/>
    <x v="236"/>
    <x v="1"/>
    <x v="11"/>
    <x v="13"/>
    <x v="4"/>
    <n v="45"/>
    <x v="23"/>
    <x v="38"/>
    <n v="78750"/>
    <n v="0.35"/>
    <x v="1"/>
    <x v="2"/>
  </r>
  <r>
    <x v="2"/>
    <n v="1197831"/>
    <x v="237"/>
    <x v="1"/>
    <x v="11"/>
    <x v="13"/>
    <x v="5"/>
    <n v="50"/>
    <x v="10"/>
    <x v="244"/>
    <n v="240625.00000000003"/>
    <n v="0.55000000000000004"/>
    <x v="1"/>
    <x v="0"/>
  </r>
  <r>
    <x v="2"/>
    <n v="1197831"/>
    <x v="238"/>
    <x v="1"/>
    <x v="11"/>
    <x v="13"/>
    <x v="0"/>
    <n v="40"/>
    <x v="6"/>
    <x v="77"/>
    <n v="148499.99999999997"/>
    <n v="0.44999999999999996"/>
    <x v="1"/>
    <x v="1"/>
  </r>
  <r>
    <x v="2"/>
    <n v="1197831"/>
    <x v="239"/>
    <x v="1"/>
    <x v="11"/>
    <x v="13"/>
    <x v="1"/>
    <n v="45"/>
    <x v="6"/>
    <x v="8"/>
    <n v="167062.49999999997"/>
    <n v="0.44999999999999996"/>
    <x v="1"/>
    <x v="2"/>
  </r>
  <r>
    <x v="2"/>
    <n v="1197831"/>
    <x v="240"/>
    <x v="1"/>
    <x v="11"/>
    <x v="13"/>
    <x v="2"/>
    <n v="40"/>
    <x v="17"/>
    <x v="87"/>
    <n v="175499.99999999997"/>
    <n v="0.44999999999999996"/>
    <x v="1"/>
    <x v="1"/>
  </r>
  <r>
    <x v="2"/>
    <n v="1197831"/>
    <x v="241"/>
    <x v="1"/>
    <x v="11"/>
    <x v="13"/>
    <x v="3"/>
    <n v="40"/>
    <x v="30"/>
    <x v="328"/>
    <n v="126500.00000000001"/>
    <n v="0.55000000000000004"/>
    <x v="1"/>
    <x v="1"/>
  </r>
  <r>
    <x v="2"/>
    <n v="1197831"/>
    <x v="242"/>
    <x v="1"/>
    <x v="11"/>
    <x v="13"/>
    <x v="4"/>
    <n v="45"/>
    <x v="20"/>
    <x v="112"/>
    <n v="98999.999999999985"/>
    <n v="0.39999999999999997"/>
    <x v="1"/>
    <x v="2"/>
  </r>
  <r>
    <x v="2"/>
    <n v="1197831"/>
    <x v="243"/>
    <x v="1"/>
    <x v="11"/>
    <x v="13"/>
    <x v="5"/>
    <n v="54.999999999999993"/>
    <x v="6"/>
    <x v="342"/>
    <n v="272250"/>
    <n v="0.60000000000000009"/>
    <x v="1"/>
    <x v="13"/>
  </r>
  <r>
    <x v="2"/>
    <n v="1197831"/>
    <x v="244"/>
    <x v="1"/>
    <x v="11"/>
    <x v="13"/>
    <x v="0"/>
    <n v="45"/>
    <x v="28"/>
    <x v="285"/>
    <n v="156937.49999999997"/>
    <n v="0.44999999999999996"/>
    <x v="1"/>
    <x v="2"/>
  </r>
  <r>
    <x v="2"/>
    <n v="1197831"/>
    <x v="245"/>
    <x v="1"/>
    <x v="11"/>
    <x v="13"/>
    <x v="1"/>
    <n v="55.000000000000007"/>
    <x v="28"/>
    <x v="101"/>
    <n v="191812.5"/>
    <n v="0.44999999999999996"/>
    <x v="1"/>
    <x v="4"/>
  </r>
  <r>
    <x v="2"/>
    <n v="1197831"/>
    <x v="246"/>
    <x v="1"/>
    <x v="11"/>
    <x v="13"/>
    <x v="2"/>
    <n v="50"/>
    <x v="5"/>
    <x v="13"/>
    <n v="213749.99999999997"/>
    <n v="0.44999999999999996"/>
    <x v="1"/>
    <x v="0"/>
  </r>
  <r>
    <x v="2"/>
    <n v="1197831"/>
    <x v="247"/>
    <x v="1"/>
    <x v="11"/>
    <x v="13"/>
    <x v="3"/>
    <n v="45"/>
    <x v="33"/>
    <x v="117"/>
    <n v="117562.50000000001"/>
    <n v="0.55000000000000004"/>
    <x v="1"/>
    <x v="2"/>
  </r>
  <r>
    <x v="2"/>
    <n v="1197831"/>
    <x v="248"/>
    <x v="1"/>
    <x v="11"/>
    <x v="13"/>
    <x v="4"/>
    <n v="50"/>
    <x v="33"/>
    <x v="343"/>
    <n v="94999.999999999985"/>
    <n v="0.39999999999999997"/>
    <x v="1"/>
    <x v="0"/>
  </r>
  <r>
    <x v="2"/>
    <n v="1197831"/>
    <x v="249"/>
    <x v="1"/>
    <x v="11"/>
    <x v="13"/>
    <x v="5"/>
    <n v="54.999999999999993"/>
    <x v="26"/>
    <x v="344"/>
    <n v="239250"/>
    <n v="0.60000000000000009"/>
    <x v="1"/>
    <x v="13"/>
  </r>
  <r>
    <x v="2"/>
    <n v="1197831"/>
    <x v="250"/>
    <x v="1"/>
    <x v="11"/>
    <x v="13"/>
    <x v="0"/>
    <n v="50"/>
    <x v="21"/>
    <x v="73"/>
    <n v="151874.99999999997"/>
    <n v="0.44999999999999996"/>
    <x v="1"/>
    <x v="0"/>
  </r>
  <r>
    <x v="2"/>
    <n v="1197831"/>
    <x v="251"/>
    <x v="1"/>
    <x v="11"/>
    <x v="13"/>
    <x v="1"/>
    <n v="50"/>
    <x v="22"/>
    <x v="65"/>
    <n v="140625"/>
    <n v="0.44999999999999996"/>
    <x v="1"/>
    <x v="0"/>
  </r>
  <r>
    <x v="2"/>
    <n v="1197831"/>
    <x v="252"/>
    <x v="1"/>
    <x v="11"/>
    <x v="13"/>
    <x v="2"/>
    <n v="54.999999999999993"/>
    <x v="21"/>
    <x v="345"/>
    <n v="167062.49999999997"/>
    <n v="0.44999999999999996"/>
    <x v="1"/>
    <x v="13"/>
  </r>
  <r>
    <x v="2"/>
    <n v="1197831"/>
    <x v="253"/>
    <x v="1"/>
    <x v="11"/>
    <x v="13"/>
    <x v="3"/>
    <n v="54.999999999999993"/>
    <x v="46"/>
    <x v="211"/>
    <n v="121000"/>
    <n v="0.55000000000000004"/>
    <x v="1"/>
    <x v="13"/>
  </r>
  <r>
    <x v="2"/>
    <n v="1197831"/>
    <x v="254"/>
    <x v="1"/>
    <x v="11"/>
    <x v="13"/>
    <x v="4"/>
    <n v="50"/>
    <x v="46"/>
    <x v="46"/>
    <n v="80000"/>
    <n v="0.39999999999999997"/>
    <x v="1"/>
    <x v="0"/>
  </r>
  <r>
    <x v="2"/>
    <n v="1197831"/>
    <x v="255"/>
    <x v="1"/>
    <x v="11"/>
    <x v="13"/>
    <x v="5"/>
    <n v="45"/>
    <x v="22"/>
    <x v="66"/>
    <n v="168750.00000000003"/>
    <n v="0.60000000000000009"/>
    <x v="1"/>
    <x v="2"/>
  </r>
  <r>
    <x v="2"/>
    <n v="1197831"/>
    <x v="256"/>
    <x v="1"/>
    <x v="11"/>
    <x v="13"/>
    <x v="0"/>
    <n v="35"/>
    <x v="30"/>
    <x v="327"/>
    <n v="90562.499999999985"/>
    <n v="0.44999999999999996"/>
    <x v="1"/>
    <x v="8"/>
  </r>
  <r>
    <x v="2"/>
    <n v="1197831"/>
    <x v="257"/>
    <x v="1"/>
    <x v="11"/>
    <x v="13"/>
    <x v="1"/>
    <n v="35"/>
    <x v="30"/>
    <x v="327"/>
    <n v="90562.499999999985"/>
    <n v="0.44999999999999996"/>
    <x v="1"/>
    <x v="8"/>
  </r>
  <r>
    <x v="2"/>
    <n v="1197831"/>
    <x v="258"/>
    <x v="1"/>
    <x v="11"/>
    <x v="13"/>
    <x v="2"/>
    <n v="40"/>
    <x v="27"/>
    <x v="195"/>
    <n v="94499.999999999985"/>
    <n v="0.44999999999999996"/>
    <x v="1"/>
    <x v="1"/>
  </r>
  <r>
    <x v="2"/>
    <n v="1197831"/>
    <x v="259"/>
    <x v="1"/>
    <x v="11"/>
    <x v="13"/>
    <x v="3"/>
    <n v="40"/>
    <x v="47"/>
    <x v="149"/>
    <n v="82500"/>
    <n v="0.55000000000000004"/>
    <x v="1"/>
    <x v="1"/>
  </r>
  <r>
    <x v="2"/>
    <n v="1197831"/>
    <x v="260"/>
    <x v="1"/>
    <x v="11"/>
    <x v="13"/>
    <x v="4"/>
    <n v="35"/>
    <x v="44"/>
    <x v="208"/>
    <n v="48999.999999999993"/>
    <n v="0.39999999999999997"/>
    <x v="1"/>
    <x v="8"/>
  </r>
  <r>
    <x v="2"/>
    <n v="1197831"/>
    <x v="261"/>
    <x v="1"/>
    <x v="11"/>
    <x v="13"/>
    <x v="5"/>
    <n v="45"/>
    <x v="27"/>
    <x v="44"/>
    <n v="141750.00000000003"/>
    <n v="0.60000000000000009"/>
    <x v="1"/>
    <x v="2"/>
  </r>
  <r>
    <x v="2"/>
    <n v="1197831"/>
    <x v="262"/>
    <x v="1"/>
    <x v="11"/>
    <x v="13"/>
    <x v="0"/>
    <n v="30.000000000000004"/>
    <x v="21"/>
    <x v="346"/>
    <n v="91125"/>
    <n v="0.44999999999999996"/>
    <x v="1"/>
    <x v="18"/>
  </r>
  <r>
    <x v="2"/>
    <n v="1197831"/>
    <x v="263"/>
    <x v="1"/>
    <x v="11"/>
    <x v="13"/>
    <x v="1"/>
    <n v="30.000000000000004"/>
    <x v="21"/>
    <x v="346"/>
    <n v="91125"/>
    <n v="0.44999999999999996"/>
    <x v="1"/>
    <x v="18"/>
  </r>
  <r>
    <x v="2"/>
    <n v="1197831"/>
    <x v="264"/>
    <x v="1"/>
    <x v="11"/>
    <x v="13"/>
    <x v="2"/>
    <n v="55.000000000000007"/>
    <x v="24"/>
    <x v="222"/>
    <n v="148500"/>
    <n v="0.44999999999999996"/>
    <x v="1"/>
    <x v="4"/>
  </r>
  <r>
    <x v="2"/>
    <n v="1197831"/>
    <x v="265"/>
    <x v="1"/>
    <x v="11"/>
    <x v="13"/>
    <x v="3"/>
    <n v="55.000000000000007"/>
    <x v="33"/>
    <x v="347"/>
    <n v="143687.50000000003"/>
    <n v="0.55000000000000004"/>
    <x v="1"/>
    <x v="4"/>
  </r>
  <r>
    <x v="2"/>
    <n v="1197831"/>
    <x v="266"/>
    <x v="1"/>
    <x v="11"/>
    <x v="13"/>
    <x v="4"/>
    <n v="54.999999999999993"/>
    <x v="31"/>
    <x v="348"/>
    <n v="98999.999999999985"/>
    <n v="0.39999999999999997"/>
    <x v="1"/>
    <x v="13"/>
  </r>
  <r>
    <x v="2"/>
    <n v="1197831"/>
    <x v="267"/>
    <x v="1"/>
    <x v="11"/>
    <x v="13"/>
    <x v="5"/>
    <n v="65"/>
    <x v="25"/>
    <x v="108"/>
    <n v="253500.00000000003"/>
    <n v="0.60000000000000009"/>
    <x v="1"/>
    <x v="5"/>
  </r>
  <r>
    <x v="2"/>
    <n v="1197831"/>
    <x v="268"/>
    <x v="1"/>
    <x v="11"/>
    <x v="13"/>
    <x v="0"/>
    <n v="54.999999999999993"/>
    <x v="9"/>
    <x v="349"/>
    <n v="197999.99999999994"/>
    <n v="0.44999999999999996"/>
    <x v="1"/>
    <x v="13"/>
  </r>
  <r>
    <x v="2"/>
    <n v="1197831"/>
    <x v="269"/>
    <x v="1"/>
    <x v="11"/>
    <x v="13"/>
    <x v="1"/>
    <n v="54.999999999999993"/>
    <x v="9"/>
    <x v="349"/>
    <n v="197999.99999999994"/>
    <n v="0.44999999999999996"/>
    <x v="1"/>
    <x v="13"/>
  </r>
  <r>
    <x v="2"/>
    <n v="1197831"/>
    <x v="270"/>
    <x v="1"/>
    <x v="11"/>
    <x v="13"/>
    <x v="2"/>
    <n v="60"/>
    <x v="19"/>
    <x v="81"/>
    <n v="188999.99999999997"/>
    <n v="0.44999999999999996"/>
    <x v="1"/>
    <x v="3"/>
  </r>
  <r>
    <x v="2"/>
    <n v="1197831"/>
    <x v="271"/>
    <x v="1"/>
    <x v="11"/>
    <x v="13"/>
    <x v="3"/>
    <n v="60"/>
    <x v="20"/>
    <x v="77"/>
    <n v="181500.00000000003"/>
    <n v="0.55000000000000004"/>
    <x v="1"/>
    <x v="3"/>
  </r>
  <r>
    <x v="2"/>
    <n v="1197831"/>
    <x v="272"/>
    <x v="1"/>
    <x v="11"/>
    <x v="13"/>
    <x v="4"/>
    <n v="54.999999999999993"/>
    <x v="23"/>
    <x v="350"/>
    <n v="109999.99999999997"/>
    <n v="0.39999999999999997"/>
    <x v="1"/>
    <x v="13"/>
  </r>
  <r>
    <x v="2"/>
    <n v="1197831"/>
    <x v="273"/>
    <x v="1"/>
    <x v="11"/>
    <x v="13"/>
    <x v="5"/>
    <n v="65"/>
    <x v="29"/>
    <x v="63"/>
    <n v="292500.00000000006"/>
    <n v="0.60000000000000009"/>
    <x v="1"/>
    <x v="5"/>
  </r>
  <r>
    <x v="0"/>
    <n v="1185732"/>
    <x v="274"/>
    <x v="1"/>
    <x v="11"/>
    <x v="13"/>
    <x v="0"/>
    <n v="35"/>
    <x v="32"/>
    <x v="159"/>
    <n v="59500"/>
    <n v="0.4"/>
    <x v="1"/>
    <x v="8"/>
  </r>
  <r>
    <x v="0"/>
    <n v="1185732"/>
    <x v="275"/>
    <x v="1"/>
    <x v="11"/>
    <x v="13"/>
    <x v="1"/>
    <n v="35"/>
    <x v="37"/>
    <x v="122"/>
    <n v="27562.5"/>
    <n v="0.35"/>
    <x v="1"/>
    <x v="8"/>
  </r>
  <r>
    <x v="0"/>
    <n v="1185732"/>
    <x v="276"/>
    <x v="1"/>
    <x v="11"/>
    <x v="13"/>
    <x v="2"/>
    <n v="25"/>
    <x v="37"/>
    <x v="182"/>
    <n v="19687.5"/>
    <n v="0.35"/>
    <x v="1"/>
    <x v="7"/>
  </r>
  <r>
    <x v="0"/>
    <n v="1185732"/>
    <x v="277"/>
    <x v="1"/>
    <x v="11"/>
    <x v="13"/>
    <x v="3"/>
    <n v="30.000000000000004"/>
    <x v="41"/>
    <x v="305"/>
    <n v="9000.0000000000018"/>
    <n v="0.4"/>
    <x v="1"/>
    <x v="18"/>
  </r>
  <r>
    <x v="0"/>
    <n v="1185732"/>
    <x v="278"/>
    <x v="3"/>
    <x v="12"/>
    <x v="14"/>
    <x v="4"/>
    <n v="44.999999999999993"/>
    <x v="35"/>
    <x v="351"/>
    <n v="19687.499999999996"/>
    <n v="0.35"/>
    <x v="1"/>
    <x v="39"/>
  </r>
  <r>
    <x v="0"/>
    <n v="1185732"/>
    <x v="279"/>
    <x v="3"/>
    <x v="12"/>
    <x v="14"/>
    <x v="5"/>
    <n v="35"/>
    <x v="37"/>
    <x v="122"/>
    <n v="39375"/>
    <n v="0.5"/>
    <x v="1"/>
    <x v="8"/>
  </r>
  <r>
    <x v="0"/>
    <n v="1185732"/>
    <x v="280"/>
    <x v="3"/>
    <x v="12"/>
    <x v="14"/>
    <x v="0"/>
    <n v="35"/>
    <x v="33"/>
    <x v="158"/>
    <n v="66500"/>
    <n v="0.4"/>
    <x v="1"/>
    <x v="8"/>
  </r>
  <r>
    <x v="0"/>
    <n v="1185732"/>
    <x v="281"/>
    <x v="3"/>
    <x v="12"/>
    <x v="14"/>
    <x v="1"/>
    <n v="35"/>
    <x v="35"/>
    <x v="317"/>
    <n v="15312.499999999998"/>
    <n v="0.35"/>
    <x v="1"/>
    <x v="8"/>
  </r>
  <r>
    <x v="0"/>
    <n v="1185732"/>
    <x v="282"/>
    <x v="3"/>
    <x v="12"/>
    <x v="14"/>
    <x v="2"/>
    <n v="25"/>
    <x v="36"/>
    <x v="317"/>
    <n v="15312.499999999998"/>
    <n v="0.35"/>
    <x v="1"/>
    <x v="7"/>
  </r>
  <r>
    <x v="0"/>
    <n v="1185732"/>
    <x v="283"/>
    <x v="3"/>
    <x v="12"/>
    <x v="14"/>
    <x v="3"/>
    <n v="30.000000000000004"/>
    <x v="50"/>
    <x v="352"/>
    <n v="6000.0000000000009"/>
    <n v="0.4"/>
    <x v="1"/>
    <x v="18"/>
  </r>
  <r>
    <x v="0"/>
    <n v="1185732"/>
    <x v="284"/>
    <x v="3"/>
    <x v="12"/>
    <x v="14"/>
    <x v="4"/>
    <n v="44.999999999999993"/>
    <x v="35"/>
    <x v="351"/>
    <n v="19687.499999999996"/>
    <n v="0.35"/>
    <x v="1"/>
    <x v="39"/>
  </r>
  <r>
    <x v="0"/>
    <n v="1185732"/>
    <x v="285"/>
    <x v="3"/>
    <x v="12"/>
    <x v="14"/>
    <x v="5"/>
    <n v="35"/>
    <x v="40"/>
    <x v="136"/>
    <n v="35000"/>
    <n v="0.5"/>
    <x v="1"/>
    <x v="8"/>
  </r>
  <r>
    <x v="0"/>
    <n v="1185732"/>
    <x v="286"/>
    <x v="3"/>
    <x v="12"/>
    <x v="14"/>
    <x v="0"/>
    <n v="40"/>
    <x v="58"/>
    <x v="353"/>
    <n v="67200"/>
    <n v="0.4"/>
    <x v="1"/>
    <x v="1"/>
  </r>
  <r>
    <x v="0"/>
    <n v="1185732"/>
    <x v="287"/>
    <x v="3"/>
    <x v="12"/>
    <x v="14"/>
    <x v="1"/>
    <n v="40"/>
    <x v="38"/>
    <x v="123"/>
    <n v="14000"/>
    <n v="0.35"/>
    <x v="1"/>
    <x v="1"/>
  </r>
  <r>
    <x v="0"/>
    <n v="1185732"/>
    <x v="288"/>
    <x v="3"/>
    <x v="12"/>
    <x v="14"/>
    <x v="2"/>
    <n v="30.000000000000004"/>
    <x v="42"/>
    <x v="354"/>
    <n v="15750.000000000002"/>
    <n v="0.35"/>
    <x v="1"/>
    <x v="18"/>
  </r>
  <r>
    <x v="0"/>
    <n v="1185732"/>
    <x v="289"/>
    <x v="3"/>
    <x v="12"/>
    <x v="14"/>
    <x v="3"/>
    <n v="35"/>
    <x v="59"/>
    <x v="355"/>
    <n v="0"/>
    <n v="0.4"/>
    <x v="1"/>
    <x v="46"/>
  </r>
  <r>
    <x v="0"/>
    <n v="1185732"/>
    <x v="290"/>
    <x v="3"/>
    <x v="12"/>
    <x v="14"/>
    <x v="4"/>
    <n v="50"/>
    <x v="50"/>
    <x v="310"/>
    <n v="8750"/>
    <n v="0.35"/>
    <x v="1"/>
    <x v="0"/>
  </r>
  <r>
    <x v="0"/>
    <n v="1185732"/>
    <x v="291"/>
    <x v="3"/>
    <x v="12"/>
    <x v="14"/>
    <x v="5"/>
    <n v="40"/>
    <x v="42"/>
    <x v="129"/>
    <n v="30000"/>
    <n v="0.5"/>
    <x v="1"/>
    <x v="1"/>
  </r>
  <r>
    <x v="0"/>
    <n v="1185732"/>
    <x v="292"/>
    <x v="3"/>
    <x v="12"/>
    <x v="14"/>
    <x v="0"/>
    <n v="40"/>
    <x v="47"/>
    <x v="149"/>
    <n v="60000"/>
    <n v="0.4"/>
    <x v="1"/>
    <x v="1"/>
  </r>
  <r>
    <x v="0"/>
    <n v="1185732"/>
    <x v="293"/>
    <x v="3"/>
    <x v="12"/>
    <x v="14"/>
    <x v="1"/>
    <n v="35"/>
    <x v="41"/>
    <x v="320"/>
    <n v="9187.5"/>
    <n v="0.35"/>
    <x v="1"/>
    <x v="8"/>
  </r>
  <r>
    <x v="0"/>
    <n v="1185732"/>
    <x v="294"/>
    <x v="3"/>
    <x v="12"/>
    <x v="14"/>
    <x v="2"/>
    <n v="25.000000000000007"/>
    <x v="41"/>
    <x v="356"/>
    <n v="6562.5000000000009"/>
    <n v="0.35"/>
    <x v="1"/>
    <x v="44"/>
  </r>
  <r>
    <x v="0"/>
    <n v="1185732"/>
    <x v="295"/>
    <x v="3"/>
    <x v="12"/>
    <x v="14"/>
    <x v="3"/>
    <n v="30"/>
    <x v="59"/>
    <x v="355"/>
    <n v="0"/>
    <n v="0.4"/>
    <x v="1"/>
    <x v="46"/>
  </r>
  <r>
    <x v="0"/>
    <n v="1185732"/>
    <x v="296"/>
    <x v="3"/>
    <x v="12"/>
    <x v="14"/>
    <x v="4"/>
    <n v="45"/>
    <x v="52"/>
    <x v="186"/>
    <n v="3937.4999999999995"/>
    <n v="0.35"/>
    <x v="1"/>
    <x v="2"/>
  </r>
  <r>
    <x v="0"/>
    <n v="1185732"/>
    <x v="297"/>
    <x v="3"/>
    <x v="12"/>
    <x v="14"/>
    <x v="5"/>
    <n v="35"/>
    <x v="42"/>
    <x v="304"/>
    <n v="26250"/>
    <n v="0.5"/>
    <x v="1"/>
    <x v="8"/>
  </r>
  <r>
    <x v="0"/>
    <n v="1185732"/>
    <x v="298"/>
    <x v="3"/>
    <x v="12"/>
    <x v="14"/>
    <x v="0"/>
    <n v="45"/>
    <x v="58"/>
    <x v="357"/>
    <n v="75600"/>
    <n v="0.4"/>
    <x v="1"/>
    <x v="2"/>
  </r>
  <r>
    <x v="0"/>
    <n v="1185732"/>
    <x v="299"/>
    <x v="3"/>
    <x v="12"/>
    <x v="14"/>
    <x v="1"/>
    <n v="40.000000000000007"/>
    <x v="35"/>
    <x v="358"/>
    <n v="17500"/>
    <n v="0.35"/>
    <x v="1"/>
    <x v="38"/>
  </r>
  <r>
    <x v="0"/>
    <n v="1185732"/>
    <x v="300"/>
    <x v="3"/>
    <x v="12"/>
    <x v="14"/>
    <x v="2"/>
    <n v="35"/>
    <x v="38"/>
    <x v="319"/>
    <n v="12250"/>
    <n v="0.35"/>
    <x v="1"/>
    <x v="8"/>
  </r>
  <r>
    <x v="0"/>
    <n v="1185732"/>
    <x v="301"/>
    <x v="3"/>
    <x v="12"/>
    <x v="14"/>
    <x v="3"/>
    <n v="35"/>
    <x v="52"/>
    <x v="308"/>
    <n v="3500"/>
    <n v="0.4"/>
    <x v="1"/>
    <x v="8"/>
  </r>
  <r>
    <x v="0"/>
    <n v="1185732"/>
    <x v="302"/>
    <x v="3"/>
    <x v="12"/>
    <x v="14"/>
    <x v="4"/>
    <n v="49.999999999999993"/>
    <x v="50"/>
    <x v="359"/>
    <n v="8749.9999999999982"/>
    <n v="0.35"/>
    <x v="1"/>
    <x v="23"/>
  </r>
  <r>
    <x v="0"/>
    <n v="1185732"/>
    <x v="303"/>
    <x v="3"/>
    <x v="12"/>
    <x v="14"/>
    <x v="5"/>
    <n v="54.999999999999993"/>
    <x v="42"/>
    <x v="360"/>
    <n v="41249.999999999993"/>
    <n v="0.5"/>
    <x v="1"/>
    <x v="13"/>
  </r>
  <r>
    <x v="0"/>
    <n v="1185732"/>
    <x v="304"/>
    <x v="3"/>
    <x v="12"/>
    <x v="14"/>
    <x v="0"/>
    <n v="40"/>
    <x v="46"/>
    <x v="175"/>
    <n v="64000"/>
    <n v="0.4"/>
    <x v="1"/>
    <x v="1"/>
  </r>
  <r>
    <x v="0"/>
    <n v="1185732"/>
    <x v="305"/>
    <x v="3"/>
    <x v="12"/>
    <x v="14"/>
    <x v="1"/>
    <n v="35.000000000000007"/>
    <x v="42"/>
    <x v="307"/>
    <n v="18375"/>
    <n v="0.35"/>
    <x v="1"/>
    <x v="47"/>
  </r>
  <r>
    <x v="0"/>
    <n v="1185732"/>
    <x v="306"/>
    <x v="3"/>
    <x v="12"/>
    <x v="14"/>
    <x v="2"/>
    <n v="30.000000000000004"/>
    <x v="36"/>
    <x v="307"/>
    <n v="18375"/>
    <n v="0.35"/>
    <x v="1"/>
    <x v="18"/>
  </r>
  <r>
    <x v="0"/>
    <n v="1185732"/>
    <x v="307"/>
    <x v="3"/>
    <x v="12"/>
    <x v="14"/>
    <x v="3"/>
    <n v="30.000000000000004"/>
    <x v="42"/>
    <x v="354"/>
    <n v="18000.000000000004"/>
    <n v="0.4"/>
    <x v="1"/>
    <x v="18"/>
  </r>
  <r>
    <x v="0"/>
    <n v="1185732"/>
    <x v="308"/>
    <x v="3"/>
    <x v="12"/>
    <x v="14"/>
    <x v="4"/>
    <n v="45"/>
    <x v="42"/>
    <x v="314"/>
    <n v="23625"/>
    <n v="0.35"/>
    <x v="1"/>
    <x v="2"/>
  </r>
  <r>
    <x v="0"/>
    <n v="1185732"/>
    <x v="309"/>
    <x v="3"/>
    <x v="12"/>
    <x v="14"/>
    <x v="5"/>
    <n v="50"/>
    <x v="45"/>
    <x v="133"/>
    <n v="81250"/>
    <n v="0.5"/>
    <x v="1"/>
    <x v="0"/>
  </r>
  <r>
    <x v="0"/>
    <n v="1185732"/>
    <x v="310"/>
    <x v="3"/>
    <x v="12"/>
    <x v="14"/>
    <x v="0"/>
    <n v="45"/>
    <x v="20"/>
    <x v="112"/>
    <n v="99000"/>
    <n v="0.4"/>
    <x v="1"/>
    <x v="2"/>
  </r>
  <r>
    <x v="0"/>
    <n v="1185732"/>
    <x v="311"/>
    <x v="3"/>
    <x v="12"/>
    <x v="14"/>
    <x v="1"/>
    <n v="40.000000000000007"/>
    <x v="48"/>
    <x v="202"/>
    <n v="42000"/>
    <n v="0.35"/>
    <x v="1"/>
    <x v="38"/>
  </r>
  <r>
    <x v="0"/>
    <n v="1185732"/>
    <x v="312"/>
    <x v="3"/>
    <x v="12"/>
    <x v="14"/>
    <x v="2"/>
    <n v="35"/>
    <x v="37"/>
    <x v="122"/>
    <n v="27562.5"/>
    <n v="0.35"/>
    <x v="1"/>
    <x v="8"/>
  </r>
  <r>
    <x v="0"/>
    <n v="1185732"/>
    <x v="313"/>
    <x v="3"/>
    <x v="12"/>
    <x v="14"/>
    <x v="3"/>
    <n v="35"/>
    <x v="36"/>
    <x v="183"/>
    <n v="24500"/>
    <n v="0.4"/>
    <x v="1"/>
    <x v="8"/>
  </r>
  <r>
    <x v="0"/>
    <n v="1185732"/>
    <x v="314"/>
    <x v="3"/>
    <x v="12"/>
    <x v="14"/>
    <x v="4"/>
    <n v="45"/>
    <x v="36"/>
    <x v="122"/>
    <n v="27562.5"/>
    <n v="0.35"/>
    <x v="1"/>
    <x v="2"/>
  </r>
  <r>
    <x v="0"/>
    <n v="1185732"/>
    <x v="315"/>
    <x v="3"/>
    <x v="12"/>
    <x v="14"/>
    <x v="5"/>
    <n v="50"/>
    <x v="44"/>
    <x v="160"/>
    <n v="87500"/>
    <n v="0.5"/>
    <x v="1"/>
    <x v="0"/>
  </r>
  <r>
    <x v="0"/>
    <n v="1185732"/>
    <x v="316"/>
    <x v="3"/>
    <x v="12"/>
    <x v="14"/>
    <x v="0"/>
    <n v="45"/>
    <x v="23"/>
    <x v="38"/>
    <n v="90000"/>
    <n v="0.4"/>
    <x v="1"/>
    <x v="2"/>
  </r>
  <r>
    <x v="0"/>
    <n v="1185732"/>
    <x v="317"/>
    <x v="3"/>
    <x v="12"/>
    <x v="14"/>
    <x v="1"/>
    <n v="45.000000000000007"/>
    <x v="34"/>
    <x v="196"/>
    <n v="43312.5"/>
    <n v="0.35"/>
    <x v="1"/>
    <x v="14"/>
  </r>
  <r>
    <x v="0"/>
    <n v="1185732"/>
    <x v="318"/>
    <x v="3"/>
    <x v="12"/>
    <x v="14"/>
    <x v="2"/>
    <n v="40"/>
    <x v="40"/>
    <x v="135"/>
    <n v="28000"/>
    <n v="0.35"/>
    <x v="1"/>
    <x v="1"/>
  </r>
  <r>
    <x v="0"/>
    <n v="1185732"/>
    <x v="319"/>
    <x v="3"/>
    <x v="12"/>
    <x v="14"/>
    <x v="3"/>
    <n v="30.000000000000004"/>
    <x v="35"/>
    <x v="361"/>
    <n v="15000.000000000004"/>
    <n v="0.4"/>
    <x v="1"/>
    <x v="18"/>
  </r>
  <r>
    <x v="0"/>
    <n v="1185732"/>
    <x v="320"/>
    <x v="3"/>
    <x v="12"/>
    <x v="14"/>
    <x v="4"/>
    <n v="40"/>
    <x v="38"/>
    <x v="123"/>
    <n v="14000"/>
    <n v="0.35"/>
    <x v="1"/>
    <x v="1"/>
  </r>
  <r>
    <x v="0"/>
    <n v="1185732"/>
    <x v="321"/>
    <x v="3"/>
    <x v="12"/>
    <x v="14"/>
    <x v="5"/>
    <n v="45"/>
    <x v="34"/>
    <x v="118"/>
    <n v="61875"/>
    <n v="0.5"/>
    <x v="1"/>
    <x v="2"/>
  </r>
  <r>
    <x v="0"/>
    <n v="1185732"/>
    <x v="322"/>
    <x v="3"/>
    <x v="12"/>
    <x v="14"/>
    <x v="0"/>
    <n v="40"/>
    <x v="46"/>
    <x v="175"/>
    <n v="64000"/>
    <n v="0.4"/>
    <x v="1"/>
    <x v="1"/>
  </r>
  <r>
    <x v="0"/>
    <n v="1185732"/>
    <x v="323"/>
    <x v="3"/>
    <x v="12"/>
    <x v="14"/>
    <x v="1"/>
    <n v="35.000000000000007"/>
    <x v="40"/>
    <x v="313"/>
    <n v="24500.000000000004"/>
    <n v="0.35"/>
    <x v="1"/>
    <x v="47"/>
  </r>
  <r>
    <x v="0"/>
    <n v="1185732"/>
    <x v="324"/>
    <x v="3"/>
    <x v="12"/>
    <x v="14"/>
    <x v="2"/>
    <n v="20"/>
    <x v="38"/>
    <x v="184"/>
    <n v="7000"/>
    <n v="0.35"/>
    <x v="1"/>
    <x v="17"/>
  </r>
  <r>
    <x v="0"/>
    <n v="1185732"/>
    <x v="325"/>
    <x v="3"/>
    <x v="12"/>
    <x v="14"/>
    <x v="3"/>
    <n v="20"/>
    <x v="41"/>
    <x v="362"/>
    <n v="6000"/>
    <n v="0.4"/>
    <x v="1"/>
    <x v="17"/>
  </r>
  <r>
    <x v="0"/>
    <n v="1185732"/>
    <x v="326"/>
    <x v="3"/>
    <x v="12"/>
    <x v="14"/>
    <x v="4"/>
    <n v="30"/>
    <x v="41"/>
    <x v="363"/>
    <n v="7874.9999999999991"/>
    <n v="0.35"/>
    <x v="1"/>
    <x v="9"/>
  </r>
  <r>
    <x v="0"/>
    <n v="1185732"/>
    <x v="327"/>
    <x v="3"/>
    <x v="12"/>
    <x v="14"/>
    <x v="5"/>
    <n v="35"/>
    <x v="42"/>
    <x v="304"/>
    <n v="26250"/>
    <n v="0.5"/>
    <x v="1"/>
    <x v="8"/>
  </r>
  <r>
    <x v="0"/>
    <n v="1185732"/>
    <x v="328"/>
    <x v="3"/>
    <x v="12"/>
    <x v="14"/>
    <x v="0"/>
    <n v="40"/>
    <x v="45"/>
    <x v="197"/>
    <n v="52000"/>
    <n v="0.4"/>
    <x v="1"/>
    <x v="1"/>
  </r>
  <r>
    <x v="0"/>
    <n v="1185732"/>
    <x v="329"/>
    <x v="3"/>
    <x v="12"/>
    <x v="14"/>
    <x v="1"/>
    <n v="30"/>
    <x v="42"/>
    <x v="187"/>
    <n v="15749.999999999998"/>
    <n v="0.35"/>
    <x v="1"/>
    <x v="9"/>
  </r>
  <r>
    <x v="0"/>
    <n v="1185732"/>
    <x v="330"/>
    <x v="3"/>
    <x v="12"/>
    <x v="14"/>
    <x v="2"/>
    <n v="30"/>
    <x v="50"/>
    <x v="362"/>
    <n v="5250"/>
    <n v="0.35"/>
    <x v="1"/>
    <x v="9"/>
  </r>
  <r>
    <x v="0"/>
    <n v="1185732"/>
    <x v="331"/>
    <x v="3"/>
    <x v="12"/>
    <x v="14"/>
    <x v="3"/>
    <n v="30"/>
    <x v="52"/>
    <x v="364"/>
    <n v="3000"/>
    <n v="0.4"/>
    <x v="1"/>
    <x v="9"/>
  </r>
  <r>
    <x v="0"/>
    <n v="1185732"/>
    <x v="332"/>
    <x v="3"/>
    <x v="12"/>
    <x v="14"/>
    <x v="4"/>
    <n v="40"/>
    <x v="52"/>
    <x v="365"/>
    <n v="3500"/>
    <n v="0.35"/>
    <x v="1"/>
    <x v="1"/>
  </r>
  <r>
    <x v="0"/>
    <n v="1185732"/>
    <x v="333"/>
    <x v="3"/>
    <x v="12"/>
    <x v="14"/>
    <x v="5"/>
    <n v="44.999999999999993"/>
    <x v="42"/>
    <x v="303"/>
    <n v="33749.999999999993"/>
    <n v="0.5"/>
    <x v="1"/>
    <x v="37"/>
  </r>
  <r>
    <x v="0"/>
    <n v="1185732"/>
    <x v="334"/>
    <x v="3"/>
    <x v="12"/>
    <x v="14"/>
    <x v="0"/>
    <n v="40"/>
    <x v="48"/>
    <x v="150"/>
    <n v="48000"/>
    <n v="0.4"/>
    <x v="1"/>
    <x v="1"/>
  </r>
  <r>
    <x v="0"/>
    <n v="1185732"/>
    <x v="335"/>
    <x v="3"/>
    <x v="12"/>
    <x v="14"/>
    <x v="1"/>
    <n v="30.000000000000004"/>
    <x v="42"/>
    <x v="354"/>
    <n v="15750.000000000002"/>
    <n v="0.35"/>
    <x v="1"/>
    <x v="18"/>
  </r>
  <r>
    <x v="0"/>
    <n v="1185732"/>
    <x v="336"/>
    <x v="3"/>
    <x v="12"/>
    <x v="14"/>
    <x v="2"/>
    <n v="30.000000000000004"/>
    <x v="60"/>
    <x v="366"/>
    <n v="9975"/>
    <n v="0.35"/>
    <x v="1"/>
    <x v="18"/>
  </r>
  <r>
    <x v="0"/>
    <n v="1185732"/>
    <x v="337"/>
    <x v="3"/>
    <x v="12"/>
    <x v="14"/>
    <x v="3"/>
    <n v="30.000000000000004"/>
    <x v="35"/>
    <x v="361"/>
    <n v="15000.000000000004"/>
    <n v="0.4"/>
    <x v="1"/>
    <x v="18"/>
  </r>
  <r>
    <x v="0"/>
    <n v="1185732"/>
    <x v="338"/>
    <x v="3"/>
    <x v="12"/>
    <x v="14"/>
    <x v="4"/>
    <n v="49.999999999999993"/>
    <x v="38"/>
    <x v="367"/>
    <n v="17499.999999999996"/>
    <n v="0.35"/>
    <x v="1"/>
    <x v="23"/>
  </r>
  <r>
    <x v="0"/>
    <n v="1185732"/>
    <x v="339"/>
    <x v="3"/>
    <x v="12"/>
    <x v="14"/>
    <x v="5"/>
    <n v="54.999999999999986"/>
    <x v="40"/>
    <x v="368"/>
    <n v="54999.999999999985"/>
    <n v="0.5"/>
    <x v="1"/>
    <x v="13"/>
  </r>
  <r>
    <x v="0"/>
    <n v="1185732"/>
    <x v="340"/>
    <x v="3"/>
    <x v="12"/>
    <x v="14"/>
    <x v="0"/>
    <n v="49.999999999999993"/>
    <x v="31"/>
    <x v="369"/>
    <n v="90000"/>
    <n v="0.4"/>
    <x v="1"/>
    <x v="23"/>
  </r>
  <r>
    <x v="0"/>
    <n v="1185732"/>
    <x v="341"/>
    <x v="3"/>
    <x v="12"/>
    <x v="14"/>
    <x v="1"/>
    <n v="40"/>
    <x v="43"/>
    <x v="124"/>
    <n v="35000"/>
    <n v="0.35"/>
    <x v="1"/>
    <x v="1"/>
  </r>
  <r>
    <x v="0"/>
    <n v="1185732"/>
    <x v="342"/>
    <x v="3"/>
    <x v="12"/>
    <x v="14"/>
    <x v="2"/>
    <n v="40"/>
    <x v="40"/>
    <x v="135"/>
    <n v="28000"/>
    <n v="0.35"/>
    <x v="1"/>
    <x v="1"/>
  </r>
  <r>
    <x v="0"/>
    <n v="1185732"/>
    <x v="343"/>
    <x v="3"/>
    <x v="12"/>
    <x v="14"/>
    <x v="3"/>
    <n v="40"/>
    <x v="42"/>
    <x v="129"/>
    <n v="24000"/>
    <n v="0.4"/>
    <x v="1"/>
    <x v="1"/>
  </r>
  <r>
    <x v="0"/>
    <n v="1185732"/>
    <x v="344"/>
    <x v="3"/>
    <x v="12"/>
    <x v="14"/>
    <x v="4"/>
    <n v="49.999999999999993"/>
    <x v="42"/>
    <x v="370"/>
    <n v="26249.999999999993"/>
    <n v="0.35"/>
    <x v="1"/>
    <x v="48"/>
  </r>
  <r>
    <x v="0"/>
    <n v="1185732"/>
    <x v="345"/>
    <x v="3"/>
    <x v="12"/>
    <x v="14"/>
    <x v="5"/>
    <n v="54.999999999999986"/>
    <x v="43"/>
    <x v="371"/>
    <n v="68749.999999999985"/>
    <n v="0.5"/>
    <x v="1"/>
    <x v="13"/>
  </r>
  <r>
    <x v="2"/>
    <n v="1197831"/>
    <x v="346"/>
    <x v="3"/>
    <x v="12"/>
    <x v="14"/>
    <x v="0"/>
    <n v="20"/>
    <x v="21"/>
    <x v="200"/>
    <n v="53999.999999999993"/>
    <n v="0.39999999999999997"/>
    <x v="1"/>
    <x v="17"/>
  </r>
  <r>
    <x v="2"/>
    <n v="1197831"/>
    <x v="347"/>
    <x v="3"/>
    <x v="12"/>
    <x v="14"/>
    <x v="1"/>
    <n v="30"/>
    <x v="21"/>
    <x v="161"/>
    <n v="81000"/>
    <n v="0.39999999999999997"/>
    <x v="1"/>
    <x v="9"/>
  </r>
  <r>
    <x v="2"/>
    <n v="1197831"/>
    <x v="348"/>
    <x v="3"/>
    <x v="12"/>
    <x v="14"/>
    <x v="2"/>
    <n v="30"/>
    <x v="33"/>
    <x v="332"/>
    <n v="56999.999999999993"/>
    <n v="0.39999999999999997"/>
    <x v="1"/>
    <x v="9"/>
  </r>
  <r>
    <x v="2"/>
    <n v="1197831"/>
    <x v="349"/>
    <x v="3"/>
    <x v="12"/>
    <x v="14"/>
    <x v="3"/>
    <n v="35"/>
    <x v="33"/>
    <x v="158"/>
    <n v="83125"/>
    <n v="0.5"/>
    <x v="1"/>
    <x v="8"/>
  </r>
  <r>
    <x v="2"/>
    <n v="1197831"/>
    <x v="350"/>
    <x v="1"/>
    <x v="13"/>
    <x v="15"/>
    <x v="4"/>
    <n v="40"/>
    <x v="45"/>
    <x v="197"/>
    <n v="45500"/>
    <n v="0.35"/>
    <x v="1"/>
    <x v="1"/>
  </r>
  <r>
    <x v="2"/>
    <n v="1197831"/>
    <x v="351"/>
    <x v="1"/>
    <x v="13"/>
    <x v="15"/>
    <x v="5"/>
    <n v="35"/>
    <x v="33"/>
    <x v="158"/>
    <n v="91437.500000000015"/>
    <n v="0.55000000000000004"/>
    <x v="1"/>
    <x v="8"/>
  </r>
  <r>
    <x v="2"/>
    <n v="1197831"/>
    <x v="352"/>
    <x v="1"/>
    <x v="13"/>
    <x v="15"/>
    <x v="0"/>
    <n v="25"/>
    <x v="22"/>
    <x v="372"/>
    <n v="62499.999999999993"/>
    <n v="0.39999999999999997"/>
    <x v="1"/>
    <x v="7"/>
  </r>
  <r>
    <x v="2"/>
    <n v="1197831"/>
    <x v="353"/>
    <x v="1"/>
    <x v="13"/>
    <x v="15"/>
    <x v="1"/>
    <n v="35"/>
    <x v="24"/>
    <x v="195"/>
    <n v="84000"/>
    <n v="0.39999999999999997"/>
    <x v="1"/>
    <x v="8"/>
  </r>
  <r>
    <x v="2"/>
    <n v="1197831"/>
    <x v="354"/>
    <x v="1"/>
    <x v="13"/>
    <x v="15"/>
    <x v="2"/>
    <n v="35"/>
    <x v="32"/>
    <x v="159"/>
    <n v="59499.999999999993"/>
    <n v="0.39999999999999997"/>
    <x v="1"/>
    <x v="8"/>
  </r>
  <r>
    <x v="2"/>
    <n v="1197831"/>
    <x v="355"/>
    <x v="1"/>
    <x v="13"/>
    <x v="15"/>
    <x v="3"/>
    <n v="35"/>
    <x v="47"/>
    <x v="333"/>
    <n v="65625"/>
    <n v="0.5"/>
    <x v="1"/>
    <x v="8"/>
  </r>
  <r>
    <x v="2"/>
    <n v="1197831"/>
    <x v="356"/>
    <x v="1"/>
    <x v="13"/>
    <x v="15"/>
    <x v="4"/>
    <n v="40"/>
    <x v="43"/>
    <x v="124"/>
    <n v="35000"/>
    <n v="0.35"/>
    <x v="1"/>
    <x v="1"/>
  </r>
  <r>
    <x v="2"/>
    <n v="1197831"/>
    <x v="357"/>
    <x v="1"/>
    <x v="13"/>
    <x v="15"/>
    <x v="5"/>
    <n v="35"/>
    <x v="31"/>
    <x v="154"/>
    <n v="86625"/>
    <n v="0.55000000000000004"/>
    <x v="1"/>
    <x v="8"/>
  </r>
  <r>
    <x v="2"/>
    <n v="1197831"/>
    <x v="358"/>
    <x v="1"/>
    <x v="13"/>
    <x v="15"/>
    <x v="0"/>
    <n v="30"/>
    <x v="22"/>
    <x v="205"/>
    <n v="84374.999999999985"/>
    <n v="0.44999999999999996"/>
    <x v="1"/>
    <x v="9"/>
  </r>
  <r>
    <x v="2"/>
    <n v="1197831"/>
    <x v="359"/>
    <x v="1"/>
    <x v="13"/>
    <x v="15"/>
    <x v="1"/>
    <n v="40"/>
    <x v="22"/>
    <x v="53"/>
    <n v="112499.99999999999"/>
    <n v="0.44999999999999996"/>
    <x v="1"/>
    <x v="1"/>
  </r>
  <r>
    <x v="2"/>
    <n v="1197831"/>
    <x v="360"/>
    <x v="1"/>
    <x v="13"/>
    <x v="15"/>
    <x v="2"/>
    <n v="30"/>
    <x v="31"/>
    <x v="200"/>
    <n v="60749.999999999993"/>
    <n v="0.44999999999999996"/>
    <x v="1"/>
    <x v="9"/>
  </r>
  <r>
    <x v="2"/>
    <n v="1197831"/>
    <x v="361"/>
    <x v="1"/>
    <x v="13"/>
    <x v="15"/>
    <x v="3"/>
    <n v="35"/>
    <x v="44"/>
    <x v="208"/>
    <n v="67375"/>
    <n v="0.55000000000000004"/>
    <x v="1"/>
    <x v="8"/>
  </r>
  <r>
    <x v="2"/>
    <n v="1197831"/>
    <x v="362"/>
    <x v="1"/>
    <x v="13"/>
    <x v="15"/>
    <x v="4"/>
    <n v="40"/>
    <x v="43"/>
    <x v="124"/>
    <n v="40000"/>
    <n v="0.39999999999999997"/>
    <x v="1"/>
    <x v="1"/>
  </r>
  <r>
    <x v="2"/>
    <n v="1197831"/>
    <x v="363"/>
    <x v="1"/>
    <x v="13"/>
    <x v="15"/>
    <x v="5"/>
    <n v="35"/>
    <x v="46"/>
    <x v="162"/>
    <n v="84000.000000000015"/>
    <n v="0.60000000000000009"/>
    <x v="1"/>
    <x v="8"/>
  </r>
  <r>
    <x v="2"/>
    <n v="1197831"/>
    <x v="364"/>
    <x v="1"/>
    <x v="13"/>
    <x v="15"/>
    <x v="0"/>
    <n v="20"/>
    <x v="25"/>
    <x v="197"/>
    <n v="58499.999999999993"/>
    <n v="0.44999999999999996"/>
    <x v="1"/>
    <x v="17"/>
  </r>
  <r>
    <x v="2"/>
    <n v="1197831"/>
    <x v="365"/>
    <x v="1"/>
    <x v="13"/>
    <x v="15"/>
    <x v="1"/>
    <n v="20.000000000000007"/>
    <x v="25"/>
    <x v="373"/>
    <n v="58500.000000000015"/>
    <n v="0.44999999999999996"/>
    <x v="1"/>
    <x v="49"/>
  </r>
  <r>
    <x v="2"/>
    <n v="1197831"/>
    <x v="366"/>
    <x v="1"/>
    <x v="13"/>
    <x v="15"/>
    <x v="2"/>
    <n v="14.999999999999996"/>
    <x v="33"/>
    <x v="374"/>
    <n v="32062.499999999989"/>
    <n v="0.44999999999999996"/>
    <x v="1"/>
    <x v="45"/>
  </r>
  <r>
    <x v="2"/>
    <n v="1197831"/>
    <x v="367"/>
    <x v="1"/>
    <x v="13"/>
    <x v="15"/>
    <x v="3"/>
    <n v="20.000000000000007"/>
    <x v="47"/>
    <x v="375"/>
    <n v="41250.000000000022"/>
    <n v="0.55000000000000004"/>
    <x v="1"/>
    <x v="50"/>
  </r>
  <r>
    <x v="2"/>
    <n v="1197831"/>
    <x v="368"/>
    <x v="1"/>
    <x v="13"/>
    <x v="15"/>
    <x v="4"/>
    <n v="25"/>
    <x v="34"/>
    <x v="376"/>
    <n v="27499.999999999996"/>
    <n v="0.39999999999999997"/>
    <x v="1"/>
    <x v="7"/>
  </r>
  <r>
    <x v="2"/>
    <n v="1197831"/>
    <x v="369"/>
    <x v="1"/>
    <x v="13"/>
    <x v="15"/>
    <x v="5"/>
    <n v="20.000000000000007"/>
    <x v="20"/>
    <x v="377"/>
    <n v="66000.000000000029"/>
    <n v="0.60000000000000009"/>
    <x v="1"/>
    <x v="50"/>
  </r>
  <r>
    <x v="2"/>
    <n v="1197831"/>
    <x v="370"/>
    <x v="1"/>
    <x v="13"/>
    <x v="15"/>
    <x v="0"/>
    <n v="9.9999999999999964"/>
    <x v="19"/>
    <x v="378"/>
    <n v="31499.999999999985"/>
    <n v="0.44999999999999996"/>
    <x v="1"/>
    <x v="51"/>
  </r>
  <r>
    <x v="2"/>
    <n v="1197831"/>
    <x v="371"/>
    <x v="1"/>
    <x v="13"/>
    <x v="15"/>
    <x v="1"/>
    <n v="20.000000000000007"/>
    <x v="26"/>
    <x v="379"/>
    <n v="65250.000000000022"/>
    <n v="0.44999999999999996"/>
    <x v="1"/>
    <x v="50"/>
  </r>
  <r>
    <x v="2"/>
    <n v="1197831"/>
    <x v="372"/>
    <x v="1"/>
    <x v="13"/>
    <x v="15"/>
    <x v="2"/>
    <n v="14.999999999999996"/>
    <x v="30"/>
    <x v="380"/>
    <n v="38812.499999999993"/>
    <n v="0.44999999999999996"/>
    <x v="1"/>
    <x v="45"/>
  </r>
  <r>
    <x v="2"/>
    <n v="1197831"/>
    <x v="373"/>
    <x v="1"/>
    <x v="13"/>
    <x v="15"/>
    <x v="3"/>
    <n v="35"/>
    <x v="23"/>
    <x v="160"/>
    <n v="96250.000000000015"/>
    <n v="0.55000000000000004"/>
    <x v="1"/>
    <x v="8"/>
  </r>
  <r>
    <x v="2"/>
    <n v="1197831"/>
    <x v="374"/>
    <x v="1"/>
    <x v="13"/>
    <x v="15"/>
    <x v="4"/>
    <n v="50"/>
    <x v="46"/>
    <x v="46"/>
    <n v="80000"/>
    <n v="0.39999999999999997"/>
    <x v="1"/>
    <x v="0"/>
  </r>
  <r>
    <x v="2"/>
    <n v="1197831"/>
    <x v="375"/>
    <x v="1"/>
    <x v="13"/>
    <x v="15"/>
    <x v="5"/>
    <n v="45"/>
    <x v="29"/>
    <x v="73"/>
    <n v="202500.00000000003"/>
    <n v="0.60000000000000009"/>
    <x v="1"/>
    <x v="2"/>
  </r>
  <r>
    <x v="2"/>
    <n v="1197831"/>
    <x v="376"/>
    <x v="1"/>
    <x v="13"/>
    <x v="15"/>
    <x v="0"/>
    <n v="45"/>
    <x v="29"/>
    <x v="73"/>
    <n v="151874.99999999997"/>
    <n v="0.44999999999999996"/>
    <x v="1"/>
    <x v="2"/>
  </r>
  <r>
    <x v="2"/>
    <n v="1197831"/>
    <x v="377"/>
    <x v="1"/>
    <x v="13"/>
    <x v="15"/>
    <x v="1"/>
    <n v="50"/>
    <x v="29"/>
    <x v="68"/>
    <n v="168749.99999999997"/>
    <n v="0.44999999999999996"/>
    <x v="1"/>
    <x v="0"/>
  </r>
  <r>
    <x v="2"/>
    <n v="1197831"/>
    <x v="378"/>
    <x v="1"/>
    <x v="13"/>
    <x v="15"/>
    <x v="2"/>
    <n v="45"/>
    <x v="25"/>
    <x v="61"/>
    <n v="131625"/>
    <n v="0.44999999999999996"/>
    <x v="1"/>
    <x v="2"/>
  </r>
  <r>
    <x v="2"/>
    <n v="1197831"/>
    <x v="379"/>
    <x v="1"/>
    <x v="13"/>
    <x v="15"/>
    <x v="3"/>
    <n v="45"/>
    <x v="24"/>
    <x v="51"/>
    <n v="148500"/>
    <n v="0.55000000000000004"/>
    <x v="1"/>
    <x v="2"/>
  </r>
  <r>
    <x v="2"/>
    <n v="1197831"/>
    <x v="380"/>
    <x v="1"/>
    <x v="13"/>
    <x v="15"/>
    <x v="4"/>
    <n v="50"/>
    <x v="23"/>
    <x v="53"/>
    <n v="99999.999999999985"/>
    <n v="0.39999999999999997"/>
    <x v="1"/>
    <x v="0"/>
  </r>
  <r>
    <x v="2"/>
    <n v="1197831"/>
    <x v="381"/>
    <x v="1"/>
    <x v="13"/>
    <x v="15"/>
    <x v="5"/>
    <n v="55.000000000000007"/>
    <x v="10"/>
    <x v="104"/>
    <n v="288750.00000000006"/>
    <n v="0.60000000000000009"/>
    <x v="1"/>
    <x v="4"/>
  </r>
  <r>
    <x v="2"/>
    <n v="1197831"/>
    <x v="382"/>
    <x v="1"/>
    <x v="13"/>
    <x v="15"/>
    <x v="0"/>
    <n v="45"/>
    <x v="6"/>
    <x v="8"/>
    <n v="185624.99999999997"/>
    <n v="0.49999999999999994"/>
    <x v="1"/>
    <x v="2"/>
  </r>
  <r>
    <x v="2"/>
    <n v="1197831"/>
    <x v="383"/>
    <x v="1"/>
    <x v="13"/>
    <x v="15"/>
    <x v="1"/>
    <n v="50"/>
    <x v="6"/>
    <x v="72"/>
    <n v="206249.99999999997"/>
    <n v="0.49999999999999994"/>
    <x v="1"/>
    <x v="0"/>
  </r>
  <r>
    <x v="2"/>
    <n v="1197831"/>
    <x v="384"/>
    <x v="1"/>
    <x v="13"/>
    <x v="15"/>
    <x v="2"/>
    <n v="45"/>
    <x v="17"/>
    <x v="83"/>
    <n v="219374.99999999997"/>
    <n v="0.49999999999999994"/>
    <x v="1"/>
    <x v="2"/>
  </r>
  <r>
    <x v="2"/>
    <n v="1197831"/>
    <x v="385"/>
    <x v="1"/>
    <x v="13"/>
    <x v="15"/>
    <x v="3"/>
    <n v="45"/>
    <x v="30"/>
    <x v="69"/>
    <n v="155250.00000000003"/>
    <n v="0.60000000000000009"/>
    <x v="1"/>
    <x v="2"/>
  </r>
  <r>
    <x v="2"/>
    <n v="1197831"/>
    <x v="386"/>
    <x v="1"/>
    <x v="13"/>
    <x v="15"/>
    <x v="4"/>
    <n v="50"/>
    <x v="27"/>
    <x v="47"/>
    <n v="118124.99999999999"/>
    <n v="0.44999999999999996"/>
    <x v="1"/>
    <x v="0"/>
  </r>
  <r>
    <x v="2"/>
    <n v="1197831"/>
    <x v="387"/>
    <x v="1"/>
    <x v="13"/>
    <x v="15"/>
    <x v="5"/>
    <n v="60"/>
    <x v="9"/>
    <x v="215"/>
    <n v="312000.00000000006"/>
    <n v="0.65000000000000013"/>
    <x v="1"/>
    <x v="3"/>
  </r>
  <r>
    <x v="2"/>
    <n v="1197831"/>
    <x v="388"/>
    <x v="1"/>
    <x v="13"/>
    <x v="15"/>
    <x v="0"/>
    <n v="40"/>
    <x v="29"/>
    <x v="60"/>
    <n v="149999.99999999997"/>
    <n v="0.49999999999999994"/>
    <x v="1"/>
    <x v="1"/>
  </r>
  <r>
    <x v="2"/>
    <n v="1197831"/>
    <x v="389"/>
    <x v="1"/>
    <x v="13"/>
    <x v="15"/>
    <x v="1"/>
    <n v="55.000000000000007"/>
    <x v="29"/>
    <x v="70"/>
    <n v="206250"/>
    <n v="0.49999999999999994"/>
    <x v="1"/>
    <x v="4"/>
  </r>
  <r>
    <x v="2"/>
    <n v="1197831"/>
    <x v="390"/>
    <x v="1"/>
    <x v="13"/>
    <x v="15"/>
    <x v="2"/>
    <n v="55.000000000000007"/>
    <x v="8"/>
    <x v="16"/>
    <n v="254375"/>
    <n v="0.49999999999999994"/>
    <x v="1"/>
    <x v="4"/>
  </r>
  <r>
    <x v="2"/>
    <n v="1197831"/>
    <x v="391"/>
    <x v="1"/>
    <x v="13"/>
    <x v="15"/>
    <x v="3"/>
    <n v="50"/>
    <x v="32"/>
    <x v="42"/>
    <n v="127500.00000000001"/>
    <n v="0.60000000000000009"/>
    <x v="1"/>
    <x v="0"/>
  </r>
  <r>
    <x v="2"/>
    <n v="1197831"/>
    <x v="392"/>
    <x v="1"/>
    <x v="13"/>
    <x v="15"/>
    <x v="4"/>
    <n v="55.000000000000007"/>
    <x v="32"/>
    <x v="257"/>
    <n v="105187.5"/>
    <n v="0.44999999999999996"/>
    <x v="1"/>
    <x v="4"/>
  </r>
  <r>
    <x v="2"/>
    <n v="1197831"/>
    <x v="393"/>
    <x v="1"/>
    <x v="13"/>
    <x v="15"/>
    <x v="5"/>
    <n v="60"/>
    <x v="21"/>
    <x v="71"/>
    <n v="263250.00000000006"/>
    <n v="0.65000000000000013"/>
    <x v="1"/>
    <x v="3"/>
  </r>
  <r>
    <x v="2"/>
    <n v="1197831"/>
    <x v="394"/>
    <x v="1"/>
    <x v="13"/>
    <x v="15"/>
    <x v="0"/>
    <n v="55.000000000000007"/>
    <x v="22"/>
    <x v="329"/>
    <n v="171875"/>
    <n v="0.49999999999999994"/>
    <x v="1"/>
    <x v="4"/>
  </r>
  <r>
    <x v="2"/>
    <n v="1197831"/>
    <x v="395"/>
    <x v="1"/>
    <x v="13"/>
    <x v="15"/>
    <x v="1"/>
    <n v="55.000000000000007"/>
    <x v="30"/>
    <x v="76"/>
    <n v="158125"/>
    <n v="0.49999999999999994"/>
    <x v="1"/>
    <x v="4"/>
  </r>
  <r>
    <x v="2"/>
    <n v="1197831"/>
    <x v="396"/>
    <x v="1"/>
    <x v="13"/>
    <x v="15"/>
    <x v="2"/>
    <n v="60"/>
    <x v="22"/>
    <x v="68"/>
    <n v="187499.99999999997"/>
    <n v="0.49999999999999994"/>
    <x v="1"/>
    <x v="3"/>
  </r>
  <r>
    <x v="2"/>
    <n v="1197831"/>
    <x v="397"/>
    <x v="1"/>
    <x v="13"/>
    <x v="15"/>
    <x v="3"/>
    <n v="60"/>
    <x v="44"/>
    <x v="195"/>
    <n v="126000.00000000001"/>
    <n v="0.60000000000000009"/>
    <x v="1"/>
    <x v="3"/>
  </r>
  <r>
    <x v="2"/>
    <n v="1197831"/>
    <x v="398"/>
    <x v="1"/>
    <x v="13"/>
    <x v="15"/>
    <x v="4"/>
    <n v="45"/>
    <x v="44"/>
    <x v="154"/>
    <n v="70875"/>
    <n v="0.44999999999999996"/>
    <x v="1"/>
    <x v="2"/>
  </r>
  <r>
    <x v="2"/>
    <n v="1197831"/>
    <x v="399"/>
    <x v="1"/>
    <x v="13"/>
    <x v="15"/>
    <x v="5"/>
    <n v="40"/>
    <x v="30"/>
    <x v="328"/>
    <n v="149500.00000000003"/>
    <n v="0.65000000000000013"/>
    <x v="1"/>
    <x v="1"/>
  </r>
  <r>
    <x v="2"/>
    <n v="1197831"/>
    <x v="400"/>
    <x v="1"/>
    <x v="13"/>
    <x v="15"/>
    <x v="0"/>
    <n v="30.000000000000004"/>
    <x v="27"/>
    <x v="341"/>
    <n v="78750"/>
    <n v="0.49999999999999994"/>
    <x v="1"/>
    <x v="18"/>
  </r>
  <r>
    <x v="2"/>
    <n v="1197831"/>
    <x v="401"/>
    <x v="1"/>
    <x v="13"/>
    <x v="15"/>
    <x v="1"/>
    <n v="30.000000000000004"/>
    <x v="27"/>
    <x v="341"/>
    <n v="78750"/>
    <n v="0.49999999999999994"/>
    <x v="1"/>
    <x v="18"/>
  </r>
  <r>
    <x v="2"/>
    <n v="1197831"/>
    <x v="402"/>
    <x v="1"/>
    <x v="13"/>
    <x v="15"/>
    <x v="2"/>
    <n v="35"/>
    <x v="33"/>
    <x v="158"/>
    <n v="83124.999999999985"/>
    <n v="0.49999999999999994"/>
    <x v="1"/>
    <x v="8"/>
  </r>
  <r>
    <x v="2"/>
    <n v="1197831"/>
    <x v="403"/>
    <x v="1"/>
    <x v="13"/>
    <x v="15"/>
    <x v="3"/>
    <n v="35"/>
    <x v="45"/>
    <x v="166"/>
    <n v="68250.000000000015"/>
    <n v="0.60000000000000009"/>
    <x v="1"/>
    <x v="8"/>
  </r>
  <r>
    <x v="2"/>
    <n v="1197831"/>
    <x v="404"/>
    <x v="1"/>
    <x v="13"/>
    <x v="15"/>
    <x v="4"/>
    <n v="30.000000000000004"/>
    <x v="48"/>
    <x v="381"/>
    <n v="40500"/>
    <n v="0.44999999999999996"/>
    <x v="1"/>
    <x v="18"/>
  </r>
  <r>
    <x v="2"/>
    <n v="1197831"/>
    <x v="405"/>
    <x v="1"/>
    <x v="13"/>
    <x v="15"/>
    <x v="5"/>
    <n v="40"/>
    <x v="33"/>
    <x v="237"/>
    <n v="123500.00000000003"/>
    <n v="0.65000000000000013"/>
    <x v="1"/>
    <x v="1"/>
  </r>
  <r>
    <x v="2"/>
    <n v="1197831"/>
    <x v="406"/>
    <x v="1"/>
    <x v="13"/>
    <x v="15"/>
    <x v="0"/>
    <n v="20.000000000000004"/>
    <x v="22"/>
    <x v="382"/>
    <n v="62500.000000000007"/>
    <n v="0.49999999999999994"/>
    <x v="1"/>
    <x v="49"/>
  </r>
  <r>
    <x v="2"/>
    <n v="1197831"/>
    <x v="407"/>
    <x v="1"/>
    <x v="13"/>
    <x v="15"/>
    <x v="1"/>
    <n v="20.000000000000004"/>
    <x v="22"/>
    <x v="382"/>
    <n v="62500.000000000007"/>
    <n v="0.49999999999999994"/>
    <x v="1"/>
    <x v="49"/>
  </r>
  <r>
    <x v="2"/>
    <n v="1197831"/>
    <x v="408"/>
    <x v="1"/>
    <x v="13"/>
    <x v="15"/>
    <x v="2"/>
    <n v="45.000000000000007"/>
    <x v="30"/>
    <x v="331"/>
    <n v="129375"/>
    <n v="0.49999999999999994"/>
    <x v="1"/>
    <x v="14"/>
  </r>
  <r>
    <x v="2"/>
    <n v="1197831"/>
    <x v="409"/>
    <x v="1"/>
    <x v="13"/>
    <x v="15"/>
    <x v="3"/>
    <n v="45.000000000000007"/>
    <x v="31"/>
    <x v="346"/>
    <n v="121500.00000000003"/>
    <n v="0.60000000000000009"/>
    <x v="1"/>
    <x v="14"/>
  </r>
  <r>
    <x v="2"/>
    <n v="1197831"/>
    <x v="410"/>
    <x v="1"/>
    <x v="13"/>
    <x v="15"/>
    <x v="4"/>
    <n v="49.999999999999993"/>
    <x v="32"/>
    <x v="383"/>
    <n v="95624.999999999971"/>
    <n v="0.44999999999999996"/>
    <x v="1"/>
    <x v="23"/>
  </r>
  <r>
    <x v="2"/>
    <n v="1197831"/>
    <x v="411"/>
    <x v="1"/>
    <x v="13"/>
    <x v="15"/>
    <x v="5"/>
    <n v="60"/>
    <x v="22"/>
    <x v="68"/>
    <n v="243750.00000000006"/>
    <n v="0.65000000000000013"/>
    <x v="1"/>
    <x v="3"/>
  </r>
  <r>
    <x v="2"/>
    <n v="1197831"/>
    <x v="412"/>
    <x v="1"/>
    <x v="13"/>
    <x v="15"/>
    <x v="0"/>
    <n v="60"/>
    <x v="28"/>
    <x v="172"/>
    <n v="232499.99999999997"/>
    <n v="0.49999999999999994"/>
    <x v="1"/>
    <x v="3"/>
  </r>
  <r>
    <x v="2"/>
    <n v="1197831"/>
    <x v="413"/>
    <x v="1"/>
    <x v="13"/>
    <x v="15"/>
    <x v="1"/>
    <n v="60"/>
    <x v="28"/>
    <x v="172"/>
    <n v="232499.99999999997"/>
    <n v="0.49999999999999994"/>
    <x v="1"/>
    <x v="3"/>
  </r>
  <r>
    <x v="2"/>
    <n v="1197831"/>
    <x v="414"/>
    <x v="1"/>
    <x v="13"/>
    <x v="15"/>
    <x v="2"/>
    <n v="65"/>
    <x v="19"/>
    <x v="111"/>
    <n v="227499.99999999997"/>
    <n v="0.49999999999999994"/>
    <x v="1"/>
    <x v="5"/>
  </r>
  <r>
    <x v="2"/>
    <n v="1197831"/>
    <x v="415"/>
    <x v="1"/>
    <x v="13"/>
    <x v="15"/>
    <x v="3"/>
    <n v="65"/>
    <x v="20"/>
    <x v="88"/>
    <n v="214500.00000000003"/>
    <n v="0.60000000000000009"/>
    <x v="1"/>
    <x v="5"/>
  </r>
  <r>
    <x v="2"/>
    <n v="1197831"/>
    <x v="416"/>
    <x v="1"/>
    <x v="13"/>
    <x v="15"/>
    <x v="4"/>
    <n v="60"/>
    <x v="23"/>
    <x v="60"/>
    <n v="135000"/>
    <n v="0.44999999999999996"/>
    <x v="1"/>
    <x v="3"/>
  </r>
  <r>
    <x v="2"/>
    <n v="1197831"/>
    <x v="417"/>
    <x v="1"/>
    <x v="13"/>
    <x v="15"/>
    <x v="5"/>
    <n v="70"/>
    <x v="29"/>
    <x v="18"/>
    <n v="341250.00000000006"/>
    <n v="0.65000000000000013"/>
    <x v="1"/>
    <x v="6"/>
  </r>
  <r>
    <x v="5"/>
    <n v="1185732"/>
    <x v="418"/>
    <x v="1"/>
    <x v="13"/>
    <x v="15"/>
    <x v="0"/>
    <n v="40"/>
    <x v="31"/>
    <x v="210"/>
    <n v="62999.999999999993"/>
    <n v="0.35"/>
    <x v="1"/>
    <x v="1"/>
  </r>
  <r>
    <x v="5"/>
    <n v="1185732"/>
    <x v="419"/>
    <x v="1"/>
    <x v="13"/>
    <x v="15"/>
    <x v="1"/>
    <n v="40"/>
    <x v="43"/>
    <x v="124"/>
    <n v="35000"/>
    <n v="0.35"/>
    <x v="1"/>
    <x v="1"/>
  </r>
  <r>
    <x v="5"/>
    <n v="1185732"/>
    <x v="420"/>
    <x v="1"/>
    <x v="13"/>
    <x v="15"/>
    <x v="2"/>
    <n v="30.000000000000004"/>
    <x v="43"/>
    <x v="384"/>
    <n v="30000.000000000004"/>
    <n v="0.39999999999999997"/>
    <x v="1"/>
    <x v="18"/>
  </r>
  <r>
    <x v="5"/>
    <n v="1185732"/>
    <x v="421"/>
    <x v="1"/>
    <x v="13"/>
    <x v="15"/>
    <x v="3"/>
    <n v="35"/>
    <x v="38"/>
    <x v="319"/>
    <n v="10500"/>
    <n v="0.3"/>
    <x v="1"/>
    <x v="8"/>
  </r>
  <r>
    <x v="5"/>
    <n v="1185732"/>
    <x v="422"/>
    <x v="0"/>
    <x v="14"/>
    <x v="16"/>
    <x v="4"/>
    <n v="50"/>
    <x v="42"/>
    <x v="127"/>
    <n v="18750"/>
    <n v="0.25"/>
    <x v="1"/>
    <x v="0"/>
  </r>
  <r>
    <x v="5"/>
    <n v="1185732"/>
    <x v="423"/>
    <x v="0"/>
    <x v="14"/>
    <x v="16"/>
    <x v="5"/>
    <n v="40"/>
    <x v="43"/>
    <x v="124"/>
    <n v="40000"/>
    <n v="0.4"/>
    <x v="1"/>
    <x v="1"/>
  </r>
  <r>
    <x v="5"/>
    <n v="1185732"/>
    <x v="424"/>
    <x v="0"/>
    <x v="14"/>
    <x v="16"/>
    <x v="0"/>
    <n v="40"/>
    <x v="23"/>
    <x v="46"/>
    <n v="70000"/>
    <n v="0.35"/>
    <x v="1"/>
    <x v="1"/>
  </r>
  <r>
    <x v="5"/>
    <n v="1185732"/>
    <x v="425"/>
    <x v="0"/>
    <x v="14"/>
    <x v="16"/>
    <x v="1"/>
    <n v="40"/>
    <x v="42"/>
    <x v="129"/>
    <n v="21000"/>
    <n v="0.35"/>
    <x v="1"/>
    <x v="1"/>
  </r>
  <r>
    <x v="5"/>
    <n v="1185732"/>
    <x v="426"/>
    <x v="0"/>
    <x v="14"/>
    <x v="16"/>
    <x v="2"/>
    <n v="30.000000000000004"/>
    <x v="40"/>
    <x v="385"/>
    <n v="24000"/>
    <n v="0.39999999999999997"/>
    <x v="1"/>
    <x v="18"/>
  </r>
  <r>
    <x v="5"/>
    <n v="1185732"/>
    <x v="427"/>
    <x v="0"/>
    <x v="14"/>
    <x v="16"/>
    <x v="3"/>
    <n v="35"/>
    <x v="41"/>
    <x v="320"/>
    <n v="7875"/>
    <n v="0.3"/>
    <x v="1"/>
    <x v="8"/>
  </r>
  <r>
    <x v="5"/>
    <n v="1185732"/>
    <x v="428"/>
    <x v="0"/>
    <x v="14"/>
    <x v="16"/>
    <x v="4"/>
    <n v="50"/>
    <x v="42"/>
    <x v="127"/>
    <n v="18750"/>
    <n v="0.25"/>
    <x v="1"/>
    <x v="0"/>
  </r>
  <r>
    <x v="5"/>
    <n v="1185732"/>
    <x v="429"/>
    <x v="0"/>
    <x v="14"/>
    <x v="16"/>
    <x v="5"/>
    <n v="40"/>
    <x v="43"/>
    <x v="124"/>
    <n v="40000"/>
    <n v="0.4"/>
    <x v="1"/>
    <x v="1"/>
  </r>
  <r>
    <x v="5"/>
    <n v="1185732"/>
    <x v="430"/>
    <x v="0"/>
    <x v="14"/>
    <x v="16"/>
    <x v="0"/>
    <n v="40"/>
    <x v="53"/>
    <x v="386"/>
    <n v="65800"/>
    <n v="0.35"/>
    <x v="1"/>
    <x v="1"/>
  </r>
  <r>
    <x v="5"/>
    <n v="1185732"/>
    <x v="431"/>
    <x v="0"/>
    <x v="14"/>
    <x v="16"/>
    <x v="1"/>
    <n v="40"/>
    <x v="36"/>
    <x v="136"/>
    <n v="24500"/>
    <n v="0.35"/>
    <x v="1"/>
    <x v="1"/>
  </r>
  <r>
    <x v="5"/>
    <n v="1185732"/>
    <x v="432"/>
    <x v="0"/>
    <x v="14"/>
    <x v="16"/>
    <x v="2"/>
    <n v="30.000000000000004"/>
    <x v="40"/>
    <x v="385"/>
    <n v="24000"/>
    <n v="0.39999999999999997"/>
    <x v="1"/>
    <x v="18"/>
  </r>
  <r>
    <x v="5"/>
    <n v="1185732"/>
    <x v="433"/>
    <x v="0"/>
    <x v="14"/>
    <x v="16"/>
    <x v="3"/>
    <n v="35"/>
    <x v="50"/>
    <x v="387"/>
    <n v="5250"/>
    <n v="0.3"/>
    <x v="1"/>
    <x v="8"/>
  </r>
  <r>
    <x v="5"/>
    <n v="1185732"/>
    <x v="434"/>
    <x v="0"/>
    <x v="14"/>
    <x v="16"/>
    <x v="4"/>
    <n v="50"/>
    <x v="38"/>
    <x v="120"/>
    <n v="12500"/>
    <n v="0.25"/>
    <x v="1"/>
    <x v="0"/>
  </r>
  <r>
    <x v="5"/>
    <n v="1185732"/>
    <x v="435"/>
    <x v="0"/>
    <x v="14"/>
    <x v="16"/>
    <x v="5"/>
    <n v="40"/>
    <x v="40"/>
    <x v="135"/>
    <n v="32000"/>
    <n v="0.4"/>
    <x v="1"/>
    <x v="1"/>
  </r>
  <r>
    <x v="5"/>
    <n v="1185732"/>
    <x v="436"/>
    <x v="0"/>
    <x v="14"/>
    <x v="16"/>
    <x v="0"/>
    <n v="40"/>
    <x v="31"/>
    <x v="210"/>
    <n v="62999.999999999993"/>
    <n v="0.35"/>
    <x v="1"/>
    <x v="1"/>
  </r>
  <r>
    <x v="5"/>
    <n v="1185732"/>
    <x v="437"/>
    <x v="0"/>
    <x v="14"/>
    <x v="16"/>
    <x v="1"/>
    <n v="40"/>
    <x v="42"/>
    <x v="129"/>
    <n v="21000"/>
    <n v="0.35"/>
    <x v="1"/>
    <x v="1"/>
  </r>
  <r>
    <x v="5"/>
    <n v="1185732"/>
    <x v="438"/>
    <x v="0"/>
    <x v="14"/>
    <x v="16"/>
    <x v="2"/>
    <n v="30.000000000000004"/>
    <x v="42"/>
    <x v="354"/>
    <n v="18000"/>
    <n v="0.39999999999999997"/>
    <x v="1"/>
    <x v="18"/>
  </r>
  <r>
    <x v="5"/>
    <n v="1185732"/>
    <x v="439"/>
    <x v="0"/>
    <x v="14"/>
    <x v="16"/>
    <x v="3"/>
    <n v="35"/>
    <x v="41"/>
    <x v="320"/>
    <n v="7875"/>
    <n v="0.3"/>
    <x v="1"/>
    <x v="8"/>
  </r>
  <r>
    <x v="5"/>
    <n v="1185732"/>
    <x v="440"/>
    <x v="0"/>
    <x v="14"/>
    <x v="16"/>
    <x v="4"/>
    <n v="50"/>
    <x v="41"/>
    <x v="309"/>
    <n v="9375"/>
    <n v="0.25"/>
    <x v="1"/>
    <x v="0"/>
  </r>
  <r>
    <x v="5"/>
    <n v="1185732"/>
    <x v="441"/>
    <x v="0"/>
    <x v="14"/>
    <x v="16"/>
    <x v="5"/>
    <n v="40"/>
    <x v="37"/>
    <x v="125"/>
    <n v="36000"/>
    <n v="0.4"/>
    <x v="1"/>
    <x v="1"/>
  </r>
  <r>
    <x v="5"/>
    <n v="1185732"/>
    <x v="442"/>
    <x v="0"/>
    <x v="14"/>
    <x v="16"/>
    <x v="0"/>
    <n v="54.999999999999993"/>
    <x v="39"/>
    <x v="388"/>
    <n v="95287.499999999971"/>
    <n v="0.35"/>
    <x v="1"/>
    <x v="13"/>
  </r>
  <r>
    <x v="5"/>
    <n v="1185732"/>
    <x v="443"/>
    <x v="0"/>
    <x v="14"/>
    <x v="16"/>
    <x v="1"/>
    <n v="50"/>
    <x v="40"/>
    <x v="124"/>
    <n v="35000"/>
    <n v="0.35"/>
    <x v="1"/>
    <x v="0"/>
  </r>
  <r>
    <x v="5"/>
    <n v="1185732"/>
    <x v="444"/>
    <x v="0"/>
    <x v="14"/>
    <x v="16"/>
    <x v="2"/>
    <n v="45"/>
    <x v="36"/>
    <x v="122"/>
    <n v="31499.999999999996"/>
    <n v="0.39999999999999997"/>
    <x v="1"/>
    <x v="2"/>
  </r>
  <r>
    <x v="5"/>
    <n v="1185732"/>
    <x v="445"/>
    <x v="0"/>
    <x v="14"/>
    <x v="16"/>
    <x v="3"/>
    <n v="45"/>
    <x v="35"/>
    <x v="182"/>
    <n v="16875"/>
    <n v="0.3"/>
    <x v="1"/>
    <x v="2"/>
  </r>
  <r>
    <x v="5"/>
    <n v="1185732"/>
    <x v="446"/>
    <x v="0"/>
    <x v="14"/>
    <x v="16"/>
    <x v="4"/>
    <n v="54.999999999999993"/>
    <x v="42"/>
    <x v="360"/>
    <n v="20624.999999999996"/>
    <n v="0.25"/>
    <x v="1"/>
    <x v="13"/>
  </r>
  <r>
    <x v="5"/>
    <n v="1185732"/>
    <x v="447"/>
    <x v="0"/>
    <x v="14"/>
    <x v="16"/>
    <x v="5"/>
    <n v="60"/>
    <x v="34"/>
    <x v="242"/>
    <n v="66000"/>
    <n v="0.4"/>
    <x v="1"/>
    <x v="3"/>
  </r>
  <r>
    <x v="5"/>
    <n v="1185732"/>
    <x v="448"/>
    <x v="0"/>
    <x v="14"/>
    <x v="16"/>
    <x v="0"/>
    <n v="54.999999999999993"/>
    <x v="27"/>
    <x v="389"/>
    <n v="101062.49999999997"/>
    <n v="0.35"/>
    <x v="1"/>
    <x v="13"/>
  </r>
  <r>
    <x v="5"/>
    <n v="1185732"/>
    <x v="449"/>
    <x v="0"/>
    <x v="14"/>
    <x v="16"/>
    <x v="1"/>
    <n v="50"/>
    <x v="34"/>
    <x v="199"/>
    <n v="48125"/>
    <n v="0.35"/>
    <x v="1"/>
    <x v="0"/>
  </r>
  <r>
    <x v="5"/>
    <n v="1185732"/>
    <x v="450"/>
    <x v="0"/>
    <x v="14"/>
    <x v="16"/>
    <x v="2"/>
    <n v="45"/>
    <x v="40"/>
    <x v="125"/>
    <n v="36000"/>
    <n v="0.39999999999999997"/>
    <x v="1"/>
    <x v="2"/>
  </r>
  <r>
    <x v="5"/>
    <n v="1185732"/>
    <x v="451"/>
    <x v="0"/>
    <x v="14"/>
    <x v="16"/>
    <x v="3"/>
    <n v="45"/>
    <x v="36"/>
    <x v="122"/>
    <n v="23625"/>
    <n v="0.3"/>
    <x v="1"/>
    <x v="2"/>
  </r>
  <r>
    <x v="5"/>
    <n v="1185732"/>
    <x v="452"/>
    <x v="0"/>
    <x v="14"/>
    <x v="16"/>
    <x v="4"/>
    <n v="54.999999999999993"/>
    <x v="36"/>
    <x v="121"/>
    <n v="24062.499999999996"/>
    <n v="0.25"/>
    <x v="1"/>
    <x v="13"/>
  </r>
  <r>
    <x v="5"/>
    <n v="1185732"/>
    <x v="453"/>
    <x v="0"/>
    <x v="14"/>
    <x v="16"/>
    <x v="5"/>
    <n v="60"/>
    <x v="45"/>
    <x v="214"/>
    <n v="78000"/>
    <n v="0.4"/>
    <x v="1"/>
    <x v="3"/>
  </r>
  <r>
    <x v="5"/>
    <n v="1185732"/>
    <x v="454"/>
    <x v="0"/>
    <x v="14"/>
    <x v="16"/>
    <x v="0"/>
    <n v="54.999999999999993"/>
    <x v="20"/>
    <x v="390"/>
    <n v="105874.99999999997"/>
    <n v="0.35"/>
    <x v="1"/>
    <x v="13"/>
  </r>
  <r>
    <x v="5"/>
    <n v="1185732"/>
    <x v="455"/>
    <x v="0"/>
    <x v="14"/>
    <x v="16"/>
    <x v="1"/>
    <n v="50"/>
    <x v="48"/>
    <x v="149"/>
    <n v="52500"/>
    <n v="0.35"/>
    <x v="1"/>
    <x v="0"/>
  </r>
  <r>
    <x v="5"/>
    <n v="1185732"/>
    <x v="456"/>
    <x v="0"/>
    <x v="14"/>
    <x v="16"/>
    <x v="2"/>
    <n v="45"/>
    <x v="37"/>
    <x v="179"/>
    <n v="40500"/>
    <n v="0.39999999999999997"/>
    <x v="1"/>
    <x v="2"/>
  </r>
  <r>
    <x v="5"/>
    <n v="1185732"/>
    <x v="457"/>
    <x v="0"/>
    <x v="14"/>
    <x v="16"/>
    <x v="3"/>
    <n v="45"/>
    <x v="36"/>
    <x v="122"/>
    <n v="23625"/>
    <n v="0.3"/>
    <x v="1"/>
    <x v="2"/>
  </r>
  <r>
    <x v="5"/>
    <n v="1185732"/>
    <x v="458"/>
    <x v="0"/>
    <x v="14"/>
    <x v="16"/>
    <x v="4"/>
    <n v="54.999999999999993"/>
    <x v="40"/>
    <x v="391"/>
    <n v="27499.999999999996"/>
    <n v="0.25"/>
    <x v="1"/>
    <x v="13"/>
  </r>
  <r>
    <x v="5"/>
    <n v="1185732"/>
    <x v="487"/>
    <x v="0"/>
    <x v="14"/>
    <x v="16"/>
    <x v="5"/>
    <n v="60"/>
    <x v="47"/>
    <x v="38"/>
    <n v="90000"/>
    <n v="0.4"/>
    <x v="1"/>
    <x v="3"/>
  </r>
  <r>
    <x v="5"/>
    <n v="1185732"/>
    <x v="488"/>
    <x v="0"/>
    <x v="14"/>
    <x v="16"/>
    <x v="0"/>
    <n v="54.999999999999993"/>
    <x v="27"/>
    <x v="389"/>
    <n v="101062.49999999997"/>
    <n v="0.35"/>
    <x v="1"/>
    <x v="13"/>
  </r>
  <r>
    <x v="5"/>
    <n v="1185732"/>
    <x v="489"/>
    <x v="0"/>
    <x v="14"/>
    <x v="16"/>
    <x v="1"/>
    <n v="50"/>
    <x v="48"/>
    <x v="149"/>
    <n v="52500"/>
    <n v="0.35"/>
    <x v="1"/>
    <x v="0"/>
  </r>
  <r>
    <x v="5"/>
    <n v="1185732"/>
    <x v="490"/>
    <x v="0"/>
    <x v="14"/>
    <x v="16"/>
    <x v="2"/>
    <n v="45"/>
    <x v="37"/>
    <x v="179"/>
    <n v="40500"/>
    <n v="0.39999999999999997"/>
    <x v="1"/>
    <x v="2"/>
  </r>
  <r>
    <x v="5"/>
    <n v="1185732"/>
    <x v="491"/>
    <x v="0"/>
    <x v="14"/>
    <x v="16"/>
    <x v="3"/>
    <n v="45"/>
    <x v="36"/>
    <x v="122"/>
    <n v="23625"/>
    <n v="0.3"/>
    <x v="1"/>
    <x v="2"/>
  </r>
  <r>
    <x v="5"/>
    <n v="1185732"/>
    <x v="492"/>
    <x v="0"/>
    <x v="14"/>
    <x v="16"/>
    <x v="4"/>
    <n v="54.999999999999993"/>
    <x v="42"/>
    <x v="360"/>
    <n v="20624.999999999996"/>
    <n v="0.25"/>
    <x v="1"/>
    <x v="13"/>
  </r>
  <r>
    <x v="5"/>
    <n v="1185732"/>
    <x v="493"/>
    <x v="0"/>
    <x v="14"/>
    <x v="16"/>
    <x v="5"/>
    <n v="60"/>
    <x v="45"/>
    <x v="214"/>
    <n v="78000"/>
    <n v="0.4"/>
    <x v="1"/>
    <x v="3"/>
  </r>
  <r>
    <x v="5"/>
    <n v="1185732"/>
    <x v="494"/>
    <x v="0"/>
    <x v="14"/>
    <x v="16"/>
    <x v="0"/>
    <n v="54.999999999999993"/>
    <x v="31"/>
    <x v="348"/>
    <n v="86624.999999999985"/>
    <n v="0.35"/>
    <x v="1"/>
    <x v="13"/>
  </r>
  <r>
    <x v="5"/>
    <n v="1185732"/>
    <x v="495"/>
    <x v="0"/>
    <x v="14"/>
    <x v="16"/>
    <x v="1"/>
    <n v="50"/>
    <x v="43"/>
    <x v="145"/>
    <n v="43750"/>
    <n v="0.35"/>
    <x v="1"/>
    <x v="0"/>
  </r>
  <r>
    <x v="5"/>
    <n v="1185732"/>
    <x v="496"/>
    <x v="0"/>
    <x v="14"/>
    <x v="16"/>
    <x v="2"/>
    <n v="45"/>
    <x v="42"/>
    <x v="314"/>
    <n v="26999.999999999996"/>
    <n v="0.39999999999999997"/>
    <x v="1"/>
    <x v="2"/>
  </r>
  <r>
    <x v="5"/>
    <n v="1185732"/>
    <x v="497"/>
    <x v="0"/>
    <x v="14"/>
    <x v="16"/>
    <x v="3"/>
    <n v="45"/>
    <x v="35"/>
    <x v="182"/>
    <n v="16875"/>
    <n v="0.3"/>
    <x v="1"/>
    <x v="2"/>
  </r>
  <r>
    <x v="5"/>
    <n v="1185732"/>
    <x v="498"/>
    <x v="0"/>
    <x v="14"/>
    <x v="16"/>
    <x v="4"/>
    <n v="54.999999999999993"/>
    <x v="35"/>
    <x v="181"/>
    <n v="17187.499999999996"/>
    <n v="0.25"/>
    <x v="1"/>
    <x v="13"/>
  </r>
  <r>
    <x v="5"/>
    <n v="1185732"/>
    <x v="393"/>
    <x v="0"/>
    <x v="14"/>
    <x v="16"/>
    <x v="5"/>
    <n v="60"/>
    <x v="37"/>
    <x v="200"/>
    <n v="54000"/>
    <n v="0.4"/>
    <x v="1"/>
    <x v="3"/>
  </r>
  <r>
    <x v="5"/>
    <n v="1185732"/>
    <x v="425"/>
    <x v="0"/>
    <x v="14"/>
    <x v="16"/>
    <x v="0"/>
    <n v="60"/>
    <x v="46"/>
    <x v="49"/>
    <n v="84000"/>
    <n v="0.35"/>
    <x v="1"/>
    <x v="3"/>
  </r>
  <r>
    <x v="5"/>
    <n v="1185732"/>
    <x v="425"/>
    <x v="0"/>
    <x v="14"/>
    <x v="16"/>
    <x v="1"/>
    <n v="55.000000000000007"/>
    <x v="37"/>
    <x v="196"/>
    <n v="43312.5"/>
    <n v="0.35"/>
    <x v="1"/>
    <x v="4"/>
  </r>
  <r>
    <x v="5"/>
    <n v="1185732"/>
    <x v="425"/>
    <x v="0"/>
    <x v="14"/>
    <x v="16"/>
    <x v="2"/>
    <n v="55.000000000000007"/>
    <x v="35"/>
    <x v="392"/>
    <n v="27500.000000000004"/>
    <n v="0.39999999999999997"/>
    <x v="1"/>
    <x v="4"/>
  </r>
  <r>
    <x v="5"/>
    <n v="1185732"/>
    <x v="425"/>
    <x v="0"/>
    <x v="14"/>
    <x v="16"/>
    <x v="3"/>
    <n v="55.000000000000007"/>
    <x v="38"/>
    <x v="191"/>
    <n v="16500"/>
    <n v="0.3"/>
    <x v="1"/>
    <x v="4"/>
  </r>
  <r>
    <x v="5"/>
    <n v="1185732"/>
    <x v="425"/>
    <x v="0"/>
    <x v="14"/>
    <x v="16"/>
    <x v="4"/>
    <n v="65"/>
    <x v="38"/>
    <x v="393"/>
    <n v="16250"/>
    <n v="0.25"/>
    <x v="1"/>
    <x v="5"/>
  </r>
  <r>
    <x v="5"/>
    <n v="1185732"/>
    <x v="425"/>
    <x v="0"/>
    <x v="14"/>
    <x v="16"/>
    <x v="5"/>
    <n v="70"/>
    <x v="37"/>
    <x v="154"/>
    <n v="63000"/>
    <n v="0.4"/>
    <x v="1"/>
    <x v="6"/>
  </r>
  <r>
    <x v="5"/>
    <n v="1185732"/>
    <x v="455"/>
    <x v="0"/>
    <x v="14"/>
    <x v="16"/>
    <x v="0"/>
    <n v="65"/>
    <x v="47"/>
    <x v="241"/>
    <n v="85312.5"/>
    <n v="0.35"/>
    <x v="1"/>
    <x v="5"/>
  </r>
  <r>
    <x v="5"/>
    <n v="1185732"/>
    <x v="455"/>
    <x v="0"/>
    <x v="14"/>
    <x v="16"/>
    <x v="1"/>
    <n v="55.000000000000007"/>
    <x v="40"/>
    <x v="131"/>
    <n v="38500"/>
    <n v="0.35"/>
    <x v="1"/>
    <x v="4"/>
  </r>
  <r>
    <x v="5"/>
    <n v="1185732"/>
    <x v="455"/>
    <x v="0"/>
    <x v="14"/>
    <x v="16"/>
    <x v="2"/>
    <n v="55.000000000000007"/>
    <x v="49"/>
    <x v="394"/>
    <n v="42900"/>
    <n v="0.39999999999999997"/>
    <x v="1"/>
    <x v="4"/>
  </r>
  <r>
    <x v="5"/>
    <n v="1185732"/>
    <x v="455"/>
    <x v="0"/>
    <x v="14"/>
    <x v="16"/>
    <x v="3"/>
    <n v="55.000000000000007"/>
    <x v="36"/>
    <x v="194"/>
    <n v="28875.000000000004"/>
    <n v="0.3"/>
    <x v="1"/>
    <x v="4"/>
  </r>
  <r>
    <x v="5"/>
    <n v="1185732"/>
    <x v="455"/>
    <x v="0"/>
    <x v="14"/>
    <x v="16"/>
    <x v="4"/>
    <n v="65"/>
    <x v="42"/>
    <x v="148"/>
    <n v="24375"/>
    <n v="0.25"/>
    <x v="1"/>
    <x v="5"/>
  </r>
  <r>
    <x v="5"/>
    <n v="1185732"/>
    <x v="455"/>
    <x v="0"/>
    <x v="14"/>
    <x v="16"/>
    <x v="5"/>
    <n v="70"/>
    <x v="43"/>
    <x v="160"/>
    <n v="70000"/>
    <n v="0.4"/>
    <x v="1"/>
    <x v="6"/>
  </r>
  <r>
    <x v="5"/>
    <n v="1185732"/>
    <x v="484"/>
    <x v="0"/>
    <x v="14"/>
    <x v="16"/>
    <x v="0"/>
    <n v="65"/>
    <x v="33"/>
    <x v="198"/>
    <n v="108062.5"/>
    <n v="0.35"/>
    <x v="1"/>
    <x v="5"/>
  </r>
  <r>
    <x v="5"/>
    <n v="1185732"/>
    <x v="484"/>
    <x v="0"/>
    <x v="14"/>
    <x v="16"/>
    <x v="1"/>
    <n v="55.000000000000007"/>
    <x v="34"/>
    <x v="395"/>
    <n v="52937.500000000007"/>
    <n v="0.35"/>
    <x v="1"/>
    <x v="4"/>
  </r>
  <r>
    <x v="5"/>
    <n v="1185732"/>
    <x v="484"/>
    <x v="0"/>
    <x v="14"/>
    <x v="16"/>
    <x v="2"/>
    <n v="55.000000000000007"/>
    <x v="43"/>
    <x v="143"/>
    <n v="55000.000000000007"/>
    <n v="0.39999999999999997"/>
    <x v="1"/>
    <x v="4"/>
  </r>
  <r>
    <x v="5"/>
    <n v="1185732"/>
    <x v="484"/>
    <x v="0"/>
    <x v="14"/>
    <x v="16"/>
    <x v="3"/>
    <n v="55.000000000000007"/>
    <x v="40"/>
    <x v="131"/>
    <n v="33000"/>
    <n v="0.3"/>
    <x v="1"/>
    <x v="4"/>
  </r>
  <r>
    <x v="5"/>
    <n v="1185732"/>
    <x v="484"/>
    <x v="0"/>
    <x v="14"/>
    <x v="16"/>
    <x v="4"/>
    <n v="65"/>
    <x v="40"/>
    <x v="197"/>
    <n v="32500"/>
    <n v="0.25"/>
    <x v="1"/>
    <x v="5"/>
  </r>
  <r>
    <x v="5"/>
    <n v="1185732"/>
    <x v="484"/>
    <x v="0"/>
    <x v="14"/>
    <x v="16"/>
    <x v="5"/>
    <n v="70"/>
    <x v="48"/>
    <x v="195"/>
    <n v="84000"/>
    <n v="0.4"/>
    <x v="1"/>
    <x v="6"/>
  </r>
  <r>
    <x v="3"/>
    <n v="1128299"/>
    <x v="174"/>
    <x v="0"/>
    <x v="14"/>
    <x v="16"/>
    <x v="0"/>
    <n v="35"/>
    <x v="47"/>
    <x v="333"/>
    <n v="32812.5"/>
    <n v="0.25"/>
    <x v="1"/>
    <x v="8"/>
  </r>
  <r>
    <x v="3"/>
    <n v="1128299"/>
    <x v="174"/>
    <x v="0"/>
    <x v="14"/>
    <x v="16"/>
    <x v="1"/>
    <n v="45"/>
    <x v="47"/>
    <x v="156"/>
    <n v="33750"/>
    <n v="0.2"/>
    <x v="1"/>
    <x v="2"/>
  </r>
  <r>
    <x v="3"/>
    <n v="1128299"/>
    <x v="174"/>
    <x v="0"/>
    <x v="14"/>
    <x v="16"/>
    <x v="2"/>
    <n v="45"/>
    <x v="47"/>
    <x v="156"/>
    <n v="42187.5"/>
    <n v="0.25"/>
    <x v="1"/>
    <x v="2"/>
  </r>
  <r>
    <x v="3"/>
    <n v="1128299"/>
    <x v="174"/>
    <x v="0"/>
    <x v="14"/>
    <x v="16"/>
    <x v="3"/>
    <n v="45"/>
    <x v="37"/>
    <x v="179"/>
    <n v="25312.5"/>
    <n v="0.25"/>
    <x v="1"/>
    <x v="2"/>
  </r>
  <r>
    <x v="5"/>
    <n v="1185732"/>
    <x v="188"/>
    <x v="2"/>
    <x v="15"/>
    <x v="17"/>
    <x v="5"/>
    <n v="55.000000000000007"/>
    <x v="48"/>
    <x v="207"/>
    <n v="49500.000000000007"/>
    <n v="0.3"/>
    <x v="1"/>
    <x v="4"/>
  </r>
  <r>
    <x v="5"/>
    <n v="1185732"/>
    <x v="696"/>
    <x v="2"/>
    <x v="15"/>
    <x v="17"/>
    <x v="0"/>
    <n v="55.000000000000007"/>
    <x v="30"/>
    <x v="76"/>
    <n v="110687.50000000003"/>
    <n v="0.35000000000000003"/>
    <x v="1"/>
    <x v="4"/>
  </r>
  <r>
    <x v="5"/>
    <n v="1185732"/>
    <x v="696"/>
    <x v="2"/>
    <x v="15"/>
    <x v="17"/>
    <x v="1"/>
    <n v="55.000000000000007"/>
    <x v="37"/>
    <x v="196"/>
    <n v="43312.500000000007"/>
    <n v="0.35000000000000003"/>
    <x v="1"/>
    <x v="4"/>
  </r>
  <r>
    <x v="5"/>
    <n v="1185732"/>
    <x v="696"/>
    <x v="2"/>
    <x v="15"/>
    <x v="17"/>
    <x v="2"/>
    <n v="45"/>
    <x v="34"/>
    <x v="118"/>
    <n v="30937.5"/>
    <n v="0.25"/>
    <x v="1"/>
    <x v="2"/>
  </r>
  <r>
    <x v="5"/>
    <n v="1185732"/>
    <x v="696"/>
    <x v="2"/>
    <x v="15"/>
    <x v="17"/>
    <x v="3"/>
    <n v="49.999999999999993"/>
    <x v="36"/>
    <x v="396"/>
    <n v="21874.999999999996"/>
    <n v="0.25"/>
    <x v="1"/>
    <x v="23"/>
  </r>
  <r>
    <x v="5"/>
    <n v="1185732"/>
    <x v="696"/>
    <x v="2"/>
    <x v="15"/>
    <x v="17"/>
    <x v="4"/>
    <n v="65.000000000000014"/>
    <x v="43"/>
    <x v="397"/>
    <n v="40625.000000000007"/>
    <n v="0.25"/>
    <x v="1"/>
    <x v="20"/>
  </r>
  <r>
    <x v="5"/>
    <n v="1185732"/>
    <x v="696"/>
    <x v="2"/>
    <x v="15"/>
    <x v="17"/>
    <x v="5"/>
    <n v="55.000000000000007"/>
    <x v="44"/>
    <x v="137"/>
    <n v="57750.000000000007"/>
    <n v="0.3"/>
    <x v="1"/>
    <x v="4"/>
  </r>
  <r>
    <x v="5"/>
    <n v="1185732"/>
    <x v="225"/>
    <x v="2"/>
    <x v="15"/>
    <x v="17"/>
    <x v="0"/>
    <n v="55.000000000000007"/>
    <x v="61"/>
    <x v="398"/>
    <n v="104912.50000000003"/>
    <n v="0.35000000000000003"/>
    <x v="1"/>
    <x v="4"/>
  </r>
  <r>
    <x v="5"/>
    <n v="1185732"/>
    <x v="225"/>
    <x v="2"/>
    <x v="15"/>
    <x v="17"/>
    <x v="1"/>
    <n v="55.000000000000007"/>
    <x v="43"/>
    <x v="143"/>
    <n v="48125.000000000015"/>
    <n v="0.35000000000000003"/>
    <x v="1"/>
    <x v="4"/>
  </r>
  <r>
    <x v="5"/>
    <n v="1185732"/>
    <x v="225"/>
    <x v="2"/>
    <x v="15"/>
    <x v="17"/>
    <x v="2"/>
    <n v="45"/>
    <x v="34"/>
    <x v="118"/>
    <n v="30937.5"/>
    <n v="0.25"/>
    <x v="1"/>
    <x v="2"/>
  </r>
  <r>
    <x v="5"/>
    <n v="1185732"/>
    <x v="225"/>
    <x v="2"/>
    <x v="15"/>
    <x v="17"/>
    <x v="3"/>
    <n v="49.999999999999993"/>
    <x v="35"/>
    <x v="399"/>
    <n v="15624.999999999998"/>
    <n v="0.25"/>
    <x v="1"/>
    <x v="23"/>
  </r>
  <r>
    <x v="5"/>
    <n v="1185732"/>
    <x v="225"/>
    <x v="2"/>
    <x v="15"/>
    <x v="17"/>
    <x v="4"/>
    <n v="65.000000000000014"/>
    <x v="36"/>
    <x v="400"/>
    <n v="28437.500000000007"/>
    <n v="0.25"/>
    <x v="1"/>
    <x v="20"/>
  </r>
  <r>
    <x v="5"/>
    <n v="1185732"/>
    <x v="225"/>
    <x v="2"/>
    <x v="15"/>
    <x v="17"/>
    <x v="5"/>
    <n v="55.000000000000007"/>
    <x v="34"/>
    <x v="395"/>
    <n v="45375.000000000007"/>
    <n v="0.3"/>
    <x v="1"/>
    <x v="4"/>
  </r>
  <r>
    <x v="5"/>
    <n v="1185732"/>
    <x v="244"/>
    <x v="2"/>
    <x v="15"/>
    <x v="17"/>
    <x v="0"/>
    <n v="55.000000000000007"/>
    <x v="27"/>
    <x v="171"/>
    <n v="101062.50000000003"/>
    <n v="0.35000000000000003"/>
    <x v="1"/>
    <x v="4"/>
  </r>
  <r>
    <x v="5"/>
    <n v="1185732"/>
    <x v="244"/>
    <x v="2"/>
    <x v="15"/>
    <x v="17"/>
    <x v="1"/>
    <n v="55.000000000000007"/>
    <x v="37"/>
    <x v="196"/>
    <n v="43312.500000000007"/>
    <n v="0.35000000000000003"/>
    <x v="1"/>
    <x v="4"/>
  </r>
  <r>
    <x v="5"/>
    <n v="1185732"/>
    <x v="244"/>
    <x v="2"/>
    <x v="15"/>
    <x v="17"/>
    <x v="2"/>
    <n v="45"/>
    <x v="37"/>
    <x v="179"/>
    <n v="25312.5"/>
    <n v="0.25"/>
    <x v="1"/>
    <x v="2"/>
  </r>
  <r>
    <x v="5"/>
    <n v="1185732"/>
    <x v="244"/>
    <x v="2"/>
    <x v="15"/>
    <x v="17"/>
    <x v="3"/>
    <n v="49.999999999999993"/>
    <x v="42"/>
    <x v="370"/>
    <n v="18749.999999999996"/>
    <n v="0.25"/>
    <x v="1"/>
    <x v="48"/>
  </r>
  <r>
    <x v="5"/>
    <n v="1185732"/>
    <x v="244"/>
    <x v="2"/>
    <x v="15"/>
    <x v="17"/>
    <x v="4"/>
    <n v="60.000000000000007"/>
    <x v="42"/>
    <x v="381"/>
    <n v="22500.000000000004"/>
    <n v="0.25"/>
    <x v="1"/>
    <x v="12"/>
  </r>
  <r>
    <x v="5"/>
    <n v="1185732"/>
    <x v="244"/>
    <x v="2"/>
    <x v="15"/>
    <x v="17"/>
    <x v="5"/>
    <n v="50"/>
    <x v="48"/>
    <x v="149"/>
    <n v="45000"/>
    <n v="0.3"/>
    <x v="1"/>
    <x v="0"/>
  </r>
  <r>
    <x v="5"/>
    <n v="1185732"/>
    <x v="273"/>
    <x v="2"/>
    <x v="15"/>
    <x v="17"/>
    <x v="0"/>
    <n v="65"/>
    <x v="62"/>
    <x v="401"/>
    <n v="129675.00000000001"/>
    <n v="0.35000000000000003"/>
    <x v="1"/>
    <x v="5"/>
  </r>
  <r>
    <x v="5"/>
    <n v="1185732"/>
    <x v="273"/>
    <x v="2"/>
    <x v="15"/>
    <x v="17"/>
    <x v="1"/>
    <n v="60.000000000000007"/>
    <x v="34"/>
    <x v="207"/>
    <n v="57750.000000000015"/>
    <n v="0.35000000000000003"/>
    <x v="1"/>
    <x v="12"/>
  </r>
  <r>
    <x v="5"/>
    <n v="1185732"/>
    <x v="273"/>
    <x v="2"/>
    <x v="15"/>
    <x v="17"/>
    <x v="2"/>
    <n v="55.000000000000007"/>
    <x v="48"/>
    <x v="207"/>
    <n v="41250.000000000007"/>
    <n v="0.25"/>
    <x v="1"/>
    <x v="4"/>
  </r>
  <r>
    <x v="5"/>
    <n v="1185732"/>
    <x v="273"/>
    <x v="2"/>
    <x v="15"/>
    <x v="17"/>
    <x v="3"/>
    <n v="55.000000000000007"/>
    <x v="43"/>
    <x v="143"/>
    <n v="34375.000000000007"/>
    <n v="0.25"/>
    <x v="1"/>
    <x v="4"/>
  </r>
  <r>
    <x v="5"/>
    <n v="1185732"/>
    <x v="273"/>
    <x v="2"/>
    <x v="15"/>
    <x v="17"/>
    <x v="4"/>
    <n v="65"/>
    <x v="34"/>
    <x v="402"/>
    <n v="44687.5"/>
    <n v="0.25"/>
    <x v="1"/>
    <x v="5"/>
  </r>
  <r>
    <x v="5"/>
    <n v="1185732"/>
    <x v="273"/>
    <x v="2"/>
    <x v="15"/>
    <x v="17"/>
    <x v="5"/>
    <n v="70"/>
    <x v="46"/>
    <x v="58"/>
    <n v="84000"/>
    <n v="0.3"/>
    <x v="1"/>
    <x v="6"/>
  </r>
  <r>
    <x v="5"/>
    <n v="1185732"/>
    <x v="306"/>
    <x v="2"/>
    <x v="15"/>
    <x v="17"/>
    <x v="0"/>
    <n v="65"/>
    <x v="25"/>
    <x v="108"/>
    <n v="147875"/>
    <n v="0.35000000000000003"/>
    <x v="1"/>
    <x v="5"/>
  </r>
  <r>
    <x v="5"/>
    <n v="1185732"/>
    <x v="306"/>
    <x v="2"/>
    <x v="15"/>
    <x v="17"/>
    <x v="1"/>
    <n v="60.000000000000007"/>
    <x v="46"/>
    <x v="220"/>
    <n v="84000.000000000015"/>
    <n v="0.35000000000000003"/>
    <x v="1"/>
    <x v="12"/>
  </r>
  <r>
    <x v="5"/>
    <n v="1185732"/>
    <x v="306"/>
    <x v="2"/>
    <x v="15"/>
    <x v="17"/>
    <x v="2"/>
    <n v="55.000000000000007"/>
    <x v="45"/>
    <x v="256"/>
    <n v="44687.500000000007"/>
    <n v="0.25"/>
    <x v="1"/>
    <x v="4"/>
  </r>
  <r>
    <x v="5"/>
    <n v="1185732"/>
    <x v="306"/>
    <x v="2"/>
    <x v="15"/>
    <x v="17"/>
    <x v="3"/>
    <n v="55.000000000000007"/>
    <x v="48"/>
    <x v="207"/>
    <n v="41250.000000000007"/>
    <n v="0.25"/>
    <x v="1"/>
    <x v="4"/>
  </r>
  <r>
    <x v="5"/>
    <n v="1185732"/>
    <x v="306"/>
    <x v="2"/>
    <x v="15"/>
    <x v="17"/>
    <x v="4"/>
    <n v="65"/>
    <x v="48"/>
    <x v="214"/>
    <n v="48750"/>
    <n v="0.25"/>
    <x v="1"/>
    <x v="5"/>
  </r>
  <r>
    <x v="5"/>
    <n v="1185732"/>
    <x v="306"/>
    <x v="2"/>
    <x v="15"/>
    <x v="17"/>
    <x v="5"/>
    <n v="70"/>
    <x v="31"/>
    <x v="39"/>
    <n v="94500"/>
    <n v="0.3"/>
    <x v="1"/>
    <x v="6"/>
  </r>
  <r>
    <x v="5"/>
    <n v="1185732"/>
    <x v="334"/>
    <x v="2"/>
    <x v="15"/>
    <x v="17"/>
    <x v="0"/>
    <n v="65"/>
    <x v="21"/>
    <x v="83"/>
    <n v="153562.50000000003"/>
    <n v="0.35000000000000003"/>
    <x v="1"/>
    <x v="5"/>
  </r>
  <r>
    <x v="5"/>
    <n v="1185732"/>
    <x v="334"/>
    <x v="2"/>
    <x v="15"/>
    <x v="17"/>
    <x v="1"/>
    <n v="60.000000000000007"/>
    <x v="32"/>
    <x v="228"/>
    <n v="89250.000000000015"/>
    <n v="0.35000000000000003"/>
    <x v="1"/>
    <x v="12"/>
  </r>
  <r>
    <x v="5"/>
    <n v="1185732"/>
    <x v="334"/>
    <x v="2"/>
    <x v="15"/>
    <x v="17"/>
    <x v="2"/>
    <n v="55.000000000000007"/>
    <x v="44"/>
    <x v="137"/>
    <n v="48125.000000000007"/>
    <n v="0.25"/>
    <x v="1"/>
    <x v="4"/>
  </r>
  <r>
    <x v="5"/>
    <n v="1185732"/>
    <x v="334"/>
    <x v="2"/>
    <x v="15"/>
    <x v="17"/>
    <x v="3"/>
    <n v="55.000000000000007"/>
    <x v="48"/>
    <x v="207"/>
    <n v="41250.000000000007"/>
    <n v="0.25"/>
    <x v="1"/>
    <x v="4"/>
  </r>
  <r>
    <x v="5"/>
    <n v="1185732"/>
    <x v="334"/>
    <x v="2"/>
    <x v="15"/>
    <x v="17"/>
    <x v="4"/>
    <n v="65"/>
    <x v="45"/>
    <x v="240"/>
    <n v="52812.5"/>
    <n v="0.25"/>
    <x v="1"/>
    <x v="5"/>
  </r>
  <r>
    <x v="5"/>
    <n v="1185732"/>
    <x v="334"/>
    <x v="2"/>
    <x v="15"/>
    <x v="17"/>
    <x v="5"/>
    <n v="70"/>
    <x v="23"/>
    <x v="48"/>
    <n v="105000"/>
    <n v="0.3"/>
    <x v="1"/>
    <x v="6"/>
  </r>
  <r>
    <x v="5"/>
    <n v="1185732"/>
    <x v="366"/>
    <x v="2"/>
    <x v="15"/>
    <x v="17"/>
    <x v="0"/>
    <n v="65"/>
    <x v="25"/>
    <x v="108"/>
    <n v="147875"/>
    <n v="0.35000000000000003"/>
    <x v="1"/>
    <x v="5"/>
  </r>
  <r>
    <x v="5"/>
    <n v="1185732"/>
    <x v="366"/>
    <x v="2"/>
    <x v="15"/>
    <x v="17"/>
    <x v="1"/>
    <n v="60.000000000000007"/>
    <x v="32"/>
    <x v="228"/>
    <n v="89250.000000000015"/>
    <n v="0.35000000000000003"/>
    <x v="1"/>
    <x v="12"/>
  </r>
  <r>
    <x v="5"/>
    <n v="1185732"/>
    <x v="366"/>
    <x v="2"/>
    <x v="15"/>
    <x v="17"/>
    <x v="2"/>
    <n v="55.000000000000007"/>
    <x v="44"/>
    <x v="137"/>
    <n v="48125.000000000007"/>
    <n v="0.25"/>
    <x v="1"/>
    <x v="4"/>
  </r>
  <r>
    <x v="5"/>
    <n v="1185732"/>
    <x v="366"/>
    <x v="2"/>
    <x v="15"/>
    <x v="17"/>
    <x v="3"/>
    <n v="55.000000000000007"/>
    <x v="43"/>
    <x v="143"/>
    <n v="34375.000000000007"/>
    <n v="0.25"/>
    <x v="1"/>
    <x v="4"/>
  </r>
  <r>
    <x v="5"/>
    <n v="1185732"/>
    <x v="366"/>
    <x v="2"/>
    <x v="15"/>
    <x v="17"/>
    <x v="4"/>
    <n v="65"/>
    <x v="37"/>
    <x v="326"/>
    <n v="36562.5"/>
    <n v="0.25"/>
    <x v="1"/>
    <x v="5"/>
  </r>
  <r>
    <x v="5"/>
    <n v="1185732"/>
    <x v="366"/>
    <x v="2"/>
    <x v="15"/>
    <x v="17"/>
    <x v="5"/>
    <n v="70"/>
    <x v="46"/>
    <x v="58"/>
    <n v="84000"/>
    <n v="0.3"/>
    <x v="1"/>
    <x v="6"/>
  </r>
  <r>
    <x v="5"/>
    <n v="1185732"/>
    <x v="396"/>
    <x v="2"/>
    <x v="15"/>
    <x v="17"/>
    <x v="0"/>
    <n v="65"/>
    <x v="27"/>
    <x v="85"/>
    <n v="119437.50000000001"/>
    <n v="0.35000000000000003"/>
    <x v="1"/>
    <x v="5"/>
  </r>
  <r>
    <x v="5"/>
    <n v="1185732"/>
    <x v="396"/>
    <x v="2"/>
    <x v="15"/>
    <x v="17"/>
    <x v="1"/>
    <n v="60.000000000000007"/>
    <x v="45"/>
    <x v="403"/>
    <n v="68250.000000000015"/>
    <n v="0.35000000000000003"/>
    <x v="1"/>
    <x v="12"/>
  </r>
  <r>
    <x v="5"/>
    <n v="1185732"/>
    <x v="396"/>
    <x v="2"/>
    <x v="15"/>
    <x v="17"/>
    <x v="2"/>
    <n v="55.000000000000007"/>
    <x v="37"/>
    <x v="196"/>
    <n v="30937.500000000004"/>
    <n v="0.25"/>
    <x v="1"/>
    <x v="4"/>
  </r>
  <r>
    <x v="5"/>
    <n v="1185732"/>
    <x v="396"/>
    <x v="2"/>
    <x v="15"/>
    <x v="17"/>
    <x v="3"/>
    <n v="55.000000000000007"/>
    <x v="40"/>
    <x v="131"/>
    <n v="27500.000000000004"/>
    <n v="0.25"/>
    <x v="1"/>
    <x v="4"/>
  </r>
  <r>
    <x v="5"/>
    <n v="1185732"/>
    <x v="396"/>
    <x v="2"/>
    <x v="15"/>
    <x v="17"/>
    <x v="4"/>
    <n v="65"/>
    <x v="40"/>
    <x v="197"/>
    <n v="32500"/>
    <n v="0.25"/>
    <x v="1"/>
    <x v="5"/>
  </r>
  <r>
    <x v="5"/>
    <n v="1185732"/>
    <x v="396"/>
    <x v="2"/>
    <x v="15"/>
    <x v="17"/>
    <x v="5"/>
    <n v="70"/>
    <x v="48"/>
    <x v="195"/>
    <n v="63000"/>
    <n v="0.3"/>
    <x v="1"/>
    <x v="6"/>
  </r>
  <r>
    <x v="5"/>
    <n v="1185732"/>
    <x v="428"/>
    <x v="2"/>
    <x v="15"/>
    <x v="17"/>
    <x v="0"/>
    <n v="70"/>
    <x v="31"/>
    <x v="39"/>
    <n v="110250.00000000001"/>
    <n v="0.35000000000000003"/>
    <x v="1"/>
    <x v="6"/>
  </r>
  <r>
    <x v="5"/>
    <n v="1185732"/>
    <x v="428"/>
    <x v="2"/>
    <x v="15"/>
    <x v="17"/>
    <x v="1"/>
    <n v="65.000000000000014"/>
    <x v="34"/>
    <x v="256"/>
    <n v="62562.500000000015"/>
    <n v="0.35000000000000003"/>
    <x v="1"/>
    <x v="20"/>
  </r>
  <r>
    <x v="5"/>
    <n v="1185732"/>
    <x v="428"/>
    <x v="2"/>
    <x v="15"/>
    <x v="17"/>
    <x v="2"/>
    <n v="65.000000000000014"/>
    <x v="36"/>
    <x v="400"/>
    <n v="28437.500000000007"/>
    <n v="0.25"/>
    <x v="1"/>
    <x v="20"/>
  </r>
  <r>
    <x v="5"/>
    <n v="1185732"/>
    <x v="428"/>
    <x v="2"/>
    <x v="15"/>
    <x v="17"/>
    <x v="3"/>
    <n v="65.000000000000014"/>
    <x v="42"/>
    <x v="404"/>
    <n v="24375.000000000004"/>
    <n v="0.25"/>
    <x v="1"/>
    <x v="20"/>
  </r>
  <r>
    <x v="5"/>
    <n v="1185732"/>
    <x v="428"/>
    <x v="2"/>
    <x v="15"/>
    <x v="17"/>
    <x v="4"/>
    <n v="75.000000000000014"/>
    <x v="42"/>
    <x v="134"/>
    <n v="28125.000000000004"/>
    <n v="0.25"/>
    <x v="1"/>
    <x v="21"/>
  </r>
  <r>
    <x v="5"/>
    <n v="1185732"/>
    <x v="428"/>
    <x v="2"/>
    <x v="15"/>
    <x v="17"/>
    <x v="5"/>
    <n v="80"/>
    <x v="34"/>
    <x v="41"/>
    <n v="66000"/>
    <n v="0.3"/>
    <x v="1"/>
    <x v="10"/>
  </r>
  <r>
    <x v="5"/>
    <n v="1185732"/>
    <x v="458"/>
    <x v="2"/>
    <x v="15"/>
    <x v="17"/>
    <x v="0"/>
    <n v="75.000000000000014"/>
    <x v="32"/>
    <x v="262"/>
    <n v="111562.50000000003"/>
    <n v="0.35000000000000003"/>
    <x v="1"/>
    <x v="21"/>
  </r>
  <r>
    <x v="5"/>
    <n v="1185732"/>
    <x v="458"/>
    <x v="2"/>
    <x v="15"/>
    <x v="17"/>
    <x v="1"/>
    <n v="65.000000000000014"/>
    <x v="48"/>
    <x v="403"/>
    <n v="68250.000000000015"/>
    <n v="0.35000000000000003"/>
    <x v="1"/>
    <x v="20"/>
  </r>
  <r>
    <x v="5"/>
    <n v="1185732"/>
    <x v="458"/>
    <x v="2"/>
    <x v="15"/>
    <x v="17"/>
    <x v="2"/>
    <n v="65.000000000000014"/>
    <x v="63"/>
    <x v="405"/>
    <n v="52000.000000000015"/>
    <n v="0.25"/>
    <x v="1"/>
    <x v="22"/>
  </r>
  <r>
    <x v="5"/>
    <n v="1185732"/>
    <x v="458"/>
    <x v="2"/>
    <x v="15"/>
    <x v="17"/>
    <x v="3"/>
    <n v="65.000000000000014"/>
    <x v="48"/>
    <x v="403"/>
    <n v="48750.000000000007"/>
    <n v="0.25"/>
    <x v="1"/>
    <x v="20"/>
  </r>
  <r>
    <x v="5"/>
    <n v="1185732"/>
    <x v="458"/>
    <x v="2"/>
    <x v="15"/>
    <x v="17"/>
    <x v="4"/>
    <n v="75.000000000000014"/>
    <x v="34"/>
    <x v="141"/>
    <n v="51562.500000000007"/>
    <n v="0.25"/>
    <x v="1"/>
    <x v="21"/>
  </r>
  <r>
    <x v="5"/>
    <n v="1185732"/>
    <x v="458"/>
    <x v="2"/>
    <x v="15"/>
    <x v="17"/>
    <x v="5"/>
    <n v="80"/>
    <x v="47"/>
    <x v="60"/>
    <n v="90000"/>
    <n v="0.3"/>
    <x v="1"/>
    <x v="10"/>
  </r>
  <r>
    <x v="5"/>
    <n v="1185732"/>
    <x v="487"/>
    <x v="2"/>
    <x v="15"/>
    <x v="17"/>
    <x v="0"/>
    <n v="75.000000000000014"/>
    <x v="24"/>
    <x v="406"/>
    <n v="157500.00000000003"/>
    <n v="0.35000000000000003"/>
    <x v="1"/>
    <x v="21"/>
  </r>
  <r>
    <x v="5"/>
    <n v="1185732"/>
    <x v="487"/>
    <x v="2"/>
    <x v="15"/>
    <x v="17"/>
    <x v="1"/>
    <n v="65.000000000000014"/>
    <x v="46"/>
    <x v="253"/>
    <n v="91000.000000000029"/>
    <n v="0.35000000000000003"/>
    <x v="1"/>
    <x v="20"/>
  </r>
  <r>
    <x v="0"/>
    <n v="1128299"/>
    <x v="174"/>
    <x v="2"/>
    <x v="15"/>
    <x v="17"/>
    <x v="0"/>
    <n v="35"/>
    <x v="47"/>
    <x v="333"/>
    <n v="32812.5"/>
    <n v="0.25"/>
    <x v="1"/>
    <x v="8"/>
  </r>
  <r>
    <x v="0"/>
    <n v="1128299"/>
    <x v="174"/>
    <x v="2"/>
    <x v="15"/>
    <x v="17"/>
    <x v="1"/>
    <n v="45"/>
    <x v="47"/>
    <x v="156"/>
    <n v="33750"/>
    <n v="0.2"/>
    <x v="1"/>
    <x v="2"/>
  </r>
  <r>
    <x v="0"/>
    <n v="1128299"/>
    <x v="174"/>
    <x v="2"/>
    <x v="15"/>
    <x v="17"/>
    <x v="2"/>
    <n v="45"/>
    <x v="47"/>
    <x v="156"/>
    <n v="42187.5"/>
    <n v="0.25"/>
    <x v="1"/>
    <x v="2"/>
  </r>
  <r>
    <x v="0"/>
    <n v="1128299"/>
    <x v="174"/>
    <x v="2"/>
    <x v="15"/>
    <x v="17"/>
    <x v="3"/>
    <n v="45"/>
    <x v="37"/>
    <x v="179"/>
    <n v="25312.5"/>
    <n v="0.25"/>
    <x v="1"/>
    <x v="2"/>
  </r>
  <r>
    <x v="0"/>
    <n v="1128299"/>
    <x v="174"/>
    <x v="2"/>
    <x v="15"/>
    <x v="17"/>
    <x v="4"/>
    <n v="50"/>
    <x v="36"/>
    <x v="132"/>
    <n v="13125"/>
    <n v="0.15"/>
    <x v="1"/>
    <x v="0"/>
  </r>
  <r>
    <x v="0"/>
    <n v="1128299"/>
    <x v="174"/>
    <x v="2"/>
    <x v="15"/>
    <x v="17"/>
    <x v="5"/>
    <n v="45"/>
    <x v="32"/>
    <x v="174"/>
    <n v="76500"/>
    <n v="0.4"/>
    <x v="1"/>
    <x v="2"/>
  </r>
  <r>
    <x v="0"/>
    <n v="1128299"/>
    <x v="205"/>
    <x v="2"/>
    <x v="15"/>
    <x v="17"/>
    <x v="0"/>
    <n v="35"/>
    <x v="33"/>
    <x v="158"/>
    <n v="41562.5"/>
    <n v="0.25"/>
    <x v="1"/>
    <x v="8"/>
  </r>
  <r>
    <x v="0"/>
    <n v="1128299"/>
    <x v="205"/>
    <x v="2"/>
    <x v="15"/>
    <x v="17"/>
    <x v="1"/>
    <n v="45"/>
    <x v="47"/>
    <x v="156"/>
    <n v="33750"/>
    <n v="0.2"/>
    <x v="1"/>
    <x v="2"/>
  </r>
  <r>
    <x v="0"/>
    <n v="1128299"/>
    <x v="205"/>
    <x v="2"/>
    <x v="15"/>
    <x v="17"/>
    <x v="2"/>
    <n v="45"/>
    <x v="47"/>
    <x v="156"/>
    <n v="42187.5"/>
    <n v="0.25"/>
    <x v="1"/>
    <x v="2"/>
  </r>
  <r>
    <x v="0"/>
    <n v="1128299"/>
    <x v="205"/>
    <x v="2"/>
    <x v="16"/>
    <x v="18"/>
    <x v="3"/>
    <n v="45"/>
    <x v="37"/>
    <x v="179"/>
    <n v="25312.5"/>
    <n v="0.25"/>
    <x v="1"/>
    <x v="2"/>
  </r>
  <r>
    <x v="0"/>
    <n v="1128299"/>
    <x v="205"/>
    <x v="2"/>
    <x v="16"/>
    <x v="18"/>
    <x v="4"/>
    <n v="50"/>
    <x v="42"/>
    <x v="127"/>
    <n v="11250"/>
    <n v="0.15"/>
    <x v="1"/>
    <x v="0"/>
  </r>
  <r>
    <x v="0"/>
    <n v="1128299"/>
    <x v="205"/>
    <x v="2"/>
    <x v="16"/>
    <x v="18"/>
    <x v="5"/>
    <n v="45"/>
    <x v="44"/>
    <x v="154"/>
    <n v="63000"/>
    <n v="0.4"/>
    <x v="1"/>
    <x v="2"/>
  </r>
  <r>
    <x v="0"/>
    <n v="1128299"/>
    <x v="214"/>
    <x v="2"/>
    <x v="16"/>
    <x v="18"/>
    <x v="0"/>
    <n v="45"/>
    <x v="23"/>
    <x v="38"/>
    <n v="56250"/>
    <n v="0.25"/>
    <x v="1"/>
    <x v="2"/>
  </r>
  <r>
    <x v="0"/>
    <n v="1128299"/>
    <x v="214"/>
    <x v="2"/>
    <x v="16"/>
    <x v="18"/>
    <x v="1"/>
    <n v="54.999999999999993"/>
    <x v="44"/>
    <x v="239"/>
    <n v="38499.999999999993"/>
    <n v="0.2"/>
    <x v="1"/>
    <x v="13"/>
  </r>
  <r>
    <x v="0"/>
    <n v="1128299"/>
    <x v="214"/>
    <x v="2"/>
    <x v="16"/>
    <x v="18"/>
    <x v="2"/>
    <n v="59.999999999999986"/>
    <x v="47"/>
    <x v="407"/>
    <n v="56249.999999999985"/>
    <n v="0.25"/>
    <x v="1"/>
    <x v="41"/>
  </r>
  <r>
    <x v="0"/>
    <n v="1128299"/>
    <x v="214"/>
    <x v="2"/>
    <x v="16"/>
    <x v="18"/>
    <x v="3"/>
    <n v="54.999999999999993"/>
    <x v="34"/>
    <x v="408"/>
    <n v="37812.499999999993"/>
    <n v="0.25"/>
    <x v="1"/>
    <x v="13"/>
  </r>
  <r>
    <x v="0"/>
    <n v="1128299"/>
    <x v="214"/>
    <x v="2"/>
    <x v="16"/>
    <x v="18"/>
    <x v="4"/>
    <n v="60"/>
    <x v="35"/>
    <x v="127"/>
    <n v="11250"/>
    <n v="0.15"/>
    <x v="1"/>
    <x v="3"/>
  </r>
  <r>
    <x v="0"/>
    <n v="1128299"/>
    <x v="214"/>
    <x v="2"/>
    <x v="16"/>
    <x v="18"/>
    <x v="5"/>
    <n v="54.999999999999993"/>
    <x v="45"/>
    <x v="409"/>
    <n v="71499.999999999985"/>
    <n v="0.4"/>
    <x v="1"/>
    <x v="13"/>
  </r>
  <r>
    <x v="0"/>
    <n v="1128299"/>
    <x v="233"/>
    <x v="2"/>
    <x v="16"/>
    <x v="18"/>
    <x v="0"/>
    <n v="60"/>
    <x v="23"/>
    <x v="60"/>
    <n v="75000"/>
    <n v="0.25"/>
    <x v="1"/>
    <x v="3"/>
  </r>
  <r>
    <x v="0"/>
    <n v="1128299"/>
    <x v="233"/>
    <x v="2"/>
    <x v="16"/>
    <x v="18"/>
    <x v="1"/>
    <n v="65"/>
    <x v="48"/>
    <x v="214"/>
    <n v="39000"/>
    <n v="0.2"/>
    <x v="1"/>
    <x v="5"/>
  </r>
  <r>
    <x v="0"/>
    <n v="1128299"/>
    <x v="233"/>
    <x v="2"/>
    <x v="16"/>
    <x v="18"/>
    <x v="2"/>
    <n v="65"/>
    <x v="44"/>
    <x v="157"/>
    <n v="56875"/>
    <n v="0.25"/>
    <x v="1"/>
    <x v="5"/>
  </r>
  <r>
    <x v="0"/>
    <n v="1128299"/>
    <x v="233"/>
    <x v="2"/>
    <x v="16"/>
    <x v="18"/>
    <x v="3"/>
    <n v="50"/>
    <x v="43"/>
    <x v="145"/>
    <n v="31250"/>
    <n v="0.25"/>
    <x v="1"/>
    <x v="0"/>
  </r>
  <r>
    <x v="0"/>
    <n v="1128299"/>
    <x v="233"/>
    <x v="2"/>
    <x v="16"/>
    <x v="18"/>
    <x v="4"/>
    <n v="55.000000000000007"/>
    <x v="42"/>
    <x v="190"/>
    <n v="12375.000000000002"/>
    <n v="0.15"/>
    <x v="1"/>
    <x v="4"/>
  </r>
  <r>
    <x v="0"/>
    <n v="1128299"/>
    <x v="233"/>
    <x v="2"/>
    <x v="16"/>
    <x v="18"/>
    <x v="5"/>
    <n v="70"/>
    <x v="45"/>
    <x v="157"/>
    <n v="91000"/>
    <n v="0.4"/>
    <x v="1"/>
    <x v="6"/>
  </r>
  <r>
    <x v="0"/>
    <n v="1128299"/>
    <x v="264"/>
    <x v="2"/>
    <x v="16"/>
    <x v="18"/>
    <x v="0"/>
    <n v="54.999999999999993"/>
    <x v="27"/>
    <x v="389"/>
    <n v="72187.499999999985"/>
    <n v="0.25"/>
    <x v="1"/>
    <x v="13"/>
  </r>
  <r>
    <x v="0"/>
    <n v="1128299"/>
    <x v="264"/>
    <x v="2"/>
    <x v="16"/>
    <x v="18"/>
    <x v="1"/>
    <n v="60"/>
    <x v="47"/>
    <x v="38"/>
    <n v="45000"/>
    <n v="0.2"/>
    <x v="1"/>
    <x v="3"/>
  </r>
  <r>
    <x v="0"/>
    <n v="1128299"/>
    <x v="264"/>
    <x v="2"/>
    <x v="16"/>
    <x v="18"/>
    <x v="2"/>
    <n v="60"/>
    <x v="47"/>
    <x v="38"/>
    <n v="56250"/>
    <n v="0.25"/>
    <x v="1"/>
    <x v="3"/>
  </r>
  <r>
    <x v="0"/>
    <n v="1128299"/>
    <x v="264"/>
    <x v="2"/>
    <x v="16"/>
    <x v="18"/>
    <x v="3"/>
    <n v="54.999999999999993"/>
    <x v="34"/>
    <x v="408"/>
    <n v="37812.499999999993"/>
    <n v="0.25"/>
    <x v="1"/>
    <x v="13"/>
  </r>
  <r>
    <x v="0"/>
    <n v="1128299"/>
    <x v="264"/>
    <x v="2"/>
    <x v="16"/>
    <x v="18"/>
    <x v="4"/>
    <n v="60"/>
    <x v="36"/>
    <x v="204"/>
    <n v="15750"/>
    <n v="0.15"/>
    <x v="1"/>
    <x v="3"/>
  </r>
  <r>
    <x v="0"/>
    <n v="1128299"/>
    <x v="264"/>
    <x v="2"/>
    <x v="16"/>
    <x v="18"/>
    <x v="5"/>
    <n v="75"/>
    <x v="33"/>
    <x v="216"/>
    <n v="142500"/>
    <n v="0.4"/>
    <x v="1"/>
    <x v="11"/>
  </r>
  <r>
    <x v="0"/>
    <n v="1128299"/>
    <x v="294"/>
    <x v="2"/>
    <x v="16"/>
    <x v="18"/>
    <x v="0"/>
    <n v="70"/>
    <x v="26"/>
    <x v="248"/>
    <n v="126875"/>
    <n v="0.25"/>
    <x v="1"/>
    <x v="6"/>
  </r>
  <r>
    <x v="0"/>
    <n v="1128299"/>
    <x v="294"/>
    <x v="2"/>
    <x v="16"/>
    <x v="18"/>
    <x v="1"/>
    <n v="75"/>
    <x v="24"/>
    <x v="6"/>
    <n v="90000"/>
    <n v="0.2"/>
    <x v="1"/>
    <x v="11"/>
  </r>
  <r>
    <x v="0"/>
    <n v="1128299"/>
    <x v="294"/>
    <x v="2"/>
    <x v="16"/>
    <x v="18"/>
    <x v="2"/>
    <n v="75"/>
    <x v="24"/>
    <x v="6"/>
    <n v="112500"/>
    <n v="0.25"/>
    <x v="1"/>
    <x v="11"/>
  </r>
  <r>
    <x v="0"/>
    <n v="1128299"/>
    <x v="294"/>
    <x v="2"/>
    <x v="16"/>
    <x v="18"/>
    <x v="3"/>
    <n v="75"/>
    <x v="33"/>
    <x v="216"/>
    <n v="89062.5"/>
    <n v="0.25"/>
    <x v="1"/>
    <x v="11"/>
  </r>
  <r>
    <x v="0"/>
    <n v="1128299"/>
    <x v="294"/>
    <x v="2"/>
    <x v="16"/>
    <x v="18"/>
    <x v="4"/>
    <n v="85.000000000000014"/>
    <x v="44"/>
    <x v="410"/>
    <n v="44625.000000000007"/>
    <n v="0.15"/>
    <x v="1"/>
    <x v="25"/>
  </r>
  <r>
    <x v="0"/>
    <n v="1128299"/>
    <x v="294"/>
    <x v="2"/>
    <x v="16"/>
    <x v="18"/>
    <x v="5"/>
    <n v="100"/>
    <x v="25"/>
    <x v="19"/>
    <n v="260000"/>
    <n v="0.4"/>
    <x v="1"/>
    <x v="30"/>
  </r>
  <r>
    <x v="0"/>
    <n v="1128299"/>
    <x v="323"/>
    <x v="2"/>
    <x v="16"/>
    <x v="18"/>
    <x v="0"/>
    <n v="80"/>
    <x v="9"/>
    <x v="411"/>
    <n v="160000"/>
    <n v="0.25"/>
    <x v="1"/>
    <x v="10"/>
  </r>
  <r>
    <x v="0"/>
    <n v="1128299"/>
    <x v="323"/>
    <x v="2"/>
    <x v="16"/>
    <x v="18"/>
    <x v="1"/>
    <n v="85.000000000000014"/>
    <x v="25"/>
    <x v="412"/>
    <n v="110500.00000000003"/>
    <n v="0.2"/>
    <x v="1"/>
    <x v="24"/>
  </r>
  <r>
    <x v="0"/>
    <n v="1128299"/>
    <x v="323"/>
    <x v="2"/>
    <x v="16"/>
    <x v="18"/>
    <x v="2"/>
    <n v="85.000000000000014"/>
    <x v="24"/>
    <x v="413"/>
    <n v="127500.00000000001"/>
    <n v="0.25"/>
    <x v="1"/>
    <x v="25"/>
  </r>
  <r>
    <x v="0"/>
    <n v="1128299"/>
    <x v="323"/>
    <x v="2"/>
    <x v="16"/>
    <x v="18"/>
    <x v="3"/>
    <n v="80"/>
    <x v="23"/>
    <x v="2"/>
    <n v="100000"/>
    <n v="0.25"/>
    <x v="1"/>
    <x v="10"/>
  </r>
  <r>
    <x v="0"/>
    <n v="1128299"/>
    <x v="323"/>
    <x v="2"/>
    <x v="16"/>
    <x v="18"/>
    <x v="4"/>
    <n v="85.000000000000014"/>
    <x v="20"/>
    <x v="67"/>
    <n v="70125"/>
    <n v="0.15"/>
    <x v="1"/>
    <x v="25"/>
  </r>
  <r>
    <x v="0"/>
    <n v="1128299"/>
    <x v="323"/>
    <x v="2"/>
    <x v="16"/>
    <x v="18"/>
    <x v="5"/>
    <n v="100"/>
    <x v="20"/>
    <x v="414"/>
    <n v="220000"/>
    <n v="0.4"/>
    <x v="1"/>
    <x v="30"/>
  </r>
  <r>
    <x v="0"/>
    <n v="1128299"/>
    <x v="355"/>
    <x v="2"/>
    <x v="16"/>
    <x v="18"/>
    <x v="0"/>
    <n v="85.000000000000014"/>
    <x v="29"/>
    <x v="281"/>
    <n v="159375.00000000003"/>
    <n v="0.25"/>
    <x v="1"/>
    <x v="25"/>
  </r>
  <r>
    <x v="0"/>
    <n v="1128299"/>
    <x v="355"/>
    <x v="2"/>
    <x v="16"/>
    <x v="18"/>
    <x v="1"/>
    <n v="75.000000000000014"/>
    <x v="26"/>
    <x v="415"/>
    <n v="108750.00000000003"/>
    <n v="0.2"/>
    <x v="1"/>
    <x v="21"/>
  </r>
  <r>
    <x v="0"/>
    <n v="1128299"/>
    <x v="355"/>
    <x v="2"/>
    <x v="16"/>
    <x v="18"/>
    <x v="2"/>
    <n v="70"/>
    <x v="24"/>
    <x v="81"/>
    <n v="105000"/>
    <n v="0.25"/>
    <x v="1"/>
    <x v="6"/>
  </r>
  <r>
    <x v="0"/>
    <n v="1128299"/>
    <x v="355"/>
    <x v="2"/>
    <x v="16"/>
    <x v="18"/>
    <x v="3"/>
    <n v="70"/>
    <x v="27"/>
    <x v="246"/>
    <n v="91875"/>
    <n v="0.25"/>
    <x v="1"/>
    <x v="6"/>
  </r>
  <r>
    <x v="1"/>
    <n v="1128299"/>
    <x v="355"/>
    <x v="2"/>
    <x v="16"/>
    <x v="18"/>
    <x v="4"/>
    <n v="70"/>
    <x v="27"/>
    <x v="246"/>
    <n v="55125"/>
    <n v="0.15"/>
    <x v="1"/>
    <x v="6"/>
  </r>
  <r>
    <x v="1"/>
    <n v="1128299"/>
    <x v="355"/>
    <x v="2"/>
    <x v="16"/>
    <x v="18"/>
    <x v="5"/>
    <n v="75"/>
    <x v="44"/>
    <x v="47"/>
    <n v="105000"/>
    <n v="0.4"/>
    <x v="1"/>
    <x v="11"/>
  </r>
  <r>
    <x v="1"/>
    <n v="1128299"/>
    <x v="387"/>
    <x v="2"/>
    <x v="16"/>
    <x v="18"/>
    <x v="0"/>
    <n v="65.000000000000014"/>
    <x v="20"/>
    <x v="223"/>
    <n v="89375.000000000015"/>
    <n v="0.25"/>
    <x v="1"/>
    <x v="20"/>
  </r>
  <r>
    <x v="1"/>
    <n v="1128299"/>
    <x v="387"/>
    <x v="2"/>
    <x v="16"/>
    <x v="18"/>
    <x v="1"/>
    <n v="70.000000000000014"/>
    <x v="20"/>
    <x v="106"/>
    <n v="77000.000000000015"/>
    <n v="0.2"/>
    <x v="1"/>
    <x v="27"/>
  </r>
  <r>
    <x v="1"/>
    <n v="1128299"/>
    <x v="387"/>
    <x v="2"/>
    <x v="16"/>
    <x v="18"/>
    <x v="2"/>
    <n v="65.000000000000014"/>
    <x v="47"/>
    <x v="416"/>
    <n v="60937.500000000015"/>
    <n v="0.25"/>
    <x v="1"/>
    <x v="20"/>
  </r>
  <r>
    <x v="1"/>
    <n v="1128299"/>
    <x v="387"/>
    <x v="2"/>
    <x v="16"/>
    <x v="18"/>
    <x v="3"/>
    <n v="65.000000000000014"/>
    <x v="45"/>
    <x v="417"/>
    <n v="52812.500000000015"/>
    <n v="0.25"/>
    <x v="1"/>
    <x v="22"/>
  </r>
  <r>
    <x v="1"/>
    <n v="1128299"/>
    <x v="387"/>
    <x v="2"/>
    <x v="16"/>
    <x v="18"/>
    <x v="4"/>
    <n v="75.000000000000014"/>
    <x v="44"/>
    <x v="418"/>
    <n v="39375.000000000007"/>
    <n v="0.15"/>
    <x v="1"/>
    <x v="21"/>
  </r>
  <r>
    <x v="1"/>
    <n v="1128299"/>
    <x v="387"/>
    <x v="2"/>
    <x v="16"/>
    <x v="18"/>
    <x v="5"/>
    <n v="60"/>
    <x v="47"/>
    <x v="38"/>
    <n v="90000"/>
    <n v="0.4"/>
    <x v="1"/>
    <x v="3"/>
  </r>
  <r>
    <x v="1"/>
    <n v="1128299"/>
    <x v="416"/>
    <x v="2"/>
    <x v="16"/>
    <x v="18"/>
    <x v="0"/>
    <n v="55.000000000000007"/>
    <x v="33"/>
    <x v="347"/>
    <n v="65312.500000000007"/>
    <n v="0.25"/>
    <x v="1"/>
    <x v="4"/>
  </r>
  <r>
    <x v="1"/>
    <n v="1128299"/>
    <x v="416"/>
    <x v="2"/>
    <x v="16"/>
    <x v="18"/>
    <x v="1"/>
    <n v="65.000000000000014"/>
    <x v="33"/>
    <x v="419"/>
    <n v="61750.000000000015"/>
    <n v="0.2"/>
    <x v="1"/>
    <x v="20"/>
  </r>
  <r>
    <x v="1"/>
    <n v="1128299"/>
    <x v="416"/>
    <x v="2"/>
    <x v="16"/>
    <x v="18"/>
    <x v="2"/>
    <n v="60.000000000000007"/>
    <x v="48"/>
    <x v="167"/>
    <n v="45000.000000000007"/>
    <n v="0.25"/>
    <x v="1"/>
    <x v="12"/>
  </r>
  <r>
    <x v="1"/>
    <n v="1128299"/>
    <x v="416"/>
    <x v="2"/>
    <x v="16"/>
    <x v="18"/>
    <x v="3"/>
    <n v="55.000000000000007"/>
    <x v="34"/>
    <x v="395"/>
    <n v="37812.500000000007"/>
    <n v="0.25"/>
    <x v="1"/>
    <x v="4"/>
  </r>
  <r>
    <x v="1"/>
    <n v="1128299"/>
    <x v="416"/>
    <x v="2"/>
    <x v="16"/>
    <x v="18"/>
    <x v="4"/>
    <n v="65"/>
    <x v="43"/>
    <x v="133"/>
    <n v="24375"/>
    <n v="0.15"/>
    <x v="1"/>
    <x v="5"/>
  </r>
  <r>
    <x v="1"/>
    <n v="1128299"/>
    <x v="416"/>
    <x v="2"/>
    <x v="16"/>
    <x v="18"/>
    <x v="5"/>
    <n v="70"/>
    <x v="48"/>
    <x v="195"/>
    <n v="84000"/>
    <n v="0.4"/>
    <x v="1"/>
    <x v="6"/>
  </r>
  <r>
    <x v="1"/>
    <n v="1128299"/>
    <x v="447"/>
    <x v="2"/>
    <x v="16"/>
    <x v="18"/>
    <x v="0"/>
    <n v="55.000000000000007"/>
    <x v="27"/>
    <x v="171"/>
    <n v="72187.500000000015"/>
    <n v="0.25"/>
    <x v="1"/>
    <x v="4"/>
  </r>
  <r>
    <x v="1"/>
    <n v="1128299"/>
    <x v="447"/>
    <x v="2"/>
    <x v="16"/>
    <x v="18"/>
    <x v="1"/>
    <n v="60.000000000000007"/>
    <x v="24"/>
    <x v="217"/>
    <n v="72000.000000000015"/>
    <n v="0.2"/>
    <x v="1"/>
    <x v="12"/>
  </r>
  <r>
    <x v="1"/>
    <n v="1128299"/>
    <x v="447"/>
    <x v="2"/>
    <x v="16"/>
    <x v="18"/>
    <x v="2"/>
    <n v="55.000000000000007"/>
    <x v="32"/>
    <x v="257"/>
    <n v="58437.500000000007"/>
    <n v="0.25"/>
    <x v="1"/>
    <x v="4"/>
  </r>
  <r>
    <x v="1"/>
    <n v="1128299"/>
    <x v="447"/>
    <x v="2"/>
    <x v="16"/>
    <x v="18"/>
    <x v="3"/>
    <n v="65.000000000000014"/>
    <x v="46"/>
    <x v="253"/>
    <n v="65000.000000000015"/>
    <n v="0.25"/>
    <x v="1"/>
    <x v="20"/>
  </r>
  <r>
    <x v="1"/>
    <n v="1128299"/>
    <x v="447"/>
    <x v="2"/>
    <x v="16"/>
    <x v="18"/>
    <x v="4"/>
    <n v="85.000000000000014"/>
    <x v="47"/>
    <x v="262"/>
    <n v="47812.500000000007"/>
    <n v="0.15"/>
    <x v="1"/>
    <x v="25"/>
  </r>
  <r>
    <x v="1"/>
    <n v="1128299"/>
    <x v="447"/>
    <x v="2"/>
    <x v="16"/>
    <x v="18"/>
    <x v="5"/>
    <n v="90.000000000000014"/>
    <x v="23"/>
    <x v="406"/>
    <n v="180000.00000000003"/>
    <n v="0.4"/>
    <x v="1"/>
    <x v="32"/>
  </r>
  <r>
    <x v="1"/>
    <n v="1128299"/>
    <x v="476"/>
    <x v="2"/>
    <x v="16"/>
    <x v="18"/>
    <x v="0"/>
    <n v="75.000000000000014"/>
    <x v="19"/>
    <x v="105"/>
    <n v="131250.00000000003"/>
    <n v="0.25"/>
    <x v="1"/>
    <x v="21"/>
  </r>
  <r>
    <x v="1"/>
    <n v="1128299"/>
    <x v="476"/>
    <x v="2"/>
    <x v="16"/>
    <x v="18"/>
    <x v="1"/>
    <n v="85.000000000000014"/>
    <x v="19"/>
    <x v="420"/>
    <n v="119000.00000000003"/>
    <n v="0.2"/>
    <x v="1"/>
    <x v="25"/>
  </r>
  <r>
    <x v="2"/>
    <n v="1128299"/>
    <x v="476"/>
    <x v="2"/>
    <x v="16"/>
    <x v="18"/>
    <x v="2"/>
    <n v="80.000000000000014"/>
    <x v="23"/>
    <x v="258"/>
    <n v="100000.00000000001"/>
    <n v="0.25"/>
    <x v="1"/>
    <x v="28"/>
  </r>
  <r>
    <x v="2"/>
    <n v="1128299"/>
    <x v="476"/>
    <x v="2"/>
    <x v="16"/>
    <x v="18"/>
    <x v="3"/>
    <n v="80.000000000000014"/>
    <x v="23"/>
    <x v="258"/>
    <n v="100000.00000000001"/>
    <n v="0.25"/>
    <x v="1"/>
    <x v="28"/>
  </r>
  <r>
    <x v="2"/>
    <n v="1128299"/>
    <x v="476"/>
    <x v="2"/>
    <x v="16"/>
    <x v="18"/>
    <x v="4"/>
    <n v="90.000000000000014"/>
    <x v="32"/>
    <x v="280"/>
    <n v="57375.000000000007"/>
    <n v="0.15"/>
    <x v="1"/>
    <x v="32"/>
  </r>
  <r>
    <x v="2"/>
    <n v="1128299"/>
    <x v="476"/>
    <x v="2"/>
    <x v="16"/>
    <x v="18"/>
    <x v="5"/>
    <n v="95.000000000000014"/>
    <x v="27"/>
    <x v="421"/>
    <n v="199500.00000000003"/>
    <n v="0.4"/>
    <x v="1"/>
    <x v="33"/>
  </r>
  <r>
    <x v="2"/>
    <n v="1128299"/>
    <x v="181"/>
    <x v="2"/>
    <x v="16"/>
    <x v="18"/>
    <x v="0"/>
    <n v="40"/>
    <x v="32"/>
    <x v="235"/>
    <n v="51000"/>
    <n v="0.3"/>
    <x v="1"/>
    <x v="1"/>
  </r>
  <r>
    <x v="2"/>
    <n v="1128299"/>
    <x v="181"/>
    <x v="2"/>
    <x v="16"/>
    <x v="18"/>
    <x v="1"/>
    <n v="50"/>
    <x v="32"/>
    <x v="42"/>
    <n v="53125"/>
    <n v="0.25"/>
    <x v="1"/>
    <x v="0"/>
  </r>
  <r>
    <x v="2"/>
    <n v="1128299"/>
    <x v="181"/>
    <x v="2"/>
    <x v="16"/>
    <x v="18"/>
    <x v="2"/>
    <n v="50"/>
    <x v="32"/>
    <x v="42"/>
    <n v="63750"/>
    <n v="0.3"/>
    <x v="1"/>
    <x v="0"/>
  </r>
  <r>
    <x v="2"/>
    <n v="1128299"/>
    <x v="181"/>
    <x v="2"/>
    <x v="16"/>
    <x v="18"/>
    <x v="3"/>
    <n v="50"/>
    <x v="34"/>
    <x v="199"/>
    <n v="41250"/>
    <n v="0.3"/>
    <x v="1"/>
    <x v="0"/>
  </r>
  <r>
    <x v="2"/>
    <n v="1128299"/>
    <x v="181"/>
    <x v="2"/>
    <x v="16"/>
    <x v="18"/>
    <x v="4"/>
    <n v="55.000000000000007"/>
    <x v="37"/>
    <x v="196"/>
    <n v="24750.000000000004"/>
    <n v="0.2"/>
    <x v="1"/>
    <x v="4"/>
  </r>
  <r>
    <x v="2"/>
    <n v="1128299"/>
    <x v="181"/>
    <x v="2"/>
    <x v="16"/>
    <x v="18"/>
    <x v="5"/>
    <n v="50"/>
    <x v="33"/>
    <x v="343"/>
    <n v="106875"/>
    <n v="0.45"/>
    <x v="1"/>
    <x v="0"/>
  </r>
  <r>
    <x v="2"/>
    <n v="1128299"/>
    <x v="212"/>
    <x v="2"/>
    <x v="16"/>
    <x v="18"/>
    <x v="0"/>
    <n v="40"/>
    <x v="27"/>
    <x v="195"/>
    <n v="63000"/>
    <n v="0.3"/>
    <x v="1"/>
    <x v="1"/>
  </r>
  <r>
    <x v="2"/>
    <n v="1128299"/>
    <x v="212"/>
    <x v="2"/>
    <x v="16"/>
    <x v="18"/>
    <x v="1"/>
    <n v="50"/>
    <x v="32"/>
    <x v="42"/>
    <n v="53125"/>
    <n v="0.25"/>
    <x v="1"/>
    <x v="0"/>
  </r>
  <r>
    <x v="2"/>
    <n v="1128299"/>
    <x v="212"/>
    <x v="2"/>
    <x v="16"/>
    <x v="18"/>
    <x v="2"/>
    <n v="50"/>
    <x v="32"/>
    <x v="42"/>
    <n v="63750"/>
    <n v="0.3"/>
    <x v="1"/>
    <x v="0"/>
  </r>
  <r>
    <x v="2"/>
    <n v="1128299"/>
    <x v="212"/>
    <x v="4"/>
    <x v="8"/>
    <x v="19"/>
    <x v="3"/>
    <n v="50"/>
    <x v="34"/>
    <x v="199"/>
    <n v="41250"/>
    <n v="0.3"/>
    <x v="1"/>
    <x v="0"/>
  </r>
  <r>
    <x v="2"/>
    <n v="1128299"/>
    <x v="212"/>
    <x v="4"/>
    <x v="8"/>
    <x v="19"/>
    <x v="4"/>
    <n v="55.000000000000007"/>
    <x v="40"/>
    <x v="131"/>
    <n v="22000.000000000004"/>
    <n v="0.2"/>
    <x v="1"/>
    <x v="4"/>
  </r>
  <r>
    <x v="2"/>
    <n v="1128299"/>
    <x v="212"/>
    <x v="4"/>
    <x v="8"/>
    <x v="19"/>
    <x v="5"/>
    <n v="50"/>
    <x v="46"/>
    <x v="46"/>
    <n v="90000"/>
    <n v="0.45"/>
    <x v="1"/>
    <x v="0"/>
  </r>
  <r>
    <x v="2"/>
    <n v="1128299"/>
    <x v="221"/>
    <x v="4"/>
    <x v="8"/>
    <x v="19"/>
    <x v="0"/>
    <n v="50"/>
    <x v="20"/>
    <x v="140"/>
    <n v="82500"/>
    <n v="0.3"/>
    <x v="1"/>
    <x v="0"/>
  </r>
  <r>
    <x v="2"/>
    <n v="1128299"/>
    <x v="221"/>
    <x v="4"/>
    <x v="8"/>
    <x v="19"/>
    <x v="1"/>
    <n v="60"/>
    <x v="46"/>
    <x v="49"/>
    <n v="60000"/>
    <n v="0.25"/>
    <x v="1"/>
    <x v="3"/>
  </r>
  <r>
    <x v="2"/>
    <n v="1128299"/>
    <x v="221"/>
    <x v="4"/>
    <x v="8"/>
    <x v="19"/>
    <x v="2"/>
    <n v="64.999999999999986"/>
    <x v="32"/>
    <x v="263"/>
    <n v="82874.999999999985"/>
    <n v="0.3"/>
    <x v="1"/>
    <x v="16"/>
  </r>
  <r>
    <x v="2"/>
    <n v="1128299"/>
    <x v="221"/>
    <x v="4"/>
    <x v="8"/>
    <x v="19"/>
    <x v="3"/>
    <n v="60"/>
    <x v="45"/>
    <x v="214"/>
    <n v="58500"/>
    <n v="0.3"/>
    <x v="1"/>
    <x v="3"/>
  </r>
  <r>
    <x v="2"/>
    <n v="1128299"/>
    <x v="221"/>
    <x v="4"/>
    <x v="8"/>
    <x v="19"/>
    <x v="4"/>
    <n v="65"/>
    <x v="36"/>
    <x v="166"/>
    <n v="22750"/>
    <n v="0.2"/>
    <x v="1"/>
    <x v="5"/>
  </r>
  <r>
    <x v="2"/>
    <n v="1128299"/>
    <x v="221"/>
    <x v="4"/>
    <x v="8"/>
    <x v="19"/>
    <x v="5"/>
    <n v="60"/>
    <x v="47"/>
    <x v="38"/>
    <n v="101250"/>
    <n v="0.45"/>
    <x v="1"/>
    <x v="3"/>
  </r>
  <r>
    <x v="1"/>
    <n v="1128299"/>
    <x v="240"/>
    <x v="4"/>
    <x v="8"/>
    <x v="19"/>
    <x v="0"/>
    <n v="65"/>
    <x v="20"/>
    <x v="88"/>
    <n v="107250"/>
    <n v="0.3"/>
    <x v="1"/>
    <x v="5"/>
  </r>
  <r>
    <x v="1"/>
    <n v="1128299"/>
    <x v="240"/>
    <x v="4"/>
    <x v="8"/>
    <x v="19"/>
    <x v="1"/>
    <n v="70"/>
    <x v="44"/>
    <x v="40"/>
    <n v="61250"/>
    <n v="0.25"/>
    <x v="1"/>
    <x v="6"/>
  </r>
  <r>
    <x v="1"/>
    <n v="1128299"/>
    <x v="240"/>
    <x v="4"/>
    <x v="8"/>
    <x v="19"/>
    <x v="2"/>
    <n v="70"/>
    <x v="46"/>
    <x v="58"/>
    <n v="84000"/>
    <n v="0.3"/>
    <x v="1"/>
    <x v="6"/>
  </r>
  <r>
    <x v="1"/>
    <n v="1128299"/>
    <x v="240"/>
    <x v="4"/>
    <x v="8"/>
    <x v="19"/>
    <x v="3"/>
    <n v="55.000000000000007"/>
    <x v="48"/>
    <x v="207"/>
    <n v="49500.000000000007"/>
    <n v="0.3"/>
    <x v="1"/>
    <x v="4"/>
  </r>
  <r>
    <x v="1"/>
    <n v="1128299"/>
    <x v="240"/>
    <x v="4"/>
    <x v="8"/>
    <x v="19"/>
    <x v="4"/>
    <n v="60.000000000000007"/>
    <x v="40"/>
    <x v="202"/>
    <n v="24000.000000000004"/>
    <n v="0.2"/>
    <x v="1"/>
    <x v="12"/>
  </r>
  <r>
    <x v="1"/>
    <n v="1128299"/>
    <x v="240"/>
    <x v="4"/>
    <x v="8"/>
    <x v="19"/>
    <x v="5"/>
    <n v="75.000000000000014"/>
    <x v="47"/>
    <x v="225"/>
    <n v="126562.50000000003"/>
    <n v="0.45"/>
    <x v="1"/>
    <x v="21"/>
  </r>
  <r>
    <x v="1"/>
    <n v="1128299"/>
    <x v="271"/>
    <x v="4"/>
    <x v="8"/>
    <x v="19"/>
    <x v="0"/>
    <n v="60"/>
    <x v="30"/>
    <x v="422"/>
    <n v="103500"/>
    <n v="0.3"/>
    <x v="1"/>
    <x v="3"/>
  </r>
  <r>
    <x v="1"/>
    <n v="1128299"/>
    <x v="271"/>
    <x v="4"/>
    <x v="8"/>
    <x v="19"/>
    <x v="1"/>
    <n v="65"/>
    <x v="32"/>
    <x v="423"/>
    <n v="69062.5"/>
    <n v="0.25"/>
    <x v="1"/>
    <x v="5"/>
  </r>
  <r>
    <x v="1"/>
    <n v="1128299"/>
    <x v="271"/>
    <x v="4"/>
    <x v="8"/>
    <x v="19"/>
    <x v="2"/>
    <n v="65"/>
    <x v="32"/>
    <x v="423"/>
    <n v="82875"/>
    <n v="0.3"/>
    <x v="1"/>
    <x v="5"/>
  </r>
  <r>
    <x v="1"/>
    <n v="1128299"/>
    <x v="271"/>
    <x v="4"/>
    <x v="8"/>
    <x v="19"/>
    <x v="3"/>
    <n v="60"/>
    <x v="45"/>
    <x v="214"/>
    <n v="58500"/>
    <n v="0.3"/>
    <x v="1"/>
    <x v="3"/>
  </r>
  <r>
    <x v="1"/>
    <n v="1128299"/>
    <x v="271"/>
    <x v="4"/>
    <x v="8"/>
    <x v="19"/>
    <x v="4"/>
    <n v="54.999999999999993"/>
    <x v="37"/>
    <x v="424"/>
    <n v="24750"/>
    <n v="0.2"/>
    <x v="1"/>
    <x v="13"/>
  </r>
  <r>
    <x v="1"/>
    <n v="1128299"/>
    <x v="271"/>
    <x v="4"/>
    <x v="8"/>
    <x v="19"/>
    <x v="5"/>
    <n v="70"/>
    <x v="30"/>
    <x v="245"/>
    <n v="181125"/>
    <n v="0.45"/>
    <x v="1"/>
    <x v="6"/>
  </r>
  <r>
    <x v="1"/>
    <n v="1128299"/>
    <x v="301"/>
    <x v="4"/>
    <x v="8"/>
    <x v="19"/>
    <x v="0"/>
    <n v="64.999999999999986"/>
    <x v="6"/>
    <x v="425"/>
    <n v="160874.99999999997"/>
    <n v="0.3"/>
    <x v="1"/>
    <x v="16"/>
  </r>
  <r>
    <x v="1"/>
    <n v="1128299"/>
    <x v="301"/>
    <x v="4"/>
    <x v="8"/>
    <x v="19"/>
    <x v="1"/>
    <n v="70"/>
    <x v="19"/>
    <x v="109"/>
    <n v="122500"/>
    <n v="0.25"/>
    <x v="0"/>
    <x v="6"/>
  </r>
  <r>
    <x v="1"/>
    <n v="1128299"/>
    <x v="301"/>
    <x v="4"/>
    <x v="8"/>
    <x v="19"/>
    <x v="2"/>
    <n v="85"/>
    <x v="19"/>
    <x v="300"/>
    <n v="178500"/>
    <n v="0.3"/>
    <x v="0"/>
    <x v="52"/>
  </r>
  <r>
    <x v="1"/>
    <n v="1128299"/>
    <x v="301"/>
    <x v="4"/>
    <x v="8"/>
    <x v="19"/>
    <x v="3"/>
    <n v="85"/>
    <x v="30"/>
    <x v="426"/>
    <n v="146625"/>
    <n v="0.3"/>
    <x v="0"/>
    <x v="52"/>
  </r>
  <r>
    <x v="1"/>
    <n v="1128299"/>
    <x v="301"/>
    <x v="4"/>
    <x v="8"/>
    <x v="19"/>
    <x v="4"/>
    <n v="95"/>
    <x v="31"/>
    <x v="59"/>
    <n v="85500"/>
    <n v="0.2"/>
    <x v="0"/>
    <x v="53"/>
  </r>
  <r>
    <x v="1"/>
    <n v="1128299"/>
    <x v="301"/>
    <x v="4"/>
    <x v="8"/>
    <x v="19"/>
    <x v="5"/>
    <n v="110.00000000000001"/>
    <x v="29"/>
    <x v="427"/>
    <n v="371250.00000000006"/>
    <n v="0.45"/>
    <x v="0"/>
    <x v="54"/>
  </r>
  <r>
    <x v="1"/>
    <n v="1128299"/>
    <x v="330"/>
    <x v="4"/>
    <x v="8"/>
    <x v="19"/>
    <x v="0"/>
    <n v="90"/>
    <x v="3"/>
    <x v="428"/>
    <n v="243000"/>
    <n v="0.3"/>
    <x v="0"/>
    <x v="55"/>
  </r>
  <r>
    <x v="1"/>
    <n v="1128299"/>
    <x v="330"/>
    <x v="4"/>
    <x v="8"/>
    <x v="19"/>
    <x v="1"/>
    <n v="95"/>
    <x v="29"/>
    <x v="429"/>
    <n v="178125"/>
    <n v="0.25"/>
    <x v="0"/>
    <x v="53"/>
  </r>
  <r>
    <x v="1"/>
    <n v="1128299"/>
    <x v="330"/>
    <x v="4"/>
    <x v="8"/>
    <x v="19"/>
    <x v="2"/>
    <n v="95"/>
    <x v="19"/>
    <x v="430"/>
    <n v="199500"/>
    <n v="0.3"/>
    <x v="0"/>
    <x v="53"/>
  </r>
  <r>
    <x v="1"/>
    <n v="1128299"/>
    <x v="330"/>
    <x v="4"/>
    <x v="8"/>
    <x v="19"/>
    <x v="3"/>
    <n v="90"/>
    <x v="24"/>
    <x v="4"/>
    <n v="162000"/>
    <n v="0.3"/>
    <x v="0"/>
    <x v="55"/>
  </r>
  <r>
    <x v="1"/>
    <n v="1128299"/>
    <x v="330"/>
    <x v="4"/>
    <x v="8"/>
    <x v="19"/>
    <x v="4"/>
    <n v="95"/>
    <x v="25"/>
    <x v="431"/>
    <n v="123500"/>
    <n v="0.2"/>
    <x v="0"/>
    <x v="53"/>
  </r>
  <r>
    <x v="1"/>
    <n v="1128299"/>
    <x v="330"/>
    <x v="4"/>
    <x v="8"/>
    <x v="19"/>
    <x v="5"/>
    <n v="110.00000000000001"/>
    <x v="25"/>
    <x v="432"/>
    <n v="321750.00000000006"/>
    <n v="0.45"/>
    <x v="0"/>
    <x v="54"/>
  </r>
  <r>
    <x v="1"/>
    <n v="1128299"/>
    <x v="362"/>
    <x v="4"/>
    <x v="8"/>
    <x v="19"/>
    <x v="0"/>
    <n v="95"/>
    <x v="2"/>
    <x v="433"/>
    <n v="242250"/>
    <n v="0.3"/>
    <x v="0"/>
    <x v="53"/>
  </r>
  <r>
    <x v="1"/>
    <n v="1128299"/>
    <x v="362"/>
    <x v="4"/>
    <x v="8"/>
    <x v="19"/>
    <x v="1"/>
    <n v="85.000000000000014"/>
    <x v="6"/>
    <x v="434"/>
    <n v="175312.50000000003"/>
    <n v="0.25"/>
    <x v="0"/>
    <x v="25"/>
  </r>
  <r>
    <x v="1"/>
    <n v="1128299"/>
    <x v="362"/>
    <x v="4"/>
    <x v="8"/>
    <x v="19"/>
    <x v="2"/>
    <n v="80"/>
    <x v="19"/>
    <x v="86"/>
    <n v="168000"/>
    <n v="0.3"/>
    <x v="0"/>
    <x v="10"/>
  </r>
  <r>
    <x v="1"/>
    <n v="1128299"/>
    <x v="362"/>
    <x v="4"/>
    <x v="8"/>
    <x v="19"/>
    <x v="3"/>
    <n v="80"/>
    <x v="33"/>
    <x v="7"/>
    <n v="114000"/>
    <n v="0.3"/>
    <x v="0"/>
    <x v="10"/>
  </r>
  <r>
    <x v="1"/>
    <n v="1128299"/>
    <x v="362"/>
    <x v="4"/>
    <x v="8"/>
    <x v="19"/>
    <x v="4"/>
    <n v="80"/>
    <x v="33"/>
    <x v="7"/>
    <n v="76000"/>
    <n v="0.2"/>
    <x v="0"/>
    <x v="10"/>
  </r>
  <r>
    <x v="1"/>
    <n v="1128299"/>
    <x v="362"/>
    <x v="4"/>
    <x v="8"/>
    <x v="19"/>
    <x v="5"/>
    <n v="85"/>
    <x v="48"/>
    <x v="144"/>
    <n v="114750"/>
    <n v="0.45"/>
    <x v="0"/>
    <x v="52"/>
  </r>
  <r>
    <x v="1"/>
    <n v="1128299"/>
    <x v="394"/>
    <x v="4"/>
    <x v="8"/>
    <x v="19"/>
    <x v="0"/>
    <n v="60.000000000000007"/>
    <x v="23"/>
    <x v="254"/>
    <n v="90000.000000000015"/>
    <n v="0.3"/>
    <x v="0"/>
    <x v="12"/>
  </r>
  <r>
    <x v="1"/>
    <n v="1128299"/>
    <x v="394"/>
    <x v="4"/>
    <x v="8"/>
    <x v="19"/>
    <x v="1"/>
    <n v="65.000000000000014"/>
    <x v="23"/>
    <x v="261"/>
    <n v="81250.000000000015"/>
    <n v="0.25"/>
    <x v="0"/>
    <x v="20"/>
  </r>
  <r>
    <x v="1"/>
    <n v="1128299"/>
    <x v="394"/>
    <x v="4"/>
    <x v="8"/>
    <x v="19"/>
    <x v="2"/>
    <n v="60.000000000000007"/>
    <x v="48"/>
    <x v="167"/>
    <n v="54000.000000000007"/>
    <n v="0.3"/>
    <x v="0"/>
    <x v="12"/>
  </r>
  <r>
    <x v="1"/>
    <n v="1128299"/>
    <x v="394"/>
    <x v="4"/>
    <x v="8"/>
    <x v="19"/>
    <x v="3"/>
    <n v="60.000000000000007"/>
    <x v="43"/>
    <x v="193"/>
    <n v="45000.000000000007"/>
    <n v="0.3"/>
    <x v="0"/>
    <x v="12"/>
  </r>
  <r>
    <x v="1"/>
    <n v="1128299"/>
    <x v="394"/>
    <x v="4"/>
    <x v="8"/>
    <x v="19"/>
    <x v="4"/>
    <n v="70"/>
    <x v="34"/>
    <x v="170"/>
    <n v="38500"/>
    <n v="0.2"/>
    <x v="0"/>
    <x v="6"/>
  </r>
  <r>
    <x v="1"/>
    <n v="1128299"/>
    <x v="394"/>
    <x v="4"/>
    <x v="8"/>
    <x v="19"/>
    <x v="5"/>
    <n v="54.999999999999993"/>
    <x v="48"/>
    <x v="212"/>
    <n v="74249.999999999985"/>
    <n v="0.45"/>
    <x v="0"/>
    <x v="13"/>
  </r>
  <r>
    <x v="1"/>
    <n v="1128299"/>
    <x v="423"/>
    <x v="4"/>
    <x v="8"/>
    <x v="19"/>
    <x v="0"/>
    <n v="50"/>
    <x v="46"/>
    <x v="46"/>
    <n v="60000"/>
    <n v="0.3"/>
    <x v="0"/>
    <x v="0"/>
  </r>
  <r>
    <x v="1"/>
    <n v="1128299"/>
    <x v="423"/>
    <x v="4"/>
    <x v="8"/>
    <x v="19"/>
    <x v="1"/>
    <n v="65.000000000000014"/>
    <x v="30"/>
    <x v="227"/>
    <n v="93437.500000000015"/>
    <n v="0.25"/>
    <x v="0"/>
    <x v="20"/>
  </r>
  <r>
    <x v="1"/>
    <n v="1128299"/>
    <x v="423"/>
    <x v="4"/>
    <x v="8"/>
    <x v="19"/>
    <x v="2"/>
    <n v="60.000000000000007"/>
    <x v="46"/>
    <x v="220"/>
    <n v="72000"/>
    <n v="0.3"/>
    <x v="0"/>
    <x v="12"/>
  </r>
  <r>
    <x v="1"/>
    <n v="1128299"/>
    <x v="423"/>
    <x v="4"/>
    <x v="8"/>
    <x v="19"/>
    <x v="3"/>
    <n v="55.000000000000007"/>
    <x v="47"/>
    <x v="141"/>
    <n v="61875.000000000007"/>
    <n v="0.3"/>
    <x v="0"/>
    <x v="4"/>
  </r>
  <r>
    <x v="1"/>
    <n v="1128299"/>
    <x v="423"/>
    <x v="4"/>
    <x v="8"/>
    <x v="19"/>
    <x v="4"/>
    <n v="65"/>
    <x v="44"/>
    <x v="157"/>
    <n v="45500"/>
    <n v="0.2"/>
    <x v="0"/>
    <x v="5"/>
  </r>
  <r>
    <x v="1"/>
    <n v="1128299"/>
    <x v="423"/>
    <x v="4"/>
    <x v="8"/>
    <x v="19"/>
    <x v="5"/>
    <n v="70"/>
    <x v="46"/>
    <x v="58"/>
    <n v="126000"/>
    <n v="0.45"/>
    <x v="0"/>
    <x v="6"/>
  </r>
  <r>
    <x v="1"/>
    <n v="1128299"/>
    <x v="454"/>
    <x v="4"/>
    <x v="8"/>
    <x v="19"/>
    <x v="0"/>
    <n v="55.000000000000007"/>
    <x v="22"/>
    <x v="329"/>
    <n v="103125.00000000001"/>
    <n v="0.3"/>
    <x v="0"/>
    <x v="4"/>
  </r>
  <r>
    <x v="1"/>
    <n v="1128299"/>
    <x v="454"/>
    <x v="4"/>
    <x v="8"/>
    <x v="19"/>
    <x v="1"/>
    <n v="60.000000000000007"/>
    <x v="19"/>
    <x v="251"/>
    <n v="105000.00000000001"/>
    <n v="0.25"/>
    <x v="0"/>
    <x v="12"/>
  </r>
  <r>
    <x v="1"/>
    <n v="1128299"/>
    <x v="454"/>
    <x v="4"/>
    <x v="8"/>
    <x v="19"/>
    <x v="2"/>
    <n v="55.000000000000007"/>
    <x v="27"/>
    <x v="171"/>
    <n v="86625.000000000015"/>
    <n v="0.3"/>
    <x v="0"/>
    <x v="4"/>
  </r>
  <r>
    <x v="1"/>
    <n v="1128299"/>
    <x v="454"/>
    <x v="4"/>
    <x v="8"/>
    <x v="19"/>
    <x v="3"/>
    <n v="65.000000000000014"/>
    <x v="23"/>
    <x v="261"/>
    <n v="97500.000000000015"/>
    <n v="0.3"/>
    <x v="0"/>
    <x v="20"/>
  </r>
  <r>
    <x v="1"/>
    <n v="1128299"/>
    <x v="454"/>
    <x v="4"/>
    <x v="8"/>
    <x v="19"/>
    <x v="4"/>
    <n v="85.000000000000014"/>
    <x v="33"/>
    <x v="435"/>
    <n v="80750.000000000015"/>
    <n v="0.2"/>
    <x v="0"/>
    <x v="25"/>
  </r>
  <r>
    <x v="1"/>
    <n v="1128299"/>
    <x v="454"/>
    <x v="4"/>
    <x v="8"/>
    <x v="19"/>
    <x v="5"/>
    <n v="90.000000000000014"/>
    <x v="24"/>
    <x v="290"/>
    <n v="243000.00000000006"/>
    <n v="0.45"/>
    <x v="0"/>
    <x v="56"/>
  </r>
  <r>
    <x v="1"/>
    <n v="1128299"/>
    <x v="483"/>
    <x v="4"/>
    <x v="8"/>
    <x v="19"/>
    <x v="0"/>
    <n v="75.000000000000014"/>
    <x v="9"/>
    <x v="272"/>
    <n v="180000.00000000003"/>
    <n v="0.3"/>
    <x v="0"/>
    <x v="21"/>
  </r>
  <r>
    <x v="1"/>
    <n v="1128299"/>
    <x v="483"/>
    <x v="4"/>
    <x v="8"/>
    <x v="19"/>
    <x v="1"/>
    <n v="85.000000000000014"/>
    <x v="9"/>
    <x v="436"/>
    <n v="170000.00000000003"/>
    <n v="0.25"/>
    <x v="0"/>
    <x v="25"/>
  </r>
  <r>
    <x v="3"/>
    <n v="1128299"/>
    <x v="483"/>
    <x v="4"/>
    <x v="8"/>
    <x v="19"/>
    <x v="2"/>
    <n v="80.000000000000014"/>
    <x v="24"/>
    <x v="437"/>
    <n v="144000"/>
    <n v="0.3"/>
    <x v="0"/>
    <x v="28"/>
  </r>
  <r>
    <x v="3"/>
    <n v="1128299"/>
    <x v="483"/>
    <x v="4"/>
    <x v="8"/>
    <x v="19"/>
    <x v="3"/>
    <n v="80.000000000000014"/>
    <x v="24"/>
    <x v="437"/>
    <n v="144000"/>
    <n v="0.3"/>
    <x v="0"/>
    <x v="28"/>
  </r>
  <r>
    <x v="3"/>
    <n v="1128299"/>
    <x v="483"/>
    <x v="4"/>
    <x v="8"/>
    <x v="19"/>
    <x v="4"/>
    <n v="90.000000000000014"/>
    <x v="27"/>
    <x v="438"/>
    <n v="94500.000000000015"/>
    <n v="0.2"/>
    <x v="0"/>
    <x v="32"/>
  </r>
  <r>
    <x v="3"/>
    <n v="1128299"/>
    <x v="483"/>
    <x v="4"/>
    <x v="8"/>
    <x v="19"/>
    <x v="5"/>
    <n v="95.000000000000014"/>
    <x v="22"/>
    <x v="439"/>
    <n v="267187.50000000006"/>
    <n v="0.45"/>
    <x v="0"/>
    <x v="34"/>
  </r>
  <r>
    <x v="3"/>
    <n v="1185732"/>
    <x v="176"/>
    <x v="4"/>
    <x v="8"/>
    <x v="19"/>
    <x v="0"/>
    <n v="45"/>
    <x v="2"/>
    <x v="3"/>
    <n v="172125"/>
    <n v="0.45"/>
    <x v="0"/>
    <x v="2"/>
  </r>
  <r>
    <x v="3"/>
    <n v="1185732"/>
    <x v="176"/>
    <x v="4"/>
    <x v="8"/>
    <x v="19"/>
    <x v="1"/>
    <n v="45"/>
    <x v="25"/>
    <x v="61"/>
    <n v="102375"/>
    <n v="0.35"/>
    <x v="0"/>
    <x v="2"/>
  </r>
  <r>
    <x v="3"/>
    <n v="1185732"/>
    <x v="176"/>
    <x v="4"/>
    <x v="8"/>
    <x v="19"/>
    <x v="2"/>
    <n v="35"/>
    <x v="25"/>
    <x v="157"/>
    <n v="56875"/>
    <n v="0.25"/>
    <x v="0"/>
    <x v="8"/>
  </r>
  <r>
    <x v="3"/>
    <n v="1185732"/>
    <x v="176"/>
    <x v="4"/>
    <x v="8"/>
    <x v="19"/>
    <x v="3"/>
    <n v="40"/>
    <x v="23"/>
    <x v="46"/>
    <n v="60000"/>
    <n v="0.3"/>
    <x v="0"/>
    <x v="1"/>
  </r>
  <r>
    <x v="3"/>
    <n v="1185732"/>
    <x v="176"/>
    <x v="4"/>
    <x v="8"/>
    <x v="19"/>
    <x v="4"/>
    <n v="55.000000000000007"/>
    <x v="20"/>
    <x v="440"/>
    <n v="105875.00000000001"/>
    <n v="0.35"/>
    <x v="0"/>
    <x v="4"/>
  </r>
  <r>
    <x v="3"/>
    <n v="1185732"/>
    <x v="176"/>
    <x v="4"/>
    <x v="8"/>
    <x v="19"/>
    <x v="5"/>
    <n v="45"/>
    <x v="25"/>
    <x v="61"/>
    <n v="146250"/>
    <n v="0.5"/>
    <x v="0"/>
    <x v="2"/>
  </r>
  <r>
    <x v="3"/>
    <n v="1185732"/>
    <x v="205"/>
    <x v="4"/>
    <x v="8"/>
    <x v="19"/>
    <x v="0"/>
    <n v="45"/>
    <x v="3"/>
    <x v="71"/>
    <n v="182250"/>
    <n v="0.45"/>
    <x v="0"/>
    <x v="2"/>
  </r>
  <r>
    <x v="3"/>
    <n v="1185732"/>
    <x v="205"/>
    <x v="4"/>
    <x v="8"/>
    <x v="19"/>
    <x v="1"/>
    <n v="45"/>
    <x v="20"/>
    <x v="112"/>
    <n v="86625"/>
    <n v="0.35"/>
    <x v="0"/>
    <x v="2"/>
  </r>
  <r>
    <x v="3"/>
    <n v="1185732"/>
    <x v="205"/>
    <x v="4"/>
    <x v="8"/>
    <x v="19"/>
    <x v="2"/>
    <n v="35"/>
    <x v="24"/>
    <x v="195"/>
    <n v="52500"/>
    <n v="0.25"/>
    <x v="0"/>
    <x v="8"/>
  </r>
  <r>
    <x v="3"/>
    <n v="1185732"/>
    <x v="205"/>
    <x v="0"/>
    <x v="0"/>
    <x v="20"/>
    <x v="3"/>
    <n v="40"/>
    <x v="33"/>
    <x v="237"/>
    <n v="57000"/>
    <n v="0.3"/>
    <x v="0"/>
    <x v="1"/>
  </r>
  <r>
    <x v="3"/>
    <n v="1185732"/>
    <x v="205"/>
    <x v="0"/>
    <x v="0"/>
    <x v="20"/>
    <x v="4"/>
    <n v="55.000000000000007"/>
    <x v="20"/>
    <x v="440"/>
    <n v="105875.00000000001"/>
    <n v="0.35"/>
    <x v="0"/>
    <x v="4"/>
  </r>
  <r>
    <x v="3"/>
    <n v="1185732"/>
    <x v="205"/>
    <x v="0"/>
    <x v="0"/>
    <x v="20"/>
    <x v="5"/>
    <n v="45"/>
    <x v="25"/>
    <x v="61"/>
    <n v="146250"/>
    <n v="0.5"/>
    <x v="0"/>
    <x v="2"/>
  </r>
  <r>
    <x v="3"/>
    <n v="1185732"/>
    <x v="710"/>
    <x v="0"/>
    <x v="0"/>
    <x v="20"/>
    <x v="0"/>
    <n v="45"/>
    <x v="64"/>
    <x v="441"/>
    <n v="176175"/>
    <n v="0.45"/>
    <x v="0"/>
    <x v="2"/>
  </r>
  <r>
    <x v="3"/>
    <n v="1185732"/>
    <x v="710"/>
    <x v="0"/>
    <x v="0"/>
    <x v="20"/>
    <x v="1"/>
    <n v="45"/>
    <x v="20"/>
    <x v="112"/>
    <n v="86625"/>
    <n v="0.35"/>
    <x v="0"/>
    <x v="2"/>
  </r>
  <r>
    <x v="3"/>
    <n v="1185732"/>
    <x v="710"/>
    <x v="0"/>
    <x v="0"/>
    <x v="20"/>
    <x v="2"/>
    <n v="35"/>
    <x v="30"/>
    <x v="327"/>
    <n v="50312.5"/>
    <n v="0.25"/>
    <x v="0"/>
    <x v="8"/>
  </r>
  <r>
    <x v="3"/>
    <n v="1185732"/>
    <x v="710"/>
    <x v="0"/>
    <x v="0"/>
    <x v="20"/>
    <x v="3"/>
    <n v="40"/>
    <x v="32"/>
    <x v="235"/>
    <n v="51000"/>
    <n v="0.3"/>
    <x v="0"/>
    <x v="1"/>
  </r>
  <r>
    <x v="3"/>
    <n v="1185732"/>
    <x v="710"/>
    <x v="0"/>
    <x v="0"/>
    <x v="20"/>
    <x v="4"/>
    <n v="55.000000000000007"/>
    <x v="33"/>
    <x v="347"/>
    <n v="91437.5"/>
    <n v="0.35"/>
    <x v="0"/>
    <x v="4"/>
  </r>
  <r>
    <x v="3"/>
    <n v="1185732"/>
    <x v="710"/>
    <x v="0"/>
    <x v="0"/>
    <x v="20"/>
    <x v="5"/>
    <n v="45"/>
    <x v="30"/>
    <x v="69"/>
    <n v="129375"/>
    <n v="0.5"/>
    <x v="0"/>
    <x v="2"/>
  </r>
  <r>
    <x v="3"/>
    <n v="1185732"/>
    <x v="232"/>
    <x v="0"/>
    <x v="0"/>
    <x v="20"/>
    <x v="0"/>
    <n v="45"/>
    <x v="6"/>
    <x v="8"/>
    <n v="167062.5"/>
    <n v="0.45"/>
    <x v="0"/>
    <x v="2"/>
  </r>
  <r>
    <x v="3"/>
    <n v="1185732"/>
    <x v="232"/>
    <x v="0"/>
    <x v="0"/>
    <x v="20"/>
    <x v="1"/>
    <n v="45"/>
    <x v="27"/>
    <x v="44"/>
    <n v="82687.5"/>
    <n v="0.35"/>
    <x v="0"/>
    <x v="2"/>
  </r>
  <r>
    <x v="3"/>
    <n v="1185732"/>
    <x v="232"/>
    <x v="0"/>
    <x v="0"/>
    <x v="20"/>
    <x v="2"/>
    <n v="35"/>
    <x v="27"/>
    <x v="155"/>
    <n v="45937.5"/>
    <n v="0.25"/>
    <x v="0"/>
    <x v="8"/>
  </r>
  <r>
    <x v="3"/>
    <n v="1185732"/>
    <x v="232"/>
    <x v="0"/>
    <x v="0"/>
    <x v="20"/>
    <x v="3"/>
    <n v="40"/>
    <x v="31"/>
    <x v="210"/>
    <n v="54000"/>
    <n v="0.3"/>
    <x v="0"/>
    <x v="1"/>
  </r>
  <r>
    <x v="3"/>
    <n v="1185732"/>
    <x v="232"/>
    <x v="0"/>
    <x v="0"/>
    <x v="20"/>
    <x v="4"/>
    <n v="55.000000000000007"/>
    <x v="33"/>
    <x v="347"/>
    <n v="91437.5"/>
    <n v="0.35"/>
    <x v="0"/>
    <x v="4"/>
  </r>
  <r>
    <x v="3"/>
    <n v="1185732"/>
    <x v="232"/>
    <x v="0"/>
    <x v="0"/>
    <x v="20"/>
    <x v="5"/>
    <n v="45"/>
    <x v="24"/>
    <x v="51"/>
    <n v="135000"/>
    <n v="0.5"/>
    <x v="0"/>
    <x v="2"/>
  </r>
  <r>
    <x v="3"/>
    <n v="1185732"/>
    <x v="261"/>
    <x v="0"/>
    <x v="0"/>
    <x v="20"/>
    <x v="0"/>
    <n v="55.000000000000007"/>
    <x v="64"/>
    <x v="442"/>
    <n v="215325.00000000003"/>
    <n v="0.45"/>
    <x v="0"/>
    <x v="4"/>
  </r>
  <r>
    <x v="3"/>
    <n v="1185732"/>
    <x v="261"/>
    <x v="0"/>
    <x v="0"/>
    <x v="20"/>
    <x v="1"/>
    <n v="55.000000000000007"/>
    <x v="30"/>
    <x v="76"/>
    <n v="110687.50000000001"/>
    <n v="0.35"/>
    <x v="0"/>
    <x v="4"/>
  </r>
  <r>
    <x v="3"/>
    <n v="1185732"/>
    <x v="261"/>
    <x v="0"/>
    <x v="0"/>
    <x v="20"/>
    <x v="2"/>
    <n v="50"/>
    <x v="20"/>
    <x v="140"/>
    <n v="68750"/>
    <n v="0.25"/>
    <x v="0"/>
    <x v="0"/>
  </r>
  <r>
    <x v="3"/>
    <n v="1185732"/>
    <x v="261"/>
    <x v="0"/>
    <x v="0"/>
    <x v="20"/>
    <x v="3"/>
    <n v="50"/>
    <x v="23"/>
    <x v="53"/>
    <n v="75000"/>
    <n v="0.3"/>
    <x v="0"/>
    <x v="0"/>
  </r>
  <r>
    <x v="3"/>
    <n v="1185732"/>
    <x v="261"/>
    <x v="0"/>
    <x v="0"/>
    <x v="20"/>
    <x v="4"/>
    <n v="60"/>
    <x v="27"/>
    <x v="39"/>
    <n v="110250"/>
    <n v="0.35"/>
    <x v="0"/>
    <x v="3"/>
  </r>
  <r>
    <x v="3"/>
    <n v="1185732"/>
    <x v="261"/>
    <x v="0"/>
    <x v="0"/>
    <x v="20"/>
    <x v="5"/>
    <n v="65"/>
    <x v="22"/>
    <x v="114"/>
    <n v="203125"/>
    <n v="0.5"/>
    <x v="0"/>
    <x v="5"/>
  </r>
  <r>
    <x v="3"/>
    <n v="1185732"/>
    <x v="294"/>
    <x v="0"/>
    <x v="0"/>
    <x v="20"/>
    <x v="0"/>
    <n v="60"/>
    <x v="10"/>
    <x v="18"/>
    <n v="236250"/>
    <n v="0.45"/>
    <x v="0"/>
    <x v="3"/>
  </r>
  <r>
    <x v="3"/>
    <n v="1185732"/>
    <x v="294"/>
    <x v="0"/>
    <x v="0"/>
    <x v="20"/>
    <x v="1"/>
    <n v="55.000000000000007"/>
    <x v="22"/>
    <x v="329"/>
    <n v="120312.50000000001"/>
    <n v="0.35"/>
    <x v="0"/>
    <x v="4"/>
  </r>
  <r>
    <x v="3"/>
    <n v="1185732"/>
    <x v="294"/>
    <x v="0"/>
    <x v="0"/>
    <x v="20"/>
    <x v="2"/>
    <n v="50"/>
    <x v="24"/>
    <x v="60"/>
    <n v="75000"/>
    <n v="0.25"/>
    <x v="0"/>
    <x v="0"/>
  </r>
  <r>
    <x v="3"/>
    <n v="1185732"/>
    <x v="294"/>
    <x v="0"/>
    <x v="0"/>
    <x v="20"/>
    <x v="3"/>
    <n v="50"/>
    <x v="30"/>
    <x v="79"/>
    <n v="86250"/>
    <n v="0.3"/>
    <x v="0"/>
    <x v="0"/>
  </r>
  <r>
    <x v="3"/>
    <n v="1185732"/>
    <x v="294"/>
    <x v="0"/>
    <x v="0"/>
    <x v="20"/>
    <x v="4"/>
    <n v="65"/>
    <x v="30"/>
    <x v="91"/>
    <n v="130812.49999999999"/>
    <n v="0.35"/>
    <x v="0"/>
    <x v="5"/>
  </r>
  <r>
    <x v="3"/>
    <n v="1185732"/>
    <x v="294"/>
    <x v="0"/>
    <x v="0"/>
    <x v="20"/>
    <x v="5"/>
    <n v="70"/>
    <x v="26"/>
    <x v="248"/>
    <n v="253750"/>
    <n v="0.5"/>
    <x v="0"/>
    <x v="6"/>
  </r>
  <r>
    <x v="3"/>
    <n v="1185732"/>
    <x v="322"/>
    <x v="0"/>
    <x v="0"/>
    <x v="20"/>
    <x v="0"/>
    <n v="65"/>
    <x v="5"/>
    <x v="431"/>
    <n v="277875"/>
    <n v="0.45"/>
    <x v="0"/>
    <x v="5"/>
  </r>
  <r>
    <x v="3"/>
    <n v="1185732"/>
    <x v="322"/>
    <x v="0"/>
    <x v="0"/>
    <x v="20"/>
    <x v="1"/>
    <n v="60.000000000000007"/>
    <x v="19"/>
    <x v="251"/>
    <n v="147000"/>
    <n v="0.35"/>
    <x v="0"/>
    <x v="12"/>
  </r>
  <r>
    <x v="3"/>
    <n v="1185732"/>
    <x v="322"/>
    <x v="0"/>
    <x v="0"/>
    <x v="20"/>
    <x v="2"/>
    <n v="55.000000000000007"/>
    <x v="22"/>
    <x v="329"/>
    <n v="85937.500000000015"/>
    <n v="0.25"/>
    <x v="0"/>
    <x v="4"/>
  </r>
  <r>
    <x v="3"/>
    <n v="1185732"/>
    <x v="322"/>
    <x v="0"/>
    <x v="0"/>
    <x v="20"/>
    <x v="3"/>
    <n v="55.000000000000007"/>
    <x v="30"/>
    <x v="76"/>
    <n v="94875.000000000015"/>
    <n v="0.3"/>
    <x v="0"/>
    <x v="4"/>
  </r>
  <r>
    <x v="3"/>
    <n v="1185732"/>
    <x v="322"/>
    <x v="0"/>
    <x v="0"/>
    <x v="20"/>
    <x v="4"/>
    <n v="65"/>
    <x v="24"/>
    <x v="87"/>
    <n v="136500"/>
    <n v="0.35"/>
    <x v="0"/>
    <x v="5"/>
  </r>
  <r>
    <x v="3"/>
    <n v="1185732"/>
    <x v="322"/>
    <x v="0"/>
    <x v="0"/>
    <x v="20"/>
    <x v="5"/>
    <n v="70"/>
    <x v="28"/>
    <x v="103"/>
    <n v="271250"/>
    <n v="0.5"/>
    <x v="0"/>
    <x v="6"/>
  </r>
  <r>
    <x v="3"/>
    <n v="1185732"/>
    <x v="354"/>
    <x v="0"/>
    <x v="0"/>
    <x v="20"/>
    <x v="0"/>
    <n v="65"/>
    <x v="8"/>
    <x v="443"/>
    <n v="270562.5"/>
    <n v="0.45"/>
    <x v="0"/>
    <x v="5"/>
  </r>
  <r>
    <x v="3"/>
    <n v="1185732"/>
    <x v="354"/>
    <x v="0"/>
    <x v="0"/>
    <x v="20"/>
    <x v="1"/>
    <n v="60.000000000000007"/>
    <x v="19"/>
    <x v="251"/>
    <n v="147000"/>
    <n v="0.35"/>
    <x v="0"/>
    <x v="12"/>
  </r>
  <r>
    <x v="3"/>
    <n v="1185732"/>
    <x v="354"/>
    <x v="0"/>
    <x v="0"/>
    <x v="20"/>
    <x v="2"/>
    <n v="55.000000000000007"/>
    <x v="22"/>
    <x v="329"/>
    <n v="85937.500000000015"/>
    <n v="0.25"/>
    <x v="0"/>
    <x v="4"/>
  </r>
  <r>
    <x v="3"/>
    <n v="1185732"/>
    <x v="354"/>
    <x v="0"/>
    <x v="0"/>
    <x v="20"/>
    <x v="3"/>
    <n v="45"/>
    <x v="30"/>
    <x v="69"/>
    <n v="77625"/>
    <n v="0.3"/>
    <x v="0"/>
    <x v="2"/>
  </r>
  <r>
    <x v="3"/>
    <n v="1185732"/>
    <x v="354"/>
    <x v="0"/>
    <x v="0"/>
    <x v="20"/>
    <x v="4"/>
    <n v="55.000000000000007"/>
    <x v="20"/>
    <x v="440"/>
    <n v="105875.00000000001"/>
    <n v="0.35"/>
    <x v="0"/>
    <x v="4"/>
  </r>
  <r>
    <x v="3"/>
    <n v="1185732"/>
    <x v="354"/>
    <x v="0"/>
    <x v="0"/>
    <x v="20"/>
    <x v="5"/>
    <n v="60.000000000000007"/>
    <x v="26"/>
    <x v="444"/>
    <n v="217500.00000000003"/>
    <n v="0.5"/>
    <x v="0"/>
    <x v="12"/>
  </r>
  <r>
    <x v="3"/>
    <n v="1185732"/>
    <x v="384"/>
    <x v="0"/>
    <x v="0"/>
    <x v="20"/>
    <x v="0"/>
    <n v="55.000000000000007"/>
    <x v="2"/>
    <x v="67"/>
    <n v="210375.00000000003"/>
    <n v="0.45"/>
    <x v="0"/>
    <x v="4"/>
  </r>
  <r>
    <x v="3"/>
    <n v="1185732"/>
    <x v="384"/>
    <x v="0"/>
    <x v="0"/>
    <x v="20"/>
    <x v="1"/>
    <n v="50.000000000000014"/>
    <x v="25"/>
    <x v="445"/>
    <n v="113750.00000000003"/>
    <n v="0.35"/>
    <x v="0"/>
    <x v="36"/>
  </r>
  <r>
    <x v="3"/>
    <n v="1185732"/>
    <x v="384"/>
    <x v="0"/>
    <x v="0"/>
    <x v="20"/>
    <x v="2"/>
    <n v="45"/>
    <x v="20"/>
    <x v="112"/>
    <n v="61875"/>
    <n v="0.25"/>
    <x v="0"/>
    <x v="2"/>
  </r>
  <r>
    <x v="3"/>
    <n v="1185732"/>
    <x v="384"/>
    <x v="0"/>
    <x v="0"/>
    <x v="20"/>
    <x v="3"/>
    <n v="45"/>
    <x v="27"/>
    <x v="44"/>
    <n v="70875"/>
    <n v="0.3"/>
    <x v="0"/>
    <x v="2"/>
  </r>
  <r>
    <x v="3"/>
    <n v="1185732"/>
    <x v="384"/>
    <x v="0"/>
    <x v="0"/>
    <x v="20"/>
    <x v="4"/>
    <n v="55.000000000000007"/>
    <x v="27"/>
    <x v="171"/>
    <n v="101062.50000000001"/>
    <n v="0.35"/>
    <x v="0"/>
    <x v="4"/>
  </r>
  <r>
    <x v="3"/>
    <n v="1185732"/>
    <x v="384"/>
    <x v="0"/>
    <x v="0"/>
    <x v="20"/>
    <x v="5"/>
    <n v="60.000000000000007"/>
    <x v="22"/>
    <x v="233"/>
    <n v="187500.00000000003"/>
    <n v="0.5"/>
    <x v="0"/>
    <x v="12"/>
  </r>
  <r>
    <x v="3"/>
    <n v="1185732"/>
    <x v="416"/>
    <x v="0"/>
    <x v="0"/>
    <x v="20"/>
    <x v="0"/>
    <n v="60.000000000000007"/>
    <x v="9"/>
    <x v="437"/>
    <n v="216000.00000000003"/>
    <n v="0.45"/>
    <x v="0"/>
    <x v="12"/>
  </r>
  <r>
    <x v="3"/>
    <n v="1185732"/>
    <x v="416"/>
    <x v="0"/>
    <x v="0"/>
    <x v="20"/>
    <x v="1"/>
    <n v="50.000000000000014"/>
    <x v="22"/>
    <x v="446"/>
    <n v="109375.00000000003"/>
    <n v="0.35"/>
    <x v="0"/>
    <x v="36"/>
  </r>
  <r>
    <x v="3"/>
    <n v="1185732"/>
    <x v="416"/>
    <x v="0"/>
    <x v="0"/>
    <x v="20"/>
    <x v="2"/>
    <n v="50.000000000000014"/>
    <x v="27"/>
    <x v="418"/>
    <n v="65625.000000000015"/>
    <n v="0.25"/>
    <x v="0"/>
    <x v="35"/>
  </r>
  <r>
    <x v="3"/>
    <n v="1185732"/>
    <x v="416"/>
    <x v="0"/>
    <x v="0"/>
    <x v="20"/>
    <x v="3"/>
    <n v="50.000000000000014"/>
    <x v="23"/>
    <x v="447"/>
    <n v="75000.000000000015"/>
    <n v="0.3"/>
    <x v="0"/>
    <x v="35"/>
  </r>
  <r>
    <x v="3"/>
    <n v="1185732"/>
    <x v="416"/>
    <x v="0"/>
    <x v="0"/>
    <x v="20"/>
    <x v="4"/>
    <n v="60.000000000000007"/>
    <x v="23"/>
    <x v="254"/>
    <n v="105000.00000000001"/>
    <n v="0.35"/>
    <x v="0"/>
    <x v="12"/>
  </r>
  <r>
    <x v="3"/>
    <n v="1185732"/>
    <x v="416"/>
    <x v="0"/>
    <x v="0"/>
    <x v="20"/>
    <x v="5"/>
    <n v="65"/>
    <x v="22"/>
    <x v="114"/>
    <n v="203125"/>
    <n v="0.5"/>
    <x v="0"/>
    <x v="5"/>
  </r>
  <r>
    <x v="3"/>
    <n v="1185732"/>
    <x v="446"/>
    <x v="0"/>
    <x v="0"/>
    <x v="20"/>
    <x v="0"/>
    <n v="60.000000000000007"/>
    <x v="28"/>
    <x v="448"/>
    <n v="209250.00000000003"/>
    <n v="0.45"/>
    <x v="0"/>
    <x v="12"/>
  </r>
  <r>
    <x v="3"/>
    <n v="1185732"/>
    <x v="446"/>
    <x v="0"/>
    <x v="0"/>
    <x v="20"/>
    <x v="1"/>
    <n v="50.000000000000014"/>
    <x v="24"/>
    <x v="254"/>
    <n v="105000.00000000001"/>
    <n v="0.35"/>
    <x v="0"/>
    <x v="35"/>
  </r>
  <r>
    <x v="3"/>
    <n v="1185732"/>
    <x v="446"/>
    <x v="0"/>
    <x v="0"/>
    <x v="20"/>
    <x v="2"/>
    <n v="50.000000000000014"/>
    <x v="61"/>
    <x v="449"/>
    <n v="68125.000000000015"/>
    <n v="0.25"/>
    <x v="0"/>
    <x v="35"/>
  </r>
  <r>
    <x v="3"/>
    <n v="1185732"/>
    <x v="446"/>
    <x v="0"/>
    <x v="0"/>
    <x v="20"/>
    <x v="3"/>
    <n v="50.000000000000014"/>
    <x v="30"/>
    <x v="450"/>
    <n v="86250.000000000015"/>
    <n v="0.3"/>
    <x v="0"/>
    <x v="35"/>
  </r>
  <r>
    <x v="3"/>
    <n v="1185732"/>
    <x v="446"/>
    <x v="0"/>
    <x v="0"/>
    <x v="20"/>
    <x v="4"/>
    <n v="65"/>
    <x v="20"/>
    <x v="88"/>
    <n v="125124.99999999999"/>
    <n v="0.35"/>
    <x v="0"/>
    <x v="5"/>
  </r>
  <r>
    <x v="3"/>
    <n v="1185732"/>
    <x v="446"/>
    <x v="0"/>
    <x v="0"/>
    <x v="20"/>
    <x v="5"/>
    <n v="70"/>
    <x v="25"/>
    <x v="111"/>
    <n v="227500"/>
    <n v="0.5"/>
    <x v="0"/>
    <x v="6"/>
  </r>
  <r>
    <x v="3"/>
    <n v="1185732"/>
    <x v="475"/>
    <x v="0"/>
    <x v="0"/>
    <x v="20"/>
    <x v="0"/>
    <n v="65"/>
    <x v="10"/>
    <x v="29"/>
    <n v="255937.5"/>
    <n v="0.45"/>
    <x v="0"/>
    <x v="5"/>
  </r>
  <r>
    <x v="3"/>
    <n v="1185732"/>
    <x v="475"/>
    <x v="0"/>
    <x v="0"/>
    <x v="20"/>
    <x v="1"/>
    <n v="55.000000000000007"/>
    <x v="21"/>
    <x v="107"/>
    <n v="129937.50000000001"/>
    <n v="0.35"/>
    <x v="0"/>
    <x v="4"/>
  </r>
  <r>
    <x v="4"/>
    <n v="1185732"/>
    <x v="475"/>
    <x v="0"/>
    <x v="0"/>
    <x v="20"/>
    <x v="2"/>
    <n v="55.000000000000007"/>
    <x v="22"/>
    <x v="329"/>
    <n v="85937.500000000015"/>
    <n v="0.25"/>
    <x v="0"/>
    <x v="4"/>
  </r>
  <r>
    <x v="4"/>
    <n v="1185732"/>
    <x v="475"/>
    <x v="0"/>
    <x v="0"/>
    <x v="20"/>
    <x v="3"/>
    <n v="55.000000000000007"/>
    <x v="30"/>
    <x v="76"/>
    <n v="94875.000000000015"/>
    <n v="0.3"/>
    <x v="0"/>
    <x v="4"/>
  </r>
  <r>
    <x v="4"/>
    <n v="1185732"/>
    <x v="475"/>
    <x v="0"/>
    <x v="0"/>
    <x v="20"/>
    <x v="4"/>
    <n v="65"/>
    <x v="30"/>
    <x v="91"/>
    <n v="130812.49999999999"/>
    <n v="0.35"/>
    <x v="0"/>
    <x v="5"/>
  </r>
  <r>
    <x v="4"/>
    <n v="1185732"/>
    <x v="475"/>
    <x v="0"/>
    <x v="0"/>
    <x v="20"/>
    <x v="5"/>
    <n v="70"/>
    <x v="21"/>
    <x v="178"/>
    <n v="236250"/>
    <n v="0.5"/>
    <x v="0"/>
    <x v="6"/>
  </r>
  <r>
    <x v="4"/>
    <n v="1185732"/>
    <x v="178"/>
    <x v="0"/>
    <x v="0"/>
    <x v="20"/>
    <x v="0"/>
    <n v="40"/>
    <x v="9"/>
    <x v="54"/>
    <n v="160000"/>
    <n v="0.5"/>
    <x v="0"/>
    <x v="1"/>
  </r>
  <r>
    <x v="4"/>
    <n v="1185732"/>
    <x v="178"/>
    <x v="0"/>
    <x v="0"/>
    <x v="20"/>
    <x v="1"/>
    <n v="40"/>
    <x v="24"/>
    <x v="49"/>
    <n v="72000"/>
    <n v="0.3"/>
    <x v="0"/>
    <x v="1"/>
  </r>
  <r>
    <x v="4"/>
    <n v="1185732"/>
    <x v="178"/>
    <x v="0"/>
    <x v="0"/>
    <x v="20"/>
    <x v="2"/>
    <n v="30.000000000000004"/>
    <x v="24"/>
    <x v="167"/>
    <n v="63000.000000000007"/>
    <n v="0.35"/>
    <x v="0"/>
    <x v="18"/>
  </r>
  <r>
    <x v="4"/>
    <n v="1185732"/>
    <x v="178"/>
    <x v="0"/>
    <x v="0"/>
    <x v="20"/>
    <x v="3"/>
    <n v="35"/>
    <x v="31"/>
    <x v="154"/>
    <n v="55125"/>
    <n v="0.35"/>
    <x v="0"/>
    <x v="8"/>
  </r>
  <r>
    <x v="4"/>
    <n v="1185732"/>
    <x v="178"/>
    <x v="0"/>
    <x v="0"/>
    <x v="20"/>
    <x v="4"/>
    <n v="50"/>
    <x v="23"/>
    <x v="53"/>
    <n v="75000"/>
    <n v="0.3"/>
    <x v="0"/>
    <x v="0"/>
  </r>
  <r>
    <x v="4"/>
    <n v="1185732"/>
    <x v="178"/>
    <x v="0"/>
    <x v="0"/>
    <x v="20"/>
    <x v="5"/>
    <n v="40"/>
    <x v="24"/>
    <x v="49"/>
    <n v="60000"/>
    <n v="0.25"/>
    <x v="0"/>
    <x v="1"/>
  </r>
  <r>
    <x v="4"/>
    <n v="1185732"/>
    <x v="207"/>
    <x v="0"/>
    <x v="0"/>
    <x v="20"/>
    <x v="0"/>
    <n v="40"/>
    <x v="2"/>
    <x v="451"/>
    <n v="170000"/>
    <n v="0.5"/>
    <x v="0"/>
    <x v="1"/>
  </r>
  <r>
    <x v="4"/>
    <n v="1185732"/>
    <x v="207"/>
    <x v="0"/>
    <x v="0"/>
    <x v="20"/>
    <x v="1"/>
    <n v="40"/>
    <x v="23"/>
    <x v="46"/>
    <n v="60000"/>
    <n v="0.3"/>
    <x v="0"/>
    <x v="1"/>
  </r>
  <r>
    <x v="4"/>
    <n v="1185732"/>
    <x v="207"/>
    <x v="0"/>
    <x v="0"/>
    <x v="20"/>
    <x v="2"/>
    <n v="30.000000000000004"/>
    <x v="20"/>
    <x v="207"/>
    <n v="57750.000000000007"/>
    <n v="0.35"/>
    <x v="0"/>
    <x v="18"/>
  </r>
  <r>
    <x v="4"/>
    <n v="1185732"/>
    <x v="207"/>
    <x v="2"/>
    <x v="17"/>
    <x v="21"/>
    <x v="3"/>
    <n v="35"/>
    <x v="32"/>
    <x v="159"/>
    <n v="52062.5"/>
    <n v="0.35"/>
    <x v="0"/>
    <x v="8"/>
  </r>
  <r>
    <x v="4"/>
    <n v="1185732"/>
    <x v="207"/>
    <x v="2"/>
    <x v="17"/>
    <x v="21"/>
    <x v="4"/>
    <n v="50"/>
    <x v="23"/>
    <x v="53"/>
    <n v="75000"/>
    <n v="0.3"/>
    <x v="0"/>
    <x v="0"/>
  </r>
  <r>
    <x v="4"/>
    <n v="1185732"/>
    <x v="207"/>
    <x v="2"/>
    <x v="17"/>
    <x v="21"/>
    <x v="5"/>
    <n v="40"/>
    <x v="24"/>
    <x v="49"/>
    <n v="60000"/>
    <n v="0.25"/>
    <x v="0"/>
    <x v="1"/>
  </r>
  <r>
    <x v="4"/>
    <n v="1185732"/>
    <x v="215"/>
    <x v="2"/>
    <x v="17"/>
    <x v="21"/>
    <x v="0"/>
    <n v="40"/>
    <x v="65"/>
    <x v="452"/>
    <n v="164000"/>
    <n v="0.5"/>
    <x v="0"/>
    <x v="1"/>
  </r>
  <r>
    <x v="4"/>
    <n v="1185732"/>
    <x v="215"/>
    <x v="2"/>
    <x v="17"/>
    <x v="21"/>
    <x v="1"/>
    <n v="40"/>
    <x v="27"/>
    <x v="195"/>
    <n v="63000"/>
    <n v="0.3"/>
    <x v="0"/>
    <x v="1"/>
  </r>
  <r>
    <x v="4"/>
    <n v="1185732"/>
    <x v="215"/>
    <x v="2"/>
    <x v="17"/>
    <x v="21"/>
    <x v="2"/>
    <n v="30.000000000000004"/>
    <x v="20"/>
    <x v="207"/>
    <n v="57750.000000000007"/>
    <n v="0.35"/>
    <x v="0"/>
    <x v="18"/>
  </r>
  <r>
    <x v="4"/>
    <n v="1185732"/>
    <x v="215"/>
    <x v="2"/>
    <x v="17"/>
    <x v="21"/>
    <x v="3"/>
    <n v="35"/>
    <x v="46"/>
    <x v="162"/>
    <n v="49000"/>
    <n v="0.35"/>
    <x v="0"/>
    <x v="8"/>
  </r>
  <r>
    <x v="4"/>
    <n v="1185732"/>
    <x v="215"/>
    <x v="2"/>
    <x v="17"/>
    <x v="21"/>
    <x v="4"/>
    <n v="50"/>
    <x v="31"/>
    <x v="38"/>
    <n v="67500"/>
    <n v="0.3"/>
    <x v="0"/>
    <x v="0"/>
  </r>
  <r>
    <x v="4"/>
    <n v="1185732"/>
    <x v="215"/>
    <x v="2"/>
    <x v="17"/>
    <x v="21"/>
    <x v="5"/>
    <n v="40"/>
    <x v="20"/>
    <x v="41"/>
    <n v="55000"/>
    <n v="0.25"/>
    <x v="0"/>
    <x v="1"/>
  </r>
  <r>
    <x v="4"/>
    <n v="1185732"/>
    <x v="234"/>
    <x v="2"/>
    <x v="17"/>
    <x v="21"/>
    <x v="0"/>
    <n v="40"/>
    <x v="9"/>
    <x v="54"/>
    <n v="160000"/>
    <n v="0.5"/>
    <x v="0"/>
    <x v="1"/>
  </r>
  <r>
    <x v="4"/>
    <n v="1185732"/>
    <x v="234"/>
    <x v="2"/>
    <x v="17"/>
    <x v="21"/>
    <x v="1"/>
    <n v="40"/>
    <x v="23"/>
    <x v="46"/>
    <n v="60000"/>
    <n v="0.3"/>
    <x v="0"/>
    <x v="1"/>
  </r>
  <r>
    <x v="4"/>
    <n v="1185732"/>
    <x v="234"/>
    <x v="2"/>
    <x v="17"/>
    <x v="21"/>
    <x v="2"/>
    <n v="30.000000000000004"/>
    <x v="23"/>
    <x v="193"/>
    <n v="52500.000000000007"/>
    <n v="0.35"/>
    <x v="0"/>
    <x v="18"/>
  </r>
  <r>
    <x v="4"/>
    <n v="1185732"/>
    <x v="234"/>
    <x v="2"/>
    <x v="17"/>
    <x v="21"/>
    <x v="3"/>
    <n v="35"/>
    <x v="32"/>
    <x v="159"/>
    <n v="52062.5"/>
    <n v="0.35"/>
    <x v="0"/>
    <x v="8"/>
  </r>
  <r>
    <x v="4"/>
    <n v="1185732"/>
    <x v="234"/>
    <x v="2"/>
    <x v="17"/>
    <x v="21"/>
    <x v="4"/>
    <n v="50"/>
    <x v="32"/>
    <x v="42"/>
    <n v="63750"/>
    <n v="0.3"/>
    <x v="0"/>
    <x v="0"/>
  </r>
  <r>
    <x v="4"/>
    <n v="1185732"/>
    <x v="234"/>
    <x v="2"/>
    <x v="17"/>
    <x v="21"/>
    <x v="5"/>
    <n v="40"/>
    <x v="20"/>
    <x v="41"/>
    <n v="55000"/>
    <n v="0.25"/>
    <x v="0"/>
    <x v="1"/>
  </r>
  <r>
    <x v="4"/>
    <n v="1185732"/>
    <x v="263"/>
    <x v="2"/>
    <x v="17"/>
    <x v="21"/>
    <x v="0"/>
    <n v="50"/>
    <x v="65"/>
    <x v="453"/>
    <n v="205000"/>
    <n v="0.5"/>
    <x v="0"/>
    <x v="0"/>
  </r>
  <r>
    <x v="4"/>
    <n v="1185732"/>
    <x v="263"/>
    <x v="2"/>
    <x v="17"/>
    <x v="21"/>
    <x v="1"/>
    <n v="45.000000000000007"/>
    <x v="27"/>
    <x v="454"/>
    <n v="70875"/>
    <n v="0.3"/>
    <x v="0"/>
    <x v="14"/>
  </r>
  <r>
    <x v="4"/>
    <n v="1185732"/>
    <x v="263"/>
    <x v="2"/>
    <x v="17"/>
    <x v="21"/>
    <x v="2"/>
    <n v="40"/>
    <x v="23"/>
    <x v="46"/>
    <n v="70000"/>
    <n v="0.35"/>
    <x v="0"/>
    <x v="1"/>
  </r>
  <r>
    <x v="4"/>
    <n v="1185732"/>
    <x v="263"/>
    <x v="2"/>
    <x v="17"/>
    <x v="21"/>
    <x v="3"/>
    <n v="40"/>
    <x v="31"/>
    <x v="210"/>
    <n v="62999.999999999993"/>
    <n v="0.35"/>
    <x v="0"/>
    <x v="1"/>
  </r>
  <r>
    <x v="4"/>
    <n v="1185732"/>
    <x v="263"/>
    <x v="2"/>
    <x v="17"/>
    <x v="21"/>
    <x v="4"/>
    <n v="50"/>
    <x v="33"/>
    <x v="343"/>
    <n v="71250"/>
    <n v="0.3"/>
    <x v="0"/>
    <x v="0"/>
  </r>
  <r>
    <x v="4"/>
    <n v="1185732"/>
    <x v="263"/>
    <x v="2"/>
    <x v="17"/>
    <x v="21"/>
    <x v="5"/>
    <n v="55.000000000000007"/>
    <x v="24"/>
    <x v="222"/>
    <n v="82500.000000000015"/>
    <n v="0.25"/>
    <x v="0"/>
    <x v="4"/>
  </r>
  <r>
    <x v="4"/>
    <n v="1185732"/>
    <x v="296"/>
    <x v="2"/>
    <x v="17"/>
    <x v="21"/>
    <x v="0"/>
    <n v="50"/>
    <x v="2"/>
    <x v="17"/>
    <n v="212500"/>
    <n v="0.5"/>
    <x v="0"/>
    <x v="0"/>
  </r>
  <r>
    <x v="4"/>
    <n v="1185732"/>
    <x v="296"/>
    <x v="2"/>
    <x v="17"/>
    <x v="21"/>
    <x v="1"/>
    <n v="45.000000000000007"/>
    <x v="24"/>
    <x v="219"/>
    <n v="81000.000000000015"/>
    <n v="0.3"/>
    <x v="0"/>
    <x v="15"/>
  </r>
  <r>
    <x v="4"/>
    <n v="1185732"/>
    <x v="296"/>
    <x v="2"/>
    <x v="17"/>
    <x v="21"/>
    <x v="2"/>
    <n v="40"/>
    <x v="27"/>
    <x v="195"/>
    <n v="73500"/>
    <n v="0.35"/>
    <x v="0"/>
    <x v="1"/>
  </r>
  <r>
    <x v="4"/>
    <n v="1185732"/>
    <x v="296"/>
    <x v="2"/>
    <x v="17"/>
    <x v="21"/>
    <x v="3"/>
    <n v="40"/>
    <x v="23"/>
    <x v="46"/>
    <n v="70000"/>
    <n v="0.35"/>
    <x v="0"/>
    <x v="1"/>
  </r>
  <r>
    <x v="4"/>
    <n v="1185732"/>
    <x v="296"/>
    <x v="2"/>
    <x v="17"/>
    <x v="21"/>
    <x v="4"/>
    <n v="50"/>
    <x v="23"/>
    <x v="53"/>
    <n v="75000"/>
    <n v="0.3"/>
    <x v="0"/>
    <x v="0"/>
  </r>
  <r>
    <x v="4"/>
    <n v="1185732"/>
    <x v="296"/>
    <x v="2"/>
    <x v="17"/>
    <x v="21"/>
    <x v="5"/>
    <n v="55.000000000000007"/>
    <x v="25"/>
    <x v="223"/>
    <n v="89375.000000000015"/>
    <n v="0.25"/>
    <x v="0"/>
    <x v="4"/>
  </r>
  <r>
    <x v="4"/>
    <n v="1185732"/>
    <x v="324"/>
    <x v="2"/>
    <x v="17"/>
    <x v="21"/>
    <x v="0"/>
    <n v="50"/>
    <x v="10"/>
    <x v="244"/>
    <n v="218750"/>
    <n v="0.5"/>
    <x v="0"/>
    <x v="0"/>
  </r>
  <r>
    <x v="4"/>
    <n v="1185732"/>
    <x v="324"/>
    <x v="2"/>
    <x v="17"/>
    <x v="21"/>
    <x v="1"/>
    <n v="45.000000000000007"/>
    <x v="22"/>
    <x v="225"/>
    <n v="84375.000000000015"/>
    <n v="0.3"/>
    <x v="0"/>
    <x v="15"/>
  </r>
  <r>
    <x v="4"/>
    <n v="1185732"/>
    <x v="324"/>
    <x v="2"/>
    <x v="17"/>
    <x v="21"/>
    <x v="2"/>
    <n v="40"/>
    <x v="20"/>
    <x v="41"/>
    <n v="77000"/>
    <n v="0.35"/>
    <x v="0"/>
    <x v="1"/>
  </r>
  <r>
    <x v="4"/>
    <n v="1185732"/>
    <x v="324"/>
    <x v="2"/>
    <x v="17"/>
    <x v="21"/>
    <x v="3"/>
    <n v="40"/>
    <x v="23"/>
    <x v="46"/>
    <n v="70000"/>
    <n v="0.35"/>
    <x v="0"/>
    <x v="1"/>
  </r>
  <r>
    <x v="4"/>
    <n v="1185732"/>
    <x v="324"/>
    <x v="2"/>
    <x v="17"/>
    <x v="21"/>
    <x v="4"/>
    <n v="50"/>
    <x v="27"/>
    <x v="47"/>
    <n v="78750"/>
    <n v="0.3"/>
    <x v="0"/>
    <x v="0"/>
  </r>
  <r>
    <x v="4"/>
    <n v="1185732"/>
    <x v="324"/>
    <x v="2"/>
    <x v="17"/>
    <x v="21"/>
    <x v="5"/>
    <n v="55.000000000000007"/>
    <x v="19"/>
    <x v="106"/>
    <n v="96250.000000000015"/>
    <n v="0.25"/>
    <x v="0"/>
    <x v="4"/>
  </r>
  <r>
    <x v="4"/>
    <n v="1185732"/>
    <x v="356"/>
    <x v="2"/>
    <x v="17"/>
    <x v="21"/>
    <x v="0"/>
    <n v="50"/>
    <x v="2"/>
    <x v="17"/>
    <n v="212500"/>
    <n v="0.5"/>
    <x v="0"/>
    <x v="0"/>
  </r>
  <r>
    <x v="4"/>
    <n v="1185732"/>
    <x v="356"/>
    <x v="2"/>
    <x v="17"/>
    <x v="21"/>
    <x v="1"/>
    <n v="45.000000000000007"/>
    <x v="22"/>
    <x v="225"/>
    <n v="84375.000000000015"/>
    <n v="0.3"/>
    <x v="0"/>
    <x v="15"/>
  </r>
  <r>
    <x v="4"/>
    <n v="1185732"/>
    <x v="356"/>
    <x v="2"/>
    <x v="17"/>
    <x v="21"/>
    <x v="2"/>
    <n v="40"/>
    <x v="20"/>
    <x v="41"/>
    <n v="77000"/>
    <n v="0.35"/>
    <x v="0"/>
    <x v="1"/>
  </r>
  <r>
    <x v="4"/>
    <n v="1185732"/>
    <x v="356"/>
    <x v="2"/>
    <x v="17"/>
    <x v="21"/>
    <x v="3"/>
    <n v="40"/>
    <x v="27"/>
    <x v="195"/>
    <n v="73500"/>
    <n v="0.35"/>
    <x v="0"/>
    <x v="1"/>
  </r>
  <r>
    <x v="4"/>
    <n v="1185732"/>
    <x v="356"/>
    <x v="2"/>
    <x v="17"/>
    <x v="21"/>
    <x v="4"/>
    <n v="50"/>
    <x v="23"/>
    <x v="53"/>
    <n v="75000"/>
    <n v="0.3"/>
    <x v="0"/>
    <x v="0"/>
  </r>
  <r>
    <x v="4"/>
    <n v="1185732"/>
    <x v="356"/>
    <x v="2"/>
    <x v="17"/>
    <x v="21"/>
    <x v="5"/>
    <n v="55.000000000000007"/>
    <x v="21"/>
    <x v="107"/>
    <n v="92812.500000000015"/>
    <n v="0.25"/>
    <x v="0"/>
    <x v="4"/>
  </r>
  <r>
    <x v="4"/>
    <n v="1185732"/>
    <x v="386"/>
    <x v="2"/>
    <x v="17"/>
    <x v="21"/>
    <x v="0"/>
    <n v="50"/>
    <x v="9"/>
    <x v="2"/>
    <n v="200000"/>
    <n v="0.5"/>
    <x v="0"/>
    <x v="0"/>
  </r>
  <r>
    <x v="4"/>
    <n v="1185732"/>
    <x v="386"/>
    <x v="2"/>
    <x v="17"/>
    <x v="21"/>
    <x v="1"/>
    <n v="45.000000000000007"/>
    <x v="24"/>
    <x v="219"/>
    <n v="81000.000000000015"/>
    <n v="0.3"/>
    <x v="0"/>
    <x v="15"/>
  </r>
  <r>
    <x v="4"/>
    <n v="1185732"/>
    <x v="386"/>
    <x v="2"/>
    <x v="17"/>
    <x v="21"/>
    <x v="2"/>
    <n v="40"/>
    <x v="27"/>
    <x v="195"/>
    <n v="73500"/>
    <n v="0.35"/>
    <x v="0"/>
    <x v="1"/>
  </r>
  <r>
    <x v="4"/>
    <n v="1185732"/>
    <x v="386"/>
    <x v="2"/>
    <x v="17"/>
    <x v="21"/>
    <x v="3"/>
    <n v="40"/>
    <x v="23"/>
    <x v="46"/>
    <n v="70000"/>
    <n v="0.35"/>
    <x v="0"/>
    <x v="1"/>
  </r>
  <r>
    <x v="4"/>
    <n v="1185732"/>
    <x v="386"/>
    <x v="2"/>
    <x v="17"/>
    <x v="21"/>
    <x v="4"/>
    <n v="50"/>
    <x v="23"/>
    <x v="53"/>
    <n v="75000"/>
    <n v="0.3"/>
    <x v="0"/>
    <x v="0"/>
  </r>
  <r>
    <x v="4"/>
    <n v="1185732"/>
    <x v="386"/>
    <x v="2"/>
    <x v="17"/>
    <x v="21"/>
    <x v="5"/>
    <n v="55.000000000000007"/>
    <x v="24"/>
    <x v="222"/>
    <n v="82500.000000000015"/>
    <n v="0.25"/>
    <x v="0"/>
    <x v="4"/>
  </r>
  <r>
    <x v="4"/>
    <n v="1185732"/>
    <x v="418"/>
    <x v="2"/>
    <x v="17"/>
    <x v="21"/>
    <x v="0"/>
    <n v="55.000000000000007"/>
    <x v="28"/>
    <x v="101"/>
    <n v="213125.00000000003"/>
    <n v="0.5"/>
    <x v="0"/>
    <x v="4"/>
  </r>
  <r>
    <x v="4"/>
    <n v="1185732"/>
    <x v="418"/>
    <x v="2"/>
    <x v="17"/>
    <x v="21"/>
    <x v="1"/>
    <n v="45.000000000000007"/>
    <x v="24"/>
    <x v="219"/>
    <n v="81000.000000000015"/>
    <n v="0.3"/>
    <x v="0"/>
    <x v="15"/>
  </r>
  <r>
    <x v="4"/>
    <n v="1185732"/>
    <x v="418"/>
    <x v="2"/>
    <x v="17"/>
    <x v="21"/>
    <x v="2"/>
    <n v="45.000000000000007"/>
    <x v="23"/>
    <x v="224"/>
    <n v="78750"/>
    <n v="0.35"/>
    <x v="0"/>
    <x v="14"/>
  </r>
  <r>
    <x v="4"/>
    <n v="1185732"/>
    <x v="418"/>
    <x v="2"/>
    <x v="17"/>
    <x v="21"/>
    <x v="3"/>
    <n v="45.000000000000007"/>
    <x v="33"/>
    <x v="455"/>
    <n v="74812.5"/>
    <n v="0.35"/>
    <x v="0"/>
    <x v="14"/>
  </r>
  <r>
    <x v="4"/>
    <n v="1185732"/>
    <x v="418"/>
    <x v="2"/>
    <x v="17"/>
    <x v="21"/>
    <x v="4"/>
    <n v="55.000000000000007"/>
    <x v="33"/>
    <x v="347"/>
    <n v="78375"/>
    <n v="0.3"/>
    <x v="0"/>
    <x v="4"/>
  </r>
  <r>
    <x v="4"/>
    <n v="1185732"/>
    <x v="418"/>
    <x v="2"/>
    <x v="17"/>
    <x v="21"/>
    <x v="5"/>
    <n v="60"/>
    <x v="24"/>
    <x v="11"/>
    <n v="90000"/>
    <n v="0.25"/>
    <x v="0"/>
    <x v="3"/>
  </r>
  <r>
    <x v="4"/>
    <n v="1185732"/>
    <x v="448"/>
    <x v="2"/>
    <x v="17"/>
    <x v="21"/>
    <x v="0"/>
    <n v="55.000000000000007"/>
    <x v="29"/>
    <x v="70"/>
    <n v="206250.00000000003"/>
    <n v="0.5"/>
    <x v="0"/>
    <x v="4"/>
  </r>
  <r>
    <x v="4"/>
    <n v="1185732"/>
    <x v="448"/>
    <x v="2"/>
    <x v="17"/>
    <x v="21"/>
    <x v="1"/>
    <n v="45.000000000000007"/>
    <x v="30"/>
    <x v="331"/>
    <n v="77625"/>
    <n v="0.3"/>
    <x v="0"/>
    <x v="14"/>
  </r>
  <r>
    <x v="4"/>
    <n v="1185732"/>
    <x v="448"/>
    <x v="2"/>
    <x v="17"/>
    <x v="21"/>
    <x v="2"/>
    <n v="45.000000000000007"/>
    <x v="66"/>
    <x v="456"/>
    <n v="81900"/>
    <n v="0.35"/>
    <x v="0"/>
    <x v="14"/>
  </r>
  <r>
    <x v="4"/>
    <n v="1185732"/>
    <x v="448"/>
    <x v="2"/>
    <x v="17"/>
    <x v="21"/>
    <x v="3"/>
    <n v="45.000000000000007"/>
    <x v="23"/>
    <x v="224"/>
    <n v="78750"/>
    <n v="0.35"/>
    <x v="0"/>
    <x v="14"/>
  </r>
  <r>
    <x v="4"/>
    <n v="1185732"/>
    <x v="448"/>
    <x v="2"/>
    <x v="17"/>
    <x v="21"/>
    <x v="4"/>
    <n v="55.000000000000007"/>
    <x v="33"/>
    <x v="347"/>
    <n v="78375"/>
    <n v="0.3"/>
    <x v="0"/>
    <x v="4"/>
  </r>
  <r>
    <x v="4"/>
    <n v="1185732"/>
    <x v="448"/>
    <x v="2"/>
    <x v="17"/>
    <x v="21"/>
    <x v="5"/>
    <n v="60"/>
    <x v="30"/>
    <x v="422"/>
    <n v="86250"/>
    <n v="0.25"/>
    <x v="0"/>
    <x v="3"/>
  </r>
  <r>
    <x v="4"/>
    <n v="1185732"/>
    <x v="477"/>
    <x v="2"/>
    <x v="17"/>
    <x v="21"/>
    <x v="0"/>
    <n v="55.000000000000007"/>
    <x v="9"/>
    <x v="115"/>
    <n v="220000.00000000003"/>
    <n v="0.5"/>
    <x v="0"/>
    <x v="4"/>
  </r>
  <r>
    <x v="4"/>
    <n v="1185732"/>
    <x v="477"/>
    <x v="2"/>
    <x v="17"/>
    <x v="21"/>
    <x v="1"/>
    <n v="45.000000000000007"/>
    <x v="24"/>
    <x v="219"/>
    <n v="81000.000000000015"/>
    <n v="0.3"/>
    <x v="0"/>
    <x v="15"/>
  </r>
  <r>
    <x v="0"/>
    <n v="1185732"/>
    <x v="477"/>
    <x v="2"/>
    <x v="17"/>
    <x v="21"/>
    <x v="2"/>
    <n v="45.000000000000007"/>
    <x v="20"/>
    <x v="173"/>
    <n v="86625"/>
    <n v="0.35"/>
    <x v="0"/>
    <x v="14"/>
  </r>
  <r>
    <x v="0"/>
    <n v="1185732"/>
    <x v="477"/>
    <x v="2"/>
    <x v="17"/>
    <x v="21"/>
    <x v="3"/>
    <n v="45.000000000000007"/>
    <x v="23"/>
    <x v="224"/>
    <n v="78750"/>
    <n v="0.35"/>
    <x v="0"/>
    <x v="14"/>
  </r>
  <r>
    <x v="0"/>
    <n v="1185732"/>
    <x v="477"/>
    <x v="2"/>
    <x v="17"/>
    <x v="21"/>
    <x v="4"/>
    <n v="55.000000000000007"/>
    <x v="23"/>
    <x v="80"/>
    <n v="82500.000000000015"/>
    <n v="0.3"/>
    <x v="0"/>
    <x v="4"/>
  </r>
  <r>
    <x v="0"/>
    <n v="1185732"/>
    <x v="477"/>
    <x v="2"/>
    <x v="17"/>
    <x v="21"/>
    <x v="5"/>
    <n v="60"/>
    <x v="24"/>
    <x v="11"/>
    <n v="90000"/>
    <n v="0.25"/>
    <x v="0"/>
    <x v="3"/>
  </r>
  <r>
    <x v="0"/>
    <n v="1128299"/>
    <x v="188"/>
    <x v="2"/>
    <x v="17"/>
    <x v="21"/>
    <x v="0"/>
    <n v="30.000000000000004"/>
    <x v="44"/>
    <x v="189"/>
    <n v="36750"/>
    <n v="0.35"/>
    <x v="0"/>
    <x v="18"/>
  </r>
  <r>
    <x v="0"/>
    <n v="1128299"/>
    <x v="188"/>
    <x v="2"/>
    <x v="17"/>
    <x v="21"/>
    <x v="1"/>
    <n v="40"/>
    <x v="44"/>
    <x v="162"/>
    <n v="49000"/>
    <n v="0.35"/>
    <x v="0"/>
    <x v="1"/>
  </r>
  <r>
    <x v="0"/>
    <n v="1128299"/>
    <x v="188"/>
    <x v="2"/>
    <x v="17"/>
    <x v="21"/>
    <x v="2"/>
    <n v="40"/>
    <x v="44"/>
    <x v="162"/>
    <n v="49000"/>
    <n v="0.35"/>
    <x v="0"/>
    <x v="1"/>
  </r>
  <r>
    <x v="0"/>
    <n v="1128299"/>
    <x v="188"/>
    <x v="2"/>
    <x v="17"/>
    <x v="21"/>
    <x v="3"/>
    <n v="40"/>
    <x v="40"/>
    <x v="135"/>
    <n v="28000"/>
    <n v="0.35"/>
    <x v="0"/>
    <x v="1"/>
  </r>
  <r>
    <x v="0"/>
    <n v="1128299"/>
    <x v="188"/>
    <x v="2"/>
    <x v="17"/>
    <x v="21"/>
    <x v="4"/>
    <n v="45.000000000000007"/>
    <x v="42"/>
    <x v="311"/>
    <n v="27000.000000000007"/>
    <n v="0.4"/>
    <x v="0"/>
    <x v="15"/>
  </r>
  <r>
    <x v="0"/>
    <n v="1128299"/>
    <x v="188"/>
    <x v="2"/>
    <x v="17"/>
    <x v="21"/>
    <x v="5"/>
    <n v="40"/>
    <x v="46"/>
    <x v="175"/>
    <n v="48000"/>
    <n v="0.3"/>
    <x v="0"/>
    <x v="1"/>
  </r>
  <r>
    <x v="0"/>
    <n v="1128299"/>
    <x v="698"/>
    <x v="2"/>
    <x v="17"/>
    <x v="21"/>
    <x v="0"/>
    <n v="30.000000000000004"/>
    <x v="31"/>
    <x v="142"/>
    <n v="47250.000000000007"/>
    <n v="0.35"/>
    <x v="0"/>
    <x v="18"/>
  </r>
  <r>
    <x v="0"/>
    <n v="1128299"/>
    <x v="698"/>
    <x v="2"/>
    <x v="17"/>
    <x v="21"/>
    <x v="1"/>
    <n v="40"/>
    <x v="44"/>
    <x v="162"/>
    <n v="49000"/>
    <n v="0.35"/>
    <x v="0"/>
    <x v="1"/>
  </r>
  <r>
    <x v="0"/>
    <n v="1128299"/>
    <x v="698"/>
    <x v="2"/>
    <x v="17"/>
    <x v="21"/>
    <x v="2"/>
    <n v="40"/>
    <x v="44"/>
    <x v="162"/>
    <n v="49000"/>
    <n v="0.35"/>
    <x v="0"/>
    <x v="1"/>
  </r>
  <r>
    <x v="0"/>
    <n v="1128299"/>
    <x v="698"/>
    <x v="4"/>
    <x v="18"/>
    <x v="22"/>
    <x v="3"/>
    <n v="40"/>
    <x v="40"/>
    <x v="135"/>
    <n v="28000"/>
    <n v="0.35"/>
    <x v="0"/>
    <x v="1"/>
  </r>
  <r>
    <x v="0"/>
    <n v="1128299"/>
    <x v="698"/>
    <x v="4"/>
    <x v="18"/>
    <x v="22"/>
    <x v="4"/>
    <n v="45.000000000000007"/>
    <x v="35"/>
    <x v="457"/>
    <n v="22500.000000000004"/>
    <n v="0.4"/>
    <x v="0"/>
    <x v="14"/>
  </r>
  <r>
    <x v="0"/>
    <n v="1128299"/>
    <x v="698"/>
    <x v="4"/>
    <x v="18"/>
    <x v="22"/>
    <x v="5"/>
    <n v="40"/>
    <x v="45"/>
    <x v="197"/>
    <n v="39000"/>
    <n v="0.3"/>
    <x v="0"/>
    <x v="1"/>
  </r>
  <r>
    <x v="0"/>
    <n v="1128299"/>
    <x v="228"/>
    <x v="4"/>
    <x v="18"/>
    <x v="22"/>
    <x v="0"/>
    <n v="40"/>
    <x v="33"/>
    <x v="237"/>
    <n v="66500"/>
    <n v="0.35"/>
    <x v="0"/>
    <x v="1"/>
  </r>
  <r>
    <x v="0"/>
    <n v="1128299"/>
    <x v="228"/>
    <x v="4"/>
    <x v="18"/>
    <x v="22"/>
    <x v="1"/>
    <n v="50"/>
    <x v="45"/>
    <x v="133"/>
    <n v="56875"/>
    <n v="0.35"/>
    <x v="0"/>
    <x v="0"/>
  </r>
  <r>
    <x v="0"/>
    <n v="1128299"/>
    <x v="228"/>
    <x v="4"/>
    <x v="18"/>
    <x v="22"/>
    <x v="2"/>
    <n v="54.999999999999993"/>
    <x v="44"/>
    <x v="239"/>
    <n v="67374.999999999985"/>
    <n v="0.35"/>
    <x v="0"/>
    <x v="13"/>
  </r>
  <r>
    <x v="0"/>
    <n v="1128299"/>
    <x v="228"/>
    <x v="4"/>
    <x v="18"/>
    <x v="22"/>
    <x v="3"/>
    <n v="50"/>
    <x v="43"/>
    <x v="145"/>
    <n v="43750"/>
    <n v="0.35"/>
    <x v="0"/>
    <x v="0"/>
  </r>
  <r>
    <x v="0"/>
    <n v="1128299"/>
    <x v="228"/>
    <x v="4"/>
    <x v="18"/>
    <x v="22"/>
    <x v="4"/>
    <n v="55.000000000000007"/>
    <x v="38"/>
    <x v="191"/>
    <n v="22000.000000000004"/>
    <n v="0.4"/>
    <x v="0"/>
    <x v="4"/>
  </r>
  <r>
    <x v="0"/>
    <n v="1128299"/>
    <x v="228"/>
    <x v="4"/>
    <x v="18"/>
    <x v="22"/>
    <x v="5"/>
    <n v="50"/>
    <x v="48"/>
    <x v="149"/>
    <n v="45000"/>
    <n v="0.3"/>
    <x v="0"/>
    <x v="0"/>
  </r>
  <r>
    <x v="0"/>
    <n v="1128299"/>
    <x v="247"/>
    <x v="4"/>
    <x v="18"/>
    <x v="22"/>
    <x v="0"/>
    <n v="55.000000000000007"/>
    <x v="33"/>
    <x v="347"/>
    <n v="91437.5"/>
    <n v="0.35"/>
    <x v="0"/>
    <x v="4"/>
  </r>
  <r>
    <x v="0"/>
    <n v="1128299"/>
    <x v="247"/>
    <x v="4"/>
    <x v="18"/>
    <x v="22"/>
    <x v="1"/>
    <n v="60.000000000000007"/>
    <x v="34"/>
    <x v="207"/>
    <n v="57750.000000000007"/>
    <n v="0.35"/>
    <x v="0"/>
    <x v="12"/>
  </r>
  <r>
    <x v="0"/>
    <n v="1128299"/>
    <x v="247"/>
    <x v="4"/>
    <x v="18"/>
    <x v="22"/>
    <x v="2"/>
    <n v="60.000000000000007"/>
    <x v="45"/>
    <x v="403"/>
    <n v="68250"/>
    <n v="0.35"/>
    <x v="0"/>
    <x v="12"/>
  </r>
  <r>
    <x v="0"/>
    <n v="1128299"/>
    <x v="247"/>
    <x v="4"/>
    <x v="18"/>
    <x v="22"/>
    <x v="3"/>
    <n v="45.000000000000007"/>
    <x v="37"/>
    <x v="458"/>
    <n v="35437.5"/>
    <n v="0.35"/>
    <x v="0"/>
    <x v="14"/>
  </r>
  <r>
    <x v="0"/>
    <n v="1128299"/>
    <x v="247"/>
    <x v="4"/>
    <x v="18"/>
    <x v="22"/>
    <x v="4"/>
    <n v="50.000000000000014"/>
    <x v="35"/>
    <x v="459"/>
    <n v="25000.000000000007"/>
    <n v="0.4"/>
    <x v="0"/>
    <x v="35"/>
  </r>
  <r>
    <x v="0"/>
    <n v="1128299"/>
    <x v="247"/>
    <x v="4"/>
    <x v="18"/>
    <x v="22"/>
    <x v="5"/>
    <n v="65.000000000000014"/>
    <x v="48"/>
    <x v="403"/>
    <n v="58500.000000000007"/>
    <n v="0.3"/>
    <x v="0"/>
    <x v="20"/>
  </r>
  <r>
    <x v="0"/>
    <n v="1128299"/>
    <x v="278"/>
    <x v="4"/>
    <x v="18"/>
    <x v="22"/>
    <x v="0"/>
    <n v="50"/>
    <x v="23"/>
    <x v="53"/>
    <n v="87500"/>
    <n v="0.35"/>
    <x v="0"/>
    <x v="0"/>
  </r>
  <r>
    <x v="0"/>
    <n v="1128299"/>
    <x v="278"/>
    <x v="4"/>
    <x v="18"/>
    <x v="22"/>
    <x v="1"/>
    <n v="55.000000000000007"/>
    <x v="44"/>
    <x v="137"/>
    <n v="67375"/>
    <n v="0.35"/>
    <x v="0"/>
    <x v="4"/>
  </r>
  <r>
    <x v="0"/>
    <n v="1128299"/>
    <x v="278"/>
    <x v="4"/>
    <x v="18"/>
    <x v="22"/>
    <x v="2"/>
    <n v="55.000000000000007"/>
    <x v="44"/>
    <x v="137"/>
    <n v="67375"/>
    <n v="0.35"/>
    <x v="0"/>
    <x v="4"/>
  </r>
  <r>
    <x v="0"/>
    <n v="1128299"/>
    <x v="278"/>
    <x v="4"/>
    <x v="18"/>
    <x v="22"/>
    <x v="3"/>
    <n v="50"/>
    <x v="34"/>
    <x v="199"/>
    <n v="48125"/>
    <n v="0.35"/>
    <x v="0"/>
    <x v="0"/>
  </r>
  <r>
    <x v="0"/>
    <n v="1128299"/>
    <x v="278"/>
    <x v="4"/>
    <x v="18"/>
    <x v="22"/>
    <x v="4"/>
    <n v="44.999999999999993"/>
    <x v="36"/>
    <x v="460"/>
    <n v="31499.999999999996"/>
    <n v="0.4"/>
    <x v="0"/>
    <x v="39"/>
  </r>
  <r>
    <x v="0"/>
    <n v="1128299"/>
    <x v="278"/>
    <x v="4"/>
    <x v="18"/>
    <x v="22"/>
    <x v="5"/>
    <n v="60"/>
    <x v="27"/>
    <x v="39"/>
    <n v="94500"/>
    <n v="0.3"/>
    <x v="0"/>
    <x v="3"/>
  </r>
  <r>
    <x v="0"/>
    <n v="1128299"/>
    <x v="308"/>
    <x v="4"/>
    <x v="18"/>
    <x v="22"/>
    <x v="0"/>
    <n v="54.999999999999993"/>
    <x v="28"/>
    <x v="461"/>
    <n v="149187.49999999997"/>
    <n v="0.35"/>
    <x v="0"/>
    <x v="13"/>
  </r>
  <r>
    <x v="0"/>
    <n v="1128299"/>
    <x v="308"/>
    <x v="4"/>
    <x v="18"/>
    <x v="22"/>
    <x v="1"/>
    <n v="64.999999999999986"/>
    <x v="25"/>
    <x v="462"/>
    <n v="147874.99999999994"/>
    <n v="0.35"/>
    <x v="0"/>
    <x v="29"/>
  </r>
  <r>
    <x v="0"/>
    <n v="1128299"/>
    <x v="308"/>
    <x v="4"/>
    <x v="18"/>
    <x v="22"/>
    <x v="2"/>
    <n v="80"/>
    <x v="25"/>
    <x v="98"/>
    <n v="182000"/>
    <n v="0.35"/>
    <x v="0"/>
    <x v="10"/>
  </r>
  <r>
    <x v="0"/>
    <n v="1128299"/>
    <x v="308"/>
    <x v="4"/>
    <x v="18"/>
    <x v="22"/>
    <x v="3"/>
    <n v="80"/>
    <x v="27"/>
    <x v="81"/>
    <n v="147000"/>
    <n v="0.35"/>
    <x v="0"/>
    <x v="10"/>
  </r>
  <r>
    <x v="0"/>
    <n v="1128299"/>
    <x v="308"/>
    <x v="4"/>
    <x v="18"/>
    <x v="22"/>
    <x v="4"/>
    <n v="90"/>
    <x v="46"/>
    <x v="11"/>
    <n v="144000"/>
    <n v="0.4"/>
    <x v="0"/>
    <x v="55"/>
  </r>
  <r>
    <x v="0"/>
    <n v="1128299"/>
    <x v="308"/>
    <x v="4"/>
    <x v="18"/>
    <x v="22"/>
    <x v="5"/>
    <n v="105"/>
    <x v="19"/>
    <x v="463"/>
    <n v="220500"/>
    <n v="0.3"/>
    <x v="0"/>
    <x v="57"/>
  </r>
  <r>
    <x v="0"/>
    <n v="1128299"/>
    <x v="337"/>
    <x v="4"/>
    <x v="18"/>
    <x v="22"/>
    <x v="0"/>
    <n v="85"/>
    <x v="2"/>
    <x v="464"/>
    <n v="252874.99999999997"/>
    <n v="0.35"/>
    <x v="0"/>
    <x v="52"/>
  </r>
  <r>
    <x v="0"/>
    <n v="1128299"/>
    <x v="337"/>
    <x v="4"/>
    <x v="18"/>
    <x v="22"/>
    <x v="1"/>
    <n v="90"/>
    <x v="19"/>
    <x v="465"/>
    <n v="220500"/>
    <n v="0.35"/>
    <x v="0"/>
    <x v="55"/>
  </r>
  <r>
    <x v="0"/>
    <n v="1128299"/>
    <x v="337"/>
    <x v="4"/>
    <x v="18"/>
    <x v="22"/>
    <x v="2"/>
    <n v="90"/>
    <x v="25"/>
    <x v="37"/>
    <n v="204750"/>
    <n v="0.35"/>
    <x v="0"/>
    <x v="55"/>
  </r>
  <r>
    <x v="0"/>
    <n v="1128299"/>
    <x v="337"/>
    <x v="4"/>
    <x v="18"/>
    <x v="22"/>
    <x v="3"/>
    <n v="85"/>
    <x v="20"/>
    <x v="466"/>
    <n v="163625"/>
    <n v="0.35"/>
    <x v="0"/>
    <x v="52"/>
  </r>
  <r>
    <x v="0"/>
    <n v="1128299"/>
    <x v="337"/>
    <x v="4"/>
    <x v="18"/>
    <x v="22"/>
    <x v="4"/>
    <n v="90"/>
    <x v="24"/>
    <x v="4"/>
    <n v="216000"/>
    <n v="0.4"/>
    <x v="0"/>
    <x v="55"/>
  </r>
  <r>
    <x v="0"/>
    <n v="1128299"/>
    <x v="337"/>
    <x v="4"/>
    <x v="18"/>
    <x v="22"/>
    <x v="5"/>
    <n v="105"/>
    <x v="24"/>
    <x v="465"/>
    <n v="189000"/>
    <n v="0.3"/>
    <x v="0"/>
    <x v="57"/>
  </r>
  <r>
    <x v="0"/>
    <n v="1128299"/>
    <x v="369"/>
    <x v="4"/>
    <x v="18"/>
    <x v="22"/>
    <x v="0"/>
    <n v="90"/>
    <x v="9"/>
    <x v="28"/>
    <n v="251999.99999999997"/>
    <n v="0.35"/>
    <x v="0"/>
    <x v="55"/>
  </r>
  <r>
    <x v="0"/>
    <n v="1128299"/>
    <x v="369"/>
    <x v="4"/>
    <x v="18"/>
    <x v="22"/>
    <x v="1"/>
    <n v="80"/>
    <x v="28"/>
    <x v="95"/>
    <n v="217000"/>
    <n v="0.35"/>
    <x v="0"/>
    <x v="10"/>
  </r>
  <r>
    <x v="0"/>
    <n v="1128299"/>
    <x v="369"/>
    <x v="4"/>
    <x v="18"/>
    <x v="22"/>
    <x v="2"/>
    <n v="70"/>
    <x v="25"/>
    <x v="111"/>
    <n v="159250"/>
    <n v="0.35"/>
    <x v="0"/>
    <x v="6"/>
  </r>
  <r>
    <x v="0"/>
    <n v="1128299"/>
    <x v="369"/>
    <x v="4"/>
    <x v="18"/>
    <x v="22"/>
    <x v="3"/>
    <n v="70"/>
    <x v="32"/>
    <x v="43"/>
    <n v="104125"/>
    <n v="0.35"/>
    <x v="0"/>
    <x v="6"/>
  </r>
  <r>
    <x v="0"/>
    <n v="1128299"/>
    <x v="369"/>
    <x v="4"/>
    <x v="18"/>
    <x v="22"/>
    <x v="4"/>
    <n v="70"/>
    <x v="32"/>
    <x v="43"/>
    <n v="119000"/>
    <n v="0.4"/>
    <x v="0"/>
    <x v="6"/>
  </r>
  <r>
    <x v="0"/>
    <n v="1128299"/>
    <x v="369"/>
    <x v="4"/>
    <x v="18"/>
    <x v="22"/>
    <x v="5"/>
    <n v="75"/>
    <x v="43"/>
    <x v="205"/>
    <n v="56250"/>
    <n v="0.3"/>
    <x v="0"/>
    <x v="11"/>
  </r>
  <r>
    <x v="0"/>
    <n v="1128299"/>
    <x v="401"/>
    <x v="4"/>
    <x v="18"/>
    <x v="22"/>
    <x v="0"/>
    <n v="50.000000000000014"/>
    <x v="31"/>
    <x v="467"/>
    <n v="78750.000000000015"/>
    <n v="0.35"/>
    <x v="0"/>
    <x v="35"/>
  </r>
  <r>
    <x v="0"/>
    <n v="1128299"/>
    <x v="401"/>
    <x v="4"/>
    <x v="18"/>
    <x v="22"/>
    <x v="1"/>
    <n v="55.000000000000014"/>
    <x v="31"/>
    <x v="468"/>
    <n v="86625.000000000015"/>
    <n v="0.35"/>
    <x v="0"/>
    <x v="4"/>
  </r>
  <r>
    <x v="0"/>
    <n v="1128299"/>
    <x v="401"/>
    <x v="4"/>
    <x v="18"/>
    <x v="22"/>
    <x v="2"/>
    <n v="50.000000000000014"/>
    <x v="43"/>
    <x v="382"/>
    <n v="43750.000000000007"/>
    <n v="0.35"/>
    <x v="0"/>
    <x v="35"/>
  </r>
  <r>
    <x v="0"/>
    <n v="1128299"/>
    <x v="401"/>
    <x v="4"/>
    <x v="18"/>
    <x v="22"/>
    <x v="3"/>
    <n v="50.000000000000014"/>
    <x v="40"/>
    <x v="336"/>
    <n v="35000.000000000007"/>
    <n v="0.35"/>
    <x v="0"/>
    <x v="36"/>
  </r>
  <r>
    <x v="0"/>
    <n v="1128299"/>
    <x v="401"/>
    <x v="4"/>
    <x v="18"/>
    <x v="22"/>
    <x v="4"/>
    <n v="60.000000000000007"/>
    <x v="37"/>
    <x v="142"/>
    <n v="54000.000000000015"/>
    <n v="0.4"/>
    <x v="0"/>
    <x v="12"/>
  </r>
  <r>
    <x v="0"/>
    <n v="1128299"/>
    <x v="401"/>
    <x v="4"/>
    <x v="18"/>
    <x v="22"/>
    <x v="5"/>
    <n v="44.999999999999993"/>
    <x v="43"/>
    <x v="469"/>
    <n v="33749.999999999993"/>
    <n v="0.3"/>
    <x v="0"/>
    <x v="39"/>
  </r>
  <r>
    <x v="0"/>
    <n v="1128299"/>
    <x v="430"/>
    <x v="4"/>
    <x v="18"/>
    <x v="22"/>
    <x v="0"/>
    <n v="40"/>
    <x v="44"/>
    <x v="162"/>
    <n v="49000"/>
    <n v="0.35"/>
    <x v="0"/>
    <x v="1"/>
  </r>
  <r>
    <x v="0"/>
    <n v="1128299"/>
    <x v="430"/>
    <x v="4"/>
    <x v="18"/>
    <x v="22"/>
    <x v="1"/>
    <n v="55.000000000000014"/>
    <x v="27"/>
    <x v="171"/>
    <n v="101062.50000000001"/>
    <n v="0.35"/>
    <x v="0"/>
    <x v="4"/>
  </r>
  <r>
    <x v="0"/>
    <n v="1128299"/>
    <x v="430"/>
    <x v="4"/>
    <x v="18"/>
    <x v="22"/>
    <x v="2"/>
    <n v="50.000000000000014"/>
    <x v="44"/>
    <x v="470"/>
    <n v="61250.000000000015"/>
    <n v="0.35"/>
    <x v="0"/>
    <x v="36"/>
  </r>
  <r>
    <x v="0"/>
    <n v="1128299"/>
    <x v="430"/>
    <x v="4"/>
    <x v="18"/>
    <x v="22"/>
    <x v="3"/>
    <n v="45.000000000000007"/>
    <x v="45"/>
    <x v="138"/>
    <n v="51187.500000000007"/>
    <n v="0.35"/>
    <x v="0"/>
    <x v="15"/>
  </r>
  <r>
    <x v="0"/>
    <n v="1128299"/>
    <x v="430"/>
    <x v="4"/>
    <x v="18"/>
    <x v="22"/>
    <x v="4"/>
    <n v="55.000000000000007"/>
    <x v="48"/>
    <x v="207"/>
    <n v="66000.000000000015"/>
    <n v="0.4"/>
    <x v="0"/>
    <x v="4"/>
  </r>
  <r>
    <x v="0"/>
    <n v="1128299"/>
    <x v="430"/>
    <x v="4"/>
    <x v="18"/>
    <x v="22"/>
    <x v="5"/>
    <n v="60.000000000000007"/>
    <x v="44"/>
    <x v="163"/>
    <n v="63000.000000000007"/>
    <n v="0.3"/>
    <x v="0"/>
    <x v="12"/>
  </r>
  <r>
    <x v="0"/>
    <n v="1128299"/>
    <x v="461"/>
    <x v="4"/>
    <x v="18"/>
    <x v="22"/>
    <x v="0"/>
    <n v="45.000000000000007"/>
    <x v="30"/>
    <x v="331"/>
    <n v="90562.5"/>
    <n v="0.35"/>
    <x v="0"/>
    <x v="14"/>
  </r>
  <r>
    <x v="0"/>
    <n v="1128299"/>
    <x v="461"/>
    <x v="4"/>
    <x v="18"/>
    <x v="22"/>
    <x v="1"/>
    <n v="50.000000000000014"/>
    <x v="25"/>
    <x v="445"/>
    <n v="113750.00000000003"/>
    <n v="0.35"/>
    <x v="0"/>
    <x v="36"/>
  </r>
  <r>
    <x v="0"/>
    <n v="1128299"/>
    <x v="461"/>
    <x v="4"/>
    <x v="18"/>
    <x v="22"/>
    <x v="2"/>
    <n v="45.000000000000007"/>
    <x v="33"/>
    <x v="455"/>
    <n v="74812.5"/>
    <n v="0.35"/>
    <x v="0"/>
    <x v="14"/>
  </r>
  <r>
    <x v="0"/>
    <n v="1128299"/>
    <x v="461"/>
    <x v="4"/>
    <x v="18"/>
    <x v="22"/>
    <x v="3"/>
    <n v="55.000000000000014"/>
    <x v="31"/>
    <x v="468"/>
    <n v="86625.000000000015"/>
    <n v="0.35"/>
    <x v="0"/>
    <x v="4"/>
  </r>
  <r>
    <x v="0"/>
    <n v="1128299"/>
    <x v="461"/>
    <x v="4"/>
    <x v="18"/>
    <x v="22"/>
    <x v="4"/>
    <n v="75.000000000000014"/>
    <x v="32"/>
    <x v="262"/>
    <n v="127500.00000000003"/>
    <n v="0.4"/>
    <x v="0"/>
    <x v="21"/>
  </r>
  <r>
    <x v="0"/>
    <n v="1128299"/>
    <x v="461"/>
    <x v="4"/>
    <x v="18"/>
    <x v="22"/>
    <x v="5"/>
    <n v="80.000000000000014"/>
    <x v="20"/>
    <x v="115"/>
    <n v="132000"/>
    <n v="0.3"/>
    <x v="0"/>
    <x v="28"/>
  </r>
  <r>
    <x v="0"/>
    <n v="1128299"/>
    <x v="490"/>
    <x v="4"/>
    <x v="18"/>
    <x v="22"/>
    <x v="0"/>
    <n v="65.000000000000014"/>
    <x v="29"/>
    <x v="471"/>
    <n v="170625.00000000003"/>
    <n v="0.35"/>
    <x v="0"/>
    <x v="20"/>
  </r>
  <r>
    <x v="0"/>
    <n v="1128299"/>
    <x v="490"/>
    <x v="4"/>
    <x v="18"/>
    <x v="22"/>
    <x v="1"/>
    <n v="75.000000000000028"/>
    <x v="29"/>
    <x v="472"/>
    <n v="196875.00000000006"/>
    <n v="0.35"/>
    <x v="0"/>
    <x v="31"/>
  </r>
  <r>
    <x v="2"/>
    <n v="1128299"/>
    <x v="490"/>
    <x v="4"/>
    <x v="18"/>
    <x v="22"/>
    <x v="2"/>
    <n v="70.000000000000014"/>
    <x v="20"/>
    <x v="106"/>
    <n v="134750"/>
    <n v="0.35"/>
    <x v="0"/>
    <x v="27"/>
  </r>
  <r>
    <x v="2"/>
    <n v="1128299"/>
    <x v="490"/>
    <x v="4"/>
    <x v="18"/>
    <x v="22"/>
    <x v="3"/>
    <n v="70.000000000000014"/>
    <x v="20"/>
    <x v="106"/>
    <n v="134750"/>
    <n v="0.35"/>
    <x v="0"/>
    <x v="27"/>
  </r>
  <r>
    <x v="2"/>
    <n v="1128299"/>
    <x v="490"/>
    <x v="4"/>
    <x v="18"/>
    <x v="22"/>
    <x v="4"/>
    <n v="80.000000000000014"/>
    <x v="33"/>
    <x v="473"/>
    <n v="152000.00000000003"/>
    <n v="0.4"/>
    <x v="0"/>
    <x v="28"/>
  </r>
  <r>
    <x v="2"/>
    <n v="1128299"/>
    <x v="490"/>
    <x v="4"/>
    <x v="18"/>
    <x v="22"/>
    <x v="5"/>
    <n v="85.000000000000014"/>
    <x v="30"/>
    <x v="269"/>
    <n v="146625"/>
    <n v="0.3"/>
    <x v="0"/>
    <x v="25"/>
  </r>
  <r>
    <x v="2"/>
    <n v="1185732"/>
    <x v="183"/>
    <x v="4"/>
    <x v="18"/>
    <x v="22"/>
    <x v="0"/>
    <n v="35"/>
    <x v="29"/>
    <x v="47"/>
    <n v="131250"/>
    <n v="0.5"/>
    <x v="0"/>
    <x v="8"/>
  </r>
  <r>
    <x v="2"/>
    <n v="1185732"/>
    <x v="183"/>
    <x v="4"/>
    <x v="18"/>
    <x v="22"/>
    <x v="1"/>
    <n v="35"/>
    <x v="20"/>
    <x v="170"/>
    <n v="77000"/>
    <n v="0.39999999999999997"/>
    <x v="0"/>
    <x v="8"/>
  </r>
  <r>
    <x v="2"/>
    <n v="1185732"/>
    <x v="183"/>
    <x v="4"/>
    <x v="18"/>
    <x v="22"/>
    <x v="2"/>
    <n v="25"/>
    <x v="20"/>
    <x v="199"/>
    <n v="41250"/>
    <n v="0.3"/>
    <x v="0"/>
    <x v="7"/>
  </r>
  <r>
    <x v="2"/>
    <n v="1185732"/>
    <x v="183"/>
    <x v="4"/>
    <x v="18"/>
    <x v="22"/>
    <x v="3"/>
    <n v="29.999999999999993"/>
    <x v="46"/>
    <x v="474"/>
    <n v="41999.999999999985"/>
    <n v="0.35"/>
    <x v="0"/>
    <x v="58"/>
  </r>
  <r>
    <x v="2"/>
    <n v="1185732"/>
    <x v="183"/>
    <x v="4"/>
    <x v="18"/>
    <x v="22"/>
    <x v="4"/>
    <n v="45.000000000000007"/>
    <x v="31"/>
    <x v="346"/>
    <n v="81000"/>
    <n v="0.39999999999999997"/>
    <x v="0"/>
    <x v="14"/>
  </r>
  <r>
    <x v="2"/>
    <n v="1185732"/>
    <x v="183"/>
    <x v="4"/>
    <x v="18"/>
    <x v="22"/>
    <x v="5"/>
    <n v="35"/>
    <x v="20"/>
    <x v="170"/>
    <n v="105875.00000000001"/>
    <n v="0.55000000000000004"/>
    <x v="0"/>
    <x v="8"/>
  </r>
  <r>
    <x v="2"/>
    <n v="1185732"/>
    <x v="212"/>
    <x v="4"/>
    <x v="18"/>
    <x v="22"/>
    <x v="0"/>
    <n v="35"/>
    <x v="9"/>
    <x v="58"/>
    <n v="140000"/>
    <n v="0.5"/>
    <x v="0"/>
    <x v="8"/>
  </r>
  <r>
    <x v="2"/>
    <n v="1185732"/>
    <x v="212"/>
    <x v="4"/>
    <x v="18"/>
    <x v="22"/>
    <x v="1"/>
    <n v="35"/>
    <x v="31"/>
    <x v="154"/>
    <n v="62999.999999999993"/>
    <n v="0.39999999999999997"/>
    <x v="0"/>
    <x v="8"/>
  </r>
  <r>
    <x v="2"/>
    <n v="1185732"/>
    <x v="212"/>
    <x v="4"/>
    <x v="18"/>
    <x v="22"/>
    <x v="2"/>
    <n v="25"/>
    <x v="23"/>
    <x v="145"/>
    <n v="37500"/>
    <n v="0.3"/>
    <x v="0"/>
    <x v="7"/>
  </r>
  <r>
    <x v="2"/>
    <n v="1185732"/>
    <x v="212"/>
    <x v="3"/>
    <x v="19"/>
    <x v="23"/>
    <x v="3"/>
    <n v="29.999999999999993"/>
    <x v="47"/>
    <x v="475"/>
    <n v="39374.999999999985"/>
    <n v="0.35"/>
    <x v="0"/>
    <x v="58"/>
  </r>
  <r>
    <x v="2"/>
    <n v="1185732"/>
    <x v="212"/>
    <x v="3"/>
    <x v="19"/>
    <x v="23"/>
    <x v="4"/>
    <n v="45.000000000000007"/>
    <x v="31"/>
    <x v="346"/>
    <n v="81000"/>
    <n v="0.39999999999999997"/>
    <x v="0"/>
    <x v="14"/>
  </r>
  <r>
    <x v="2"/>
    <n v="1185732"/>
    <x v="212"/>
    <x v="3"/>
    <x v="19"/>
    <x v="23"/>
    <x v="5"/>
    <n v="35"/>
    <x v="20"/>
    <x v="170"/>
    <n v="105875.00000000001"/>
    <n v="0.55000000000000004"/>
    <x v="0"/>
    <x v="8"/>
  </r>
  <r>
    <x v="2"/>
    <n v="1185732"/>
    <x v="220"/>
    <x v="3"/>
    <x v="19"/>
    <x v="23"/>
    <x v="0"/>
    <n v="35"/>
    <x v="67"/>
    <x v="476"/>
    <n v="134750"/>
    <n v="0.5"/>
    <x v="0"/>
    <x v="8"/>
  </r>
  <r>
    <x v="2"/>
    <n v="1185732"/>
    <x v="220"/>
    <x v="3"/>
    <x v="19"/>
    <x v="23"/>
    <x v="1"/>
    <n v="35"/>
    <x v="31"/>
    <x v="154"/>
    <n v="62999.999999999993"/>
    <n v="0.39999999999999997"/>
    <x v="0"/>
    <x v="8"/>
  </r>
  <r>
    <x v="2"/>
    <n v="1185732"/>
    <x v="220"/>
    <x v="3"/>
    <x v="19"/>
    <x v="23"/>
    <x v="2"/>
    <n v="25"/>
    <x v="33"/>
    <x v="477"/>
    <n v="35625"/>
    <n v="0.3"/>
    <x v="0"/>
    <x v="7"/>
  </r>
  <r>
    <x v="2"/>
    <n v="1185732"/>
    <x v="220"/>
    <x v="3"/>
    <x v="19"/>
    <x v="23"/>
    <x v="3"/>
    <n v="29.999999999999993"/>
    <x v="45"/>
    <x v="478"/>
    <n v="34124.999999999985"/>
    <n v="0.35"/>
    <x v="0"/>
    <x v="59"/>
  </r>
  <r>
    <x v="2"/>
    <n v="1185732"/>
    <x v="220"/>
    <x v="3"/>
    <x v="19"/>
    <x v="23"/>
    <x v="4"/>
    <n v="45.000000000000007"/>
    <x v="47"/>
    <x v="479"/>
    <n v="67500"/>
    <n v="0.39999999999999997"/>
    <x v="0"/>
    <x v="14"/>
  </r>
  <r>
    <x v="2"/>
    <n v="1185732"/>
    <x v="220"/>
    <x v="3"/>
    <x v="19"/>
    <x v="23"/>
    <x v="5"/>
    <n v="35"/>
    <x v="33"/>
    <x v="158"/>
    <n v="91437.500000000015"/>
    <n v="0.55000000000000004"/>
    <x v="0"/>
    <x v="8"/>
  </r>
  <r>
    <x v="2"/>
    <n v="1185732"/>
    <x v="239"/>
    <x v="3"/>
    <x v="19"/>
    <x v="23"/>
    <x v="0"/>
    <n v="35"/>
    <x v="26"/>
    <x v="52"/>
    <n v="126875"/>
    <n v="0.5"/>
    <x v="0"/>
    <x v="8"/>
  </r>
  <r>
    <x v="2"/>
    <n v="1185732"/>
    <x v="239"/>
    <x v="3"/>
    <x v="19"/>
    <x v="23"/>
    <x v="1"/>
    <n v="40"/>
    <x v="32"/>
    <x v="235"/>
    <n v="68000"/>
    <n v="0.39999999999999997"/>
    <x v="0"/>
    <x v="1"/>
  </r>
  <r>
    <x v="2"/>
    <n v="1185732"/>
    <x v="239"/>
    <x v="3"/>
    <x v="19"/>
    <x v="23"/>
    <x v="2"/>
    <n v="30.000000000000004"/>
    <x v="31"/>
    <x v="142"/>
    <n v="40500.000000000007"/>
    <n v="0.3"/>
    <x v="0"/>
    <x v="18"/>
  </r>
  <r>
    <x v="2"/>
    <n v="1185732"/>
    <x v="239"/>
    <x v="3"/>
    <x v="19"/>
    <x v="23"/>
    <x v="3"/>
    <n v="35"/>
    <x v="47"/>
    <x v="333"/>
    <n v="45937.5"/>
    <n v="0.35"/>
    <x v="0"/>
    <x v="8"/>
  </r>
  <r>
    <x v="2"/>
    <n v="1185732"/>
    <x v="239"/>
    <x v="3"/>
    <x v="19"/>
    <x v="23"/>
    <x v="4"/>
    <n v="50"/>
    <x v="46"/>
    <x v="46"/>
    <n v="80000"/>
    <n v="0.39999999999999997"/>
    <x v="0"/>
    <x v="0"/>
  </r>
  <r>
    <x v="2"/>
    <n v="1185732"/>
    <x v="239"/>
    <x v="3"/>
    <x v="19"/>
    <x v="23"/>
    <x v="5"/>
    <n v="40"/>
    <x v="27"/>
    <x v="195"/>
    <n v="115500.00000000001"/>
    <n v="0.55000000000000004"/>
    <x v="0"/>
    <x v="1"/>
  </r>
  <r>
    <x v="2"/>
    <n v="1185732"/>
    <x v="268"/>
    <x v="3"/>
    <x v="19"/>
    <x v="23"/>
    <x v="0"/>
    <n v="50"/>
    <x v="68"/>
    <x v="480"/>
    <n v="198750"/>
    <n v="0.5"/>
    <x v="0"/>
    <x v="0"/>
  </r>
  <r>
    <x v="2"/>
    <n v="1185732"/>
    <x v="268"/>
    <x v="3"/>
    <x v="19"/>
    <x v="23"/>
    <x v="1"/>
    <n v="50"/>
    <x v="23"/>
    <x v="53"/>
    <n v="99999.999999999985"/>
    <n v="0.39999999999999997"/>
    <x v="0"/>
    <x v="0"/>
  </r>
  <r>
    <x v="2"/>
    <n v="1185732"/>
    <x v="268"/>
    <x v="3"/>
    <x v="19"/>
    <x v="23"/>
    <x v="2"/>
    <n v="45"/>
    <x v="33"/>
    <x v="117"/>
    <n v="64125"/>
    <n v="0.3"/>
    <x v="0"/>
    <x v="2"/>
  </r>
  <r>
    <x v="2"/>
    <n v="1185732"/>
    <x v="268"/>
    <x v="3"/>
    <x v="19"/>
    <x v="23"/>
    <x v="3"/>
    <n v="45"/>
    <x v="31"/>
    <x v="161"/>
    <n v="70875"/>
    <n v="0.35"/>
    <x v="0"/>
    <x v="2"/>
  </r>
  <r>
    <x v="2"/>
    <n v="1185732"/>
    <x v="268"/>
    <x v="3"/>
    <x v="19"/>
    <x v="23"/>
    <x v="4"/>
    <n v="54.999999999999993"/>
    <x v="33"/>
    <x v="325"/>
    <n v="104499.99999999999"/>
    <n v="0.39999999999999997"/>
    <x v="0"/>
    <x v="13"/>
  </r>
  <r>
    <x v="2"/>
    <n v="1185732"/>
    <x v="268"/>
    <x v="3"/>
    <x v="19"/>
    <x v="23"/>
    <x v="5"/>
    <n v="60"/>
    <x v="30"/>
    <x v="422"/>
    <n v="189750.00000000003"/>
    <n v="0.55000000000000004"/>
    <x v="0"/>
    <x v="3"/>
  </r>
  <r>
    <x v="2"/>
    <n v="1185732"/>
    <x v="301"/>
    <x v="3"/>
    <x v="19"/>
    <x v="23"/>
    <x v="0"/>
    <n v="54.999999999999993"/>
    <x v="6"/>
    <x v="342"/>
    <n v="226874.99999999997"/>
    <n v="0.5"/>
    <x v="0"/>
    <x v="13"/>
  </r>
  <r>
    <x v="2"/>
    <n v="1185732"/>
    <x v="301"/>
    <x v="3"/>
    <x v="19"/>
    <x v="23"/>
    <x v="1"/>
    <n v="50"/>
    <x v="30"/>
    <x v="79"/>
    <n v="114999.99999999999"/>
    <n v="0.39999999999999997"/>
    <x v="0"/>
    <x v="0"/>
  </r>
  <r>
    <x v="2"/>
    <n v="1185732"/>
    <x v="301"/>
    <x v="3"/>
    <x v="19"/>
    <x v="23"/>
    <x v="2"/>
    <n v="45"/>
    <x v="20"/>
    <x v="112"/>
    <n v="74250"/>
    <n v="0.3"/>
    <x v="0"/>
    <x v="2"/>
  </r>
  <r>
    <x v="2"/>
    <n v="1185732"/>
    <x v="301"/>
    <x v="3"/>
    <x v="19"/>
    <x v="23"/>
    <x v="3"/>
    <n v="45"/>
    <x v="27"/>
    <x v="44"/>
    <n v="82687.5"/>
    <n v="0.35"/>
    <x v="0"/>
    <x v="2"/>
  </r>
  <r>
    <x v="2"/>
    <n v="1185732"/>
    <x v="301"/>
    <x v="3"/>
    <x v="19"/>
    <x v="23"/>
    <x v="4"/>
    <n v="60"/>
    <x v="27"/>
    <x v="39"/>
    <n v="125999.99999999999"/>
    <n v="0.39999999999999997"/>
    <x v="0"/>
    <x v="3"/>
  </r>
  <r>
    <x v="2"/>
    <n v="1185732"/>
    <x v="301"/>
    <x v="3"/>
    <x v="19"/>
    <x v="23"/>
    <x v="5"/>
    <n v="65"/>
    <x v="21"/>
    <x v="83"/>
    <n v="241312.50000000003"/>
    <n v="0.55000000000000004"/>
    <x v="0"/>
    <x v="5"/>
  </r>
  <r>
    <x v="2"/>
    <n v="1185732"/>
    <x v="329"/>
    <x v="3"/>
    <x v="19"/>
    <x v="23"/>
    <x v="0"/>
    <n v="60"/>
    <x v="3"/>
    <x v="4"/>
    <n v="270000"/>
    <n v="0.5"/>
    <x v="0"/>
    <x v="3"/>
  </r>
  <r>
    <x v="2"/>
    <n v="1185732"/>
    <x v="329"/>
    <x v="3"/>
    <x v="19"/>
    <x v="23"/>
    <x v="1"/>
    <n v="55.000000000000007"/>
    <x v="25"/>
    <x v="223"/>
    <n v="143000"/>
    <n v="0.39999999999999997"/>
    <x v="0"/>
    <x v="4"/>
  </r>
  <r>
    <x v="2"/>
    <n v="1185732"/>
    <x v="329"/>
    <x v="3"/>
    <x v="19"/>
    <x v="23"/>
    <x v="2"/>
    <n v="50"/>
    <x v="30"/>
    <x v="79"/>
    <n v="86250"/>
    <n v="0.3"/>
    <x v="0"/>
    <x v="0"/>
  </r>
  <r>
    <x v="2"/>
    <n v="1185732"/>
    <x v="329"/>
    <x v="3"/>
    <x v="19"/>
    <x v="23"/>
    <x v="3"/>
    <n v="50"/>
    <x v="27"/>
    <x v="47"/>
    <n v="91875"/>
    <n v="0.35"/>
    <x v="0"/>
    <x v="0"/>
  </r>
  <r>
    <x v="2"/>
    <n v="1185732"/>
    <x v="329"/>
    <x v="3"/>
    <x v="19"/>
    <x v="23"/>
    <x v="4"/>
    <n v="60"/>
    <x v="20"/>
    <x v="77"/>
    <n v="132000"/>
    <n v="0.39999999999999997"/>
    <x v="0"/>
    <x v="3"/>
  </r>
  <r>
    <x v="2"/>
    <n v="1185732"/>
    <x v="329"/>
    <x v="3"/>
    <x v="19"/>
    <x v="23"/>
    <x v="5"/>
    <n v="65"/>
    <x v="26"/>
    <x v="84"/>
    <n v="259187.50000000003"/>
    <n v="0.55000000000000004"/>
    <x v="0"/>
    <x v="5"/>
  </r>
  <r>
    <x v="2"/>
    <n v="1185732"/>
    <x v="361"/>
    <x v="3"/>
    <x v="19"/>
    <x v="23"/>
    <x v="0"/>
    <n v="60"/>
    <x v="10"/>
    <x v="18"/>
    <n v="262500"/>
    <n v="0.5"/>
    <x v="0"/>
    <x v="3"/>
  </r>
  <r>
    <x v="2"/>
    <n v="1185732"/>
    <x v="361"/>
    <x v="3"/>
    <x v="19"/>
    <x v="23"/>
    <x v="1"/>
    <n v="55.000000000000007"/>
    <x v="25"/>
    <x v="223"/>
    <n v="143000"/>
    <n v="0.39999999999999997"/>
    <x v="0"/>
    <x v="4"/>
  </r>
  <r>
    <x v="2"/>
    <n v="1185732"/>
    <x v="361"/>
    <x v="3"/>
    <x v="19"/>
    <x v="23"/>
    <x v="2"/>
    <n v="45.000000000000007"/>
    <x v="30"/>
    <x v="331"/>
    <n v="77625"/>
    <n v="0.3"/>
    <x v="0"/>
    <x v="14"/>
  </r>
  <r>
    <x v="2"/>
    <n v="1185732"/>
    <x v="361"/>
    <x v="3"/>
    <x v="19"/>
    <x v="23"/>
    <x v="3"/>
    <n v="35"/>
    <x v="27"/>
    <x v="155"/>
    <n v="64312.499999999993"/>
    <n v="0.35"/>
    <x v="0"/>
    <x v="8"/>
  </r>
  <r>
    <x v="2"/>
    <n v="1185732"/>
    <x v="361"/>
    <x v="3"/>
    <x v="19"/>
    <x v="23"/>
    <x v="4"/>
    <n v="45.000000000000007"/>
    <x v="23"/>
    <x v="224"/>
    <n v="90000"/>
    <n v="0.39999999999999997"/>
    <x v="0"/>
    <x v="14"/>
  </r>
  <r>
    <x v="2"/>
    <n v="1185732"/>
    <x v="361"/>
    <x v="3"/>
    <x v="19"/>
    <x v="23"/>
    <x v="5"/>
    <n v="50.000000000000014"/>
    <x v="21"/>
    <x v="481"/>
    <n v="185625.00000000009"/>
    <n v="0.55000000000000004"/>
    <x v="0"/>
    <x v="36"/>
  </r>
  <r>
    <x v="2"/>
    <n v="1185732"/>
    <x v="391"/>
    <x v="3"/>
    <x v="19"/>
    <x v="23"/>
    <x v="0"/>
    <n v="45.000000000000007"/>
    <x v="9"/>
    <x v="217"/>
    <n v="180000.00000000003"/>
    <n v="0.5"/>
    <x v="0"/>
    <x v="14"/>
  </r>
  <r>
    <x v="2"/>
    <n v="1185732"/>
    <x v="391"/>
    <x v="3"/>
    <x v="19"/>
    <x v="23"/>
    <x v="1"/>
    <n v="40.000000000000014"/>
    <x v="24"/>
    <x v="482"/>
    <n v="96000.000000000029"/>
    <n v="0.39999999999999997"/>
    <x v="0"/>
    <x v="60"/>
  </r>
  <r>
    <x v="2"/>
    <n v="1185732"/>
    <x v="391"/>
    <x v="3"/>
    <x v="19"/>
    <x v="23"/>
    <x v="2"/>
    <n v="35"/>
    <x v="23"/>
    <x v="160"/>
    <n v="52500"/>
    <n v="0.3"/>
    <x v="0"/>
    <x v="8"/>
  </r>
  <r>
    <x v="2"/>
    <n v="1185732"/>
    <x v="391"/>
    <x v="3"/>
    <x v="19"/>
    <x v="23"/>
    <x v="3"/>
    <n v="35"/>
    <x v="33"/>
    <x v="158"/>
    <n v="58187.499999999993"/>
    <n v="0.35"/>
    <x v="0"/>
    <x v="8"/>
  </r>
  <r>
    <x v="2"/>
    <n v="1185732"/>
    <x v="391"/>
    <x v="3"/>
    <x v="19"/>
    <x v="23"/>
    <x v="4"/>
    <n v="45.000000000000007"/>
    <x v="33"/>
    <x v="455"/>
    <n v="85500"/>
    <n v="0.39999999999999997"/>
    <x v="0"/>
    <x v="14"/>
  </r>
  <r>
    <x v="2"/>
    <n v="1185732"/>
    <x v="391"/>
    <x v="3"/>
    <x v="19"/>
    <x v="23"/>
    <x v="5"/>
    <n v="50.000000000000014"/>
    <x v="30"/>
    <x v="450"/>
    <n v="158125.00000000006"/>
    <n v="0.55000000000000004"/>
    <x v="0"/>
    <x v="35"/>
  </r>
  <r>
    <x v="2"/>
    <n v="1185732"/>
    <x v="423"/>
    <x v="3"/>
    <x v="19"/>
    <x v="23"/>
    <x v="0"/>
    <n v="50.000000000000014"/>
    <x v="29"/>
    <x v="483"/>
    <n v="187500.00000000006"/>
    <n v="0.5"/>
    <x v="0"/>
    <x v="36"/>
  </r>
  <r>
    <x v="2"/>
    <n v="1185732"/>
    <x v="423"/>
    <x v="3"/>
    <x v="19"/>
    <x v="23"/>
    <x v="1"/>
    <n v="40.000000000000014"/>
    <x v="30"/>
    <x v="484"/>
    <n v="92000.000000000029"/>
    <n v="0.39999999999999997"/>
    <x v="0"/>
    <x v="60"/>
  </r>
  <r>
    <x v="2"/>
    <n v="1185732"/>
    <x v="423"/>
    <x v="3"/>
    <x v="19"/>
    <x v="23"/>
    <x v="2"/>
    <n v="40.000000000000014"/>
    <x v="32"/>
    <x v="485"/>
    <n v="51000.000000000015"/>
    <n v="0.3"/>
    <x v="0"/>
    <x v="61"/>
  </r>
  <r>
    <x v="2"/>
    <n v="1185732"/>
    <x v="423"/>
    <x v="3"/>
    <x v="19"/>
    <x v="23"/>
    <x v="3"/>
    <n v="40.000000000000014"/>
    <x v="46"/>
    <x v="486"/>
    <n v="56000.000000000015"/>
    <n v="0.35"/>
    <x v="0"/>
    <x v="60"/>
  </r>
  <r>
    <x v="2"/>
    <n v="1185732"/>
    <x v="423"/>
    <x v="3"/>
    <x v="19"/>
    <x v="23"/>
    <x v="4"/>
    <n v="50.000000000000014"/>
    <x v="46"/>
    <x v="487"/>
    <n v="80000.000000000015"/>
    <n v="0.39999999999999997"/>
    <x v="0"/>
    <x v="36"/>
  </r>
  <r>
    <x v="2"/>
    <n v="1185732"/>
    <x v="423"/>
    <x v="3"/>
    <x v="19"/>
    <x v="23"/>
    <x v="5"/>
    <n v="55.000000000000007"/>
    <x v="27"/>
    <x v="171"/>
    <n v="158812.50000000006"/>
    <n v="0.55000000000000004"/>
    <x v="0"/>
    <x v="4"/>
  </r>
  <r>
    <x v="2"/>
    <n v="1185732"/>
    <x v="453"/>
    <x v="3"/>
    <x v="19"/>
    <x v="23"/>
    <x v="0"/>
    <n v="50.000000000000014"/>
    <x v="21"/>
    <x v="481"/>
    <n v="168750.00000000006"/>
    <n v="0.5"/>
    <x v="0"/>
    <x v="36"/>
  </r>
  <r>
    <x v="2"/>
    <n v="1185732"/>
    <x v="453"/>
    <x v="3"/>
    <x v="19"/>
    <x v="23"/>
    <x v="1"/>
    <n v="45.000000000000014"/>
    <x v="23"/>
    <x v="467"/>
    <n v="90000.000000000015"/>
    <n v="0.39999999999999997"/>
    <x v="0"/>
    <x v="15"/>
  </r>
  <r>
    <x v="2"/>
    <n v="1185732"/>
    <x v="453"/>
    <x v="3"/>
    <x v="19"/>
    <x v="23"/>
    <x v="2"/>
    <n v="45.000000000000014"/>
    <x v="51"/>
    <x v="488"/>
    <n v="60075.000000000015"/>
    <n v="0.3"/>
    <x v="0"/>
    <x v="15"/>
  </r>
  <r>
    <x v="2"/>
    <n v="1185732"/>
    <x v="453"/>
    <x v="3"/>
    <x v="19"/>
    <x v="23"/>
    <x v="3"/>
    <n v="45.000000000000014"/>
    <x v="33"/>
    <x v="489"/>
    <n v="74812.500000000015"/>
    <n v="0.35"/>
    <x v="0"/>
    <x v="15"/>
  </r>
  <r>
    <x v="2"/>
    <n v="1185732"/>
    <x v="453"/>
    <x v="3"/>
    <x v="19"/>
    <x v="23"/>
    <x v="4"/>
    <n v="60"/>
    <x v="31"/>
    <x v="51"/>
    <n v="107999.99999999999"/>
    <n v="0.39999999999999997"/>
    <x v="0"/>
    <x v="3"/>
  </r>
  <r>
    <x v="2"/>
    <n v="1185732"/>
    <x v="453"/>
    <x v="3"/>
    <x v="19"/>
    <x v="23"/>
    <x v="5"/>
    <n v="64.999999999999986"/>
    <x v="22"/>
    <x v="490"/>
    <n v="223437.49999999994"/>
    <n v="0.55000000000000004"/>
    <x v="0"/>
    <x v="29"/>
  </r>
  <r>
    <x v="2"/>
    <n v="1185732"/>
    <x v="482"/>
    <x v="3"/>
    <x v="19"/>
    <x v="23"/>
    <x v="0"/>
    <n v="60"/>
    <x v="2"/>
    <x v="12"/>
    <n v="255000"/>
    <n v="0.5"/>
    <x v="0"/>
    <x v="3"/>
  </r>
  <r>
    <x v="2"/>
    <n v="1185732"/>
    <x v="482"/>
    <x v="3"/>
    <x v="19"/>
    <x v="23"/>
    <x v="1"/>
    <n v="50"/>
    <x v="25"/>
    <x v="82"/>
    <n v="129999.99999999999"/>
    <n v="0.39999999999999997"/>
    <x v="0"/>
    <x v="0"/>
  </r>
  <r>
    <x v="0"/>
    <n v="1185732"/>
    <x v="482"/>
    <x v="3"/>
    <x v="19"/>
    <x v="23"/>
    <x v="2"/>
    <n v="50"/>
    <x v="24"/>
    <x v="60"/>
    <n v="90000"/>
    <n v="0.3"/>
    <x v="0"/>
    <x v="0"/>
  </r>
  <r>
    <x v="0"/>
    <n v="1185732"/>
    <x v="482"/>
    <x v="3"/>
    <x v="19"/>
    <x v="23"/>
    <x v="3"/>
    <n v="50"/>
    <x v="20"/>
    <x v="140"/>
    <n v="96250"/>
    <n v="0.35"/>
    <x v="0"/>
    <x v="0"/>
  </r>
  <r>
    <x v="0"/>
    <n v="1185732"/>
    <x v="482"/>
    <x v="3"/>
    <x v="19"/>
    <x v="23"/>
    <x v="4"/>
    <n v="60"/>
    <x v="20"/>
    <x v="77"/>
    <n v="132000"/>
    <n v="0.39999999999999997"/>
    <x v="0"/>
    <x v="3"/>
  </r>
  <r>
    <x v="0"/>
    <n v="1185732"/>
    <x v="482"/>
    <x v="3"/>
    <x v="19"/>
    <x v="23"/>
    <x v="5"/>
    <n v="64.999999999999986"/>
    <x v="25"/>
    <x v="462"/>
    <n v="232374.99999999994"/>
    <n v="0.55000000000000004"/>
    <x v="0"/>
    <x v="29"/>
  </r>
  <r>
    <x v="0"/>
    <n v="1185732"/>
    <x v="182"/>
    <x v="3"/>
    <x v="19"/>
    <x v="23"/>
    <x v="0"/>
    <n v="30"/>
    <x v="22"/>
    <x v="205"/>
    <n v="75000"/>
    <n v="0.4"/>
    <x v="0"/>
    <x v="9"/>
  </r>
  <r>
    <x v="0"/>
    <n v="1185732"/>
    <x v="182"/>
    <x v="3"/>
    <x v="19"/>
    <x v="23"/>
    <x v="1"/>
    <n v="30"/>
    <x v="32"/>
    <x v="234"/>
    <n v="44625"/>
    <n v="0.35"/>
    <x v="0"/>
    <x v="9"/>
  </r>
  <r>
    <x v="0"/>
    <n v="1185732"/>
    <x v="182"/>
    <x v="3"/>
    <x v="19"/>
    <x v="23"/>
    <x v="2"/>
    <n v="20"/>
    <x v="32"/>
    <x v="491"/>
    <n v="29749.999999999996"/>
    <n v="0.35"/>
    <x v="0"/>
    <x v="17"/>
  </r>
  <r>
    <x v="0"/>
    <n v="1185732"/>
    <x v="182"/>
    <x v="3"/>
    <x v="19"/>
    <x v="23"/>
    <x v="3"/>
    <n v="25.000000000000007"/>
    <x v="34"/>
    <x v="392"/>
    <n v="27500.000000000007"/>
    <n v="0.4"/>
    <x v="0"/>
    <x v="44"/>
  </r>
  <r>
    <x v="0"/>
    <n v="1185732"/>
    <x v="182"/>
    <x v="3"/>
    <x v="19"/>
    <x v="23"/>
    <x v="4"/>
    <n v="40"/>
    <x v="45"/>
    <x v="197"/>
    <n v="45500"/>
    <n v="0.35"/>
    <x v="0"/>
    <x v="1"/>
  </r>
  <r>
    <x v="0"/>
    <n v="1185732"/>
    <x v="182"/>
    <x v="3"/>
    <x v="19"/>
    <x v="23"/>
    <x v="5"/>
    <n v="30"/>
    <x v="32"/>
    <x v="234"/>
    <n v="63750"/>
    <n v="0.5"/>
    <x v="0"/>
    <x v="9"/>
  </r>
  <r>
    <x v="0"/>
    <n v="1185732"/>
    <x v="213"/>
    <x v="3"/>
    <x v="19"/>
    <x v="23"/>
    <x v="0"/>
    <n v="30"/>
    <x v="21"/>
    <x v="161"/>
    <n v="81000"/>
    <n v="0.4"/>
    <x v="0"/>
    <x v="9"/>
  </r>
  <r>
    <x v="0"/>
    <n v="1185732"/>
    <x v="213"/>
    <x v="3"/>
    <x v="19"/>
    <x v="23"/>
    <x v="1"/>
    <n v="30"/>
    <x v="45"/>
    <x v="148"/>
    <n v="34125"/>
    <n v="0.35"/>
    <x v="0"/>
    <x v="9"/>
  </r>
  <r>
    <x v="0"/>
    <n v="1185732"/>
    <x v="213"/>
    <x v="3"/>
    <x v="19"/>
    <x v="23"/>
    <x v="2"/>
    <n v="20"/>
    <x v="47"/>
    <x v="127"/>
    <n v="26250"/>
    <n v="0.35"/>
    <x v="0"/>
    <x v="17"/>
  </r>
  <r>
    <x v="0"/>
    <n v="1185732"/>
    <x v="213"/>
    <x v="3"/>
    <x v="20"/>
    <x v="24"/>
    <x v="3"/>
    <n v="25.000000000000007"/>
    <x v="43"/>
    <x v="459"/>
    <n v="25000.000000000007"/>
    <n v="0.4"/>
    <x v="0"/>
    <x v="44"/>
  </r>
  <r>
    <x v="0"/>
    <n v="1185732"/>
    <x v="213"/>
    <x v="3"/>
    <x v="20"/>
    <x v="24"/>
    <x v="4"/>
    <n v="40"/>
    <x v="45"/>
    <x v="197"/>
    <n v="45500"/>
    <n v="0.35"/>
    <x v="0"/>
    <x v="1"/>
  </r>
  <r>
    <x v="0"/>
    <n v="1185732"/>
    <x v="213"/>
    <x v="3"/>
    <x v="20"/>
    <x v="24"/>
    <x v="5"/>
    <n v="30"/>
    <x v="46"/>
    <x v="150"/>
    <n v="60000"/>
    <n v="0.5"/>
    <x v="0"/>
    <x v="9"/>
  </r>
  <r>
    <x v="0"/>
    <n v="1185732"/>
    <x v="222"/>
    <x v="3"/>
    <x v="20"/>
    <x v="24"/>
    <x v="0"/>
    <n v="35"/>
    <x v="69"/>
    <x v="492"/>
    <n v="86800"/>
    <n v="0.4"/>
    <x v="0"/>
    <x v="8"/>
  </r>
  <r>
    <x v="0"/>
    <n v="1185732"/>
    <x v="222"/>
    <x v="3"/>
    <x v="20"/>
    <x v="24"/>
    <x v="1"/>
    <n v="35"/>
    <x v="48"/>
    <x v="204"/>
    <n v="36750"/>
    <n v="0.35"/>
    <x v="0"/>
    <x v="8"/>
  </r>
  <r>
    <x v="0"/>
    <n v="1185732"/>
    <x v="222"/>
    <x v="3"/>
    <x v="20"/>
    <x v="24"/>
    <x v="2"/>
    <n v="25.000000000000007"/>
    <x v="44"/>
    <x v="493"/>
    <n v="30625.000000000007"/>
    <n v="0.35"/>
    <x v="0"/>
    <x v="42"/>
  </r>
  <r>
    <x v="0"/>
    <n v="1185732"/>
    <x v="222"/>
    <x v="3"/>
    <x v="20"/>
    <x v="24"/>
    <x v="3"/>
    <n v="30"/>
    <x v="40"/>
    <x v="129"/>
    <n v="24000"/>
    <n v="0.4"/>
    <x v="0"/>
    <x v="9"/>
  </r>
  <r>
    <x v="0"/>
    <n v="1185732"/>
    <x v="222"/>
    <x v="3"/>
    <x v="20"/>
    <x v="24"/>
    <x v="4"/>
    <n v="45"/>
    <x v="43"/>
    <x v="128"/>
    <n v="39375"/>
    <n v="0.35"/>
    <x v="0"/>
    <x v="2"/>
  </r>
  <r>
    <x v="0"/>
    <n v="1185732"/>
    <x v="222"/>
    <x v="3"/>
    <x v="20"/>
    <x v="24"/>
    <x v="5"/>
    <n v="35"/>
    <x v="44"/>
    <x v="208"/>
    <n v="61250"/>
    <n v="0.5"/>
    <x v="0"/>
    <x v="8"/>
  </r>
  <r>
    <x v="0"/>
    <n v="1185732"/>
    <x v="241"/>
    <x v="3"/>
    <x v="20"/>
    <x v="24"/>
    <x v="0"/>
    <n v="35"/>
    <x v="30"/>
    <x v="327"/>
    <n v="80500"/>
    <n v="0.4"/>
    <x v="0"/>
    <x v="8"/>
  </r>
  <r>
    <x v="0"/>
    <n v="1185732"/>
    <x v="241"/>
    <x v="3"/>
    <x v="20"/>
    <x v="24"/>
    <x v="1"/>
    <n v="30.000000000000004"/>
    <x v="34"/>
    <x v="190"/>
    <n v="28875.000000000004"/>
    <n v="0.35"/>
    <x v="0"/>
    <x v="18"/>
  </r>
  <r>
    <x v="0"/>
    <n v="1185732"/>
    <x v="241"/>
    <x v="3"/>
    <x v="20"/>
    <x v="24"/>
    <x v="2"/>
    <n v="20.000000000000007"/>
    <x v="34"/>
    <x v="494"/>
    <n v="19250.000000000007"/>
    <n v="0.35"/>
    <x v="0"/>
    <x v="50"/>
  </r>
  <r>
    <x v="0"/>
    <n v="1185732"/>
    <x v="241"/>
    <x v="3"/>
    <x v="20"/>
    <x v="24"/>
    <x v="3"/>
    <n v="25"/>
    <x v="40"/>
    <x v="120"/>
    <n v="20000"/>
    <n v="0.4"/>
    <x v="0"/>
    <x v="7"/>
  </r>
  <r>
    <x v="0"/>
    <n v="1185732"/>
    <x v="241"/>
    <x v="3"/>
    <x v="20"/>
    <x v="24"/>
    <x v="4"/>
    <n v="40"/>
    <x v="37"/>
    <x v="125"/>
    <n v="31499.999999999996"/>
    <n v="0.35"/>
    <x v="0"/>
    <x v="1"/>
  </r>
  <r>
    <x v="0"/>
    <n v="1185732"/>
    <x v="241"/>
    <x v="3"/>
    <x v="20"/>
    <x v="24"/>
    <x v="5"/>
    <n v="30.000000000000004"/>
    <x v="44"/>
    <x v="189"/>
    <n v="52500.000000000007"/>
    <n v="0.5"/>
    <x v="0"/>
    <x v="18"/>
  </r>
  <r>
    <x v="0"/>
    <n v="1185732"/>
    <x v="272"/>
    <x v="3"/>
    <x v="20"/>
    <x v="24"/>
    <x v="0"/>
    <n v="40"/>
    <x v="69"/>
    <x v="495"/>
    <n v="99200"/>
    <n v="0.4"/>
    <x v="0"/>
    <x v="1"/>
  </r>
  <r>
    <x v="0"/>
    <n v="1185732"/>
    <x v="272"/>
    <x v="3"/>
    <x v="20"/>
    <x v="24"/>
    <x v="1"/>
    <n v="35.000000000000007"/>
    <x v="45"/>
    <x v="400"/>
    <n v="39812.500000000007"/>
    <n v="0.35"/>
    <x v="0"/>
    <x v="62"/>
  </r>
  <r>
    <x v="0"/>
    <n v="1185732"/>
    <x v="272"/>
    <x v="3"/>
    <x v="20"/>
    <x v="24"/>
    <x v="2"/>
    <n v="30.000000000000004"/>
    <x v="48"/>
    <x v="381"/>
    <n v="31500.000000000004"/>
    <n v="0.35"/>
    <x v="0"/>
    <x v="18"/>
  </r>
  <r>
    <x v="0"/>
    <n v="1185732"/>
    <x v="272"/>
    <x v="3"/>
    <x v="20"/>
    <x v="24"/>
    <x v="3"/>
    <n v="30.000000000000004"/>
    <x v="37"/>
    <x v="311"/>
    <n v="27000.000000000007"/>
    <n v="0.4"/>
    <x v="0"/>
    <x v="18"/>
  </r>
  <r>
    <x v="0"/>
    <n v="1185732"/>
    <x v="272"/>
    <x v="3"/>
    <x v="20"/>
    <x v="24"/>
    <x v="4"/>
    <n v="44.999999999999993"/>
    <x v="43"/>
    <x v="469"/>
    <n v="39374.999999999993"/>
    <n v="0.35"/>
    <x v="0"/>
    <x v="39"/>
  </r>
  <r>
    <x v="0"/>
    <n v="1185732"/>
    <x v="272"/>
    <x v="3"/>
    <x v="20"/>
    <x v="24"/>
    <x v="5"/>
    <n v="49.999999999999993"/>
    <x v="44"/>
    <x v="496"/>
    <n v="87499.999999999985"/>
    <n v="0.5"/>
    <x v="0"/>
    <x v="23"/>
  </r>
  <r>
    <x v="0"/>
    <n v="1185732"/>
    <x v="302"/>
    <x v="3"/>
    <x v="20"/>
    <x v="24"/>
    <x v="0"/>
    <n v="35"/>
    <x v="24"/>
    <x v="195"/>
    <n v="84000"/>
    <n v="0.4"/>
    <x v="0"/>
    <x v="8"/>
  </r>
  <r>
    <x v="0"/>
    <n v="1185732"/>
    <x v="302"/>
    <x v="3"/>
    <x v="20"/>
    <x v="24"/>
    <x v="1"/>
    <n v="30.000000000000011"/>
    <x v="44"/>
    <x v="497"/>
    <n v="36750.000000000015"/>
    <n v="0.35"/>
    <x v="0"/>
    <x v="63"/>
  </r>
  <r>
    <x v="0"/>
    <n v="1185732"/>
    <x v="302"/>
    <x v="3"/>
    <x v="20"/>
    <x v="24"/>
    <x v="2"/>
    <n v="25.000000000000007"/>
    <x v="47"/>
    <x v="498"/>
    <n v="32812.500000000007"/>
    <n v="0.35"/>
    <x v="0"/>
    <x v="42"/>
  </r>
  <r>
    <x v="0"/>
    <n v="1185732"/>
    <x v="302"/>
    <x v="3"/>
    <x v="20"/>
    <x v="24"/>
    <x v="3"/>
    <n v="25.000000000000007"/>
    <x v="44"/>
    <x v="493"/>
    <n v="35000.000000000015"/>
    <n v="0.4"/>
    <x v="0"/>
    <x v="42"/>
  </r>
  <r>
    <x v="0"/>
    <n v="1185732"/>
    <x v="302"/>
    <x v="3"/>
    <x v="20"/>
    <x v="24"/>
    <x v="4"/>
    <n v="40"/>
    <x v="44"/>
    <x v="162"/>
    <n v="49000"/>
    <n v="0.35"/>
    <x v="0"/>
    <x v="1"/>
  </r>
  <r>
    <x v="0"/>
    <n v="1185732"/>
    <x v="302"/>
    <x v="3"/>
    <x v="20"/>
    <x v="24"/>
    <x v="5"/>
    <n v="45"/>
    <x v="27"/>
    <x v="44"/>
    <n v="118125"/>
    <n v="0.5"/>
    <x v="0"/>
    <x v="2"/>
  </r>
  <r>
    <x v="0"/>
    <n v="1185732"/>
    <x v="331"/>
    <x v="3"/>
    <x v="20"/>
    <x v="24"/>
    <x v="0"/>
    <n v="40"/>
    <x v="29"/>
    <x v="60"/>
    <n v="120000"/>
    <n v="0.4"/>
    <x v="0"/>
    <x v="1"/>
  </r>
  <r>
    <x v="0"/>
    <n v="1185732"/>
    <x v="331"/>
    <x v="3"/>
    <x v="20"/>
    <x v="24"/>
    <x v="1"/>
    <n v="35.000000000000007"/>
    <x v="23"/>
    <x v="499"/>
    <n v="61250.000000000007"/>
    <n v="0.35"/>
    <x v="0"/>
    <x v="47"/>
  </r>
  <r>
    <x v="0"/>
    <n v="1185732"/>
    <x v="331"/>
    <x v="3"/>
    <x v="20"/>
    <x v="24"/>
    <x v="2"/>
    <n v="30.000000000000004"/>
    <x v="32"/>
    <x v="165"/>
    <n v="44625"/>
    <n v="0.35"/>
    <x v="0"/>
    <x v="18"/>
  </r>
  <r>
    <x v="0"/>
    <n v="1185732"/>
    <x v="331"/>
    <x v="3"/>
    <x v="20"/>
    <x v="24"/>
    <x v="3"/>
    <n v="30.000000000000004"/>
    <x v="47"/>
    <x v="134"/>
    <n v="45000.000000000007"/>
    <n v="0.4"/>
    <x v="0"/>
    <x v="18"/>
  </r>
  <r>
    <x v="0"/>
    <n v="1185732"/>
    <x v="331"/>
    <x v="3"/>
    <x v="20"/>
    <x v="24"/>
    <x v="4"/>
    <n v="40"/>
    <x v="47"/>
    <x v="149"/>
    <n v="52500"/>
    <n v="0.35"/>
    <x v="0"/>
    <x v="1"/>
  </r>
  <r>
    <x v="0"/>
    <n v="1185732"/>
    <x v="331"/>
    <x v="3"/>
    <x v="20"/>
    <x v="24"/>
    <x v="5"/>
    <n v="45"/>
    <x v="20"/>
    <x v="112"/>
    <n v="123750"/>
    <n v="0.5"/>
    <x v="0"/>
    <x v="2"/>
  </r>
  <r>
    <x v="0"/>
    <n v="1185732"/>
    <x v="363"/>
    <x v="3"/>
    <x v="20"/>
    <x v="24"/>
    <x v="0"/>
    <n v="40"/>
    <x v="19"/>
    <x v="58"/>
    <n v="112000"/>
    <n v="0.4"/>
    <x v="0"/>
    <x v="1"/>
  </r>
  <r>
    <x v="0"/>
    <n v="1185732"/>
    <x v="363"/>
    <x v="3"/>
    <x v="20"/>
    <x v="24"/>
    <x v="1"/>
    <n v="40.000000000000007"/>
    <x v="33"/>
    <x v="500"/>
    <n v="66500"/>
    <n v="0.35"/>
    <x v="0"/>
    <x v="38"/>
  </r>
  <r>
    <x v="0"/>
    <n v="1185732"/>
    <x v="363"/>
    <x v="3"/>
    <x v="20"/>
    <x v="24"/>
    <x v="2"/>
    <n v="35"/>
    <x v="46"/>
    <x v="162"/>
    <n v="49000"/>
    <n v="0.35"/>
    <x v="0"/>
    <x v="8"/>
  </r>
  <r>
    <x v="0"/>
    <n v="1185732"/>
    <x v="363"/>
    <x v="3"/>
    <x v="20"/>
    <x v="24"/>
    <x v="3"/>
    <n v="25.000000000000007"/>
    <x v="45"/>
    <x v="501"/>
    <n v="32500.000000000015"/>
    <n v="0.4"/>
    <x v="0"/>
    <x v="42"/>
  </r>
  <r>
    <x v="0"/>
    <n v="1185732"/>
    <x v="363"/>
    <x v="3"/>
    <x v="20"/>
    <x v="24"/>
    <x v="4"/>
    <n v="35"/>
    <x v="48"/>
    <x v="204"/>
    <n v="36750"/>
    <n v="0.35"/>
    <x v="0"/>
    <x v="8"/>
  </r>
  <r>
    <x v="0"/>
    <n v="1185732"/>
    <x v="363"/>
    <x v="3"/>
    <x v="20"/>
    <x v="24"/>
    <x v="5"/>
    <n v="40"/>
    <x v="33"/>
    <x v="237"/>
    <n v="95000"/>
    <n v="0.5"/>
    <x v="0"/>
    <x v="1"/>
  </r>
  <r>
    <x v="0"/>
    <n v="1185732"/>
    <x v="395"/>
    <x v="3"/>
    <x v="20"/>
    <x v="24"/>
    <x v="0"/>
    <n v="35"/>
    <x v="24"/>
    <x v="195"/>
    <n v="84000"/>
    <n v="0.4"/>
    <x v="0"/>
    <x v="8"/>
  </r>
  <r>
    <x v="0"/>
    <n v="1185732"/>
    <x v="395"/>
    <x v="3"/>
    <x v="20"/>
    <x v="24"/>
    <x v="1"/>
    <n v="30.000000000000011"/>
    <x v="46"/>
    <x v="502"/>
    <n v="42000.000000000015"/>
    <n v="0.35"/>
    <x v="0"/>
    <x v="63"/>
  </r>
  <r>
    <x v="0"/>
    <n v="1185732"/>
    <x v="395"/>
    <x v="3"/>
    <x v="20"/>
    <x v="24"/>
    <x v="2"/>
    <n v="15.000000000000002"/>
    <x v="48"/>
    <x v="354"/>
    <n v="15750.000000000002"/>
    <n v="0.35"/>
    <x v="0"/>
    <x v="64"/>
  </r>
  <r>
    <x v="0"/>
    <n v="1185732"/>
    <x v="395"/>
    <x v="3"/>
    <x v="20"/>
    <x v="24"/>
    <x v="3"/>
    <n v="15.000000000000002"/>
    <x v="34"/>
    <x v="503"/>
    <n v="16500.000000000004"/>
    <n v="0.4"/>
    <x v="0"/>
    <x v="64"/>
  </r>
  <r>
    <x v="0"/>
    <n v="1185732"/>
    <x v="395"/>
    <x v="3"/>
    <x v="20"/>
    <x v="24"/>
    <x v="4"/>
    <n v="25"/>
    <x v="34"/>
    <x v="376"/>
    <n v="24062.5"/>
    <n v="0.35"/>
    <x v="0"/>
    <x v="7"/>
  </r>
  <r>
    <x v="0"/>
    <n v="1185732"/>
    <x v="395"/>
    <x v="3"/>
    <x v="20"/>
    <x v="24"/>
    <x v="5"/>
    <n v="30.000000000000004"/>
    <x v="44"/>
    <x v="189"/>
    <n v="52500.000000000007"/>
    <n v="0.5"/>
    <x v="0"/>
    <x v="18"/>
  </r>
  <r>
    <x v="0"/>
    <n v="1185732"/>
    <x v="424"/>
    <x v="3"/>
    <x v="20"/>
    <x v="24"/>
    <x v="0"/>
    <n v="35"/>
    <x v="27"/>
    <x v="155"/>
    <n v="73500"/>
    <n v="0.4"/>
    <x v="0"/>
    <x v="8"/>
  </r>
  <r>
    <x v="0"/>
    <n v="1185732"/>
    <x v="424"/>
    <x v="3"/>
    <x v="20"/>
    <x v="24"/>
    <x v="1"/>
    <n v="25"/>
    <x v="44"/>
    <x v="132"/>
    <n v="30624.999999999996"/>
    <n v="0.35"/>
    <x v="0"/>
    <x v="7"/>
  </r>
  <r>
    <x v="0"/>
    <n v="1185732"/>
    <x v="424"/>
    <x v="3"/>
    <x v="20"/>
    <x v="24"/>
    <x v="2"/>
    <n v="25"/>
    <x v="43"/>
    <x v="146"/>
    <n v="21875"/>
    <n v="0.35"/>
    <x v="0"/>
    <x v="7"/>
  </r>
  <r>
    <x v="0"/>
    <n v="1185732"/>
    <x v="424"/>
    <x v="3"/>
    <x v="20"/>
    <x v="24"/>
    <x v="3"/>
    <n v="25"/>
    <x v="37"/>
    <x v="182"/>
    <n v="22500"/>
    <n v="0.4"/>
    <x v="0"/>
    <x v="7"/>
  </r>
  <r>
    <x v="0"/>
    <n v="1185732"/>
    <x v="424"/>
    <x v="3"/>
    <x v="20"/>
    <x v="24"/>
    <x v="4"/>
    <n v="35"/>
    <x v="37"/>
    <x v="122"/>
    <n v="27562.5"/>
    <n v="0.35"/>
    <x v="0"/>
    <x v="8"/>
  </r>
  <r>
    <x v="0"/>
    <n v="1185732"/>
    <x v="424"/>
    <x v="3"/>
    <x v="20"/>
    <x v="24"/>
    <x v="5"/>
    <n v="39.999999999999993"/>
    <x v="44"/>
    <x v="504"/>
    <n v="69999.999999999985"/>
    <n v="0.5"/>
    <x v="0"/>
    <x v="65"/>
  </r>
  <r>
    <x v="0"/>
    <n v="1185732"/>
    <x v="455"/>
    <x v="3"/>
    <x v="20"/>
    <x v="24"/>
    <x v="0"/>
    <n v="35"/>
    <x v="23"/>
    <x v="160"/>
    <n v="70000"/>
    <n v="0.4"/>
    <x v="0"/>
    <x v="8"/>
  </r>
  <r>
    <x v="0"/>
    <n v="1185732"/>
    <x v="455"/>
    <x v="3"/>
    <x v="20"/>
    <x v="24"/>
    <x v="1"/>
    <n v="25.000000000000007"/>
    <x v="44"/>
    <x v="493"/>
    <n v="30625.000000000007"/>
    <n v="0.35"/>
    <x v="0"/>
    <x v="42"/>
  </r>
  <r>
    <x v="0"/>
    <n v="1185732"/>
    <x v="455"/>
    <x v="3"/>
    <x v="20"/>
    <x v="24"/>
    <x v="2"/>
    <n v="25.000000000000007"/>
    <x v="70"/>
    <x v="505"/>
    <n v="25812.500000000004"/>
    <n v="0.35"/>
    <x v="0"/>
    <x v="44"/>
  </r>
  <r>
    <x v="0"/>
    <n v="1185732"/>
    <x v="455"/>
    <x v="3"/>
    <x v="20"/>
    <x v="24"/>
    <x v="3"/>
    <n v="25.000000000000007"/>
    <x v="45"/>
    <x v="501"/>
    <n v="32500.000000000015"/>
    <n v="0.4"/>
    <x v="0"/>
    <x v="42"/>
  </r>
  <r>
    <x v="0"/>
    <n v="1185732"/>
    <x v="455"/>
    <x v="3"/>
    <x v="20"/>
    <x v="24"/>
    <x v="4"/>
    <n v="44.999999999999993"/>
    <x v="48"/>
    <x v="324"/>
    <n v="47249.999999999985"/>
    <n v="0.35"/>
    <x v="0"/>
    <x v="37"/>
  </r>
  <r>
    <x v="0"/>
    <n v="1185732"/>
    <x v="455"/>
    <x v="3"/>
    <x v="20"/>
    <x v="24"/>
    <x v="5"/>
    <n v="49.999999999999986"/>
    <x v="46"/>
    <x v="506"/>
    <n v="99999.999999999971"/>
    <n v="0.5"/>
    <x v="0"/>
    <x v="40"/>
  </r>
  <r>
    <x v="0"/>
    <n v="1185732"/>
    <x v="484"/>
    <x v="3"/>
    <x v="20"/>
    <x v="24"/>
    <x v="0"/>
    <n v="44.999999999999993"/>
    <x v="25"/>
    <x v="507"/>
    <n v="116999.99999999999"/>
    <n v="0.4"/>
    <x v="0"/>
    <x v="37"/>
  </r>
  <r>
    <x v="0"/>
    <n v="1185732"/>
    <x v="484"/>
    <x v="3"/>
    <x v="20"/>
    <x v="24"/>
    <x v="1"/>
    <n v="35"/>
    <x v="31"/>
    <x v="154"/>
    <n v="55125"/>
    <n v="0.35"/>
    <x v="0"/>
    <x v="8"/>
  </r>
  <r>
    <x v="3"/>
    <n v="1185732"/>
    <x v="484"/>
    <x v="3"/>
    <x v="20"/>
    <x v="24"/>
    <x v="2"/>
    <n v="35"/>
    <x v="46"/>
    <x v="162"/>
    <n v="49000"/>
    <n v="0.35"/>
    <x v="0"/>
    <x v="8"/>
  </r>
  <r>
    <x v="3"/>
    <n v="1185732"/>
    <x v="484"/>
    <x v="3"/>
    <x v="20"/>
    <x v="24"/>
    <x v="3"/>
    <n v="35"/>
    <x v="44"/>
    <x v="208"/>
    <n v="49000"/>
    <n v="0.4"/>
    <x v="0"/>
    <x v="8"/>
  </r>
  <r>
    <x v="3"/>
    <n v="1185732"/>
    <x v="484"/>
    <x v="3"/>
    <x v="20"/>
    <x v="24"/>
    <x v="4"/>
    <n v="44.999999999999993"/>
    <x v="44"/>
    <x v="508"/>
    <n v="55124.999999999985"/>
    <n v="0.35"/>
    <x v="0"/>
    <x v="39"/>
  </r>
  <r>
    <x v="3"/>
    <n v="1185732"/>
    <x v="484"/>
    <x v="3"/>
    <x v="20"/>
    <x v="24"/>
    <x v="5"/>
    <n v="49.999999999999986"/>
    <x v="31"/>
    <x v="407"/>
    <n v="112499.99999999997"/>
    <n v="0.5"/>
    <x v="0"/>
    <x v="48"/>
  </r>
  <r>
    <x v="3"/>
    <n v="1185732"/>
    <x v="175"/>
    <x v="3"/>
    <x v="20"/>
    <x v="24"/>
    <x v="0"/>
    <n v="25"/>
    <x v="21"/>
    <x v="156"/>
    <n v="67500"/>
    <n v="0.4"/>
    <x v="0"/>
    <x v="7"/>
  </r>
  <r>
    <x v="3"/>
    <n v="1185732"/>
    <x v="175"/>
    <x v="3"/>
    <x v="20"/>
    <x v="24"/>
    <x v="1"/>
    <n v="25"/>
    <x v="33"/>
    <x v="477"/>
    <n v="41562.5"/>
    <n v="0.35"/>
    <x v="0"/>
    <x v="7"/>
  </r>
  <r>
    <x v="3"/>
    <n v="1185732"/>
    <x v="175"/>
    <x v="3"/>
    <x v="20"/>
    <x v="24"/>
    <x v="2"/>
    <n v="15.000000000000002"/>
    <x v="33"/>
    <x v="509"/>
    <n v="24937.500000000004"/>
    <n v="0.35"/>
    <x v="0"/>
    <x v="64"/>
  </r>
  <r>
    <x v="3"/>
    <n v="1185732"/>
    <x v="175"/>
    <x v="3"/>
    <x v="20"/>
    <x v="24"/>
    <x v="3"/>
    <n v="20.000000000000007"/>
    <x v="45"/>
    <x v="510"/>
    <n v="26000.000000000011"/>
    <n v="0.4"/>
    <x v="0"/>
    <x v="49"/>
  </r>
  <r>
    <x v="3"/>
    <n v="1185732"/>
    <x v="175"/>
    <x v="3"/>
    <x v="20"/>
    <x v="24"/>
    <x v="4"/>
    <n v="35"/>
    <x v="47"/>
    <x v="333"/>
    <n v="45937.5"/>
    <n v="0.35"/>
    <x v="0"/>
    <x v="8"/>
  </r>
  <r>
    <x v="3"/>
    <n v="1185732"/>
    <x v="175"/>
    <x v="3"/>
    <x v="20"/>
    <x v="24"/>
    <x v="5"/>
    <n v="25"/>
    <x v="33"/>
    <x v="477"/>
    <n v="59375"/>
    <n v="0.5"/>
    <x v="0"/>
    <x v="7"/>
  </r>
  <r>
    <x v="3"/>
    <n v="1185732"/>
    <x v="206"/>
    <x v="3"/>
    <x v="20"/>
    <x v="24"/>
    <x v="0"/>
    <n v="25"/>
    <x v="26"/>
    <x v="511"/>
    <n v="72500"/>
    <n v="0.4"/>
    <x v="0"/>
    <x v="7"/>
  </r>
  <r>
    <x v="3"/>
    <n v="1185732"/>
    <x v="206"/>
    <x v="3"/>
    <x v="20"/>
    <x v="24"/>
    <x v="1"/>
    <n v="25"/>
    <x v="47"/>
    <x v="512"/>
    <n v="32812.5"/>
    <n v="0.35"/>
    <x v="0"/>
    <x v="7"/>
  </r>
  <r>
    <x v="3"/>
    <n v="1185732"/>
    <x v="206"/>
    <x v="3"/>
    <x v="20"/>
    <x v="24"/>
    <x v="2"/>
    <n v="15.000000000000002"/>
    <x v="32"/>
    <x v="513"/>
    <n v="22312.5"/>
    <n v="0.35"/>
    <x v="0"/>
    <x v="64"/>
  </r>
  <r>
    <x v="3"/>
    <n v="1185732"/>
    <x v="206"/>
    <x v="2"/>
    <x v="21"/>
    <x v="25"/>
    <x v="3"/>
    <n v="20.000000000000007"/>
    <x v="48"/>
    <x v="514"/>
    <n v="24000.000000000011"/>
    <n v="0.4"/>
    <x v="0"/>
    <x v="50"/>
  </r>
  <r>
    <x v="3"/>
    <n v="1185732"/>
    <x v="206"/>
    <x v="2"/>
    <x v="21"/>
    <x v="25"/>
    <x v="4"/>
    <n v="35"/>
    <x v="47"/>
    <x v="333"/>
    <n v="45937.5"/>
    <n v="0.35"/>
    <x v="0"/>
    <x v="8"/>
  </r>
  <r>
    <x v="3"/>
    <n v="1185732"/>
    <x v="206"/>
    <x v="2"/>
    <x v="21"/>
    <x v="25"/>
    <x v="5"/>
    <n v="25"/>
    <x v="31"/>
    <x v="128"/>
    <n v="56250"/>
    <n v="0.5"/>
    <x v="0"/>
    <x v="7"/>
  </r>
  <r>
    <x v="3"/>
    <n v="1185732"/>
    <x v="215"/>
    <x v="2"/>
    <x v="21"/>
    <x v="25"/>
    <x v="0"/>
    <n v="30.000000000000004"/>
    <x v="71"/>
    <x v="515"/>
    <n v="80400.000000000015"/>
    <n v="0.4"/>
    <x v="0"/>
    <x v="18"/>
  </r>
  <r>
    <x v="3"/>
    <n v="1185732"/>
    <x v="215"/>
    <x v="2"/>
    <x v="21"/>
    <x v="25"/>
    <x v="1"/>
    <n v="30.000000000000004"/>
    <x v="44"/>
    <x v="189"/>
    <n v="36750"/>
    <n v="0.35"/>
    <x v="0"/>
    <x v="18"/>
  </r>
  <r>
    <x v="3"/>
    <n v="1185732"/>
    <x v="215"/>
    <x v="2"/>
    <x v="21"/>
    <x v="25"/>
    <x v="2"/>
    <n v="20.000000000000007"/>
    <x v="46"/>
    <x v="516"/>
    <n v="28000.000000000007"/>
    <n v="0.35"/>
    <x v="0"/>
    <x v="50"/>
  </r>
  <r>
    <x v="3"/>
    <n v="1185732"/>
    <x v="215"/>
    <x v="2"/>
    <x v="21"/>
    <x v="25"/>
    <x v="3"/>
    <n v="25"/>
    <x v="43"/>
    <x v="146"/>
    <n v="25000"/>
    <n v="0.4"/>
    <x v="0"/>
    <x v="7"/>
  </r>
  <r>
    <x v="3"/>
    <n v="1185732"/>
    <x v="215"/>
    <x v="2"/>
    <x v="21"/>
    <x v="25"/>
    <x v="4"/>
    <n v="40"/>
    <x v="48"/>
    <x v="150"/>
    <n v="42000"/>
    <n v="0.35"/>
    <x v="0"/>
    <x v="1"/>
  </r>
  <r>
    <x v="3"/>
    <n v="1185732"/>
    <x v="215"/>
    <x v="2"/>
    <x v="21"/>
    <x v="25"/>
    <x v="5"/>
    <n v="30.000000000000004"/>
    <x v="46"/>
    <x v="202"/>
    <n v="60000.000000000007"/>
    <n v="0.5"/>
    <x v="0"/>
    <x v="18"/>
  </r>
  <r>
    <x v="3"/>
    <n v="1185732"/>
    <x v="234"/>
    <x v="2"/>
    <x v="21"/>
    <x v="25"/>
    <x v="0"/>
    <n v="30.000000000000004"/>
    <x v="22"/>
    <x v="517"/>
    <n v="75000.000000000015"/>
    <n v="0.4"/>
    <x v="0"/>
    <x v="18"/>
  </r>
  <r>
    <x v="3"/>
    <n v="1185732"/>
    <x v="234"/>
    <x v="2"/>
    <x v="21"/>
    <x v="25"/>
    <x v="1"/>
    <n v="25.000000000000007"/>
    <x v="45"/>
    <x v="501"/>
    <n v="28437.500000000007"/>
    <n v="0.35"/>
    <x v="0"/>
    <x v="42"/>
  </r>
  <r>
    <x v="3"/>
    <n v="1185732"/>
    <x v="234"/>
    <x v="2"/>
    <x v="21"/>
    <x v="25"/>
    <x v="2"/>
    <n v="15.000000000000007"/>
    <x v="45"/>
    <x v="518"/>
    <n v="17062.500000000007"/>
    <n v="0.35"/>
    <x v="0"/>
    <x v="66"/>
  </r>
  <r>
    <x v="3"/>
    <n v="1185732"/>
    <x v="234"/>
    <x v="2"/>
    <x v="21"/>
    <x v="25"/>
    <x v="3"/>
    <n v="20"/>
    <x v="43"/>
    <x v="120"/>
    <n v="20000"/>
    <n v="0.4"/>
    <x v="0"/>
    <x v="17"/>
  </r>
  <r>
    <x v="3"/>
    <n v="1185732"/>
    <x v="234"/>
    <x v="2"/>
    <x v="21"/>
    <x v="25"/>
    <x v="4"/>
    <n v="35"/>
    <x v="34"/>
    <x v="119"/>
    <n v="33687.5"/>
    <n v="0.35"/>
    <x v="0"/>
    <x v="8"/>
  </r>
  <r>
    <x v="3"/>
    <n v="1185732"/>
    <x v="234"/>
    <x v="2"/>
    <x v="21"/>
    <x v="25"/>
    <x v="5"/>
    <n v="25.000000000000007"/>
    <x v="46"/>
    <x v="336"/>
    <n v="50000.000000000015"/>
    <n v="0.5"/>
    <x v="0"/>
    <x v="42"/>
  </r>
  <r>
    <x v="3"/>
    <n v="1185732"/>
    <x v="265"/>
    <x v="2"/>
    <x v="21"/>
    <x v="25"/>
    <x v="0"/>
    <n v="35"/>
    <x v="71"/>
    <x v="519"/>
    <n v="93800"/>
    <n v="0.4"/>
    <x v="0"/>
    <x v="8"/>
  </r>
  <r>
    <x v="3"/>
    <n v="1185732"/>
    <x v="265"/>
    <x v="2"/>
    <x v="21"/>
    <x v="25"/>
    <x v="1"/>
    <n v="30.000000000000011"/>
    <x v="47"/>
    <x v="520"/>
    <n v="39375.000000000015"/>
    <n v="0.35"/>
    <x v="0"/>
    <x v="63"/>
  </r>
  <r>
    <x v="3"/>
    <n v="1185732"/>
    <x v="265"/>
    <x v="2"/>
    <x v="21"/>
    <x v="25"/>
    <x v="2"/>
    <n v="25.000000000000007"/>
    <x v="44"/>
    <x v="493"/>
    <n v="30625.000000000007"/>
    <n v="0.35"/>
    <x v="0"/>
    <x v="42"/>
  </r>
  <r>
    <x v="3"/>
    <n v="1185732"/>
    <x v="265"/>
    <x v="2"/>
    <x v="21"/>
    <x v="25"/>
    <x v="3"/>
    <n v="25.000000000000007"/>
    <x v="34"/>
    <x v="392"/>
    <n v="27500.000000000007"/>
    <n v="0.4"/>
    <x v="0"/>
    <x v="44"/>
  </r>
  <r>
    <x v="3"/>
    <n v="1185732"/>
    <x v="265"/>
    <x v="2"/>
    <x v="21"/>
    <x v="25"/>
    <x v="4"/>
    <n v="40"/>
    <x v="48"/>
    <x v="150"/>
    <n v="42000"/>
    <n v="0.35"/>
    <x v="0"/>
    <x v="1"/>
  </r>
  <r>
    <x v="3"/>
    <n v="1185732"/>
    <x v="265"/>
    <x v="2"/>
    <x v="21"/>
    <x v="25"/>
    <x v="5"/>
    <n v="44.999999999999993"/>
    <x v="46"/>
    <x v="521"/>
    <n v="89999.999999999985"/>
    <n v="0.5"/>
    <x v="0"/>
    <x v="39"/>
  </r>
  <r>
    <x v="3"/>
    <n v="1185732"/>
    <x v="295"/>
    <x v="2"/>
    <x v="21"/>
    <x v="25"/>
    <x v="0"/>
    <n v="30.000000000000004"/>
    <x v="25"/>
    <x v="403"/>
    <n v="78000.000000000015"/>
    <n v="0.4"/>
    <x v="0"/>
    <x v="18"/>
  </r>
  <r>
    <x v="3"/>
    <n v="1185732"/>
    <x v="295"/>
    <x v="2"/>
    <x v="21"/>
    <x v="25"/>
    <x v="1"/>
    <n v="25.000000000000011"/>
    <x v="46"/>
    <x v="522"/>
    <n v="35000.000000000015"/>
    <n v="0.35"/>
    <x v="0"/>
    <x v="67"/>
  </r>
  <r>
    <x v="3"/>
    <n v="1185732"/>
    <x v="295"/>
    <x v="2"/>
    <x v="21"/>
    <x v="25"/>
    <x v="2"/>
    <n v="20.000000000000007"/>
    <x v="32"/>
    <x v="523"/>
    <n v="29750.000000000007"/>
    <n v="0.35"/>
    <x v="0"/>
    <x v="49"/>
  </r>
  <r>
    <x v="3"/>
    <n v="1185732"/>
    <x v="295"/>
    <x v="2"/>
    <x v="21"/>
    <x v="25"/>
    <x v="3"/>
    <n v="20.000000000000007"/>
    <x v="46"/>
    <x v="516"/>
    <n v="32000.000000000015"/>
    <n v="0.4"/>
    <x v="0"/>
    <x v="50"/>
  </r>
  <r>
    <x v="3"/>
    <n v="1185732"/>
    <x v="295"/>
    <x v="2"/>
    <x v="21"/>
    <x v="25"/>
    <x v="4"/>
    <n v="35"/>
    <x v="46"/>
    <x v="162"/>
    <n v="49000"/>
    <n v="0.35"/>
    <x v="0"/>
    <x v="8"/>
  </r>
  <r>
    <x v="3"/>
    <n v="1185732"/>
    <x v="295"/>
    <x v="2"/>
    <x v="21"/>
    <x v="25"/>
    <x v="5"/>
    <n v="40"/>
    <x v="30"/>
    <x v="328"/>
    <n v="115000"/>
    <n v="0.5"/>
    <x v="0"/>
    <x v="1"/>
  </r>
  <r>
    <x v="3"/>
    <n v="1185732"/>
    <x v="324"/>
    <x v="2"/>
    <x v="21"/>
    <x v="25"/>
    <x v="0"/>
    <n v="35"/>
    <x v="9"/>
    <x v="58"/>
    <n v="112000"/>
    <n v="0.4"/>
    <x v="0"/>
    <x v="8"/>
  </r>
  <r>
    <x v="3"/>
    <n v="1185732"/>
    <x v="324"/>
    <x v="2"/>
    <x v="21"/>
    <x v="25"/>
    <x v="1"/>
    <n v="30.000000000000011"/>
    <x v="20"/>
    <x v="524"/>
    <n v="57750.000000000015"/>
    <n v="0.35"/>
    <x v="0"/>
    <x v="63"/>
  </r>
  <r>
    <x v="3"/>
    <n v="1185732"/>
    <x v="324"/>
    <x v="2"/>
    <x v="21"/>
    <x v="25"/>
    <x v="2"/>
    <n v="25.000000000000007"/>
    <x v="33"/>
    <x v="525"/>
    <n v="41562.500000000007"/>
    <n v="0.35"/>
    <x v="0"/>
    <x v="44"/>
  </r>
  <r>
    <x v="3"/>
    <n v="1185732"/>
    <x v="324"/>
    <x v="2"/>
    <x v="21"/>
    <x v="25"/>
    <x v="3"/>
    <n v="25.000000000000007"/>
    <x v="32"/>
    <x v="526"/>
    <n v="42500.000000000015"/>
    <n v="0.4"/>
    <x v="0"/>
    <x v="44"/>
  </r>
  <r>
    <x v="3"/>
    <n v="1185732"/>
    <x v="324"/>
    <x v="2"/>
    <x v="21"/>
    <x v="25"/>
    <x v="4"/>
    <n v="35"/>
    <x v="32"/>
    <x v="159"/>
    <n v="52062.5"/>
    <n v="0.35"/>
    <x v="0"/>
    <x v="8"/>
  </r>
  <r>
    <x v="3"/>
    <n v="1185732"/>
    <x v="324"/>
    <x v="2"/>
    <x v="21"/>
    <x v="25"/>
    <x v="5"/>
    <n v="40"/>
    <x v="24"/>
    <x v="49"/>
    <n v="120000"/>
    <n v="0.5"/>
    <x v="0"/>
    <x v="1"/>
  </r>
  <r>
    <x v="3"/>
    <n v="1185732"/>
    <x v="356"/>
    <x v="2"/>
    <x v="21"/>
    <x v="25"/>
    <x v="0"/>
    <n v="35"/>
    <x v="29"/>
    <x v="47"/>
    <n v="105000"/>
    <n v="0.4"/>
    <x v="0"/>
    <x v="8"/>
  </r>
  <r>
    <x v="3"/>
    <n v="1185732"/>
    <x v="356"/>
    <x v="2"/>
    <x v="21"/>
    <x v="25"/>
    <x v="1"/>
    <n v="35.000000000000007"/>
    <x v="27"/>
    <x v="527"/>
    <n v="64312.500000000007"/>
    <n v="0.35"/>
    <x v="0"/>
    <x v="47"/>
  </r>
  <r>
    <x v="3"/>
    <n v="1185732"/>
    <x v="356"/>
    <x v="2"/>
    <x v="21"/>
    <x v="25"/>
    <x v="2"/>
    <n v="30.000000000000004"/>
    <x v="31"/>
    <x v="142"/>
    <n v="47250.000000000007"/>
    <n v="0.35"/>
    <x v="0"/>
    <x v="18"/>
  </r>
  <r>
    <x v="3"/>
    <n v="1185732"/>
    <x v="356"/>
    <x v="2"/>
    <x v="21"/>
    <x v="25"/>
    <x v="3"/>
    <n v="20.000000000000007"/>
    <x v="47"/>
    <x v="375"/>
    <n v="30000.000000000015"/>
    <n v="0.4"/>
    <x v="0"/>
    <x v="50"/>
  </r>
  <r>
    <x v="3"/>
    <n v="1185732"/>
    <x v="356"/>
    <x v="2"/>
    <x v="21"/>
    <x v="25"/>
    <x v="4"/>
    <n v="30.000000000000004"/>
    <x v="44"/>
    <x v="189"/>
    <n v="36750"/>
    <n v="0.35"/>
    <x v="0"/>
    <x v="18"/>
  </r>
  <r>
    <x v="3"/>
    <n v="1185732"/>
    <x v="356"/>
    <x v="2"/>
    <x v="21"/>
    <x v="25"/>
    <x v="5"/>
    <n v="35"/>
    <x v="27"/>
    <x v="155"/>
    <n v="91875"/>
    <n v="0.5"/>
    <x v="0"/>
    <x v="8"/>
  </r>
  <r>
    <x v="3"/>
    <n v="1185732"/>
    <x v="388"/>
    <x v="2"/>
    <x v="21"/>
    <x v="25"/>
    <x v="0"/>
    <n v="30.000000000000004"/>
    <x v="25"/>
    <x v="403"/>
    <n v="78000.000000000015"/>
    <n v="0.4"/>
    <x v="0"/>
    <x v="18"/>
  </r>
  <r>
    <x v="3"/>
    <n v="1185732"/>
    <x v="388"/>
    <x v="2"/>
    <x v="21"/>
    <x v="25"/>
    <x v="1"/>
    <n v="25.000000000000011"/>
    <x v="31"/>
    <x v="520"/>
    <n v="39375.000000000015"/>
    <n v="0.35"/>
    <x v="0"/>
    <x v="42"/>
  </r>
  <r>
    <x v="3"/>
    <n v="1185732"/>
    <x v="388"/>
    <x v="2"/>
    <x v="21"/>
    <x v="25"/>
    <x v="2"/>
    <n v="10.000000000000002"/>
    <x v="44"/>
    <x v="528"/>
    <n v="12250.000000000002"/>
    <n v="0.35"/>
    <x v="0"/>
    <x v="68"/>
  </r>
  <r>
    <x v="3"/>
    <n v="1185732"/>
    <x v="388"/>
    <x v="2"/>
    <x v="21"/>
    <x v="25"/>
    <x v="3"/>
    <n v="10.000000000000002"/>
    <x v="45"/>
    <x v="529"/>
    <n v="13000.000000000004"/>
    <n v="0.4"/>
    <x v="0"/>
    <x v="69"/>
  </r>
  <r>
    <x v="3"/>
    <n v="1185732"/>
    <x v="388"/>
    <x v="2"/>
    <x v="21"/>
    <x v="25"/>
    <x v="4"/>
    <n v="20"/>
    <x v="45"/>
    <x v="393"/>
    <n v="22750"/>
    <n v="0.35"/>
    <x v="0"/>
    <x v="17"/>
  </r>
  <r>
    <x v="3"/>
    <n v="1185732"/>
    <x v="388"/>
    <x v="2"/>
    <x v="21"/>
    <x v="25"/>
    <x v="5"/>
    <n v="25.000000000000007"/>
    <x v="46"/>
    <x v="336"/>
    <n v="50000.000000000015"/>
    <n v="0.5"/>
    <x v="0"/>
    <x v="42"/>
  </r>
  <r>
    <x v="3"/>
    <n v="1185732"/>
    <x v="417"/>
    <x v="2"/>
    <x v="21"/>
    <x v="25"/>
    <x v="0"/>
    <n v="30"/>
    <x v="30"/>
    <x v="530"/>
    <n v="69000"/>
    <n v="0.4"/>
    <x v="0"/>
    <x v="9"/>
  </r>
  <r>
    <x v="3"/>
    <n v="1185732"/>
    <x v="417"/>
    <x v="2"/>
    <x v="21"/>
    <x v="25"/>
    <x v="1"/>
    <n v="20"/>
    <x v="46"/>
    <x v="135"/>
    <n v="28000"/>
    <n v="0.35"/>
    <x v="0"/>
    <x v="17"/>
  </r>
  <r>
    <x v="3"/>
    <n v="1185732"/>
    <x v="417"/>
    <x v="2"/>
    <x v="21"/>
    <x v="25"/>
    <x v="2"/>
    <n v="20"/>
    <x v="48"/>
    <x v="129"/>
    <n v="21000"/>
    <n v="0.35"/>
    <x v="0"/>
    <x v="17"/>
  </r>
  <r>
    <x v="3"/>
    <n v="1185732"/>
    <x v="417"/>
    <x v="2"/>
    <x v="21"/>
    <x v="25"/>
    <x v="3"/>
    <n v="20"/>
    <x v="34"/>
    <x v="531"/>
    <n v="22000"/>
    <n v="0.4"/>
    <x v="0"/>
    <x v="17"/>
  </r>
  <r>
    <x v="3"/>
    <n v="1185732"/>
    <x v="417"/>
    <x v="2"/>
    <x v="21"/>
    <x v="25"/>
    <x v="4"/>
    <n v="30"/>
    <x v="34"/>
    <x v="532"/>
    <n v="28874.999999999996"/>
    <n v="0.35"/>
    <x v="0"/>
    <x v="9"/>
  </r>
  <r>
    <x v="3"/>
    <n v="1185732"/>
    <x v="417"/>
    <x v="2"/>
    <x v="21"/>
    <x v="25"/>
    <x v="5"/>
    <n v="34.999999999999993"/>
    <x v="46"/>
    <x v="504"/>
    <n v="69999.999999999985"/>
    <n v="0.5"/>
    <x v="0"/>
    <x v="70"/>
  </r>
  <r>
    <x v="3"/>
    <n v="1185732"/>
    <x v="448"/>
    <x v="2"/>
    <x v="21"/>
    <x v="25"/>
    <x v="0"/>
    <n v="30.000000000000004"/>
    <x v="20"/>
    <x v="207"/>
    <n v="66000.000000000015"/>
    <n v="0.4"/>
    <x v="0"/>
    <x v="18"/>
  </r>
  <r>
    <x v="3"/>
    <n v="1185732"/>
    <x v="448"/>
    <x v="2"/>
    <x v="21"/>
    <x v="25"/>
    <x v="1"/>
    <n v="20.000000000000007"/>
    <x v="46"/>
    <x v="516"/>
    <n v="28000.000000000007"/>
    <n v="0.35"/>
    <x v="0"/>
    <x v="50"/>
  </r>
  <r>
    <x v="3"/>
    <n v="1185732"/>
    <x v="448"/>
    <x v="2"/>
    <x v="21"/>
    <x v="25"/>
    <x v="2"/>
    <n v="20.000000000000007"/>
    <x v="72"/>
    <x v="533"/>
    <n v="24150.000000000007"/>
    <n v="0.35"/>
    <x v="0"/>
    <x v="50"/>
  </r>
  <r>
    <x v="3"/>
    <n v="1185732"/>
    <x v="448"/>
    <x v="2"/>
    <x v="21"/>
    <x v="25"/>
    <x v="3"/>
    <n v="20.000000000000007"/>
    <x v="47"/>
    <x v="375"/>
    <n v="30000.000000000015"/>
    <n v="0.4"/>
    <x v="0"/>
    <x v="50"/>
  </r>
  <r>
    <x v="3"/>
    <n v="1185732"/>
    <x v="448"/>
    <x v="2"/>
    <x v="21"/>
    <x v="25"/>
    <x v="4"/>
    <n v="40"/>
    <x v="44"/>
    <x v="162"/>
    <n v="49000"/>
    <n v="0.35"/>
    <x v="0"/>
    <x v="1"/>
  </r>
  <r>
    <x v="3"/>
    <n v="1185732"/>
    <x v="448"/>
    <x v="2"/>
    <x v="21"/>
    <x v="25"/>
    <x v="5"/>
    <n v="44.999999999999986"/>
    <x v="31"/>
    <x v="534"/>
    <n v="101249.99999999997"/>
    <n v="0.5"/>
    <x v="0"/>
    <x v="37"/>
  </r>
  <r>
    <x v="3"/>
    <n v="1185732"/>
    <x v="477"/>
    <x v="2"/>
    <x v="21"/>
    <x v="25"/>
    <x v="0"/>
    <n v="40"/>
    <x v="19"/>
    <x v="58"/>
    <n v="112000"/>
    <n v="0.4"/>
    <x v="0"/>
    <x v="1"/>
  </r>
  <r>
    <x v="3"/>
    <n v="1185732"/>
    <x v="477"/>
    <x v="2"/>
    <x v="21"/>
    <x v="25"/>
    <x v="1"/>
    <n v="30.000000000000004"/>
    <x v="23"/>
    <x v="193"/>
    <n v="52500.000000000007"/>
    <n v="0.35"/>
    <x v="0"/>
    <x v="18"/>
  </r>
  <r>
    <x v="3"/>
    <n v="1185732"/>
    <x v="477"/>
    <x v="2"/>
    <x v="21"/>
    <x v="25"/>
    <x v="2"/>
    <n v="30.000000000000004"/>
    <x v="31"/>
    <x v="142"/>
    <n v="47250.000000000007"/>
    <n v="0.35"/>
    <x v="0"/>
    <x v="18"/>
  </r>
  <r>
    <x v="3"/>
    <n v="1185732"/>
    <x v="477"/>
    <x v="2"/>
    <x v="21"/>
    <x v="25"/>
    <x v="3"/>
    <n v="30.000000000000004"/>
    <x v="46"/>
    <x v="202"/>
    <n v="48000.000000000007"/>
    <n v="0.4"/>
    <x v="0"/>
    <x v="18"/>
  </r>
  <r>
    <x v="3"/>
    <n v="1185732"/>
    <x v="477"/>
    <x v="2"/>
    <x v="21"/>
    <x v="25"/>
    <x v="4"/>
    <n v="40"/>
    <x v="46"/>
    <x v="175"/>
    <n v="56000"/>
    <n v="0.35"/>
    <x v="0"/>
    <x v="1"/>
  </r>
  <r>
    <x v="3"/>
    <n v="1185732"/>
    <x v="477"/>
    <x v="2"/>
    <x v="21"/>
    <x v="25"/>
    <x v="5"/>
    <n v="44.999999999999986"/>
    <x v="23"/>
    <x v="407"/>
    <n v="112499.99999999997"/>
    <n v="0.5"/>
    <x v="0"/>
    <x v="37"/>
  </r>
  <r>
    <x v="3"/>
    <n v="1128299"/>
    <x v="188"/>
    <x v="2"/>
    <x v="21"/>
    <x v="25"/>
    <x v="0"/>
    <n v="30.000000000000004"/>
    <x v="44"/>
    <x v="189"/>
    <n v="36750"/>
    <n v="0.35"/>
    <x v="0"/>
    <x v="18"/>
  </r>
  <r>
    <x v="3"/>
    <n v="1128299"/>
    <x v="188"/>
    <x v="2"/>
    <x v="21"/>
    <x v="25"/>
    <x v="1"/>
    <n v="40"/>
    <x v="44"/>
    <x v="162"/>
    <n v="49000"/>
    <n v="0.35"/>
    <x v="0"/>
    <x v="1"/>
  </r>
  <r>
    <x v="3"/>
    <n v="1128299"/>
    <x v="188"/>
    <x v="2"/>
    <x v="21"/>
    <x v="25"/>
    <x v="2"/>
    <n v="40"/>
    <x v="44"/>
    <x v="162"/>
    <n v="49000"/>
    <n v="0.35"/>
    <x v="0"/>
    <x v="1"/>
  </r>
  <r>
    <x v="3"/>
    <n v="1128299"/>
    <x v="188"/>
    <x v="2"/>
    <x v="21"/>
    <x v="25"/>
    <x v="3"/>
    <n v="40"/>
    <x v="40"/>
    <x v="135"/>
    <n v="28000"/>
    <n v="0.35"/>
    <x v="0"/>
    <x v="1"/>
  </r>
  <r>
    <x v="3"/>
    <n v="1128299"/>
    <x v="188"/>
    <x v="2"/>
    <x v="21"/>
    <x v="25"/>
    <x v="4"/>
    <n v="45.000000000000007"/>
    <x v="42"/>
    <x v="311"/>
    <n v="27000.000000000007"/>
    <n v="0.4"/>
    <x v="0"/>
    <x v="15"/>
  </r>
  <r>
    <x v="3"/>
    <n v="1128299"/>
    <x v="188"/>
    <x v="2"/>
    <x v="21"/>
    <x v="25"/>
    <x v="5"/>
    <n v="40"/>
    <x v="46"/>
    <x v="175"/>
    <n v="48000"/>
    <n v="0.3"/>
    <x v="0"/>
    <x v="1"/>
  </r>
  <r>
    <x v="3"/>
    <n v="1128299"/>
    <x v="698"/>
    <x v="2"/>
    <x v="21"/>
    <x v="25"/>
    <x v="0"/>
    <n v="30.000000000000004"/>
    <x v="31"/>
    <x v="142"/>
    <n v="47250.000000000007"/>
    <n v="0.35"/>
    <x v="0"/>
    <x v="18"/>
  </r>
  <r>
    <x v="3"/>
    <n v="1128299"/>
    <x v="698"/>
    <x v="2"/>
    <x v="21"/>
    <x v="25"/>
    <x v="1"/>
    <n v="40"/>
    <x v="44"/>
    <x v="162"/>
    <n v="49000"/>
    <n v="0.35"/>
    <x v="0"/>
    <x v="1"/>
  </r>
  <r>
    <x v="3"/>
    <n v="1128299"/>
    <x v="698"/>
    <x v="2"/>
    <x v="21"/>
    <x v="25"/>
    <x v="2"/>
    <n v="40"/>
    <x v="44"/>
    <x v="162"/>
    <n v="49000"/>
    <n v="0.35"/>
    <x v="0"/>
    <x v="1"/>
  </r>
  <r>
    <x v="3"/>
    <n v="1128299"/>
    <x v="698"/>
    <x v="2"/>
    <x v="22"/>
    <x v="16"/>
    <x v="3"/>
    <n v="40"/>
    <x v="40"/>
    <x v="135"/>
    <n v="28000"/>
    <n v="0.35"/>
    <x v="0"/>
    <x v="1"/>
  </r>
  <r>
    <x v="3"/>
    <n v="1128299"/>
    <x v="698"/>
    <x v="2"/>
    <x v="22"/>
    <x v="16"/>
    <x v="4"/>
    <n v="45.000000000000007"/>
    <x v="35"/>
    <x v="457"/>
    <n v="22500.000000000004"/>
    <n v="0.4"/>
    <x v="0"/>
    <x v="14"/>
  </r>
  <r>
    <x v="3"/>
    <n v="1128299"/>
    <x v="698"/>
    <x v="2"/>
    <x v="22"/>
    <x v="16"/>
    <x v="5"/>
    <n v="40"/>
    <x v="45"/>
    <x v="197"/>
    <n v="39000"/>
    <n v="0.3"/>
    <x v="0"/>
    <x v="1"/>
  </r>
  <r>
    <x v="3"/>
    <n v="1128299"/>
    <x v="228"/>
    <x v="2"/>
    <x v="22"/>
    <x v="16"/>
    <x v="0"/>
    <n v="40"/>
    <x v="33"/>
    <x v="237"/>
    <n v="66500"/>
    <n v="0.35"/>
    <x v="0"/>
    <x v="1"/>
  </r>
  <r>
    <x v="3"/>
    <n v="1128299"/>
    <x v="228"/>
    <x v="2"/>
    <x v="22"/>
    <x v="16"/>
    <x v="1"/>
    <n v="50"/>
    <x v="45"/>
    <x v="133"/>
    <n v="56875"/>
    <n v="0.35"/>
    <x v="0"/>
    <x v="0"/>
  </r>
  <r>
    <x v="3"/>
    <n v="1128299"/>
    <x v="228"/>
    <x v="2"/>
    <x v="22"/>
    <x v="16"/>
    <x v="2"/>
    <n v="54.999999999999993"/>
    <x v="44"/>
    <x v="239"/>
    <n v="67374.999999999985"/>
    <n v="0.35"/>
    <x v="0"/>
    <x v="13"/>
  </r>
  <r>
    <x v="3"/>
    <n v="1128299"/>
    <x v="228"/>
    <x v="2"/>
    <x v="22"/>
    <x v="16"/>
    <x v="3"/>
    <n v="50"/>
    <x v="43"/>
    <x v="145"/>
    <n v="43750"/>
    <n v="0.35"/>
    <x v="0"/>
    <x v="0"/>
  </r>
  <r>
    <x v="3"/>
    <n v="1128299"/>
    <x v="228"/>
    <x v="2"/>
    <x v="22"/>
    <x v="16"/>
    <x v="4"/>
    <n v="55.000000000000007"/>
    <x v="38"/>
    <x v="191"/>
    <n v="22000.000000000004"/>
    <n v="0.4"/>
    <x v="0"/>
    <x v="4"/>
  </r>
  <r>
    <x v="3"/>
    <n v="1128299"/>
    <x v="228"/>
    <x v="2"/>
    <x v="22"/>
    <x v="16"/>
    <x v="5"/>
    <n v="50"/>
    <x v="48"/>
    <x v="149"/>
    <n v="45000"/>
    <n v="0.3"/>
    <x v="0"/>
    <x v="0"/>
  </r>
  <r>
    <x v="3"/>
    <n v="1128299"/>
    <x v="247"/>
    <x v="2"/>
    <x v="22"/>
    <x v="16"/>
    <x v="0"/>
    <n v="55.000000000000007"/>
    <x v="33"/>
    <x v="347"/>
    <n v="91437.5"/>
    <n v="0.35"/>
    <x v="0"/>
    <x v="4"/>
  </r>
  <r>
    <x v="3"/>
    <n v="1128299"/>
    <x v="247"/>
    <x v="2"/>
    <x v="22"/>
    <x v="16"/>
    <x v="1"/>
    <n v="60.000000000000007"/>
    <x v="34"/>
    <x v="207"/>
    <n v="57750.000000000007"/>
    <n v="0.35"/>
    <x v="0"/>
    <x v="12"/>
  </r>
  <r>
    <x v="3"/>
    <n v="1128299"/>
    <x v="247"/>
    <x v="2"/>
    <x v="22"/>
    <x v="16"/>
    <x v="2"/>
    <n v="60.000000000000007"/>
    <x v="45"/>
    <x v="403"/>
    <n v="68250"/>
    <n v="0.35"/>
    <x v="0"/>
    <x v="12"/>
  </r>
  <r>
    <x v="3"/>
    <n v="1128299"/>
    <x v="247"/>
    <x v="2"/>
    <x v="22"/>
    <x v="16"/>
    <x v="3"/>
    <n v="45.000000000000007"/>
    <x v="37"/>
    <x v="458"/>
    <n v="35437.5"/>
    <n v="0.35"/>
    <x v="0"/>
    <x v="14"/>
  </r>
  <r>
    <x v="3"/>
    <n v="1128299"/>
    <x v="247"/>
    <x v="2"/>
    <x v="22"/>
    <x v="16"/>
    <x v="4"/>
    <n v="50.000000000000014"/>
    <x v="35"/>
    <x v="459"/>
    <n v="25000.000000000007"/>
    <n v="0.4"/>
    <x v="0"/>
    <x v="35"/>
  </r>
  <r>
    <x v="3"/>
    <n v="1128299"/>
    <x v="247"/>
    <x v="2"/>
    <x v="22"/>
    <x v="16"/>
    <x v="5"/>
    <n v="65.000000000000014"/>
    <x v="48"/>
    <x v="403"/>
    <n v="58500.000000000007"/>
    <n v="0.3"/>
    <x v="0"/>
    <x v="20"/>
  </r>
  <r>
    <x v="3"/>
    <n v="1128299"/>
    <x v="278"/>
    <x v="2"/>
    <x v="22"/>
    <x v="16"/>
    <x v="0"/>
    <n v="50"/>
    <x v="23"/>
    <x v="53"/>
    <n v="87500"/>
    <n v="0.35"/>
    <x v="0"/>
    <x v="0"/>
  </r>
  <r>
    <x v="3"/>
    <n v="1128299"/>
    <x v="278"/>
    <x v="2"/>
    <x v="22"/>
    <x v="16"/>
    <x v="1"/>
    <n v="55.000000000000007"/>
    <x v="44"/>
    <x v="137"/>
    <n v="67375"/>
    <n v="0.35"/>
    <x v="0"/>
    <x v="4"/>
  </r>
  <r>
    <x v="3"/>
    <n v="1128299"/>
    <x v="278"/>
    <x v="2"/>
    <x v="22"/>
    <x v="16"/>
    <x v="2"/>
    <n v="55.000000000000007"/>
    <x v="44"/>
    <x v="137"/>
    <n v="67375"/>
    <n v="0.35"/>
    <x v="0"/>
    <x v="4"/>
  </r>
  <r>
    <x v="3"/>
    <n v="1128299"/>
    <x v="278"/>
    <x v="2"/>
    <x v="22"/>
    <x v="16"/>
    <x v="3"/>
    <n v="50"/>
    <x v="34"/>
    <x v="199"/>
    <n v="48125"/>
    <n v="0.35"/>
    <x v="0"/>
    <x v="0"/>
  </r>
  <r>
    <x v="3"/>
    <n v="1128299"/>
    <x v="278"/>
    <x v="2"/>
    <x v="22"/>
    <x v="16"/>
    <x v="4"/>
    <n v="44.999999999999993"/>
    <x v="36"/>
    <x v="460"/>
    <n v="31499.999999999996"/>
    <n v="0.4"/>
    <x v="0"/>
    <x v="39"/>
  </r>
  <r>
    <x v="3"/>
    <n v="1128299"/>
    <x v="278"/>
    <x v="2"/>
    <x v="22"/>
    <x v="16"/>
    <x v="5"/>
    <n v="60"/>
    <x v="27"/>
    <x v="39"/>
    <n v="94500"/>
    <n v="0.3"/>
    <x v="0"/>
    <x v="3"/>
  </r>
  <r>
    <x v="3"/>
    <n v="1128299"/>
    <x v="308"/>
    <x v="2"/>
    <x v="22"/>
    <x v="16"/>
    <x v="0"/>
    <n v="54.999999999999993"/>
    <x v="28"/>
    <x v="461"/>
    <n v="149187.49999999997"/>
    <n v="0.35"/>
    <x v="0"/>
    <x v="13"/>
  </r>
  <r>
    <x v="3"/>
    <n v="1128299"/>
    <x v="308"/>
    <x v="2"/>
    <x v="22"/>
    <x v="16"/>
    <x v="1"/>
    <n v="64.999999999999986"/>
    <x v="25"/>
    <x v="462"/>
    <n v="147874.99999999994"/>
    <n v="0.35"/>
    <x v="0"/>
    <x v="29"/>
  </r>
  <r>
    <x v="3"/>
    <n v="1128299"/>
    <x v="308"/>
    <x v="2"/>
    <x v="22"/>
    <x v="16"/>
    <x v="2"/>
    <n v="80"/>
    <x v="25"/>
    <x v="98"/>
    <n v="182000"/>
    <n v="0.35"/>
    <x v="0"/>
    <x v="10"/>
  </r>
  <r>
    <x v="3"/>
    <n v="1128299"/>
    <x v="308"/>
    <x v="2"/>
    <x v="22"/>
    <x v="16"/>
    <x v="3"/>
    <n v="80"/>
    <x v="27"/>
    <x v="81"/>
    <n v="147000"/>
    <n v="0.35"/>
    <x v="0"/>
    <x v="10"/>
  </r>
  <r>
    <x v="3"/>
    <n v="1128299"/>
    <x v="308"/>
    <x v="2"/>
    <x v="22"/>
    <x v="16"/>
    <x v="4"/>
    <n v="90"/>
    <x v="46"/>
    <x v="11"/>
    <n v="144000"/>
    <n v="0.4"/>
    <x v="0"/>
    <x v="55"/>
  </r>
  <r>
    <x v="3"/>
    <n v="1128299"/>
    <x v="308"/>
    <x v="2"/>
    <x v="22"/>
    <x v="16"/>
    <x v="5"/>
    <n v="105"/>
    <x v="19"/>
    <x v="463"/>
    <n v="220500"/>
    <n v="0.3"/>
    <x v="0"/>
    <x v="57"/>
  </r>
  <r>
    <x v="3"/>
    <n v="1128299"/>
    <x v="337"/>
    <x v="2"/>
    <x v="22"/>
    <x v="16"/>
    <x v="0"/>
    <n v="85"/>
    <x v="2"/>
    <x v="464"/>
    <n v="252874.99999999997"/>
    <n v="0.35"/>
    <x v="0"/>
    <x v="52"/>
  </r>
  <r>
    <x v="3"/>
    <n v="1128299"/>
    <x v="337"/>
    <x v="2"/>
    <x v="22"/>
    <x v="16"/>
    <x v="1"/>
    <n v="90"/>
    <x v="19"/>
    <x v="465"/>
    <n v="220500"/>
    <n v="0.35"/>
    <x v="0"/>
    <x v="55"/>
  </r>
  <r>
    <x v="3"/>
    <n v="1128299"/>
    <x v="337"/>
    <x v="2"/>
    <x v="22"/>
    <x v="16"/>
    <x v="2"/>
    <n v="90"/>
    <x v="25"/>
    <x v="37"/>
    <n v="204750"/>
    <n v="0.35"/>
    <x v="0"/>
    <x v="55"/>
  </r>
  <r>
    <x v="3"/>
    <n v="1128299"/>
    <x v="337"/>
    <x v="2"/>
    <x v="22"/>
    <x v="16"/>
    <x v="3"/>
    <n v="85"/>
    <x v="20"/>
    <x v="466"/>
    <n v="163625"/>
    <n v="0.35"/>
    <x v="0"/>
    <x v="52"/>
  </r>
  <r>
    <x v="3"/>
    <n v="1128299"/>
    <x v="337"/>
    <x v="2"/>
    <x v="22"/>
    <x v="16"/>
    <x v="4"/>
    <n v="90"/>
    <x v="24"/>
    <x v="4"/>
    <n v="216000"/>
    <n v="0.4"/>
    <x v="0"/>
    <x v="55"/>
  </r>
  <r>
    <x v="3"/>
    <n v="1128299"/>
    <x v="337"/>
    <x v="2"/>
    <x v="22"/>
    <x v="16"/>
    <x v="5"/>
    <n v="105"/>
    <x v="24"/>
    <x v="465"/>
    <n v="189000"/>
    <n v="0.3"/>
    <x v="0"/>
    <x v="57"/>
  </r>
  <r>
    <x v="3"/>
    <n v="1128299"/>
    <x v="369"/>
    <x v="2"/>
    <x v="22"/>
    <x v="16"/>
    <x v="0"/>
    <n v="90"/>
    <x v="9"/>
    <x v="28"/>
    <n v="251999.99999999997"/>
    <n v="0.35"/>
    <x v="0"/>
    <x v="55"/>
  </r>
  <r>
    <x v="3"/>
    <n v="1128299"/>
    <x v="369"/>
    <x v="2"/>
    <x v="22"/>
    <x v="16"/>
    <x v="1"/>
    <n v="80"/>
    <x v="28"/>
    <x v="95"/>
    <n v="217000"/>
    <n v="0.35"/>
    <x v="0"/>
    <x v="10"/>
  </r>
  <r>
    <x v="3"/>
    <n v="1128299"/>
    <x v="369"/>
    <x v="2"/>
    <x v="22"/>
    <x v="16"/>
    <x v="2"/>
    <n v="70"/>
    <x v="25"/>
    <x v="111"/>
    <n v="159250"/>
    <n v="0.35"/>
    <x v="0"/>
    <x v="6"/>
  </r>
  <r>
    <x v="3"/>
    <n v="1128299"/>
    <x v="369"/>
    <x v="2"/>
    <x v="22"/>
    <x v="16"/>
    <x v="3"/>
    <n v="70"/>
    <x v="32"/>
    <x v="43"/>
    <n v="104125"/>
    <n v="0.35"/>
    <x v="0"/>
    <x v="6"/>
  </r>
  <r>
    <x v="3"/>
    <n v="1128299"/>
    <x v="369"/>
    <x v="2"/>
    <x v="22"/>
    <x v="16"/>
    <x v="4"/>
    <n v="70"/>
    <x v="32"/>
    <x v="43"/>
    <n v="119000"/>
    <n v="0.4"/>
    <x v="0"/>
    <x v="6"/>
  </r>
  <r>
    <x v="3"/>
    <n v="1128299"/>
    <x v="369"/>
    <x v="2"/>
    <x v="22"/>
    <x v="16"/>
    <x v="5"/>
    <n v="75"/>
    <x v="43"/>
    <x v="205"/>
    <n v="56250"/>
    <n v="0.3"/>
    <x v="0"/>
    <x v="11"/>
  </r>
  <r>
    <x v="3"/>
    <n v="1128299"/>
    <x v="401"/>
    <x v="2"/>
    <x v="22"/>
    <x v="16"/>
    <x v="0"/>
    <n v="50.000000000000014"/>
    <x v="31"/>
    <x v="467"/>
    <n v="78750.000000000015"/>
    <n v="0.35"/>
    <x v="0"/>
    <x v="35"/>
  </r>
  <r>
    <x v="3"/>
    <n v="1128299"/>
    <x v="401"/>
    <x v="2"/>
    <x v="22"/>
    <x v="16"/>
    <x v="1"/>
    <n v="55.000000000000014"/>
    <x v="31"/>
    <x v="468"/>
    <n v="86625.000000000015"/>
    <n v="0.35"/>
    <x v="0"/>
    <x v="4"/>
  </r>
  <r>
    <x v="3"/>
    <n v="1128299"/>
    <x v="401"/>
    <x v="2"/>
    <x v="22"/>
    <x v="16"/>
    <x v="2"/>
    <n v="50.000000000000014"/>
    <x v="43"/>
    <x v="382"/>
    <n v="43750.000000000007"/>
    <n v="0.35"/>
    <x v="0"/>
    <x v="35"/>
  </r>
  <r>
    <x v="3"/>
    <n v="1128299"/>
    <x v="401"/>
    <x v="2"/>
    <x v="22"/>
    <x v="16"/>
    <x v="3"/>
    <n v="50.000000000000014"/>
    <x v="40"/>
    <x v="336"/>
    <n v="35000.000000000007"/>
    <n v="0.35"/>
    <x v="0"/>
    <x v="36"/>
  </r>
  <r>
    <x v="3"/>
    <n v="1128299"/>
    <x v="401"/>
    <x v="2"/>
    <x v="22"/>
    <x v="16"/>
    <x v="4"/>
    <n v="60.000000000000007"/>
    <x v="37"/>
    <x v="142"/>
    <n v="54000.000000000015"/>
    <n v="0.4"/>
    <x v="0"/>
    <x v="12"/>
  </r>
  <r>
    <x v="3"/>
    <n v="1128299"/>
    <x v="401"/>
    <x v="2"/>
    <x v="22"/>
    <x v="16"/>
    <x v="5"/>
    <n v="44.999999999999993"/>
    <x v="43"/>
    <x v="469"/>
    <n v="33749.999999999993"/>
    <n v="0.3"/>
    <x v="0"/>
    <x v="39"/>
  </r>
  <r>
    <x v="3"/>
    <n v="1128299"/>
    <x v="430"/>
    <x v="2"/>
    <x v="22"/>
    <x v="16"/>
    <x v="0"/>
    <n v="40"/>
    <x v="44"/>
    <x v="162"/>
    <n v="49000"/>
    <n v="0.35"/>
    <x v="0"/>
    <x v="1"/>
  </r>
  <r>
    <x v="3"/>
    <n v="1128299"/>
    <x v="430"/>
    <x v="2"/>
    <x v="22"/>
    <x v="16"/>
    <x v="1"/>
    <n v="55.000000000000014"/>
    <x v="27"/>
    <x v="171"/>
    <n v="101062.50000000001"/>
    <n v="0.35"/>
    <x v="0"/>
    <x v="4"/>
  </r>
  <r>
    <x v="3"/>
    <n v="1128299"/>
    <x v="430"/>
    <x v="2"/>
    <x v="22"/>
    <x v="16"/>
    <x v="2"/>
    <n v="50.000000000000014"/>
    <x v="44"/>
    <x v="470"/>
    <n v="61250.000000000015"/>
    <n v="0.35"/>
    <x v="0"/>
    <x v="36"/>
  </r>
  <r>
    <x v="3"/>
    <n v="1128299"/>
    <x v="430"/>
    <x v="2"/>
    <x v="22"/>
    <x v="16"/>
    <x v="3"/>
    <n v="45.000000000000007"/>
    <x v="45"/>
    <x v="138"/>
    <n v="51187.500000000007"/>
    <n v="0.35"/>
    <x v="0"/>
    <x v="15"/>
  </r>
  <r>
    <x v="3"/>
    <n v="1128299"/>
    <x v="430"/>
    <x v="2"/>
    <x v="22"/>
    <x v="16"/>
    <x v="4"/>
    <n v="55.000000000000007"/>
    <x v="48"/>
    <x v="207"/>
    <n v="66000.000000000015"/>
    <n v="0.4"/>
    <x v="0"/>
    <x v="4"/>
  </r>
  <r>
    <x v="3"/>
    <n v="1128299"/>
    <x v="430"/>
    <x v="2"/>
    <x v="22"/>
    <x v="16"/>
    <x v="5"/>
    <n v="60.000000000000007"/>
    <x v="44"/>
    <x v="163"/>
    <n v="63000.000000000007"/>
    <n v="0.3"/>
    <x v="0"/>
    <x v="12"/>
  </r>
  <r>
    <x v="3"/>
    <n v="1128299"/>
    <x v="461"/>
    <x v="2"/>
    <x v="22"/>
    <x v="16"/>
    <x v="0"/>
    <n v="45.000000000000007"/>
    <x v="30"/>
    <x v="331"/>
    <n v="90562.5"/>
    <n v="0.35"/>
    <x v="0"/>
    <x v="14"/>
  </r>
  <r>
    <x v="3"/>
    <n v="1128299"/>
    <x v="461"/>
    <x v="2"/>
    <x v="22"/>
    <x v="16"/>
    <x v="1"/>
    <n v="50.000000000000014"/>
    <x v="25"/>
    <x v="445"/>
    <n v="113750.00000000003"/>
    <n v="0.35"/>
    <x v="0"/>
    <x v="36"/>
  </r>
  <r>
    <x v="3"/>
    <n v="1128299"/>
    <x v="461"/>
    <x v="2"/>
    <x v="22"/>
    <x v="16"/>
    <x v="2"/>
    <n v="45.000000000000007"/>
    <x v="33"/>
    <x v="455"/>
    <n v="74812.5"/>
    <n v="0.35"/>
    <x v="0"/>
    <x v="14"/>
  </r>
  <r>
    <x v="3"/>
    <n v="1128299"/>
    <x v="461"/>
    <x v="2"/>
    <x v="22"/>
    <x v="16"/>
    <x v="3"/>
    <n v="55.000000000000014"/>
    <x v="31"/>
    <x v="468"/>
    <n v="86625.000000000015"/>
    <n v="0.35"/>
    <x v="0"/>
    <x v="4"/>
  </r>
  <r>
    <x v="3"/>
    <n v="1128299"/>
    <x v="461"/>
    <x v="2"/>
    <x v="22"/>
    <x v="16"/>
    <x v="4"/>
    <n v="75.000000000000014"/>
    <x v="32"/>
    <x v="262"/>
    <n v="127500.00000000003"/>
    <n v="0.4"/>
    <x v="0"/>
    <x v="21"/>
  </r>
  <r>
    <x v="3"/>
    <n v="1128299"/>
    <x v="461"/>
    <x v="2"/>
    <x v="22"/>
    <x v="16"/>
    <x v="5"/>
    <n v="80.000000000000014"/>
    <x v="20"/>
    <x v="115"/>
    <n v="132000"/>
    <n v="0.3"/>
    <x v="0"/>
    <x v="28"/>
  </r>
  <r>
    <x v="3"/>
    <n v="1128299"/>
    <x v="490"/>
    <x v="2"/>
    <x v="22"/>
    <x v="16"/>
    <x v="0"/>
    <n v="65.000000000000014"/>
    <x v="29"/>
    <x v="471"/>
    <n v="170625.00000000003"/>
    <n v="0.35"/>
    <x v="0"/>
    <x v="20"/>
  </r>
  <r>
    <x v="3"/>
    <n v="1128299"/>
    <x v="490"/>
    <x v="2"/>
    <x v="22"/>
    <x v="16"/>
    <x v="1"/>
    <n v="75.000000000000028"/>
    <x v="29"/>
    <x v="472"/>
    <n v="196875.00000000006"/>
    <n v="0.35"/>
    <x v="0"/>
    <x v="31"/>
  </r>
  <r>
    <x v="3"/>
    <n v="1128299"/>
    <x v="490"/>
    <x v="2"/>
    <x v="22"/>
    <x v="16"/>
    <x v="2"/>
    <n v="70.000000000000014"/>
    <x v="20"/>
    <x v="106"/>
    <n v="134750"/>
    <n v="0.35"/>
    <x v="0"/>
    <x v="27"/>
  </r>
  <r>
    <x v="3"/>
    <n v="1128299"/>
    <x v="490"/>
    <x v="2"/>
    <x v="22"/>
    <x v="16"/>
    <x v="3"/>
    <n v="70.000000000000014"/>
    <x v="20"/>
    <x v="106"/>
    <n v="134750"/>
    <n v="0.35"/>
    <x v="0"/>
    <x v="27"/>
  </r>
  <r>
    <x v="3"/>
    <n v="1128299"/>
    <x v="490"/>
    <x v="2"/>
    <x v="22"/>
    <x v="16"/>
    <x v="4"/>
    <n v="80.000000000000014"/>
    <x v="33"/>
    <x v="473"/>
    <n v="152000.00000000003"/>
    <n v="0.4"/>
    <x v="0"/>
    <x v="28"/>
  </r>
  <r>
    <x v="3"/>
    <n v="1128299"/>
    <x v="490"/>
    <x v="2"/>
    <x v="22"/>
    <x v="16"/>
    <x v="5"/>
    <n v="85.000000000000014"/>
    <x v="30"/>
    <x v="269"/>
    <n v="146625"/>
    <n v="0.3"/>
    <x v="0"/>
    <x v="25"/>
  </r>
  <r>
    <x v="3"/>
    <n v="1128299"/>
    <x v="181"/>
    <x v="2"/>
    <x v="22"/>
    <x v="16"/>
    <x v="0"/>
    <n v="35"/>
    <x v="46"/>
    <x v="162"/>
    <n v="55999.999999999993"/>
    <n v="0.39999999999999997"/>
    <x v="0"/>
    <x v="8"/>
  </r>
  <r>
    <x v="3"/>
    <n v="1128299"/>
    <x v="181"/>
    <x v="2"/>
    <x v="22"/>
    <x v="16"/>
    <x v="1"/>
    <n v="45"/>
    <x v="46"/>
    <x v="210"/>
    <n v="72000"/>
    <n v="0.39999999999999997"/>
    <x v="0"/>
    <x v="2"/>
  </r>
  <r>
    <x v="3"/>
    <n v="1128299"/>
    <x v="181"/>
    <x v="2"/>
    <x v="22"/>
    <x v="16"/>
    <x v="2"/>
    <n v="45"/>
    <x v="46"/>
    <x v="210"/>
    <n v="72000"/>
    <n v="0.39999999999999997"/>
    <x v="0"/>
    <x v="2"/>
  </r>
  <r>
    <x v="3"/>
    <n v="1128299"/>
    <x v="181"/>
    <x v="2"/>
    <x v="22"/>
    <x v="16"/>
    <x v="3"/>
    <n v="45"/>
    <x v="43"/>
    <x v="128"/>
    <n v="44999.999999999993"/>
    <n v="0.39999999999999997"/>
    <x v="0"/>
    <x v="2"/>
  </r>
  <r>
    <x v="3"/>
    <n v="1128299"/>
    <x v="181"/>
    <x v="2"/>
    <x v="22"/>
    <x v="16"/>
    <x v="4"/>
    <n v="50.000000000000014"/>
    <x v="40"/>
    <x v="336"/>
    <n v="45000.000000000015"/>
    <n v="0.45"/>
    <x v="0"/>
    <x v="36"/>
  </r>
  <r>
    <x v="3"/>
    <n v="1128299"/>
    <x v="181"/>
    <x v="2"/>
    <x v="22"/>
    <x v="16"/>
    <x v="5"/>
    <n v="45"/>
    <x v="31"/>
    <x v="161"/>
    <n v="70875"/>
    <n v="0.35"/>
    <x v="0"/>
    <x v="2"/>
  </r>
  <r>
    <x v="3"/>
    <n v="1128299"/>
    <x v="212"/>
    <x v="2"/>
    <x v="22"/>
    <x v="16"/>
    <x v="0"/>
    <n v="35"/>
    <x v="23"/>
    <x v="160"/>
    <n v="70000"/>
    <n v="0.39999999999999997"/>
    <x v="0"/>
    <x v="8"/>
  </r>
  <r>
    <x v="3"/>
    <n v="1128299"/>
    <x v="212"/>
    <x v="2"/>
    <x v="22"/>
    <x v="16"/>
    <x v="1"/>
    <n v="45"/>
    <x v="46"/>
    <x v="210"/>
    <n v="72000"/>
    <n v="0.39999999999999997"/>
    <x v="0"/>
    <x v="2"/>
  </r>
  <r>
    <x v="3"/>
    <n v="1128299"/>
    <x v="212"/>
    <x v="2"/>
    <x v="22"/>
    <x v="16"/>
    <x v="2"/>
    <n v="45"/>
    <x v="46"/>
    <x v="210"/>
    <n v="72000"/>
    <n v="0.39999999999999997"/>
    <x v="0"/>
    <x v="2"/>
  </r>
  <r>
    <x v="3"/>
    <n v="1128299"/>
    <x v="212"/>
    <x v="1"/>
    <x v="23"/>
    <x v="26"/>
    <x v="3"/>
    <n v="45"/>
    <x v="43"/>
    <x v="128"/>
    <n v="44999.999999999993"/>
    <n v="0.39999999999999997"/>
    <x v="0"/>
    <x v="2"/>
  </r>
  <r>
    <x v="3"/>
    <n v="1128299"/>
    <x v="212"/>
    <x v="1"/>
    <x v="23"/>
    <x v="26"/>
    <x v="4"/>
    <n v="50.000000000000014"/>
    <x v="36"/>
    <x v="493"/>
    <n v="39375.000000000015"/>
    <n v="0.45"/>
    <x v="0"/>
    <x v="36"/>
  </r>
  <r>
    <x v="3"/>
    <n v="1128299"/>
    <x v="212"/>
    <x v="1"/>
    <x v="23"/>
    <x v="26"/>
    <x v="5"/>
    <n v="45"/>
    <x v="47"/>
    <x v="156"/>
    <n v="59062.499999999993"/>
    <n v="0.35"/>
    <x v="0"/>
    <x v="2"/>
  </r>
  <r>
    <x v="3"/>
    <n v="1128299"/>
    <x v="221"/>
    <x v="1"/>
    <x v="23"/>
    <x v="26"/>
    <x v="0"/>
    <n v="45"/>
    <x v="27"/>
    <x v="44"/>
    <n v="94499.999999999985"/>
    <n v="0.39999999999999997"/>
    <x v="0"/>
    <x v="2"/>
  </r>
  <r>
    <x v="3"/>
    <n v="1128299"/>
    <x v="221"/>
    <x v="1"/>
    <x v="23"/>
    <x v="26"/>
    <x v="1"/>
    <n v="55.000000000000007"/>
    <x v="47"/>
    <x v="141"/>
    <n v="82500"/>
    <n v="0.39999999999999997"/>
    <x v="0"/>
    <x v="4"/>
  </r>
  <r>
    <x v="3"/>
    <n v="1128299"/>
    <x v="221"/>
    <x v="1"/>
    <x v="23"/>
    <x v="26"/>
    <x v="2"/>
    <n v="60"/>
    <x v="46"/>
    <x v="49"/>
    <n v="95999.999999999985"/>
    <n v="0.39999999999999997"/>
    <x v="0"/>
    <x v="3"/>
  </r>
  <r>
    <x v="3"/>
    <n v="1128299"/>
    <x v="221"/>
    <x v="1"/>
    <x v="23"/>
    <x v="26"/>
    <x v="3"/>
    <n v="55.000000000000007"/>
    <x v="48"/>
    <x v="207"/>
    <n v="66000"/>
    <n v="0.39999999999999997"/>
    <x v="0"/>
    <x v="4"/>
  </r>
  <r>
    <x v="3"/>
    <n v="1128299"/>
    <x v="221"/>
    <x v="1"/>
    <x v="23"/>
    <x v="26"/>
    <x v="4"/>
    <n v="60.000000000000007"/>
    <x v="42"/>
    <x v="381"/>
    <n v="40500.000000000007"/>
    <n v="0.45"/>
    <x v="0"/>
    <x v="12"/>
  </r>
  <r>
    <x v="3"/>
    <n v="1128299"/>
    <x v="221"/>
    <x v="1"/>
    <x v="23"/>
    <x v="26"/>
    <x v="5"/>
    <n v="45"/>
    <x v="44"/>
    <x v="154"/>
    <n v="55125"/>
    <n v="0.35"/>
    <x v="0"/>
    <x v="2"/>
  </r>
  <r>
    <x v="3"/>
    <n v="1128299"/>
    <x v="240"/>
    <x v="1"/>
    <x v="23"/>
    <x v="26"/>
    <x v="0"/>
    <n v="50"/>
    <x v="27"/>
    <x v="47"/>
    <n v="104999.99999999999"/>
    <n v="0.39999999999999997"/>
    <x v="0"/>
    <x v="0"/>
  </r>
  <r>
    <x v="3"/>
    <n v="1128299"/>
    <x v="240"/>
    <x v="1"/>
    <x v="23"/>
    <x v="26"/>
    <x v="1"/>
    <n v="55.000000000000007"/>
    <x v="45"/>
    <x v="256"/>
    <n v="71500"/>
    <n v="0.39999999999999997"/>
    <x v="0"/>
    <x v="4"/>
  </r>
  <r>
    <x v="3"/>
    <n v="1128299"/>
    <x v="240"/>
    <x v="1"/>
    <x v="23"/>
    <x v="26"/>
    <x v="2"/>
    <n v="55.000000000000007"/>
    <x v="47"/>
    <x v="141"/>
    <n v="82500"/>
    <n v="0.39999999999999997"/>
    <x v="0"/>
    <x v="4"/>
  </r>
  <r>
    <x v="3"/>
    <n v="1128299"/>
    <x v="240"/>
    <x v="1"/>
    <x v="23"/>
    <x v="26"/>
    <x v="3"/>
    <n v="40.000000000000007"/>
    <x v="34"/>
    <x v="131"/>
    <n v="44000"/>
    <n v="0.39999999999999997"/>
    <x v="0"/>
    <x v="38"/>
  </r>
  <r>
    <x v="3"/>
    <n v="1128299"/>
    <x v="240"/>
    <x v="1"/>
    <x v="23"/>
    <x v="26"/>
    <x v="4"/>
    <n v="45.000000000000014"/>
    <x v="36"/>
    <x v="535"/>
    <n v="35437.500000000015"/>
    <n v="0.45"/>
    <x v="0"/>
    <x v="71"/>
  </r>
  <r>
    <x v="3"/>
    <n v="1128299"/>
    <x v="240"/>
    <x v="1"/>
    <x v="23"/>
    <x v="26"/>
    <x v="5"/>
    <n v="60.000000000000007"/>
    <x v="44"/>
    <x v="163"/>
    <n v="73500"/>
    <n v="0.35"/>
    <x v="0"/>
    <x v="12"/>
  </r>
  <r>
    <x v="3"/>
    <n v="1128299"/>
    <x v="271"/>
    <x v="1"/>
    <x v="23"/>
    <x v="26"/>
    <x v="0"/>
    <n v="45"/>
    <x v="20"/>
    <x v="112"/>
    <n v="98999.999999999985"/>
    <n v="0.39999999999999997"/>
    <x v="0"/>
    <x v="2"/>
  </r>
  <r>
    <x v="3"/>
    <n v="1128299"/>
    <x v="271"/>
    <x v="1"/>
    <x v="23"/>
    <x v="26"/>
    <x v="1"/>
    <n v="50"/>
    <x v="46"/>
    <x v="46"/>
    <n v="80000"/>
    <n v="0.39999999999999997"/>
    <x v="0"/>
    <x v="0"/>
  </r>
  <r>
    <x v="3"/>
    <n v="1128299"/>
    <x v="271"/>
    <x v="1"/>
    <x v="23"/>
    <x v="26"/>
    <x v="2"/>
    <n v="50"/>
    <x v="46"/>
    <x v="46"/>
    <n v="80000"/>
    <n v="0.39999999999999997"/>
    <x v="0"/>
    <x v="0"/>
  </r>
  <r>
    <x v="3"/>
    <n v="1128299"/>
    <x v="271"/>
    <x v="1"/>
    <x v="23"/>
    <x v="26"/>
    <x v="3"/>
    <n v="45"/>
    <x v="45"/>
    <x v="326"/>
    <n v="58499.999999999993"/>
    <n v="0.39999999999999997"/>
    <x v="0"/>
    <x v="2"/>
  </r>
  <r>
    <x v="3"/>
    <n v="1128299"/>
    <x v="271"/>
    <x v="1"/>
    <x v="23"/>
    <x v="26"/>
    <x v="4"/>
    <n v="40"/>
    <x v="37"/>
    <x v="125"/>
    <n v="40500"/>
    <n v="0.45"/>
    <x v="0"/>
    <x v="1"/>
  </r>
  <r>
    <x v="3"/>
    <n v="1128299"/>
    <x v="271"/>
    <x v="1"/>
    <x v="23"/>
    <x v="26"/>
    <x v="5"/>
    <n v="65"/>
    <x v="30"/>
    <x v="91"/>
    <n v="130812.49999999999"/>
    <n v="0.35"/>
    <x v="2"/>
    <x v="5"/>
  </r>
  <r>
    <x v="3"/>
    <n v="1128299"/>
    <x v="301"/>
    <x v="1"/>
    <x v="23"/>
    <x v="26"/>
    <x v="0"/>
    <n v="60"/>
    <x v="6"/>
    <x v="14"/>
    <n v="197999.99999999997"/>
    <n v="0.39999999999999997"/>
    <x v="2"/>
    <x v="3"/>
  </r>
  <r>
    <x v="3"/>
    <n v="1128299"/>
    <x v="301"/>
    <x v="1"/>
    <x v="23"/>
    <x v="26"/>
    <x v="1"/>
    <n v="70"/>
    <x v="19"/>
    <x v="109"/>
    <n v="195999.99999999997"/>
    <n v="0.39999999999999997"/>
    <x v="2"/>
    <x v="6"/>
  </r>
  <r>
    <x v="3"/>
    <n v="1128299"/>
    <x v="301"/>
    <x v="1"/>
    <x v="23"/>
    <x v="26"/>
    <x v="2"/>
    <n v="85"/>
    <x v="19"/>
    <x v="300"/>
    <n v="237999.99999999997"/>
    <n v="0.39999999999999997"/>
    <x v="2"/>
    <x v="52"/>
  </r>
  <r>
    <x v="3"/>
    <n v="1128299"/>
    <x v="301"/>
    <x v="1"/>
    <x v="23"/>
    <x v="26"/>
    <x v="3"/>
    <n v="85"/>
    <x v="30"/>
    <x v="426"/>
    <n v="195499.99999999997"/>
    <n v="0.39999999999999997"/>
    <x v="2"/>
    <x v="52"/>
  </r>
  <r>
    <x v="3"/>
    <n v="1128299"/>
    <x v="301"/>
    <x v="1"/>
    <x v="23"/>
    <x v="26"/>
    <x v="4"/>
    <n v="95"/>
    <x v="31"/>
    <x v="59"/>
    <n v="192375"/>
    <n v="0.45"/>
    <x v="2"/>
    <x v="53"/>
  </r>
  <r>
    <x v="3"/>
    <n v="1128299"/>
    <x v="301"/>
    <x v="1"/>
    <x v="23"/>
    <x v="26"/>
    <x v="5"/>
    <n v="110.00000000000001"/>
    <x v="29"/>
    <x v="427"/>
    <n v="288750"/>
    <n v="0.35"/>
    <x v="2"/>
    <x v="54"/>
  </r>
  <r>
    <x v="3"/>
    <n v="1128299"/>
    <x v="330"/>
    <x v="1"/>
    <x v="23"/>
    <x v="26"/>
    <x v="0"/>
    <n v="90"/>
    <x v="3"/>
    <x v="428"/>
    <n v="324000"/>
    <n v="0.39999999999999997"/>
    <x v="2"/>
    <x v="55"/>
  </r>
  <r>
    <x v="3"/>
    <n v="1128299"/>
    <x v="330"/>
    <x v="1"/>
    <x v="23"/>
    <x v="26"/>
    <x v="1"/>
    <n v="95"/>
    <x v="29"/>
    <x v="429"/>
    <n v="285000"/>
    <n v="0.39999999999999997"/>
    <x v="2"/>
    <x v="53"/>
  </r>
  <r>
    <x v="3"/>
    <n v="1128299"/>
    <x v="330"/>
    <x v="1"/>
    <x v="23"/>
    <x v="26"/>
    <x v="2"/>
    <n v="95"/>
    <x v="19"/>
    <x v="430"/>
    <n v="266000"/>
    <n v="0.39999999999999997"/>
    <x v="2"/>
    <x v="53"/>
  </r>
  <r>
    <x v="3"/>
    <n v="1128299"/>
    <x v="330"/>
    <x v="1"/>
    <x v="23"/>
    <x v="26"/>
    <x v="3"/>
    <n v="90"/>
    <x v="24"/>
    <x v="4"/>
    <n v="215999.99999999997"/>
    <n v="0.39999999999999997"/>
    <x v="2"/>
    <x v="55"/>
  </r>
  <r>
    <x v="3"/>
    <n v="1128299"/>
    <x v="330"/>
    <x v="1"/>
    <x v="23"/>
    <x v="26"/>
    <x v="4"/>
    <n v="95"/>
    <x v="25"/>
    <x v="431"/>
    <n v="277875"/>
    <n v="0.45"/>
    <x v="2"/>
    <x v="53"/>
  </r>
  <r>
    <x v="3"/>
    <n v="1128299"/>
    <x v="330"/>
    <x v="1"/>
    <x v="23"/>
    <x v="26"/>
    <x v="5"/>
    <n v="110.00000000000001"/>
    <x v="25"/>
    <x v="432"/>
    <n v="250250.00000000003"/>
    <n v="0.35"/>
    <x v="2"/>
    <x v="54"/>
  </r>
  <r>
    <x v="3"/>
    <n v="1128299"/>
    <x v="362"/>
    <x v="1"/>
    <x v="23"/>
    <x v="26"/>
    <x v="0"/>
    <n v="95"/>
    <x v="2"/>
    <x v="433"/>
    <n v="323000"/>
    <n v="0.39999999999999997"/>
    <x v="2"/>
    <x v="53"/>
  </r>
  <r>
    <x v="3"/>
    <n v="1128299"/>
    <x v="362"/>
    <x v="1"/>
    <x v="23"/>
    <x v="26"/>
    <x v="1"/>
    <n v="85.000000000000014"/>
    <x v="6"/>
    <x v="434"/>
    <n v="280500"/>
    <n v="0.39999999999999997"/>
    <x v="2"/>
    <x v="25"/>
  </r>
  <r>
    <x v="3"/>
    <n v="1128299"/>
    <x v="362"/>
    <x v="1"/>
    <x v="23"/>
    <x v="26"/>
    <x v="2"/>
    <n v="75.000000000000014"/>
    <x v="19"/>
    <x v="105"/>
    <n v="210000.00000000003"/>
    <n v="0.39999999999999997"/>
    <x v="2"/>
    <x v="21"/>
  </r>
  <r>
    <x v="3"/>
    <n v="1128299"/>
    <x v="362"/>
    <x v="1"/>
    <x v="23"/>
    <x v="26"/>
    <x v="3"/>
    <n v="75.000000000000014"/>
    <x v="33"/>
    <x v="229"/>
    <n v="142500"/>
    <n v="0.39999999999999997"/>
    <x v="2"/>
    <x v="21"/>
  </r>
  <r>
    <x v="3"/>
    <n v="1128299"/>
    <x v="362"/>
    <x v="1"/>
    <x v="23"/>
    <x v="26"/>
    <x v="4"/>
    <n v="64.999999999999986"/>
    <x v="33"/>
    <x v="536"/>
    <n v="138937.49999999997"/>
    <n v="0.45"/>
    <x v="2"/>
    <x v="16"/>
  </r>
  <r>
    <x v="3"/>
    <n v="1128299"/>
    <x v="362"/>
    <x v="1"/>
    <x v="23"/>
    <x v="26"/>
    <x v="5"/>
    <n v="70"/>
    <x v="48"/>
    <x v="195"/>
    <n v="73500"/>
    <n v="0.35"/>
    <x v="2"/>
    <x v="6"/>
  </r>
  <r>
    <x v="3"/>
    <n v="1128299"/>
    <x v="394"/>
    <x v="1"/>
    <x v="23"/>
    <x v="26"/>
    <x v="0"/>
    <n v="45.000000000000014"/>
    <x v="23"/>
    <x v="467"/>
    <n v="90000.000000000015"/>
    <n v="0.39999999999999997"/>
    <x v="2"/>
    <x v="15"/>
  </r>
  <r>
    <x v="3"/>
    <n v="1128299"/>
    <x v="394"/>
    <x v="1"/>
    <x v="23"/>
    <x v="26"/>
    <x v="1"/>
    <n v="50.000000000000014"/>
    <x v="23"/>
    <x v="447"/>
    <n v="100000.00000000001"/>
    <n v="0.39999999999999997"/>
    <x v="2"/>
    <x v="35"/>
  </r>
  <r>
    <x v="3"/>
    <n v="1128299"/>
    <x v="394"/>
    <x v="1"/>
    <x v="23"/>
    <x v="26"/>
    <x v="2"/>
    <n v="45.000000000000014"/>
    <x v="48"/>
    <x v="142"/>
    <n v="54000.000000000007"/>
    <n v="0.39999999999999997"/>
    <x v="2"/>
    <x v="15"/>
  </r>
  <r>
    <x v="3"/>
    <n v="1128299"/>
    <x v="394"/>
    <x v="1"/>
    <x v="23"/>
    <x v="26"/>
    <x v="3"/>
    <n v="45.000000000000014"/>
    <x v="43"/>
    <x v="537"/>
    <n v="45000.000000000007"/>
    <n v="0.39999999999999997"/>
    <x v="2"/>
    <x v="15"/>
  </r>
  <r>
    <x v="3"/>
    <n v="1128299"/>
    <x v="394"/>
    <x v="1"/>
    <x v="23"/>
    <x v="26"/>
    <x v="4"/>
    <n v="55.000000000000007"/>
    <x v="34"/>
    <x v="395"/>
    <n v="68062.500000000015"/>
    <n v="0.45"/>
    <x v="2"/>
    <x v="4"/>
  </r>
  <r>
    <x v="3"/>
    <n v="1128299"/>
    <x v="394"/>
    <x v="1"/>
    <x v="23"/>
    <x v="26"/>
    <x v="5"/>
    <n v="40"/>
    <x v="48"/>
    <x v="150"/>
    <n v="42000"/>
    <n v="0.35"/>
    <x v="2"/>
    <x v="1"/>
  </r>
  <r>
    <x v="3"/>
    <n v="1128299"/>
    <x v="423"/>
    <x v="1"/>
    <x v="23"/>
    <x v="26"/>
    <x v="0"/>
    <n v="35"/>
    <x v="46"/>
    <x v="162"/>
    <n v="55999.999999999993"/>
    <n v="0.39999999999999997"/>
    <x v="2"/>
    <x v="8"/>
  </r>
  <r>
    <x v="3"/>
    <n v="1128299"/>
    <x v="423"/>
    <x v="1"/>
    <x v="23"/>
    <x v="26"/>
    <x v="1"/>
    <n v="50.000000000000014"/>
    <x v="30"/>
    <x v="450"/>
    <n v="115000.00000000001"/>
    <n v="0.39999999999999997"/>
    <x v="2"/>
    <x v="35"/>
  </r>
  <r>
    <x v="3"/>
    <n v="1128299"/>
    <x v="423"/>
    <x v="1"/>
    <x v="23"/>
    <x v="26"/>
    <x v="2"/>
    <n v="45.000000000000014"/>
    <x v="46"/>
    <x v="538"/>
    <n v="72000.000000000015"/>
    <n v="0.39999999999999997"/>
    <x v="2"/>
    <x v="71"/>
  </r>
  <r>
    <x v="3"/>
    <n v="1128299"/>
    <x v="423"/>
    <x v="1"/>
    <x v="23"/>
    <x v="26"/>
    <x v="3"/>
    <n v="40.000000000000007"/>
    <x v="47"/>
    <x v="193"/>
    <n v="60000.000000000007"/>
    <n v="0.39999999999999997"/>
    <x v="2"/>
    <x v="38"/>
  </r>
  <r>
    <x v="3"/>
    <n v="1128299"/>
    <x v="423"/>
    <x v="1"/>
    <x v="23"/>
    <x v="26"/>
    <x v="4"/>
    <n v="50"/>
    <x v="44"/>
    <x v="160"/>
    <n v="78750"/>
    <n v="0.45"/>
    <x v="2"/>
    <x v="0"/>
  </r>
  <r>
    <x v="3"/>
    <n v="1128299"/>
    <x v="423"/>
    <x v="1"/>
    <x v="23"/>
    <x v="26"/>
    <x v="5"/>
    <n v="55.000000000000007"/>
    <x v="46"/>
    <x v="139"/>
    <n v="77000"/>
    <n v="0.35"/>
    <x v="2"/>
    <x v="4"/>
  </r>
  <r>
    <x v="3"/>
    <n v="1128299"/>
    <x v="454"/>
    <x v="1"/>
    <x v="23"/>
    <x v="26"/>
    <x v="0"/>
    <n v="40.000000000000007"/>
    <x v="22"/>
    <x v="447"/>
    <n v="100000.00000000001"/>
    <n v="0.39999999999999997"/>
    <x v="2"/>
    <x v="61"/>
  </r>
  <r>
    <x v="3"/>
    <n v="1128299"/>
    <x v="454"/>
    <x v="1"/>
    <x v="23"/>
    <x v="26"/>
    <x v="1"/>
    <n v="45.000000000000014"/>
    <x v="19"/>
    <x v="539"/>
    <n v="126000.00000000003"/>
    <n v="0.39999999999999997"/>
    <x v="2"/>
    <x v="71"/>
  </r>
  <r>
    <x v="3"/>
    <n v="1128299"/>
    <x v="454"/>
    <x v="1"/>
    <x v="23"/>
    <x v="26"/>
    <x v="2"/>
    <n v="40.000000000000007"/>
    <x v="27"/>
    <x v="163"/>
    <n v="84000"/>
    <n v="0.39999999999999997"/>
    <x v="2"/>
    <x v="38"/>
  </r>
  <r>
    <x v="3"/>
    <n v="1128299"/>
    <x v="454"/>
    <x v="1"/>
    <x v="23"/>
    <x v="26"/>
    <x v="3"/>
    <n v="50.000000000000014"/>
    <x v="23"/>
    <x v="447"/>
    <n v="100000.00000000001"/>
    <n v="0.39999999999999997"/>
    <x v="2"/>
    <x v="35"/>
  </r>
  <r>
    <x v="3"/>
    <n v="1128299"/>
    <x v="454"/>
    <x v="1"/>
    <x v="23"/>
    <x v="26"/>
    <x v="4"/>
    <n v="70"/>
    <x v="33"/>
    <x v="206"/>
    <n v="149625"/>
    <n v="0.45"/>
    <x v="2"/>
    <x v="6"/>
  </r>
  <r>
    <x v="3"/>
    <n v="1128299"/>
    <x v="454"/>
    <x v="1"/>
    <x v="23"/>
    <x v="26"/>
    <x v="5"/>
    <n v="85.000000000000014"/>
    <x v="24"/>
    <x v="413"/>
    <n v="178500"/>
    <n v="0.35"/>
    <x v="2"/>
    <x v="25"/>
  </r>
  <r>
    <x v="3"/>
    <n v="1128299"/>
    <x v="483"/>
    <x v="1"/>
    <x v="23"/>
    <x v="26"/>
    <x v="0"/>
    <n v="70.000000000000014"/>
    <x v="9"/>
    <x v="540"/>
    <n v="224000.00000000003"/>
    <n v="0.39999999999999997"/>
    <x v="2"/>
    <x v="27"/>
  </r>
  <r>
    <x v="3"/>
    <n v="1128299"/>
    <x v="483"/>
    <x v="1"/>
    <x v="23"/>
    <x v="26"/>
    <x v="1"/>
    <n v="80.000000000000028"/>
    <x v="9"/>
    <x v="541"/>
    <n v="256000.00000000006"/>
    <n v="0.39999999999999997"/>
    <x v="2"/>
    <x v="72"/>
  </r>
  <r>
    <x v="0"/>
    <n v="1128299"/>
    <x v="483"/>
    <x v="1"/>
    <x v="23"/>
    <x v="26"/>
    <x v="2"/>
    <n v="75.000000000000028"/>
    <x v="24"/>
    <x v="276"/>
    <n v="180000.00000000006"/>
    <n v="0.39999999999999997"/>
    <x v="2"/>
    <x v="31"/>
  </r>
  <r>
    <x v="0"/>
    <n v="1128299"/>
    <x v="483"/>
    <x v="1"/>
    <x v="23"/>
    <x v="26"/>
    <x v="3"/>
    <n v="75.000000000000028"/>
    <x v="24"/>
    <x v="276"/>
    <n v="180000.00000000006"/>
    <n v="0.39999999999999997"/>
    <x v="2"/>
    <x v="31"/>
  </r>
  <r>
    <x v="0"/>
    <n v="1128299"/>
    <x v="483"/>
    <x v="1"/>
    <x v="23"/>
    <x v="26"/>
    <x v="4"/>
    <n v="85.000000000000014"/>
    <x v="27"/>
    <x v="247"/>
    <n v="200812.50000000003"/>
    <n v="0.45"/>
    <x v="2"/>
    <x v="25"/>
  </r>
  <r>
    <x v="0"/>
    <n v="1128299"/>
    <x v="483"/>
    <x v="1"/>
    <x v="23"/>
    <x v="26"/>
    <x v="5"/>
    <n v="90.000000000000028"/>
    <x v="22"/>
    <x v="472"/>
    <n v="196875.00000000006"/>
    <n v="0.35"/>
    <x v="2"/>
    <x v="73"/>
  </r>
  <r>
    <x v="0"/>
    <n v="1197831"/>
    <x v="169"/>
    <x v="1"/>
    <x v="23"/>
    <x v="26"/>
    <x v="0"/>
    <n v="20"/>
    <x v="21"/>
    <x v="200"/>
    <n v="40500"/>
    <n v="0.3"/>
    <x v="2"/>
    <x v="17"/>
  </r>
  <r>
    <x v="0"/>
    <n v="1197831"/>
    <x v="169"/>
    <x v="1"/>
    <x v="23"/>
    <x v="26"/>
    <x v="1"/>
    <n v="30"/>
    <x v="21"/>
    <x v="161"/>
    <n v="60750"/>
    <n v="0.3"/>
    <x v="2"/>
    <x v="9"/>
  </r>
  <r>
    <x v="0"/>
    <n v="1197831"/>
    <x v="169"/>
    <x v="1"/>
    <x v="23"/>
    <x v="26"/>
    <x v="2"/>
    <n v="30"/>
    <x v="33"/>
    <x v="332"/>
    <n v="42750"/>
    <n v="0.3"/>
    <x v="2"/>
    <x v="9"/>
  </r>
  <r>
    <x v="0"/>
    <n v="1197831"/>
    <x v="169"/>
    <x v="1"/>
    <x v="23"/>
    <x v="26"/>
    <x v="3"/>
    <n v="35"/>
    <x v="33"/>
    <x v="158"/>
    <n v="66500"/>
    <n v="0.4"/>
    <x v="2"/>
    <x v="8"/>
  </r>
  <r>
    <x v="0"/>
    <n v="1197831"/>
    <x v="169"/>
    <x v="1"/>
    <x v="23"/>
    <x v="26"/>
    <x v="4"/>
    <n v="40"/>
    <x v="45"/>
    <x v="197"/>
    <n v="32500"/>
    <n v="0.25"/>
    <x v="2"/>
    <x v="1"/>
  </r>
  <r>
    <x v="3"/>
    <n v="1197831"/>
    <x v="169"/>
    <x v="1"/>
    <x v="23"/>
    <x v="26"/>
    <x v="5"/>
    <n v="35"/>
    <x v="33"/>
    <x v="158"/>
    <n v="74812.5"/>
    <n v="0.45"/>
    <x v="2"/>
    <x v="8"/>
  </r>
  <r>
    <x v="0"/>
    <n v="1197831"/>
    <x v="199"/>
    <x v="1"/>
    <x v="23"/>
    <x v="26"/>
    <x v="0"/>
    <n v="25"/>
    <x v="22"/>
    <x v="372"/>
    <n v="46875"/>
    <n v="0.3"/>
    <x v="2"/>
    <x v="7"/>
  </r>
  <r>
    <x v="0"/>
    <n v="1197831"/>
    <x v="199"/>
    <x v="1"/>
    <x v="23"/>
    <x v="26"/>
    <x v="1"/>
    <n v="35"/>
    <x v="24"/>
    <x v="195"/>
    <n v="63000"/>
    <n v="0.3"/>
    <x v="2"/>
    <x v="8"/>
  </r>
  <r>
    <x v="0"/>
    <n v="1197831"/>
    <x v="199"/>
    <x v="1"/>
    <x v="23"/>
    <x v="26"/>
    <x v="2"/>
    <n v="35"/>
    <x v="32"/>
    <x v="159"/>
    <n v="44625"/>
    <n v="0.3"/>
    <x v="2"/>
    <x v="8"/>
  </r>
  <r>
    <x v="0"/>
    <n v="1197831"/>
    <x v="199"/>
    <x v="2"/>
    <x v="24"/>
    <x v="27"/>
    <x v="3"/>
    <n v="35"/>
    <x v="47"/>
    <x v="333"/>
    <n v="52500"/>
    <n v="0.4"/>
    <x v="2"/>
    <x v="8"/>
  </r>
  <r>
    <x v="0"/>
    <n v="1197831"/>
    <x v="199"/>
    <x v="2"/>
    <x v="24"/>
    <x v="27"/>
    <x v="4"/>
    <n v="40"/>
    <x v="43"/>
    <x v="124"/>
    <n v="25000"/>
    <n v="0.25"/>
    <x v="2"/>
    <x v="1"/>
  </r>
  <r>
    <x v="0"/>
    <n v="1197831"/>
    <x v="199"/>
    <x v="2"/>
    <x v="24"/>
    <x v="27"/>
    <x v="5"/>
    <n v="35"/>
    <x v="31"/>
    <x v="154"/>
    <n v="70875"/>
    <n v="0.45"/>
    <x v="2"/>
    <x v="8"/>
  </r>
  <r>
    <x v="0"/>
    <n v="1197831"/>
    <x v="708"/>
    <x v="2"/>
    <x v="24"/>
    <x v="27"/>
    <x v="0"/>
    <n v="30"/>
    <x v="22"/>
    <x v="205"/>
    <n v="65625"/>
    <n v="0.35"/>
    <x v="2"/>
    <x v="9"/>
  </r>
  <r>
    <x v="0"/>
    <n v="1197831"/>
    <x v="708"/>
    <x v="2"/>
    <x v="24"/>
    <x v="27"/>
    <x v="1"/>
    <n v="40"/>
    <x v="22"/>
    <x v="53"/>
    <n v="87500"/>
    <n v="0.35"/>
    <x v="2"/>
    <x v="1"/>
  </r>
  <r>
    <x v="0"/>
    <n v="1197831"/>
    <x v="708"/>
    <x v="2"/>
    <x v="24"/>
    <x v="27"/>
    <x v="2"/>
    <n v="30"/>
    <x v="31"/>
    <x v="200"/>
    <n v="47250"/>
    <n v="0.35"/>
    <x v="2"/>
    <x v="9"/>
  </r>
  <r>
    <x v="0"/>
    <n v="1197831"/>
    <x v="708"/>
    <x v="2"/>
    <x v="24"/>
    <x v="27"/>
    <x v="3"/>
    <n v="35"/>
    <x v="44"/>
    <x v="208"/>
    <n v="55125"/>
    <n v="0.45"/>
    <x v="2"/>
    <x v="8"/>
  </r>
  <r>
    <x v="3"/>
    <n v="1197831"/>
    <x v="708"/>
    <x v="2"/>
    <x v="24"/>
    <x v="27"/>
    <x v="4"/>
    <n v="40"/>
    <x v="43"/>
    <x v="124"/>
    <n v="30000"/>
    <n v="0.3"/>
    <x v="2"/>
    <x v="1"/>
  </r>
  <r>
    <x v="3"/>
    <n v="1197831"/>
    <x v="708"/>
    <x v="2"/>
    <x v="24"/>
    <x v="27"/>
    <x v="5"/>
    <n v="35"/>
    <x v="46"/>
    <x v="162"/>
    <n v="70000"/>
    <n v="0.5"/>
    <x v="2"/>
    <x v="8"/>
  </r>
  <r>
    <x v="3"/>
    <n v="1197831"/>
    <x v="723"/>
    <x v="2"/>
    <x v="24"/>
    <x v="27"/>
    <x v="0"/>
    <n v="20"/>
    <x v="25"/>
    <x v="197"/>
    <n v="45500"/>
    <n v="0.35"/>
    <x v="2"/>
    <x v="17"/>
  </r>
  <r>
    <x v="3"/>
    <n v="1197831"/>
    <x v="723"/>
    <x v="2"/>
    <x v="24"/>
    <x v="27"/>
    <x v="1"/>
    <n v="30.000000000000004"/>
    <x v="25"/>
    <x v="403"/>
    <n v="68250"/>
    <n v="0.35"/>
    <x v="2"/>
    <x v="18"/>
  </r>
  <r>
    <x v="3"/>
    <n v="1197831"/>
    <x v="723"/>
    <x v="2"/>
    <x v="24"/>
    <x v="27"/>
    <x v="2"/>
    <n v="24.999999999999996"/>
    <x v="33"/>
    <x v="542"/>
    <n v="41562.499999999993"/>
    <n v="0.35"/>
    <x v="2"/>
    <x v="74"/>
  </r>
  <r>
    <x v="3"/>
    <n v="1197831"/>
    <x v="723"/>
    <x v="2"/>
    <x v="24"/>
    <x v="27"/>
    <x v="3"/>
    <n v="30.000000000000004"/>
    <x v="47"/>
    <x v="134"/>
    <n v="50625.000000000007"/>
    <n v="0.45"/>
    <x v="2"/>
    <x v="18"/>
  </r>
  <r>
    <x v="3"/>
    <n v="1197831"/>
    <x v="723"/>
    <x v="2"/>
    <x v="24"/>
    <x v="27"/>
    <x v="4"/>
    <n v="35"/>
    <x v="34"/>
    <x v="119"/>
    <n v="28875"/>
    <n v="0.3"/>
    <x v="2"/>
    <x v="8"/>
  </r>
  <r>
    <x v="3"/>
    <n v="1197831"/>
    <x v="723"/>
    <x v="2"/>
    <x v="24"/>
    <x v="27"/>
    <x v="5"/>
    <n v="30.000000000000004"/>
    <x v="20"/>
    <x v="207"/>
    <n v="82500.000000000015"/>
    <n v="0.5"/>
    <x v="2"/>
    <x v="18"/>
  </r>
  <r>
    <x v="3"/>
    <n v="1197831"/>
    <x v="258"/>
    <x v="2"/>
    <x v="24"/>
    <x v="27"/>
    <x v="0"/>
    <n v="20"/>
    <x v="19"/>
    <x v="162"/>
    <n v="49000"/>
    <n v="0.35"/>
    <x v="2"/>
    <x v="17"/>
  </r>
  <r>
    <x v="3"/>
    <n v="1197831"/>
    <x v="258"/>
    <x v="2"/>
    <x v="24"/>
    <x v="27"/>
    <x v="1"/>
    <n v="30.000000000000004"/>
    <x v="26"/>
    <x v="543"/>
    <n v="76125"/>
    <n v="0.35"/>
    <x v="2"/>
    <x v="18"/>
  </r>
  <r>
    <x v="3"/>
    <n v="1197831"/>
    <x v="258"/>
    <x v="2"/>
    <x v="24"/>
    <x v="27"/>
    <x v="2"/>
    <n v="24.999999999999996"/>
    <x v="30"/>
    <x v="544"/>
    <n v="50312.499999999985"/>
    <n v="0.35"/>
    <x v="2"/>
    <x v="19"/>
  </r>
  <r>
    <x v="3"/>
    <n v="1197831"/>
    <x v="258"/>
    <x v="2"/>
    <x v="24"/>
    <x v="27"/>
    <x v="3"/>
    <n v="35"/>
    <x v="23"/>
    <x v="160"/>
    <n v="78750"/>
    <n v="0.45"/>
    <x v="2"/>
    <x v="8"/>
  </r>
  <r>
    <x v="3"/>
    <n v="1197831"/>
    <x v="258"/>
    <x v="2"/>
    <x v="24"/>
    <x v="27"/>
    <x v="4"/>
    <n v="50"/>
    <x v="46"/>
    <x v="46"/>
    <n v="60000"/>
    <n v="0.3"/>
    <x v="2"/>
    <x v="0"/>
  </r>
  <r>
    <x v="3"/>
    <n v="1197831"/>
    <x v="258"/>
    <x v="2"/>
    <x v="24"/>
    <x v="27"/>
    <x v="5"/>
    <n v="45"/>
    <x v="29"/>
    <x v="73"/>
    <n v="168750"/>
    <n v="0.5"/>
    <x v="2"/>
    <x v="2"/>
  </r>
  <r>
    <x v="3"/>
    <n v="1197831"/>
    <x v="288"/>
    <x v="2"/>
    <x v="24"/>
    <x v="27"/>
    <x v="0"/>
    <n v="45"/>
    <x v="29"/>
    <x v="73"/>
    <n v="118124.99999999999"/>
    <n v="0.35"/>
    <x v="2"/>
    <x v="2"/>
  </r>
  <r>
    <x v="3"/>
    <n v="1197831"/>
    <x v="288"/>
    <x v="2"/>
    <x v="24"/>
    <x v="27"/>
    <x v="1"/>
    <n v="50"/>
    <x v="29"/>
    <x v="68"/>
    <n v="131250"/>
    <n v="0.35"/>
    <x v="2"/>
    <x v="0"/>
  </r>
  <r>
    <x v="3"/>
    <n v="1197831"/>
    <x v="288"/>
    <x v="2"/>
    <x v="24"/>
    <x v="27"/>
    <x v="2"/>
    <n v="50"/>
    <x v="24"/>
    <x v="60"/>
    <n v="105000"/>
    <n v="0.35"/>
    <x v="2"/>
    <x v="0"/>
  </r>
  <r>
    <x v="3"/>
    <n v="1197831"/>
    <x v="288"/>
    <x v="2"/>
    <x v="24"/>
    <x v="27"/>
    <x v="3"/>
    <n v="50"/>
    <x v="20"/>
    <x v="140"/>
    <n v="123750"/>
    <n v="0.45"/>
    <x v="2"/>
    <x v="0"/>
  </r>
  <r>
    <x v="3"/>
    <n v="1197831"/>
    <x v="288"/>
    <x v="2"/>
    <x v="24"/>
    <x v="27"/>
    <x v="4"/>
    <n v="55.000000000000007"/>
    <x v="31"/>
    <x v="173"/>
    <n v="74250"/>
    <n v="0.3"/>
    <x v="2"/>
    <x v="4"/>
  </r>
  <r>
    <x v="3"/>
    <n v="1197831"/>
    <x v="288"/>
    <x v="2"/>
    <x v="24"/>
    <x v="27"/>
    <x v="5"/>
    <n v="60.000000000000007"/>
    <x v="6"/>
    <x v="34"/>
    <n v="247500.00000000003"/>
    <n v="0.5"/>
    <x v="2"/>
    <x v="12"/>
  </r>
  <r>
    <x v="3"/>
    <n v="1197831"/>
    <x v="320"/>
    <x v="2"/>
    <x v="24"/>
    <x v="27"/>
    <x v="0"/>
    <n v="50"/>
    <x v="28"/>
    <x v="75"/>
    <n v="155000"/>
    <n v="0.39999999999999997"/>
    <x v="2"/>
    <x v="0"/>
  </r>
  <r>
    <x v="3"/>
    <n v="1197831"/>
    <x v="320"/>
    <x v="2"/>
    <x v="24"/>
    <x v="27"/>
    <x v="1"/>
    <n v="55.000000000000007"/>
    <x v="28"/>
    <x v="101"/>
    <n v="170500"/>
    <n v="0.39999999999999997"/>
    <x v="2"/>
    <x v="4"/>
  </r>
  <r>
    <x v="3"/>
    <n v="1197831"/>
    <x v="320"/>
    <x v="2"/>
    <x v="24"/>
    <x v="27"/>
    <x v="2"/>
    <n v="50"/>
    <x v="8"/>
    <x v="10"/>
    <n v="184999.99999999997"/>
    <n v="0.39999999999999997"/>
    <x v="2"/>
    <x v="0"/>
  </r>
  <r>
    <x v="3"/>
    <n v="1197831"/>
    <x v="320"/>
    <x v="2"/>
    <x v="24"/>
    <x v="27"/>
    <x v="3"/>
    <n v="50"/>
    <x v="27"/>
    <x v="47"/>
    <n v="131250"/>
    <n v="0.5"/>
    <x v="2"/>
    <x v="0"/>
  </r>
  <r>
    <x v="3"/>
    <n v="1197831"/>
    <x v="320"/>
    <x v="2"/>
    <x v="24"/>
    <x v="27"/>
    <x v="4"/>
    <n v="55.000000000000007"/>
    <x v="27"/>
    <x v="171"/>
    <n v="101062.50000000001"/>
    <n v="0.35"/>
    <x v="2"/>
    <x v="4"/>
  </r>
  <r>
    <x v="0"/>
    <n v="1197831"/>
    <x v="320"/>
    <x v="2"/>
    <x v="24"/>
    <x v="27"/>
    <x v="5"/>
    <n v="65"/>
    <x v="9"/>
    <x v="98"/>
    <n v="286000"/>
    <n v="0.55000000000000004"/>
    <x v="2"/>
    <x v="5"/>
  </r>
  <r>
    <x v="0"/>
    <n v="1197831"/>
    <x v="353"/>
    <x v="2"/>
    <x v="24"/>
    <x v="27"/>
    <x v="0"/>
    <n v="50"/>
    <x v="29"/>
    <x v="68"/>
    <n v="150000"/>
    <n v="0.39999999999999997"/>
    <x v="2"/>
    <x v="0"/>
  </r>
  <r>
    <x v="0"/>
    <n v="1197831"/>
    <x v="353"/>
    <x v="2"/>
    <x v="24"/>
    <x v="27"/>
    <x v="1"/>
    <n v="55.000000000000007"/>
    <x v="29"/>
    <x v="70"/>
    <n v="165000"/>
    <n v="0.39999999999999997"/>
    <x v="2"/>
    <x v="4"/>
  </r>
  <r>
    <x v="0"/>
    <n v="1197831"/>
    <x v="353"/>
    <x v="2"/>
    <x v="24"/>
    <x v="27"/>
    <x v="2"/>
    <n v="50"/>
    <x v="8"/>
    <x v="10"/>
    <n v="184999.99999999997"/>
    <n v="0.39999999999999997"/>
    <x v="2"/>
    <x v="0"/>
  </r>
  <r>
    <x v="0"/>
    <n v="1197831"/>
    <x v="353"/>
    <x v="2"/>
    <x v="24"/>
    <x v="27"/>
    <x v="3"/>
    <n v="50"/>
    <x v="33"/>
    <x v="343"/>
    <n v="118750"/>
    <n v="0.5"/>
    <x v="2"/>
    <x v="0"/>
  </r>
  <r>
    <x v="2"/>
    <n v="1197831"/>
    <x v="353"/>
    <x v="2"/>
    <x v="24"/>
    <x v="27"/>
    <x v="4"/>
    <n v="55.000000000000007"/>
    <x v="33"/>
    <x v="347"/>
    <n v="91437.5"/>
    <n v="0.35"/>
    <x v="2"/>
    <x v="4"/>
  </r>
  <r>
    <x v="2"/>
    <n v="1197831"/>
    <x v="353"/>
    <x v="2"/>
    <x v="24"/>
    <x v="27"/>
    <x v="5"/>
    <n v="60"/>
    <x v="26"/>
    <x v="93"/>
    <n v="239250.00000000003"/>
    <n v="0.55000000000000004"/>
    <x v="2"/>
    <x v="3"/>
  </r>
  <r>
    <x v="2"/>
    <n v="1197831"/>
    <x v="381"/>
    <x v="2"/>
    <x v="24"/>
    <x v="27"/>
    <x v="0"/>
    <n v="55.000000000000007"/>
    <x v="21"/>
    <x v="107"/>
    <n v="148500"/>
    <n v="0.39999999999999997"/>
    <x v="2"/>
    <x v="4"/>
  </r>
  <r>
    <x v="2"/>
    <n v="1197831"/>
    <x v="381"/>
    <x v="2"/>
    <x v="24"/>
    <x v="27"/>
    <x v="1"/>
    <n v="55.000000000000007"/>
    <x v="22"/>
    <x v="329"/>
    <n v="137500"/>
    <n v="0.39999999999999997"/>
    <x v="2"/>
    <x v="4"/>
  </r>
  <r>
    <x v="2"/>
    <n v="1197831"/>
    <x v="381"/>
    <x v="2"/>
    <x v="24"/>
    <x v="27"/>
    <x v="2"/>
    <n v="60"/>
    <x v="21"/>
    <x v="71"/>
    <n v="162000"/>
    <n v="0.39999999999999997"/>
    <x v="2"/>
    <x v="3"/>
  </r>
  <r>
    <x v="2"/>
    <n v="1197831"/>
    <x v="381"/>
    <x v="2"/>
    <x v="24"/>
    <x v="27"/>
    <x v="3"/>
    <n v="60"/>
    <x v="46"/>
    <x v="49"/>
    <n v="120000"/>
    <n v="0.5"/>
    <x v="2"/>
    <x v="3"/>
  </r>
  <r>
    <x v="2"/>
    <n v="1197831"/>
    <x v="381"/>
    <x v="2"/>
    <x v="24"/>
    <x v="27"/>
    <x v="4"/>
    <n v="55.000000000000007"/>
    <x v="46"/>
    <x v="139"/>
    <n v="77000"/>
    <n v="0.35"/>
    <x v="2"/>
    <x v="4"/>
  </r>
  <r>
    <x v="2"/>
    <n v="1197831"/>
    <x v="381"/>
    <x v="2"/>
    <x v="24"/>
    <x v="27"/>
    <x v="5"/>
    <n v="50"/>
    <x v="22"/>
    <x v="65"/>
    <n v="171875"/>
    <n v="0.55000000000000004"/>
    <x v="2"/>
    <x v="0"/>
  </r>
  <r>
    <x v="2"/>
    <n v="1197831"/>
    <x v="410"/>
    <x v="2"/>
    <x v="24"/>
    <x v="27"/>
    <x v="0"/>
    <n v="40"/>
    <x v="30"/>
    <x v="328"/>
    <n v="91999.999999999985"/>
    <n v="0.39999999999999997"/>
    <x v="2"/>
    <x v="1"/>
  </r>
  <r>
    <x v="2"/>
    <n v="1197831"/>
    <x v="410"/>
    <x v="2"/>
    <x v="24"/>
    <x v="27"/>
    <x v="1"/>
    <n v="40"/>
    <x v="30"/>
    <x v="328"/>
    <n v="91999.999999999985"/>
    <n v="0.39999999999999997"/>
    <x v="2"/>
    <x v="1"/>
  </r>
  <r>
    <x v="2"/>
    <n v="1197831"/>
    <x v="410"/>
    <x v="2"/>
    <x v="24"/>
    <x v="27"/>
    <x v="2"/>
    <n v="45"/>
    <x v="27"/>
    <x v="44"/>
    <n v="94499.999999999985"/>
    <n v="0.39999999999999997"/>
    <x v="2"/>
    <x v="2"/>
  </r>
  <r>
    <x v="2"/>
    <n v="1197831"/>
    <x v="410"/>
    <x v="2"/>
    <x v="24"/>
    <x v="27"/>
    <x v="3"/>
    <n v="45"/>
    <x v="47"/>
    <x v="156"/>
    <n v="84375"/>
    <n v="0.5"/>
    <x v="2"/>
    <x v="2"/>
  </r>
  <r>
    <x v="2"/>
    <n v="1197831"/>
    <x v="410"/>
    <x v="2"/>
    <x v="24"/>
    <x v="27"/>
    <x v="4"/>
    <n v="35"/>
    <x v="44"/>
    <x v="208"/>
    <n v="42875"/>
    <n v="0.35"/>
    <x v="2"/>
    <x v="8"/>
  </r>
  <r>
    <x v="2"/>
    <n v="1197831"/>
    <x v="410"/>
    <x v="2"/>
    <x v="24"/>
    <x v="27"/>
    <x v="5"/>
    <n v="45"/>
    <x v="27"/>
    <x v="44"/>
    <n v="129937.50000000001"/>
    <n v="0.55000000000000004"/>
    <x v="2"/>
    <x v="2"/>
  </r>
  <r>
    <x v="2"/>
    <n v="1197831"/>
    <x v="442"/>
    <x v="2"/>
    <x v="24"/>
    <x v="27"/>
    <x v="0"/>
    <n v="35"/>
    <x v="21"/>
    <x v="44"/>
    <n v="94499.999999999985"/>
    <n v="0.39999999999999997"/>
    <x v="2"/>
    <x v="8"/>
  </r>
  <r>
    <x v="2"/>
    <n v="1197831"/>
    <x v="442"/>
    <x v="2"/>
    <x v="24"/>
    <x v="27"/>
    <x v="1"/>
    <n v="35"/>
    <x v="21"/>
    <x v="44"/>
    <n v="94499.999999999985"/>
    <n v="0.39999999999999997"/>
    <x v="2"/>
    <x v="8"/>
  </r>
  <r>
    <x v="2"/>
    <n v="1197831"/>
    <x v="442"/>
    <x v="2"/>
    <x v="24"/>
    <x v="27"/>
    <x v="2"/>
    <n v="60"/>
    <x v="24"/>
    <x v="11"/>
    <n v="144000"/>
    <n v="0.39999999999999997"/>
    <x v="2"/>
    <x v="3"/>
  </r>
  <r>
    <x v="2"/>
    <n v="1197831"/>
    <x v="442"/>
    <x v="2"/>
    <x v="24"/>
    <x v="27"/>
    <x v="3"/>
    <n v="60"/>
    <x v="31"/>
    <x v="51"/>
    <n v="135000"/>
    <n v="0.5"/>
    <x v="2"/>
    <x v="3"/>
  </r>
  <r>
    <x v="2"/>
    <n v="1197831"/>
    <x v="442"/>
    <x v="2"/>
    <x v="24"/>
    <x v="27"/>
    <x v="4"/>
    <n v="54.999999999999993"/>
    <x v="32"/>
    <x v="330"/>
    <n v="81812.499999999985"/>
    <n v="0.35"/>
    <x v="2"/>
    <x v="13"/>
  </r>
  <r>
    <x v="2"/>
    <n v="1197831"/>
    <x v="442"/>
    <x v="2"/>
    <x v="24"/>
    <x v="27"/>
    <x v="5"/>
    <n v="65"/>
    <x v="22"/>
    <x v="114"/>
    <n v="223437.50000000003"/>
    <n v="0.55000000000000004"/>
    <x v="2"/>
    <x v="5"/>
  </r>
  <r>
    <x v="0"/>
    <n v="1197831"/>
    <x v="471"/>
    <x v="2"/>
    <x v="24"/>
    <x v="27"/>
    <x v="0"/>
    <n v="54.999999999999993"/>
    <x v="28"/>
    <x v="461"/>
    <n v="170499.99999999997"/>
    <n v="0.39999999999999997"/>
    <x v="2"/>
    <x v="13"/>
  </r>
  <r>
    <x v="0"/>
    <n v="1197831"/>
    <x v="471"/>
    <x v="2"/>
    <x v="24"/>
    <x v="27"/>
    <x v="1"/>
    <n v="54.999999999999993"/>
    <x v="28"/>
    <x v="461"/>
    <n v="170499.99999999997"/>
    <n v="0.39999999999999997"/>
    <x v="2"/>
    <x v="13"/>
  </r>
  <r>
    <x v="0"/>
    <n v="1197831"/>
    <x v="471"/>
    <x v="2"/>
    <x v="24"/>
    <x v="27"/>
    <x v="2"/>
    <n v="60"/>
    <x v="21"/>
    <x v="71"/>
    <n v="162000"/>
    <n v="0.39999999999999997"/>
    <x v="2"/>
    <x v="3"/>
  </r>
  <r>
    <x v="0"/>
    <n v="1197831"/>
    <x v="471"/>
    <x v="2"/>
    <x v="24"/>
    <x v="27"/>
    <x v="3"/>
    <n v="60"/>
    <x v="27"/>
    <x v="39"/>
    <n v="157500"/>
    <n v="0.5"/>
    <x v="2"/>
    <x v="3"/>
  </r>
  <r>
    <x v="0"/>
    <n v="1197831"/>
    <x v="471"/>
    <x v="2"/>
    <x v="24"/>
    <x v="27"/>
    <x v="4"/>
    <n v="54.999999999999993"/>
    <x v="33"/>
    <x v="325"/>
    <n v="91437.499999999985"/>
    <n v="0.35"/>
    <x v="2"/>
    <x v="13"/>
  </r>
  <r>
    <x v="0"/>
    <n v="1197831"/>
    <x v="471"/>
    <x v="2"/>
    <x v="24"/>
    <x v="27"/>
    <x v="5"/>
    <n v="65"/>
    <x v="26"/>
    <x v="84"/>
    <n v="259187.50000000003"/>
    <n v="0.55000000000000004"/>
    <x v="2"/>
    <x v="5"/>
  </r>
  <r>
    <x v="0"/>
    <n v="1128299"/>
    <x v="187"/>
    <x v="2"/>
    <x v="24"/>
    <x v="27"/>
    <x v="0"/>
    <n v="29.999999999999993"/>
    <x v="32"/>
    <x v="545"/>
    <n v="44624.999999999985"/>
    <n v="0.35"/>
    <x v="2"/>
    <x v="58"/>
  </r>
  <r>
    <x v="0"/>
    <n v="1128299"/>
    <x v="187"/>
    <x v="2"/>
    <x v="24"/>
    <x v="27"/>
    <x v="1"/>
    <n v="40"/>
    <x v="32"/>
    <x v="235"/>
    <n v="68000"/>
    <n v="0.4"/>
    <x v="2"/>
    <x v="1"/>
  </r>
  <r>
    <x v="0"/>
    <n v="1128299"/>
    <x v="187"/>
    <x v="2"/>
    <x v="24"/>
    <x v="27"/>
    <x v="2"/>
    <n v="40"/>
    <x v="32"/>
    <x v="235"/>
    <n v="59499.999999999993"/>
    <n v="0.35"/>
    <x v="2"/>
    <x v="1"/>
  </r>
  <r>
    <x v="0"/>
    <n v="1128299"/>
    <x v="187"/>
    <x v="2"/>
    <x v="24"/>
    <x v="27"/>
    <x v="3"/>
    <n v="40"/>
    <x v="34"/>
    <x v="236"/>
    <n v="38500"/>
    <n v="0.35"/>
    <x v="2"/>
    <x v="1"/>
  </r>
  <r>
    <x v="0"/>
    <n v="1128299"/>
    <x v="187"/>
    <x v="2"/>
    <x v="24"/>
    <x v="27"/>
    <x v="4"/>
    <n v="45.000000000000007"/>
    <x v="37"/>
    <x v="458"/>
    <n v="30375.000000000004"/>
    <n v="0.3"/>
    <x v="2"/>
    <x v="14"/>
  </r>
  <r>
    <x v="0"/>
    <n v="1128299"/>
    <x v="187"/>
    <x v="2"/>
    <x v="24"/>
    <x v="27"/>
    <x v="5"/>
    <n v="40"/>
    <x v="32"/>
    <x v="235"/>
    <n v="42500"/>
    <n v="0.25"/>
    <x v="2"/>
    <x v="1"/>
  </r>
  <r>
    <x v="0"/>
    <n v="1128299"/>
    <x v="697"/>
    <x v="2"/>
    <x v="24"/>
    <x v="27"/>
    <x v="0"/>
    <n v="29.999999999999993"/>
    <x v="33"/>
    <x v="546"/>
    <n v="49874.999999999985"/>
    <n v="0.35"/>
    <x v="2"/>
    <x v="58"/>
  </r>
  <r>
    <x v="0"/>
    <n v="1128299"/>
    <x v="697"/>
    <x v="2"/>
    <x v="24"/>
    <x v="27"/>
    <x v="1"/>
    <n v="40"/>
    <x v="47"/>
    <x v="149"/>
    <n v="60000"/>
    <n v="0.4"/>
    <x v="2"/>
    <x v="1"/>
  </r>
  <r>
    <x v="0"/>
    <n v="1128299"/>
    <x v="697"/>
    <x v="2"/>
    <x v="24"/>
    <x v="27"/>
    <x v="2"/>
    <n v="40"/>
    <x v="47"/>
    <x v="149"/>
    <n v="52500"/>
    <n v="0.35"/>
    <x v="2"/>
    <x v="1"/>
  </r>
  <r>
    <x v="0"/>
    <n v="1128299"/>
    <x v="697"/>
    <x v="2"/>
    <x v="25"/>
    <x v="28"/>
    <x v="3"/>
    <n v="40"/>
    <x v="37"/>
    <x v="125"/>
    <n v="31499.999999999996"/>
    <n v="0.35"/>
    <x v="2"/>
    <x v="1"/>
  </r>
  <r>
    <x v="0"/>
    <n v="1128299"/>
    <x v="697"/>
    <x v="2"/>
    <x v="25"/>
    <x v="28"/>
    <x v="4"/>
    <n v="45.000000000000007"/>
    <x v="42"/>
    <x v="311"/>
    <n v="20250.000000000004"/>
    <n v="0.3"/>
    <x v="2"/>
    <x v="15"/>
  </r>
  <r>
    <x v="0"/>
    <n v="1128299"/>
    <x v="697"/>
    <x v="2"/>
    <x v="25"/>
    <x v="28"/>
    <x v="5"/>
    <n v="40"/>
    <x v="44"/>
    <x v="162"/>
    <n v="35000"/>
    <n v="0.25"/>
    <x v="2"/>
    <x v="1"/>
  </r>
  <r>
    <x v="0"/>
    <n v="1128299"/>
    <x v="227"/>
    <x v="2"/>
    <x v="25"/>
    <x v="28"/>
    <x v="0"/>
    <n v="40"/>
    <x v="23"/>
    <x v="46"/>
    <n v="70000"/>
    <n v="0.35"/>
    <x v="2"/>
    <x v="1"/>
  </r>
  <r>
    <x v="0"/>
    <n v="1128299"/>
    <x v="227"/>
    <x v="2"/>
    <x v="25"/>
    <x v="28"/>
    <x v="1"/>
    <n v="50"/>
    <x v="44"/>
    <x v="160"/>
    <n v="70000"/>
    <n v="0.4"/>
    <x v="2"/>
    <x v="0"/>
  </r>
  <r>
    <x v="0"/>
    <n v="1128299"/>
    <x v="227"/>
    <x v="2"/>
    <x v="25"/>
    <x v="28"/>
    <x v="2"/>
    <n v="50"/>
    <x v="44"/>
    <x v="160"/>
    <n v="61249.999999999993"/>
    <n v="0.35"/>
    <x v="2"/>
    <x v="0"/>
  </r>
  <r>
    <x v="0"/>
    <n v="1128299"/>
    <x v="227"/>
    <x v="2"/>
    <x v="25"/>
    <x v="28"/>
    <x v="3"/>
    <n v="50"/>
    <x v="37"/>
    <x v="128"/>
    <n v="39375"/>
    <n v="0.35"/>
    <x v="2"/>
    <x v="0"/>
  </r>
  <r>
    <x v="0"/>
    <n v="1128299"/>
    <x v="227"/>
    <x v="2"/>
    <x v="25"/>
    <x v="28"/>
    <x v="4"/>
    <n v="55.000000000000007"/>
    <x v="35"/>
    <x v="392"/>
    <n v="20625.000000000004"/>
    <n v="0.3"/>
    <x v="2"/>
    <x v="4"/>
  </r>
  <r>
    <x v="0"/>
    <n v="1128299"/>
    <x v="227"/>
    <x v="2"/>
    <x v="25"/>
    <x v="28"/>
    <x v="5"/>
    <n v="50"/>
    <x v="45"/>
    <x v="133"/>
    <n v="40625"/>
    <n v="0.25"/>
    <x v="2"/>
    <x v="0"/>
  </r>
  <r>
    <x v="0"/>
    <n v="1128299"/>
    <x v="246"/>
    <x v="2"/>
    <x v="25"/>
    <x v="28"/>
    <x v="0"/>
    <n v="50"/>
    <x v="23"/>
    <x v="53"/>
    <n v="87500"/>
    <n v="0.35"/>
    <x v="2"/>
    <x v="0"/>
  </r>
  <r>
    <x v="0"/>
    <n v="1128299"/>
    <x v="246"/>
    <x v="2"/>
    <x v="25"/>
    <x v="28"/>
    <x v="1"/>
    <n v="55.000000000000007"/>
    <x v="48"/>
    <x v="207"/>
    <n v="66000.000000000015"/>
    <n v="0.4"/>
    <x v="2"/>
    <x v="4"/>
  </r>
  <r>
    <x v="0"/>
    <n v="1128299"/>
    <x v="246"/>
    <x v="2"/>
    <x v="25"/>
    <x v="28"/>
    <x v="2"/>
    <n v="55.000000000000007"/>
    <x v="44"/>
    <x v="137"/>
    <n v="67375"/>
    <n v="0.35"/>
    <x v="2"/>
    <x v="4"/>
  </r>
  <r>
    <x v="0"/>
    <n v="1128299"/>
    <x v="246"/>
    <x v="2"/>
    <x v="25"/>
    <x v="28"/>
    <x v="3"/>
    <n v="50"/>
    <x v="43"/>
    <x v="145"/>
    <n v="43750"/>
    <n v="0.35"/>
    <x v="2"/>
    <x v="0"/>
  </r>
  <r>
    <x v="0"/>
    <n v="1128299"/>
    <x v="246"/>
    <x v="2"/>
    <x v="25"/>
    <x v="28"/>
    <x v="4"/>
    <n v="55.000000000000007"/>
    <x v="42"/>
    <x v="190"/>
    <n v="24750.000000000004"/>
    <n v="0.3"/>
    <x v="2"/>
    <x v="4"/>
  </r>
  <r>
    <x v="0"/>
    <n v="1128299"/>
    <x v="246"/>
    <x v="2"/>
    <x v="25"/>
    <x v="28"/>
    <x v="5"/>
    <n v="70"/>
    <x v="45"/>
    <x v="157"/>
    <n v="56875"/>
    <n v="0.25"/>
    <x v="2"/>
    <x v="6"/>
  </r>
  <r>
    <x v="0"/>
    <n v="1128299"/>
    <x v="277"/>
    <x v="2"/>
    <x v="25"/>
    <x v="28"/>
    <x v="0"/>
    <n v="50"/>
    <x v="27"/>
    <x v="47"/>
    <n v="91875"/>
    <n v="0.35"/>
    <x v="2"/>
    <x v="0"/>
  </r>
  <r>
    <x v="0"/>
    <n v="1128299"/>
    <x v="277"/>
    <x v="2"/>
    <x v="25"/>
    <x v="28"/>
    <x v="1"/>
    <n v="55.000000000000007"/>
    <x v="47"/>
    <x v="141"/>
    <n v="82500.000000000015"/>
    <n v="0.4"/>
    <x v="2"/>
    <x v="4"/>
  </r>
  <r>
    <x v="0"/>
    <n v="1128299"/>
    <x v="277"/>
    <x v="2"/>
    <x v="25"/>
    <x v="28"/>
    <x v="2"/>
    <n v="55.000000000000007"/>
    <x v="46"/>
    <x v="139"/>
    <n v="77000"/>
    <n v="0.35"/>
    <x v="2"/>
    <x v="4"/>
  </r>
  <r>
    <x v="0"/>
    <n v="1128299"/>
    <x v="277"/>
    <x v="2"/>
    <x v="25"/>
    <x v="28"/>
    <x v="3"/>
    <n v="50"/>
    <x v="48"/>
    <x v="149"/>
    <n v="52500"/>
    <n v="0.35"/>
    <x v="2"/>
    <x v="0"/>
  </r>
  <r>
    <x v="0"/>
    <n v="1128299"/>
    <x v="277"/>
    <x v="2"/>
    <x v="25"/>
    <x v="28"/>
    <x v="4"/>
    <n v="55.000000000000007"/>
    <x v="40"/>
    <x v="131"/>
    <n v="33000"/>
    <n v="0.3"/>
    <x v="2"/>
    <x v="4"/>
  </r>
  <r>
    <x v="0"/>
    <n v="1128299"/>
    <x v="277"/>
    <x v="2"/>
    <x v="25"/>
    <x v="28"/>
    <x v="5"/>
    <n v="70"/>
    <x v="47"/>
    <x v="47"/>
    <n v="65625"/>
    <n v="0.25"/>
    <x v="2"/>
    <x v="6"/>
  </r>
  <r>
    <x v="0"/>
    <n v="1128299"/>
    <x v="307"/>
    <x v="2"/>
    <x v="25"/>
    <x v="28"/>
    <x v="0"/>
    <n v="50"/>
    <x v="22"/>
    <x v="65"/>
    <n v="109375"/>
    <n v="0.35"/>
    <x v="2"/>
    <x v="0"/>
  </r>
  <r>
    <x v="0"/>
    <n v="1128299"/>
    <x v="307"/>
    <x v="2"/>
    <x v="25"/>
    <x v="28"/>
    <x v="1"/>
    <n v="55.000000000000007"/>
    <x v="33"/>
    <x v="347"/>
    <n v="104500.00000000001"/>
    <n v="0.4"/>
    <x v="2"/>
    <x v="4"/>
  </r>
  <r>
    <x v="0"/>
    <n v="1128299"/>
    <x v="307"/>
    <x v="2"/>
    <x v="25"/>
    <x v="28"/>
    <x v="2"/>
    <n v="55.000000000000007"/>
    <x v="33"/>
    <x v="347"/>
    <n v="91437.5"/>
    <n v="0.35"/>
    <x v="2"/>
    <x v="4"/>
  </r>
  <r>
    <x v="0"/>
    <n v="1128299"/>
    <x v="307"/>
    <x v="2"/>
    <x v="25"/>
    <x v="28"/>
    <x v="3"/>
    <n v="50"/>
    <x v="44"/>
    <x v="160"/>
    <n v="61249.999999999993"/>
    <n v="0.35"/>
    <x v="2"/>
    <x v="0"/>
  </r>
  <r>
    <x v="0"/>
    <n v="1128299"/>
    <x v="307"/>
    <x v="2"/>
    <x v="25"/>
    <x v="28"/>
    <x v="4"/>
    <n v="55.000000000000007"/>
    <x v="37"/>
    <x v="196"/>
    <n v="37125"/>
    <n v="0.3"/>
    <x v="2"/>
    <x v="4"/>
  </r>
  <r>
    <x v="0"/>
    <n v="1128299"/>
    <x v="307"/>
    <x v="2"/>
    <x v="25"/>
    <x v="28"/>
    <x v="5"/>
    <n v="70"/>
    <x v="27"/>
    <x v="246"/>
    <n v="91875"/>
    <n v="0.25"/>
    <x v="2"/>
    <x v="6"/>
  </r>
  <r>
    <x v="0"/>
    <n v="1128299"/>
    <x v="336"/>
    <x v="2"/>
    <x v="25"/>
    <x v="28"/>
    <x v="0"/>
    <n v="50"/>
    <x v="21"/>
    <x v="73"/>
    <n v="118124.99999999999"/>
    <n v="0.35"/>
    <x v="2"/>
    <x v="0"/>
  </r>
  <r>
    <x v="0"/>
    <n v="1128299"/>
    <x v="336"/>
    <x v="2"/>
    <x v="25"/>
    <x v="28"/>
    <x v="1"/>
    <n v="55.000000000000007"/>
    <x v="27"/>
    <x v="171"/>
    <n v="115500.00000000003"/>
    <n v="0.4"/>
    <x v="2"/>
    <x v="4"/>
  </r>
  <r>
    <x v="0"/>
    <n v="1128299"/>
    <x v="336"/>
    <x v="2"/>
    <x v="25"/>
    <x v="28"/>
    <x v="2"/>
    <n v="55.000000000000007"/>
    <x v="33"/>
    <x v="347"/>
    <n v="91437.5"/>
    <n v="0.35"/>
    <x v="2"/>
    <x v="4"/>
  </r>
  <r>
    <x v="0"/>
    <n v="1128299"/>
    <x v="336"/>
    <x v="2"/>
    <x v="25"/>
    <x v="28"/>
    <x v="3"/>
    <n v="50"/>
    <x v="47"/>
    <x v="205"/>
    <n v="65625"/>
    <n v="0.35"/>
    <x v="2"/>
    <x v="0"/>
  </r>
  <r>
    <x v="0"/>
    <n v="1128299"/>
    <x v="336"/>
    <x v="2"/>
    <x v="25"/>
    <x v="28"/>
    <x v="4"/>
    <n v="55.000000000000007"/>
    <x v="32"/>
    <x v="257"/>
    <n v="70125"/>
    <n v="0.3"/>
    <x v="2"/>
    <x v="4"/>
  </r>
  <r>
    <x v="0"/>
    <n v="1128299"/>
    <x v="336"/>
    <x v="2"/>
    <x v="25"/>
    <x v="28"/>
    <x v="5"/>
    <n v="70"/>
    <x v="32"/>
    <x v="43"/>
    <n v="74375"/>
    <n v="0.25"/>
    <x v="2"/>
    <x v="6"/>
  </r>
  <r>
    <x v="0"/>
    <n v="1128299"/>
    <x v="368"/>
    <x v="2"/>
    <x v="25"/>
    <x v="28"/>
    <x v="0"/>
    <n v="55.000000000000007"/>
    <x v="22"/>
    <x v="329"/>
    <n v="120312.50000000001"/>
    <n v="0.35"/>
    <x v="2"/>
    <x v="4"/>
  </r>
  <r>
    <x v="0"/>
    <n v="1128299"/>
    <x v="368"/>
    <x v="2"/>
    <x v="25"/>
    <x v="28"/>
    <x v="1"/>
    <n v="60.000000000000007"/>
    <x v="30"/>
    <x v="226"/>
    <n v="138000.00000000003"/>
    <n v="0.4"/>
    <x v="2"/>
    <x v="12"/>
  </r>
  <r>
    <x v="0"/>
    <n v="1128299"/>
    <x v="368"/>
    <x v="2"/>
    <x v="25"/>
    <x v="28"/>
    <x v="2"/>
    <n v="55.000000000000007"/>
    <x v="31"/>
    <x v="173"/>
    <n v="86625"/>
    <n v="0.35"/>
    <x v="2"/>
    <x v="4"/>
  </r>
  <r>
    <x v="0"/>
    <n v="1128299"/>
    <x v="368"/>
    <x v="2"/>
    <x v="25"/>
    <x v="28"/>
    <x v="3"/>
    <n v="55.000000000000007"/>
    <x v="46"/>
    <x v="139"/>
    <n v="77000"/>
    <n v="0.35"/>
    <x v="2"/>
    <x v="4"/>
  </r>
  <r>
    <x v="0"/>
    <n v="1128299"/>
    <x v="368"/>
    <x v="2"/>
    <x v="25"/>
    <x v="28"/>
    <x v="4"/>
    <n v="65"/>
    <x v="46"/>
    <x v="50"/>
    <n v="78000"/>
    <n v="0.3"/>
    <x v="2"/>
    <x v="5"/>
  </r>
  <r>
    <x v="0"/>
    <n v="1128299"/>
    <x v="368"/>
    <x v="2"/>
    <x v="25"/>
    <x v="28"/>
    <x v="5"/>
    <n v="70"/>
    <x v="47"/>
    <x v="47"/>
    <n v="65625"/>
    <n v="0.25"/>
    <x v="2"/>
    <x v="6"/>
  </r>
  <r>
    <x v="0"/>
    <n v="1128299"/>
    <x v="400"/>
    <x v="2"/>
    <x v="25"/>
    <x v="28"/>
    <x v="0"/>
    <n v="45.000000000000007"/>
    <x v="30"/>
    <x v="331"/>
    <n v="90562.5"/>
    <n v="0.35"/>
    <x v="2"/>
    <x v="14"/>
  </r>
  <r>
    <x v="0"/>
    <n v="1128299"/>
    <x v="400"/>
    <x v="2"/>
    <x v="25"/>
    <x v="28"/>
    <x v="1"/>
    <n v="50.000000000000014"/>
    <x v="30"/>
    <x v="450"/>
    <n v="115000.00000000003"/>
    <n v="0.4"/>
    <x v="2"/>
    <x v="35"/>
  </r>
  <r>
    <x v="0"/>
    <n v="1128299"/>
    <x v="400"/>
    <x v="2"/>
    <x v="25"/>
    <x v="28"/>
    <x v="2"/>
    <n v="45.000000000000007"/>
    <x v="32"/>
    <x v="547"/>
    <n v="66937.5"/>
    <n v="0.35"/>
    <x v="2"/>
    <x v="14"/>
  </r>
  <r>
    <x v="0"/>
    <n v="1128299"/>
    <x v="400"/>
    <x v="2"/>
    <x v="25"/>
    <x v="28"/>
    <x v="3"/>
    <n v="45.000000000000007"/>
    <x v="47"/>
    <x v="479"/>
    <n v="59062.500000000007"/>
    <n v="0.35"/>
    <x v="2"/>
    <x v="14"/>
  </r>
  <r>
    <x v="0"/>
    <n v="1128299"/>
    <x v="400"/>
    <x v="2"/>
    <x v="25"/>
    <x v="28"/>
    <x v="4"/>
    <n v="55.000000000000007"/>
    <x v="47"/>
    <x v="141"/>
    <n v="61875.000000000007"/>
    <n v="0.3"/>
    <x v="2"/>
    <x v="4"/>
  </r>
  <r>
    <x v="0"/>
    <n v="1128299"/>
    <x v="400"/>
    <x v="2"/>
    <x v="25"/>
    <x v="28"/>
    <x v="5"/>
    <n v="60.000000000000007"/>
    <x v="32"/>
    <x v="228"/>
    <n v="63750.000000000007"/>
    <n v="0.25"/>
    <x v="2"/>
    <x v="12"/>
  </r>
  <r>
    <x v="0"/>
    <n v="1128299"/>
    <x v="429"/>
    <x v="2"/>
    <x v="25"/>
    <x v="28"/>
    <x v="0"/>
    <n v="45.000000000000007"/>
    <x v="23"/>
    <x v="224"/>
    <n v="78750"/>
    <n v="0.35"/>
    <x v="2"/>
    <x v="14"/>
  </r>
  <r>
    <x v="0"/>
    <n v="1128299"/>
    <x v="429"/>
    <x v="2"/>
    <x v="25"/>
    <x v="28"/>
    <x v="1"/>
    <n v="50.000000000000014"/>
    <x v="23"/>
    <x v="447"/>
    <n v="100000.00000000003"/>
    <n v="0.4"/>
    <x v="2"/>
    <x v="35"/>
  </r>
  <r>
    <x v="0"/>
    <n v="1128299"/>
    <x v="429"/>
    <x v="2"/>
    <x v="25"/>
    <x v="28"/>
    <x v="2"/>
    <n v="45.000000000000007"/>
    <x v="45"/>
    <x v="138"/>
    <n v="51187.500000000007"/>
    <n v="0.35"/>
    <x v="2"/>
    <x v="15"/>
  </r>
  <r>
    <x v="0"/>
    <n v="1128299"/>
    <x v="429"/>
    <x v="2"/>
    <x v="25"/>
    <x v="28"/>
    <x v="3"/>
    <n v="45.000000000000007"/>
    <x v="48"/>
    <x v="142"/>
    <n v="47250.000000000007"/>
    <n v="0.35"/>
    <x v="2"/>
    <x v="15"/>
  </r>
  <r>
    <x v="0"/>
    <n v="1128299"/>
    <x v="429"/>
    <x v="2"/>
    <x v="25"/>
    <x v="28"/>
    <x v="4"/>
    <n v="55.000000000000007"/>
    <x v="34"/>
    <x v="395"/>
    <n v="45375.000000000007"/>
    <n v="0.3"/>
    <x v="2"/>
    <x v="4"/>
  </r>
  <r>
    <x v="0"/>
    <n v="1128299"/>
    <x v="429"/>
    <x v="2"/>
    <x v="25"/>
    <x v="28"/>
    <x v="5"/>
    <n v="60.000000000000007"/>
    <x v="45"/>
    <x v="403"/>
    <n v="48750.000000000007"/>
    <n v="0.25"/>
    <x v="2"/>
    <x v="12"/>
  </r>
  <r>
    <x v="0"/>
    <n v="1128299"/>
    <x v="460"/>
    <x v="2"/>
    <x v="25"/>
    <x v="28"/>
    <x v="0"/>
    <n v="45.000000000000007"/>
    <x v="23"/>
    <x v="224"/>
    <n v="78750"/>
    <n v="0.35"/>
    <x v="2"/>
    <x v="14"/>
  </r>
  <r>
    <x v="0"/>
    <n v="1128299"/>
    <x v="460"/>
    <x v="2"/>
    <x v="25"/>
    <x v="28"/>
    <x v="1"/>
    <n v="50.000000000000014"/>
    <x v="27"/>
    <x v="418"/>
    <n v="105000.00000000003"/>
    <n v="0.4"/>
    <x v="2"/>
    <x v="35"/>
  </r>
  <r>
    <x v="0"/>
    <n v="1128299"/>
    <x v="460"/>
    <x v="2"/>
    <x v="25"/>
    <x v="28"/>
    <x v="2"/>
    <n v="45.000000000000007"/>
    <x v="47"/>
    <x v="479"/>
    <n v="59062.500000000007"/>
    <n v="0.35"/>
    <x v="2"/>
    <x v="14"/>
  </r>
  <r>
    <x v="0"/>
    <n v="1128299"/>
    <x v="460"/>
    <x v="2"/>
    <x v="25"/>
    <x v="28"/>
    <x v="3"/>
    <n v="45.000000000000007"/>
    <x v="44"/>
    <x v="341"/>
    <n v="55125.000000000007"/>
    <n v="0.35"/>
    <x v="2"/>
    <x v="14"/>
  </r>
  <r>
    <x v="0"/>
    <n v="1128299"/>
    <x v="460"/>
    <x v="2"/>
    <x v="25"/>
    <x v="28"/>
    <x v="4"/>
    <n v="55.000000000000007"/>
    <x v="48"/>
    <x v="207"/>
    <n v="49500.000000000007"/>
    <n v="0.3"/>
    <x v="2"/>
    <x v="4"/>
  </r>
  <r>
    <x v="0"/>
    <n v="1128299"/>
    <x v="460"/>
    <x v="2"/>
    <x v="25"/>
    <x v="28"/>
    <x v="5"/>
    <n v="60.000000000000007"/>
    <x v="32"/>
    <x v="228"/>
    <n v="63750.000000000007"/>
    <n v="0.25"/>
    <x v="2"/>
    <x v="12"/>
  </r>
  <r>
    <x v="0"/>
    <n v="1128299"/>
    <x v="489"/>
    <x v="2"/>
    <x v="25"/>
    <x v="28"/>
    <x v="0"/>
    <n v="45.000000000000007"/>
    <x v="22"/>
    <x v="225"/>
    <n v="98437.500000000015"/>
    <n v="0.35"/>
    <x v="2"/>
    <x v="15"/>
  </r>
  <r>
    <x v="0"/>
    <n v="1128299"/>
    <x v="489"/>
    <x v="2"/>
    <x v="25"/>
    <x v="28"/>
    <x v="1"/>
    <n v="50.000000000000014"/>
    <x v="22"/>
    <x v="446"/>
    <n v="125000.00000000006"/>
    <n v="0.4"/>
    <x v="2"/>
    <x v="36"/>
  </r>
  <r>
    <x v="4"/>
    <n v="1128299"/>
    <x v="489"/>
    <x v="2"/>
    <x v="25"/>
    <x v="28"/>
    <x v="2"/>
    <n v="45.000000000000007"/>
    <x v="32"/>
    <x v="547"/>
    <n v="66937.5"/>
    <n v="0.35"/>
    <x v="2"/>
    <x v="14"/>
  </r>
  <r>
    <x v="4"/>
    <n v="1128299"/>
    <x v="489"/>
    <x v="2"/>
    <x v="25"/>
    <x v="28"/>
    <x v="3"/>
    <n v="45.000000000000007"/>
    <x v="32"/>
    <x v="547"/>
    <n v="66937.5"/>
    <n v="0.35"/>
    <x v="2"/>
    <x v="14"/>
  </r>
  <r>
    <x v="4"/>
    <n v="1128299"/>
    <x v="489"/>
    <x v="2"/>
    <x v="25"/>
    <x v="28"/>
    <x v="4"/>
    <n v="55.000000000000007"/>
    <x v="44"/>
    <x v="137"/>
    <n v="57750.000000000007"/>
    <n v="0.3"/>
    <x v="2"/>
    <x v="4"/>
  </r>
  <r>
    <x v="4"/>
    <n v="1128299"/>
    <x v="489"/>
    <x v="2"/>
    <x v="25"/>
    <x v="28"/>
    <x v="5"/>
    <n v="60.000000000000007"/>
    <x v="31"/>
    <x v="219"/>
    <n v="67500.000000000015"/>
    <n v="0.25"/>
    <x v="2"/>
    <x v="12"/>
  </r>
  <r>
    <x v="4"/>
    <n v="1128299"/>
    <x v="190"/>
    <x v="2"/>
    <x v="25"/>
    <x v="28"/>
    <x v="0"/>
    <n v="34.999999999999993"/>
    <x v="33"/>
    <x v="548"/>
    <n v="58187.499999999985"/>
    <n v="0.35"/>
    <x v="2"/>
    <x v="70"/>
  </r>
  <r>
    <x v="4"/>
    <n v="1128299"/>
    <x v="190"/>
    <x v="2"/>
    <x v="25"/>
    <x v="28"/>
    <x v="1"/>
    <n v="45"/>
    <x v="33"/>
    <x v="117"/>
    <n v="85500"/>
    <n v="0.4"/>
    <x v="2"/>
    <x v="2"/>
  </r>
  <r>
    <x v="4"/>
    <n v="1128299"/>
    <x v="190"/>
    <x v="2"/>
    <x v="25"/>
    <x v="28"/>
    <x v="2"/>
    <n v="45"/>
    <x v="33"/>
    <x v="117"/>
    <n v="74812.5"/>
    <n v="0.35"/>
    <x v="2"/>
    <x v="2"/>
  </r>
  <r>
    <x v="4"/>
    <n v="1128299"/>
    <x v="190"/>
    <x v="2"/>
    <x v="25"/>
    <x v="28"/>
    <x v="3"/>
    <n v="45"/>
    <x v="45"/>
    <x v="326"/>
    <n v="51187.5"/>
    <n v="0.35"/>
    <x v="2"/>
    <x v="2"/>
  </r>
  <r>
    <x v="4"/>
    <n v="1128299"/>
    <x v="190"/>
    <x v="2"/>
    <x v="25"/>
    <x v="28"/>
    <x v="4"/>
    <n v="50.000000000000014"/>
    <x v="34"/>
    <x v="143"/>
    <n v="41250.000000000007"/>
    <n v="0.3"/>
    <x v="2"/>
    <x v="35"/>
  </r>
  <r>
    <x v="4"/>
    <n v="1128299"/>
    <x v="190"/>
    <x v="2"/>
    <x v="25"/>
    <x v="28"/>
    <x v="5"/>
    <n v="45"/>
    <x v="33"/>
    <x v="117"/>
    <n v="53437.5"/>
    <n v="0.25"/>
    <x v="2"/>
    <x v="2"/>
  </r>
  <r>
    <x v="4"/>
    <n v="1128299"/>
    <x v="700"/>
    <x v="2"/>
    <x v="25"/>
    <x v="28"/>
    <x v="0"/>
    <n v="34.999999999999993"/>
    <x v="27"/>
    <x v="549"/>
    <n v="64312.499999999985"/>
    <n v="0.35"/>
    <x v="2"/>
    <x v="70"/>
  </r>
  <r>
    <x v="4"/>
    <n v="1128299"/>
    <x v="700"/>
    <x v="2"/>
    <x v="25"/>
    <x v="28"/>
    <x v="1"/>
    <n v="45"/>
    <x v="32"/>
    <x v="174"/>
    <n v="76500"/>
    <n v="0.4"/>
    <x v="2"/>
    <x v="2"/>
  </r>
  <r>
    <x v="4"/>
    <n v="1128299"/>
    <x v="700"/>
    <x v="2"/>
    <x v="25"/>
    <x v="28"/>
    <x v="2"/>
    <n v="45"/>
    <x v="32"/>
    <x v="174"/>
    <n v="66937.5"/>
    <n v="0.35"/>
    <x v="2"/>
    <x v="2"/>
  </r>
  <r>
    <x v="4"/>
    <n v="1128299"/>
    <x v="700"/>
    <x v="2"/>
    <x v="26"/>
    <x v="29"/>
    <x v="3"/>
    <n v="45"/>
    <x v="34"/>
    <x v="118"/>
    <n v="43312.5"/>
    <n v="0.35"/>
    <x v="2"/>
    <x v="2"/>
  </r>
  <r>
    <x v="4"/>
    <n v="1128299"/>
    <x v="700"/>
    <x v="2"/>
    <x v="26"/>
    <x v="29"/>
    <x v="4"/>
    <n v="50.000000000000014"/>
    <x v="40"/>
    <x v="336"/>
    <n v="30000.000000000007"/>
    <n v="0.3"/>
    <x v="2"/>
    <x v="36"/>
  </r>
  <r>
    <x v="4"/>
    <n v="1128299"/>
    <x v="700"/>
    <x v="2"/>
    <x v="26"/>
    <x v="29"/>
    <x v="5"/>
    <n v="45"/>
    <x v="46"/>
    <x v="210"/>
    <n v="45000"/>
    <n v="0.25"/>
    <x v="2"/>
    <x v="2"/>
  </r>
  <r>
    <x v="4"/>
    <n v="1128299"/>
    <x v="712"/>
    <x v="2"/>
    <x v="26"/>
    <x v="29"/>
    <x v="0"/>
    <n v="45"/>
    <x v="20"/>
    <x v="112"/>
    <n v="86625"/>
    <n v="0.35"/>
    <x v="2"/>
    <x v="2"/>
  </r>
  <r>
    <x v="4"/>
    <n v="1128299"/>
    <x v="712"/>
    <x v="2"/>
    <x v="26"/>
    <x v="29"/>
    <x v="1"/>
    <n v="55.000000000000007"/>
    <x v="46"/>
    <x v="139"/>
    <n v="88000.000000000015"/>
    <n v="0.4"/>
    <x v="2"/>
    <x v="4"/>
  </r>
  <r>
    <x v="4"/>
    <n v="1128299"/>
    <x v="712"/>
    <x v="2"/>
    <x v="26"/>
    <x v="29"/>
    <x v="2"/>
    <n v="55.000000000000007"/>
    <x v="46"/>
    <x v="139"/>
    <n v="77000"/>
    <n v="0.35"/>
    <x v="2"/>
    <x v="4"/>
  </r>
  <r>
    <x v="4"/>
    <n v="1128299"/>
    <x v="712"/>
    <x v="2"/>
    <x v="26"/>
    <x v="29"/>
    <x v="3"/>
    <n v="55.000000000000007"/>
    <x v="34"/>
    <x v="395"/>
    <n v="52937.500000000007"/>
    <n v="0.35"/>
    <x v="2"/>
    <x v="4"/>
  </r>
  <r>
    <x v="4"/>
    <n v="1128299"/>
    <x v="712"/>
    <x v="2"/>
    <x v="26"/>
    <x v="29"/>
    <x v="4"/>
    <n v="60.000000000000007"/>
    <x v="36"/>
    <x v="189"/>
    <n v="31500.000000000004"/>
    <n v="0.3"/>
    <x v="2"/>
    <x v="12"/>
  </r>
  <r>
    <x v="4"/>
    <n v="1128299"/>
    <x v="712"/>
    <x v="2"/>
    <x v="26"/>
    <x v="29"/>
    <x v="5"/>
    <n v="55.000000000000007"/>
    <x v="47"/>
    <x v="141"/>
    <n v="51562.500000000007"/>
    <n v="0.25"/>
    <x v="2"/>
    <x v="4"/>
  </r>
  <r>
    <x v="4"/>
    <n v="1128299"/>
    <x v="249"/>
    <x v="2"/>
    <x v="26"/>
    <x v="29"/>
    <x v="0"/>
    <n v="55.000000000000007"/>
    <x v="20"/>
    <x v="440"/>
    <n v="105875.00000000001"/>
    <n v="0.35"/>
    <x v="2"/>
    <x v="4"/>
  </r>
  <r>
    <x v="4"/>
    <n v="1128299"/>
    <x v="249"/>
    <x v="2"/>
    <x v="26"/>
    <x v="29"/>
    <x v="1"/>
    <n v="60.000000000000007"/>
    <x v="44"/>
    <x v="163"/>
    <n v="84000.000000000015"/>
    <n v="0.4"/>
    <x v="2"/>
    <x v="12"/>
  </r>
  <r>
    <x v="4"/>
    <n v="1128299"/>
    <x v="249"/>
    <x v="2"/>
    <x v="26"/>
    <x v="29"/>
    <x v="2"/>
    <n v="60.000000000000007"/>
    <x v="46"/>
    <x v="220"/>
    <n v="84000"/>
    <n v="0.35"/>
    <x v="2"/>
    <x v="12"/>
  </r>
  <r>
    <x v="4"/>
    <n v="1128299"/>
    <x v="249"/>
    <x v="2"/>
    <x v="26"/>
    <x v="29"/>
    <x v="3"/>
    <n v="55.000000000000007"/>
    <x v="48"/>
    <x v="207"/>
    <n v="57750.000000000007"/>
    <n v="0.35"/>
    <x v="2"/>
    <x v="4"/>
  </r>
  <r>
    <x v="4"/>
    <n v="1128299"/>
    <x v="249"/>
    <x v="2"/>
    <x v="26"/>
    <x v="29"/>
    <x v="4"/>
    <n v="60.000000000000007"/>
    <x v="40"/>
    <x v="202"/>
    <n v="36000"/>
    <n v="0.3"/>
    <x v="2"/>
    <x v="12"/>
  </r>
  <r>
    <x v="4"/>
    <n v="1128299"/>
    <x v="249"/>
    <x v="2"/>
    <x v="26"/>
    <x v="29"/>
    <x v="5"/>
    <n v="75.000000000000014"/>
    <x v="47"/>
    <x v="225"/>
    <n v="70312.500000000015"/>
    <n v="0.25"/>
    <x v="2"/>
    <x v="21"/>
  </r>
  <r>
    <x v="4"/>
    <n v="1128299"/>
    <x v="280"/>
    <x v="2"/>
    <x v="26"/>
    <x v="29"/>
    <x v="0"/>
    <n v="55.000000000000007"/>
    <x v="30"/>
    <x v="76"/>
    <n v="110687.50000000001"/>
    <n v="0.35"/>
    <x v="2"/>
    <x v="4"/>
  </r>
  <r>
    <x v="4"/>
    <n v="1128299"/>
    <x v="280"/>
    <x v="2"/>
    <x v="26"/>
    <x v="29"/>
    <x v="1"/>
    <n v="60.000000000000007"/>
    <x v="32"/>
    <x v="228"/>
    <n v="102000.00000000001"/>
    <n v="0.4"/>
    <x v="2"/>
    <x v="12"/>
  </r>
  <r>
    <x v="4"/>
    <n v="1128299"/>
    <x v="280"/>
    <x v="2"/>
    <x v="26"/>
    <x v="29"/>
    <x v="2"/>
    <n v="60.000000000000007"/>
    <x v="31"/>
    <x v="219"/>
    <n v="94500.000000000015"/>
    <n v="0.35"/>
    <x v="2"/>
    <x v="12"/>
  </r>
  <r>
    <x v="4"/>
    <n v="1128299"/>
    <x v="280"/>
    <x v="2"/>
    <x v="26"/>
    <x v="29"/>
    <x v="3"/>
    <n v="55.000000000000007"/>
    <x v="44"/>
    <x v="137"/>
    <n v="67375"/>
    <n v="0.35"/>
    <x v="2"/>
    <x v="4"/>
  </r>
  <r>
    <x v="4"/>
    <n v="1128299"/>
    <x v="280"/>
    <x v="2"/>
    <x v="26"/>
    <x v="29"/>
    <x v="4"/>
    <n v="60.000000000000007"/>
    <x v="43"/>
    <x v="193"/>
    <n v="45000.000000000007"/>
    <n v="0.3"/>
    <x v="2"/>
    <x v="12"/>
  </r>
  <r>
    <x v="4"/>
    <n v="1128299"/>
    <x v="280"/>
    <x v="2"/>
    <x v="26"/>
    <x v="29"/>
    <x v="5"/>
    <n v="75.000000000000014"/>
    <x v="32"/>
    <x v="262"/>
    <n v="79687.500000000015"/>
    <n v="0.25"/>
    <x v="2"/>
    <x v="21"/>
  </r>
  <r>
    <x v="4"/>
    <n v="1128299"/>
    <x v="310"/>
    <x v="2"/>
    <x v="26"/>
    <x v="29"/>
    <x v="0"/>
    <n v="55.000000000000007"/>
    <x v="19"/>
    <x v="106"/>
    <n v="134750"/>
    <n v="0.35"/>
    <x v="2"/>
    <x v="4"/>
  </r>
  <r>
    <x v="4"/>
    <n v="1128299"/>
    <x v="310"/>
    <x v="2"/>
    <x v="26"/>
    <x v="29"/>
    <x v="1"/>
    <n v="60.000000000000007"/>
    <x v="20"/>
    <x v="222"/>
    <n v="132000.00000000003"/>
    <n v="0.4"/>
    <x v="2"/>
    <x v="12"/>
  </r>
  <r>
    <x v="4"/>
    <n v="1128299"/>
    <x v="310"/>
    <x v="2"/>
    <x v="26"/>
    <x v="29"/>
    <x v="2"/>
    <n v="60.000000000000007"/>
    <x v="20"/>
    <x v="222"/>
    <n v="115500.00000000001"/>
    <n v="0.35"/>
    <x v="2"/>
    <x v="12"/>
  </r>
  <r>
    <x v="4"/>
    <n v="1128299"/>
    <x v="310"/>
    <x v="2"/>
    <x v="26"/>
    <x v="29"/>
    <x v="3"/>
    <n v="55.000000000000007"/>
    <x v="32"/>
    <x v="257"/>
    <n v="81812.5"/>
    <n v="0.35"/>
    <x v="2"/>
    <x v="4"/>
  </r>
  <r>
    <x v="4"/>
    <n v="1128299"/>
    <x v="310"/>
    <x v="2"/>
    <x v="26"/>
    <x v="29"/>
    <x v="4"/>
    <n v="60.000000000000007"/>
    <x v="48"/>
    <x v="167"/>
    <n v="54000.000000000007"/>
    <n v="0.3"/>
    <x v="2"/>
    <x v="12"/>
  </r>
  <r>
    <x v="4"/>
    <n v="1128299"/>
    <x v="310"/>
    <x v="2"/>
    <x v="26"/>
    <x v="29"/>
    <x v="5"/>
    <n v="75.000000000000014"/>
    <x v="24"/>
    <x v="406"/>
    <n v="112500.00000000001"/>
    <n v="0.25"/>
    <x v="2"/>
    <x v="21"/>
  </r>
  <r>
    <x v="4"/>
    <n v="1128299"/>
    <x v="339"/>
    <x v="2"/>
    <x v="26"/>
    <x v="29"/>
    <x v="0"/>
    <n v="55.000000000000007"/>
    <x v="29"/>
    <x v="70"/>
    <n v="144375"/>
    <n v="0.35"/>
    <x v="2"/>
    <x v="4"/>
  </r>
  <r>
    <x v="4"/>
    <n v="1128299"/>
    <x v="339"/>
    <x v="2"/>
    <x v="26"/>
    <x v="29"/>
    <x v="1"/>
    <n v="60.000000000000007"/>
    <x v="24"/>
    <x v="217"/>
    <n v="144000.00000000003"/>
    <n v="0.4"/>
    <x v="2"/>
    <x v="12"/>
  </r>
  <r>
    <x v="4"/>
    <n v="1128299"/>
    <x v="339"/>
    <x v="2"/>
    <x v="26"/>
    <x v="29"/>
    <x v="2"/>
    <n v="60.000000000000007"/>
    <x v="20"/>
    <x v="222"/>
    <n v="115500.00000000001"/>
    <n v="0.35"/>
    <x v="2"/>
    <x v="12"/>
  </r>
  <r>
    <x v="4"/>
    <n v="1128299"/>
    <x v="339"/>
    <x v="2"/>
    <x v="26"/>
    <x v="29"/>
    <x v="3"/>
    <n v="55.000000000000007"/>
    <x v="31"/>
    <x v="173"/>
    <n v="86625"/>
    <n v="0.35"/>
    <x v="2"/>
    <x v="4"/>
  </r>
  <r>
    <x v="4"/>
    <n v="1128299"/>
    <x v="339"/>
    <x v="2"/>
    <x v="26"/>
    <x v="29"/>
    <x v="4"/>
    <n v="60.000000000000007"/>
    <x v="23"/>
    <x v="254"/>
    <n v="90000.000000000015"/>
    <n v="0.3"/>
    <x v="2"/>
    <x v="12"/>
  </r>
  <r>
    <x v="4"/>
    <n v="1128299"/>
    <x v="339"/>
    <x v="2"/>
    <x v="26"/>
    <x v="29"/>
    <x v="5"/>
    <n v="75.000000000000014"/>
    <x v="23"/>
    <x v="233"/>
    <n v="93750.000000000015"/>
    <n v="0.25"/>
    <x v="2"/>
    <x v="21"/>
  </r>
  <r>
    <x v="4"/>
    <n v="1128299"/>
    <x v="371"/>
    <x v="2"/>
    <x v="26"/>
    <x v="29"/>
    <x v="0"/>
    <n v="60.000000000000007"/>
    <x v="19"/>
    <x v="251"/>
    <n v="147000"/>
    <n v="0.35"/>
    <x v="2"/>
    <x v="12"/>
  </r>
  <r>
    <x v="4"/>
    <n v="1128299"/>
    <x v="371"/>
    <x v="2"/>
    <x v="26"/>
    <x v="29"/>
    <x v="1"/>
    <n v="65.000000000000014"/>
    <x v="25"/>
    <x v="550"/>
    <n v="169000.00000000006"/>
    <n v="0.4"/>
    <x v="2"/>
    <x v="22"/>
  </r>
  <r>
    <x v="4"/>
    <n v="1128299"/>
    <x v="371"/>
    <x v="2"/>
    <x v="26"/>
    <x v="29"/>
    <x v="2"/>
    <n v="60.000000000000007"/>
    <x v="27"/>
    <x v="255"/>
    <n v="110250.00000000001"/>
    <n v="0.35"/>
    <x v="2"/>
    <x v="12"/>
  </r>
  <r>
    <x v="4"/>
    <n v="1128299"/>
    <x v="371"/>
    <x v="2"/>
    <x v="26"/>
    <x v="29"/>
    <x v="3"/>
    <n v="60.000000000000007"/>
    <x v="33"/>
    <x v="232"/>
    <n v="99750.000000000015"/>
    <n v="0.35"/>
    <x v="2"/>
    <x v="12"/>
  </r>
  <r>
    <x v="4"/>
    <n v="1128299"/>
    <x v="371"/>
    <x v="2"/>
    <x v="26"/>
    <x v="29"/>
    <x v="4"/>
    <n v="70"/>
    <x v="33"/>
    <x v="206"/>
    <n v="99750"/>
    <n v="0.3"/>
    <x v="2"/>
    <x v="6"/>
  </r>
  <r>
    <x v="4"/>
    <n v="1128299"/>
    <x v="371"/>
    <x v="2"/>
    <x v="26"/>
    <x v="29"/>
    <x v="5"/>
    <n v="75.000000000000014"/>
    <x v="31"/>
    <x v="221"/>
    <n v="84375.000000000015"/>
    <n v="0.25"/>
    <x v="2"/>
    <x v="21"/>
  </r>
  <r>
    <x v="4"/>
    <n v="1128299"/>
    <x v="403"/>
    <x v="2"/>
    <x v="26"/>
    <x v="29"/>
    <x v="0"/>
    <n v="50.000000000000014"/>
    <x v="22"/>
    <x v="446"/>
    <n v="109375.00000000003"/>
    <n v="0.35"/>
    <x v="2"/>
    <x v="36"/>
  </r>
  <r>
    <x v="4"/>
    <n v="1128299"/>
    <x v="403"/>
    <x v="2"/>
    <x v="26"/>
    <x v="29"/>
    <x v="1"/>
    <n v="55.000000000000014"/>
    <x v="22"/>
    <x v="551"/>
    <n v="137500.00000000006"/>
    <n v="0.4"/>
    <x v="2"/>
    <x v="75"/>
  </r>
  <r>
    <x v="4"/>
    <n v="1128299"/>
    <x v="403"/>
    <x v="2"/>
    <x v="26"/>
    <x v="29"/>
    <x v="2"/>
    <n v="50.000000000000014"/>
    <x v="33"/>
    <x v="552"/>
    <n v="83125.000000000015"/>
    <n v="0.35"/>
    <x v="2"/>
    <x v="35"/>
  </r>
  <r>
    <x v="4"/>
    <n v="1128299"/>
    <x v="403"/>
    <x v="2"/>
    <x v="26"/>
    <x v="29"/>
    <x v="3"/>
    <n v="50.000000000000014"/>
    <x v="32"/>
    <x v="553"/>
    <n v="74375.000000000015"/>
    <n v="0.35"/>
    <x v="2"/>
    <x v="35"/>
  </r>
  <r>
    <x v="4"/>
    <n v="1128299"/>
    <x v="403"/>
    <x v="2"/>
    <x v="26"/>
    <x v="29"/>
    <x v="4"/>
    <n v="60.000000000000007"/>
    <x v="32"/>
    <x v="228"/>
    <n v="76500"/>
    <n v="0.3"/>
    <x v="2"/>
    <x v="12"/>
  </r>
  <r>
    <x v="4"/>
    <n v="1128299"/>
    <x v="403"/>
    <x v="2"/>
    <x v="26"/>
    <x v="29"/>
    <x v="5"/>
    <n v="65.000000000000014"/>
    <x v="33"/>
    <x v="419"/>
    <n v="77187.500000000015"/>
    <n v="0.25"/>
    <x v="2"/>
    <x v="20"/>
  </r>
  <r>
    <x v="4"/>
    <n v="1128299"/>
    <x v="432"/>
    <x v="2"/>
    <x v="26"/>
    <x v="29"/>
    <x v="0"/>
    <n v="50.000000000000014"/>
    <x v="20"/>
    <x v="80"/>
    <n v="96250.000000000015"/>
    <n v="0.35"/>
    <x v="2"/>
    <x v="35"/>
  </r>
  <r>
    <x v="4"/>
    <n v="1128299"/>
    <x v="432"/>
    <x v="2"/>
    <x v="26"/>
    <x v="29"/>
    <x v="1"/>
    <n v="55.000000000000014"/>
    <x v="20"/>
    <x v="440"/>
    <n v="121000.00000000003"/>
    <n v="0.4"/>
    <x v="2"/>
    <x v="4"/>
  </r>
  <r>
    <x v="4"/>
    <n v="1128299"/>
    <x v="432"/>
    <x v="2"/>
    <x v="26"/>
    <x v="29"/>
    <x v="2"/>
    <n v="50.000000000000014"/>
    <x v="47"/>
    <x v="339"/>
    <n v="65625.000000000015"/>
    <n v="0.35"/>
    <x v="2"/>
    <x v="36"/>
  </r>
  <r>
    <x v="4"/>
    <n v="1128299"/>
    <x v="432"/>
    <x v="2"/>
    <x v="26"/>
    <x v="29"/>
    <x v="3"/>
    <n v="50.000000000000014"/>
    <x v="44"/>
    <x v="470"/>
    <n v="61250.000000000015"/>
    <n v="0.35"/>
    <x v="2"/>
    <x v="36"/>
  </r>
  <r>
    <x v="4"/>
    <n v="1128299"/>
    <x v="432"/>
    <x v="2"/>
    <x v="26"/>
    <x v="29"/>
    <x v="4"/>
    <n v="60.000000000000007"/>
    <x v="45"/>
    <x v="403"/>
    <n v="58500.000000000007"/>
    <n v="0.3"/>
    <x v="2"/>
    <x v="12"/>
  </r>
  <r>
    <x v="4"/>
    <n v="1128299"/>
    <x v="432"/>
    <x v="2"/>
    <x v="26"/>
    <x v="29"/>
    <x v="5"/>
    <n v="75.000000000000014"/>
    <x v="47"/>
    <x v="225"/>
    <n v="70312.500000000015"/>
    <n v="0.25"/>
    <x v="2"/>
    <x v="21"/>
  </r>
  <r>
    <x v="4"/>
    <n v="1128299"/>
    <x v="463"/>
    <x v="2"/>
    <x v="26"/>
    <x v="29"/>
    <x v="0"/>
    <n v="60.000000000000007"/>
    <x v="20"/>
    <x v="222"/>
    <n v="115500.00000000001"/>
    <n v="0.35"/>
    <x v="2"/>
    <x v="12"/>
  </r>
  <r>
    <x v="4"/>
    <n v="1128299"/>
    <x v="463"/>
    <x v="2"/>
    <x v="26"/>
    <x v="29"/>
    <x v="1"/>
    <n v="65.000000000000014"/>
    <x v="24"/>
    <x v="218"/>
    <n v="156000.00000000003"/>
    <n v="0.4"/>
    <x v="2"/>
    <x v="20"/>
  </r>
  <r>
    <x v="4"/>
    <n v="1128299"/>
    <x v="463"/>
    <x v="2"/>
    <x v="26"/>
    <x v="29"/>
    <x v="2"/>
    <n v="60.000000000000007"/>
    <x v="31"/>
    <x v="219"/>
    <n v="94500.000000000015"/>
    <n v="0.35"/>
    <x v="2"/>
    <x v="12"/>
  </r>
  <r>
    <x v="4"/>
    <n v="1128299"/>
    <x v="463"/>
    <x v="2"/>
    <x v="26"/>
    <x v="29"/>
    <x v="3"/>
    <n v="60.000000000000007"/>
    <x v="32"/>
    <x v="228"/>
    <n v="89250"/>
    <n v="0.35"/>
    <x v="2"/>
    <x v="12"/>
  </r>
  <r>
    <x v="4"/>
    <n v="1128299"/>
    <x v="463"/>
    <x v="2"/>
    <x v="26"/>
    <x v="29"/>
    <x v="4"/>
    <n v="70"/>
    <x v="47"/>
    <x v="47"/>
    <n v="78750"/>
    <n v="0.3"/>
    <x v="2"/>
    <x v="6"/>
  </r>
  <r>
    <x v="4"/>
    <n v="1128299"/>
    <x v="463"/>
    <x v="2"/>
    <x v="26"/>
    <x v="29"/>
    <x v="5"/>
    <n v="75.000000000000014"/>
    <x v="23"/>
    <x v="233"/>
    <n v="93750.000000000015"/>
    <n v="0.25"/>
    <x v="2"/>
    <x v="21"/>
  </r>
  <r>
    <x v="4"/>
    <n v="1128299"/>
    <x v="492"/>
    <x v="2"/>
    <x v="26"/>
    <x v="29"/>
    <x v="0"/>
    <n v="60.000000000000007"/>
    <x v="19"/>
    <x v="251"/>
    <n v="147000"/>
    <n v="0.35"/>
    <x v="2"/>
    <x v="12"/>
  </r>
  <r>
    <x v="4"/>
    <n v="1128299"/>
    <x v="492"/>
    <x v="2"/>
    <x v="26"/>
    <x v="29"/>
    <x v="1"/>
    <n v="65.000000000000014"/>
    <x v="19"/>
    <x v="259"/>
    <n v="182000.00000000006"/>
    <n v="0.4"/>
    <x v="2"/>
    <x v="20"/>
  </r>
  <r>
    <x v="2"/>
    <n v="1128299"/>
    <x v="492"/>
    <x v="2"/>
    <x v="26"/>
    <x v="29"/>
    <x v="2"/>
    <n v="60.000000000000007"/>
    <x v="23"/>
    <x v="254"/>
    <n v="105000.00000000001"/>
    <n v="0.35"/>
    <x v="2"/>
    <x v="12"/>
  </r>
  <r>
    <x v="2"/>
    <n v="1128299"/>
    <x v="492"/>
    <x v="2"/>
    <x v="26"/>
    <x v="29"/>
    <x v="3"/>
    <n v="60.000000000000007"/>
    <x v="23"/>
    <x v="254"/>
    <n v="105000.00000000001"/>
    <n v="0.35"/>
    <x v="2"/>
    <x v="12"/>
  </r>
  <r>
    <x v="2"/>
    <n v="1128299"/>
    <x v="492"/>
    <x v="2"/>
    <x v="26"/>
    <x v="29"/>
    <x v="4"/>
    <n v="70"/>
    <x v="32"/>
    <x v="43"/>
    <n v="89250"/>
    <n v="0.3"/>
    <x v="2"/>
    <x v="6"/>
  </r>
  <r>
    <x v="2"/>
    <n v="1128299"/>
    <x v="492"/>
    <x v="2"/>
    <x v="26"/>
    <x v="29"/>
    <x v="5"/>
    <n v="75.000000000000014"/>
    <x v="27"/>
    <x v="554"/>
    <n v="98437.500000000015"/>
    <n v="0.25"/>
    <x v="2"/>
    <x v="21"/>
  </r>
  <r>
    <x v="2"/>
    <n v="1128299"/>
    <x v="177"/>
    <x v="2"/>
    <x v="26"/>
    <x v="29"/>
    <x v="0"/>
    <n v="29.999999999999993"/>
    <x v="31"/>
    <x v="324"/>
    <n v="53999.999999999993"/>
    <n v="0.4"/>
    <x v="2"/>
    <x v="58"/>
  </r>
  <r>
    <x v="2"/>
    <n v="1128299"/>
    <x v="177"/>
    <x v="2"/>
    <x v="26"/>
    <x v="29"/>
    <x v="1"/>
    <n v="40"/>
    <x v="31"/>
    <x v="210"/>
    <n v="72000"/>
    <n v="0.4"/>
    <x v="2"/>
    <x v="1"/>
  </r>
  <r>
    <x v="2"/>
    <n v="1128299"/>
    <x v="177"/>
    <x v="2"/>
    <x v="26"/>
    <x v="29"/>
    <x v="2"/>
    <n v="40"/>
    <x v="31"/>
    <x v="210"/>
    <n v="62999.999999999993"/>
    <n v="0.35"/>
    <x v="2"/>
    <x v="1"/>
  </r>
  <r>
    <x v="2"/>
    <n v="1128299"/>
    <x v="177"/>
    <x v="2"/>
    <x v="26"/>
    <x v="29"/>
    <x v="3"/>
    <n v="40"/>
    <x v="48"/>
    <x v="150"/>
    <n v="48000"/>
    <n v="0.4"/>
    <x v="2"/>
    <x v="1"/>
  </r>
  <r>
    <x v="2"/>
    <n v="1128299"/>
    <x v="177"/>
    <x v="2"/>
    <x v="26"/>
    <x v="29"/>
    <x v="4"/>
    <n v="45.000000000000014"/>
    <x v="43"/>
    <x v="537"/>
    <n v="39375.000000000007"/>
    <n v="0.35"/>
    <x v="2"/>
    <x v="15"/>
  </r>
  <r>
    <x v="2"/>
    <n v="1128299"/>
    <x v="177"/>
    <x v="2"/>
    <x v="26"/>
    <x v="29"/>
    <x v="5"/>
    <n v="40"/>
    <x v="31"/>
    <x v="210"/>
    <n v="45000"/>
    <n v="0.25"/>
    <x v="2"/>
    <x v="1"/>
  </r>
  <r>
    <x v="2"/>
    <n v="1128299"/>
    <x v="208"/>
    <x v="2"/>
    <x v="26"/>
    <x v="29"/>
    <x v="0"/>
    <n v="29.999999999999993"/>
    <x v="23"/>
    <x v="555"/>
    <n v="59999.999999999993"/>
    <n v="0.4"/>
    <x v="2"/>
    <x v="58"/>
  </r>
  <r>
    <x v="2"/>
    <n v="1128299"/>
    <x v="208"/>
    <x v="2"/>
    <x v="26"/>
    <x v="29"/>
    <x v="1"/>
    <n v="40"/>
    <x v="46"/>
    <x v="175"/>
    <n v="64000"/>
    <n v="0.4"/>
    <x v="2"/>
    <x v="1"/>
  </r>
  <r>
    <x v="2"/>
    <n v="1128299"/>
    <x v="208"/>
    <x v="2"/>
    <x v="26"/>
    <x v="29"/>
    <x v="2"/>
    <n v="40"/>
    <x v="46"/>
    <x v="175"/>
    <n v="56000"/>
    <n v="0.35"/>
    <x v="2"/>
    <x v="1"/>
  </r>
  <r>
    <x v="2"/>
    <n v="1128299"/>
    <x v="208"/>
    <x v="4"/>
    <x v="27"/>
    <x v="30"/>
    <x v="3"/>
    <n v="40"/>
    <x v="43"/>
    <x v="124"/>
    <n v="40000"/>
    <n v="0.4"/>
    <x v="2"/>
    <x v="1"/>
  </r>
  <r>
    <x v="2"/>
    <n v="1128299"/>
    <x v="208"/>
    <x v="4"/>
    <x v="27"/>
    <x v="30"/>
    <x v="4"/>
    <n v="45.000000000000014"/>
    <x v="36"/>
    <x v="535"/>
    <n v="27562.500000000007"/>
    <n v="0.35"/>
    <x v="2"/>
    <x v="71"/>
  </r>
  <r>
    <x v="2"/>
    <n v="1128299"/>
    <x v="208"/>
    <x v="4"/>
    <x v="27"/>
    <x v="30"/>
    <x v="5"/>
    <n v="40"/>
    <x v="47"/>
    <x v="149"/>
    <n v="37500"/>
    <n v="0.25"/>
    <x v="2"/>
    <x v="1"/>
  </r>
  <r>
    <x v="2"/>
    <n v="1128299"/>
    <x v="217"/>
    <x v="4"/>
    <x v="27"/>
    <x v="30"/>
    <x v="0"/>
    <n v="40"/>
    <x v="27"/>
    <x v="195"/>
    <n v="84000"/>
    <n v="0.4"/>
    <x v="2"/>
    <x v="1"/>
  </r>
  <r>
    <x v="2"/>
    <n v="1128299"/>
    <x v="217"/>
    <x v="4"/>
    <x v="27"/>
    <x v="30"/>
    <x v="1"/>
    <n v="50"/>
    <x v="47"/>
    <x v="205"/>
    <n v="75000"/>
    <n v="0.4"/>
    <x v="2"/>
    <x v="0"/>
  </r>
  <r>
    <x v="2"/>
    <n v="1128299"/>
    <x v="217"/>
    <x v="4"/>
    <x v="27"/>
    <x v="30"/>
    <x v="2"/>
    <n v="50"/>
    <x v="47"/>
    <x v="205"/>
    <n v="65625"/>
    <n v="0.35"/>
    <x v="2"/>
    <x v="0"/>
  </r>
  <r>
    <x v="2"/>
    <n v="1128299"/>
    <x v="217"/>
    <x v="4"/>
    <x v="27"/>
    <x v="30"/>
    <x v="3"/>
    <n v="50"/>
    <x v="43"/>
    <x v="145"/>
    <n v="50000"/>
    <n v="0.4"/>
    <x v="2"/>
    <x v="0"/>
  </r>
  <r>
    <x v="2"/>
    <n v="1128299"/>
    <x v="217"/>
    <x v="4"/>
    <x v="27"/>
    <x v="30"/>
    <x v="4"/>
    <n v="55.000000000000007"/>
    <x v="42"/>
    <x v="190"/>
    <n v="28875.000000000004"/>
    <n v="0.35"/>
    <x v="2"/>
    <x v="4"/>
  </r>
  <r>
    <x v="2"/>
    <n v="1128299"/>
    <x v="217"/>
    <x v="4"/>
    <x v="27"/>
    <x v="30"/>
    <x v="5"/>
    <n v="50"/>
    <x v="44"/>
    <x v="160"/>
    <n v="43750"/>
    <n v="0.25"/>
    <x v="2"/>
    <x v="0"/>
  </r>
  <r>
    <x v="2"/>
    <n v="1128299"/>
    <x v="236"/>
    <x v="4"/>
    <x v="27"/>
    <x v="30"/>
    <x v="0"/>
    <n v="50"/>
    <x v="27"/>
    <x v="47"/>
    <n v="105000"/>
    <n v="0.4"/>
    <x v="2"/>
    <x v="0"/>
  </r>
  <r>
    <x v="2"/>
    <n v="1128299"/>
    <x v="236"/>
    <x v="4"/>
    <x v="27"/>
    <x v="30"/>
    <x v="1"/>
    <n v="55.000000000000007"/>
    <x v="45"/>
    <x v="256"/>
    <n v="71500.000000000015"/>
    <n v="0.4"/>
    <x v="2"/>
    <x v="4"/>
  </r>
  <r>
    <x v="2"/>
    <n v="1128299"/>
    <x v="236"/>
    <x v="4"/>
    <x v="27"/>
    <x v="30"/>
    <x v="2"/>
    <n v="55.000000000000007"/>
    <x v="47"/>
    <x v="141"/>
    <n v="72187.5"/>
    <n v="0.35"/>
    <x v="2"/>
    <x v="4"/>
  </r>
  <r>
    <x v="2"/>
    <n v="1128299"/>
    <x v="236"/>
    <x v="4"/>
    <x v="27"/>
    <x v="30"/>
    <x v="3"/>
    <n v="50"/>
    <x v="34"/>
    <x v="199"/>
    <n v="55000"/>
    <n v="0.4"/>
    <x v="2"/>
    <x v="0"/>
  </r>
  <r>
    <x v="2"/>
    <n v="1128299"/>
    <x v="236"/>
    <x v="4"/>
    <x v="27"/>
    <x v="30"/>
    <x v="4"/>
    <n v="55.000000000000007"/>
    <x v="36"/>
    <x v="194"/>
    <n v="33687.5"/>
    <n v="0.35"/>
    <x v="2"/>
    <x v="4"/>
  </r>
  <r>
    <x v="2"/>
    <n v="1128299"/>
    <x v="236"/>
    <x v="4"/>
    <x v="27"/>
    <x v="30"/>
    <x v="5"/>
    <n v="70"/>
    <x v="44"/>
    <x v="40"/>
    <n v="61250"/>
    <n v="0.25"/>
    <x v="2"/>
    <x v="6"/>
  </r>
  <r>
    <x v="2"/>
    <n v="1128299"/>
    <x v="267"/>
    <x v="4"/>
    <x v="27"/>
    <x v="30"/>
    <x v="0"/>
    <n v="50"/>
    <x v="20"/>
    <x v="140"/>
    <n v="110000"/>
    <n v="0.4"/>
    <x v="2"/>
    <x v="0"/>
  </r>
  <r>
    <x v="2"/>
    <n v="1128299"/>
    <x v="267"/>
    <x v="4"/>
    <x v="27"/>
    <x v="30"/>
    <x v="1"/>
    <n v="55.000000000000007"/>
    <x v="46"/>
    <x v="139"/>
    <n v="88000.000000000015"/>
    <n v="0.4"/>
    <x v="2"/>
    <x v="4"/>
  </r>
  <r>
    <x v="2"/>
    <n v="1128299"/>
    <x v="267"/>
    <x v="4"/>
    <x v="27"/>
    <x v="30"/>
    <x v="2"/>
    <n v="55.000000000000007"/>
    <x v="32"/>
    <x v="257"/>
    <n v="81812.5"/>
    <n v="0.35"/>
    <x v="2"/>
    <x v="4"/>
  </r>
  <r>
    <x v="2"/>
    <n v="1128299"/>
    <x v="267"/>
    <x v="4"/>
    <x v="27"/>
    <x v="30"/>
    <x v="3"/>
    <n v="50"/>
    <x v="45"/>
    <x v="133"/>
    <n v="65000"/>
    <n v="0.4"/>
    <x v="2"/>
    <x v="0"/>
  </r>
  <r>
    <x v="2"/>
    <n v="1128299"/>
    <x v="267"/>
    <x v="4"/>
    <x v="27"/>
    <x v="30"/>
    <x v="4"/>
    <n v="55.000000000000007"/>
    <x v="37"/>
    <x v="196"/>
    <n v="43312.5"/>
    <n v="0.35"/>
    <x v="2"/>
    <x v="4"/>
  </r>
  <r>
    <x v="2"/>
    <n v="1128299"/>
    <x v="267"/>
    <x v="4"/>
    <x v="27"/>
    <x v="30"/>
    <x v="5"/>
    <n v="70"/>
    <x v="46"/>
    <x v="58"/>
    <n v="70000"/>
    <n v="0.25"/>
    <x v="2"/>
    <x v="6"/>
  </r>
  <r>
    <x v="2"/>
    <n v="1128299"/>
    <x v="297"/>
    <x v="4"/>
    <x v="27"/>
    <x v="30"/>
    <x v="0"/>
    <n v="50"/>
    <x v="21"/>
    <x v="73"/>
    <n v="135000"/>
    <n v="0.4"/>
    <x v="2"/>
    <x v="0"/>
  </r>
  <r>
    <x v="2"/>
    <n v="1128299"/>
    <x v="297"/>
    <x v="4"/>
    <x v="27"/>
    <x v="30"/>
    <x v="1"/>
    <n v="55.000000000000007"/>
    <x v="27"/>
    <x v="171"/>
    <n v="115500.00000000003"/>
    <n v="0.4"/>
    <x v="2"/>
    <x v="4"/>
  </r>
  <r>
    <x v="2"/>
    <n v="1128299"/>
    <x v="297"/>
    <x v="4"/>
    <x v="27"/>
    <x v="30"/>
    <x v="2"/>
    <n v="55.000000000000007"/>
    <x v="27"/>
    <x v="171"/>
    <n v="101062.50000000001"/>
    <n v="0.35"/>
    <x v="2"/>
    <x v="4"/>
  </r>
  <r>
    <x v="2"/>
    <n v="1128299"/>
    <x v="297"/>
    <x v="4"/>
    <x v="27"/>
    <x v="30"/>
    <x v="3"/>
    <n v="50"/>
    <x v="46"/>
    <x v="46"/>
    <n v="80000"/>
    <n v="0.4"/>
    <x v="2"/>
    <x v="0"/>
  </r>
  <r>
    <x v="2"/>
    <n v="1128299"/>
    <x v="297"/>
    <x v="4"/>
    <x v="27"/>
    <x v="30"/>
    <x v="4"/>
    <n v="55.000000000000007"/>
    <x v="34"/>
    <x v="395"/>
    <n v="52937.500000000007"/>
    <n v="0.35"/>
    <x v="2"/>
    <x v="4"/>
  </r>
  <r>
    <x v="2"/>
    <n v="1128299"/>
    <x v="297"/>
    <x v="4"/>
    <x v="27"/>
    <x v="30"/>
    <x v="5"/>
    <n v="70"/>
    <x v="30"/>
    <x v="245"/>
    <n v="100625"/>
    <n v="0.25"/>
    <x v="2"/>
    <x v="6"/>
  </r>
  <r>
    <x v="2"/>
    <n v="1128299"/>
    <x v="326"/>
    <x v="4"/>
    <x v="27"/>
    <x v="30"/>
    <x v="0"/>
    <n v="50"/>
    <x v="26"/>
    <x v="78"/>
    <n v="145000"/>
    <n v="0.4"/>
    <x v="2"/>
    <x v="0"/>
  </r>
  <r>
    <x v="2"/>
    <n v="1128299"/>
    <x v="326"/>
    <x v="4"/>
    <x v="27"/>
    <x v="30"/>
    <x v="1"/>
    <n v="55.000000000000007"/>
    <x v="30"/>
    <x v="76"/>
    <n v="126500.00000000003"/>
    <n v="0.4"/>
    <x v="2"/>
    <x v="4"/>
  </r>
  <r>
    <x v="2"/>
    <n v="1128299"/>
    <x v="326"/>
    <x v="4"/>
    <x v="27"/>
    <x v="30"/>
    <x v="2"/>
    <n v="55.000000000000007"/>
    <x v="27"/>
    <x v="171"/>
    <n v="101062.50000000001"/>
    <n v="0.35"/>
    <x v="2"/>
    <x v="4"/>
  </r>
  <r>
    <x v="2"/>
    <n v="1128299"/>
    <x v="326"/>
    <x v="4"/>
    <x v="27"/>
    <x v="30"/>
    <x v="3"/>
    <n v="50"/>
    <x v="32"/>
    <x v="42"/>
    <n v="85000"/>
    <n v="0.4"/>
    <x v="2"/>
    <x v="0"/>
  </r>
  <r>
    <x v="2"/>
    <n v="1128299"/>
    <x v="326"/>
    <x v="4"/>
    <x v="27"/>
    <x v="30"/>
    <x v="4"/>
    <n v="55.000000000000007"/>
    <x v="33"/>
    <x v="347"/>
    <n v="91437.5"/>
    <n v="0.35"/>
    <x v="2"/>
    <x v="4"/>
  </r>
  <r>
    <x v="2"/>
    <n v="1128299"/>
    <x v="326"/>
    <x v="4"/>
    <x v="27"/>
    <x v="30"/>
    <x v="5"/>
    <n v="70"/>
    <x v="33"/>
    <x v="206"/>
    <n v="83125"/>
    <n v="0.25"/>
    <x v="2"/>
    <x v="6"/>
  </r>
  <r>
    <x v="2"/>
    <n v="1128299"/>
    <x v="358"/>
    <x v="4"/>
    <x v="27"/>
    <x v="30"/>
    <x v="0"/>
    <n v="55.000000000000007"/>
    <x v="21"/>
    <x v="107"/>
    <n v="148500.00000000003"/>
    <n v="0.4"/>
    <x v="2"/>
    <x v="4"/>
  </r>
  <r>
    <x v="2"/>
    <n v="1128299"/>
    <x v="358"/>
    <x v="4"/>
    <x v="27"/>
    <x v="30"/>
    <x v="1"/>
    <n v="60.000000000000007"/>
    <x v="22"/>
    <x v="233"/>
    <n v="150000.00000000003"/>
    <n v="0.4"/>
    <x v="2"/>
    <x v="12"/>
  </r>
  <r>
    <x v="2"/>
    <n v="1128299"/>
    <x v="358"/>
    <x v="4"/>
    <x v="27"/>
    <x v="30"/>
    <x v="2"/>
    <n v="55.000000000000007"/>
    <x v="23"/>
    <x v="80"/>
    <n v="96250.000000000015"/>
    <n v="0.35"/>
    <x v="2"/>
    <x v="4"/>
  </r>
  <r>
    <x v="2"/>
    <n v="1128299"/>
    <x v="358"/>
    <x v="4"/>
    <x v="27"/>
    <x v="30"/>
    <x v="3"/>
    <n v="55.000000000000007"/>
    <x v="31"/>
    <x v="173"/>
    <n v="99000.000000000015"/>
    <n v="0.4"/>
    <x v="2"/>
    <x v="4"/>
  </r>
  <r>
    <x v="2"/>
    <n v="1128299"/>
    <x v="358"/>
    <x v="4"/>
    <x v="27"/>
    <x v="30"/>
    <x v="4"/>
    <n v="65"/>
    <x v="31"/>
    <x v="61"/>
    <n v="102375"/>
    <n v="0.35"/>
    <x v="2"/>
    <x v="5"/>
  </r>
  <r>
    <x v="2"/>
    <n v="1128299"/>
    <x v="358"/>
    <x v="4"/>
    <x v="27"/>
    <x v="30"/>
    <x v="5"/>
    <n v="70"/>
    <x v="32"/>
    <x v="43"/>
    <n v="74375"/>
    <n v="0.25"/>
    <x v="2"/>
    <x v="6"/>
  </r>
  <r>
    <x v="2"/>
    <n v="1128299"/>
    <x v="390"/>
    <x v="4"/>
    <x v="27"/>
    <x v="30"/>
    <x v="0"/>
    <n v="45.000000000000014"/>
    <x v="24"/>
    <x v="219"/>
    <n v="108000.00000000003"/>
    <n v="0.4"/>
    <x v="2"/>
    <x v="15"/>
  </r>
  <r>
    <x v="2"/>
    <n v="1128299"/>
    <x v="390"/>
    <x v="4"/>
    <x v="27"/>
    <x v="30"/>
    <x v="1"/>
    <n v="50.000000000000014"/>
    <x v="24"/>
    <x v="254"/>
    <n v="120000.00000000003"/>
    <n v="0.4"/>
    <x v="2"/>
    <x v="35"/>
  </r>
  <r>
    <x v="2"/>
    <n v="1128299"/>
    <x v="390"/>
    <x v="4"/>
    <x v="27"/>
    <x v="30"/>
    <x v="2"/>
    <n v="45.000000000000014"/>
    <x v="31"/>
    <x v="556"/>
    <n v="70875.000000000015"/>
    <n v="0.35"/>
    <x v="2"/>
    <x v="15"/>
  </r>
  <r>
    <x v="2"/>
    <n v="1128299"/>
    <x v="390"/>
    <x v="4"/>
    <x v="27"/>
    <x v="30"/>
    <x v="3"/>
    <n v="45.000000000000014"/>
    <x v="46"/>
    <x v="538"/>
    <n v="72000.000000000029"/>
    <n v="0.4"/>
    <x v="2"/>
    <x v="71"/>
  </r>
  <r>
    <x v="2"/>
    <n v="1128299"/>
    <x v="390"/>
    <x v="4"/>
    <x v="27"/>
    <x v="30"/>
    <x v="4"/>
    <n v="55.000000000000007"/>
    <x v="46"/>
    <x v="139"/>
    <n v="77000"/>
    <n v="0.35"/>
    <x v="2"/>
    <x v="4"/>
  </r>
  <r>
    <x v="2"/>
    <n v="1128299"/>
    <x v="390"/>
    <x v="4"/>
    <x v="27"/>
    <x v="30"/>
    <x v="5"/>
    <n v="60.000000000000007"/>
    <x v="31"/>
    <x v="219"/>
    <n v="67500.000000000015"/>
    <n v="0.25"/>
    <x v="2"/>
    <x v="12"/>
  </r>
  <r>
    <x v="2"/>
    <n v="1128299"/>
    <x v="419"/>
    <x v="4"/>
    <x v="27"/>
    <x v="30"/>
    <x v="0"/>
    <n v="45.000000000000014"/>
    <x v="27"/>
    <x v="557"/>
    <n v="94500.000000000044"/>
    <n v="0.4"/>
    <x v="2"/>
    <x v="71"/>
  </r>
  <r>
    <x v="2"/>
    <n v="1128299"/>
    <x v="419"/>
    <x v="4"/>
    <x v="27"/>
    <x v="30"/>
    <x v="1"/>
    <n v="50.000000000000014"/>
    <x v="27"/>
    <x v="418"/>
    <n v="105000.00000000003"/>
    <n v="0.4"/>
    <x v="2"/>
    <x v="35"/>
  </r>
  <r>
    <x v="2"/>
    <n v="1128299"/>
    <x v="419"/>
    <x v="4"/>
    <x v="27"/>
    <x v="30"/>
    <x v="2"/>
    <n v="45.000000000000014"/>
    <x v="44"/>
    <x v="558"/>
    <n v="55125.000000000015"/>
    <n v="0.35"/>
    <x v="2"/>
    <x v="71"/>
  </r>
  <r>
    <x v="2"/>
    <n v="1128299"/>
    <x v="419"/>
    <x v="4"/>
    <x v="27"/>
    <x v="30"/>
    <x v="3"/>
    <n v="45.000000000000014"/>
    <x v="45"/>
    <x v="559"/>
    <n v="58500.000000000029"/>
    <n v="0.4"/>
    <x v="2"/>
    <x v="71"/>
  </r>
  <r>
    <x v="2"/>
    <n v="1128299"/>
    <x v="419"/>
    <x v="4"/>
    <x v="27"/>
    <x v="30"/>
    <x v="4"/>
    <n v="55.000000000000007"/>
    <x v="48"/>
    <x v="207"/>
    <n v="57750.000000000007"/>
    <n v="0.35"/>
    <x v="2"/>
    <x v="4"/>
  </r>
  <r>
    <x v="2"/>
    <n v="1128299"/>
    <x v="419"/>
    <x v="4"/>
    <x v="27"/>
    <x v="30"/>
    <x v="5"/>
    <n v="70"/>
    <x v="44"/>
    <x v="40"/>
    <n v="61250"/>
    <n v="0.25"/>
    <x v="2"/>
    <x v="6"/>
  </r>
  <r>
    <x v="2"/>
    <n v="1128299"/>
    <x v="450"/>
    <x v="4"/>
    <x v="27"/>
    <x v="30"/>
    <x v="0"/>
    <n v="55.000000000000007"/>
    <x v="27"/>
    <x v="171"/>
    <n v="115500.00000000003"/>
    <n v="0.4"/>
    <x v="2"/>
    <x v="4"/>
  </r>
  <r>
    <x v="2"/>
    <n v="1128299"/>
    <x v="450"/>
    <x v="4"/>
    <x v="27"/>
    <x v="30"/>
    <x v="1"/>
    <n v="60.000000000000007"/>
    <x v="30"/>
    <x v="226"/>
    <n v="138000.00000000003"/>
    <n v="0.4"/>
    <x v="2"/>
    <x v="12"/>
  </r>
  <r>
    <x v="2"/>
    <n v="1128299"/>
    <x v="450"/>
    <x v="4"/>
    <x v="27"/>
    <x v="30"/>
    <x v="2"/>
    <n v="55.000000000000007"/>
    <x v="32"/>
    <x v="257"/>
    <n v="81812.5"/>
    <n v="0.35"/>
    <x v="2"/>
    <x v="4"/>
  </r>
  <r>
    <x v="2"/>
    <n v="1128299"/>
    <x v="450"/>
    <x v="4"/>
    <x v="27"/>
    <x v="30"/>
    <x v="3"/>
    <n v="55.000000000000007"/>
    <x v="46"/>
    <x v="139"/>
    <n v="88000.000000000015"/>
    <n v="0.4"/>
    <x v="2"/>
    <x v="4"/>
  </r>
  <r>
    <x v="2"/>
    <n v="1128299"/>
    <x v="450"/>
    <x v="4"/>
    <x v="27"/>
    <x v="30"/>
    <x v="4"/>
    <n v="65"/>
    <x v="44"/>
    <x v="157"/>
    <n v="79625"/>
    <n v="0.35"/>
    <x v="2"/>
    <x v="5"/>
  </r>
  <r>
    <x v="2"/>
    <n v="1128299"/>
    <x v="450"/>
    <x v="4"/>
    <x v="27"/>
    <x v="30"/>
    <x v="5"/>
    <n v="70"/>
    <x v="33"/>
    <x v="206"/>
    <n v="83125"/>
    <n v="0.25"/>
    <x v="2"/>
    <x v="6"/>
  </r>
  <r>
    <x v="2"/>
    <n v="1128299"/>
    <x v="479"/>
    <x v="4"/>
    <x v="27"/>
    <x v="30"/>
    <x v="0"/>
    <n v="55.000000000000007"/>
    <x v="21"/>
    <x v="107"/>
    <n v="148500.00000000003"/>
    <n v="0.4"/>
    <x v="2"/>
    <x v="4"/>
  </r>
  <r>
    <x v="2"/>
    <n v="1128299"/>
    <x v="479"/>
    <x v="4"/>
    <x v="27"/>
    <x v="30"/>
    <x v="1"/>
    <n v="60.000000000000007"/>
    <x v="21"/>
    <x v="230"/>
    <n v="162000.00000000003"/>
    <n v="0.4"/>
    <x v="2"/>
    <x v="12"/>
  </r>
  <r>
    <x v="0"/>
    <n v="1128299"/>
    <x v="479"/>
    <x v="4"/>
    <x v="27"/>
    <x v="30"/>
    <x v="2"/>
    <n v="55.000000000000007"/>
    <x v="33"/>
    <x v="347"/>
    <n v="91437.5"/>
    <n v="0.35"/>
    <x v="2"/>
    <x v="4"/>
  </r>
  <r>
    <x v="0"/>
    <n v="1128299"/>
    <x v="479"/>
    <x v="4"/>
    <x v="27"/>
    <x v="30"/>
    <x v="3"/>
    <n v="55.000000000000007"/>
    <x v="33"/>
    <x v="347"/>
    <n v="104500.00000000001"/>
    <n v="0.4"/>
    <x v="2"/>
    <x v="4"/>
  </r>
  <r>
    <x v="0"/>
    <n v="1128299"/>
    <x v="479"/>
    <x v="4"/>
    <x v="27"/>
    <x v="30"/>
    <x v="4"/>
    <n v="65"/>
    <x v="46"/>
    <x v="50"/>
    <n v="91000"/>
    <n v="0.35"/>
    <x v="2"/>
    <x v="5"/>
  </r>
  <r>
    <x v="0"/>
    <n v="1128299"/>
    <x v="479"/>
    <x v="4"/>
    <x v="27"/>
    <x v="30"/>
    <x v="5"/>
    <n v="70"/>
    <x v="23"/>
    <x v="48"/>
    <n v="87500"/>
    <n v="0.25"/>
    <x v="2"/>
    <x v="6"/>
  </r>
  <r>
    <x v="0"/>
    <n v="1185732"/>
    <x v="173"/>
    <x v="4"/>
    <x v="27"/>
    <x v="30"/>
    <x v="0"/>
    <n v="40"/>
    <x v="13"/>
    <x v="453"/>
    <n v="184500"/>
    <n v="0.45"/>
    <x v="2"/>
    <x v="1"/>
  </r>
  <r>
    <x v="0"/>
    <n v="1185732"/>
    <x v="173"/>
    <x v="4"/>
    <x v="27"/>
    <x v="30"/>
    <x v="1"/>
    <n v="40"/>
    <x v="6"/>
    <x v="77"/>
    <n v="115499.99999999999"/>
    <n v="0.35"/>
    <x v="2"/>
    <x v="1"/>
  </r>
  <r>
    <x v="0"/>
    <n v="1185732"/>
    <x v="173"/>
    <x v="4"/>
    <x v="27"/>
    <x v="30"/>
    <x v="2"/>
    <n v="30.000000000000004"/>
    <x v="6"/>
    <x v="173"/>
    <n v="61875.000000000007"/>
    <n v="0.25"/>
    <x v="2"/>
    <x v="18"/>
  </r>
  <r>
    <x v="0"/>
    <n v="1185732"/>
    <x v="173"/>
    <x v="4"/>
    <x v="27"/>
    <x v="30"/>
    <x v="3"/>
    <n v="35"/>
    <x v="21"/>
    <x v="44"/>
    <n v="70875"/>
    <n v="0.3"/>
    <x v="2"/>
    <x v="8"/>
  </r>
  <r>
    <x v="0"/>
    <n v="1185732"/>
    <x v="173"/>
    <x v="4"/>
    <x v="27"/>
    <x v="30"/>
    <x v="4"/>
    <n v="50"/>
    <x v="26"/>
    <x v="78"/>
    <n v="126874.99999999999"/>
    <n v="0.35"/>
    <x v="2"/>
    <x v="0"/>
  </r>
  <r>
    <x v="0"/>
    <n v="1185732"/>
    <x v="173"/>
    <x v="4"/>
    <x v="27"/>
    <x v="30"/>
    <x v="5"/>
    <n v="40"/>
    <x v="6"/>
    <x v="77"/>
    <n v="165000"/>
    <n v="0.5"/>
    <x v="2"/>
    <x v="1"/>
  </r>
  <r>
    <x v="0"/>
    <n v="1185732"/>
    <x v="202"/>
    <x v="4"/>
    <x v="27"/>
    <x v="30"/>
    <x v="0"/>
    <n v="40"/>
    <x v="15"/>
    <x v="560"/>
    <n v="193500"/>
    <n v="0.45"/>
    <x v="2"/>
    <x v="1"/>
  </r>
  <r>
    <x v="0"/>
    <n v="1185732"/>
    <x v="202"/>
    <x v="4"/>
    <x v="27"/>
    <x v="30"/>
    <x v="1"/>
    <n v="40"/>
    <x v="26"/>
    <x v="176"/>
    <n v="101500"/>
    <n v="0.35"/>
    <x v="2"/>
    <x v="1"/>
  </r>
  <r>
    <x v="0"/>
    <n v="1185732"/>
    <x v="202"/>
    <x v="4"/>
    <x v="27"/>
    <x v="30"/>
    <x v="2"/>
    <n v="30.000000000000004"/>
    <x v="28"/>
    <x v="168"/>
    <n v="58125.000000000007"/>
    <n v="0.25"/>
    <x v="2"/>
    <x v="18"/>
  </r>
  <r>
    <x v="0"/>
    <n v="1185732"/>
    <x v="202"/>
    <x v="4"/>
    <x v="28"/>
    <x v="31"/>
    <x v="3"/>
    <n v="35"/>
    <x v="22"/>
    <x v="45"/>
    <n v="65625"/>
    <n v="0.3"/>
    <x v="2"/>
    <x v="8"/>
  </r>
  <r>
    <x v="0"/>
    <n v="1185732"/>
    <x v="202"/>
    <x v="4"/>
    <x v="28"/>
    <x v="31"/>
    <x v="4"/>
    <n v="50"/>
    <x v="19"/>
    <x v="48"/>
    <n v="122499.99999999999"/>
    <n v="0.35"/>
    <x v="2"/>
    <x v="0"/>
  </r>
  <r>
    <x v="0"/>
    <n v="1185732"/>
    <x v="202"/>
    <x v="4"/>
    <x v="28"/>
    <x v="31"/>
    <x v="5"/>
    <n v="35"/>
    <x v="9"/>
    <x v="58"/>
    <n v="140000"/>
    <n v="0.5"/>
    <x v="2"/>
    <x v="8"/>
  </r>
  <r>
    <x v="0"/>
    <n v="1185732"/>
    <x v="707"/>
    <x v="4"/>
    <x v="28"/>
    <x v="31"/>
    <x v="0"/>
    <n v="35"/>
    <x v="73"/>
    <x v="561"/>
    <n v="160650"/>
    <n v="0.45"/>
    <x v="2"/>
    <x v="8"/>
  </r>
  <r>
    <x v="0"/>
    <n v="1185732"/>
    <x v="707"/>
    <x v="4"/>
    <x v="28"/>
    <x v="31"/>
    <x v="1"/>
    <n v="35"/>
    <x v="19"/>
    <x v="40"/>
    <n v="85750"/>
    <n v="0.35"/>
    <x v="2"/>
    <x v="8"/>
  </r>
  <r>
    <x v="0"/>
    <n v="1185732"/>
    <x v="707"/>
    <x v="4"/>
    <x v="28"/>
    <x v="31"/>
    <x v="2"/>
    <n v="25"/>
    <x v="26"/>
    <x v="511"/>
    <n v="45312.5"/>
    <n v="0.25"/>
    <x v="2"/>
    <x v="7"/>
  </r>
  <r>
    <x v="0"/>
    <n v="1185732"/>
    <x v="707"/>
    <x v="4"/>
    <x v="28"/>
    <x v="31"/>
    <x v="3"/>
    <n v="29.999999999999993"/>
    <x v="30"/>
    <x v="562"/>
    <n v="51749.999999999993"/>
    <n v="0.3"/>
    <x v="2"/>
    <x v="58"/>
  </r>
  <r>
    <x v="0"/>
    <n v="1185732"/>
    <x v="707"/>
    <x v="4"/>
    <x v="28"/>
    <x v="31"/>
    <x v="4"/>
    <n v="45.000000000000007"/>
    <x v="22"/>
    <x v="225"/>
    <n v="98437.500000000015"/>
    <n v="0.35"/>
    <x v="2"/>
    <x v="15"/>
  </r>
  <r>
    <x v="0"/>
    <n v="1185732"/>
    <x v="707"/>
    <x v="4"/>
    <x v="28"/>
    <x v="31"/>
    <x v="5"/>
    <n v="35"/>
    <x v="26"/>
    <x v="52"/>
    <n v="126875"/>
    <n v="0.5"/>
    <x v="2"/>
    <x v="8"/>
  </r>
  <r>
    <x v="0"/>
    <n v="1185732"/>
    <x v="229"/>
    <x v="4"/>
    <x v="28"/>
    <x v="31"/>
    <x v="0"/>
    <n v="35"/>
    <x v="17"/>
    <x v="85"/>
    <n v="153562.5"/>
    <n v="0.45"/>
    <x v="2"/>
    <x v="8"/>
  </r>
  <r>
    <x v="0"/>
    <n v="1185732"/>
    <x v="229"/>
    <x v="4"/>
    <x v="28"/>
    <x v="31"/>
    <x v="1"/>
    <n v="35"/>
    <x v="21"/>
    <x v="44"/>
    <n v="82687.5"/>
    <n v="0.35"/>
    <x v="2"/>
    <x v="8"/>
  </r>
  <r>
    <x v="0"/>
    <n v="1185732"/>
    <x v="229"/>
    <x v="4"/>
    <x v="28"/>
    <x v="31"/>
    <x v="2"/>
    <n v="25"/>
    <x v="21"/>
    <x v="156"/>
    <n v="42187.5"/>
    <n v="0.25"/>
    <x v="2"/>
    <x v="7"/>
  </r>
  <r>
    <x v="0"/>
    <n v="1185732"/>
    <x v="229"/>
    <x v="4"/>
    <x v="28"/>
    <x v="31"/>
    <x v="3"/>
    <n v="29.999999999999993"/>
    <x v="24"/>
    <x v="521"/>
    <n v="53999.999999999993"/>
    <n v="0.3"/>
    <x v="2"/>
    <x v="58"/>
  </r>
  <r>
    <x v="0"/>
    <n v="1185732"/>
    <x v="229"/>
    <x v="4"/>
    <x v="28"/>
    <x v="31"/>
    <x v="4"/>
    <n v="50"/>
    <x v="22"/>
    <x v="65"/>
    <n v="109375"/>
    <n v="0.35"/>
    <x v="2"/>
    <x v="0"/>
  </r>
  <r>
    <x v="0"/>
    <n v="1185732"/>
    <x v="229"/>
    <x v="4"/>
    <x v="28"/>
    <x v="31"/>
    <x v="5"/>
    <n v="40"/>
    <x v="28"/>
    <x v="74"/>
    <n v="155000"/>
    <n v="0.5"/>
    <x v="2"/>
    <x v="1"/>
  </r>
  <r>
    <x v="0"/>
    <n v="1185732"/>
    <x v="258"/>
    <x v="4"/>
    <x v="28"/>
    <x v="31"/>
    <x v="0"/>
    <n v="50"/>
    <x v="74"/>
    <x v="563"/>
    <n v="235125"/>
    <n v="0.45"/>
    <x v="2"/>
    <x v="0"/>
  </r>
  <r>
    <x v="0"/>
    <n v="1185732"/>
    <x v="258"/>
    <x v="4"/>
    <x v="28"/>
    <x v="31"/>
    <x v="1"/>
    <n v="50"/>
    <x v="29"/>
    <x v="68"/>
    <n v="131250"/>
    <n v="0.35"/>
    <x v="2"/>
    <x v="0"/>
  </r>
  <r>
    <x v="0"/>
    <n v="1185732"/>
    <x v="258"/>
    <x v="4"/>
    <x v="28"/>
    <x v="31"/>
    <x v="2"/>
    <n v="45"/>
    <x v="26"/>
    <x v="287"/>
    <n v="81562.5"/>
    <n v="0.25"/>
    <x v="2"/>
    <x v="2"/>
  </r>
  <r>
    <x v="0"/>
    <n v="1185732"/>
    <x v="258"/>
    <x v="4"/>
    <x v="28"/>
    <x v="31"/>
    <x v="3"/>
    <n v="45"/>
    <x v="21"/>
    <x v="113"/>
    <n v="91125"/>
    <n v="0.3"/>
    <x v="2"/>
    <x v="2"/>
  </r>
  <r>
    <x v="0"/>
    <n v="1185732"/>
    <x v="258"/>
    <x v="4"/>
    <x v="28"/>
    <x v="31"/>
    <x v="4"/>
    <n v="54.999999999999993"/>
    <x v="19"/>
    <x v="564"/>
    <n v="134749.99999999997"/>
    <n v="0.35"/>
    <x v="2"/>
    <x v="13"/>
  </r>
  <r>
    <x v="0"/>
    <n v="1185732"/>
    <x v="258"/>
    <x v="4"/>
    <x v="28"/>
    <x v="31"/>
    <x v="5"/>
    <n v="60"/>
    <x v="9"/>
    <x v="215"/>
    <n v="240000"/>
    <n v="0.5"/>
    <x v="2"/>
    <x v="3"/>
  </r>
  <r>
    <x v="0"/>
    <n v="1185732"/>
    <x v="291"/>
    <x v="4"/>
    <x v="28"/>
    <x v="31"/>
    <x v="0"/>
    <n v="54.999999999999993"/>
    <x v="11"/>
    <x v="565"/>
    <n v="259874.99999999994"/>
    <n v="0.45"/>
    <x v="2"/>
    <x v="13"/>
  </r>
  <r>
    <x v="0"/>
    <n v="1185732"/>
    <x v="291"/>
    <x v="4"/>
    <x v="28"/>
    <x v="31"/>
    <x v="1"/>
    <n v="50"/>
    <x v="9"/>
    <x v="2"/>
    <n v="140000"/>
    <n v="0.35"/>
    <x v="2"/>
    <x v="0"/>
  </r>
  <r>
    <x v="0"/>
    <n v="1185732"/>
    <x v="291"/>
    <x v="4"/>
    <x v="28"/>
    <x v="31"/>
    <x v="2"/>
    <n v="50"/>
    <x v="28"/>
    <x v="75"/>
    <n v="96875"/>
    <n v="0.25"/>
    <x v="2"/>
    <x v="0"/>
  </r>
  <r>
    <x v="0"/>
    <n v="1185732"/>
    <x v="291"/>
    <x v="4"/>
    <x v="28"/>
    <x v="31"/>
    <x v="3"/>
    <n v="50"/>
    <x v="29"/>
    <x v="68"/>
    <n v="112500"/>
    <n v="0.3"/>
    <x v="2"/>
    <x v="0"/>
  </r>
  <r>
    <x v="0"/>
    <n v="1185732"/>
    <x v="291"/>
    <x v="4"/>
    <x v="28"/>
    <x v="31"/>
    <x v="4"/>
    <n v="65"/>
    <x v="29"/>
    <x v="63"/>
    <n v="170625"/>
    <n v="0.35"/>
    <x v="2"/>
    <x v="5"/>
  </r>
  <r>
    <x v="0"/>
    <n v="1185732"/>
    <x v="291"/>
    <x v="4"/>
    <x v="28"/>
    <x v="31"/>
    <x v="5"/>
    <n v="70"/>
    <x v="8"/>
    <x v="97"/>
    <n v="323750"/>
    <n v="0.5"/>
    <x v="2"/>
    <x v="6"/>
  </r>
  <r>
    <x v="0"/>
    <n v="1185732"/>
    <x v="319"/>
    <x v="4"/>
    <x v="28"/>
    <x v="31"/>
    <x v="0"/>
    <n v="65"/>
    <x v="16"/>
    <x v="31"/>
    <n v="336375"/>
    <n v="0.45"/>
    <x v="2"/>
    <x v="5"/>
  </r>
  <r>
    <x v="0"/>
    <n v="1185732"/>
    <x v="319"/>
    <x v="4"/>
    <x v="28"/>
    <x v="31"/>
    <x v="1"/>
    <n v="60.000000000000007"/>
    <x v="3"/>
    <x v="290"/>
    <n v="189000.00000000003"/>
    <n v="0.35"/>
    <x v="2"/>
    <x v="12"/>
  </r>
  <r>
    <x v="0"/>
    <n v="1185732"/>
    <x v="319"/>
    <x v="4"/>
    <x v="28"/>
    <x v="31"/>
    <x v="2"/>
    <n v="55.000000000000007"/>
    <x v="6"/>
    <x v="116"/>
    <n v="113437.50000000001"/>
    <n v="0.25"/>
    <x v="2"/>
    <x v="4"/>
  </r>
  <r>
    <x v="0"/>
    <n v="1185732"/>
    <x v="319"/>
    <x v="4"/>
    <x v="28"/>
    <x v="31"/>
    <x v="3"/>
    <n v="55.000000000000007"/>
    <x v="28"/>
    <x v="101"/>
    <n v="127875.00000000001"/>
    <n v="0.3"/>
    <x v="2"/>
    <x v="4"/>
  </r>
  <r>
    <x v="0"/>
    <n v="1185732"/>
    <x v="319"/>
    <x v="4"/>
    <x v="28"/>
    <x v="31"/>
    <x v="4"/>
    <n v="65"/>
    <x v="9"/>
    <x v="98"/>
    <n v="182000"/>
    <n v="0.35"/>
    <x v="2"/>
    <x v="5"/>
  </r>
  <r>
    <x v="0"/>
    <n v="1185732"/>
    <x v="319"/>
    <x v="4"/>
    <x v="28"/>
    <x v="31"/>
    <x v="5"/>
    <n v="70"/>
    <x v="17"/>
    <x v="22"/>
    <n v="341250"/>
    <n v="0.5"/>
    <x v="2"/>
    <x v="6"/>
  </r>
  <r>
    <x v="0"/>
    <n v="1185732"/>
    <x v="351"/>
    <x v="4"/>
    <x v="28"/>
    <x v="31"/>
    <x v="0"/>
    <n v="65"/>
    <x v="55"/>
    <x v="291"/>
    <n v="329062.5"/>
    <n v="0.45"/>
    <x v="2"/>
    <x v="5"/>
  </r>
  <r>
    <x v="0"/>
    <n v="1185732"/>
    <x v="351"/>
    <x v="4"/>
    <x v="28"/>
    <x v="31"/>
    <x v="1"/>
    <n v="60.000000000000007"/>
    <x v="3"/>
    <x v="290"/>
    <n v="189000.00000000003"/>
    <n v="0.35"/>
    <x v="2"/>
    <x v="12"/>
  </r>
  <r>
    <x v="0"/>
    <n v="1185732"/>
    <x v="351"/>
    <x v="4"/>
    <x v="28"/>
    <x v="31"/>
    <x v="2"/>
    <n v="55.000000000000007"/>
    <x v="6"/>
    <x v="116"/>
    <n v="113437.50000000001"/>
    <n v="0.25"/>
    <x v="2"/>
    <x v="4"/>
  </r>
  <r>
    <x v="0"/>
    <n v="1185732"/>
    <x v="351"/>
    <x v="4"/>
    <x v="28"/>
    <x v="31"/>
    <x v="3"/>
    <n v="45"/>
    <x v="28"/>
    <x v="285"/>
    <n v="104625"/>
    <n v="0.3"/>
    <x v="2"/>
    <x v="2"/>
  </r>
  <r>
    <x v="0"/>
    <n v="1185732"/>
    <x v="351"/>
    <x v="4"/>
    <x v="28"/>
    <x v="31"/>
    <x v="4"/>
    <n v="55.000000000000007"/>
    <x v="29"/>
    <x v="70"/>
    <n v="144375"/>
    <n v="0.35"/>
    <x v="2"/>
    <x v="4"/>
  </r>
  <r>
    <x v="0"/>
    <n v="1185732"/>
    <x v="351"/>
    <x v="4"/>
    <x v="28"/>
    <x v="31"/>
    <x v="5"/>
    <n v="60.000000000000007"/>
    <x v="8"/>
    <x v="100"/>
    <n v="277500.00000000006"/>
    <n v="0.5"/>
    <x v="2"/>
    <x v="12"/>
  </r>
  <r>
    <x v="0"/>
    <n v="1185732"/>
    <x v="381"/>
    <x v="4"/>
    <x v="28"/>
    <x v="31"/>
    <x v="0"/>
    <n v="55.000000000000007"/>
    <x v="13"/>
    <x v="24"/>
    <n v="253687.50000000006"/>
    <n v="0.45"/>
    <x v="2"/>
    <x v="4"/>
  </r>
  <r>
    <x v="0"/>
    <n v="1185732"/>
    <x v="381"/>
    <x v="4"/>
    <x v="28"/>
    <x v="31"/>
    <x v="1"/>
    <n v="50.000000000000014"/>
    <x v="6"/>
    <x v="294"/>
    <n v="144375.00000000003"/>
    <n v="0.35"/>
    <x v="2"/>
    <x v="35"/>
  </r>
  <r>
    <x v="0"/>
    <n v="1185732"/>
    <x v="381"/>
    <x v="4"/>
    <x v="28"/>
    <x v="31"/>
    <x v="2"/>
    <n v="40"/>
    <x v="26"/>
    <x v="176"/>
    <n v="72500"/>
    <n v="0.25"/>
    <x v="2"/>
    <x v="1"/>
  </r>
  <r>
    <x v="0"/>
    <n v="1185732"/>
    <x v="381"/>
    <x v="4"/>
    <x v="28"/>
    <x v="31"/>
    <x v="3"/>
    <n v="40"/>
    <x v="19"/>
    <x v="58"/>
    <n v="84000"/>
    <n v="0.3"/>
    <x v="2"/>
    <x v="1"/>
  </r>
  <r>
    <x v="0"/>
    <n v="1185732"/>
    <x v="381"/>
    <x v="4"/>
    <x v="28"/>
    <x v="31"/>
    <x v="4"/>
    <n v="50"/>
    <x v="19"/>
    <x v="48"/>
    <n v="122499.99999999999"/>
    <n v="0.35"/>
    <x v="2"/>
    <x v="0"/>
  </r>
  <r>
    <x v="0"/>
    <n v="1185732"/>
    <x v="381"/>
    <x v="4"/>
    <x v="28"/>
    <x v="31"/>
    <x v="5"/>
    <n v="55.000000000000007"/>
    <x v="9"/>
    <x v="115"/>
    <n v="220000.00000000003"/>
    <n v="0.5"/>
    <x v="2"/>
    <x v="4"/>
  </r>
  <r>
    <x v="0"/>
    <n v="1185732"/>
    <x v="413"/>
    <x v="4"/>
    <x v="28"/>
    <x v="31"/>
    <x v="0"/>
    <n v="55.000000000000007"/>
    <x v="17"/>
    <x v="32"/>
    <n v="241312.50000000006"/>
    <n v="0.45"/>
    <x v="2"/>
    <x v="4"/>
  </r>
  <r>
    <x v="0"/>
    <n v="1185732"/>
    <x v="413"/>
    <x v="4"/>
    <x v="28"/>
    <x v="31"/>
    <x v="1"/>
    <n v="45.000000000000014"/>
    <x v="9"/>
    <x v="566"/>
    <n v="126000.00000000003"/>
    <n v="0.35"/>
    <x v="2"/>
    <x v="71"/>
  </r>
  <r>
    <x v="0"/>
    <n v="1185732"/>
    <x v="413"/>
    <x v="4"/>
    <x v="28"/>
    <x v="31"/>
    <x v="2"/>
    <n v="45.000000000000014"/>
    <x v="21"/>
    <x v="567"/>
    <n v="75937.500000000029"/>
    <n v="0.25"/>
    <x v="2"/>
    <x v="71"/>
  </r>
  <r>
    <x v="0"/>
    <n v="1185732"/>
    <x v="413"/>
    <x v="4"/>
    <x v="28"/>
    <x v="31"/>
    <x v="3"/>
    <n v="45.000000000000014"/>
    <x v="25"/>
    <x v="568"/>
    <n v="87750.000000000029"/>
    <n v="0.3"/>
    <x v="2"/>
    <x v="71"/>
  </r>
  <r>
    <x v="0"/>
    <n v="1185732"/>
    <x v="413"/>
    <x v="4"/>
    <x v="28"/>
    <x v="31"/>
    <x v="4"/>
    <n v="55.000000000000007"/>
    <x v="25"/>
    <x v="223"/>
    <n v="125125.00000000001"/>
    <n v="0.35"/>
    <x v="2"/>
    <x v="4"/>
  </r>
  <r>
    <x v="0"/>
    <n v="1185732"/>
    <x v="413"/>
    <x v="4"/>
    <x v="28"/>
    <x v="31"/>
    <x v="5"/>
    <n v="60"/>
    <x v="28"/>
    <x v="172"/>
    <n v="232500"/>
    <n v="0.5"/>
    <x v="2"/>
    <x v="3"/>
  </r>
  <r>
    <x v="0"/>
    <n v="1185732"/>
    <x v="443"/>
    <x v="4"/>
    <x v="28"/>
    <x v="31"/>
    <x v="0"/>
    <n v="55.000000000000007"/>
    <x v="8"/>
    <x v="16"/>
    <n v="228937.50000000003"/>
    <n v="0.45"/>
    <x v="2"/>
    <x v="4"/>
  </r>
  <r>
    <x v="0"/>
    <n v="1185732"/>
    <x v="443"/>
    <x v="4"/>
    <x v="28"/>
    <x v="31"/>
    <x v="1"/>
    <n v="45.000000000000014"/>
    <x v="29"/>
    <x v="481"/>
    <n v="118125.00000000003"/>
    <n v="0.35"/>
    <x v="2"/>
    <x v="71"/>
  </r>
  <r>
    <x v="0"/>
    <n v="1185732"/>
    <x v="443"/>
    <x v="4"/>
    <x v="28"/>
    <x v="31"/>
    <x v="2"/>
    <n v="45.000000000000014"/>
    <x v="75"/>
    <x v="569"/>
    <n v="78187.500000000029"/>
    <n v="0.25"/>
    <x v="2"/>
    <x v="71"/>
  </r>
  <r>
    <x v="0"/>
    <n v="1185732"/>
    <x v="443"/>
    <x v="4"/>
    <x v="28"/>
    <x v="31"/>
    <x v="3"/>
    <n v="55.000000000000014"/>
    <x v="29"/>
    <x v="294"/>
    <n v="123750.00000000003"/>
    <n v="0.3"/>
    <x v="2"/>
    <x v="4"/>
  </r>
  <r>
    <x v="0"/>
    <n v="1185732"/>
    <x v="443"/>
    <x v="4"/>
    <x v="28"/>
    <x v="31"/>
    <x v="4"/>
    <n v="70"/>
    <x v="26"/>
    <x v="248"/>
    <n v="177625"/>
    <n v="0.35"/>
    <x v="2"/>
    <x v="6"/>
  </r>
  <r>
    <x v="0"/>
    <n v="1185732"/>
    <x v="443"/>
    <x v="4"/>
    <x v="28"/>
    <x v="31"/>
    <x v="5"/>
    <n v="75"/>
    <x v="6"/>
    <x v="570"/>
    <n v="309375"/>
    <n v="0.5"/>
    <x v="2"/>
    <x v="11"/>
  </r>
  <r>
    <x v="0"/>
    <n v="1185732"/>
    <x v="472"/>
    <x v="4"/>
    <x v="28"/>
    <x v="31"/>
    <x v="0"/>
    <n v="70"/>
    <x v="15"/>
    <x v="571"/>
    <n v="338625"/>
    <n v="0.45"/>
    <x v="2"/>
    <x v="6"/>
  </r>
  <r>
    <x v="0"/>
    <n v="1185732"/>
    <x v="472"/>
    <x v="4"/>
    <x v="28"/>
    <x v="31"/>
    <x v="1"/>
    <n v="60.000000000000007"/>
    <x v="10"/>
    <x v="105"/>
    <n v="183750.00000000003"/>
    <n v="0.35"/>
    <x v="2"/>
    <x v="12"/>
  </r>
  <r>
    <x v="2"/>
    <n v="1185732"/>
    <x v="472"/>
    <x v="4"/>
    <x v="28"/>
    <x v="31"/>
    <x v="2"/>
    <n v="60.000000000000007"/>
    <x v="6"/>
    <x v="34"/>
    <n v="123750.00000000001"/>
    <n v="0.25"/>
    <x v="2"/>
    <x v="12"/>
  </r>
  <r>
    <x v="2"/>
    <n v="1185732"/>
    <x v="472"/>
    <x v="4"/>
    <x v="28"/>
    <x v="31"/>
    <x v="3"/>
    <n v="60.000000000000007"/>
    <x v="28"/>
    <x v="448"/>
    <n v="139500"/>
    <n v="0.3"/>
    <x v="2"/>
    <x v="12"/>
  </r>
  <r>
    <x v="2"/>
    <n v="1185732"/>
    <x v="472"/>
    <x v="4"/>
    <x v="28"/>
    <x v="31"/>
    <x v="4"/>
    <n v="70"/>
    <x v="28"/>
    <x v="103"/>
    <n v="189875"/>
    <n v="0.35"/>
    <x v="2"/>
    <x v="6"/>
  </r>
  <r>
    <x v="2"/>
    <n v="1185732"/>
    <x v="472"/>
    <x v="4"/>
    <x v="28"/>
    <x v="31"/>
    <x v="5"/>
    <n v="75"/>
    <x v="10"/>
    <x v="572"/>
    <n v="328125"/>
    <n v="0.5"/>
    <x v="2"/>
    <x v="11"/>
  </r>
  <r>
    <x v="2"/>
    <n v="1185732"/>
    <x v="170"/>
    <x v="4"/>
    <x v="28"/>
    <x v="31"/>
    <x v="0"/>
    <n v="35"/>
    <x v="8"/>
    <x v="573"/>
    <n v="129500"/>
    <n v="0.4"/>
    <x v="2"/>
    <x v="8"/>
  </r>
  <r>
    <x v="2"/>
    <n v="1185732"/>
    <x v="170"/>
    <x v="4"/>
    <x v="28"/>
    <x v="31"/>
    <x v="1"/>
    <n v="35"/>
    <x v="26"/>
    <x v="52"/>
    <n v="88812.5"/>
    <n v="0.35"/>
    <x v="2"/>
    <x v="8"/>
  </r>
  <r>
    <x v="2"/>
    <n v="1185732"/>
    <x v="170"/>
    <x v="4"/>
    <x v="28"/>
    <x v="31"/>
    <x v="2"/>
    <n v="25.000000000000007"/>
    <x v="26"/>
    <x v="574"/>
    <n v="72500.000000000029"/>
    <n v="0.4"/>
    <x v="2"/>
    <x v="42"/>
  </r>
  <r>
    <x v="2"/>
    <n v="1185732"/>
    <x v="170"/>
    <x v="4"/>
    <x v="28"/>
    <x v="31"/>
    <x v="3"/>
    <n v="30"/>
    <x v="30"/>
    <x v="530"/>
    <n v="69000"/>
    <n v="0.4"/>
    <x v="2"/>
    <x v="9"/>
  </r>
  <r>
    <x v="2"/>
    <n v="1185732"/>
    <x v="170"/>
    <x v="4"/>
    <x v="28"/>
    <x v="31"/>
    <x v="4"/>
    <n v="45"/>
    <x v="22"/>
    <x v="66"/>
    <n v="98437.5"/>
    <n v="0.35"/>
    <x v="2"/>
    <x v="2"/>
  </r>
  <r>
    <x v="2"/>
    <n v="1185732"/>
    <x v="170"/>
    <x v="4"/>
    <x v="28"/>
    <x v="31"/>
    <x v="5"/>
    <n v="35"/>
    <x v="26"/>
    <x v="52"/>
    <n v="126875"/>
    <n v="0.5"/>
    <x v="2"/>
    <x v="8"/>
  </r>
  <r>
    <x v="2"/>
    <n v="1185732"/>
    <x v="199"/>
    <x v="4"/>
    <x v="28"/>
    <x v="31"/>
    <x v="0"/>
    <n v="35"/>
    <x v="17"/>
    <x v="85"/>
    <n v="136500"/>
    <n v="0.4"/>
    <x v="2"/>
    <x v="8"/>
  </r>
  <r>
    <x v="2"/>
    <n v="1185732"/>
    <x v="199"/>
    <x v="4"/>
    <x v="28"/>
    <x v="31"/>
    <x v="1"/>
    <n v="35"/>
    <x v="22"/>
    <x v="45"/>
    <n v="76562.5"/>
    <n v="0.35"/>
    <x v="2"/>
    <x v="8"/>
  </r>
  <r>
    <x v="2"/>
    <n v="1185732"/>
    <x v="199"/>
    <x v="4"/>
    <x v="28"/>
    <x v="31"/>
    <x v="2"/>
    <n v="25.000000000000007"/>
    <x v="21"/>
    <x v="334"/>
    <n v="67500.000000000029"/>
    <n v="0.4"/>
    <x v="2"/>
    <x v="42"/>
  </r>
  <r>
    <x v="2"/>
    <n v="1185732"/>
    <x v="199"/>
    <x v="4"/>
    <x v="29"/>
    <x v="32"/>
    <x v="3"/>
    <n v="30"/>
    <x v="27"/>
    <x v="154"/>
    <n v="63000"/>
    <n v="0.4"/>
    <x v="2"/>
    <x v="9"/>
  </r>
  <r>
    <x v="2"/>
    <n v="1185732"/>
    <x v="199"/>
    <x v="4"/>
    <x v="29"/>
    <x v="32"/>
    <x v="4"/>
    <n v="45"/>
    <x v="24"/>
    <x v="51"/>
    <n v="94500"/>
    <n v="0.35"/>
    <x v="2"/>
    <x v="2"/>
  </r>
  <r>
    <x v="2"/>
    <n v="1185732"/>
    <x v="199"/>
    <x v="4"/>
    <x v="29"/>
    <x v="32"/>
    <x v="5"/>
    <n v="30"/>
    <x v="19"/>
    <x v="195"/>
    <n v="105000"/>
    <n v="0.5"/>
    <x v="2"/>
    <x v="9"/>
  </r>
  <r>
    <x v="2"/>
    <n v="1185732"/>
    <x v="704"/>
    <x v="4"/>
    <x v="29"/>
    <x v="32"/>
    <x v="0"/>
    <n v="30"/>
    <x v="18"/>
    <x v="575"/>
    <n v="110400"/>
    <n v="0.4"/>
    <x v="2"/>
    <x v="9"/>
  </r>
  <r>
    <x v="2"/>
    <n v="1185732"/>
    <x v="704"/>
    <x v="4"/>
    <x v="29"/>
    <x v="32"/>
    <x v="1"/>
    <n v="30"/>
    <x v="24"/>
    <x v="210"/>
    <n v="62999.999999999993"/>
    <n v="0.35"/>
    <x v="2"/>
    <x v="9"/>
  </r>
  <r>
    <x v="2"/>
    <n v="1185732"/>
    <x v="704"/>
    <x v="4"/>
    <x v="29"/>
    <x v="32"/>
    <x v="2"/>
    <n v="20"/>
    <x v="22"/>
    <x v="145"/>
    <n v="50000"/>
    <n v="0.4"/>
    <x v="2"/>
    <x v="17"/>
  </r>
  <r>
    <x v="2"/>
    <n v="1185732"/>
    <x v="704"/>
    <x v="4"/>
    <x v="29"/>
    <x v="32"/>
    <x v="3"/>
    <n v="24.999999999999993"/>
    <x v="33"/>
    <x v="576"/>
    <n v="47499.999999999993"/>
    <n v="0.4"/>
    <x v="2"/>
    <x v="19"/>
  </r>
  <r>
    <x v="2"/>
    <n v="1185732"/>
    <x v="704"/>
    <x v="4"/>
    <x v="29"/>
    <x v="32"/>
    <x v="4"/>
    <n v="40.000000000000007"/>
    <x v="27"/>
    <x v="163"/>
    <n v="73500"/>
    <n v="0.35"/>
    <x v="2"/>
    <x v="38"/>
  </r>
  <r>
    <x v="2"/>
    <n v="1185732"/>
    <x v="704"/>
    <x v="4"/>
    <x v="29"/>
    <x v="32"/>
    <x v="5"/>
    <n v="30"/>
    <x v="22"/>
    <x v="205"/>
    <n v="93750"/>
    <n v="0.5"/>
    <x v="2"/>
    <x v="9"/>
  </r>
  <r>
    <x v="2"/>
    <n v="1185732"/>
    <x v="721"/>
    <x v="4"/>
    <x v="29"/>
    <x v="32"/>
    <x v="0"/>
    <n v="30"/>
    <x v="10"/>
    <x v="47"/>
    <n v="105000"/>
    <n v="0.4"/>
    <x v="2"/>
    <x v="9"/>
  </r>
  <r>
    <x v="2"/>
    <n v="1185732"/>
    <x v="721"/>
    <x v="4"/>
    <x v="29"/>
    <x v="32"/>
    <x v="1"/>
    <n v="30"/>
    <x v="30"/>
    <x v="530"/>
    <n v="60374.999999999993"/>
    <n v="0.35"/>
    <x v="2"/>
    <x v="9"/>
  </r>
  <r>
    <x v="2"/>
    <n v="1185732"/>
    <x v="721"/>
    <x v="4"/>
    <x v="29"/>
    <x v="32"/>
    <x v="2"/>
    <n v="20"/>
    <x v="30"/>
    <x v="577"/>
    <n v="46000"/>
    <n v="0.4"/>
    <x v="2"/>
    <x v="17"/>
  </r>
  <r>
    <x v="2"/>
    <n v="1185732"/>
    <x v="721"/>
    <x v="4"/>
    <x v="29"/>
    <x v="32"/>
    <x v="3"/>
    <n v="24.999999999999993"/>
    <x v="23"/>
    <x v="578"/>
    <n v="49999.999999999993"/>
    <n v="0.4"/>
    <x v="2"/>
    <x v="19"/>
  </r>
  <r>
    <x v="2"/>
    <n v="1185732"/>
    <x v="721"/>
    <x v="4"/>
    <x v="29"/>
    <x v="32"/>
    <x v="4"/>
    <n v="45"/>
    <x v="27"/>
    <x v="44"/>
    <n v="82687.5"/>
    <n v="0.35"/>
    <x v="2"/>
    <x v="2"/>
  </r>
  <r>
    <x v="2"/>
    <n v="1185732"/>
    <x v="721"/>
    <x v="4"/>
    <x v="29"/>
    <x v="32"/>
    <x v="5"/>
    <n v="35"/>
    <x v="21"/>
    <x v="44"/>
    <n v="118125"/>
    <n v="0.5"/>
    <x v="2"/>
    <x v="8"/>
  </r>
  <r>
    <x v="2"/>
    <n v="1185732"/>
    <x v="255"/>
    <x v="4"/>
    <x v="29"/>
    <x v="32"/>
    <x v="0"/>
    <n v="45"/>
    <x v="76"/>
    <x v="579"/>
    <n v="170100"/>
    <n v="0.4"/>
    <x v="2"/>
    <x v="2"/>
  </r>
  <r>
    <x v="2"/>
    <n v="1185732"/>
    <x v="255"/>
    <x v="4"/>
    <x v="29"/>
    <x v="32"/>
    <x v="1"/>
    <n v="45"/>
    <x v="25"/>
    <x v="61"/>
    <n v="102375"/>
    <n v="0.35"/>
    <x v="2"/>
    <x v="2"/>
  </r>
  <r>
    <x v="2"/>
    <n v="1185732"/>
    <x v="255"/>
    <x v="4"/>
    <x v="29"/>
    <x v="32"/>
    <x v="2"/>
    <n v="40"/>
    <x v="22"/>
    <x v="53"/>
    <n v="100000"/>
    <n v="0.4"/>
    <x v="2"/>
    <x v="1"/>
  </r>
  <r>
    <x v="2"/>
    <n v="1185732"/>
    <x v="255"/>
    <x v="4"/>
    <x v="29"/>
    <x v="32"/>
    <x v="3"/>
    <n v="40"/>
    <x v="30"/>
    <x v="328"/>
    <n v="92000"/>
    <n v="0.4"/>
    <x v="2"/>
    <x v="1"/>
  </r>
  <r>
    <x v="2"/>
    <n v="1185732"/>
    <x v="255"/>
    <x v="4"/>
    <x v="29"/>
    <x v="32"/>
    <x v="4"/>
    <n v="49.999999999999993"/>
    <x v="24"/>
    <x v="580"/>
    <n v="104999.99999999997"/>
    <n v="0.35"/>
    <x v="2"/>
    <x v="48"/>
  </r>
  <r>
    <x v="2"/>
    <n v="1185732"/>
    <x v="255"/>
    <x v="4"/>
    <x v="29"/>
    <x v="32"/>
    <x v="5"/>
    <n v="54.999999999999993"/>
    <x v="19"/>
    <x v="564"/>
    <n v="192499.99999999997"/>
    <n v="0.5"/>
    <x v="2"/>
    <x v="13"/>
  </r>
  <r>
    <x v="2"/>
    <n v="1185732"/>
    <x v="288"/>
    <x v="4"/>
    <x v="29"/>
    <x v="32"/>
    <x v="0"/>
    <n v="49.999999999999993"/>
    <x v="5"/>
    <x v="581"/>
    <n v="190000"/>
    <n v="0.4"/>
    <x v="2"/>
    <x v="23"/>
  </r>
  <r>
    <x v="2"/>
    <n v="1185732"/>
    <x v="288"/>
    <x v="4"/>
    <x v="29"/>
    <x v="32"/>
    <x v="1"/>
    <n v="45"/>
    <x v="19"/>
    <x v="39"/>
    <n v="110250"/>
    <n v="0.35"/>
    <x v="2"/>
    <x v="2"/>
  </r>
  <r>
    <x v="2"/>
    <n v="1185732"/>
    <x v="288"/>
    <x v="4"/>
    <x v="29"/>
    <x v="32"/>
    <x v="2"/>
    <n v="50"/>
    <x v="21"/>
    <x v="73"/>
    <n v="135000"/>
    <n v="0.4"/>
    <x v="2"/>
    <x v="0"/>
  </r>
  <r>
    <x v="2"/>
    <n v="1185732"/>
    <x v="288"/>
    <x v="4"/>
    <x v="29"/>
    <x v="32"/>
    <x v="3"/>
    <n v="50"/>
    <x v="25"/>
    <x v="82"/>
    <n v="130000"/>
    <n v="0.4"/>
    <x v="2"/>
    <x v="0"/>
  </r>
  <r>
    <x v="2"/>
    <n v="1185732"/>
    <x v="288"/>
    <x v="4"/>
    <x v="29"/>
    <x v="32"/>
    <x v="4"/>
    <n v="65"/>
    <x v="25"/>
    <x v="108"/>
    <n v="147875"/>
    <n v="0.35"/>
    <x v="2"/>
    <x v="5"/>
  </r>
  <r>
    <x v="2"/>
    <n v="1185732"/>
    <x v="288"/>
    <x v="4"/>
    <x v="29"/>
    <x v="32"/>
    <x v="5"/>
    <n v="70"/>
    <x v="6"/>
    <x v="582"/>
    <n v="288750"/>
    <n v="0.5"/>
    <x v="2"/>
    <x v="6"/>
  </r>
  <r>
    <x v="2"/>
    <n v="1185732"/>
    <x v="316"/>
    <x v="4"/>
    <x v="29"/>
    <x v="32"/>
    <x v="0"/>
    <n v="65"/>
    <x v="11"/>
    <x v="22"/>
    <n v="273000"/>
    <n v="0.4"/>
    <x v="2"/>
    <x v="5"/>
  </r>
  <r>
    <x v="2"/>
    <n v="1185732"/>
    <x v="316"/>
    <x v="4"/>
    <x v="29"/>
    <x v="32"/>
    <x v="1"/>
    <n v="60.000000000000007"/>
    <x v="9"/>
    <x v="437"/>
    <n v="168000"/>
    <n v="0.35"/>
    <x v="2"/>
    <x v="12"/>
  </r>
  <r>
    <x v="2"/>
    <n v="1185732"/>
    <x v="316"/>
    <x v="4"/>
    <x v="29"/>
    <x v="32"/>
    <x v="2"/>
    <n v="55.000000000000007"/>
    <x v="26"/>
    <x v="102"/>
    <n v="159500.00000000003"/>
    <n v="0.4"/>
    <x v="2"/>
    <x v="4"/>
  </r>
  <r>
    <x v="2"/>
    <n v="1185732"/>
    <x v="316"/>
    <x v="4"/>
    <x v="29"/>
    <x v="32"/>
    <x v="3"/>
    <n v="55.000000000000007"/>
    <x v="21"/>
    <x v="107"/>
    <n v="148500.00000000003"/>
    <n v="0.4"/>
    <x v="2"/>
    <x v="4"/>
  </r>
  <r>
    <x v="2"/>
    <n v="1185732"/>
    <x v="316"/>
    <x v="4"/>
    <x v="29"/>
    <x v="32"/>
    <x v="4"/>
    <n v="65"/>
    <x v="19"/>
    <x v="111"/>
    <n v="159250"/>
    <n v="0.35"/>
    <x v="2"/>
    <x v="5"/>
  </r>
  <r>
    <x v="2"/>
    <n v="1185732"/>
    <x v="316"/>
    <x v="4"/>
    <x v="29"/>
    <x v="32"/>
    <x v="5"/>
    <n v="70"/>
    <x v="10"/>
    <x v="301"/>
    <n v="306250"/>
    <n v="0.5"/>
    <x v="2"/>
    <x v="6"/>
  </r>
  <r>
    <x v="2"/>
    <n v="1185732"/>
    <x v="348"/>
    <x v="4"/>
    <x v="29"/>
    <x v="32"/>
    <x v="0"/>
    <n v="65"/>
    <x v="13"/>
    <x v="583"/>
    <n v="266500"/>
    <n v="0.4"/>
    <x v="2"/>
    <x v="5"/>
  </r>
  <r>
    <x v="2"/>
    <n v="1185732"/>
    <x v="348"/>
    <x v="4"/>
    <x v="29"/>
    <x v="32"/>
    <x v="1"/>
    <n v="60.000000000000007"/>
    <x v="9"/>
    <x v="437"/>
    <n v="168000"/>
    <n v="0.35"/>
    <x v="2"/>
    <x v="12"/>
  </r>
  <r>
    <x v="2"/>
    <n v="1185732"/>
    <x v="348"/>
    <x v="4"/>
    <x v="29"/>
    <x v="32"/>
    <x v="2"/>
    <n v="55.000000000000007"/>
    <x v="26"/>
    <x v="102"/>
    <n v="159500.00000000003"/>
    <n v="0.4"/>
    <x v="2"/>
    <x v="4"/>
  </r>
  <r>
    <x v="2"/>
    <n v="1185732"/>
    <x v="348"/>
    <x v="4"/>
    <x v="29"/>
    <x v="32"/>
    <x v="3"/>
    <n v="45"/>
    <x v="21"/>
    <x v="113"/>
    <n v="121500"/>
    <n v="0.4"/>
    <x v="2"/>
    <x v="2"/>
  </r>
  <r>
    <x v="2"/>
    <n v="1185732"/>
    <x v="348"/>
    <x v="4"/>
    <x v="29"/>
    <x v="32"/>
    <x v="4"/>
    <n v="55.000000000000007"/>
    <x v="25"/>
    <x v="223"/>
    <n v="125125.00000000001"/>
    <n v="0.35"/>
    <x v="2"/>
    <x v="4"/>
  </r>
  <r>
    <x v="2"/>
    <n v="1185732"/>
    <x v="348"/>
    <x v="4"/>
    <x v="29"/>
    <x v="32"/>
    <x v="5"/>
    <n v="60.000000000000007"/>
    <x v="6"/>
    <x v="34"/>
    <n v="247500.00000000003"/>
    <n v="0.5"/>
    <x v="2"/>
    <x v="12"/>
  </r>
  <r>
    <x v="2"/>
    <n v="1185732"/>
    <x v="378"/>
    <x v="4"/>
    <x v="29"/>
    <x v="32"/>
    <x v="0"/>
    <n v="55.000000000000007"/>
    <x v="8"/>
    <x v="16"/>
    <n v="203500.00000000003"/>
    <n v="0.4"/>
    <x v="2"/>
    <x v="4"/>
  </r>
  <r>
    <x v="2"/>
    <n v="1185732"/>
    <x v="378"/>
    <x v="4"/>
    <x v="29"/>
    <x v="32"/>
    <x v="1"/>
    <n v="50.000000000000014"/>
    <x v="26"/>
    <x v="295"/>
    <n v="126875.00000000003"/>
    <n v="0.35"/>
    <x v="2"/>
    <x v="36"/>
  </r>
  <r>
    <x v="2"/>
    <n v="1185732"/>
    <x v="378"/>
    <x v="4"/>
    <x v="29"/>
    <x v="32"/>
    <x v="2"/>
    <n v="30.000000000000004"/>
    <x v="22"/>
    <x v="517"/>
    <n v="75000.000000000015"/>
    <n v="0.4"/>
    <x v="2"/>
    <x v="18"/>
  </r>
  <r>
    <x v="2"/>
    <n v="1185732"/>
    <x v="378"/>
    <x v="4"/>
    <x v="29"/>
    <x v="32"/>
    <x v="3"/>
    <n v="30.000000000000004"/>
    <x v="24"/>
    <x v="167"/>
    <n v="72000.000000000015"/>
    <n v="0.4"/>
    <x v="2"/>
    <x v="18"/>
  </r>
  <r>
    <x v="2"/>
    <n v="1185732"/>
    <x v="378"/>
    <x v="4"/>
    <x v="29"/>
    <x v="32"/>
    <x v="4"/>
    <n v="40"/>
    <x v="24"/>
    <x v="49"/>
    <n v="84000"/>
    <n v="0.35"/>
    <x v="2"/>
    <x v="1"/>
  </r>
  <r>
    <x v="2"/>
    <n v="1185732"/>
    <x v="378"/>
    <x v="4"/>
    <x v="29"/>
    <x v="32"/>
    <x v="5"/>
    <n v="45.000000000000007"/>
    <x v="19"/>
    <x v="255"/>
    <n v="157500.00000000003"/>
    <n v="0.5"/>
    <x v="2"/>
    <x v="14"/>
  </r>
  <r>
    <x v="2"/>
    <n v="1185732"/>
    <x v="410"/>
    <x v="4"/>
    <x v="29"/>
    <x v="32"/>
    <x v="0"/>
    <n v="45.000000000000007"/>
    <x v="10"/>
    <x v="554"/>
    <n v="157500.00000000003"/>
    <n v="0.4"/>
    <x v="2"/>
    <x v="14"/>
  </r>
  <r>
    <x v="2"/>
    <n v="1185732"/>
    <x v="410"/>
    <x v="4"/>
    <x v="29"/>
    <x v="32"/>
    <x v="1"/>
    <n v="35.000000000000007"/>
    <x v="19"/>
    <x v="584"/>
    <n v="85750.000000000015"/>
    <n v="0.35"/>
    <x v="2"/>
    <x v="47"/>
  </r>
  <r>
    <x v="2"/>
    <n v="1185732"/>
    <x v="410"/>
    <x v="4"/>
    <x v="29"/>
    <x v="32"/>
    <x v="2"/>
    <n v="35.000000000000007"/>
    <x v="30"/>
    <x v="585"/>
    <n v="80500.000000000015"/>
    <n v="0.4"/>
    <x v="2"/>
    <x v="47"/>
  </r>
  <r>
    <x v="2"/>
    <n v="1185732"/>
    <x v="410"/>
    <x v="4"/>
    <x v="29"/>
    <x v="32"/>
    <x v="3"/>
    <n v="35.000000000000007"/>
    <x v="20"/>
    <x v="137"/>
    <n v="77000.000000000015"/>
    <n v="0.4"/>
    <x v="2"/>
    <x v="47"/>
  </r>
  <r>
    <x v="2"/>
    <n v="1185732"/>
    <x v="410"/>
    <x v="4"/>
    <x v="29"/>
    <x v="32"/>
    <x v="4"/>
    <n v="45.000000000000007"/>
    <x v="20"/>
    <x v="173"/>
    <n v="86625"/>
    <n v="0.35"/>
    <x v="2"/>
    <x v="14"/>
  </r>
  <r>
    <x v="2"/>
    <n v="1185732"/>
    <x v="410"/>
    <x v="4"/>
    <x v="29"/>
    <x v="32"/>
    <x v="5"/>
    <n v="50"/>
    <x v="21"/>
    <x v="73"/>
    <n v="168750"/>
    <n v="0.5"/>
    <x v="2"/>
    <x v="0"/>
  </r>
  <r>
    <x v="2"/>
    <n v="1185732"/>
    <x v="440"/>
    <x v="4"/>
    <x v="29"/>
    <x v="32"/>
    <x v="0"/>
    <n v="45.000000000000007"/>
    <x v="6"/>
    <x v="107"/>
    <n v="148500.00000000003"/>
    <n v="0.4"/>
    <x v="2"/>
    <x v="14"/>
  </r>
  <r>
    <x v="2"/>
    <n v="1185732"/>
    <x v="440"/>
    <x v="4"/>
    <x v="29"/>
    <x v="32"/>
    <x v="1"/>
    <n v="35.000000000000007"/>
    <x v="25"/>
    <x v="586"/>
    <n v="79625.000000000015"/>
    <n v="0.35"/>
    <x v="2"/>
    <x v="62"/>
  </r>
  <r>
    <x v="2"/>
    <n v="1185732"/>
    <x v="440"/>
    <x v="4"/>
    <x v="29"/>
    <x v="32"/>
    <x v="2"/>
    <n v="40.000000000000014"/>
    <x v="77"/>
    <x v="587"/>
    <n v="95200.000000000044"/>
    <n v="0.4"/>
    <x v="2"/>
    <x v="60"/>
  </r>
  <r>
    <x v="2"/>
    <n v="1185732"/>
    <x v="440"/>
    <x v="4"/>
    <x v="29"/>
    <x v="32"/>
    <x v="3"/>
    <n v="60.000000000000021"/>
    <x v="25"/>
    <x v="588"/>
    <n v="156000.00000000006"/>
    <n v="0.4"/>
    <x v="2"/>
    <x v="76"/>
  </r>
  <r>
    <x v="2"/>
    <n v="1185732"/>
    <x v="440"/>
    <x v="4"/>
    <x v="29"/>
    <x v="32"/>
    <x v="4"/>
    <n v="75.000000000000014"/>
    <x v="22"/>
    <x v="273"/>
    <n v="164062.50000000003"/>
    <n v="0.35"/>
    <x v="2"/>
    <x v="26"/>
  </r>
  <r>
    <x v="2"/>
    <n v="1185732"/>
    <x v="440"/>
    <x v="4"/>
    <x v="29"/>
    <x v="32"/>
    <x v="5"/>
    <n v="75"/>
    <x v="26"/>
    <x v="589"/>
    <n v="271875"/>
    <n v="0.5"/>
    <x v="2"/>
    <x v="11"/>
  </r>
  <r>
    <x v="2"/>
    <n v="1185732"/>
    <x v="469"/>
    <x v="4"/>
    <x v="29"/>
    <x v="32"/>
    <x v="0"/>
    <n v="70"/>
    <x v="17"/>
    <x v="22"/>
    <n v="273000"/>
    <n v="0.4"/>
    <x v="2"/>
    <x v="6"/>
  </r>
  <r>
    <x v="2"/>
    <n v="1185732"/>
    <x v="469"/>
    <x v="4"/>
    <x v="29"/>
    <x v="32"/>
    <x v="1"/>
    <n v="60.000000000000007"/>
    <x v="28"/>
    <x v="448"/>
    <n v="162750"/>
    <n v="0.35"/>
    <x v="2"/>
    <x v="12"/>
  </r>
  <r>
    <x v="5"/>
    <n v="1185732"/>
    <x v="469"/>
    <x v="4"/>
    <x v="29"/>
    <x v="32"/>
    <x v="2"/>
    <n v="60.000000000000007"/>
    <x v="26"/>
    <x v="444"/>
    <n v="174000.00000000003"/>
    <n v="0.4"/>
    <x v="2"/>
    <x v="12"/>
  </r>
  <r>
    <x v="5"/>
    <n v="1185732"/>
    <x v="469"/>
    <x v="4"/>
    <x v="29"/>
    <x v="32"/>
    <x v="3"/>
    <n v="60.000000000000007"/>
    <x v="21"/>
    <x v="230"/>
    <n v="162000.00000000003"/>
    <n v="0.4"/>
    <x v="2"/>
    <x v="12"/>
  </r>
  <r>
    <x v="5"/>
    <n v="1185732"/>
    <x v="469"/>
    <x v="4"/>
    <x v="29"/>
    <x v="32"/>
    <x v="4"/>
    <n v="70"/>
    <x v="21"/>
    <x v="178"/>
    <n v="165375"/>
    <n v="0.35"/>
    <x v="2"/>
    <x v="6"/>
  </r>
  <r>
    <x v="5"/>
    <n v="1185732"/>
    <x v="469"/>
    <x v="4"/>
    <x v="29"/>
    <x v="32"/>
    <x v="5"/>
    <n v="75"/>
    <x v="28"/>
    <x v="590"/>
    <n v="290625"/>
    <n v="0.5"/>
    <x v="2"/>
    <x v="11"/>
  </r>
  <r>
    <x v="5"/>
    <n v="1185732"/>
    <x v="177"/>
    <x v="4"/>
    <x v="29"/>
    <x v="32"/>
    <x v="0"/>
    <n v="35"/>
    <x v="28"/>
    <x v="57"/>
    <n v="108500"/>
    <n v="0.4"/>
    <x v="2"/>
    <x v="8"/>
  </r>
  <r>
    <x v="5"/>
    <n v="1185732"/>
    <x v="177"/>
    <x v="4"/>
    <x v="29"/>
    <x v="32"/>
    <x v="1"/>
    <n v="35"/>
    <x v="30"/>
    <x v="327"/>
    <n v="70437.5"/>
    <n v="0.35"/>
    <x v="2"/>
    <x v="8"/>
  </r>
  <r>
    <x v="5"/>
    <n v="1185732"/>
    <x v="177"/>
    <x v="4"/>
    <x v="29"/>
    <x v="32"/>
    <x v="2"/>
    <n v="25.000000000000007"/>
    <x v="30"/>
    <x v="337"/>
    <n v="57500.000000000015"/>
    <n v="0.4"/>
    <x v="2"/>
    <x v="44"/>
  </r>
  <r>
    <x v="5"/>
    <n v="1185732"/>
    <x v="177"/>
    <x v="4"/>
    <x v="29"/>
    <x v="32"/>
    <x v="3"/>
    <n v="30"/>
    <x v="32"/>
    <x v="234"/>
    <n v="51000"/>
    <n v="0.4"/>
    <x v="2"/>
    <x v="9"/>
  </r>
  <r>
    <x v="5"/>
    <n v="1185732"/>
    <x v="177"/>
    <x v="4"/>
    <x v="29"/>
    <x v="32"/>
    <x v="4"/>
    <n v="45"/>
    <x v="33"/>
    <x v="117"/>
    <n v="74812.5"/>
    <n v="0.35"/>
    <x v="2"/>
    <x v="2"/>
  </r>
  <r>
    <x v="5"/>
    <n v="1185732"/>
    <x v="177"/>
    <x v="4"/>
    <x v="29"/>
    <x v="32"/>
    <x v="5"/>
    <n v="35"/>
    <x v="30"/>
    <x v="327"/>
    <n v="100625"/>
    <n v="0.5"/>
    <x v="2"/>
    <x v="8"/>
  </r>
  <r>
    <x v="5"/>
    <n v="1185732"/>
    <x v="206"/>
    <x v="4"/>
    <x v="29"/>
    <x v="32"/>
    <x v="0"/>
    <n v="35"/>
    <x v="6"/>
    <x v="591"/>
    <n v="115500"/>
    <n v="0.4"/>
    <x v="2"/>
    <x v="8"/>
  </r>
  <r>
    <x v="5"/>
    <n v="1185732"/>
    <x v="206"/>
    <x v="4"/>
    <x v="29"/>
    <x v="32"/>
    <x v="1"/>
    <n v="35"/>
    <x v="33"/>
    <x v="158"/>
    <n v="58187.499999999993"/>
    <n v="0.35"/>
    <x v="2"/>
    <x v="8"/>
  </r>
  <r>
    <x v="5"/>
    <n v="1185732"/>
    <x v="206"/>
    <x v="4"/>
    <x v="29"/>
    <x v="32"/>
    <x v="2"/>
    <n v="25.000000000000007"/>
    <x v="27"/>
    <x v="592"/>
    <n v="52500.000000000015"/>
    <n v="0.4"/>
    <x v="2"/>
    <x v="44"/>
  </r>
  <r>
    <x v="5"/>
    <n v="1185732"/>
    <x v="206"/>
    <x v="3"/>
    <x v="30"/>
    <x v="33"/>
    <x v="3"/>
    <n v="30"/>
    <x v="47"/>
    <x v="128"/>
    <n v="45000"/>
    <n v="0.4"/>
    <x v="2"/>
    <x v="9"/>
  </r>
  <r>
    <x v="5"/>
    <n v="1185732"/>
    <x v="206"/>
    <x v="3"/>
    <x v="30"/>
    <x v="33"/>
    <x v="4"/>
    <n v="45"/>
    <x v="31"/>
    <x v="161"/>
    <n v="70875"/>
    <n v="0.35"/>
    <x v="2"/>
    <x v="2"/>
  </r>
  <r>
    <x v="5"/>
    <n v="1185732"/>
    <x v="206"/>
    <x v="3"/>
    <x v="30"/>
    <x v="33"/>
    <x v="5"/>
    <n v="30"/>
    <x v="20"/>
    <x v="242"/>
    <n v="82500"/>
    <n v="0.5"/>
    <x v="2"/>
    <x v="9"/>
  </r>
  <r>
    <x v="5"/>
    <n v="1185732"/>
    <x v="214"/>
    <x v="3"/>
    <x v="30"/>
    <x v="33"/>
    <x v="0"/>
    <n v="30"/>
    <x v="67"/>
    <x v="593"/>
    <n v="92400"/>
    <n v="0.4"/>
    <x v="2"/>
    <x v="9"/>
  </r>
  <r>
    <x v="5"/>
    <n v="1185732"/>
    <x v="214"/>
    <x v="3"/>
    <x v="30"/>
    <x v="33"/>
    <x v="1"/>
    <n v="30"/>
    <x v="31"/>
    <x v="200"/>
    <n v="47250"/>
    <n v="0.35"/>
    <x v="2"/>
    <x v="9"/>
  </r>
  <r>
    <x v="5"/>
    <n v="1185732"/>
    <x v="214"/>
    <x v="3"/>
    <x v="30"/>
    <x v="33"/>
    <x v="2"/>
    <n v="20"/>
    <x v="33"/>
    <x v="594"/>
    <n v="38000"/>
    <n v="0.4"/>
    <x v="2"/>
    <x v="17"/>
  </r>
  <r>
    <x v="5"/>
    <n v="1185732"/>
    <x v="214"/>
    <x v="3"/>
    <x v="30"/>
    <x v="33"/>
    <x v="3"/>
    <n v="24.999999999999993"/>
    <x v="45"/>
    <x v="595"/>
    <n v="32499.999999999989"/>
    <n v="0.4"/>
    <x v="2"/>
    <x v="77"/>
  </r>
  <r>
    <x v="5"/>
    <n v="1185732"/>
    <x v="214"/>
    <x v="3"/>
    <x v="30"/>
    <x v="33"/>
    <x v="4"/>
    <n v="40.000000000000007"/>
    <x v="47"/>
    <x v="193"/>
    <n v="52500.000000000007"/>
    <n v="0.35"/>
    <x v="2"/>
    <x v="38"/>
  </r>
  <r>
    <x v="5"/>
    <n v="1185732"/>
    <x v="214"/>
    <x v="3"/>
    <x v="30"/>
    <x v="33"/>
    <x v="5"/>
    <n v="30"/>
    <x v="33"/>
    <x v="332"/>
    <n v="71250"/>
    <n v="0.5"/>
    <x v="2"/>
    <x v="9"/>
  </r>
  <r>
    <x v="5"/>
    <n v="1185732"/>
    <x v="233"/>
    <x v="3"/>
    <x v="30"/>
    <x v="33"/>
    <x v="0"/>
    <n v="30"/>
    <x v="26"/>
    <x v="153"/>
    <n v="87000"/>
    <n v="0.4"/>
    <x v="2"/>
    <x v="9"/>
  </r>
  <r>
    <x v="5"/>
    <n v="1185732"/>
    <x v="233"/>
    <x v="3"/>
    <x v="30"/>
    <x v="33"/>
    <x v="1"/>
    <n v="30"/>
    <x v="32"/>
    <x v="234"/>
    <n v="44625"/>
    <n v="0.35"/>
    <x v="2"/>
    <x v="9"/>
  </r>
  <r>
    <x v="5"/>
    <n v="1185732"/>
    <x v="233"/>
    <x v="3"/>
    <x v="30"/>
    <x v="33"/>
    <x v="2"/>
    <n v="20"/>
    <x v="32"/>
    <x v="491"/>
    <n v="34000"/>
    <n v="0.4"/>
    <x v="2"/>
    <x v="17"/>
  </r>
  <r>
    <x v="5"/>
    <n v="1185732"/>
    <x v="233"/>
    <x v="3"/>
    <x v="30"/>
    <x v="33"/>
    <x v="3"/>
    <n v="24.999999999999993"/>
    <x v="44"/>
    <x v="596"/>
    <n v="34999.999999999993"/>
    <n v="0.4"/>
    <x v="2"/>
    <x v="77"/>
  </r>
  <r>
    <x v="5"/>
    <n v="1185732"/>
    <x v="233"/>
    <x v="3"/>
    <x v="30"/>
    <x v="33"/>
    <x v="4"/>
    <n v="45"/>
    <x v="47"/>
    <x v="156"/>
    <n v="59062.499999999993"/>
    <n v="0.35"/>
    <x v="2"/>
    <x v="2"/>
  </r>
  <r>
    <x v="5"/>
    <n v="1185732"/>
    <x v="233"/>
    <x v="3"/>
    <x v="30"/>
    <x v="33"/>
    <x v="5"/>
    <n v="35"/>
    <x v="27"/>
    <x v="155"/>
    <n v="91875"/>
    <n v="0.5"/>
    <x v="2"/>
    <x v="8"/>
  </r>
  <r>
    <x v="5"/>
    <n v="1185732"/>
    <x v="262"/>
    <x v="3"/>
    <x v="30"/>
    <x v="33"/>
    <x v="0"/>
    <n v="45"/>
    <x v="68"/>
    <x v="597"/>
    <n v="143100"/>
    <n v="0.4"/>
    <x v="2"/>
    <x v="2"/>
  </r>
  <r>
    <x v="5"/>
    <n v="1185732"/>
    <x v="262"/>
    <x v="3"/>
    <x v="30"/>
    <x v="33"/>
    <x v="1"/>
    <n v="45"/>
    <x v="23"/>
    <x v="38"/>
    <n v="78750"/>
    <n v="0.35"/>
    <x v="2"/>
    <x v="2"/>
  </r>
  <r>
    <x v="5"/>
    <n v="1185732"/>
    <x v="262"/>
    <x v="3"/>
    <x v="30"/>
    <x v="33"/>
    <x v="2"/>
    <n v="40"/>
    <x v="33"/>
    <x v="237"/>
    <n v="76000"/>
    <n v="0.4"/>
    <x v="2"/>
    <x v="1"/>
  </r>
  <r>
    <x v="5"/>
    <n v="1185732"/>
    <x v="262"/>
    <x v="3"/>
    <x v="30"/>
    <x v="33"/>
    <x v="3"/>
    <n v="40"/>
    <x v="32"/>
    <x v="235"/>
    <n v="68000"/>
    <n v="0.4"/>
    <x v="2"/>
    <x v="1"/>
  </r>
  <r>
    <x v="5"/>
    <n v="1185732"/>
    <x v="262"/>
    <x v="3"/>
    <x v="30"/>
    <x v="33"/>
    <x v="4"/>
    <n v="49.999999999999993"/>
    <x v="31"/>
    <x v="369"/>
    <n v="78749.999999999985"/>
    <n v="0.35"/>
    <x v="2"/>
    <x v="23"/>
  </r>
  <r>
    <x v="5"/>
    <n v="1185732"/>
    <x v="262"/>
    <x v="3"/>
    <x v="30"/>
    <x v="33"/>
    <x v="5"/>
    <n v="54.999999999999993"/>
    <x v="20"/>
    <x v="390"/>
    <n v="151249.99999999997"/>
    <n v="0.5"/>
    <x v="2"/>
    <x v="13"/>
  </r>
  <r>
    <x v="5"/>
    <n v="1185732"/>
    <x v="295"/>
    <x v="3"/>
    <x v="30"/>
    <x v="33"/>
    <x v="0"/>
    <n v="49.999999999999993"/>
    <x v="9"/>
    <x v="598"/>
    <n v="160000"/>
    <n v="0.4"/>
    <x v="2"/>
    <x v="23"/>
  </r>
  <r>
    <x v="5"/>
    <n v="1185732"/>
    <x v="295"/>
    <x v="3"/>
    <x v="30"/>
    <x v="33"/>
    <x v="1"/>
    <n v="45"/>
    <x v="20"/>
    <x v="112"/>
    <n v="86625"/>
    <n v="0.35"/>
    <x v="2"/>
    <x v="2"/>
  </r>
  <r>
    <x v="5"/>
    <n v="1185732"/>
    <x v="295"/>
    <x v="3"/>
    <x v="30"/>
    <x v="33"/>
    <x v="2"/>
    <n v="50"/>
    <x v="27"/>
    <x v="47"/>
    <n v="105000"/>
    <n v="0.4"/>
    <x v="2"/>
    <x v="0"/>
  </r>
  <r>
    <x v="5"/>
    <n v="1185732"/>
    <x v="295"/>
    <x v="3"/>
    <x v="30"/>
    <x v="33"/>
    <x v="3"/>
    <n v="50"/>
    <x v="23"/>
    <x v="53"/>
    <n v="100000"/>
    <n v="0.4"/>
    <x v="2"/>
    <x v="0"/>
  </r>
  <r>
    <x v="5"/>
    <n v="1185732"/>
    <x v="295"/>
    <x v="3"/>
    <x v="30"/>
    <x v="33"/>
    <x v="4"/>
    <n v="65"/>
    <x v="23"/>
    <x v="82"/>
    <n v="113750"/>
    <n v="0.35"/>
    <x v="2"/>
    <x v="5"/>
  </r>
  <r>
    <x v="5"/>
    <n v="1185732"/>
    <x v="295"/>
    <x v="3"/>
    <x v="30"/>
    <x v="33"/>
    <x v="5"/>
    <n v="70"/>
    <x v="21"/>
    <x v="178"/>
    <n v="236250"/>
    <n v="0.5"/>
    <x v="2"/>
    <x v="6"/>
  </r>
  <r>
    <x v="5"/>
    <n v="1185732"/>
    <x v="323"/>
    <x v="3"/>
    <x v="30"/>
    <x v="33"/>
    <x v="0"/>
    <n v="65"/>
    <x v="3"/>
    <x v="37"/>
    <n v="234000"/>
    <n v="0.4"/>
    <x v="2"/>
    <x v="5"/>
  </r>
  <r>
    <x v="5"/>
    <n v="1185732"/>
    <x v="323"/>
    <x v="3"/>
    <x v="30"/>
    <x v="33"/>
    <x v="1"/>
    <n v="60.000000000000007"/>
    <x v="25"/>
    <x v="218"/>
    <n v="136500"/>
    <n v="0.35"/>
    <x v="2"/>
    <x v="12"/>
  </r>
  <r>
    <x v="5"/>
    <n v="1185732"/>
    <x v="323"/>
    <x v="3"/>
    <x v="30"/>
    <x v="33"/>
    <x v="2"/>
    <n v="55.000000000000007"/>
    <x v="30"/>
    <x v="76"/>
    <n v="126500.00000000003"/>
    <n v="0.4"/>
    <x v="2"/>
    <x v="4"/>
  </r>
  <r>
    <x v="5"/>
    <n v="1185732"/>
    <x v="323"/>
    <x v="3"/>
    <x v="30"/>
    <x v="33"/>
    <x v="3"/>
    <n v="55.000000000000007"/>
    <x v="27"/>
    <x v="171"/>
    <n v="115500.00000000003"/>
    <n v="0.4"/>
    <x v="2"/>
    <x v="4"/>
  </r>
  <r>
    <x v="5"/>
    <n v="1185732"/>
    <x v="323"/>
    <x v="3"/>
    <x v="30"/>
    <x v="33"/>
    <x v="4"/>
    <n v="65"/>
    <x v="20"/>
    <x v="88"/>
    <n v="125124.99999999999"/>
    <n v="0.35"/>
    <x v="2"/>
    <x v="5"/>
  </r>
  <r>
    <x v="5"/>
    <n v="1185732"/>
    <x v="323"/>
    <x v="3"/>
    <x v="30"/>
    <x v="33"/>
    <x v="5"/>
    <n v="70"/>
    <x v="26"/>
    <x v="248"/>
    <n v="253750"/>
    <n v="0.5"/>
    <x v="2"/>
    <x v="6"/>
  </r>
  <r>
    <x v="5"/>
    <n v="1185732"/>
    <x v="355"/>
    <x v="3"/>
    <x v="30"/>
    <x v="33"/>
    <x v="0"/>
    <n v="65"/>
    <x v="10"/>
    <x v="29"/>
    <n v="227500"/>
    <n v="0.4"/>
    <x v="2"/>
    <x v="5"/>
  </r>
  <r>
    <x v="5"/>
    <n v="1185732"/>
    <x v="355"/>
    <x v="3"/>
    <x v="30"/>
    <x v="33"/>
    <x v="1"/>
    <n v="60.000000000000007"/>
    <x v="25"/>
    <x v="218"/>
    <n v="136500"/>
    <n v="0.35"/>
    <x v="2"/>
    <x v="12"/>
  </r>
  <r>
    <x v="5"/>
    <n v="1185732"/>
    <x v="355"/>
    <x v="3"/>
    <x v="30"/>
    <x v="33"/>
    <x v="2"/>
    <n v="55.000000000000007"/>
    <x v="30"/>
    <x v="76"/>
    <n v="126500.00000000003"/>
    <n v="0.4"/>
    <x v="2"/>
    <x v="4"/>
  </r>
  <r>
    <x v="5"/>
    <n v="1185732"/>
    <x v="355"/>
    <x v="3"/>
    <x v="30"/>
    <x v="33"/>
    <x v="3"/>
    <n v="45"/>
    <x v="27"/>
    <x v="44"/>
    <n v="94500"/>
    <n v="0.4"/>
    <x v="2"/>
    <x v="2"/>
  </r>
  <r>
    <x v="5"/>
    <n v="1185732"/>
    <x v="355"/>
    <x v="3"/>
    <x v="30"/>
    <x v="33"/>
    <x v="4"/>
    <n v="55.000000000000007"/>
    <x v="23"/>
    <x v="80"/>
    <n v="96250.000000000015"/>
    <n v="0.35"/>
    <x v="2"/>
    <x v="4"/>
  </r>
  <r>
    <x v="5"/>
    <n v="1185732"/>
    <x v="355"/>
    <x v="3"/>
    <x v="30"/>
    <x v="33"/>
    <x v="5"/>
    <n v="60.000000000000007"/>
    <x v="21"/>
    <x v="230"/>
    <n v="202500.00000000003"/>
    <n v="0.5"/>
    <x v="2"/>
    <x v="12"/>
  </r>
  <r>
    <x v="5"/>
    <n v="1185732"/>
    <x v="385"/>
    <x v="3"/>
    <x v="30"/>
    <x v="33"/>
    <x v="0"/>
    <n v="55.000000000000007"/>
    <x v="28"/>
    <x v="101"/>
    <n v="170500.00000000003"/>
    <n v="0.4"/>
    <x v="2"/>
    <x v="4"/>
  </r>
  <r>
    <x v="5"/>
    <n v="1185732"/>
    <x v="385"/>
    <x v="3"/>
    <x v="30"/>
    <x v="33"/>
    <x v="1"/>
    <n v="50.000000000000014"/>
    <x v="30"/>
    <x v="450"/>
    <n v="100625.00000000001"/>
    <n v="0.35"/>
    <x v="2"/>
    <x v="35"/>
  </r>
  <r>
    <x v="5"/>
    <n v="1185732"/>
    <x v="385"/>
    <x v="3"/>
    <x v="30"/>
    <x v="33"/>
    <x v="2"/>
    <n v="25.000000000000007"/>
    <x v="33"/>
    <x v="525"/>
    <n v="47500.000000000015"/>
    <n v="0.4"/>
    <x v="2"/>
    <x v="44"/>
  </r>
  <r>
    <x v="5"/>
    <n v="1185732"/>
    <x v="385"/>
    <x v="3"/>
    <x v="30"/>
    <x v="33"/>
    <x v="3"/>
    <n v="25.000000000000007"/>
    <x v="31"/>
    <x v="537"/>
    <n v="45000.000000000015"/>
    <n v="0.4"/>
    <x v="2"/>
    <x v="44"/>
  </r>
  <r>
    <x v="5"/>
    <n v="1185732"/>
    <x v="385"/>
    <x v="3"/>
    <x v="30"/>
    <x v="33"/>
    <x v="4"/>
    <n v="35"/>
    <x v="31"/>
    <x v="154"/>
    <n v="55125"/>
    <n v="0.35"/>
    <x v="2"/>
    <x v="8"/>
  </r>
  <r>
    <x v="5"/>
    <n v="1185732"/>
    <x v="385"/>
    <x v="3"/>
    <x v="30"/>
    <x v="33"/>
    <x v="5"/>
    <n v="40.000000000000007"/>
    <x v="20"/>
    <x v="139"/>
    <n v="110000.00000000001"/>
    <n v="0.5"/>
    <x v="2"/>
    <x v="38"/>
  </r>
  <r>
    <x v="5"/>
    <n v="1185732"/>
    <x v="417"/>
    <x v="3"/>
    <x v="30"/>
    <x v="33"/>
    <x v="0"/>
    <n v="40.000000000000007"/>
    <x v="26"/>
    <x v="599"/>
    <n v="116000.00000000003"/>
    <n v="0.4"/>
    <x v="2"/>
    <x v="38"/>
  </r>
  <r>
    <x v="5"/>
    <n v="1185732"/>
    <x v="417"/>
    <x v="3"/>
    <x v="30"/>
    <x v="33"/>
    <x v="1"/>
    <n v="30.000000000000011"/>
    <x v="20"/>
    <x v="524"/>
    <n v="57750.000000000015"/>
    <n v="0.35"/>
    <x v="2"/>
    <x v="63"/>
  </r>
  <r>
    <x v="5"/>
    <n v="1185732"/>
    <x v="417"/>
    <x v="3"/>
    <x v="30"/>
    <x v="33"/>
    <x v="2"/>
    <n v="30.000000000000011"/>
    <x v="32"/>
    <x v="600"/>
    <n v="51000.000000000022"/>
    <n v="0.4"/>
    <x v="2"/>
    <x v="63"/>
  </r>
  <r>
    <x v="5"/>
    <n v="1185732"/>
    <x v="417"/>
    <x v="3"/>
    <x v="30"/>
    <x v="33"/>
    <x v="3"/>
    <n v="30.000000000000011"/>
    <x v="46"/>
    <x v="502"/>
    <n v="48000.000000000022"/>
    <n v="0.4"/>
    <x v="2"/>
    <x v="63"/>
  </r>
  <r>
    <x v="5"/>
    <n v="1185732"/>
    <x v="417"/>
    <x v="3"/>
    <x v="30"/>
    <x v="33"/>
    <x v="4"/>
    <n v="40.000000000000007"/>
    <x v="46"/>
    <x v="601"/>
    <n v="56000.000000000007"/>
    <n v="0.35"/>
    <x v="2"/>
    <x v="38"/>
  </r>
  <r>
    <x v="5"/>
    <n v="1185732"/>
    <x v="417"/>
    <x v="3"/>
    <x v="30"/>
    <x v="33"/>
    <x v="5"/>
    <n v="40"/>
    <x v="27"/>
    <x v="195"/>
    <n v="105000"/>
    <n v="0.5"/>
    <x v="2"/>
    <x v="1"/>
  </r>
  <r>
    <x v="5"/>
    <n v="1185732"/>
    <x v="447"/>
    <x v="3"/>
    <x v="30"/>
    <x v="33"/>
    <x v="0"/>
    <n v="35.000000000000007"/>
    <x v="21"/>
    <x v="602"/>
    <n v="94500.000000000029"/>
    <n v="0.4"/>
    <x v="2"/>
    <x v="62"/>
  </r>
  <r>
    <x v="5"/>
    <n v="1185732"/>
    <x v="447"/>
    <x v="3"/>
    <x v="30"/>
    <x v="33"/>
    <x v="1"/>
    <n v="25.000000000000011"/>
    <x v="23"/>
    <x v="603"/>
    <n v="43750.000000000015"/>
    <n v="0.35"/>
    <x v="2"/>
    <x v="67"/>
  </r>
  <r>
    <x v="5"/>
    <n v="1185732"/>
    <x v="447"/>
    <x v="3"/>
    <x v="30"/>
    <x v="33"/>
    <x v="2"/>
    <n v="35.000000000000014"/>
    <x v="51"/>
    <x v="604"/>
    <n v="62300.000000000029"/>
    <n v="0.4"/>
    <x v="2"/>
    <x v="62"/>
  </r>
  <r>
    <x v="5"/>
    <n v="1185732"/>
    <x v="447"/>
    <x v="3"/>
    <x v="30"/>
    <x v="33"/>
    <x v="3"/>
    <n v="65.000000000000028"/>
    <x v="23"/>
    <x v="445"/>
    <n v="130000.00000000006"/>
    <n v="0.4"/>
    <x v="2"/>
    <x v="22"/>
  </r>
  <r>
    <x v="5"/>
    <n v="1185732"/>
    <x v="447"/>
    <x v="3"/>
    <x v="30"/>
    <x v="33"/>
    <x v="4"/>
    <n v="80.000000000000014"/>
    <x v="33"/>
    <x v="473"/>
    <n v="133000"/>
    <n v="0.35"/>
    <x v="2"/>
    <x v="28"/>
  </r>
  <r>
    <x v="5"/>
    <n v="1185732"/>
    <x v="447"/>
    <x v="3"/>
    <x v="30"/>
    <x v="33"/>
    <x v="5"/>
    <n v="80"/>
    <x v="30"/>
    <x v="605"/>
    <n v="230000"/>
    <n v="0.5"/>
    <x v="2"/>
    <x v="10"/>
  </r>
  <r>
    <x v="5"/>
    <n v="1185732"/>
    <x v="476"/>
    <x v="3"/>
    <x v="30"/>
    <x v="33"/>
    <x v="0"/>
    <n v="75.000000000000014"/>
    <x v="6"/>
    <x v="606"/>
    <n v="247500.00000000006"/>
    <n v="0.4"/>
    <x v="2"/>
    <x v="21"/>
  </r>
  <r>
    <x v="5"/>
    <n v="1185732"/>
    <x v="476"/>
    <x v="3"/>
    <x v="30"/>
    <x v="33"/>
    <x v="1"/>
    <n v="65.000000000000014"/>
    <x v="22"/>
    <x v="279"/>
    <n v="142187.50000000003"/>
    <n v="0.35"/>
    <x v="2"/>
    <x v="22"/>
  </r>
  <r>
    <x v="3"/>
    <n v="1185732"/>
    <x v="476"/>
    <x v="3"/>
    <x v="30"/>
    <x v="33"/>
    <x v="2"/>
    <n v="65.000000000000014"/>
    <x v="30"/>
    <x v="227"/>
    <n v="149500.00000000003"/>
    <n v="0.4"/>
    <x v="2"/>
    <x v="20"/>
  </r>
  <r>
    <x v="3"/>
    <n v="1185732"/>
    <x v="476"/>
    <x v="3"/>
    <x v="30"/>
    <x v="33"/>
    <x v="3"/>
    <n v="65.000000000000014"/>
    <x v="27"/>
    <x v="607"/>
    <n v="136500.00000000003"/>
    <n v="0.4"/>
    <x v="2"/>
    <x v="20"/>
  </r>
  <r>
    <x v="3"/>
    <n v="1185732"/>
    <x v="476"/>
    <x v="3"/>
    <x v="30"/>
    <x v="33"/>
    <x v="4"/>
    <n v="75.000000000000014"/>
    <x v="27"/>
    <x v="554"/>
    <n v="137812.5"/>
    <n v="0.35"/>
    <x v="2"/>
    <x v="21"/>
  </r>
  <r>
    <x v="3"/>
    <n v="1185732"/>
    <x v="476"/>
    <x v="3"/>
    <x v="30"/>
    <x v="33"/>
    <x v="5"/>
    <n v="80"/>
    <x v="22"/>
    <x v="1"/>
    <n v="250000"/>
    <n v="0.5"/>
    <x v="2"/>
    <x v="10"/>
  </r>
  <r>
    <x v="5"/>
    <n v="1185732"/>
    <x v="186"/>
    <x v="3"/>
    <x v="30"/>
    <x v="33"/>
    <x v="0"/>
    <n v="40"/>
    <x v="23"/>
    <x v="46"/>
    <n v="80000"/>
    <n v="0.4"/>
    <x v="2"/>
    <x v="1"/>
  </r>
  <r>
    <x v="5"/>
    <n v="1185732"/>
    <x v="186"/>
    <x v="3"/>
    <x v="30"/>
    <x v="33"/>
    <x v="1"/>
    <n v="40"/>
    <x v="48"/>
    <x v="150"/>
    <n v="42000"/>
    <n v="0.35"/>
    <x v="2"/>
    <x v="1"/>
  </r>
  <r>
    <x v="5"/>
    <n v="1185732"/>
    <x v="186"/>
    <x v="3"/>
    <x v="30"/>
    <x v="33"/>
    <x v="2"/>
    <n v="30.000000000000004"/>
    <x v="48"/>
    <x v="381"/>
    <n v="36000.000000000007"/>
    <n v="0.4"/>
    <x v="2"/>
    <x v="18"/>
  </r>
  <r>
    <x v="5"/>
    <n v="1185732"/>
    <x v="186"/>
    <x v="3"/>
    <x v="30"/>
    <x v="33"/>
    <x v="3"/>
    <n v="35"/>
    <x v="42"/>
    <x v="304"/>
    <n v="21000"/>
    <n v="0.4"/>
    <x v="2"/>
    <x v="8"/>
  </r>
  <r>
    <x v="5"/>
    <n v="1185732"/>
    <x v="186"/>
    <x v="3"/>
    <x v="30"/>
    <x v="33"/>
    <x v="4"/>
    <n v="49.999999999999993"/>
    <x v="40"/>
    <x v="335"/>
    <n v="34999.999999999993"/>
    <n v="0.35"/>
    <x v="2"/>
    <x v="23"/>
  </r>
  <r>
    <x v="5"/>
    <n v="1185732"/>
    <x v="186"/>
    <x v="3"/>
    <x v="30"/>
    <x v="33"/>
    <x v="5"/>
    <n v="40"/>
    <x v="48"/>
    <x v="150"/>
    <n v="48000"/>
    <n v="0.4"/>
    <x v="2"/>
    <x v="1"/>
  </r>
  <r>
    <x v="5"/>
    <n v="1185732"/>
    <x v="696"/>
    <x v="3"/>
    <x v="30"/>
    <x v="33"/>
    <x v="0"/>
    <n v="40"/>
    <x v="20"/>
    <x v="41"/>
    <n v="88000"/>
    <n v="0.4"/>
    <x v="2"/>
    <x v="1"/>
  </r>
  <r>
    <x v="5"/>
    <n v="1185732"/>
    <x v="696"/>
    <x v="3"/>
    <x v="30"/>
    <x v="33"/>
    <x v="1"/>
    <n v="40"/>
    <x v="40"/>
    <x v="135"/>
    <n v="28000"/>
    <n v="0.35"/>
    <x v="2"/>
    <x v="1"/>
  </r>
  <r>
    <x v="5"/>
    <n v="1185732"/>
    <x v="696"/>
    <x v="3"/>
    <x v="30"/>
    <x v="33"/>
    <x v="2"/>
    <n v="30.000000000000004"/>
    <x v="43"/>
    <x v="384"/>
    <n v="30000.000000000007"/>
    <n v="0.4"/>
    <x v="2"/>
    <x v="18"/>
  </r>
  <r>
    <x v="5"/>
    <n v="1185732"/>
    <x v="696"/>
    <x v="4"/>
    <x v="31"/>
    <x v="34"/>
    <x v="3"/>
    <n v="35"/>
    <x v="35"/>
    <x v="317"/>
    <n v="17500"/>
    <n v="0.4"/>
    <x v="2"/>
    <x v="8"/>
  </r>
  <r>
    <x v="5"/>
    <n v="1185732"/>
    <x v="696"/>
    <x v="4"/>
    <x v="31"/>
    <x v="34"/>
    <x v="4"/>
    <n v="49.999999999999993"/>
    <x v="40"/>
    <x v="335"/>
    <n v="34999.999999999993"/>
    <n v="0.35"/>
    <x v="2"/>
    <x v="23"/>
  </r>
  <r>
    <x v="5"/>
    <n v="1185732"/>
    <x v="696"/>
    <x v="4"/>
    <x v="31"/>
    <x v="34"/>
    <x v="5"/>
    <n v="40"/>
    <x v="48"/>
    <x v="150"/>
    <n v="48000"/>
    <n v="0.4"/>
    <x v="2"/>
    <x v="1"/>
  </r>
  <r>
    <x v="5"/>
    <n v="1185732"/>
    <x v="226"/>
    <x v="4"/>
    <x v="31"/>
    <x v="34"/>
    <x v="0"/>
    <n v="45"/>
    <x v="66"/>
    <x v="608"/>
    <n v="93600"/>
    <n v="0.4"/>
    <x v="2"/>
    <x v="2"/>
  </r>
  <r>
    <x v="5"/>
    <n v="1185732"/>
    <x v="226"/>
    <x v="4"/>
    <x v="31"/>
    <x v="34"/>
    <x v="1"/>
    <n v="45"/>
    <x v="37"/>
    <x v="179"/>
    <n v="35437.5"/>
    <n v="0.35"/>
    <x v="2"/>
    <x v="2"/>
  </r>
  <r>
    <x v="5"/>
    <n v="1185732"/>
    <x v="226"/>
    <x v="4"/>
    <x v="31"/>
    <x v="34"/>
    <x v="2"/>
    <n v="35"/>
    <x v="43"/>
    <x v="132"/>
    <n v="35000"/>
    <n v="0.4"/>
    <x v="2"/>
    <x v="8"/>
  </r>
  <r>
    <x v="5"/>
    <n v="1185732"/>
    <x v="226"/>
    <x v="4"/>
    <x v="31"/>
    <x v="34"/>
    <x v="3"/>
    <n v="40"/>
    <x v="38"/>
    <x v="123"/>
    <n v="16000"/>
    <n v="0.4"/>
    <x v="2"/>
    <x v="1"/>
  </r>
  <r>
    <x v="5"/>
    <n v="1185732"/>
    <x v="226"/>
    <x v="4"/>
    <x v="31"/>
    <x v="34"/>
    <x v="4"/>
    <n v="54.999999999999993"/>
    <x v="42"/>
    <x v="360"/>
    <n v="28874.999999999993"/>
    <n v="0.35"/>
    <x v="2"/>
    <x v="13"/>
  </r>
  <r>
    <x v="5"/>
    <n v="1185732"/>
    <x v="226"/>
    <x v="4"/>
    <x v="31"/>
    <x v="34"/>
    <x v="5"/>
    <n v="45"/>
    <x v="43"/>
    <x v="128"/>
    <n v="45000"/>
    <n v="0.4"/>
    <x v="2"/>
    <x v="2"/>
  </r>
  <r>
    <x v="5"/>
    <n v="1185732"/>
    <x v="245"/>
    <x v="4"/>
    <x v="31"/>
    <x v="34"/>
    <x v="0"/>
    <n v="45"/>
    <x v="33"/>
    <x v="117"/>
    <n v="85500"/>
    <n v="0.4"/>
    <x v="2"/>
    <x v="2"/>
  </r>
  <r>
    <x v="5"/>
    <n v="1185732"/>
    <x v="245"/>
    <x v="4"/>
    <x v="31"/>
    <x v="34"/>
    <x v="1"/>
    <n v="45"/>
    <x v="36"/>
    <x v="122"/>
    <n v="27562.5"/>
    <n v="0.35"/>
    <x v="2"/>
    <x v="2"/>
  </r>
  <r>
    <x v="5"/>
    <n v="1185732"/>
    <x v="245"/>
    <x v="4"/>
    <x v="31"/>
    <x v="34"/>
    <x v="2"/>
    <n v="40"/>
    <x v="36"/>
    <x v="136"/>
    <n v="28000"/>
    <n v="0.4"/>
    <x v="2"/>
    <x v="1"/>
  </r>
  <r>
    <x v="5"/>
    <n v="1185732"/>
    <x v="245"/>
    <x v="4"/>
    <x v="31"/>
    <x v="34"/>
    <x v="3"/>
    <n v="45"/>
    <x v="38"/>
    <x v="187"/>
    <n v="18000"/>
    <n v="0.4"/>
    <x v="2"/>
    <x v="2"/>
  </r>
  <r>
    <x v="5"/>
    <n v="1185732"/>
    <x v="245"/>
    <x v="4"/>
    <x v="31"/>
    <x v="34"/>
    <x v="4"/>
    <n v="50"/>
    <x v="35"/>
    <x v="146"/>
    <n v="21875"/>
    <n v="0.35"/>
    <x v="2"/>
    <x v="0"/>
  </r>
  <r>
    <x v="5"/>
    <n v="1185732"/>
    <x v="245"/>
    <x v="4"/>
    <x v="31"/>
    <x v="34"/>
    <x v="5"/>
    <n v="40"/>
    <x v="43"/>
    <x v="124"/>
    <n v="40000"/>
    <n v="0.4"/>
    <x v="2"/>
    <x v="1"/>
  </r>
  <r>
    <x v="5"/>
    <n v="1185732"/>
    <x v="276"/>
    <x v="4"/>
    <x v="31"/>
    <x v="34"/>
    <x v="0"/>
    <n v="50"/>
    <x v="66"/>
    <x v="50"/>
    <n v="104000"/>
    <n v="0.4"/>
    <x v="2"/>
    <x v="0"/>
  </r>
  <r>
    <x v="5"/>
    <n v="1185732"/>
    <x v="276"/>
    <x v="4"/>
    <x v="31"/>
    <x v="34"/>
    <x v="1"/>
    <n v="45.000000000000007"/>
    <x v="37"/>
    <x v="458"/>
    <n v="35437.5"/>
    <n v="0.35"/>
    <x v="2"/>
    <x v="14"/>
  </r>
  <r>
    <x v="5"/>
    <n v="1185732"/>
    <x v="276"/>
    <x v="4"/>
    <x v="31"/>
    <x v="34"/>
    <x v="2"/>
    <n v="40"/>
    <x v="40"/>
    <x v="135"/>
    <n v="32000"/>
    <n v="0.4"/>
    <x v="2"/>
    <x v="1"/>
  </r>
  <r>
    <x v="5"/>
    <n v="1185732"/>
    <x v="276"/>
    <x v="4"/>
    <x v="31"/>
    <x v="34"/>
    <x v="3"/>
    <n v="40"/>
    <x v="35"/>
    <x v="120"/>
    <n v="20000"/>
    <n v="0.4"/>
    <x v="2"/>
    <x v="1"/>
  </r>
  <r>
    <x v="5"/>
    <n v="1185732"/>
    <x v="276"/>
    <x v="4"/>
    <x v="31"/>
    <x v="34"/>
    <x v="4"/>
    <n v="50"/>
    <x v="42"/>
    <x v="127"/>
    <n v="26250"/>
    <n v="0.35"/>
    <x v="2"/>
    <x v="0"/>
  </r>
  <r>
    <x v="5"/>
    <n v="1185732"/>
    <x v="276"/>
    <x v="4"/>
    <x v="31"/>
    <x v="34"/>
    <x v="5"/>
    <n v="55.000000000000007"/>
    <x v="34"/>
    <x v="395"/>
    <n v="60500.000000000015"/>
    <n v="0.4"/>
    <x v="2"/>
    <x v="4"/>
  </r>
  <r>
    <x v="5"/>
    <n v="1185732"/>
    <x v="306"/>
    <x v="4"/>
    <x v="31"/>
    <x v="34"/>
    <x v="0"/>
    <n v="40"/>
    <x v="27"/>
    <x v="195"/>
    <n v="84000"/>
    <n v="0.4"/>
    <x v="2"/>
    <x v="1"/>
  </r>
  <r>
    <x v="5"/>
    <n v="1185732"/>
    <x v="306"/>
    <x v="4"/>
    <x v="31"/>
    <x v="34"/>
    <x v="1"/>
    <n v="35.000000000000007"/>
    <x v="34"/>
    <x v="194"/>
    <n v="33687.5"/>
    <n v="0.35"/>
    <x v="2"/>
    <x v="47"/>
  </r>
  <r>
    <x v="5"/>
    <n v="1185732"/>
    <x v="306"/>
    <x v="4"/>
    <x v="31"/>
    <x v="34"/>
    <x v="2"/>
    <n v="30.000000000000004"/>
    <x v="37"/>
    <x v="311"/>
    <n v="27000.000000000007"/>
    <n v="0.4"/>
    <x v="2"/>
    <x v="18"/>
  </r>
  <r>
    <x v="5"/>
    <n v="1185732"/>
    <x v="306"/>
    <x v="4"/>
    <x v="31"/>
    <x v="34"/>
    <x v="3"/>
    <n v="30.000000000000004"/>
    <x v="40"/>
    <x v="385"/>
    <n v="24000.000000000004"/>
    <n v="0.4"/>
    <x v="2"/>
    <x v="18"/>
  </r>
  <r>
    <x v="5"/>
    <n v="1185732"/>
    <x v="306"/>
    <x v="4"/>
    <x v="31"/>
    <x v="34"/>
    <x v="4"/>
    <n v="50"/>
    <x v="40"/>
    <x v="124"/>
    <n v="35000"/>
    <n v="0.35"/>
    <x v="2"/>
    <x v="0"/>
  </r>
  <r>
    <x v="5"/>
    <n v="1185732"/>
    <x v="306"/>
    <x v="4"/>
    <x v="31"/>
    <x v="34"/>
    <x v="5"/>
    <n v="55.000000000000007"/>
    <x v="47"/>
    <x v="141"/>
    <n v="82500.000000000015"/>
    <n v="0.4"/>
    <x v="2"/>
    <x v="4"/>
  </r>
  <r>
    <x v="5"/>
    <n v="1185732"/>
    <x v="335"/>
    <x v="4"/>
    <x v="31"/>
    <x v="34"/>
    <x v="0"/>
    <n v="50"/>
    <x v="24"/>
    <x v="60"/>
    <n v="120000"/>
    <n v="0.4"/>
    <x v="2"/>
    <x v="0"/>
  </r>
  <r>
    <x v="5"/>
    <n v="1185732"/>
    <x v="335"/>
    <x v="4"/>
    <x v="31"/>
    <x v="34"/>
    <x v="1"/>
    <n v="45.000000000000007"/>
    <x v="44"/>
    <x v="341"/>
    <n v="55125.000000000007"/>
    <n v="0.35"/>
    <x v="2"/>
    <x v="14"/>
  </r>
  <r>
    <x v="5"/>
    <n v="1185732"/>
    <x v="335"/>
    <x v="4"/>
    <x v="31"/>
    <x v="34"/>
    <x v="2"/>
    <n v="40"/>
    <x v="34"/>
    <x v="236"/>
    <n v="44000"/>
    <n v="0.4"/>
    <x v="2"/>
    <x v="1"/>
  </r>
  <r>
    <x v="5"/>
    <n v="1185732"/>
    <x v="335"/>
    <x v="4"/>
    <x v="31"/>
    <x v="34"/>
    <x v="3"/>
    <n v="40"/>
    <x v="37"/>
    <x v="125"/>
    <n v="36000"/>
    <n v="0.4"/>
    <x v="2"/>
    <x v="1"/>
  </r>
  <r>
    <x v="5"/>
    <n v="1185732"/>
    <x v="335"/>
    <x v="4"/>
    <x v="31"/>
    <x v="34"/>
    <x v="4"/>
    <n v="50"/>
    <x v="43"/>
    <x v="145"/>
    <n v="43750"/>
    <n v="0.35"/>
    <x v="2"/>
    <x v="0"/>
  </r>
  <r>
    <x v="5"/>
    <n v="1185732"/>
    <x v="335"/>
    <x v="4"/>
    <x v="31"/>
    <x v="34"/>
    <x v="5"/>
    <n v="55.000000000000007"/>
    <x v="32"/>
    <x v="257"/>
    <n v="93500.000000000015"/>
    <n v="0.4"/>
    <x v="2"/>
    <x v="4"/>
  </r>
  <r>
    <x v="5"/>
    <n v="1185732"/>
    <x v="367"/>
    <x v="4"/>
    <x v="31"/>
    <x v="34"/>
    <x v="0"/>
    <n v="50"/>
    <x v="30"/>
    <x v="79"/>
    <n v="115000"/>
    <n v="0.4"/>
    <x v="2"/>
    <x v="0"/>
  </r>
  <r>
    <x v="5"/>
    <n v="1185732"/>
    <x v="367"/>
    <x v="4"/>
    <x v="31"/>
    <x v="34"/>
    <x v="1"/>
    <n v="45.000000000000007"/>
    <x v="44"/>
    <x v="341"/>
    <n v="55125.000000000007"/>
    <n v="0.35"/>
    <x v="2"/>
    <x v="14"/>
  </r>
  <r>
    <x v="5"/>
    <n v="1185732"/>
    <x v="367"/>
    <x v="4"/>
    <x v="31"/>
    <x v="34"/>
    <x v="2"/>
    <n v="40"/>
    <x v="34"/>
    <x v="236"/>
    <n v="44000"/>
    <n v="0.4"/>
    <x v="2"/>
    <x v="1"/>
  </r>
  <r>
    <x v="5"/>
    <n v="1185732"/>
    <x v="367"/>
    <x v="4"/>
    <x v="31"/>
    <x v="34"/>
    <x v="3"/>
    <n v="40"/>
    <x v="43"/>
    <x v="124"/>
    <n v="40000"/>
    <n v="0.4"/>
    <x v="2"/>
    <x v="1"/>
  </r>
  <r>
    <x v="5"/>
    <n v="1185732"/>
    <x v="367"/>
    <x v="4"/>
    <x v="31"/>
    <x v="34"/>
    <x v="4"/>
    <n v="50"/>
    <x v="37"/>
    <x v="128"/>
    <n v="39375"/>
    <n v="0.35"/>
    <x v="2"/>
    <x v="0"/>
  </r>
  <r>
    <x v="5"/>
    <n v="1185732"/>
    <x v="367"/>
    <x v="4"/>
    <x v="31"/>
    <x v="34"/>
    <x v="5"/>
    <n v="55.000000000000007"/>
    <x v="46"/>
    <x v="139"/>
    <n v="88000.000000000015"/>
    <n v="0.4"/>
    <x v="2"/>
    <x v="4"/>
  </r>
  <r>
    <x v="5"/>
    <n v="1185732"/>
    <x v="399"/>
    <x v="4"/>
    <x v="31"/>
    <x v="34"/>
    <x v="0"/>
    <n v="50"/>
    <x v="27"/>
    <x v="47"/>
    <n v="105000"/>
    <n v="0.4"/>
    <x v="2"/>
    <x v="0"/>
  </r>
  <r>
    <x v="5"/>
    <n v="1185732"/>
    <x v="399"/>
    <x v="4"/>
    <x v="31"/>
    <x v="34"/>
    <x v="1"/>
    <n v="45.000000000000007"/>
    <x v="45"/>
    <x v="138"/>
    <n v="51187.500000000007"/>
    <n v="0.35"/>
    <x v="2"/>
    <x v="15"/>
  </r>
  <r>
    <x v="5"/>
    <n v="1185732"/>
    <x v="399"/>
    <x v="4"/>
    <x v="31"/>
    <x v="34"/>
    <x v="2"/>
    <n v="35"/>
    <x v="37"/>
    <x v="122"/>
    <n v="31500"/>
    <n v="0.4"/>
    <x v="2"/>
    <x v="8"/>
  </r>
  <r>
    <x v="5"/>
    <n v="1185732"/>
    <x v="399"/>
    <x v="4"/>
    <x v="31"/>
    <x v="34"/>
    <x v="3"/>
    <n v="35"/>
    <x v="40"/>
    <x v="136"/>
    <n v="28000"/>
    <n v="0.4"/>
    <x v="2"/>
    <x v="8"/>
  </r>
  <r>
    <x v="5"/>
    <n v="1185732"/>
    <x v="399"/>
    <x v="4"/>
    <x v="31"/>
    <x v="34"/>
    <x v="4"/>
    <n v="45"/>
    <x v="40"/>
    <x v="125"/>
    <n v="31499.999999999996"/>
    <n v="0.35"/>
    <x v="2"/>
    <x v="2"/>
  </r>
  <r>
    <x v="5"/>
    <n v="1185732"/>
    <x v="399"/>
    <x v="4"/>
    <x v="31"/>
    <x v="34"/>
    <x v="5"/>
    <n v="50"/>
    <x v="34"/>
    <x v="199"/>
    <n v="55000"/>
    <n v="0.4"/>
    <x v="2"/>
    <x v="0"/>
  </r>
  <r>
    <x v="5"/>
    <n v="1185732"/>
    <x v="428"/>
    <x v="4"/>
    <x v="31"/>
    <x v="34"/>
    <x v="0"/>
    <n v="54.999999999999993"/>
    <x v="31"/>
    <x v="348"/>
    <n v="99000"/>
    <n v="0.4"/>
    <x v="2"/>
    <x v="13"/>
  </r>
  <r>
    <x v="5"/>
    <n v="1185732"/>
    <x v="428"/>
    <x v="4"/>
    <x v="31"/>
    <x v="34"/>
    <x v="1"/>
    <n v="45"/>
    <x v="34"/>
    <x v="118"/>
    <n v="43312.5"/>
    <n v="0.35"/>
    <x v="2"/>
    <x v="2"/>
  </r>
  <r>
    <x v="5"/>
    <n v="1185732"/>
    <x v="428"/>
    <x v="4"/>
    <x v="31"/>
    <x v="34"/>
    <x v="2"/>
    <n v="45"/>
    <x v="36"/>
    <x v="122"/>
    <n v="31500"/>
    <n v="0.4"/>
    <x v="2"/>
    <x v="2"/>
  </r>
  <r>
    <x v="5"/>
    <n v="1185732"/>
    <x v="428"/>
    <x v="4"/>
    <x v="31"/>
    <x v="34"/>
    <x v="3"/>
    <n v="45"/>
    <x v="42"/>
    <x v="314"/>
    <n v="27000"/>
    <n v="0.4"/>
    <x v="2"/>
    <x v="2"/>
  </r>
  <r>
    <x v="5"/>
    <n v="1185732"/>
    <x v="428"/>
    <x v="4"/>
    <x v="31"/>
    <x v="34"/>
    <x v="4"/>
    <n v="54.999999999999993"/>
    <x v="42"/>
    <x v="360"/>
    <n v="28874.999999999993"/>
    <n v="0.35"/>
    <x v="2"/>
    <x v="13"/>
  </r>
  <r>
    <x v="5"/>
    <n v="1185732"/>
    <x v="428"/>
    <x v="4"/>
    <x v="31"/>
    <x v="34"/>
    <x v="5"/>
    <n v="54.999999999999993"/>
    <x v="34"/>
    <x v="408"/>
    <n v="60499.999999999993"/>
    <n v="0.4"/>
    <x v="2"/>
    <x v="13"/>
  </r>
  <r>
    <x v="5"/>
    <n v="1185732"/>
    <x v="459"/>
    <x v="4"/>
    <x v="31"/>
    <x v="34"/>
    <x v="0"/>
    <n v="50"/>
    <x v="32"/>
    <x v="42"/>
    <n v="85000"/>
    <n v="0.4"/>
    <x v="2"/>
    <x v="0"/>
  </r>
  <r>
    <x v="5"/>
    <n v="1185732"/>
    <x v="459"/>
    <x v="4"/>
    <x v="31"/>
    <x v="34"/>
    <x v="1"/>
    <n v="40"/>
    <x v="34"/>
    <x v="236"/>
    <n v="38500"/>
    <n v="0.35"/>
    <x v="2"/>
    <x v="1"/>
  </r>
  <r>
    <x v="5"/>
    <n v="1185732"/>
    <x v="459"/>
    <x v="4"/>
    <x v="31"/>
    <x v="34"/>
    <x v="2"/>
    <n v="45"/>
    <x v="78"/>
    <x v="609"/>
    <n v="39600"/>
    <n v="0.4"/>
    <x v="2"/>
    <x v="2"/>
  </r>
  <r>
    <x v="0"/>
    <n v="1185732"/>
    <x v="459"/>
    <x v="4"/>
    <x v="31"/>
    <x v="34"/>
    <x v="3"/>
    <n v="55.000000000000007"/>
    <x v="40"/>
    <x v="131"/>
    <n v="44000.000000000007"/>
    <n v="0.4"/>
    <x v="2"/>
    <x v="4"/>
  </r>
  <r>
    <x v="0"/>
    <n v="1185732"/>
    <x v="459"/>
    <x v="4"/>
    <x v="31"/>
    <x v="34"/>
    <x v="4"/>
    <n v="65"/>
    <x v="36"/>
    <x v="166"/>
    <n v="39812.5"/>
    <n v="0.35"/>
    <x v="2"/>
    <x v="5"/>
  </r>
  <r>
    <x v="0"/>
    <n v="1185732"/>
    <x v="459"/>
    <x v="4"/>
    <x v="31"/>
    <x v="34"/>
    <x v="5"/>
    <n v="70"/>
    <x v="34"/>
    <x v="170"/>
    <n v="77000"/>
    <n v="0.4"/>
    <x v="2"/>
    <x v="6"/>
  </r>
  <r>
    <x v="0"/>
    <n v="1185732"/>
    <x v="488"/>
    <x v="4"/>
    <x v="31"/>
    <x v="34"/>
    <x v="0"/>
    <n v="65"/>
    <x v="27"/>
    <x v="85"/>
    <n v="136500"/>
    <n v="0.4"/>
    <x v="2"/>
    <x v="5"/>
  </r>
  <r>
    <x v="0"/>
    <n v="1185732"/>
    <x v="488"/>
    <x v="4"/>
    <x v="31"/>
    <x v="34"/>
    <x v="1"/>
    <n v="55.000000000000007"/>
    <x v="45"/>
    <x v="256"/>
    <n v="62562.500000000007"/>
    <n v="0.35"/>
    <x v="2"/>
    <x v="4"/>
  </r>
  <r>
    <x v="0"/>
    <n v="1185732"/>
    <x v="488"/>
    <x v="4"/>
    <x v="31"/>
    <x v="34"/>
    <x v="2"/>
    <n v="55.000000000000007"/>
    <x v="34"/>
    <x v="395"/>
    <n v="60500.000000000015"/>
    <n v="0.4"/>
    <x v="2"/>
    <x v="4"/>
  </r>
  <r>
    <x v="0"/>
    <n v="1185732"/>
    <x v="488"/>
    <x v="4"/>
    <x v="31"/>
    <x v="34"/>
    <x v="3"/>
    <n v="50"/>
    <x v="37"/>
    <x v="128"/>
    <n v="45000"/>
    <n v="0.4"/>
    <x v="2"/>
    <x v="0"/>
  </r>
  <r>
    <x v="0"/>
    <n v="1185732"/>
    <x v="488"/>
    <x v="4"/>
    <x v="31"/>
    <x v="34"/>
    <x v="4"/>
    <n v="60"/>
    <x v="37"/>
    <x v="200"/>
    <n v="47250"/>
    <n v="0.35"/>
    <x v="2"/>
    <x v="3"/>
  </r>
  <r>
    <x v="0"/>
    <n v="1185732"/>
    <x v="488"/>
    <x v="4"/>
    <x v="31"/>
    <x v="34"/>
    <x v="5"/>
    <n v="64.999999999999986"/>
    <x v="45"/>
    <x v="264"/>
    <n v="84499.999999999985"/>
    <n v="0.4"/>
    <x v="2"/>
    <x v="29"/>
  </r>
  <r>
    <x v="0"/>
    <n v="1185732"/>
    <x v="184"/>
    <x v="4"/>
    <x v="31"/>
    <x v="34"/>
    <x v="0"/>
    <n v="30.000000000000004"/>
    <x v="26"/>
    <x v="543"/>
    <n v="87000.000000000015"/>
    <n v="0.4"/>
    <x v="2"/>
    <x v="18"/>
  </r>
  <r>
    <x v="0"/>
    <n v="1185732"/>
    <x v="184"/>
    <x v="4"/>
    <x v="31"/>
    <x v="34"/>
    <x v="1"/>
    <n v="30.000000000000004"/>
    <x v="27"/>
    <x v="341"/>
    <n v="55125.000000000007"/>
    <n v="0.35"/>
    <x v="2"/>
    <x v="18"/>
  </r>
  <r>
    <x v="0"/>
    <n v="1185732"/>
    <x v="184"/>
    <x v="4"/>
    <x v="31"/>
    <x v="34"/>
    <x v="2"/>
    <n v="20.000000000000007"/>
    <x v="27"/>
    <x v="497"/>
    <n v="42000.000000000022"/>
    <n v="0.4"/>
    <x v="2"/>
    <x v="50"/>
  </r>
  <r>
    <x v="0"/>
    <n v="1185732"/>
    <x v="184"/>
    <x v="4"/>
    <x v="31"/>
    <x v="34"/>
    <x v="3"/>
    <n v="25"/>
    <x v="47"/>
    <x v="512"/>
    <n v="37500"/>
    <n v="0.4"/>
    <x v="2"/>
    <x v="7"/>
  </r>
  <r>
    <x v="0"/>
    <n v="1185732"/>
    <x v="184"/>
    <x v="4"/>
    <x v="31"/>
    <x v="34"/>
    <x v="4"/>
    <n v="40"/>
    <x v="32"/>
    <x v="235"/>
    <n v="59499.999999999993"/>
    <n v="0.35"/>
    <x v="2"/>
    <x v="1"/>
  </r>
  <r>
    <x v="0"/>
    <n v="1185732"/>
    <x v="184"/>
    <x v="4"/>
    <x v="31"/>
    <x v="34"/>
    <x v="5"/>
    <n v="30.000000000000004"/>
    <x v="27"/>
    <x v="341"/>
    <n v="78750.000000000015"/>
    <n v="0.5"/>
    <x v="2"/>
    <x v="18"/>
  </r>
  <r>
    <x v="0"/>
    <n v="1185732"/>
    <x v="213"/>
    <x v="4"/>
    <x v="31"/>
    <x v="34"/>
    <x v="0"/>
    <n v="30.000000000000004"/>
    <x v="28"/>
    <x v="168"/>
    <n v="93000.000000000015"/>
    <n v="0.4"/>
    <x v="2"/>
    <x v="18"/>
  </r>
  <r>
    <x v="0"/>
    <n v="1185732"/>
    <x v="213"/>
    <x v="4"/>
    <x v="31"/>
    <x v="34"/>
    <x v="1"/>
    <n v="30.000000000000004"/>
    <x v="32"/>
    <x v="165"/>
    <n v="44625"/>
    <n v="0.35"/>
    <x v="2"/>
    <x v="18"/>
  </r>
  <r>
    <x v="0"/>
    <n v="1185732"/>
    <x v="213"/>
    <x v="4"/>
    <x v="31"/>
    <x v="34"/>
    <x v="2"/>
    <n v="20.000000000000007"/>
    <x v="33"/>
    <x v="610"/>
    <n v="38000.000000000015"/>
    <n v="0.4"/>
    <x v="2"/>
    <x v="49"/>
  </r>
  <r>
    <x v="0"/>
    <n v="1185732"/>
    <x v="213"/>
    <x v="1"/>
    <x v="32"/>
    <x v="35"/>
    <x v="3"/>
    <n v="25"/>
    <x v="45"/>
    <x v="192"/>
    <n v="32500"/>
    <n v="0.4"/>
    <x v="2"/>
    <x v="7"/>
  </r>
  <r>
    <x v="0"/>
    <n v="1185732"/>
    <x v="213"/>
    <x v="1"/>
    <x v="32"/>
    <x v="35"/>
    <x v="4"/>
    <n v="40"/>
    <x v="46"/>
    <x v="175"/>
    <n v="56000"/>
    <n v="0.35"/>
    <x v="2"/>
    <x v="1"/>
  </r>
  <r>
    <x v="0"/>
    <n v="1185732"/>
    <x v="213"/>
    <x v="1"/>
    <x v="32"/>
    <x v="35"/>
    <x v="5"/>
    <n v="25"/>
    <x v="23"/>
    <x v="145"/>
    <n v="62500"/>
    <n v="0.5"/>
    <x v="2"/>
    <x v="7"/>
  </r>
  <r>
    <x v="0"/>
    <n v="1185732"/>
    <x v="221"/>
    <x v="1"/>
    <x v="32"/>
    <x v="35"/>
    <x v="0"/>
    <n v="25"/>
    <x v="79"/>
    <x v="210"/>
    <n v="72000"/>
    <n v="0.4"/>
    <x v="2"/>
    <x v="7"/>
  </r>
  <r>
    <x v="0"/>
    <n v="1185732"/>
    <x v="221"/>
    <x v="1"/>
    <x v="32"/>
    <x v="35"/>
    <x v="1"/>
    <n v="25"/>
    <x v="46"/>
    <x v="124"/>
    <n v="35000"/>
    <n v="0.35"/>
    <x v="2"/>
    <x v="7"/>
  </r>
  <r>
    <x v="0"/>
    <n v="1185732"/>
    <x v="221"/>
    <x v="1"/>
    <x v="32"/>
    <x v="35"/>
    <x v="2"/>
    <n v="15.000000000000002"/>
    <x v="32"/>
    <x v="513"/>
    <n v="25500.000000000004"/>
    <n v="0.4"/>
    <x v="2"/>
    <x v="64"/>
  </r>
  <r>
    <x v="0"/>
    <n v="1185732"/>
    <x v="221"/>
    <x v="1"/>
    <x v="32"/>
    <x v="35"/>
    <x v="3"/>
    <n v="19.999999999999996"/>
    <x v="34"/>
    <x v="611"/>
    <n v="22000"/>
    <n v="0.4"/>
    <x v="2"/>
    <x v="43"/>
  </r>
  <r>
    <x v="0"/>
    <n v="1185732"/>
    <x v="221"/>
    <x v="1"/>
    <x v="32"/>
    <x v="35"/>
    <x v="4"/>
    <n v="35.000000000000007"/>
    <x v="45"/>
    <x v="400"/>
    <n v="39812.500000000007"/>
    <n v="0.35"/>
    <x v="2"/>
    <x v="62"/>
  </r>
  <r>
    <x v="0"/>
    <n v="1185732"/>
    <x v="221"/>
    <x v="1"/>
    <x v="32"/>
    <x v="35"/>
    <x v="5"/>
    <n v="25"/>
    <x v="32"/>
    <x v="612"/>
    <n v="53125"/>
    <n v="0.5"/>
    <x v="2"/>
    <x v="7"/>
  </r>
  <r>
    <x v="0"/>
    <n v="1185732"/>
    <x v="240"/>
    <x v="1"/>
    <x v="32"/>
    <x v="35"/>
    <x v="0"/>
    <n v="25"/>
    <x v="21"/>
    <x v="156"/>
    <n v="67500"/>
    <n v="0.4"/>
    <x v="2"/>
    <x v="7"/>
  </r>
  <r>
    <x v="0"/>
    <n v="1185732"/>
    <x v="240"/>
    <x v="1"/>
    <x v="32"/>
    <x v="35"/>
    <x v="1"/>
    <n v="25"/>
    <x v="47"/>
    <x v="512"/>
    <n v="32812.5"/>
    <n v="0.35"/>
    <x v="2"/>
    <x v="7"/>
  </r>
  <r>
    <x v="0"/>
    <n v="1185732"/>
    <x v="240"/>
    <x v="1"/>
    <x v="32"/>
    <x v="35"/>
    <x v="2"/>
    <n v="15.000000000000002"/>
    <x v="47"/>
    <x v="457"/>
    <n v="22500.000000000004"/>
    <n v="0.4"/>
    <x v="2"/>
    <x v="64"/>
  </r>
  <r>
    <x v="0"/>
    <n v="1185732"/>
    <x v="240"/>
    <x v="1"/>
    <x v="32"/>
    <x v="35"/>
    <x v="3"/>
    <n v="19.999999999999996"/>
    <x v="48"/>
    <x v="613"/>
    <n v="24000"/>
    <n v="0.4"/>
    <x v="2"/>
    <x v="43"/>
  </r>
  <r>
    <x v="0"/>
    <n v="1185732"/>
    <x v="240"/>
    <x v="1"/>
    <x v="32"/>
    <x v="35"/>
    <x v="4"/>
    <n v="40"/>
    <x v="45"/>
    <x v="197"/>
    <n v="45500"/>
    <n v="0.35"/>
    <x v="2"/>
    <x v="1"/>
  </r>
  <r>
    <x v="0"/>
    <n v="1185732"/>
    <x v="240"/>
    <x v="1"/>
    <x v="32"/>
    <x v="35"/>
    <x v="5"/>
    <n v="30.000000000000004"/>
    <x v="33"/>
    <x v="614"/>
    <n v="71250.000000000015"/>
    <n v="0.5"/>
    <x v="2"/>
    <x v="18"/>
  </r>
  <r>
    <x v="0"/>
    <n v="1185732"/>
    <x v="269"/>
    <x v="1"/>
    <x v="32"/>
    <x v="35"/>
    <x v="0"/>
    <n v="40"/>
    <x v="56"/>
    <x v="615"/>
    <n v="119200"/>
    <n v="0.4"/>
    <x v="2"/>
    <x v="1"/>
  </r>
  <r>
    <x v="0"/>
    <n v="1185732"/>
    <x v="269"/>
    <x v="1"/>
    <x v="32"/>
    <x v="35"/>
    <x v="1"/>
    <n v="40"/>
    <x v="31"/>
    <x v="210"/>
    <n v="62999.999999999993"/>
    <n v="0.35"/>
    <x v="2"/>
    <x v="1"/>
  </r>
  <r>
    <x v="0"/>
    <n v="1185732"/>
    <x v="269"/>
    <x v="1"/>
    <x v="32"/>
    <x v="35"/>
    <x v="2"/>
    <n v="35"/>
    <x v="32"/>
    <x v="159"/>
    <n v="59500"/>
    <n v="0.4"/>
    <x v="2"/>
    <x v="8"/>
  </r>
  <r>
    <x v="0"/>
    <n v="1185732"/>
    <x v="269"/>
    <x v="1"/>
    <x v="32"/>
    <x v="35"/>
    <x v="3"/>
    <n v="35"/>
    <x v="47"/>
    <x v="333"/>
    <n v="52500"/>
    <n v="0.4"/>
    <x v="2"/>
    <x v="8"/>
  </r>
  <r>
    <x v="0"/>
    <n v="1185732"/>
    <x v="269"/>
    <x v="1"/>
    <x v="32"/>
    <x v="35"/>
    <x v="4"/>
    <n v="44.999999999999993"/>
    <x v="46"/>
    <x v="521"/>
    <n v="62999.999999999985"/>
    <n v="0.35"/>
    <x v="2"/>
    <x v="39"/>
  </r>
  <r>
    <x v="0"/>
    <n v="1185732"/>
    <x v="269"/>
    <x v="1"/>
    <x v="32"/>
    <x v="35"/>
    <x v="5"/>
    <n v="49.999999999999993"/>
    <x v="23"/>
    <x v="616"/>
    <n v="124999.99999999999"/>
    <n v="0.5"/>
    <x v="2"/>
    <x v="23"/>
  </r>
  <r>
    <x v="0"/>
    <n v="1185732"/>
    <x v="302"/>
    <x v="1"/>
    <x v="32"/>
    <x v="35"/>
    <x v="0"/>
    <n v="44.999999999999993"/>
    <x v="29"/>
    <x v="617"/>
    <n v="134999.99999999997"/>
    <n v="0.4"/>
    <x v="2"/>
    <x v="39"/>
  </r>
  <r>
    <x v="0"/>
    <n v="1185732"/>
    <x v="302"/>
    <x v="1"/>
    <x v="32"/>
    <x v="35"/>
    <x v="1"/>
    <n v="40"/>
    <x v="23"/>
    <x v="46"/>
    <n v="70000"/>
    <n v="0.35"/>
    <x v="2"/>
    <x v="1"/>
  </r>
  <r>
    <x v="0"/>
    <n v="1185732"/>
    <x v="302"/>
    <x v="1"/>
    <x v="32"/>
    <x v="35"/>
    <x v="2"/>
    <n v="45"/>
    <x v="33"/>
    <x v="117"/>
    <n v="85500"/>
    <n v="0.4"/>
    <x v="2"/>
    <x v="2"/>
  </r>
  <r>
    <x v="0"/>
    <n v="1185732"/>
    <x v="302"/>
    <x v="1"/>
    <x v="32"/>
    <x v="35"/>
    <x v="3"/>
    <n v="45"/>
    <x v="31"/>
    <x v="161"/>
    <n v="81000"/>
    <n v="0.4"/>
    <x v="2"/>
    <x v="2"/>
  </r>
  <r>
    <x v="0"/>
    <n v="1185732"/>
    <x v="302"/>
    <x v="1"/>
    <x v="32"/>
    <x v="35"/>
    <x v="4"/>
    <n v="60"/>
    <x v="31"/>
    <x v="51"/>
    <n v="94500"/>
    <n v="0.35"/>
    <x v="2"/>
    <x v="3"/>
  </r>
  <r>
    <x v="0"/>
    <n v="1185732"/>
    <x v="302"/>
    <x v="1"/>
    <x v="32"/>
    <x v="35"/>
    <x v="5"/>
    <n v="65"/>
    <x v="22"/>
    <x v="114"/>
    <n v="203125"/>
    <n v="0.5"/>
    <x v="2"/>
    <x v="5"/>
  </r>
  <r>
    <x v="0"/>
    <n v="1185732"/>
    <x v="330"/>
    <x v="1"/>
    <x v="32"/>
    <x v="35"/>
    <x v="0"/>
    <n v="60"/>
    <x v="2"/>
    <x v="12"/>
    <n v="204000"/>
    <n v="0.4"/>
    <x v="2"/>
    <x v="3"/>
  </r>
  <r>
    <x v="1"/>
    <n v="1185732"/>
    <x v="330"/>
    <x v="1"/>
    <x v="32"/>
    <x v="35"/>
    <x v="1"/>
    <n v="55.000000000000007"/>
    <x v="24"/>
    <x v="222"/>
    <n v="115500.00000000001"/>
    <n v="0.35"/>
    <x v="2"/>
    <x v="4"/>
  </r>
  <r>
    <x v="1"/>
    <n v="1185732"/>
    <x v="330"/>
    <x v="1"/>
    <x v="32"/>
    <x v="35"/>
    <x v="2"/>
    <n v="50"/>
    <x v="27"/>
    <x v="47"/>
    <n v="105000"/>
    <n v="0.4"/>
    <x v="2"/>
    <x v="0"/>
  </r>
  <r>
    <x v="1"/>
    <n v="1185732"/>
    <x v="330"/>
    <x v="1"/>
    <x v="32"/>
    <x v="35"/>
    <x v="3"/>
    <n v="50"/>
    <x v="33"/>
    <x v="343"/>
    <n v="95000"/>
    <n v="0.4"/>
    <x v="2"/>
    <x v="0"/>
  </r>
  <r>
    <x v="1"/>
    <n v="1185732"/>
    <x v="330"/>
    <x v="1"/>
    <x v="32"/>
    <x v="35"/>
    <x v="4"/>
    <n v="60"/>
    <x v="23"/>
    <x v="60"/>
    <n v="105000"/>
    <n v="0.35"/>
    <x v="2"/>
    <x v="3"/>
  </r>
  <r>
    <x v="1"/>
    <n v="1185732"/>
    <x v="330"/>
    <x v="1"/>
    <x v="32"/>
    <x v="35"/>
    <x v="5"/>
    <n v="65"/>
    <x v="21"/>
    <x v="83"/>
    <n v="219375"/>
    <n v="0.5"/>
    <x v="2"/>
    <x v="5"/>
  </r>
  <r>
    <x v="1"/>
    <n v="1185732"/>
    <x v="362"/>
    <x v="1"/>
    <x v="32"/>
    <x v="35"/>
    <x v="0"/>
    <n v="60"/>
    <x v="6"/>
    <x v="14"/>
    <n v="198000"/>
    <n v="0.4"/>
    <x v="2"/>
    <x v="3"/>
  </r>
  <r>
    <x v="1"/>
    <n v="1185732"/>
    <x v="362"/>
    <x v="1"/>
    <x v="32"/>
    <x v="35"/>
    <x v="1"/>
    <n v="55.000000000000007"/>
    <x v="24"/>
    <x v="222"/>
    <n v="115500.00000000001"/>
    <n v="0.35"/>
    <x v="2"/>
    <x v="4"/>
  </r>
  <r>
    <x v="1"/>
    <n v="1185732"/>
    <x v="362"/>
    <x v="1"/>
    <x v="32"/>
    <x v="35"/>
    <x v="2"/>
    <n v="50"/>
    <x v="27"/>
    <x v="47"/>
    <n v="105000"/>
    <n v="0.4"/>
    <x v="2"/>
    <x v="0"/>
  </r>
  <r>
    <x v="1"/>
    <n v="1185732"/>
    <x v="362"/>
    <x v="1"/>
    <x v="32"/>
    <x v="35"/>
    <x v="3"/>
    <n v="40"/>
    <x v="33"/>
    <x v="237"/>
    <n v="76000"/>
    <n v="0.4"/>
    <x v="2"/>
    <x v="1"/>
  </r>
  <r>
    <x v="1"/>
    <n v="1185732"/>
    <x v="362"/>
    <x v="1"/>
    <x v="32"/>
    <x v="35"/>
    <x v="4"/>
    <n v="50"/>
    <x v="31"/>
    <x v="38"/>
    <n v="78750"/>
    <n v="0.35"/>
    <x v="2"/>
    <x v="0"/>
  </r>
  <r>
    <x v="1"/>
    <n v="1185732"/>
    <x v="362"/>
    <x v="1"/>
    <x v="32"/>
    <x v="35"/>
    <x v="5"/>
    <n v="55.000000000000007"/>
    <x v="22"/>
    <x v="329"/>
    <n v="171875.00000000003"/>
    <n v="0.5"/>
    <x v="2"/>
    <x v="4"/>
  </r>
  <r>
    <x v="1"/>
    <n v="1185732"/>
    <x v="392"/>
    <x v="1"/>
    <x v="32"/>
    <x v="35"/>
    <x v="0"/>
    <n v="50"/>
    <x v="26"/>
    <x v="78"/>
    <n v="145000"/>
    <n v="0.4"/>
    <x v="2"/>
    <x v="0"/>
  </r>
  <r>
    <x v="1"/>
    <n v="1185732"/>
    <x v="392"/>
    <x v="1"/>
    <x v="32"/>
    <x v="35"/>
    <x v="1"/>
    <n v="45.000000000000014"/>
    <x v="27"/>
    <x v="557"/>
    <n v="82687.500000000029"/>
    <n v="0.35"/>
    <x v="2"/>
    <x v="71"/>
  </r>
  <r>
    <x v="1"/>
    <n v="1185732"/>
    <x v="392"/>
    <x v="1"/>
    <x v="32"/>
    <x v="35"/>
    <x v="2"/>
    <n v="20.000000000000007"/>
    <x v="32"/>
    <x v="523"/>
    <n v="34000.000000000015"/>
    <n v="0.4"/>
    <x v="2"/>
    <x v="49"/>
  </r>
  <r>
    <x v="1"/>
    <n v="1185732"/>
    <x v="392"/>
    <x v="1"/>
    <x v="32"/>
    <x v="35"/>
    <x v="3"/>
    <n v="20.000000000000007"/>
    <x v="46"/>
    <x v="516"/>
    <n v="32000.000000000015"/>
    <n v="0.4"/>
    <x v="2"/>
    <x v="50"/>
  </r>
  <r>
    <x v="1"/>
    <n v="1185732"/>
    <x v="392"/>
    <x v="1"/>
    <x v="32"/>
    <x v="35"/>
    <x v="4"/>
    <n v="30.000000000000004"/>
    <x v="46"/>
    <x v="202"/>
    <n v="42000"/>
    <n v="0.35"/>
    <x v="2"/>
    <x v="18"/>
  </r>
  <r>
    <x v="1"/>
    <n v="1185732"/>
    <x v="392"/>
    <x v="1"/>
    <x v="32"/>
    <x v="35"/>
    <x v="5"/>
    <n v="35.000000000000007"/>
    <x v="23"/>
    <x v="499"/>
    <n v="87500.000000000015"/>
    <n v="0.5"/>
    <x v="2"/>
    <x v="47"/>
  </r>
  <r>
    <x v="1"/>
    <n v="1185732"/>
    <x v="424"/>
    <x v="1"/>
    <x v="32"/>
    <x v="35"/>
    <x v="0"/>
    <n v="35.000000000000007"/>
    <x v="21"/>
    <x v="602"/>
    <n v="94500.000000000029"/>
    <n v="0.4"/>
    <x v="2"/>
    <x v="62"/>
  </r>
  <r>
    <x v="1"/>
    <n v="1185732"/>
    <x v="424"/>
    <x v="1"/>
    <x v="32"/>
    <x v="35"/>
    <x v="1"/>
    <n v="25.000000000000011"/>
    <x v="23"/>
    <x v="603"/>
    <n v="43750.000000000015"/>
    <n v="0.35"/>
    <x v="2"/>
    <x v="67"/>
  </r>
  <r>
    <x v="1"/>
    <n v="1185732"/>
    <x v="424"/>
    <x v="1"/>
    <x v="32"/>
    <x v="35"/>
    <x v="2"/>
    <n v="25.000000000000011"/>
    <x v="47"/>
    <x v="618"/>
    <n v="37500.000000000022"/>
    <n v="0.4"/>
    <x v="2"/>
    <x v="67"/>
  </r>
  <r>
    <x v="1"/>
    <n v="1185732"/>
    <x v="424"/>
    <x v="1"/>
    <x v="32"/>
    <x v="35"/>
    <x v="3"/>
    <n v="25.000000000000011"/>
    <x v="44"/>
    <x v="619"/>
    <n v="35000.000000000022"/>
    <n v="0.4"/>
    <x v="2"/>
    <x v="67"/>
  </r>
  <r>
    <x v="1"/>
    <n v="1185732"/>
    <x v="424"/>
    <x v="1"/>
    <x v="32"/>
    <x v="35"/>
    <x v="4"/>
    <n v="35.000000000000007"/>
    <x v="44"/>
    <x v="620"/>
    <n v="42875.000000000007"/>
    <n v="0.35"/>
    <x v="2"/>
    <x v="47"/>
  </r>
  <r>
    <x v="2"/>
    <n v="1185732"/>
    <x v="424"/>
    <x v="1"/>
    <x v="32"/>
    <x v="35"/>
    <x v="5"/>
    <n v="35"/>
    <x v="33"/>
    <x v="158"/>
    <n v="83125"/>
    <n v="0.5"/>
    <x v="2"/>
    <x v="8"/>
  </r>
  <r>
    <x v="2"/>
    <n v="1185732"/>
    <x v="454"/>
    <x v="1"/>
    <x v="32"/>
    <x v="35"/>
    <x v="0"/>
    <n v="30.000000000000011"/>
    <x v="22"/>
    <x v="339"/>
    <n v="75000.000000000029"/>
    <n v="0.4"/>
    <x v="2"/>
    <x v="63"/>
  </r>
  <r>
    <x v="2"/>
    <n v="1185732"/>
    <x v="454"/>
    <x v="1"/>
    <x v="32"/>
    <x v="35"/>
    <x v="1"/>
    <n v="20.000000000000011"/>
    <x v="31"/>
    <x v="621"/>
    <n v="31500.000000000015"/>
    <n v="0.35"/>
    <x v="2"/>
    <x v="50"/>
  </r>
  <r>
    <x v="2"/>
    <n v="1185732"/>
    <x v="454"/>
    <x v="1"/>
    <x v="32"/>
    <x v="35"/>
    <x v="2"/>
    <n v="30.000000000000014"/>
    <x v="80"/>
    <x v="622"/>
    <n v="47400.000000000029"/>
    <n v="0.4"/>
    <x v="2"/>
    <x v="78"/>
  </r>
  <r>
    <x v="2"/>
    <n v="1185732"/>
    <x v="454"/>
    <x v="1"/>
    <x v="32"/>
    <x v="35"/>
    <x v="3"/>
    <n v="60.000000000000021"/>
    <x v="31"/>
    <x v="623"/>
    <n v="108000.00000000006"/>
    <n v="0.4"/>
    <x v="2"/>
    <x v="76"/>
  </r>
  <r>
    <x v="2"/>
    <n v="1185732"/>
    <x v="454"/>
    <x v="1"/>
    <x v="32"/>
    <x v="35"/>
    <x v="4"/>
    <n v="75.000000000000014"/>
    <x v="32"/>
    <x v="262"/>
    <n v="111562.50000000001"/>
    <n v="0.35"/>
    <x v="2"/>
    <x v="21"/>
  </r>
  <r>
    <x v="2"/>
    <n v="1185732"/>
    <x v="454"/>
    <x v="1"/>
    <x v="32"/>
    <x v="35"/>
    <x v="5"/>
    <n v="75"/>
    <x v="27"/>
    <x v="624"/>
    <n v="196875"/>
    <n v="0.5"/>
    <x v="2"/>
    <x v="11"/>
  </r>
  <r>
    <x v="2"/>
    <n v="1185732"/>
    <x v="483"/>
    <x v="1"/>
    <x v="32"/>
    <x v="35"/>
    <x v="0"/>
    <n v="70"/>
    <x v="28"/>
    <x v="103"/>
    <n v="217000"/>
    <n v="0.4"/>
    <x v="2"/>
    <x v="6"/>
  </r>
  <r>
    <x v="2"/>
    <n v="1185732"/>
    <x v="483"/>
    <x v="1"/>
    <x v="32"/>
    <x v="35"/>
    <x v="1"/>
    <n v="60.000000000000007"/>
    <x v="30"/>
    <x v="226"/>
    <n v="120750.00000000001"/>
    <n v="0.35"/>
    <x v="2"/>
    <x v="12"/>
  </r>
  <r>
    <x v="2"/>
    <n v="1185732"/>
    <x v="483"/>
    <x v="1"/>
    <x v="32"/>
    <x v="35"/>
    <x v="2"/>
    <n v="60.000000000000007"/>
    <x v="27"/>
    <x v="255"/>
    <n v="126000.00000000003"/>
    <n v="0.4"/>
    <x v="2"/>
    <x v="12"/>
  </r>
  <r>
    <x v="2"/>
    <n v="1185732"/>
    <x v="483"/>
    <x v="1"/>
    <x v="32"/>
    <x v="35"/>
    <x v="3"/>
    <n v="60.000000000000007"/>
    <x v="33"/>
    <x v="232"/>
    <n v="114000.00000000003"/>
    <n v="0.4"/>
    <x v="2"/>
    <x v="12"/>
  </r>
  <r>
    <x v="2"/>
    <n v="1185732"/>
    <x v="483"/>
    <x v="1"/>
    <x v="32"/>
    <x v="35"/>
    <x v="4"/>
    <n v="70"/>
    <x v="33"/>
    <x v="206"/>
    <n v="116374.99999999999"/>
    <n v="0.35"/>
    <x v="2"/>
    <x v="6"/>
  </r>
  <r>
    <x v="2"/>
    <n v="1185732"/>
    <x v="483"/>
    <x v="1"/>
    <x v="32"/>
    <x v="35"/>
    <x v="5"/>
    <n v="75"/>
    <x v="30"/>
    <x v="275"/>
    <n v="215625"/>
    <n v="0.5"/>
    <x v="2"/>
    <x v="11"/>
  </r>
  <r>
    <x v="2"/>
    <n v="1197831"/>
    <x v="187"/>
    <x v="1"/>
    <x v="32"/>
    <x v="35"/>
    <x v="0"/>
    <n v="25.000000000000007"/>
    <x v="25"/>
    <x v="625"/>
    <n v="65000.000000000029"/>
    <n v="0.4"/>
    <x v="2"/>
    <x v="42"/>
  </r>
  <r>
    <x v="2"/>
    <n v="1197831"/>
    <x v="187"/>
    <x v="1"/>
    <x v="32"/>
    <x v="35"/>
    <x v="1"/>
    <n v="25.000000000000007"/>
    <x v="31"/>
    <x v="537"/>
    <n v="39375.000000000007"/>
    <n v="0.35"/>
    <x v="2"/>
    <x v="44"/>
  </r>
  <r>
    <x v="2"/>
    <n v="1197831"/>
    <x v="187"/>
    <x v="1"/>
    <x v="32"/>
    <x v="35"/>
    <x v="2"/>
    <n v="15.000000000000007"/>
    <x v="31"/>
    <x v="626"/>
    <n v="27000.000000000015"/>
    <n v="0.4"/>
    <x v="2"/>
    <x v="66"/>
  </r>
  <r>
    <x v="2"/>
    <n v="1197831"/>
    <x v="187"/>
    <x v="1"/>
    <x v="32"/>
    <x v="35"/>
    <x v="3"/>
    <n v="20"/>
    <x v="48"/>
    <x v="129"/>
    <n v="24000"/>
    <n v="0.4"/>
    <x v="2"/>
    <x v="17"/>
  </r>
  <r>
    <x v="2"/>
    <n v="1197831"/>
    <x v="187"/>
    <x v="1"/>
    <x v="32"/>
    <x v="35"/>
    <x v="4"/>
    <n v="35"/>
    <x v="44"/>
    <x v="208"/>
    <n v="42875"/>
    <n v="0.35"/>
    <x v="2"/>
    <x v="8"/>
  </r>
  <r>
    <x v="2"/>
    <n v="1197831"/>
    <x v="187"/>
    <x v="1"/>
    <x v="32"/>
    <x v="35"/>
    <x v="5"/>
    <n v="25.000000000000007"/>
    <x v="31"/>
    <x v="537"/>
    <n v="45000.000000000015"/>
    <n v="0.4"/>
    <x v="2"/>
    <x v="44"/>
  </r>
  <r>
    <x v="2"/>
    <n v="1197831"/>
    <x v="695"/>
    <x v="1"/>
    <x v="32"/>
    <x v="35"/>
    <x v="0"/>
    <n v="25.000000000000007"/>
    <x v="19"/>
    <x v="470"/>
    <n v="70000.000000000029"/>
    <n v="0.4"/>
    <x v="2"/>
    <x v="42"/>
  </r>
  <r>
    <x v="2"/>
    <n v="1197831"/>
    <x v="695"/>
    <x v="1"/>
    <x v="32"/>
    <x v="35"/>
    <x v="1"/>
    <n v="25.000000000000007"/>
    <x v="44"/>
    <x v="493"/>
    <n v="30625.000000000007"/>
    <n v="0.35"/>
    <x v="2"/>
    <x v="42"/>
  </r>
  <r>
    <x v="2"/>
    <n v="1197831"/>
    <x v="695"/>
    <x v="1"/>
    <x v="32"/>
    <x v="35"/>
    <x v="2"/>
    <n v="15.000000000000007"/>
    <x v="46"/>
    <x v="627"/>
    <n v="24000.000000000015"/>
    <n v="0.4"/>
    <x v="2"/>
    <x v="79"/>
  </r>
  <r>
    <x v="1"/>
    <n v="1197831"/>
    <x v="695"/>
    <x v="1"/>
    <x v="33"/>
    <x v="36"/>
    <x v="3"/>
    <n v="20"/>
    <x v="43"/>
    <x v="120"/>
    <n v="20000"/>
    <n v="0.4"/>
    <x v="2"/>
    <x v="17"/>
  </r>
  <r>
    <x v="1"/>
    <n v="1197831"/>
    <x v="695"/>
    <x v="1"/>
    <x v="33"/>
    <x v="36"/>
    <x v="4"/>
    <n v="35"/>
    <x v="45"/>
    <x v="166"/>
    <n v="39812.5"/>
    <n v="0.35"/>
    <x v="2"/>
    <x v="8"/>
  </r>
  <r>
    <x v="1"/>
    <n v="1197831"/>
    <x v="695"/>
    <x v="1"/>
    <x v="33"/>
    <x v="36"/>
    <x v="5"/>
    <n v="20"/>
    <x v="32"/>
    <x v="491"/>
    <n v="34000"/>
    <n v="0.4"/>
    <x v="2"/>
    <x v="17"/>
  </r>
  <r>
    <x v="1"/>
    <n v="1197831"/>
    <x v="224"/>
    <x v="1"/>
    <x v="33"/>
    <x v="36"/>
    <x v="0"/>
    <n v="20"/>
    <x v="81"/>
    <x v="628"/>
    <n v="51600"/>
    <n v="0.4"/>
    <x v="2"/>
    <x v="17"/>
  </r>
  <r>
    <x v="1"/>
    <n v="1197831"/>
    <x v="224"/>
    <x v="1"/>
    <x v="33"/>
    <x v="36"/>
    <x v="1"/>
    <n v="20"/>
    <x v="45"/>
    <x v="393"/>
    <n v="22750"/>
    <n v="0.35"/>
    <x v="2"/>
    <x v="17"/>
  </r>
  <r>
    <x v="1"/>
    <n v="1197831"/>
    <x v="224"/>
    <x v="1"/>
    <x v="33"/>
    <x v="36"/>
    <x v="2"/>
    <n v="10.000000000000002"/>
    <x v="44"/>
    <x v="528"/>
    <n v="14000.000000000004"/>
    <n v="0.4"/>
    <x v="2"/>
    <x v="68"/>
  </r>
  <r>
    <x v="1"/>
    <n v="1197831"/>
    <x v="224"/>
    <x v="1"/>
    <x v="33"/>
    <x v="36"/>
    <x v="3"/>
    <n v="19.999999999999996"/>
    <x v="40"/>
    <x v="629"/>
    <n v="15999.999999999998"/>
    <n v="0.4"/>
    <x v="2"/>
    <x v="43"/>
  </r>
  <r>
    <x v="1"/>
    <n v="1197831"/>
    <x v="224"/>
    <x v="1"/>
    <x v="33"/>
    <x v="36"/>
    <x v="4"/>
    <n v="35.000000000000007"/>
    <x v="43"/>
    <x v="630"/>
    <n v="30625.000000000004"/>
    <n v="0.35"/>
    <x v="2"/>
    <x v="47"/>
  </r>
  <r>
    <x v="1"/>
    <n v="1197831"/>
    <x v="224"/>
    <x v="1"/>
    <x v="33"/>
    <x v="36"/>
    <x v="5"/>
    <n v="25"/>
    <x v="44"/>
    <x v="132"/>
    <n v="35000"/>
    <n v="0.4"/>
    <x v="2"/>
    <x v="7"/>
  </r>
  <r>
    <x v="1"/>
    <n v="1197831"/>
    <x v="243"/>
    <x v="1"/>
    <x v="33"/>
    <x v="36"/>
    <x v="0"/>
    <n v="25"/>
    <x v="24"/>
    <x v="149"/>
    <n v="60000"/>
    <n v="0.4"/>
    <x v="2"/>
    <x v="7"/>
  </r>
  <r>
    <x v="1"/>
    <n v="1197831"/>
    <x v="243"/>
    <x v="1"/>
    <x v="33"/>
    <x v="36"/>
    <x v="1"/>
    <n v="25"/>
    <x v="48"/>
    <x v="127"/>
    <n v="26250"/>
    <n v="0.35"/>
    <x v="2"/>
    <x v="7"/>
  </r>
  <r>
    <x v="1"/>
    <n v="1197831"/>
    <x v="243"/>
    <x v="1"/>
    <x v="33"/>
    <x v="36"/>
    <x v="2"/>
    <n v="15.000000000000002"/>
    <x v="48"/>
    <x v="354"/>
    <n v="18000.000000000004"/>
    <n v="0.4"/>
    <x v="2"/>
    <x v="64"/>
  </r>
  <r>
    <x v="1"/>
    <n v="1197831"/>
    <x v="243"/>
    <x v="1"/>
    <x v="33"/>
    <x v="36"/>
    <x v="3"/>
    <n v="19.999999999999996"/>
    <x v="37"/>
    <x v="631"/>
    <n v="17999.999999999996"/>
    <n v="0.4"/>
    <x v="2"/>
    <x v="43"/>
  </r>
  <r>
    <x v="1"/>
    <n v="1197831"/>
    <x v="243"/>
    <x v="1"/>
    <x v="33"/>
    <x v="36"/>
    <x v="4"/>
    <n v="40"/>
    <x v="43"/>
    <x v="124"/>
    <n v="35000"/>
    <n v="0.35"/>
    <x v="2"/>
    <x v="1"/>
  </r>
  <r>
    <x v="1"/>
    <n v="1197831"/>
    <x v="243"/>
    <x v="1"/>
    <x v="33"/>
    <x v="36"/>
    <x v="5"/>
    <n v="30.000000000000004"/>
    <x v="46"/>
    <x v="202"/>
    <n v="48000.000000000007"/>
    <n v="0.4"/>
    <x v="2"/>
    <x v="18"/>
  </r>
  <r>
    <x v="1"/>
    <n v="1197831"/>
    <x v="272"/>
    <x v="1"/>
    <x v="33"/>
    <x v="36"/>
    <x v="0"/>
    <n v="40"/>
    <x v="71"/>
    <x v="632"/>
    <n v="107200"/>
    <n v="0.4"/>
    <x v="2"/>
    <x v="1"/>
  </r>
  <r>
    <x v="1"/>
    <n v="1197831"/>
    <x v="272"/>
    <x v="1"/>
    <x v="33"/>
    <x v="36"/>
    <x v="1"/>
    <n v="40"/>
    <x v="47"/>
    <x v="149"/>
    <n v="52500"/>
    <n v="0.35"/>
    <x v="2"/>
    <x v="1"/>
  </r>
  <r>
    <x v="1"/>
    <n v="1197831"/>
    <x v="272"/>
    <x v="1"/>
    <x v="33"/>
    <x v="36"/>
    <x v="2"/>
    <n v="35"/>
    <x v="44"/>
    <x v="208"/>
    <n v="49000"/>
    <n v="0.4"/>
    <x v="2"/>
    <x v="8"/>
  </r>
  <r>
    <x v="1"/>
    <n v="1197831"/>
    <x v="272"/>
    <x v="1"/>
    <x v="33"/>
    <x v="36"/>
    <x v="3"/>
    <n v="35"/>
    <x v="48"/>
    <x v="204"/>
    <n v="42000"/>
    <n v="0.4"/>
    <x v="2"/>
    <x v="8"/>
  </r>
  <r>
    <x v="1"/>
    <n v="1197831"/>
    <x v="272"/>
    <x v="1"/>
    <x v="33"/>
    <x v="36"/>
    <x v="4"/>
    <n v="44.999999999999993"/>
    <x v="45"/>
    <x v="201"/>
    <n v="51187.499999999985"/>
    <n v="0.35"/>
    <x v="2"/>
    <x v="37"/>
  </r>
  <r>
    <x v="1"/>
    <n v="1197831"/>
    <x v="272"/>
    <x v="1"/>
    <x v="33"/>
    <x v="36"/>
    <x v="5"/>
    <n v="44.999999999999993"/>
    <x v="32"/>
    <x v="633"/>
    <n v="76499.999999999985"/>
    <n v="0.4"/>
    <x v="2"/>
    <x v="39"/>
  </r>
  <r>
    <x v="1"/>
    <n v="1197831"/>
    <x v="305"/>
    <x v="1"/>
    <x v="33"/>
    <x v="36"/>
    <x v="0"/>
    <n v="40"/>
    <x v="21"/>
    <x v="51"/>
    <n v="108000"/>
    <n v="0.4"/>
    <x v="2"/>
    <x v="1"/>
  </r>
  <r>
    <x v="1"/>
    <n v="1197831"/>
    <x v="305"/>
    <x v="1"/>
    <x v="33"/>
    <x v="36"/>
    <x v="1"/>
    <n v="35"/>
    <x v="32"/>
    <x v="159"/>
    <n v="52062.5"/>
    <n v="0.35"/>
    <x v="2"/>
    <x v="8"/>
  </r>
  <r>
    <x v="1"/>
    <n v="1197831"/>
    <x v="305"/>
    <x v="1"/>
    <x v="33"/>
    <x v="36"/>
    <x v="2"/>
    <n v="40"/>
    <x v="46"/>
    <x v="175"/>
    <n v="64000"/>
    <n v="0.4"/>
    <x v="2"/>
    <x v="1"/>
  </r>
  <r>
    <x v="1"/>
    <n v="1197831"/>
    <x v="305"/>
    <x v="1"/>
    <x v="33"/>
    <x v="36"/>
    <x v="3"/>
    <n v="40"/>
    <x v="47"/>
    <x v="149"/>
    <n v="60000"/>
    <n v="0.4"/>
    <x v="2"/>
    <x v="1"/>
  </r>
  <r>
    <x v="1"/>
    <n v="1197831"/>
    <x v="305"/>
    <x v="1"/>
    <x v="33"/>
    <x v="36"/>
    <x v="4"/>
    <n v="54.999999999999993"/>
    <x v="47"/>
    <x v="213"/>
    <n v="72187.499999999985"/>
    <n v="0.35"/>
    <x v="2"/>
    <x v="13"/>
  </r>
  <r>
    <x v="1"/>
    <n v="1197831"/>
    <x v="305"/>
    <x v="1"/>
    <x v="33"/>
    <x v="36"/>
    <x v="5"/>
    <n v="60"/>
    <x v="20"/>
    <x v="77"/>
    <n v="132000"/>
    <n v="0.4"/>
    <x v="2"/>
    <x v="3"/>
  </r>
  <r>
    <x v="1"/>
    <n v="1197831"/>
    <x v="333"/>
    <x v="1"/>
    <x v="33"/>
    <x v="36"/>
    <x v="0"/>
    <n v="54.999999999999993"/>
    <x v="28"/>
    <x v="461"/>
    <n v="170500"/>
    <n v="0.4"/>
    <x v="2"/>
    <x v="13"/>
  </r>
  <r>
    <x v="1"/>
    <n v="1197831"/>
    <x v="333"/>
    <x v="1"/>
    <x v="33"/>
    <x v="36"/>
    <x v="1"/>
    <n v="50"/>
    <x v="27"/>
    <x v="47"/>
    <n v="91875"/>
    <n v="0.35"/>
    <x v="2"/>
    <x v="0"/>
  </r>
  <r>
    <x v="1"/>
    <n v="1197831"/>
    <x v="333"/>
    <x v="1"/>
    <x v="33"/>
    <x v="36"/>
    <x v="2"/>
    <n v="45"/>
    <x v="31"/>
    <x v="161"/>
    <n v="81000"/>
    <n v="0.4"/>
    <x v="2"/>
    <x v="2"/>
  </r>
  <r>
    <x v="1"/>
    <n v="1197831"/>
    <x v="333"/>
    <x v="1"/>
    <x v="33"/>
    <x v="36"/>
    <x v="3"/>
    <n v="45"/>
    <x v="46"/>
    <x v="210"/>
    <n v="72000"/>
    <n v="0.4"/>
    <x v="2"/>
    <x v="2"/>
  </r>
  <r>
    <x v="1"/>
    <n v="1197831"/>
    <x v="333"/>
    <x v="1"/>
    <x v="33"/>
    <x v="36"/>
    <x v="4"/>
    <n v="60"/>
    <x v="32"/>
    <x v="144"/>
    <n v="89250"/>
    <n v="0.35"/>
    <x v="2"/>
    <x v="3"/>
  </r>
  <r>
    <x v="1"/>
    <n v="1197831"/>
    <x v="333"/>
    <x v="1"/>
    <x v="33"/>
    <x v="36"/>
    <x v="5"/>
    <n v="65"/>
    <x v="24"/>
    <x v="87"/>
    <n v="156000"/>
    <n v="0.4"/>
    <x v="2"/>
    <x v="5"/>
  </r>
  <r>
    <x v="1"/>
    <n v="1197831"/>
    <x v="365"/>
    <x v="1"/>
    <x v="33"/>
    <x v="36"/>
    <x v="0"/>
    <n v="60"/>
    <x v="29"/>
    <x v="6"/>
    <n v="180000"/>
    <n v="0.4"/>
    <x v="2"/>
    <x v="3"/>
  </r>
  <r>
    <x v="1"/>
    <n v="1197831"/>
    <x v="365"/>
    <x v="1"/>
    <x v="33"/>
    <x v="36"/>
    <x v="1"/>
    <n v="55.000000000000007"/>
    <x v="27"/>
    <x v="171"/>
    <n v="101062.50000000001"/>
    <n v="0.35"/>
    <x v="2"/>
    <x v="4"/>
  </r>
  <r>
    <x v="1"/>
    <n v="1197831"/>
    <x v="365"/>
    <x v="1"/>
    <x v="33"/>
    <x v="36"/>
    <x v="2"/>
    <n v="50"/>
    <x v="31"/>
    <x v="38"/>
    <n v="90000"/>
    <n v="0.4"/>
    <x v="2"/>
    <x v="0"/>
  </r>
  <r>
    <x v="1"/>
    <n v="1197831"/>
    <x v="365"/>
    <x v="1"/>
    <x v="33"/>
    <x v="36"/>
    <x v="3"/>
    <n v="40"/>
    <x v="46"/>
    <x v="175"/>
    <n v="64000"/>
    <n v="0.4"/>
    <x v="2"/>
    <x v="1"/>
  </r>
  <r>
    <x v="1"/>
    <n v="1197831"/>
    <x v="365"/>
    <x v="1"/>
    <x v="33"/>
    <x v="36"/>
    <x v="4"/>
    <n v="50"/>
    <x v="47"/>
    <x v="205"/>
    <n v="65625"/>
    <n v="0.35"/>
    <x v="2"/>
    <x v="0"/>
  </r>
  <r>
    <x v="1"/>
    <n v="1197831"/>
    <x v="365"/>
    <x v="1"/>
    <x v="33"/>
    <x v="36"/>
    <x v="5"/>
    <n v="55.000000000000007"/>
    <x v="20"/>
    <x v="440"/>
    <n v="121000.00000000003"/>
    <n v="0.4"/>
    <x v="2"/>
    <x v="4"/>
  </r>
  <r>
    <x v="1"/>
    <n v="1197831"/>
    <x v="395"/>
    <x v="1"/>
    <x v="33"/>
    <x v="36"/>
    <x v="0"/>
    <n v="50"/>
    <x v="25"/>
    <x v="82"/>
    <n v="130000"/>
    <n v="0.4"/>
    <x v="2"/>
    <x v="0"/>
  </r>
  <r>
    <x v="1"/>
    <n v="1197831"/>
    <x v="395"/>
    <x v="1"/>
    <x v="33"/>
    <x v="36"/>
    <x v="1"/>
    <n v="40.000000000000014"/>
    <x v="31"/>
    <x v="538"/>
    <n v="63000.000000000015"/>
    <n v="0.35"/>
    <x v="2"/>
    <x v="61"/>
  </r>
  <r>
    <x v="1"/>
    <n v="1197831"/>
    <x v="395"/>
    <x v="1"/>
    <x v="33"/>
    <x v="36"/>
    <x v="2"/>
    <n v="15.000000000000007"/>
    <x v="44"/>
    <x v="634"/>
    <n v="21000.000000000011"/>
    <n v="0.4"/>
    <x v="2"/>
    <x v="66"/>
  </r>
  <r>
    <x v="1"/>
    <n v="1197831"/>
    <x v="395"/>
    <x v="1"/>
    <x v="33"/>
    <x v="36"/>
    <x v="3"/>
    <n v="15.000000000000007"/>
    <x v="45"/>
    <x v="518"/>
    <n v="19500.000000000011"/>
    <n v="0.4"/>
    <x v="2"/>
    <x v="66"/>
  </r>
  <r>
    <x v="1"/>
    <n v="1197831"/>
    <x v="395"/>
    <x v="1"/>
    <x v="33"/>
    <x v="36"/>
    <x v="4"/>
    <n v="25.000000000000007"/>
    <x v="45"/>
    <x v="501"/>
    <n v="28437.500000000007"/>
    <n v="0.35"/>
    <x v="2"/>
    <x v="42"/>
  </r>
  <r>
    <x v="1"/>
    <n v="1197831"/>
    <x v="395"/>
    <x v="1"/>
    <x v="33"/>
    <x v="36"/>
    <x v="5"/>
    <n v="30.000000000000011"/>
    <x v="32"/>
    <x v="600"/>
    <n v="51000.000000000022"/>
    <n v="0.4"/>
    <x v="2"/>
    <x v="63"/>
  </r>
  <r>
    <x v="1"/>
    <n v="1197831"/>
    <x v="427"/>
    <x v="1"/>
    <x v="33"/>
    <x v="36"/>
    <x v="0"/>
    <n v="30.000000000000011"/>
    <x v="24"/>
    <x v="538"/>
    <n v="72000.000000000029"/>
    <n v="0.4"/>
    <x v="2"/>
    <x v="63"/>
  </r>
  <r>
    <x v="1"/>
    <n v="1197831"/>
    <x v="427"/>
    <x v="1"/>
    <x v="33"/>
    <x v="36"/>
    <x v="1"/>
    <n v="20.000000000000011"/>
    <x v="32"/>
    <x v="635"/>
    <n v="29750.000000000015"/>
    <n v="0.35"/>
    <x v="2"/>
    <x v="80"/>
  </r>
  <r>
    <x v="1"/>
    <n v="1197831"/>
    <x v="427"/>
    <x v="1"/>
    <x v="33"/>
    <x v="36"/>
    <x v="2"/>
    <n v="20.000000000000011"/>
    <x v="48"/>
    <x v="627"/>
    <n v="24000.000000000015"/>
    <n v="0.4"/>
    <x v="2"/>
    <x v="50"/>
  </r>
  <r>
    <x v="1"/>
    <n v="1197831"/>
    <x v="427"/>
    <x v="1"/>
    <x v="33"/>
    <x v="36"/>
    <x v="3"/>
    <n v="20.000000000000011"/>
    <x v="34"/>
    <x v="636"/>
    <n v="22000.000000000015"/>
    <n v="0.4"/>
    <x v="2"/>
    <x v="80"/>
  </r>
  <r>
    <x v="1"/>
    <n v="1197831"/>
    <x v="427"/>
    <x v="1"/>
    <x v="33"/>
    <x v="36"/>
    <x v="4"/>
    <n v="30.000000000000011"/>
    <x v="34"/>
    <x v="637"/>
    <n v="28875.000000000007"/>
    <n v="0.35"/>
    <x v="2"/>
    <x v="63"/>
  </r>
  <r>
    <x v="3"/>
    <n v="1197831"/>
    <x v="427"/>
    <x v="1"/>
    <x v="33"/>
    <x v="36"/>
    <x v="5"/>
    <n v="30.000000000000004"/>
    <x v="46"/>
    <x v="202"/>
    <n v="48000.000000000007"/>
    <n v="0.4"/>
    <x v="2"/>
    <x v="18"/>
  </r>
  <r>
    <x v="3"/>
    <n v="1197831"/>
    <x v="457"/>
    <x v="1"/>
    <x v="33"/>
    <x v="36"/>
    <x v="0"/>
    <n v="25.000000000000011"/>
    <x v="20"/>
    <x v="638"/>
    <n v="55000.000000000029"/>
    <n v="0.4"/>
    <x v="2"/>
    <x v="67"/>
  </r>
  <r>
    <x v="3"/>
    <n v="1197831"/>
    <x v="457"/>
    <x v="1"/>
    <x v="33"/>
    <x v="36"/>
    <x v="1"/>
    <n v="15.000000000000014"/>
    <x v="47"/>
    <x v="639"/>
    <n v="19687.500000000018"/>
    <n v="0.35"/>
    <x v="2"/>
    <x v="81"/>
  </r>
  <r>
    <x v="3"/>
    <n v="1197831"/>
    <x v="457"/>
    <x v="1"/>
    <x v="33"/>
    <x v="36"/>
    <x v="2"/>
    <n v="25.000000000000018"/>
    <x v="63"/>
    <x v="640"/>
    <n v="32000.000000000025"/>
    <n v="0.4"/>
    <x v="2"/>
    <x v="82"/>
  </r>
  <r>
    <x v="3"/>
    <n v="1197831"/>
    <x v="457"/>
    <x v="1"/>
    <x v="33"/>
    <x v="36"/>
    <x v="3"/>
    <n v="55.000000000000014"/>
    <x v="47"/>
    <x v="641"/>
    <n v="82500.000000000029"/>
    <n v="0.4"/>
    <x v="2"/>
    <x v="4"/>
  </r>
  <r>
    <x v="3"/>
    <n v="1197831"/>
    <x v="457"/>
    <x v="1"/>
    <x v="33"/>
    <x v="36"/>
    <x v="4"/>
    <n v="75.000000000000014"/>
    <x v="44"/>
    <x v="418"/>
    <n v="91875.000000000015"/>
    <n v="0.35"/>
    <x v="2"/>
    <x v="21"/>
  </r>
  <r>
    <x v="3"/>
    <n v="1197831"/>
    <x v="457"/>
    <x v="1"/>
    <x v="33"/>
    <x v="36"/>
    <x v="5"/>
    <n v="75"/>
    <x v="31"/>
    <x v="73"/>
    <n v="135000"/>
    <n v="0.4"/>
    <x v="2"/>
    <x v="11"/>
  </r>
  <r>
    <x v="3"/>
    <n v="1197831"/>
    <x v="486"/>
    <x v="1"/>
    <x v="33"/>
    <x v="36"/>
    <x v="0"/>
    <n v="70"/>
    <x v="19"/>
    <x v="109"/>
    <n v="196000"/>
    <n v="0.4"/>
    <x v="2"/>
    <x v="6"/>
  </r>
  <r>
    <x v="3"/>
    <n v="1197831"/>
    <x v="486"/>
    <x v="1"/>
    <x v="33"/>
    <x v="36"/>
    <x v="1"/>
    <n v="60.000000000000007"/>
    <x v="23"/>
    <x v="254"/>
    <n v="105000.00000000001"/>
    <n v="0.35"/>
    <x v="2"/>
    <x v="12"/>
  </r>
  <r>
    <x v="3"/>
    <n v="1197831"/>
    <x v="486"/>
    <x v="1"/>
    <x v="33"/>
    <x v="36"/>
    <x v="2"/>
    <n v="60.000000000000007"/>
    <x v="31"/>
    <x v="219"/>
    <n v="108000.00000000003"/>
    <n v="0.4"/>
    <x v="2"/>
    <x v="12"/>
  </r>
  <r>
    <x v="3"/>
    <n v="1197831"/>
    <x v="486"/>
    <x v="1"/>
    <x v="33"/>
    <x v="36"/>
    <x v="3"/>
    <n v="60.000000000000007"/>
    <x v="46"/>
    <x v="220"/>
    <n v="96000.000000000015"/>
    <n v="0.4"/>
    <x v="2"/>
    <x v="12"/>
  </r>
  <r>
    <x v="3"/>
    <n v="1197831"/>
    <x v="486"/>
    <x v="1"/>
    <x v="33"/>
    <x v="36"/>
    <x v="4"/>
    <n v="70"/>
    <x v="46"/>
    <x v="58"/>
    <n v="98000"/>
    <n v="0.35"/>
    <x v="2"/>
    <x v="6"/>
  </r>
  <r>
    <x v="3"/>
    <n v="1197831"/>
    <x v="486"/>
    <x v="1"/>
    <x v="33"/>
    <x v="36"/>
    <x v="5"/>
    <n v="75"/>
    <x v="23"/>
    <x v="68"/>
    <n v="150000"/>
    <n v="0.4"/>
    <x v="2"/>
    <x v="11"/>
  </r>
  <r>
    <x v="3"/>
    <n v="1197831"/>
    <x v="187"/>
    <x v="1"/>
    <x v="33"/>
    <x v="36"/>
    <x v="0"/>
    <n v="25.000000000000007"/>
    <x v="30"/>
    <x v="337"/>
    <n v="57500.000000000015"/>
    <n v="0.4"/>
    <x v="2"/>
    <x v="44"/>
  </r>
  <r>
    <x v="3"/>
    <n v="1197831"/>
    <x v="187"/>
    <x v="1"/>
    <x v="33"/>
    <x v="36"/>
    <x v="1"/>
    <n v="25.000000000000007"/>
    <x v="47"/>
    <x v="498"/>
    <n v="32812.500000000007"/>
    <n v="0.35"/>
    <x v="2"/>
    <x v="42"/>
  </r>
  <r>
    <x v="3"/>
    <n v="1197831"/>
    <x v="187"/>
    <x v="1"/>
    <x v="33"/>
    <x v="36"/>
    <x v="2"/>
    <n v="15.000000000000007"/>
    <x v="47"/>
    <x v="642"/>
    <n v="22500.000000000015"/>
    <n v="0.4"/>
    <x v="2"/>
    <x v="79"/>
  </r>
  <r>
    <x v="3"/>
    <n v="1197831"/>
    <x v="187"/>
    <x v="1"/>
    <x v="33"/>
    <x v="36"/>
    <x v="3"/>
    <n v="20"/>
    <x v="37"/>
    <x v="187"/>
    <n v="18000"/>
    <n v="0.4"/>
    <x v="2"/>
    <x v="17"/>
  </r>
  <r>
    <x v="3"/>
    <n v="1197831"/>
    <x v="187"/>
    <x v="1"/>
    <x v="33"/>
    <x v="36"/>
    <x v="4"/>
    <n v="35"/>
    <x v="34"/>
    <x v="119"/>
    <n v="33687.5"/>
    <n v="0.35"/>
    <x v="2"/>
    <x v="8"/>
  </r>
  <r>
    <x v="3"/>
    <n v="1197831"/>
    <x v="187"/>
    <x v="1"/>
    <x v="33"/>
    <x v="36"/>
    <x v="5"/>
    <n v="25.000000000000007"/>
    <x v="47"/>
    <x v="498"/>
    <n v="37500.000000000015"/>
    <n v="0.4"/>
    <x v="2"/>
    <x v="42"/>
  </r>
  <r>
    <x v="3"/>
    <n v="1197831"/>
    <x v="695"/>
    <x v="1"/>
    <x v="33"/>
    <x v="36"/>
    <x v="0"/>
    <n v="25.000000000000007"/>
    <x v="22"/>
    <x v="643"/>
    <n v="62500.000000000029"/>
    <n v="0.4"/>
    <x v="2"/>
    <x v="42"/>
  </r>
  <r>
    <x v="3"/>
    <n v="1197831"/>
    <x v="695"/>
    <x v="1"/>
    <x v="33"/>
    <x v="36"/>
    <x v="1"/>
    <n v="25.000000000000007"/>
    <x v="34"/>
    <x v="392"/>
    <n v="24062.500000000004"/>
    <n v="0.35"/>
    <x v="2"/>
    <x v="44"/>
  </r>
  <r>
    <x v="3"/>
    <n v="1197831"/>
    <x v="695"/>
    <x v="1"/>
    <x v="33"/>
    <x v="36"/>
    <x v="2"/>
    <n v="15.000000000000007"/>
    <x v="45"/>
    <x v="518"/>
    <n v="19500.000000000011"/>
    <n v="0.4"/>
    <x v="2"/>
    <x v="66"/>
  </r>
  <r>
    <x v="3"/>
    <n v="1197831"/>
    <x v="695"/>
    <x v="1"/>
    <x v="34"/>
    <x v="37"/>
    <x v="3"/>
    <n v="20"/>
    <x v="36"/>
    <x v="319"/>
    <n v="14000"/>
    <n v="0.4"/>
    <x v="2"/>
    <x v="17"/>
  </r>
  <r>
    <x v="3"/>
    <n v="1197831"/>
    <x v="695"/>
    <x v="1"/>
    <x v="34"/>
    <x v="37"/>
    <x v="4"/>
    <n v="35"/>
    <x v="43"/>
    <x v="132"/>
    <n v="30624.999999999996"/>
    <n v="0.35"/>
    <x v="2"/>
    <x v="8"/>
  </r>
  <r>
    <x v="3"/>
    <n v="1197831"/>
    <x v="695"/>
    <x v="1"/>
    <x v="34"/>
    <x v="37"/>
    <x v="5"/>
    <n v="20"/>
    <x v="44"/>
    <x v="136"/>
    <n v="28000"/>
    <n v="0.4"/>
    <x v="2"/>
    <x v="17"/>
  </r>
  <r>
    <x v="3"/>
    <n v="1197831"/>
    <x v="224"/>
    <x v="1"/>
    <x v="34"/>
    <x v="37"/>
    <x v="0"/>
    <n v="20"/>
    <x v="62"/>
    <x v="644"/>
    <n v="45600"/>
    <n v="0.4"/>
    <x v="2"/>
    <x v="17"/>
  </r>
  <r>
    <x v="3"/>
    <n v="1197831"/>
    <x v="224"/>
    <x v="1"/>
    <x v="34"/>
    <x v="37"/>
    <x v="1"/>
    <n v="20"/>
    <x v="43"/>
    <x v="120"/>
    <n v="17500"/>
    <n v="0.35"/>
    <x v="2"/>
    <x v="17"/>
  </r>
  <r>
    <x v="3"/>
    <n v="1197831"/>
    <x v="224"/>
    <x v="1"/>
    <x v="34"/>
    <x v="37"/>
    <x v="2"/>
    <n v="10.000000000000002"/>
    <x v="34"/>
    <x v="645"/>
    <n v="11000.000000000002"/>
    <n v="0.4"/>
    <x v="2"/>
    <x v="68"/>
  </r>
  <r>
    <x v="3"/>
    <n v="1197831"/>
    <x v="224"/>
    <x v="1"/>
    <x v="34"/>
    <x v="37"/>
    <x v="3"/>
    <n v="19.999999999999996"/>
    <x v="35"/>
    <x v="359"/>
    <n v="10000"/>
    <n v="0.4"/>
    <x v="2"/>
    <x v="43"/>
  </r>
  <r>
    <x v="3"/>
    <n v="1197831"/>
    <x v="224"/>
    <x v="1"/>
    <x v="34"/>
    <x v="37"/>
    <x v="4"/>
    <n v="35.000000000000007"/>
    <x v="36"/>
    <x v="646"/>
    <n v="21437.500000000004"/>
    <n v="0.35"/>
    <x v="2"/>
    <x v="47"/>
  </r>
  <r>
    <x v="3"/>
    <n v="1197831"/>
    <x v="224"/>
    <x v="1"/>
    <x v="34"/>
    <x v="37"/>
    <x v="5"/>
    <n v="25"/>
    <x v="34"/>
    <x v="376"/>
    <n v="27500"/>
    <n v="0.4"/>
    <x v="2"/>
    <x v="7"/>
  </r>
  <r>
    <x v="3"/>
    <n v="1197831"/>
    <x v="243"/>
    <x v="1"/>
    <x v="34"/>
    <x v="37"/>
    <x v="0"/>
    <n v="25"/>
    <x v="27"/>
    <x v="333"/>
    <n v="52500"/>
    <n v="0.4"/>
    <x v="2"/>
    <x v="7"/>
  </r>
  <r>
    <x v="3"/>
    <n v="1197831"/>
    <x v="243"/>
    <x v="1"/>
    <x v="34"/>
    <x v="37"/>
    <x v="1"/>
    <n v="25"/>
    <x v="37"/>
    <x v="182"/>
    <n v="19687.5"/>
    <n v="0.35"/>
    <x v="2"/>
    <x v="7"/>
  </r>
  <r>
    <x v="3"/>
    <n v="1197831"/>
    <x v="243"/>
    <x v="1"/>
    <x v="34"/>
    <x v="37"/>
    <x v="2"/>
    <n v="15.000000000000002"/>
    <x v="37"/>
    <x v="647"/>
    <n v="13500.000000000004"/>
    <n v="0.4"/>
    <x v="2"/>
    <x v="64"/>
  </r>
  <r>
    <x v="3"/>
    <n v="1197831"/>
    <x v="243"/>
    <x v="1"/>
    <x v="34"/>
    <x v="37"/>
    <x v="3"/>
    <n v="19.999999999999996"/>
    <x v="42"/>
    <x v="648"/>
    <n v="12000"/>
    <n v="0.4"/>
    <x v="2"/>
    <x v="43"/>
  </r>
  <r>
    <x v="3"/>
    <n v="1197831"/>
    <x v="243"/>
    <x v="1"/>
    <x v="34"/>
    <x v="37"/>
    <x v="4"/>
    <n v="40"/>
    <x v="36"/>
    <x v="136"/>
    <n v="24500"/>
    <n v="0.35"/>
    <x v="2"/>
    <x v="1"/>
  </r>
  <r>
    <x v="3"/>
    <n v="1197831"/>
    <x v="243"/>
    <x v="1"/>
    <x v="34"/>
    <x v="37"/>
    <x v="5"/>
    <n v="30.000000000000004"/>
    <x v="45"/>
    <x v="404"/>
    <n v="39000.000000000007"/>
    <n v="0.4"/>
    <x v="2"/>
    <x v="18"/>
  </r>
  <r>
    <x v="3"/>
    <n v="1197831"/>
    <x v="272"/>
    <x v="1"/>
    <x v="34"/>
    <x v="37"/>
    <x v="0"/>
    <n v="40"/>
    <x v="77"/>
    <x v="649"/>
    <n v="95200"/>
    <n v="0.4"/>
    <x v="2"/>
    <x v="1"/>
  </r>
  <r>
    <x v="3"/>
    <n v="1197831"/>
    <x v="272"/>
    <x v="1"/>
    <x v="34"/>
    <x v="37"/>
    <x v="1"/>
    <n v="40"/>
    <x v="48"/>
    <x v="150"/>
    <n v="42000"/>
    <n v="0.35"/>
    <x v="2"/>
    <x v="1"/>
  </r>
  <r>
    <x v="3"/>
    <n v="1197831"/>
    <x v="272"/>
    <x v="1"/>
    <x v="34"/>
    <x v="37"/>
    <x v="2"/>
    <n v="35"/>
    <x v="34"/>
    <x v="119"/>
    <n v="38500"/>
    <n v="0.4"/>
    <x v="2"/>
    <x v="8"/>
  </r>
  <r>
    <x v="3"/>
    <n v="1197831"/>
    <x v="272"/>
    <x v="1"/>
    <x v="34"/>
    <x v="37"/>
    <x v="3"/>
    <n v="35"/>
    <x v="37"/>
    <x v="122"/>
    <n v="31500"/>
    <n v="0.4"/>
    <x v="2"/>
    <x v="8"/>
  </r>
  <r>
    <x v="3"/>
    <n v="1197831"/>
    <x v="272"/>
    <x v="1"/>
    <x v="34"/>
    <x v="37"/>
    <x v="4"/>
    <n v="44.999999999999993"/>
    <x v="43"/>
    <x v="469"/>
    <n v="39374.999999999993"/>
    <n v="0.35"/>
    <x v="2"/>
    <x v="39"/>
  </r>
  <r>
    <x v="3"/>
    <n v="1197831"/>
    <x v="272"/>
    <x v="1"/>
    <x v="34"/>
    <x v="37"/>
    <x v="5"/>
    <n v="44.999999999999993"/>
    <x v="44"/>
    <x v="508"/>
    <n v="62999.999999999993"/>
    <n v="0.4"/>
    <x v="2"/>
    <x v="39"/>
  </r>
  <r>
    <x v="3"/>
    <n v="1197831"/>
    <x v="305"/>
    <x v="1"/>
    <x v="34"/>
    <x v="37"/>
    <x v="0"/>
    <n v="40"/>
    <x v="24"/>
    <x v="49"/>
    <n v="96000"/>
    <n v="0.4"/>
    <x v="2"/>
    <x v="1"/>
  </r>
  <r>
    <x v="3"/>
    <n v="1197831"/>
    <x v="305"/>
    <x v="1"/>
    <x v="34"/>
    <x v="37"/>
    <x v="1"/>
    <n v="35"/>
    <x v="44"/>
    <x v="208"/>
    <n v="42875"/>
    <n v="0.35"/>
    <x v="2"/>
    <x v="8"/>
  </r>
  <r>
    <x v="3"/>
    <n v="1197831"/>
    <x v="305"/>
    <x v="1"/>
    <x v="34"/>
    <x v="37"/>
    <x v="2"/>
    <n v="40"/>
    <x v="45"/>
    <x v="197"/>
    <n v="52000"/>
    <n v="0.4"/>
    <x v="2"/>
    <x v="1"/>
  </r>
  <r>
    <x v="3"/>
    <n v="1197831"/>
    <x v="305"/>
    <x v="1"/>
    <x v="34"/>
    <x v="37"/>
    <x v="3"/>
    <n v="40"/>
    <x v="48"/>
    <x v="150"/>
    <n v="48000"/>
    <n v="0.4"/>
    <x v="2"/>
    <x v="1"/>
  </r>
  <r>
    <x v="3"/>
    <n v="1197831"/>
    <x v="305"/>
    <x v="1"/>
    <x v="34"/>
    <x v="37"/>
    <x v="4"/>
    <n v="54.999999999999993"/>
    <x v="48"/>
    <x v="212"/>
    <n v="57749.999999999985"/>
    <n v="0.35"/>
    <x v="2"/>
    <x v="13"/>
  </r>
  <r>
    <x v="3"/>
    <n v="1197831"/>
    <x v="305"/>
    <x v="1"/>
    <x v="34"/>
    <x v="37"/>
    <x v="5"/>
    <n v="60"/>
    <x v="33"/>
    <x v="177"/>
    <n v="114000"/>
    <n v="0.4"/>
    <x v="2"/>
    <x v="3"/>
  </r>
  <r>
    <x v="3"/>
    <n v="1197831"/>
    <x v="333"/>
    <x v="1"/>
    <x v="34"/>
    <x v="37"/>
    <x v="0"/>
    <n v="54.999999999999993"/>
    <x v="19"/>
    <x v="564"/>
    <n v="153999.99999999997"/>
    <n v="0.4"/>
    <x v="2"/>
    <x v="13"/>
  </r>
  <r>
    <x v="3"/>
    <n v="1197831"/>
    <x v="333"/>
    <x v="1"/>
    <x v="34"/>
    <x v="37"/>
    <x v="1"/>
    <n v="50"/>
    <x v="31"/>
    <x v="38"/>
    <n v="78750"/>
    <n v="0.35"/>
    <x v="2"/>
    <x v="0"/>
  </r>
  <r>
    <x v="3"/>
    <n v="1197831"/>
    <x v="333"/>
    <x v="1"/>
    <x v="34"/>
    <x v="37"/>
    <x v="2"/>
    <n v="45"/>
    <x v="47"/>
    <x v="156"/>
    <n v="67500"/>
    <n v="0.4"/>
    <x v="2"/>
    <x v="2"/>
  </r>
  <r>
    <x v="3"/>
    <n v="1197831"/>
    <x v="333"/>
    <x v="1"/>
    <x v="34"/>
    <x v="37"/>
    <x v="3"/>
    <n v="45"/>
    <x v="45"/>
    <x v="326"/>
    <n v="58500"/>
    <n v="0.4"/>
    <x v="2"/>
    <x v="2"/>
  </r>
  <r>
    <x v="3"/>
    <n v="1197831"/>
    <x v="333"/>
    <x v="1"/>
    <x v="34"/>
    <x v="37"/>
    <x v="4"/>
    <n v="60"/>
    <x v="44"/>
    <x v="195"/>
    <n v="73500"/>
    <n v="0.35"/>
    <x v="2"/>
    <x v="3"/>
  </r>
  <r>
    <x v="3"/>
    <n v="1197831"/>
    <x v="333"/>
    <x v="1"/>
    <x v="34"/>
    <x v="37"/>
    <x v="5"/>
    <n v="65"/>
    <x v="27"/>
    <x v="85"/>
    <n v="136500"/>
    <n v="0.4"/>
    <x v="2"/>
    <x v="5"/>
  </r>
  <r>
    <x v="3"/>
    <n v="1197831"/>
    <x v="365"/>
    <x v="1"/>
    <x v="34"/>
    <x v="37"/>
    <x v="0"/>
    <n v="60"/>
    <x v="21"/>
    <x v="71"/>
    <n v="162000"/>
    <n v="0.4"/>
    <x v="2"/>
    <x v="3"/>
  </r>
  <r>
    <x v="3"/>
    <n v="1197831"/>
    <x v="365"/>
    <x v="1"/>
    <x v="34"/>
    <x v="37"/>
    <x v="1"/>
    <n v="55.000000000000007"/>
    <x v="31"/>
    <x v="173"/>
    <n v="86625"/>
    <n v="0.35"/>
    <x v="2"/>
    <x v="4"/>
  </r>
  <r>
    <x v="3"/>
    <n v="1197831"/>
    <x v="365"/>
    <x v="1"/>
    <x v="34"/>
    <x v="37"/>
    <x v="2"/>
    <n v="50"/>
    <x v="47"/>
    <x v="205"/>
    <n v="75000"/>
    <n v="0.4"/>
    <x v="2"/>
    <x v="0"/>
  </r>
  <r>
    <x v="3"/>
    <n v="1197831"/>
    <x v="365"/>
    <x v="1"/>
    <x v="34"/>
    <x v="37"/>
    <x v="3"/>
    <n v="40"/>
    <x v="45"/>
    <x v="197"/>
    <n v="52000"/>
    <n v="0.4"/>
    <x v="2"/>
    <x v="1"/>
  </r>
  <r>
    <x v="3"/>
    <n v="1197831"/>
    <x v="365"/>
    <x v="1"/>
    <x v="34"/>
    <x v="37"/>
    <x v="4"/>
    <n v="50"/>
    <x v="48"/>
    <x v="149"/>
    <n v="52500"/>
    <n v="0.35"/>
    <x v="2"/>
    <x v="0"/>
  </r>
  <r>
    <x v="3"/>
    <n v="1197831"/>
    <x v="365"/>
    <x v="1"/>
    <x v="34"/>
    <x v="37"/>
    <x v="5"/>
    <n v="55.000000000000007"/>
    <x v="33"/>
    <x v="347"/>
    <n v="104500.00000000001"/>
    <n v="0.4"/>
    <x v="2"/>
    <x v="4"/>
  </r>
  <r>
    <x v="3"/>
    <n v="1197831"/>
    <x v="395"/>
    <x v="1"/>
    <x v="34"/>
    <x v="37"/>
    <x v="0"/>
    <n v="50"/>
    <x v="30"/>
    <x v="79"/>
    <n v="115000"/>
    <n v="0.4"/>
    <x v="2"/>
    <x v="0"/>
  </r>
  <r>
    <x v="3"/>
    <n v="1197831"/>
    <x v="395"/>
    <x v="1"/>
    <x v="34"/>
    <x v="37"/>
    <x v="1"/>
    <n v="40.000000000000014"/>
    <x v="47"/>
    <x v="650"/>
    <n v="52500.000000000015"/>
    <n v="0.35"/>
    <x v="2"/>
    <x v="60"/>
  </r>
  <r>
    <x v="3"/>
    <n v="1197831"/>
    <x v="395"/>
    <x v="1"/>
    <x v="34"/>
    <x v="37"/>
    <x v="2"/>
    <n v="15.000000000000007"/>
    <x v="34"/>
    <x v="651"/>
    <n v="16500.000000000011"/>
    <n v="0.4"/>
    <x v="2"/>
    <x v="79"/>
  </r>
  <r>
    <x v="3"/>
    <n v="1197831"/>
    <x v="395"/>
    <x v="1"/>
    <x v="34"/>
    <x v="37"/>
    <x v="3"/>
    <n v="15.000000000000007"/>
    <x v="43"/>
    <x v="652"/>
    <n v="15000.000000000007"/>
    <n v="0.4"/>
    <x v="2"/>
    <x v="66"/>
  </r>
  <r>
    <x v="3"/>
    <n v="1197831"/>
    <x v="395"/>
    <x v="1"/>
    <x v="34"/>
    <x v="37"/>
    <x v="4"/>
    <n v="25.000000000000007"/>
    <x v="43"/>
    <x v="459"/>
    <n v="21875.000000000004"/>
    <n v="0.35"/>
    <x v="2"/>
    <x v="44"/>
  </r>
  <r>
    <x v="3"/>
    <n v="1197831"/>
    <x v="395"/>
    <x v="1"/>
    <x v="34"/>
    <x v="37"/>
    <x v="5"/>
    <n v="30.000000000000011"/>
    <x v="44"/>
    <x v="497"/>
    <n v="42000.000000000022"/>
    <n v="0.4"/>
    <x v="2"/>
    <x v="63"/>
  </r>
  <r>
    <x v="3"/>
    <n v="1197831"/>
    <x v="427"/>
    <x v="1"/>
    <x v="34"/>
    <x v="37"/>
    <x v="0"/>
    <n v="30.000000000000011"/>
    <x v="27"/>
    <x v="558"/>
    <n v="63000.000000000029"/>
    <n v="0.4"/>
    <x v="2"/>
    <x v="63"/>
  </r>
  <r>
    <x v="3"/>
    <n v="1197831"/>
    <x v="427"/>
    <x v="1"/>
    <x v="34"/>
    <x v="37"/>
    <x v="1"/>
    <n v="20.000000000000011"/>
    <x v="44"/>
    <x v="653"/>
    <n v="24500.000000000015"/>
    <n v="0.35"/>
    <x v="2"/>
    <x v="80"/>
  </r>
  <r>
    <x v="3"/>
    <n v="1197831"/>
    <x v="427"/>
    <x v="1"/>
    <x v="34"/>
    <x v="37"/>
    <x v="2"/>
    <n v="20.000000000000011"/>
    <x v="37"/>
    <x v="654"/>
    <n v="18000.000000000011"/>
    <n v="0.4"/>
    <x v="2"/>
    <x v="50"/>
  </r>
  <r>
    <x v="3"/>
    <n v="1197831"/>
    <x v="427"/>
    <x v="1"/>
    <x v="34"/>
    <x v="37"/>
    <x v="3"/>
    <n v="20.000000000000011"/>
    <x v="40"/>
    <x v="655"/>
    <n v="16000.000000000009"/>
    <n v="0.4"/>
    <x v="2"/>
    <x v="80"/>
  </r>
  <r>
    <x v="3"/>
    <n v="1197831"/>
    <x v="427"/>
    <x v="1"/>
    <x v="34"/>
    <x v="37"/>
    <x v="4"/>
    <n v="30.000000000000011"/>
    <x v="40"/>
    <x v="514"/>
    <n v="21000.000000000007"/>
    <n v="0.35"/>
    <x v="2"/>
    <x v="63"/>
  </r>
  <r>
    <x v="4"/>
    <n v="1197831"/>
    <x v="427"/>
    <x v="1"/>
    <x v="34"/>
    <x v="37"/>
    <x v="5"/>
    <n v="30.000000000000004"/>
    <x v="45"/>
    <x v="404"/>
    <n v="39000.000000000007"/>
    <n v="0.4"/>
    <x v="2"/>
    <x v="18"/>
  </r>
  <r>
    <x v="4"/>
    <n v="1197831"/>
    <x v="457"/>
    <x v="1"/>
    <x v="34"/>
    <x v="37"/>
    <x v="0"/>
    <n v="25.000000000000011"/>
    <x v="33"/>
    <x v="656"/>
    <n v="47500.000000000022"/>
    <n v="0.4"/>
    <x v="2"/>
    <x v="42"/>
  </r>
  <r>
    <x v="4"/>
    <n v="1197831"/>
    <x v="457"/>
    <x v="1"/>
    <x v="34"/>
    <x v="37"/>
    <x v="1"/>
    <n v="15.000000000000014"/>
    <x v="48"/>
    <x v="657"/>
    <n v="15750.000000000015"/>
    <n v="0.35"/>
    <x v="2"/>
    <x v="81"/>
  </r>
  <r>
    <x v="4"/>
    <n v="1197831"/>
    <x v="457"/>
    <x v="1"/>
    <x v="34"/>
    <x v="37"/>
    <x v="2"/>
    <n v="25.000000000000018"/>
    <x v="82"/>
    <x v="658"/>
    <n v="24500.000000000018"/>
    <n v="0.4"/>
    <x v="2"/>
    <x v="82"/>
  </r>
  <r>
    <x v="4"/>
    <n v="1197831"/>
    <x v="457"/>
    <x v="1"/>
    <x v="34"/>
    <x v="37"/>
    <x v="3"/>
    <n v="55.000000000000014"/>
    <x v="48"/>
    <x v="207"/>
    <n v="66000.000000000015"/>
    <n v="0.4"/>
    <x v="2"/>
    <x v="4"/>
  </r>
  <r>
    <x v="4"/>
    <n v="1197831"/>
    <x v="457"/>
    <x v="1"/>
    <x v="34"/>
    <x v="37"/>
    <x v="4"/>
    <n v="75.000000000000014"/>
    <x v="34"/>
    <x v="141"/>
    <n v="72187.5"/>
    <n v="0.35"/>
    <x v="2"/>
    <x v="21"/>
  </r>
  <r>
    <x v="4"/>
    <n v="1197831"/>
    <x v="457"/>
    <x v="1"/>
    <x v="34"/>
    <x v="37"/>
    <x v="5"/>
    <n v="75"/>
    <x v="47"/>
    <x v="66"/>
    <n v="112500"/>
    <n v="0.4"/>
    <x v="2"/>
    <x v="11"/>
  </r>
  <r>
    <x v="4"/>
    <n v="1197831"/>
    <x v="486"/>
    <x v="1"/>
    <x v="34"/>
    <x v="37"/>
    <x v="0"/>
    <n v="70"/>
    <x v="22"/>
    <x v="244"/>
    <n v="175000"/>
    <n v="0.4"/>
    <x v="2"/>
    <x v="6"/>
  </r>
  <r>
    <x v="4"/>
    <n v="1197831"/>
    <x v="486"/>
    <x v="1"/>
    <x v="34"/>
    <x v="37"/>
    <x v="1"/>
    <n v="60.000000000000007"/>
    <x v="32"/>
    <x v="228"/>
    <n v="89250"/>
    <n v="0.35"/>
    <x v="2"/>
    <x v="12"/>
  </r>
  <r>
    <x v="4"/>
    <n v="1197831"/>
    <x v="486"/>
    <x v="1"/>
    <x v="34"/>
    <x v="37"/>
    <x v="2"/>
    <n v="60.000000000000007"/>
    <x v="47"/>
    <x v="224"/>
    <n v="90000.000000000015"/>
    <n v="0.4"/>
    <x v="2"/>
    <x v="12"/>
  </r>
  <r>
    <x v="4"/>
    <n v="1197831"/>
    <x v="486"/>
    <x v="1"/>
    <x v="34"/>
    <x v="37"/>
    <x v="3"/>
    <n v="60.000000000000007"/>
    <x v="45"/>
    <x v="403"/>
    <n v="78000.000000000015"/>
    <n v="0.4"/>
    <x v="2"/>
    <x v="12"/>
  </r>
  <r>
    <x v="4"/>
    <n v="1197831"/>
    <x v="486"/>
    <x v="1"/>
    <x v="34"/>
    <x v="37"/>
    <x v="4"/>
    <n v="70"/>
    <x v="45"/>
    <x v="157"/>
    <n v="79625"/>
    <n v="0.35"/>
    <x v="2"/>
    <x v="6"/>
  </r>
  <r>
    <x v="4"/>
    <n v="1197831"/>
    <x v="486"/>
    <x v="1"/>
    <x v="34"/>
    <x v="37"/>
    <x v="5"/>
    <n v="75"/>
    <x v="32"/>
    <x v="659"/>
    <n v="127500"/>
    <n v="0.4"/>
    <x v="2"/>
    <x v="11"/>
  </r>
  <r>
    <x v="4"/>
    <n v="1197831"/>
    <x v="180"/>
    <x v="1"/>
    <x v="34"/>
    <x v="37"/>
    <x v="0"/>
    <n v="25.000000000000007"/>
    <x v="20"/>
    <x v="143"/>
    <n v="48125.000000000007"/>
    <n v="0.35"/>
    <x v="2"/>
    <x v="44"/>
  </r>
  <r>
    <x v="4"/>
    <n v="1197831"/>
    <x v="180"/>
    <x v="1"/>
    <x v="34"/>
    <x v="37"/>
    <x v="1"/>
    <n v="25.000000000000007"/>
    <x v="44"/>
    <x v="493"/>
    <n v="30625.000000000007"/>
    <n v="0.35"/>
    <x v="2"/>
    <x v="42"/>
  </r>
  <r>
    <x v="4"/>
    <n v="1197831"/>
    <x v="180"/>
    <x v="1"/>
    <x v="34"/>
    <x v="37"/>
    <x v="2"/>
    <n v="15.000000000000007"/>
    <x v="44"/>
    <x v="634"/>
    <n v="18375.000000000007"/>
    <n v="0.35"/>
    <x v="2"/>
    <x v="66"/>
  </r>
  <r>
    <x v="4"/>
    <n v="1197831"/>
    <x v="180"/>
    <x v="1"/>
    <x v="34"/>
    <x v="37"/>
    <x v="3"/>
    <n v="20"/>
    <x v="40"/>
    <x v="123"/>
    <n v="14000"/>
    <n v="0.35"/>
    <x v="2"/>
    <x v="17"/>
  </r>
  <r>
    <x v="4"/>
    <n v="1197831"/>
    <x v="180"/>
    <x v="1"/>
    <x v="34"/>
    <x v="37"/>
    <x v="4"/>
    <n v="35"/>
    <x v="43"/>
    <x v="132"/>
    <n v="30624.999999999996"/>
    <n v="0.35"/>
    <x v="2"/>
    <x v="8"/>
  </r>
  <r>
    <x v="4"/>
    <n v="1197831"/>
    <x v="180"/>
    <x v="1"/>
    <x v="34"/>
    <x v="37"/>
    <x v="5"/>
    <n v="25.000000000000007"/>
    <x v="44"/>
    <x v="493"/>
    <n v="30625.000000000007"/>
    <n v="0.35"/>
    <x v="2"/>
    <x v="42"/>
  </r>
  <r>
    <x v="4"/>
    <n v="1197831"/>
    <x v="209"/>
    <x v="1"/>
    <x v="34"/>
    <x v="37"/>
    <x v="0"/>
    <n v="25.000000000000007"/>
    <x v="24"/>
    <x v="193"/>
    <n v="52500.000000000007"/>
    <n v="0.35"/>
    <x v="2"/>
    <x v="44"/>
  </r>
  <r>
    <x v="4"/>
    <n v="1197831"/>
    <x v="209"/>
    <x v="1"/>
    <x v="34"/>
    <x v="37"/>
    <x v="1"/>
    <n v="25.000000000000007"/>
    <x v="43"/>
    <x v="459"/>
    <n v="21875.000000000004"/>
    <n v="0.35"/>
    <x v="2"/>
    <x v="44"/>
  </r>
  <r>
    <x v="4"/>
    <n v="1197831"/>
    <x v="209"/>
    <x v="1"/>
    <x v="34"/>
    <x v="37"/>
    <x v="2"/>
    <n v="15.000000000000007"/>
    <x v="48"/>
    <x v="654"/>
    <n v="15750.000000000007"/>
    <n v="0.35"/>
    <x v="2"/>
    <x v="79"/>
  </r>
  <r>
    <x v="4"/>
    <n v="1197831"/>
    <x v="209"/>
    <x v="3"/>
    <x v="35"/>
    <x v="38"/>
    <x v="3"/>
    <n v="20"/>
    <x v="42"/>
    <x v="180"/>
    <n v="10500"/>
    <n v="0.35"/>
    <x v="2"/>
    <x v="17"/>
  </r>
  <r>
    <x v="4"/>
    <n v="1197831"/>
    <x v="209"/>
    <x v="3"/>
    <x v="35"/>
    <x v="38"/>
    <x v="4"/>
    <n v="35"/>
    <x v="37"/>
    <x v="122"/>
    <n v="27562.5"/>
    <n v="0.35"/>
    <x v="2"/>
    <x v="8"/>
  </r>
  <r>
    <x v="4"/>
    <n v="1197831"/>
    <x v="209"/>
    <x v="3"/>
    <x v="35"/>
    <x v="38"/>
    <x v="5"/>
    <n v="20"/>
    <x v="45"/>
    <x v="393"/>
    <n v="22750"/>
    <n v="0.35"/>
    <x v="2"/>
    <x v="17"/>
  </r>
  <r>
    <x v="4"/>
    <n v="1197831"/>
    <x v="217"/>
    <x v="3"/>
    <x v="35"/>
    <x v="38"/>
    <x v="0"/>
    <n v="20"/>
    <x v="61"/>
    <x v="660"/>
    <n v="38150"/>
    <n v="0.35"/>
    <x v="2"/>
    <x v="17"/>
  </r>
  <r>
    <x v="4"/>
    <n v="1197831"/>
    <x v="217"/>
    <x v="3"/>
    <x v="35"/>
    <x v="38"/>
    <x v="1"/>
    <n v="20"/>
    <x v="37"/>
    <x v="187"/>
    <n v="15749.999999999998"/>
    <n v="0.35"/>
    <x v="2"/>
    <x v="17"/>
  </r>
  <r>
    <x v="4"/>
    <n v="1197831"/>
    <x v="217"/>
    <x v="3"/>
    <x v="35"/>
    <x v="38"/>
    <x v="2"/>
    <n v="10.000000000000002"/>
    <x v="43"/>
    <x v="661"/>
    <n v="8750"/>
    <n v="0.35"/>
    <x v="2"/>
    <x v="68"/>
  </r>
  <r>
    <x v="4"/>
    <n v="1197831"/>
    <x v="217"/>
    <x v="3"/>
    <x v="35"/>
    <x v="38"/>
    <x v="3"/>
    <n v="19.999999999999996"/>
    <x v="38"/>
    <x v="662"/>
    <n v="6999.9999999999982"/>
    <n v="0.35"/>
    <x v="2"/>
    <x v="43"/>
  </r>
  <r>
    <x v="4"/>
    <n v="1197831"/>
    <x v="217"/>
    <x v="3"/>
    <x v="35"/>
    <x v="38"/>
    <x v="4"/>
    <n v="35.000000000000007"/>
    <x v="42"/>
    <x v="307"/>
    <n v="18375"/>
    <n v="0.35"/>
    <x v="2"/>
    <x v="47"/>
  </r>
  <r>
    <x v="4"/>
    <n v="1197831"/>
    <x v="217"/>
    <x v="3"/>
    <x v="35"/>
    <x v="38"/>
    <x v="5"/>
    <n v="25"/>
    <x v="43"/>
    <x v="146"/>
    <n v="21875"/>
    <n v="0.35"/>
    <x v="2"/>
    <x v="7"/>
  </r>
  <r>
    <x v="4"/>
    <n v="1197831"/>
    <x v="236"/>
    <x v="3"/>
    <x v="35"/>
    <x v="38"/>
    <x v="0"/>
    <n v="25"/>
    <x v="23"/>
    <x v="145"/>
    <n v="43750"/>
    <n v="0.35"/>
    <x v="2"/>
    <x v="7"/>
  </r>
  <r>
    <x v="4"/>
    <n v="1197831"/>
    <x v="236"/>
    <x v="3"/>
    <x v="35"/>
    <x v="38"/>
    <x v="1"/>
    <n v="25"/>
    <x v="40"/>
    <x v="120"/>
    <n v="17500"/>
    <n v="0.35"/>
    <x v="2"/>
    <x v="7"/>
  </r>
  <r>
    <x v="4"/>
    <n v="1197831"/>
    <x v="236"/>
    <x v="3"/>
    <x v="35"/>
    <x v="38"/>
    <x v="2"/>
    <n v="15.000000000000002"/>
    <x v="40"/>
    <x v="302"/>
    <n v="10500"/>
    <n v="0.35"/>
    <x v="2"/>
    <x v="64"/>
  </r>
  <r>
    <x v="4"/>
    <n v="1197831"/>
    <x v="236"/>
    <x v="3"/>
    <x v="35"/>
    <x v="38"/>
    <x v="3"/>
    <n v="19.999999999999996"/>
    <x v="35"/>
    <x v="359"/>
    <n v="8749.9999999999982"/>
    <n v="0.35"/>
    <x v="2"/>
    <x v="43"/>
  </r>
  <r>
    <x v="4"/>
    <n v="1197831"/>
    <x v="236"/>
    <x v="3"/>
    <x v="35"/>
    <x v="38"/>
    <x v="4"/>
    <n v="40"/>
    <x v="42"/>
    <x v="129"/>
    <n v="21000"/>
    <n v="0.35"/>
    <x v="2"/>
    <x v="1"/>
  </r>
  <r>
    <x v="4"/>
    <n v="1197831"/>
    <x v="236"/>
    <x v="3"/>
    <x v="35"/>
    <x v="38"/>
    <x v="5"/>
    <n v="30.000000000000004"/>
    <x v="48"/>
    <x v="381"/>
    <n v="31500.000000000004"/>
    <n v="0.35"/>
    <x v="2"/>
    <x v="18"/>
  </r>
  <r>
    <x v="4"/>
    <n v="1197831"/>
    <x v="265"/>
    <x v="3"/>
    <x v="35"/>
    <x v="38"/>
    <x v="0"/>
    <n v="40"/>
    <x v="62"/>
    <x v="663"/>
    <n v="79800"/>
    <n v="0.35"/>
    <x v="2"/>
    <x v="1"/>
  </r>
  <r>
    <x v="4"/>
    <n v="1197831"/>
    <x v="265"/>
    <x v="3"/>
    <x v="35"/>
    <x v="38"/>
    <x v="1"/>
    <n v="40"/>
    <x v="34"/>
    <x v="236"/>
    <n v="38500"/>
    <n v="0.35"/>
    <x v="2"/>
    <x v="1"/>
  </r>
  <r>
    <x v="4"/>
    <n v="1197831"/>
    <x v="265"/>
    <x v="3"/>
    <x v="35"/>
    <x v="38"/>
    <x v="2"/>
    <n v="35"/>
    <x v="43"/>
    <x v="132"/>
    <n v="30624.999999999996"/>
    <n v="0.35"/>
    <x v="2"/>
    <x v="8"/>
  </r>
  <r>
    <x v="4"/>
    <n v="1197831"/>
    <x v="265"/>
    <x v="3"/>
    <x v="35"/>
    <x v="38"/>
    <x v="3"/>
    <n v="35"/>
    <x v="40"/>
    <x v="136"/>
    <n v="24500"/>
    <n v="0.35"/>
    <x v="2"/>
    <x v="8"/>
  </r>
  <r>
    <x v="4"/>
    <n v="1197831"/>
    <x v="265"/>
    <x v="3"/>
    <x v="35"/>
    <x v="38"/>
    <x v="4"/>
    <n v="44.999999999999993"/>
    <x v="37"/>
    <x v="664"/>
    <n v="35437.499999999993"/>
    <n v="0.35"/>
    <x v="2"/>
    <x v="39"/>
  </r>
  <r>
    <x v="4"/>
    <n v="1197831"/>
    <x v="265"/>
    <x v="3"/>
    <x v="35"/>
    <x v="38"/>
    <x v="5"/>
    <n v="44.999999999999993"/>
    <x v="45"/>
    <x v="201"/>
    <n v="51187.499999999985"/>
    <n v="0.35"/>
    <x v="2"/>
    <x v="37"/>
  </r>
  <r>
    <x v="4"/>
    <n v="1197831"/>
    <x v="298"/>
    <x v="3"/>
    <x v="35"/>
    <x v="38"/>
    <x v="0"/>
    <n v="40"/>
    <x v="30"/>
    <x v="328"/>
    <n v="80500"/>
    <n v="0.35"/>
    <x v="2"/>
    <x v="1"/>
  </r>
  <r>
    <x v="4"/>
    <n v="1197831"/>
    <x v="298"/>
    <x v="3"/>
    <x v="35"/>
    <x v="38"/>
    <x v="1"/>
    <n v="35"/>
    <x v="45"/>
    <x v="166"/>
    <n v="39812.5"/>
    <n v="0.35"/>
    <x v="2"/>
    <x v="8"/>
  </r>
  <r>
    <x v="4"/>
    <n v="1197831"/>
    <x v="298"/>
    <x v="3"/>
    <x v="35"/>
    <x v="38"/>
    <x v="2"/>
    <n v="40"/>
    <x v="48"/>
    <x v="150"/>
    <n v="42000"/>
    <n v="0.35"/>
    <x v="2"/>
    <x v="1"/>
  </r>
  <r>
    <x v="4"/>
    <n v="1197831"/>
    <x v="298"/>
    <x v="3"/>
    <x v="35"/>
    <x v="38"/>
    <x v="3"/>
    <n v="40"/>
    <x v="34"/>
    <x v="236"/>
    <n v="38500"/>
    <n v="0.35"/>
    <x v="2"/>
    <x v="1"/>
  </r>
  <r>
    <x v="4"/>
    <n v="1197831"/>
    <x v="298"/>
    <x v="3"/>
    <x v="35"/>
    <x v="38"/>
    <x v="4"/>
    <n v="54.999999999999993"/>
    <x v="34"/>
    <x v="408"/>
    <n v="52937.499999999985"/>
    <n v="0.35"/>
    <x v="2"/>
    <x v="13"/>
  </r>
  <r>
    <x v="4"/>
    <n v="1197831"/>
    <x v="298"/>
    <x v="3"/>
    <x v="35"/>
    <x v="38"/>
    <x v="5"/>
    <n v="60"/>
    <x v="31"/>
    <x v="51"/>
    <n v="94500"/>
    <n v="0.35"/>
    <x v="2"/>
    <x v="3"/>
  </r>
  <r>
    <x v="4"/>
    <n v="1197831"/>
    <x v="326"/>
    <x v="3"/>
    <x v="35"/>
    <x v="38"/>
    <x v="0"/>
    <n v="54.999999999999993"/>
    <x v="21"/>
    <x v="345"/>
    <n v="129937.49999999997"/>
    <n v="0.35"/>
    <x v="2"/>
    <x v="13"/>
  </r>
  <r>
    <x v="4"/>
    <n v="1197831"/>
    <x v="326"/>
    <x v="3"/>
    <x v="35"/>
    <x v="38"/>
    <x v="1"/>
    <n v="50"/>
    <x v="32"/>
    <x v="42"/>
    <n v="74375"/>
    <n v="0.35"/>
    <x v="2"/>
    <x v="0"/>
  </r>
  <r>
    <x v="4"/>
    <n v="1197831"/>
    <x v="326"/>
    <x v="3"/>
    <x v="35"/>
    <x v="38"/>
    <x v="2"/>
    <n v="45"/>
    <x v="44"/>
    <x v="154"/>
    <n v="55125"/>
    <n v="0.35"/>
    <x v="2"/>
    <x v="2"/>
  </r>
  <r>
    <x v="4"/>
    <n v="1197831"/>
    <x v="326"/>
    <x v="3"/>
    <x v="35"/>
    <x v="38"/>
    <x v="3"/>
    <n v="45"/>
    <x v="48"/>
    <x v="200"/>
    <n v="47250"/>
    <n v="0.35"/>
    <x v="2"/>
    <x v="2"/>
  </r>
  <r>
    <x v="4"/>
    <n v="1197831"/>
    <x v="326"/>
    <x v="3"/>
    <x v="35"/>
    <x v="38"/>
    <x v="4"/>
    <n v="60"/>
    <x v="45"/>
    <x v="214"/>
    <n v="68250"/>
    <n v="0.35"/>
    <x v="2"/>
    <x v="3"/>
  </r>
  <r>
    <x v="4"/>
    <n v="1197831"/>
    <x v="326"/>
    <x v="3"/>
    <x v="35"/>
    <x v="38"/>
    <x v="5"/>
    <n v="65"/>
    <x v="23"/>
    <x v="82"/>
    <n v="113750"/>
    <n v="0.35"/>
    <x v="2"/>
    <x v="5"/>
  </r>
  <r>
    <x v="4"/>
    <n v="1197831"/>
    <x v="358"/>
    <x v="3"/>
    <x v="35"/>
    <x v="38"/>
    <x v="0"/>
    <n v="60"/>
    <x v="25"/>
    <x v="87"/>
    <n v="136500"/>
    <n v="0.35"/>
    <x v="2"/>
    <x v="3"/>
  </r>
  <r>
    <x v="4"/>
    <n v="1197831"/>
    <x v="358"/>
    <x v="3"/>
    <x v="35"/>
    <x v="38"/>
    <x v="1"/>
    <n v="55.000000000000007"/>
    <x v="32"/>
    <x v="257"/>
    <n v="81812.5"/>
    <n v="0.35"/>
    <x v="2"/>
    <x v="4"/>
  </r>
  <r>
    <x v="4"/>
    <n v="1197831"/>
    <x v="358"/>
    <x v="3"/>
    <x v="35"/>
    <x v="38"/>
    <x v="2"/>
    <n v="50"/>
    <x v="44"/>
    <x v="160"/>
    <n v="61249.999999999993"/>
    <n v="0.35"/>
    <x v="2"/>
    <x v="0"/>
  </r>
  <r>
    <x v="4"/>
    <n v="1197831"/>
    <x v="358"/>
    <x v="3"/>
    <x v="35"/>
    <x v="38"/>
    <x v="3"/>
    <n v="40"/>
    <x v="48"/>
    <x v="150"/>
    <n v="42000"/>
    <n v="0.35"/>
    <x v="2"/>
    <x v="1"/>
  </r>
  <r>
    <x v="4"/>
    <n v="1197831"/>
    <x v="358"/>
    <x v="3"/>
    <x v="35"/>
    <x v="38"/>
    <x v="4"/>
    <n v="50"/>
    <x v="34"/>
    <x v="199"/>
    <n v="48125"/>
    <n v="0.35"/>
    <x v="2"/>
    <x v="0"/>
  </r>
  <r>
    <x v="4"/>
    <n v="1197831"/>
    <x v="358"/>
    <x v="3"/>
    <x v="35"/>
    <x v="38"/>
    <x v="5"/>
    <n v="55.000000000000007"/>
    <x v="31"/>
    <x v="173"/>
    <n v="86625"/>
    <n v="0.35"/>
    <x v="2"/>
    <x v="4"/>
  </r>
  <r>
    <x v="4"/>
    <n v="1197831"/>
    <x v="388"/>
    <x v="3"/>
    <x v="35"/>
    <x v="38"/>
    <x v="0"/>
    <n v="50"/>
    <x v="20"/>
    <x v="140"/>
    <n v="96250"/>
    <n v="0.35"/>
    <x v="2"/>
    <x v="0"/>
  </r>
  <r>
    <x v="4"/>
    <n v="1197831"/>
    <x v="388"/>
    <x v="3"/>
    <x v="35"/>
    <x v="38"/>
    <x v="1"/>
    <n v="40.000000000000014"/>
    <x v="44"/>
    <x v="665"/>
    <n v="49000.000000000015"/>
    <n v="0.35"/>
    <x v="2"/>
    <x v="60"/>
  </r>
  <r>
    <x v="4"/>
    <n v="1197831"/>
    <x v="388"/>
    <x v="3"/>
    <x v="35"/>
    <x v="38"/>
    <x v="2"/>
    <n v="15.000000000000007"/>
    <x v="43"/>
    <x v="652"/>
    <n v="13125.000000000004"/>
    <n v="0.35"/>
    <x v="2"/>
    <x v="66"/>
  </r>
  <r>
    <x v="4"/>
    <n v="1197831"/>
    <x v="388"/>
    <x v="3"/>
    <x v="35"/>
    <x v="38"/>
    <x v="3"/>
    <n v="15.000000000000007"/>
    <x v="37"/>
    <x v="666"/>
    <n v="11812.500000000004"/>
    <n v="0.35"/>
    <x v="2"/>
    <x v="66"/>
  </r>
  <r>
    <x v="4"/>
    <n v="1197831"/>
    <x v="388"/>
    <x v="3"/>
    <x v="35"/>
    <x v="38"/>
    <x v="4"/>
    <n v="25.000000000000007"/>
    <x v="37"/>
    <x v="667"/>
    <n v="19687.500000000004"/>
    <n v="0.35"/>
    <x v="2"/>
    <x v="44"/>
  </r>
  <r>
    <x v="4"/>
    <n v="1197831"/>
    <x v="388"/>
    <x v="3"/>
    <x v="35"/>
    <x v="38"/>
    <x v="5"/>
    <n v="30.000000000000011"/>
    <x v="45"/>
    <x v="668"/>
    <n v="34125.000000000007"/>
    <n v="0.35"/>
    <x v="2"/>
    <x v="63"/>
  </r>
  <r>
    <x v="4"/>
    <n v="1197831"/>
    <x v="420"/>
    <x v="3"/>
    <x v="35"/>
    <x v="38"/>
    <x v="0"/>
    <n v="30.000000000000011"/>
    <x v="23"/>
    <x v="650"/>
    <n v="52500.000000000015"/>
    <n v="0.35"/>
    <x v="2"/>
    <x v="63"/>
  </r>
  <r>
    <x v="4"/>
    <n v="1197831"/>
    <x v="420"/>
    <x v="3"/>
    <x v="35"/>
    <x v="38"/>
    <x v="1"/>
    <n v="20.000000000000011"/>
    <x v="45"/>
    <x v="669"/>
    <n v="22750.000000000011"/>
    <n v="0.35"/>
    <x v="2"/>
    <x v="80"/>
  </r>
  <r>
    <x v="4"/>
    <n v="1197831"/>
    <x v="420"/>
    <x v="3"/>
    <x v="35"/>
    <x v="38"/>
    <x v="2"/>
    <n v="20.000000000000011"/>
    <x v="40"/>
    <x v="655"/>
    <n v="14000.000000000007"/>
    <n v="0.35"/>
    <x v="2"/>
    <x v="80"/>
  </r>
  <r>
    <x v="4"/>
    <n v="1197831"/>
    <x v="420"/>
    <x v="3"/>
    <x v="35"/>
    <x v="38"/>
    <x v="3"/>
    <n v="20.000000000000011"/>
    <x v="36"/>
    <x v="670"/>
    <n v="12250.000000000007"/>
    <n v="0.35"/>
    <x v="2"/>
    <x v="80"/>
  </r>
  <r>
    <x v="4"/>
    <n v="1197831"/>
    <x v="420"/>
    <x v="3"/>
    <x v="35"/>
    <x v="38"/>
    <x v="4"/>
    <n v="30.000000000000011"/>
    <x v="36"/>
    <x v="634"/>
    <n v="18375.000000000007"/>
    <n v="0.35"/>
    <x v="2"/>
    <x v="63"/>
  </r>
  <r>
    <x v="0"/>
    <n v="1197831"/>
    <x v="420"/>
    <x v="3"/>
    <x v="35"/>
    <x v="38"/>
    <x v="5"/>
    <n v="30.000000000000004"/>
    <x v="48"/>
    <x v="381"/>
    <n v="31500.000000000004"/>
    <n v="0.35"/>
    <x v="2"/>
    <x v="18"/>
  </r>
  <r>
    <x v="0"/>
    <n v="1197831"/>
    <x v="450"/>
    <x v="3"/>
    <x v="35"/>
    <x v="38"/>
    <x v="0"/>
    <n v="25.000000000000011"/>
    <x v="31"/>
    <x v="520"/>
    <n v="39375.000000000015"/>
    <n v="0.35"/>
    <x v="2"/>
    <x v="42"/>
  </r>
  <r>
    <x v="0"/>
    <n v="1197831"/>
    <x v="450"/>
    <x v="3"/>
    <x v="35"/>
    <x v="38"/>
    <x v="1"/>
    <n v="15.000000000000014"/>
    <x v="34"/>
    <x v="671"/>
    <n v="14437.500000000011"/>
    <n v="0.35"/>
    <x v="2"/>
    <x v="81"/>
  </r>
  <r>
    <x v="0"/>
    <n v="1197831"/>
    <x v="450"/>
    <x v="3"/>
    <x v="35"/>
    <x v="38"/>
    <x v="2"/>
    <n v="25.000000000000018"/>
    <x v="78"/>
    <x v="672"/>
    <n v="19250.000000000011"/>
    <n v="0.35"/>
    <x v="2"/>
    <x v="82"/>
  </r>
  <r>
    <x v="0"/>
    <n v="1197831"/>
    <x v="450"/>
    <x v="3"/>
    <x v="35"/>
    <x v="38"/>
    <x v="3"/>
    <n v="55.000000000000014"/>
    <x v="34"/>
    <x v="395"/>
    <n v="52937.500000000007"/>
    <n v="0.35"/>
    <x v="2"/>
    <x v="4"/>
  </r>
  <r>
    <x v="0"/>
    <n v="1197831"/>
    <x v="450"/>
    <x v="3"/>
    <x v="35"/>
    <x v="38"/>
    <x v="4"/>
    <n v="75.000000000000014"/>
    <x v="43"/>
    <x v="517"/>
    <n v="65625"/>
    <n v="0.35"/>
    <x v="2"/>
    <x v="21"/>
  </r>
  <r>
    <x v="0"/>
    <n v="1197831"/>
    <x v="450"/>
    <x v="3"/>
    <x v="35"/>
    <x v="38"/>
    <x v="5"/>
    <n v="75"/>
    <x v="44"/>
    <x v="47"/>
    <n v="91875"/>
    <n v="0.35"/>
    <x v="2"/>
    <x v="11"/>
  </r>
  <r>
    <x v="0"/>
    <n v="1197831"/>
    <x v="479"/>
    <x v="3"/>
    <x v="35"/>
    <x v="38"/>
    <x v="0"/>
    <n v="70"/>
    <x v="24"/>
    <x v="81"/>
    <n v="147000"/>
    <n v="0.35"/>
    <x v="2"/>
    <x v="6"/>
  </r>
  <r>
    <x v="0"/>
    <n v="1197831"/>
    <x v="479"/>
    <x v="3"/>
    <x v="35"/>
    <x v="38"/>
    <x v="1"/>
    <n v="60.000000000000007"/>
    <x v="46"/>
    <x v="220"/>
    <n v="84000"/>
    <n v="0.35"/>
    <x v="2"/>
    <x v="12"/>
  </r>
  <r>
    <x v="0"/>
    <n v="1197831"/>
    <x v="479"/>
    <x v="3"/>
    <x v="35"/>
    <x v="38"/>
    <x v="2"/>
    <n v="60.000000000000007"/>
    <x v="44"/>
    <x v="163"/>
    <n v="73500"/>
    <n v="0.35"/>
    <x v="2"/>
    <x v="12"/>
  </r>
  <r>
    <x v="0"/>
    <n v="1197831"/>
    <x v="479"/>
    <x v="3"/>
    <x v="35"/>
    <x v="38"/>
    <x v="3"/>
    <n v="60.000000000000007"/>
    <x v="48"/>
    <x v="167"/>
    <n v="63000.000000000007"/>
    <n v="0.35"/>
    <x v="2"/>
    <x v="12"/>
  </r>
  <r>
    <x v="0"/>
    <n v="1197831"/>
    <x v="479"/>
    <x v="3"/>
    <x v="35"/>
    <x v="38"/>
    <x v="4"/>
    <n v="70"/>
    <x v="48"/>
    <x v="195"/>
    <n v="73500"/>
    <n v="0.35"/>
    <x v="2"/>
    <x v="6"/>
  </r>
  <r>
    <x v="0"/>
    <n v="1197831"/>
    <x v="479"/>
    <x v="3"/>
    <x v="35"/>
    <x v="38"/>
    <x v="5"/>
    <n v="75"/>
    <x v="46"/>
    <x v="60"/>
    <n v="105000"/>
    <n v="0.35"/>
    <x v="2"/>
    <x v="11"/>
  </r>
  <r>
    <x v="0"/>
    <n v="1185732"/>
    <x v="176"/>
    <x v="3"/>
    <x v="35"/>
    <x v="38"/>
    <x v="0"/>
    <n v="40"/>
    <x v="33"/>
    <x v="237"/>
    <n v="66500"/>
    <n v="0.35"/>
    <x v="2"/>
    <x v="1"/>
  </r>
  <r>
    <x v="0"/>
    <n v="1185732"/>
    <x v="176"/>
    <x v="3"/>
    <x v="35"/>
    <x v="38"/>
    <x v="1"/>
    <n v="40"/>
    <x v="34"/>
    <x v="236"/>
    <n v="33000"/>
    <n v="0.3"/>
    <x v="2"/>
    <x v="1"/>
  </r>
  <r>
    <x v="0"/>
    <n v="1185732"/>
    <x v="176"/>
    <x v="3"/>
    <x v="35"/>
    <x v="38"/>
    <x v="2"/>
    <n v="30.000000000000004"/>
    <x v="34"/>
    <x v="190"/>
    <n v="24750.000000000004"/>
    <n v="0.3"/>
    <x v="2"/>
    <x v="18"/>
  </r>
  <r>
    <x v="0"/>
    <n v="1185732"/>
    <x v="176"/>
    <x v="3"/>
    <x v="35"/>
    <x v="38"/>
    <x v="3"/>
    <n v="35"/>
    <x v="35"/>
    <x v="317"/>
    <n v="13125"/>
    <n v="0.3"/>
    <x v="2"/>
    <x v="8"/>
  </r>
  <r>
    <x v="0"/>
    <n v="1185732"/>
    <x v="176"/>
    <x v="3"/>
    <x v="35"/>
    <x v="38"/>
    <x v="4"/>
    <n v="49.999999999999993"/>
    <x v="36"/>
    <x v="396"/>
    <n v="30624.999999999993"/>
    <n v="0.35"/>
    <x v="2"/>
    <x v="23"/>
  </r>
  <r>
    <x v="0"/>
    <n v="1185732"/>
    <x v="176"/>
    <x v="3"/>
    <x v="35"/>
    <x v="38"/>
    <x v="5"/>
    <n v="40"/>
    <x v="34"/>
    <x v="236"/>
    <n v="44000"/>
    <n v="0.4"/>
    <x v="2"/>
    <x v="1"/>
  </r>
  <r>
    <x v="0"/>
    <n v="1185732"/>
    <x v="207"/>
    <x v="3"/>
    <x v="35"/>
    <x v="38"/>
    <x v="0"/>
    <n v="40"/>
    <x v="27"/>
    <x v="195"/>
    <n v="73500"/>
    <n v="0.35"/>
    <x v="2"/>
    <x v="1"/>
  </r>
  <r>
    <x v="0"/>
    <n v="1185732"/>
    <x v="207"/>
    <x v="3"/>
    <x v="35"/>
    <x v="38"/>
    <x v="1"/>
    <n v="40"/>
    <x v="36"/>
    <x v="136"/>
    <n v="21000"/>
    <n v="0.3"/>
    <x v="2"/>
    <x v="1"/>
  </r>
  <r>
    <x v="0"/>
    <n v="1185732"/>
    <x v="207"/>
    <x v="3"/>
    <x v="35"/>
    <x v="38"/>
    <x v="2"/>
    <n v="30.000000000000004"/>
    <x v="37"/>
    <x v="311"/>
    <n v="20250.000000000004"/>
    <n v="0.3"/>
    <x v="2"/>
    <x v="18"/>
  </r>
  <r>
    <x v="0"/>
    <n v="1185732"/>
    <x v="207"/>
    <x v="3"/>
    <x v="36"/>
    <x v="39"/>
    <x v="3"/>
    <n v="35"/>
    <x v="38"/>
    <x v="319"/>
    <n v="10500"/>
    <n v="0.3"/>
    <x v="2"/>
    <x v="8"/>
  </r>
  <r>
    <x v="0"/>
    <n v="1185732"/>
    <x v="207"/>
    <x v="3"/>
    <x v="36"/>
    <x v="39"/>
    <x v="4"/>
    <n v="49.999999999999993"/>
    <x v="36"/>
    <x v="396"/>
    <n v="30624.999999999993"/>
    <n v="0.35"/>
    <x v="2"/>
    <x v="23"/>
  </r>
  <r>
    <x v="0"/>
    <n v="1185732"/>
    <x v="207"/>
    <x v="3"/>
    <x v="36"/>
    <x v="39"/>
    <x v="5"/>
    <n v="35"/>
    <x v="34"/>
    <x v="119"/>
    <n v="38500"/>
    <n v="0.4"/>
    <x v="2"/>
    <x v="8"/>
  </r>
  <r>
    <x v="0"/>
    <n v="1185732"/>
    <x v="216"/>
    <x v="3"/>
    <x v="36"/>
    <x v="39"/>
    <x v="0"/>
    <n v="40"/>
    <x v="39"/>
    <x v="673"/>
    <n v="69300"/>
    <n v="0.35"/>
    <x v="2"/>
    <x v="1"/>
  </r>
  <r>
    <x v="0"/>
    <n v="1185732"/>
    <x v="216"/>
    <x v="3"/>
    <x v="36"/>
    <x v="39"/>
    <x v="1"/>
    <n v="40"/>
    <x v="40"/>
    <x v="135"/>
    <n v="24000"/>
    <n v="0.3"/>
    <x v="2"/>
    <x v="1"/>
  </r>
  <r>
    <x v="0"/>
    <n v="1185732"/>
    <x v="216"/>
    <x v="3"/>
    <x v="36"/>
    <x v="39"/>
    <x v="2"/>
    <n v="30.000000000000004"/>
    <x v="37"/>
    <x v="311"/>
    <n v="20250.000000000004"/>
    <n v="0.3"/>
    <x v="2"/>
    <x v="18"/>
  </r>
  <r>
    <x v="0"/>
    <n v="1185732"/>
    <x v="216"/>
    <x v="3"/>
    <x v="36"/>
    <x v="39"/>
    <x v="3"/>
    <n v="35"/>
    <x v="41"/>
    <x v="320"/>
    <n v="7875"/>
    <n v="0.3"/>
    <x v="2"/>
    <x v="8"/>
  </r>
  <r>
    <x v="0"/>
    <n v="1185732"/>
    <x v="216"/>
    <x v="3"/>
    <x v="36"/>
    <x v="39"/>
    <x v="4"/>
    <n v="50"/>
    <x v="35"/>
    <x v="146"/>
    <n v="21875"/>
    <n v="0.35"/>
    <x v="2"/>
    <x v="0"/>
  </r>
  <r>
    <x v="0"/>
    <n v="1185732"/>
    <x v="216"/>
    <x v="3"/>
    <x v="36"/>
    <x v="39"/>
    <x v="5"/>
    <n v="40"/>
    <x v="37"/>
    <x v="125"/>
    <n v="36000"/>
    <n v="0.4"/>
    <x v="2"/>
    <x v="1"/>
  </r>
  <r>
    <x v="0"/>
    <n v="1185732"/>
    <x v="235"/>
    <x v="3"/>
    <x v="36"/>
    <x v="39"/>
    <x v="0"/>
    <n v="40"/>
    <x v="31"/>
    <x v="210"/>
    <n v="62999.999999999993"/>
    <n v="0.35"/>
    <x v="2"/>
    <x v="1"/>
  </r>
  <r>
    <x v="0"/>
    <n v="1185732"/>
    <x v="235"/>
    <x v="3"/>
    <x v="36"/>
    <x v="39"/>
    <x v="1"/>
    <n v="40"/>
    <x v="42"/>
    <x v="129"/>
    <n v="18000"/>
    <n v="0.3"/>
    <x v="2"/>
    <x v="1"/>
  </r>
  <r>
    <x v="0"/>
    <n v="1185732"/>
    <x v="235"/>
    <x v="3"/>
    <x v="36"/>
    <x v="39"/>
    <x v="2"/>
    <n v="30.000000000000004"/>
    <x v="42"/>
    <x v="354"/>
    <n v="13500.000000000002"/>
    <n v="0.3"/>
    <x v="2"/>
    <x v="18"/>
  </r>
  <r>
    <x v="0"/>
    <n v="1185732"/>
    <x v="235"/>
    <x v="3"/>
    <x v="36"/>
    <x v="39"/>
    <x v="3"/>
    <n v="35"/>
    <x v="41"/>
    <x v="320"/>
    <n v="7875"/>
    <n v="0.3"/>
    <x v="2"/>
    <x v="8"/>
  </r>
  <r>
    <x v="0"/>
    <n v="1185732"/>
    <x v="235"/>
    <x v="3"/>
    <x v="36"/>
    <x v="39"/>
    <x v="4"/>
    <n v="60"/>
    <x v="38"/>
    <x v="129"/>
    <n v="21000"/>
    <n v="0.35"/>
    <x v="2"/>
    <x v="3"/>
  </r>
  <r>
    <x v="0"/>
    <n v="1185732"/>
    <x v="235"/>
    <x v="3"/>
    <x v="36"/>
    <x v="39"/>
    <x v="5"/>
    <n v="50"/>
    <x v="37"/>
    <x v="128"/>
    <n v="45000"/>
    <n v="0.4"/>
    <x v="2"/>
    <x v="0"/>
  </r>
  <r>
    <x v="0"/>
    <n v="1185732"/>
    <x v="266"/>
    <x v="3"/>
    <x v="36"/>
    <x v="39"/>
    <x v="0"/>
    <n v="60"/>
    <x v="39"/>
    <x v="130"/>
    <n v="103950"/>
    <n v="0.35"/>
    <x v="2"/>
    <x v="3"/>
  </r>
  <r>
    <x v="0"/>
    <n v="1185732"/>
    <x v="266"/>
    <x v="3"/>
    <x v="36"/>
    <x v="39"/>
    <x v="1"/>
    <n v="50"/>
    <x v="40"/>
    <x v="124"/>
    <n v="30000"/>
    <n v="0.3"/>
    <x v="2"/>
    <x v="0"/>
  </r>
  <r>
    <x v="0"/>
    <n v="1185732"/>
    <x v="266"/>
    <x v="3"/>
    <x v="36"/>
    <x v="39"/>
    <x v="2"/>
    <n v="45"/>
    <x v="36"/>
    <x v="122"/>
    <n v="23625"/>
    <n v="0.3"/>
    <x v="2"/>
    <x v="2"/>
  </r>
  <r>
    <x v="0"/>
    <n v="1185732"/>
    <x v="266"/>
    <x v="3"/>
    <x v="36"/>
    <x v="39"/>
    <x v="3"/>
    <n v="45"/>
    <x v="38"/>
    <x v="187"/>
    <n v="13500"/>
    <n v="0.3"/>
    <x v="2"/>
    <x v="2"/>
  </r>
  <r>
    <x v="0"/>
    <n v="1185732"/>
    <x v="266"/>
    <x v="3"/>
    <x v="36"/>
    <x v="39"/>
    <x v="4"/>
    <n v="54.999999999999993"/>
    <x v="35"/>
    <x v="181"/>
    <n v="24062.499999999993"/>
    <n v="0.35"/>
    <x v="2"/>
    <x v="13"/>
  </r>
  <r>
    <x v="0"/>
    <n v="1185732"/>
    <x v="266"/>
    <x v="3"/>
    <x v="36"/>
    <x v="39"/>
    <x v="5"/>
    <n v="60"/>
    <x v="43"/>
    <x v="149"/>
    <n v="60000"/>
    <n v="0.4"/>
    <x v="2"/>
    <x v="3"/>
  </r>
  <r>
    <x v="0"/>
    <n v="1185732"/>
    <x v="296"/>
    <x v="3"/>
    <x v="36"/>
    <x v="39"/>
    <x v="0"/>
    <n v="45"/>
    <x v="23"/>
    <x v="38"/>
    <n v="78750"/>
    <n v="0.35"/>
    <x v="2"/>
    <x v="2"/>
  </r>
  <r>
    <x v="0"/>
    <n v="1185732"/>
    <x v="296"/>
    <x v="3"/>
    <x v="36"/>
    <x v="39"/>
    <x v="1"/>
    <n v="40.000000000000007"/>
    <x v="43"/>
    <x v="315"/>
    <n v="30000.000000000004"/>
    <n v="0.3"/>
    <x v="2"/>
    <x v="38"/>
  </r>
  <r>
    <x v="0"/>
    <n v="1185732"/>
    <x v="296"/>
    <x v="3"/>
    <x v="36"/>
    <x v="39"/>
    <x v="2"/>
    <n v="35"/>
    <x v="40"/>
    <x v="136"/>
    <n v="21000"/>
    <n v="0.3"/>
    <x v="2"/>
    <x v="8"/>
  </r>
  <r>
    <x v="0"/>
    <n v="1185732"/>
    <x v="296"/>
    <x v="3"/>
    <x v="36"/>
    <x v="39"/>
    <x v="3"/>
    <n v="35"/>
    <x v="36"/>
    <x v="183"/>
    <n v="18375"/>
    <n v="0.3"/>
    <x v="2"/>
    <x v="8"/>
  </r>
  <r>
    <x v="0"/>
    <n v="1185732"/>
    <x v="296"/>
    <x v="3"/>
    <x v="36"/>
    <x v="39"/>
    <x v="4"/>
    <n v="45"/>
    <x v="36"/>
    <x v="122"/>
    <n v="27562.5"/>
    <n v="0.35"/>
    <x v="2"/>
    <x v="2"/>
  </r>
  <r>
    <x v="0"/>
    <n v="1185732"/>
    <x v="296"/>
    <x v="3"/>
    <x v="36"/>
    <x v="39"/>
    <x v="5"/>
    <n v="55.000000000000007"/>
    <x v="45"/>
    <x v="256"/>
    <n v="71500.000000000015"/>
    <n v="0.4"/>
    <x v="2"/>
    <x v="4"/>
  </r>
  <r>
    <x v="0"/>
    <n v="1185732"/>
    <x v="325"/>
    <x v="3"/>
    <x v="36"/>
    <x v="39"/>
    <x v="0"/>
    <n v="50"/>
    <x v="20"/>
    <x v="140"/>
    <n v="96250"/>
    <n v="0.35"/>
    <x v="2"/>
    <x v="0"/>
  </r>
  <r>
    <x v="0"/>
    <n v="1185732"/>
    <x v="325"/>
    <x v="3"/>
    <x v="36"/>
    <x v="39"/>
    <x v="1"/>
    <n v="45.000000000000007"/>
    <x v="48"/>
    <x v="142"/>
    <n v="40500.000000000007"/>
    <n v="0.3"/>
    <x v="2"/>
    <x v="15"/>
  </r>
  <r>
    <x v="0"/>
    <n v="1185732"/>
    <x v="325"/>
    <x v="3"/>
    <x v="36"/>
    <x v="39"/>
    <x v="2"/>
    <n v="40"/>
    <x v="37"/>
    <x v="125"/>
    <n v="27000"/>
    <n v="0.3"/>
    <x v="2"/>
    <x v="1"/>
  </r>
  <r>
    <x v="0"/>
    <n v="1185732"/>
    <x v="325"/>
    <x v="3"/>
    <x v="36"/>
    <x v="39"/>
    <x v="3"/>
    <n v="40"/>
    <x v="36"/>
    <x v="136"/>
    <n v="21000"/>
    <n v="0.3"/>
    <x v="2"/>
    <x v="1"/>
  </r>
  <r>
    <x v="0"/>
    <n v="1185732"/>
    <x v="325"/>
    <x v="3"/>
    <x v="36"/>
    <x v="39"/>
    <x v="4"/>
    <n v="50"/>
    <x v="40"/>
    <x v="124"/>
    <n v="35000"/>
    <n v="0.35"/>
    <x v="2"/>
    <x v="0"/>
  </r>
  <r>
    <x v="0"/>
    <n v="1185732"/>
    <x v="325"/>
    <x v="3"/>
    <x v="36"/>
    <x v="39"/>
    <x v="5"/>
    <n v="55.000000000000007"/>
    <x v="47"/>
    <x v="141"/>
    <n v="82500.000000000015"/>
    <n v="0.4"/>
    <x v="2"/>
    <x v="4"/>
  </r>
  <r>
    <x v="0"/>
    <n v="1185732"/>
    <x v="357"/>
    <x v="3"/>
    <x v="36"/>
    <x v="39"/>
    <x v="0"/>
    <n v="50"/>
    <x v="27"/>
    <x v="47"/>
    <n v="91875"/>
    <n v="0.35"/>
    <x v="2"/>
    <x v="0"/>
  </r>
  <r>
    <x v="0"/>
    <n v="1185732"/>
    <x v="357"/>
    <x v="3"/>
    <x v="36"/>
    <x v="39"/>
    <x v="1"/>
    <n v="45.000000000000007"/>
    <x v="48"/>
    <x v="142"/>
    <n v="40500.000000000007"/>
    <n v="0.3"/>
    <x v="2"/>
    <x v="15"/>
  </r>
  <r>
    <x v="0"/>
    <n v="1185732"/>
    <x v="357"/>
    <x v="3"/>
    <x v="36"/>
    <x v="39"/>
    <x v="2"/>
    <n v="40"/>
    <x v="37"/>
    <x v="125"/>
    <n v="27000"/>
    <n v="0.3"/>
    <x v="2"/>
    <x v="1"/>
  </r>
  <r>
    <x v="0"/>
    <n v="1185732"/>
    <x v="357"/>
    <x v="3"/>
    <x v="36"/>
    <x v="39"/>
    <x v="3"/>
    <n v="40"/>
    <x v="40"/>
    <x v="135"/>
    <n v="24000"/>
    <n v="0.3"/>
    <x v="2"/>
    <x v="1"/>
  </r>
  <r>
    <x v="0"/>
    <n v="1185732"/>
    <x v="357"/>
    <x v="3"/>
    <x v="36"/>
    <x v="39"/>
    <x v="4"/>
    <n v="50"/>
    <x v="36"/>
    <x v="132"/>
    <n v="30624.999999999996"/>
    <n v="0.35"/>
    <x v="2"/>
    <x v="0"/>
  </r>
  <r>
    <x v="0"/>
    <n v="1185732"/>
    <x v="357"/>
    <x v="3"/>
    <x v="36"/>
    <x v="39"/>
    <x v="5"/>
    <n v="55.000000000000007"/>
    <x v="44"/>
    <x v="137"/>
    <n v="77000.000000000015"/>
    <n v="0.4"/>
    <x v="2"/>
    <x v="4"/>
  </r>
  <r>
    <x v="0"/>
    <n v="1185732"/>
    <x v="389"/>
    <x v="3"/>
    <x v="36"/>
    <x v="39"/>
    <x v="0"/>
    <n v="45"/>
    <x v="33"/>
    <x v="117"/>
    <n v="74812.5"/>
    <n v="0.35"/>
    <x v="2"/>
    <x v="2"/>
  </r>
  <r>
    <x v="0"/>
    <n v="1185732"/>
    <x v="389"/>
    <x v="3"/>
    <x v="36"/>
    <x v="39"/>
    <x v="1"/>
    <n v="40.000000000000007"/>
    <x v="34"/>
    <x v="131"/>
    <n v="33000"/>
    <n v="0.3"/>
    <x v="2"/>
    <x v="38"/>
  </r>
  <r>
    <x v="0"/>
    <n v="1185732"/>
    <x v="389"/>
    <x v="3"/>
    <x v="36"/>
    <x v="39"/>
    <x v="2"/>
    <n v="35"/>
    <x v="36"/>
    <x v="183"/>
    <n v="18375"/>
    <n v="0.3"/>
    <x v="2"/>
    <x v="8"/>
  </r>
  <r>
    <x v="0"/>
    <n v="1185732"/>
    <x v="389"/>
    <x v="3"/>
    <x v="36"/>
    <x v="39"/>
    <x v="3"/>
    <n v="35"/>
    <x v="42"/>
    <x v="304"/>
    <n v="15750"/>
    <n v="0.3"/>
    <x v="2"/>
    <x v="8"/>
  </r>
  <r>
    <x v="0"/>
    <n v="1185732"/>
    <x v="389"/>
    <x v="3"/>
    <x v="36"/>
    <x v="39"/>
    <x v="4"/>
    <n v="45"/>
    <x v="42"/>
    <x v="314"/>
    <n v="23625"/>
    <n v="0.35"/>
    <x v="2"/>
    <x v="2"/>
  </r>
  <r>
    <x v="0"/>
    <n v="1185732"/>
    <x v="389"/>
    <x v="3"/>
    <x v="36"/>
    <x v="39"/>
    <x v="5"/>
    <n v="50"/>
    <x v="37"/>
    <x v="128"/>
    <n v="45000"/>
    <n v="0.4"/>
    <x v="2"/>
    <x v="0"/>
  </r>
  <r>
    <x v="0"/>
    <n v="1185732"/>
    <x v="418"/>
    <x v="3"/>
    <x v="36"/>
    <x v="39"/>
    <x v="0"/>
    <n v="54.999999999999993"/>
    <x v="46"/>
    <x v="211"/>
    <n v="76999.999999999985"/>
    <n v="0.35"/>
    <x v="2"/>
    <x v="13"/>
  </r>
  <r>
    <x v="0"/>
    <n v="1185732"/>
    <x v="418"/>
    <x v="3"/>
    <x v="36"/>
    <x v="39"/>
    <x v="1"/>
    <n v="45"/>
    <x v="43"/>
    <x v="128"/>
    <n v="33750"/>
    <n v="0.3"/>
    <x v="2"/>
    <x v="2"/>
  </r>
  <r>
    <x v="0"/>
    <n v="1185732"/>
    <x v="418"/>
    <x v="3"/>
    <x v="36"/>
    <x v="39"/>
    <x v="2"/>
    <n v="45"/>
    <x v="42"/>
    <x v="314"/>
    <n v="20250"/>
    <n v="0.3"/>
    <x v="2"/>
    <x v="2"/>
  </r>
  <r>
    <x v="0"/>
    <n v="1185732"/>
    <x v="418"/>
    <x v="3"/>
    <x v="36"/>
    <x v="39"/>
    <x v="3"/>
    <n v="45"/>
    <x v="35"/>
    <x v="182"/>
    <n v="16875"/>
    <n v="0.3"/>
    <x v="2"/>
    <x v="2"/>
  </r>
  <r>
    <x v="0"/>
    <n v="1185732"/>
    <x v="418"/>
    <x v="3"/>
    <x v="36"/>
    <x v="39"/>
    <x v="4"/>
    <n v="54.999999999999993"/>
    <x v="35"/>
    <x v="181"/>
    <n v="24062.499999999993"/>
    <n v="0.35"/>
    <x v="2"/>
    <x v="13"/>
  </r>
  <r>
    <x v="2"/>
    <n v="1185732"/>
    <x v="418"/>
    <x v="3"/>
    <x v="36"/>
    <x v="39"/>
    <x v="5"/>
    <n v="59.999999999999986"/>
    <x v="43"/>
    <x v="555"/>
    <n v="59999.999999999993"/>
    <n v="0.4"/>
    <x v="2"/>
    <x v="41"/>
  </r>
  <r>
    <x v="2"/>
    <n v="1185732"/>
    <x v="449"/>
    <x v="3"/>
    <x v="36"/>
    <x v="39"/>
    <x v="0"/>
    <n v="54.999999999999993"/>
    <x v="46"/>
    <x v="211"/>
    <n v="76999.999999999985"/>
    <n v="0.35"/>
    <x v="2"/>
    <x v="13"/>
  </r>
  <r>
    <x v="2"/>
    <n v="1185732"/>
    <x v="449"/>
    <x v="3"/>
    <x v="36"/>
    <x v="39"/>
    <x v="1"/>
    <n v="45"/>
    <x v="43"/>
    <x v="128"/>
    <n v="33750"/>
    <n v="0.3"/>
    <x v="2"/>
    <x v="2"/>
  </r>
  <r>
    <x v="2"/>
    <n v="1185732"/>
    <x v="449"/>
    <x v="3"/>
    <x v="36"/>
    <x v="39"/>
    <x v="2"/>
    <n v="45"/>
    <x v="49"/>
    <x v="674"/>
    <n v="26325"/>
    <n v="0.3"/>
    <x v="2"/>
    <x v="2"/>
  </r>
  <r>
    <x v="2"/>
    <n v="1185732"/>
    <x v="449"/>
    <x v="3"/>
    <x v="36"/>
    <x v="39"/>
    <x v="3"/>
    <n v="45"/>
    <x v="36"/>
    <x v="122"/>
    <n v="23625"/>
    <n v="0.3"/>
    <x v="2"/>
    <x v="2"/>
  </r>
  <r>
    <x v="2"/>
    <n v="1185732"/>
    <x v="449"/>
    <x v="3"/>
    <x v="36"/>
    <x v="39"/>
    <x v="4"/>
    <n v="60"/>
    <x v="42"/>
    <x v="125"/>
    <n v="31499.999999999996"/>
    <n v="0.35"/>
    <x v="2"/>
    <x v="3"/>
  </r>
  <r>
    <x v="2"/>
    <n v="1185732"/>
    <x v="449"/>
    <x v="3"/>
    <x v="36"/>
    <x v="39"/>
    <x v="5"/>
    <n v="64.999999999999986"/>
    <x v="43"/>
    <x v="147"/>
    <n v="64999.999999999993"/>
    <n v="0.4"/>
    <x v="2"/>
    <x v="16"/>
  </r>
  <r>
    <x v="2"/>
    <n v="1185732"/>
    <x v="478"/>
    <x v="3"/>
    <x v="36"/>
    <x v="39"/>
    <x v="0"/>
    <n v="60"/>
    <x v="23"/>
    <x v="60"/>
    <n v="105000"/>
    <n v="0.35"/>
    <x v="2"/>
    <x v="3"/>
  </r>
  <r>
    <x v="2"/>
    <n v="1185732"/>
    <x v="478"/>
    <x v="3"/>
    <x v="36"/>
    <x v="39"/>
    <x v="1"/>
    <n v="50"/>
    <x v="48"/>
    <x v="149"/>
    <n v="45000"/>
    <n v="0.3"/>
    <x v="2"/>
    <x v="0"/>
  </r>
  <r>
    <x v="2"/>
    <n v="1185732"/>
    <x v="478"/>
    <x v="3"/>
    <x v="36"/>
    <x v="39"/>
    <x v="2"/>
    <n v="50"/>
    <x v="43"/>
    <x v="145"/>
    <n v="37500"/>
    <n v="0.3"/>
    <x v="2"/>
    <x v="0"/>
  </r>
  <r>
    <x v="2"/>
    <n v="1185732"/>
    <x v="478"/>
    <x v="3"/>
    <x v="36"/>
    <x v="39"/>
    <x v="3"/>
    <n v="50"/>
    <x v="40"/>
    <x v="124"/>
    <n v="30000"/>
    <n v="0.3"/>
    <x v="2"/>
    <x v="0"/>
  </r>
  <r>
    <x v="2"/>
    <n v="1185732"/>
    <x v="478"/>
    <x v="3"/>
    <x v="36"/>
    <x v="39"/>
    <x v="4"/>
    <n v="60"/>
    <x v="40"/>
    <x v="150"/>
    <n v="42000"/>
    <n v="0.35"/>
    <x v="2"/>
    <x v="3"/>
  </r>
  <r>
    <x v="2"/>
    <n v="1185732"/>
    <x v="478"/>
    <x v="3"/>
    <x v="36"/>
    <x v="39"/>
    <x v="5"/>
    <n v="64.999999999999986"/>
    <x v="48"/>
    <x v="151"/>
    <n v="77999.999999999985"/>
    <n v="0.4"/>
    <x v="2"/>
    <x v="16"/>
  </r>
  <r>
    <x v="2"/>
    <n v="1185732"/>
    <x v="173"/>
    <x v="3"/>
    <x v="36"/>
    <x v="39"/>
    <x v="0"/>
    <n v="35"/>
    <x v="33"/>
    <x v="158"/>
    <n v="58187.499999999993"/>
    <n v="0.35"/>
    <x v="2"/>
    <x v="8"/>
  </r>
  <r>
    <x v="2"/>
    <n v="1185732"/>
    <x v="173"/>
    <x v="3"/>
    <x v="36"/>
    <x v="39"/>
    <x v="1"/>
    <n v="35"/>
    <x v="34"/>
    <x v="119"/>
    <n v="28875"/>
    <n v="0.3"/>
    <x v="2"/>
    <x v="8"/>
  </r>
  <r>
    <x v="2"/>
    <n v="1185732"/>
    <x v="173"/>
    <x v="3"/>
    <x v="36"/>
    <x v="39"/>
    <x v="2"/>
    <n v="25.000000000000007"/>
    <x v="34"/>
    <x v="392"/>
    <n v="20625.000000000004"/>
    <n v="0.3"/>
    <x v="2"/>
    <x v="44"/>
  </r>
  <r>
    <x v="2"/>
    <n v="1185732"/>
    <x v="173"/>
    <x v="3"/>
    <x v="36"/>
    <x v="39"/>
    <x v="3"/>
    <n v="30.000000000000004"/>
    <x v="35"/>
    <x v="361"/>
    <n v="11250.000000000002"/>
    <n v="0.3"/>
    <x v="2"/>
    <x v="18"/>
  </r>
  <r>
    <x v="2"/>
    <n v="1185732"/>
    <x v="173"/>
    <x v="3"/>
    <x v="36"/>
    <x v="39"/>
    <x v="4"/>
    <n v="44.999999999999993"/>
    <x v="36"/>
    <x v="460"/>
    <n v="27562.499999999993"/>
    <n v="0.35"/>
    <x v="2"/>
    <x v="39"/>
  </r>
  <r>
    <x v="2"/>
    <n v="1185732"/>
    <x v="173"/>
    <x v="3"/>
    <x v="36"/>
    <x v="39"/>
    <x v="5"/>
    <n v="35"/>
    <x v="34"/>
    <x v="119"/>
    <n v="38500"/>
    <n v="0.4"/>
    <x v="2"/>
    <x v="8"/>
  </r>
  <r>
    <x v="2"/>
    <n v="1185732"/>
    <x v="204"/>
    <x v="3"/>
    <x v="36"/>
    <x v="39"/>
    <x v="0"/>
    <n v="35"/>
    <x v="27"/>
    <x v="155"/>
    <n v="64312.499999999993"/>
    <n v="0.35"/>
    <x v="2"/>
    <x v="8"/>
  </r>
  <r>
    <x v="2"/>
    <n v="1185732"/>
    <x v="204"/>
    <x v="3"/>
    <x v="36"/>
    <x v="39"/>
    <x v="1"/>
    <n v="35"/>
    <x v="36"/>
    <x v="183"/>
    <n v="18375"/>
    <n v="0.3"/>
    <x v="2"/>
    <x v="8"/>
  </r>
  <r>
    <x v="2"/>
    <n v="1185732"/>
    <x v="204"/>
    <x v="3"/>
    <x v="36"/>
    <x v="39"/>
    <x v="2"/>
    <n v="25.000000000000007"/>
    <x v="37"/>
    <x v="667"/>
    <n v="16875.000000000004"/>
    <n v="0.3"/>
    <x v="2"/>
    <x v="44"/>
  </r>
  <r>
    <x v="2"/>
    <n v="1185732"/>
    <x v="204"/>
    <x v="3"/>
    <x v="37"/>
    <x v="40"/>
    <x v="3"/>
    <n v="30.000000000000004"/>
    <x v="38"/>
    <x v="302"/>
    <n v="9000"/>
    <n v="0.3"/>
    <x v="2"/>
    <x v="18"/>
  </r>
  <r>
    <x v="2"/>
    <n v="1185732"/>
    <x v="204"/>
    <x v="3"/>
    <x v="37"/>
    <x v="40"/>
    <x v="4"/>
    <n v="44.999999999999993"/>
    <x v="36"/>
    <x v="460"/>
    <n v="27562.499999999993"/>
    <n v="0.35"/>
    <x v="2"/>
    <x v="39"/>
  </r>
  <r>
    <x v="2"/>
    <n v="1185732"/>
    <x v="204"/>
    <x v="3"/>
    <x v="37"/>
    <x v="40"/>
    <x v="5"/>
    <n v="24.999999999999996"/>
    <x v="34"/>
    <x v="181"/>
    <n v="27499.999999999996"/>
    <n v="0.4"/>
    <x v="2"/>
    <x v="19"/>
  </r>
  <r>
    <x v="2"/>
    <n v="1185732"/>
    <x v="710"/>
    <x v="3"/>
    <x v="37"/>
    <x v="40"/>
    <x v="0"/>
    <n v="30.000000000000004"/>
    <x v="39"/>
    <x v="675"/>
    <n v="51975.000000000007"/>
    <n v="0.35"/>
    <x v="2"/>
    <x v="18"/>
  </r>
  <r>
    <x v="2"/>
    <n v="1185732"/>
    <x v="710"/>
    <x v="3"/>
    <x v="37"/>
    <x v="40"/>
    <x v="1"/>
    <n v="30.000000000000004"/>
    <x v="40"/>
    <x v="385"/>
    <n v="18000"/>
    <n v="0.3"/>
    <x v="2"/>
    <x v="18"/>
  </r>
  <r>
    <x v="2"/>
    <n v="1185732"/>
    <x v="710"/>
    <x v="3"/>
    <x v="37"/>
    <x v="40"/>
    <x v="2"/>
    <n v="20.000000000000004"/>
    <x v="37"/>
    <x v="354"/>
    <n v="13500.000000000002"/>
    <n v="0.3"/>
    <x v="2"/>
    <x v="83"/>
  </r>
  <r>
    <x v="2"/>
    <n v="1185732"/>
    <x v="710"/>
    <x v="3"/>
    <x v="37"/>
    <x v="40"/>
    <x v="3"/>
    <n v="24.999999999999996"/>
    <x v="41"/>
    <x v="676"/>
    <n v="5624.9999999999991"/>
    <n v="0.3"/>
    <x v="2"/>
    <x v="19"/>
  </r>
  <r>
    <x v="2"/>
    <n v="1185732"/>
    <x v="710"/>
    <x v="3"/>
    <x v="37"/>
    <x v="40"/>
    <x v="4"/>
    <n v="40"/>
    <x v="35"/>
    <x v="120"/>
    <n v="17500"/>
    <n v="0.35"/>
    <x v="2"/>
    <x v="1"/>
  </r>
  <r>
    <x v="2"/>
    <n v="1185732"/>
    <x v="710"/>
    <x v="3"/>
    <x v="37"/>
    <x v="40"/>
    <x v="5"/>
    <n v="30.000000000000004"/>
    <x v="37"/>
    <x v="311"/>
    <n v="27000.000000000007"/>
    <n v="0.4"/>
    <x v="2"/>
    <x v="18"/>
  </r>
  <r>
    <x v="2"/>
    <n v="1185732"/>
    <x v="232"/>
    <x v="3"/>
    <x v="37"/>
    <x v="40"/>
    <x v="0"/>
    <n v="30.000000000000004"/>
    <x v="31"/>
    <x v="142"/>
    <n v="47250.000000000007"/>
    <n v="0.35"/>
    <x v="2"/>
    <x v="18"/>
  </r>
  <r>
    <x v="2"/>
    <n v="1185732"/>
    <x v="232"/>
    <x v="3"/>
    <x v="37"/>
    <x v="40"/>
    <x v="1"/>
    <n v="30.000000000000004"/>
    <x v="42"/>
    <x v="354"/>
    <n v="13500.000000000002"/>
    <n v="0.3"/>
    <x v="2"/>
    <x v="18"/>
  </r>
  <r>
    <x v="2"/>
    <n v="1185732"/>
    <x v="232"/>
    <x v="3"/>
    <x v="37"/>
    <x v="40"/>
    <x v="2"/>
    <n v="20.000000000000004"/>
    <x v="42"/>
    <x v="302"/>
    <n v="9000"/>
    <n v="0.3"/>
    <x v="2"/>
    <x v="83"/>
  </r>
  <r>
    <x v="2"/>
    <n v="1185732"/>
    <x v="232"/>
    <x v="3"/>
    <x v="37"/>
    <x v="40"/>
    <x v="3"/>
    <n v="24.999999999999996"/>
    <x v="41"/>
    <x v="676"/>
    <n v="5624.9999999999991"/>
    <n v="0.3"/>
    <x v="2"/>
    <x v="19"/>
  </r>
  <r>
    <x v="2"/>
    <n v="1185732"/>
    <x v="232"/>
    <x v="3"/>
    <x v="37"/>
    <x v="40"/>
    <x v="4"/>
    <n v="60"/>
    <x v="38"/>
    <x v="129"/>
    <n v="21000"/>
    <n v="0.35"/>
    <x v="0"/>
    <x v="3"/>
  </r>
  <r>
    <x v="2"/>
    <n v="1185732"/>
    <x v="232"/>
    <x v="3"/>
    <x v="37"/>
    <x v="40"/>
    <x v="5"/>
    <n v="50"/>
    <x v="37"/>
    <x v="128"/>
    <n v="45000"/>
    <n v="0.4"/>
    <x v="0"/>
    <x v="0"/>
  </r>
  <r>
    <x v="2"/>
    <n v="1185732"/>
    <x v="263"/>
    <x v="3"/>
    <x v="37"/>
    <x v="40"/>
    <x v="0"/>
    <n v="60"/>
    <x v="39"/>
    <x v="130"/>
    <n v="103950"/>
    <n v="0.35"/>
    <x v="0"/>
    <x v="3"/>
  </r>
  <r>
    <x v="2"/>
    <n v="1185732"/>
    <x v="263"/>
    <x v="3"/>
    <x v="37"/>
    <x v="40"/>
    <x v="1"/>
    <n v="45"/>
    <x v="40"/>
    <x v="125"/>
    <n v="27000"/>
    <n v="0.3"/>
    <x v="0"/>
    <x v="2"/>
  </r>
  <r>
    <x v="2"/>
    <n v="1185732"/>
    <x v="263"/>
    <x v="3"/>
    <x v="37"/>
    <x v="40"/>
    <x v="2"/>
    <n v="40"/>
    <x v="36"/>
    <x v="136"/>
    <n v="21000"/>
    <n v="0.3"/>
    <x v="0"/>
    <x v="1"/>
  </r>
  <r>
    <x v="2"/>
    <n v="1185732"/>
    <x v="263"/>
    <x v="3"/>
    <x v="37"/>
    <x v="40"/>
    <x v="3"/>
    <n v="40"/>
    <x v="38"/>
    <x v="123"/>
    <n v="12000"/>
    <n v="0.3"/>
    <x v="0"/>
    <x v="1"/>
  </r>
  <r>
    <x v="2"/>
    <n v="1185732"/>
    <x v="263"/>
    <x v="3"/>
    <x v="37"/>
    <x v="40"/>
    <x v="4"/>
    <n v="49.999999999999993"/>
    <x v="35"/>
    <x v="399"/>
    <n v="21874.999999999996"/>
    <n v="0.35"/>
    <x v="0"/>
    <x v="23"/>
  </r>
  <r>
    <x v="2"/>
    <n v="1185732"/>
    <x v="263"/>
    <x v="3"/>
    <x v="37"/>
    <x v="40"/>
    <x v="5"/>
    <n v="54.999999999999993"/>
    <x v="43"/>
    <x v="371"/>
    <n v="54999.999999999993"/>
    <n v="0.4"/>
    <x v="0"/>
    <x v="13"/>
  </r>
  <r>
    <x v="2"/>
    <n v="1185732"/>
    <x v="293"/>
    <x v="3"/>
    <x v="37"/>
    <x v="40"/>
    <x v="0"/>
    <n v="40"/>
    <x v="23"/>
    <x v="46"/>
    <n v="70000"/>
    <n v="0.35"/>
    <x v="0"/>
    <x v="1"/>
  </r>
  <r>
    <x v="2"/>
    <n v="1185732"/>
    <x v="293"/>
    <x v="3"/>
    <x v="37"/>
    <x v="40"/>
    <x v="1"/>
    <n v="35.000000000000007"/>
    <x v="43"/>
    <x v="630"/>
    <n v="26250.000000000004"/>
    <n v="0.3"/>
    <x v="0"/>
    <x v="47"/>
  </r>
  <r>
    <x v="2"/>
    <n v="1185732"/>
    <x v="293"/>
    <x v="3"/>
    <x v="37"/>
    <x v="40"/>
    <x v="2"/>
    <n v="30.000000000000004"/>
    <x v="40"/>
    <x v="385"/>
    <n v="18000"/>
    <n v="0.3"/>
    <x v="0"/>
    <x v="18"/>
  </r>
  <r>
    <x v="2"/>
    <n v="1185732"/>
    <x v="293"/>
    <x v="3"/>
    <x v="37"/>
    <x v="40"/>
    <x v="3"/>
    <n v="30.000000000000004"/>
    <x v="36"/>
    <x v="307"/>
    <n v="15750.000000000002"/>
    <n v="0.3"/>
    <x v="0"/>
    <x v="18"/>
  </r>
  <r>
    <x v="2"/>
    <n v="1185732"/>
    <x v="293"/>
    <x v="3"/>
    <x v="37"/>
    <x v="40"/>
    <x v="4"/>
    <n v="40"/>
    <x v="36"/>
    <x v="136"/>
    <n v="24500"/>
    <n v="0.35"/>
    <x v="0"/>
    <x v="1"/>
  </r>
  <r>
    <x v="2"/>
    <n v="1185732"/>
    <x v="293"/>
    <x v="3"/>
    <x v="37"/>
    <x v="40"/>
    <x v="5"/>
    <n v="55.000000000000007"/>
    <x v="45"/>
    <x v="256"/>
    <n v="71500.000000000015"/>
    <n v="0.4"/>
    <x v="0"/>
    <x v="4"/>
  </r>
  <r>
    <x v="2"/>
    <n v="1185732"/>
    <x v="322"/>
    <x v="3"/>
    <x v="37"/>
    <x v="40"/>
    <x v="0"/>
    <n v="50"/>
    <x v="20"/>
    <x v="140"/>
    <n v="96250"/>
    <n v="0.35"/>
    <x v="0"/>
    <x v="0"/>
  </r>
  <r>
    <x v="2"/>
    <n v="1185732"/>
    <x v="322"/>
    <x v="3"/>
    <x v="37"/>
    <x v="40"/>
    <x v="1"/>
    <n v="45.000000000000007"/>
    <x v="48"/>
    <x v="142"/>
    <n v="40500.000000000007"/>
    <n v="0.3"/>
    <x v="0"/>
    <x v="15"/>
  </r>
  <r>
    <x v="2"/>
    <n v="1185732"/>
    <x v="322"/>
    <x v="3"/>
    <x v="37"/>
    <x v="40"/>
    <x v="2"/>
    <n v="40"/>
    <x v="37"/>
    <x v="125"/>
    <n v="27000"/>
    <n v="0.3"/>
    <x v="0"/>
    <x v="1"/>
  </r>
  <r>
    <x v="2"/>
    <n v="1185732"/>
    <x v="322"/>
    <x v="3"/>
    <x v="37"/>
    <x v="40"/>
    <x v="3"/>
    <n v="40"/>
    <x v="36"/>
    <x v="136"/>
    <n v="21000"/>
    <n v="0.3"/>
    <x v="0"/>
    <x v="1"/>
  </r>
  <r>
    <x v="2"/>
    <n v="1185732"/>
    <x v="322"/>
    <x v="3"/>
    <x v="37"/>
    <x v="40"/>
    <x v="4"/>
    <n v="50"/>
    <x v="40"/>
    <x v="124"/>
    <n v="35000"/>
    <n v="0.35"/>
    <x v="0"/>
    <x v="0"/>
  </r>
  <r>
    <x v="2"/>
    <n v="1185732"/>
    <x v="322"/>
    <x v="3"/>
    <x v="37"/>
    <x v="40"/>
    <x v="5"/>
    <n v="55.000000000000007"/>
    <x v="47"/>
    <x v="141"/>
    <n v="82500.000000000015"/>
    <n v="0.4"/>
    <x v="0"/>
    <x v="4"/>
  </r>
  <r>
    <x v="2"/>
    <n v="1185732"/>
    <x v="354"/>
    <x v="3"/>
    <x v="37"/>
    <x v="40"/>
    <x v="0"/>
    <n v="50"/>
    <x v="27"/>
    <x v="47"/>
    <n v="91875"/>
    <n v="0.35"/>
    <x v="0"/>
    <x v="0"/>
  </r>
  <r>
    <x v="2"/>
    <n v="1185732"/>
    <x v="354"/>
    <x v="3"/>
    <x v="37"/>
    <x v="40"/>
    <x v="1"/>
    <n v="45.000000000000007"/>
    <x v="48"/>
    <x v="142"/>
    <n v="40500.000000000007"/>
    <n v="0.3"/>
    <x v="0"/>
    <x v="15"/>
  </r>
  <r>
    <x v="2"/>
    <n v="1185732"/>
    <x v="354"/>
    <x v="3"/>
    <x v="37"/>
    <x v="40"/>
    <x v="2"/>
    <n v="40"/>
    <x v="37"/>
    <x v="125"/>
    <n v="27000"/>
    <n v="0.3"/>
    <x v="0"/>
    <x v="1"/>
  </r>
  <r>
    <x v="2"/>
    <n v="1185732"/>
    <x v="354"/>
    <x v="3"/>
    <x v="37"/>
    <x v="40"/>
    <x v="3"/>
    <n v="40"/>
    <x v="40"/>
    <x v="135"/>
    <n v="24000"/>
    <n v="0.3"/>
    <x v="0"/>
    <x v="1"/>
  </r>
  <r>
    <x v="2"/>
    <n v="1185732"/>
    <x v="354"/>
    <x v="3"/>
    <x v="37"/>
    <x v="40"/>
    <x v="4"/>
    <n v="50"/>
    <x v="36"/>
    <x v="132"/>
    <n v="30624.999999999996"/>
    <n v="0.35"/>
    <x v="0"/>
    <x v="0"/>
  </r>
  <r>
    <x v="2"/>
    <n v="1185732"/>
    <x v="354"/>
    <x v="3"/>
    <x v="37"/>
    <x v="40"/>
    <x v="5"/>
    <n v="55.000000000000007"/>
    <x v="44"/>
    <x v="137"/>
    <n v="77000.000000000015"/>
    <n v="0.4"/>
    <x v="0"/>
    <x v="4"/>
  </r>
  <r>
    <x v="2"/>
    <n v="1185732"/>
    <x v="386"/>
    <x v="3"/>
    <x v="37"/>
    <x v="40"/>
    <x v="0"/>
    <n v="40"/>
    <x v="33"/>
    <x v="237"/>
    <n v="66500"/>
    <n v="0.35"/>
    <x v="0"/>
    <x v="1"/>
  </r>
  <r>
    <x v="2"/>
    <n v="1185732"/>
    <x v="386"/>
    <x v="3"/>
    <x v="37"/>
    <x v="40"/>
    <x v="1"/>
    <n v="35.000000000000007"/>
    <x v="34"/>
    <x v="194"/>
    <n v="28875.000000000004"/>
    <n v="0.3"/>
    <x v="0"/>
    <x v="47"/>
  </r>
  <r>
    <x v="2"/>
    <n v="1185732"/>
    <x v="386"/>
    <x v="3"/>
    <x v="37"/>
    <x v="40"/>
    <x v="2"/>
    <n v="30.000000000000004"/>
    <x v="36"/>
    <x v="307"/>
    <n v="15750.000000000002"/>
    <n v="0.3"/>
    <x v="0"/>
    <x v="18"/>
  </r>
  <r>
    <x v="2"/>
    <n v="1185732"/>
    <x v="386"/>
    <x v="3"/>
    <x v="37"/>
    <x v="40"/>
    <x v="3"/>
    <n v="30.000000000000004"/>
    <x v="42"/>
    <x v="354"/>
    <n v="13500.000000000002"/>
    <n v="0.3"/>
    <x v="0"/>
    <x v="18"/>
  </r>
  <r>
    <x v="2"/>
    <n v="1185732"/>
    <x v="386"/>
    <x v="3"/>
    <x v="37"/>
    <x v="40"/>
    <x v="4"/>
    <n v="40"/>
    <x v="42"/>
    <x v="129"/>
    <n v="21000"/>
    <n v="0.35"/>
    <x v="0"/>
    <x v="1"/>
  </r>
  <r>
    <x v="2"/>
    <n v="1185732"/>
    <x v="386"/>
    <x v="3"/>
    <x v="37"/>
    <x v="40"/>
    <x v="5"/>
    <n v="45"/>
    <x v="37"/>
    <x v="179"/>
    <n v="40500"/>
    <n v="0.4"/>
    <x v="0"/>
    <x v="2"/>
  </r>
  <r>
    <x v="2"/>
    <n v="1185732"/>
    <x v="415"/>
    <x v="3"/>
    <x v="37"/>
    <x v="40"/>
    <x v="0"/>
    <n v="49.999999999999993"/>
    <x v="46"/>
    <x v="238"/>
    <n v="69999.999999999985"/>
    <n v="0.35"/>
    <x v="0"/>
    <x v="23"/>
  </r>
  <r>
    <x v="2"/>
    <n v="1185732"/>
    <x v="415"/>
    <x v="3"/>
    <x v="37"/>
    <x v="40"/>
    <x v="1"/>
    <n v="40"/>
    <x v="43"/>
    <x v="124"/>
    <n v="30000"/>
    <n v="0.3"/>
    <x v="0"/>
    <x v="1"/>
  </r>
  <r>
    <x v="2"/>
    <n v="1185732"/>
    <x v="415"/>
    <x v="3"/>
    <x v="37"/>
    <x v="40"/>
    <x v="2"/>
    <n v="40"/>
    <x v="42"/>
    <x v="129"/>
    <n v="18000"/>
    <n v="0.3"/>
    <x v="0"/>
    <x v="1"/>
  </r>
  <r>
    <x v="2"/>
    <n v="1185732"/>
    <x v="415"/>
    <x v="3"/>
    <x v="37"/>
    <x v="40"/>
    <x v="3"/>
    <n v="40"/>
    <x v="35"/>
    <x v="120"/>
    <n v="15000"/>
    <n v="0.3"/>
    <x v="0"/>
    <x v="1"/>
  </r>
  <r>
    <x v="2"/>
    <n v="1185732"/>
    <x v="415"/>
    <x v="3"/>
    <x v="37"/>
    <x v="40"/>
    <x v="4"/>
    <n v="49.999999999999993"/>
    <x v="35"/>
    <x v="399"/>
    <n v="21874.999999999996"/>
    <n v="0.35"/>
    <x v="0"/>
    <x v="23"/>
  </r>
  <r>
    <x v="0"/>
    <n v="1185732"/>
    <x v="415"/>
    <x v="3"/>
    <x v="37"/>
    <x v="40"/>
    <x v="5"/>
    <n v="54.999999999999986"/>
    <x v="43"/>
    <x v="371"/>
    <n v="54999.999999999993"/>
    <n v="0.4"/>
    <x v="0"/>
    <x v="13"/>
  </r>
  <r>
    <x v="0"/>
    <n v="1185732"/>
    <x v="446"/>
    <x v="3"/>
    <x v="37"/>
    <x v="40"/>
    <x v="0"/>
    <n v="49.999999999999993"/>
    <x v="46"/>
    <x v="238"/>
    <n v="69999.999999999985"/>
    <n v="0.35"/>
    <x v="0"/>
    <x v="23"/>
  </r>
  <r>
    <x v="0"/>
    <n v="1185732"/>
    <x v="446"/>
    <x v="3"/>
    <x v="37"/>
    <x v="40"/>
    <x v="1"/>
    <n v="40"/>
    <x v="43"/>
    <x v="124"/>
    <n v="30000"/>
    <n v="0.3"/>
    <x v="0"/>
    <x v="1"/>
  </r>
  <r>
    <x v="0"/>
    <n v="1185732"/>
    <x v="446"/>
    <x v="3"/>
    <x v="37"/>
    <x v="40"/>
    <x v="2"/>
    <n v="40"/>
    <x v="49"/>
    <x v="677"/>
    <n v="23400"/>
    <n v="0.3"/>
    <x v="0"/>
    <x v="1"/>
  </r>
  <r>
    <x v="0"/>
    <n v="1185732"/>
    <x v="446"/>
    <x v="3"/>
    <x v="37"/>
    <x v="40"/>
    <x v="3"/>
    <n v="40"/>
    <x v="36"/>
    <x v="136"/>
    <n v="21000"/>
    <n v="0.3"/>
    <x v="0"/>
    <x v="1"/>
  </r>
  <r>
    <x v="0"/>
    <n v="1185732"/>
    <x v="446"/>
    <x v="3"/>
    <x v="37"/>
    <x v="40"/>
    <x v="4"/>
    <n v="60"/>
    <x v="42"/>
    <x v="125"/>
    <n v="31499.999999999996"/>
    <n v="0.35"/>
    <x v="0"/>
    <x v="3"/>
  </r>
  <r>
    <x v="0"/>
    <n v="1185732"/>
    <x v="446"/>
    <x v="3"/>
    <x v="37"/>
    <x v="40"/>
    <x v="5"/>
    <n v="64.999999999999986"/>
    <x v="43"/>
    <x v="147"/>
    <n v="64999.999999999993"/>
    <n v="0.4"/>
    <x v="0"/>
    <x v="16"/>
  </r>
  <r>
    <x v="0"/>
    <n v="1185732"/>
    <x v="475"/>
    <x v="3"/>
    <x v="37"/>
    <x v="40"/>
    <x v="0"/>
    <n v="60"/>
    <x v="23"/>
    <x v="60"/>
    <n v="105000"/>
    <n v="0.35"/>
    <x v="0"/>
    <x v="3"/>
  </r>
  <r>
    <x v="0"/>
    <n v="1185732"/>
    <x v="475"/>
    <x v="3"/>
    <x v="37"/>
    <x v="40"/>
    <x v="1"/>
    <n v="50"/>
    <x v="48"/>
    <x v="149"/>
    <n v="45000"/>
    <n v="0.3"/>
    <x v="0"/>
    <x v="0"/>
  </r>
  <r>
    <x v="0"/>
    <n v="1185732"/>
    <x v="475"/>
    <x v="3"/>
    <x v="37"/>
    <x v="40"/>
    <x v="2"/>
    <n v="50"/>
    <x v="43"/>
    <x v="145"/>
    <n v="37500"/>
    <n v="0.3"/>
    <x v="0"/>
    <x v="0"/>
  </r>
  <r>
    <x v="0"/>
    <n v="1185732"/>
    <x v="475"/>
    <x v="3"/>
    <x v="37"/>
    <x v="40"/>
    <x v="3"/>
    <n v="50"/>
    <x v="40"/>
    <x v="124"/>
    <n v="30000"/>
    <n v="0.3"/>
    <x v="0"/>
    <x v="0"/>
  </r>
  <r>
    <x v="0"/>
    <n v="1185732"/>
    <x v="475"/>
    <x v="3"/>
    <x v="37"/>
    <x v="40"/>
    <x v="4"/>
    <n v="60"/>
    <x v="40"/>
    <x v="150"/>
    <n v="42000"/>
    <n v="0.35"/>
    <x v="0"/>
    <x v="3"/>
  </r>
  <r>
    <x v="0"/>
    <n v="1185732"/>
    <x v="475"/>
    <x v="3"/>
    <x v="37"/>
    <x v="40"/>
    <x v="5"/>
    <n v="64.999999999999986"/>
    <x v="48"/>
    <x v="151"/>
    <n v="77999.999999999985"/>
    <n v="0.4"/>
    <x v="0"/>
    <x v="16"/>
  </r>
  <r>
    <x v="0"/>
    <n v="1185732"/>
    <x v="170"/>
    <x v="3"/>
    <x v="37"/>
    <x v="40"/>
    <x v="0"/>
    <n v="30.000000000000004"/>
    <x v="31"/>
    <x v="142"/>
    <n v="40500.000000000007"/>
    <n v="0.3"/>
    <x v="0"/>
    <x v="18"/>
  </r>
  <r>
    <x v="0"/>
    <n v="1185732"/>
    <x v="170"/>
    <x v="3"/>
    <x v="37"/>
    <x v="40"/>
    <x v="1"/>
    <n v="30.000000000000004"/>
    <x v="43"/>
    <x v="384"/>
    <n v="26250.000000000004"/>
    <n v="0.35"/>
    <x v="0"/>
    <x v="18"/>
  </r>
  <r>
    <x v="0"/>
    <n v="1185732"/>
    <x v="170"/>
    <x v="3"/>
    <x v="37"/>
    <x v="40"/>
    <x v="2"/>
    <n v="20.000000000000007"/>
    <x v="43"/>
    <x v="678"/>
    <n v="15000.000000000004"/>
    <n v="0.3"/>
    <x v="0"/>
    <x v="49"/>
  </r>
  <r>
    <x v="0"/>
    <n v="1185732"/>
    <x v="170"/>
    <x v="3"/>
    <x v="37"/>
    <x v="40"/>
    <x v="3"/>
    <n v="25.000000000000007"/>
    <x v="38"/>
    <x v="679"/>
    <n v="7500.0000000000018"/>
    <n v="0.3"/>
    <x v="0"/>
    <x v="42"/>
  </r>
  <r>
    <x v="0"/>
    <n v="1185732"/>
    <x v="170"/>
    <x v="3"/>
    <x v="37"/>
    <x v="40"/>
    <x v="4"/>
    <n v="40"/>
    <x v="42"/>
    <x v="129"/>
    <n v="30000"/>
    <n v="0.5"/>
    <x v="0"/>
    <x v="1"/>
  </r>
  <r>
    <x v="0"/>
    <n v="1185732"/>
    <x v="170"/>
    <x v="3"/>
    <x v="37"/>
    <x v="40"/>
    <x v="5"/>
    <n v="30.000000000000004"/>
    <x v="43"/>
    <x v="384"/>
    <n v="30000.000000000007"/>
    <n v="0.4"/>
    <x v="0"/>
    <x v="18"/>
  </r>
  <r>
    <x v="0"/>
    <n v="1185732"/>
    <x v="201"/>
    <x v="3"/>
    <x v="37"/>
    <x v="40"/>
    <x v="0"/>
    <n v="30.000000000000004"/>
    <x v="23"/>
    <x v="193"/>
    <n v="45000.000000000007"/>
    <n v="0.3"/>
    <x v="0"/>
    <x v="18"/>
  </r>
  <r>
    <x v="0"/>
    <n v="1185732"/>
    <x v="201"/>
    <x v="3"/>
    <x v="37"/>
    <x v="40"/>
    <x v="1"/>
    <n v="30.000000000000004"/>
    <x v="42"/>
    <x v="354"/>
    <n v="15750.000000000002"/>
    <n v="0.35"/>
    <x v="0"/>
    <x v="18"/>
  </r>
  <r>
    <x v="0"/>
    <n v="1185732"/>
    <x v="201"/>
    <x v="3"/>
    <x v="37"/>
    <x v="40"/>
    <x v="2"/>
    <n v="20.000000000000007"/>
    <x v="40"/>
    <x v="680"/>
    <n v="12000.000000000004"/>
    <n v="0.3"/>
    <x v="0"/>
    <x v="50"/>
  </r>
  <r>
    <x v="0"/>
    <n v="1185732"/>
    <x v="201"/>
    <x v="3"/>
    <x v="38"/>
    <x v="41"/>
    <x v="3"/>
    <n v="25.000000000000007"/>
    <x v="41"/>
    <x v="356"/>
    <n v="5625.0000000000009"/>
    <n v="0.3"/>
    <x v="0"/>
    <x v="44"/>
  </r>
  <r>
    <x v="0"/>
    <n v="1185732"/>
    <x v="201"/>
    <x v="3"/>
    <x v="38"/>
    <x v="41"/>
    <x v="4"/>
    <n v="40"/>
    <x v="42"/>
    <x v="129"/>
    <n v="30000"/>
    <n v="0.5"/>
    <x v="0"/>
    <x v="1"/>
  </r>
  <r>
    <x v="0"/>
    <n v="1185732"/>
    <x v="201"/>
    <x v="3"/>
    <x v="38"/>
    <x v="41"/>
    <x v="5"/>
    <n v="14.999999999999996"/>
    <x v="43"/>
    <x v="681"/>
    <n v="14999.999999999998"/>
    <n v="0.4"/>
    <x v="0"/>
    <x v="45"/>
  </r>
  <r>
    <x v="0"/>
    <n v="1185732"/>
    <x v="707"/>
    <x v="3"/>
    <x v="38"/>
    <x v="41"/>
    <x v="0"/>
    <n v="20.000000000000004"/>
    <x v="53"/>
    <x v="682"/>
    <n v="28200.000000000004"/>
    <n v="0.3"/>
    <x v="0"/>
    <x v="83"/>
  </r>
  <r>
    <x v="0"/>
    <n v="1185732"/>
    <x v="707"/>
    <x v="3"/>
    <x v="38"/>
    <x v="41"/>
    <x v="1"/>
    <n v="20.000000000000004"/>
    <x v="36"/>
    <x v="528"/>
    <n v="12250.000000000002"/>
    <n v="0.35"/>
    <x v="0"/>
    <x v="83"/>
  </r>
  <r>
    <x v="0"/>
    <n v="1185732"/>
    <x v="707"/>
    <x v="3"/>
    <x v="38"/>
    <x v="41"/>
    <x v="2"/>
    <n v="10.000000000000004"/>
    <x v="37"/>
    <x v="683"/>
    <n v="6750.0000000000018"/>
    <n v="0.3"/>
    <x v="0"/>
    <x v="69"/>
  </r>
  <r>
    <x v="0"/>
    <n v="1185732"/>
    <x v="707"/>
    <x v="3"/>
    <x v="38"/>
    <x v="41"/>
    <x v="3"/>
    <n v="14.999999999999996"/>
    <x v="38"/>
    <x v="684"/>
    <n v="4499.9999999999991"/>
    <n v="0.3"/>
    <x v="0"/>
    <x v="45"/>
  </r>
  <r>
    <x v="0"/>
    <n v="1185732"/>
    <x v="707"/>
    <x v="3"/>
    <x v="38"/>
    <x v="41"/>
    <x v="4"/>
    <n v="30.000000000000004"/>
    <x v="42"/>
    <x v="354"/>
    <n v="22500.000000000004"/>
    <n v="0.5"/>
    <x v="0"/>
    <x v="18"/>
  </r>
  <r>
    <x v="0"/>
    <n v="1185732"/>
    <x v="707"/>
    <x v="3"/>
    <x v="38"/>
    <x v="41"/>
    <x v="5"/>
    <n v="20.000000000000004"/>
    <x v="43"/>
    <x v="358"/>
    <n v="20000.000000000004"/>
    <n v="0.4"/>
    <x v="0"/>
    <x v="83"/>
  </r>
  <r>
    <x v="0"/>
    <n v="1185732"/>
    <x v="229"/>
    <x v="3"/>
    <x v="38"/>
    <x v="41"/>
    <x v="0"/>
    <n v="20.000000000000004"/>
    <x v="33"/>
    <x v="685"/>
    <n v="28500.000000000004"/>
    <n v="0.3"/>
    <x v="0"/>
    <x v="83"/>
  </r>
  <r>
    <x v="0"/>
    <n v="1185732"/>
    <x v="229"/>
    <x v="3"/>
    <x v="38"/>
    <x v="41"/>
    <x v="1"/>
    <n v="20.000000000000004"/>
    <x v="36"/>
    <x v="528"/>
    <n v="12250.000000000002"/>
    <n v="0.35"/>
    <x v="0"/>
    <x v="83"/>
  </r>
  <r>
    <x v="0"/>
    <n v="1185732"/>
    <x v="229"/>
    <x v="3"/>
    <x v="38"/>
    <x v="41"/>
    <x v="2"/>
    <n v="10.000000000000004"/>
    <x v="36"/>
    <x v="686"/>
    <n v="5250.0000000000018"/>
    <n v="0.3"/>
    <x v="0"/>
    <x v="84"/>
  </r>
  <r>
    <x v="0"/>
    <n v="1185732"/>
    <x v="229"/>
    <x v="3"/>
    <x v="38"/>
    <x v="41"/>
    <x v="3"/>
    <n v="14.999999999999996"/>
    <x v="38"/>
    <x v="684"/>
    <n v="4499.9999999999991"/>
    <n v="0.3"/>
    <x v="0"/>
    <x v="45"/>
  </r>
  <r>
    <x v="0"/>
    <n v="1185732"/>
    <x v="229"/>
    <x v="3"/>
    <x v="38"/>
    <x v="41"/>
    <x v="4"/>
    <n v="60"/>
    <x v="35"/>
    <x v="127"/>
    <n v="37500"/>
    <n v="0.5"/>
    <x v="0"/>
    <x v="3"/>
  </r>
  <r>
    <x v="0"/>
    <n v="1185732"/>
    <x v="229"/>
    <x v="3"/>
    <x v="38"/>
    <x v="41"/>
    <x v="5"/>
    <n v="50"/>
    <x v="43"/>
    <x v="145"/>
    <n v="50000"/>
    <n v="0.4"/>
    <x v="0"/>
    <x v="0"/>
  </r>
  <r>
    <x v="0"/>
    <n v="1185732"/>
    <x v="260"/>
    <x v="3"/>
    <x v="38"/>
    <x v="41"/>
    <x v="0"/>
    <n v="60"/>
    <x v="66"/>
    <x v="687"/>
    <n v="93600"/>
    <n v="0.3"/>
    <x v="0"/>
    <x v="3"/>
  </r>
  <r>
    <x v="0"/>
    <n v="1185732"/>
    <x v="260"/>
    <x v="3"/>
    <x v="38"/>
    <x v="41"/>
    <x v="1"/>
    <n v="40"/>
    <x v="37"/>
    <x v="125"/>
    <n v="31499.999999999996"/>
    <n v="0.35"/>
    <x v="0"/>
    <x v="1"/>
  </r>
  <r>
    <x v="0"/>
    <n v="1185732"/>
    <x v="260"/>
    <x v="3"/>
    <x v="38"/>
    <x v="41"/>
    <x v="2"/>
    <n v="35"/>
    <x v="40"/>
    <x v="136"/>
    <n v="21000"/>
    <n v="0.3"/>
    <x v="0"/>
    <x v="8"/>
  </r>
  <r>
    <x v="0"/>
    <n v="1185732"/>
    <x v="260"/>
    <x v="3"/>
    <x v="38"/>
    <x v="41"/>
    <x v="3"/>
    <n v="35"/>
    <x v="35"/>
    <x v="317"/>
    <n v="13125"/>
    <n v="0.3"/>
    <x v="0"/>
    <x v="8"/>
  </r>
  <r>
    <x v="0"/>
    <n v="1185732"/>
    <x v="260"/>
    <x v="3"/>
    <x v="38"/>
    <x v="41"/>
    <x v="4"/>
    <n v="44.999999999999993"/>
    <x v="42"/>
    <x v="303"/>
    <n v="33749.999999999993"/>
    <n v="0.5"/>
    <x v="0"/>
    <x v="37"/>
  </r>
  <r>
    <x v="0"/>
    <n v="1185732"/>
    <x v="260"/>
    <x v="3"/>
    <x v="38"/>
    <x v="41"/>
    <x v="5"/>
    <n v="49.999999999999993"/>
    <x v="34"/>
    <x v="371"/>
    <n v="54999.999999999993"/>
    <n v="0.4"/>
    <x v="0"/>
    <x v="48"/>
  </r>
  <r>
    <x v="0"/>
    <n v="1185732"/>
    <x v="290"/>
    <x v="3"/>
    <x v="38"/>
    <x v="41"/>
    <x v="0"/>
    <n v="35"/>
    <x v="27"/>
    <x v="155"/>
    <n v="55125"/>
    <n v="0.3"/>
    <x v="0"/>
    <x v="8"/>
  </r>
  <r>
    <x v="0"/>
    <n v="1185732"/>
    <x v="290"/>
    <x v="3"/>
    <x v="38"/>
    <x v="41"/>
    <x v="1"/>
    <n v="30.000000000000011"/>
    <x v="34"/>
    <x v="637"/>
    <n v="28875.000000000007"/>
    <n v="0.35"/>
    <x v="0"/>
    <x v="63"/>
  </r>
  <r>
    <x v="0"/>
    <n v="1185732"/>
    <x v="290"/>
    <x v="3"/>
    <x v="38"/>
    <x v="41"/>
    <x v="2"/>
    <n v="25.000000000000007"/>
    <x v="40"/>
    <x v="678"/>
    <n v="15000.000000000004"/>
    <n v="0.3"/>
    <x v="0"/>
    <x v="42"/>
  </r>
  <r>
    <x v="0"/>
    <n v="1185732"/>
    <x v="290"/>
    <x v="3"/>
    <x v="38"/>
    <x v="41"/>
    <x v="3"/>
    <n v="25.000000000000007"/>
    <x v="36"/>
    <x v="688"/>
    <n v="13125.000000000004"/>
    <n v="0.3"/>
    <x v="0"/>
    <x v="42"/>
  </r>
  <r>
    <x v="0"/>
    <n v="1185732"/>
    <x v="290"/>
    <x v="3"/>
    <x v="38"/>
    <x v="41"/>
    <x v="4"/>
    <n v="35"/>
    <x v="36"/>
    <x v="183"/>
    <n v="30625"/>
    <n v="0.5"/>
    <x v="0"/>
    <x v="8"/>
  </r>
  <r>
    <x v="0"/>
    <n v="1185732"/>
    <x v="290"/>
    <x v="3"/>
    <x v="38"/>
    <x v="41"/>
    <x v="5"/>
    <n v="55.000000000000007"/>
    <x v="45"/>
    <x v="256"/>
    <n v="71500.000000000015"/>
    <n v="0.4"/>
    <x v="0"/>
    <x v="4"/>
  </r>
  <r>
    <x v="0"/>
    <n v="1185732"/>
    <x v="319"/>
    <x v="3"/>
    <x v="38"/>
    <x v="41"/>
    <x v="0"/>
    <n v="50"/>
    <x v="20"/>
    <x v="140"/>
    <n v="82500"/>
    <n v="0.3"/>
    <x v="0"/>
    <x v="0"/>
  </r>
  <r>
    <x v="0"/>
    <n v="1185732"/>
    <x v="319"/>
    <x v="3"/>
    <x v="38"/>
    <x v="41"/>
    <x v="1"/>
    <n v="45.000000000000007"/>
    <x v="48"/>
    <x v="142"/>
    <n v="47250.000000000007"/>
    <n v="0.35"/>
    <x v="0"/>
    <x v="15"/>
  </r>
  <r>
    <x v="0"/>
    <n v="1185732"/>
    <x v="319"/>
    <x v="3"/>
    <x v="38"/>
    <x v="41"/>
    <x v="2"/>
    <n v="40"/>
    <x v="37"/>
    <x v="125"/>
    <n v="27000"/>
    <n v="0.3"/>
    <x v="0"/>
    <x v="1"/>
  </r>
  <r>
    <x v="0"/>
    <n v="1185732"/>
    <x v="319"/>
    <x v="3"/>
    <x v="38"/>
    <x v="41"/>
    <x v="3"/>
    <n v="40"/>
    <x v="36"/>
    <x v="136"/>
    <n v="21000"/>
    <n v="0.3"/>
    <x v="0"/>
    <x v="1"/>
  </r>
  <r>
    <x v="0"/>
    <n v="1185732"/>
    <x v="319"/>
    <x v="3"/>
    <x v="38"/>
    <x v="41"/>
    <x v="4"/>
    <n v="50"/>
    <x v="40"/>
    <x v="124"/>
    <n v="50000"/>
    <n v="0.5"/>
    <x v="0"/>
    <x v="0"/>
  </r>
  <r>
    <x v="0"/>
    <n v="1185732"/>
    <x v="319"/>
    <x v="3"/>
    <x v="38"/>
    <x v="41"/>
    <x v="5"/>
    <n v="55.000000000000007"/>
    <x v="47"/>
    <x v="141"/>
    <n v="82500.000000000015"/>
    <n v="0.4"/>
    <x v="0"/>
    <x v="4"/>
  </r>
  <r>
    <x v="0"/>
    <n v="1185732"/>
    <x v="351"/>
    <x v="3"/>
    <x v="38"/>
    <x v="41"/>
    <x v="0"/>
    <n v="50"/>
    <x v="27"/>
    <x v="47"/>
    <n v="78750"/>
    <n v="0.3"/>
    <x v="0"/>
    <x v="0"/>
  </r>
  <r>
    <x v="0"/>
    <n v="1185732"/>
    <x v="351"/>
    <x v="3"/>
    <x v="38"/>
    <x v="41"/>
    <x v="1"/>
    <n v="45.000000000000007"/>
    <x v="48"/>
    <x v="142"/>
    <n v="47250.000000000007"/>
    <n v="0.35"/>
    <x v="0"/>
    <x v="15"/>
  </r>
  <r>
    <x v="0"/>
    <n v="1185732"/>
    <x v="351"/>
    <x v="3"/>
    <x v="38"/>
    <x v="41"/>
    <x v="2"/>
    <n v="40"/>
    <x v="37"/>
    <x v="125"/>
    <n v="27000"/>
    <n v="0.3"/>
    <x v="0"/>
    <x v="1"/>
  </r>
  <r>
    <x v="0"/>
    <n v="1185732"/>
    <x v="351"/>
    <x v="3"/>
    <x v="38"/>
    <x v="41"/>
    <x v="3"/>
    <n v="40"/>
    <x v="40"/>
    <x v="135"/>
    <n v="24000"/>
    <n v="0.3"/>
    <x v="0"/>
    <x v="1"/>
  </r>
  <r>
    <x v="0"/>
    <n v="1185732"/>
    <x v="351"/>
    <x v="3"/>
    <x v="38"/>
    <x v="41"/>
    <x v="4"/>
    <n v="50"/>
    <x v="36"/>
    <x v="132"/>
    <n v="43750"/>
    <n v="0.5"/>
    <x v="0"/>
    <x v="0"/>
  </r>
  <r>
    <x v="0"/>
    <n v="1185732"/>
    <x v="351"/>
    <x v="3"/>
    <x v="38"/>
    <x v="41"/>
    <x v="5"/>
    <n v="55.000000000000007"/>
    <x v="44"/>
    <x v="137"/>
    <n v="77000.000000000015"/>
    <n v="0.4"/>
    <x v="0"/>
    <x v="4"/>
  </r>
  <r>
    <x v="0"/>
    <n v="1185732"/>
    <x v="383"/>
    <x v="3"/>
    <x v="38"/>
    <x v="41"/>
    <x v="0"/>
    <n v="35"/>
    <x v="33"/>
    <x v="158"/>
    <n v="49875"/>
    <n v="0.3"/>
    <x v="0"/>
    <x v="8"/>
  </r>
  <r>
    <x v="0"/>
    <n v="1185732"/>
    <x v="383"/>
    <x v="3"/>
    <x v="38"/>
    <x v="41"/>
    <x v="1"/>
    <n v="30.000000000000011"/>
    <x v="34"/>
    <x v="637"/>
    <n v="28875.000000000007"/>
    <n v="0.35"/>
    <x v="0"/>
    <x v="63"/>
  </r>
  <r>
    <x v="0"/>
    <n v="1185732"/>
    <x v="383"/>
    <x v="3"/>
    <x v="38"/>
    <x v="41"/>
    <x v="2"/>
    <n v="25.000000000000007"/>
    <x v="36"/>
    <x v="688"/>
    <n v="13125.000000000004"/>
    <n v="0.3"/>
    <x v="0"/>
    <x v="42"/>
  </r>
  <r>
    <x v="0"/>
    <n v="1185732"/>
    <x v="383"/>
    <x v="3"/>
    <x v="38"/>
    <x v="41"/>
    <x v="3"/>
    <n v="25.000000000000007"/>
    <x v="42"/>
    <x v="361"/>
    <n v="11250.000000000002"/>
    <n v="0.3"/>
    <x v="0"/>
    <x v="44"/>
  </r>
  <r>
    <x v="0"/>
    <n v="1185732"/>
    <x v="383"/>
    <x v="3"/>
    <x v="38"/>
    <x v="41"/>
    <x v="4"/>
    <n v="35"/>
    <x v="42"/>
    <x v="304"/>
    <n v="26250"/>
    <n v="0.5"/>
    <x v="0"/>
    <x v="8"/>
  </r>
  <r>
    <x v="0"/>
    <n v="1185732"/>
    <x v="383"/>
    <x v="3"/>
    <x v="38"/>
    <x v="41"/>
    <x v="5"/>
    <n v="40"/>
    <x v="37"/>
    <x v="125"/>
    <n v="36000"/>
    <n v="0.4"/>
    <x v="0"/>
    <x v="1"/>
  </r>
  <r>
    <x v="0"/>
    <n v="1185732"/>
    <x v="412"/>
    <x v="3"/>
    <x v="38"/>
    <x v="41"/>
    <x v="0"/>
    <n v="44.999999999999993"/>
    <x v="46"/>
    <x v="521"/>
    <n v="53999.999999999993"/>
    <n v="0.3"/>
    <x v="0"/>
    <x v="39"/>
  </r>
  <r>
    <x v="0"/>
    <n v="1185732"/>
    <x v="412"/>
    <x v="3"/>
    <x v="38"/>
    <x v="41"/>
    <x v="1"/>
    <n v="35"/>
    <x v="43"/>
    <x v="132"/>
    <n v="30624.999999999996"/>
    <n v="0.35"/>
    <x v="0"/>
    <x v="8"/>
  </r>
  <r>
    <x v="0"/>
    <n v="1185732"/>
    <x v="412"/>
    <x v="3"/>
    <x v="38"/>
    <x v="41"/>
    <x v="2"/>
    <n v="35"/>
    <x v="42"/>
    <x v="304"/>
    <n v="15750"/>
    <n v="0.3"/>
    <x v="0"/>
    <x v="8"/>
  </r>
  <r>
    <x v="0"/>
    <n v="1185732"/>
    <x v="412"/>
    <x v="3"/>
    <x v="38"/>
    <x v="41"/>
    <x v="3"/>
    <n v="35"/>
    <x v="35"/>
    <x v="317"/>
    <n v="13125"/>
    <n v="0.3"/>
    <x v="0"/>
    <x v="8"/>
  </r>
  <r>
    <x v="0"/>
    <n v="1185732"/>
    <x v="412"/>
    <x v="3"/>
    <x v="38"/>
    <x v="41"/>
    <x v="4"/>
    <n v="44.999999999999993"/>
    <x v="35"/>
    <x v="351"/>
    <n v="28124.999999999996"/>
    <n v="0.5"/>
    <x v="0"/>
    <x v="39"/>
  </r>
  <r>
    <x v="3"/>
    <n v="1185732"/>
    <x v="412"/>
    <x v="3"/>
    <x v="38"/>
    <x v="41"/>
    <x v="5"/>
    <n v="49.999999999999986"/>
    <x v="43"/>
    <x v="578"/>
    <n v="49999.999999999993"/>
    <n v="0.4"/>
    <x v="0"/>
    <x v="48"/>
  </r>
  <r>
    <x v="3"/>
    <n v="1185732"/>
    <x v="443"/>
    <x v="3"/>
    <x v="38"/>
    <x v="41"/>
    <x v="0"/>
    <n v="44.999999999999993"/>
    <x v="46"/>
    <x v="521"/>
    <n v="53999.999999999993"/>
    <n v="0.3"/>
    <x v="0"/>
    <x v="39"/>
  </r>
  <r>
    <x v="3"/>
    <n v="1185732"/>
    <x v="443"/>
    <x v="3"/>
    <x v="38"/>
    <x v="41"/>
    <x v="1"/>
    <n v="35"/>
    <x v="34"/>
    <x v="119"/>
    <n v="33687.5"/>
    <n v="0.35"/>
    <x v="0"/>
    <x v="8"/>
  </r>
  <r>
    <x v="3"/>
    <n v="1185732"/>
    <x v="443"/>
    <x v="3"/>
    <x v="38"/>
    <x v="41"/>
    <x v="2"/>
    <n v="35"/>
    <x v="78"/>
    <x v="689"/>
    <n v="23100"/>
    <n v="0.3"/>
    <x v="0"/>
    <x v="8"/>
  </r>
  <r>
    <x v="3"/>
    <n v="1185732"/>
    <x v="443"/>
    <x v="3"/>
    <x v="38"/>
    <x v="41"/>
    <x v="3"/>
    <n v="35"/>
    <x v="40"/>
    <x v="136"/>
    <n v="21000"/>
    <n v="0.3"/>
    <x v="0"/>
    <x v="8"/>
  </r>
  <r>
    <x v="3"/>
    <n v="1185732"/>
    <x v="443"/>
    <x v="3"/>
    <x v="38"/>
    <x v="41"/>
    <x v="4"/>
    <n v="60"/>
    <x v="36"/>
    <x v="204"/>
    <n v="52500"/>
    <n v="0.5"/>
    <x v="0"/>
    <x v="3"/>
  </r>
  <r>
    <x v="3"/>
    <n v="1185732"/>
    <x v="443"/>
    <x v="3"/>
    <x v="38"/>
    <x v="41"/>
    <x v="5"/>
    <n v="64.999999999999986"/>
    <x v="34"/>
    <x v="409"/>
    <n v="71499.999999999985"/>
    <n v="0.4"/>
    <x v="0"/>
    <x v="16"/>
  </r>
  <r>
    <x v="3"/>
    <n v="1185732"/>
    <x v="472"/>
    <x v="3"/>
    <x v="38"/>
    <x v="41"/>
    <x v="0"/>
    <n v="60"/>
    <x v="27"/>
    <x v="39"/>
    <n v="94500"/>
    <n v="0.3"/>
    <x v="0"/>
    <x v="3"/>
  </r>
  <r>
    <x v="3"/>
    <n v="1185732"/>
    <x v="472"/>
    <x v="3"/>
    <x v="38"/>
    <x v="41"/>
    <x v="1"/>
    <n v="50"/>
    <x v="45"/>
    <x v="133"/>
    <n v="56875"/>
    <n v="0.35"/>
    <x v="0"/>
    <x v="0"/>
  </r>
  <r>
    <x v="3"/>
    <n v="1185732"/>
    <x v="472"/>
    <x v="3"/>
    <x v="38"/>
    <x v="41"/>
    <x v="2"/>
    <n v="50"/>
    <x v="34"/>
    <x v="199"/>
    <n v="41250"/>
    <n v="0.3"/>
    <x v="0"/>
    <x v="0"/>
  </r>
  <r>
    <x v="3"/>
    <n v="1185732"/>
    <x v="472"/>
    <x v="3"/>
    <x v="38"/>
    <x v="41"/>
    <x v="3"/>
    <n v="50"/>
    <x v="37"/>
    <x v="128"/>
    <n v="33750"/>
    <n v="0.3"/>
    <x v="0"/>
    <x v="0"/>
  </r>
  <r>
    <x v="3"/>
    <n v="1185732"/>
    <x v="472"/>
    <x v="3"/>
    <x v="38"/>
    <x v="41"/>
    <x v="4"/>
    <n v="60"/>
    <x v="37"/>
    <x v="200"/>
    <n v="67500"/>
    <n v="0.5"/>
    <x v="0"/>
    <x v="3"/>
  </r>
  <r>
    <x v="3"/>
    <n v="1185732"/>
    <x v="472"/>
    <x v="3"/>
    <x v="38"/>
    <x v="41"/>
    <x v="5"/>
    <n v="64.999999999999986"/>
    <x v="45"/>
    <x v="264"/>
    <n v="84499.999999999985"/>
    <n v="0.4"/>
    <x v="0"/>
    <x v="29"/>
  </r>
  <r>
    <x v="3"/>
    <n v="1185732"/>
    <x v="167"/>
    <x v="3"/>
    <x v="38"/>
    <x v="41"/>
    <x v="0"/>
    <n v="30.000000000000004"/>
    <x v="31"/>
    <x v="142"/>
    <n v="40500.000000000007"/>
    <n v="0.3"/>
    <x v="0"/>
    <x v="18"/>
  </r>
  <r>
    <x v="3"/>
    <n v="1185732"/>
    <x v="167"/>
    <x v="3"/>
    <x v="38"/>
    <x v="41"/>
    <x v="1"/>
    <n v="30.000000000000004"/>
    <x v="43"/>
    <x v="384"/>
    <n v="26250.000000000004"/>
    <n v="0.35"/>
    <x v="0"/>
    <x v="18"/>
  </r>
  <r>
    <x v="3"/>
    <n v="1185732"/>
    <x v="167"/>
    <x v="3"/>
    <x v="38"/>
    <x v="41"/>
    <x v="2"/>
    <n v="20.000000000000007"/>
    <x v="43"/>
    <x v="678"/>
    <n v="15000.000000000004"/>
    <n v="0.3"/>
    <x v="0"/>
    <x v="49"/>
  </r>
  <r>
    <x v="3"/>
    <n v="1185732"/>
    <x v="167"/>
    <x v="3"/>
    <x v="38"/>
    <x v="41"/>
    <x v="3"/>
    <n v="25.000000000000007"/>
    <x v="38"/>
    <x v="679"/>
    <n v="7500.0000000000018"/>
    <n v="0.3"/>
    <x v="0"/>
    <x v="42"/>
  </r>
  <r>
    <x v="3"/>
    <n v="1185732"/>
    <x v="167"/>
    <x v="3"/>
    <x v="38"/>
    <x v="41"/>
    <x v="4"/>
    <n v="40"/>
    <x v="42"/>
    <x v="129"/>
    <n v="30000"/>
    <n v="0.5"/>
    <x v="0"/>
    <x v="1"/>
  </r>
  <r>
    <x v="3"/>
    <n v="1185732"/>
    <x v="167"/>
    <x v="3"/>
    <x v="38"/>
    <x v="41"/>
    <x v="5"/>
    <n v="30.000000000000004"/>
    <x v="43"/>
    <x v="384"/>
    <n v="30000.000000000007"/>
    <n v="0.4"/>
    <x v="0"/>
    <x v="18"/>
  </r>
  <r>
    <x v="3"/>
    <n v="1185732"/>
    <x v="198"/>
    <x v="3"/>
    <x v="38"/>
    <x v="41"/>
    <x v="0"/>
    <n v="30.000000000000004"/>
    <x v="23"/>
    <x v="193"/>
    <n v="45000.000000000007"/>
    <n v="0.3"/>
    <x v="0"/>
    <x v="18"/>
  </r>
  <r>
    <x v="3"/>
    <n v="1185732"/>
    <x v="198"/>
    <x v="3"/>
    <x v="38"/>
    <x v="41"/>
    <x v="1"/>
    <n v="30.000000000000004"/>
    <x v="42"/>
    <x v="354"/>
    <n v="15750.000000000002"/>
    <n v="0.35"/>
    <x v="0"/>
    <x v="18"/>
  </r>
  <r>
    <x v="3"/>
    <n v="1185732"/>
    <x v="198"/>
    <x v="3"/>
    <x v="38"/>
    <x v="41"/>
    <x v="2"/>
    <n v="20.000000000000007"/>
    <x v="40"/>
    <x v="680"/>
    <n v="12000.000000000004"/>
    <n v="0.3"/>
    <x v="0"/>
    <x v="50"/>
  </r>
  <r>
    <x v="3"/>
    <n v="1185732"/>
    <x v="198"/>
    <x v="3"/>
    <x v="39"/>
    <x v="42"/>
    <x v="3"/>
    <n v="25.000000000000007"/>
    <x v="41"/>
    <x v="356"/>
    <n v="5625.0000000000009"/>
    <n v="0.3"/>
    <x v="0"/>
    <x v="44"/>
  </r>
  <r>
    <x v="3"/>
    <n v="1185732"/>
    <x v="198"/>
    <x v="3"/>
    <x v="39"/>
    <x v="42"/>
    <x v="4"/>
    <n v="40"/>
    <x v="42"/>
    <x v="129"/>
    <n v="30000"/>
    <n v="0.5"/>
    <x v="0"/>
    <x v="1"/>
  </r>
  <r>
    <x v="3"/>
    <n v="1185732"/>
    <x v="198"/>
    <x v="3"/>
    <x v="39"/>
    <x v="42"/>
    <x v="5"/>
    <n v="14.999999999999996"/>
    <x v="43"/>
    <x v="681"/>
    <n v="14999.999999999998"/>
    <n v="0.4"/>
    <x v="0"/>
    <x v="45"/>
  </r>
  <r>
    <x v="3"/>
    <n v="1185732"/>
    <x v="704"/>
    <x v="3"/>
    <x v="39"/>
    <x v="42"/>
    <x v="0"/>
    <n v="20.000000000000004"/>
    <x v="53"/>
    <x v="682"/>
    <n v="28200.000000000004"/>
    <n v="0.3"/>
    <x v="0"/>
    <x v="83"/>
  </r>
  <r>
    <x v="3"/>
    <n v="1185732"/>
    <x v="704"/>
    <x v="3"/>
    <x v="39"/>
    <x v="42"/>
    <x v="1"/>
    <n v="20.000000000000004"/>
    <x v="36"/>
    <x v="528"/>
    <n v="12250.000000000002"/>
    <n v="0.35"/>
    <x v="0"/>
    <x v="83"/>
  </r>
  <r>
    <x v="3"/>
    <n v="1185732"/>
    <x v="704"/>
    <x v="3"/>
    <x v="39"/>
    <x v="42"/>
    <x v="2"/>
    <n v="10.000000000000004"/>
    <x v="37"/>
    <x v="683"/>
    <n v="6750.0000000000018"/>
    <n v="0.3"/>
    <x v="0"/>
    <x v="69"/>
  </r>
  <r>
    <x v="3"/>
    <n v="1185732"/>
    <x v="704"/>
    <x v="3"/>
    <x v="39"/>
    <x v="42"/>
    <x v="3"/>
    <n v="14.999999999999996"/>
    <x v="41"/>
    <x v="690"/>
    <n v="3374.9999999999995"/>
    <n v="0.3"/>
    <x v="0"/>
    <x v="45"/>
  </r>
  <r>
    <x v="3"/>
    <n v="1185732"/>
    <x v="704"/>
    <x v="3"/>
    <x v="39"/>
    <x v="42"/>
    <x v="4"/>
    <n v="30.000000000000004"/>
    <x v="35"/>
    <x v="361"/>
    <n v="18750.000000000004"/>
    <n v="0.5"/>
    <x v="0"/>
    <x v="18"/>
  </r>
  <r>
    <x v="3"/>
    <n v="1185732"/>
    <x v="704"/>
    <x v="3"/>
    <x v="39"/>
    <x v="42"/>
    <x v="5"/>
    <n v="20.000000000000004"/>
    <x v="37"/>
    <x v="354"/>
    <n v="18000.000000000004"/>
    <n v="0.4"/>
    <x v="0"/>
    <x v="83"/>
  </r>
  <r>
    <x v="3"/>
    <n v="1185732"/>
    <x v="721"/>
    <x v="3"/>
    <x v="39"/>
    <x v="42"/>
    <x v="0"/>
    <n v="20.000000000000004"/>
    <x v="31"/>
    <x v="381"/>
    <n v="27000.000000000004"/>
    <n v="0.3"/>
    <x v="0"/>
    <x v="83"/>
  </r>
  <r>
    <x v="3"/>
    <n v="1185732"/>
    <x v="721"/>
    <x v="3"/>
    <x v="39"/>
    <x v="42"/>
    <x v="1"/>
    <n v="20.000000000000004"/>
    <x v="42"/>
    <x v="302"/>
    <n v="10500"/>
    <n v="0.35"/>
    <x v="0"/>
    <x v="83"/>
  </r>
  <r>
    <x v="3"/>
    <n v="1185732"/>
    <x v="721"/>
    <x v="3"/>
    <x v="39"/>
    <x v="42"/>
    <x v="2"/>
    <n v="10.000000000000004"/>
    <x v="42"/>
    <x v="691"/>
    <n v="4500.0000000000018"/>
    <n v="0.3"/>
    <x v="0"/>
    <x v="84"/>
  </r>
  <r>
    <x v="3"/>
    <n v="1185732"/>
    <x v="721"/>
    <x v="3"/>
    <x v="39"/>
    <x v="42"/>
    <x v="3"/>
    <n v="14.999999999999996"/>
    <x v="41"/>
    <x v="690"/>
    <n v="3374.9999999999995"/>
    <n v="0.3"/>
    <x v="0"/>
    <x v="45"/>
  </r>
  <r>
    <x v="3"/>
    <n v="1185732"/>
    <x v="721"/>
    <x v="3"/>
    <x v="39"/>
    <x v="42"/>
    <x v="4"/>
    <n v="60"/>
    <x v="38"/>
    <x v="129"/>
    <n v="30000"/>
    <n v="0.5"/>
    <x v="0"/>
    <x v="3"/>
  </r>
  <r>
    <x v="3"/>
    <n v="1185732"/>
    <x v="721"/>
    <x v="3"/>
    <x v="39"/>
    <x v="42"/>
    <x v="5"/>
    <n v="50"/>
    <x v="37"/>
    <x v="128"/>
    <n v="45000"/>
    <n v="0.4"/>
    <x v="0"/>
    <x v="0"/>
  </r>
  <r>
    <x v="3"/>
    <n v="1185732"/>
    <x v="257"/>
    <x v="3"/>
    <x v="39"/>
    <x v="42"/>
    <x v="0"/>
    <n v="60"/>
    <x v="39"/>
    <x v="130"/>
    <n v="89100"/>
    <n v="0.3"/>
    <x v="0"/>
    <x v="3"/>
  </r>
  <r>
    <x v="3"/>
    <n v="1185732"/>
    <x v="257"/>
    <x v="3"/>
    <x v="39"/>
    <x v="42"/>
    <x v="1"/>
    <n v="40"/>
    <x v="40"/>
    <x v="135"/>
    <n v="28000"/>
    <n v="0.35"/>
    <x v="0"/>
    <x v="1"/>
  </r>
  <r>
    <x v="3"/>
    <n v="1185732"/>
    <x v="257"/>
    <x v="3"/>
    <x v="39"/>
    <x v="42"/>
    <x v="2"/>
    <n v="35"/>
    <x v="36"/>
    <x v="183"/>
    <n v="18375"/>
    <n v="0.3"/>
    <x v="0"/>
    <x v="8"/>
  </r>
  <r>
    <x v="3"/>
    <n v="1185732"/>
    <x v="257"/>
    <x v="3"/>
    <x v="39"/>
    <x v="42"/>
    <x v="3"/>
    <n v="35"/>
    <x v="42"/>
    <x v="304"/>
    <n v="15750"/>
    <n v="0.3"/>
    <x v="0"/>
    <x v="8"/>
  </r>
  <r>
    <x v="3"/>
    <n v="1185732"/>
    <x v="257"/>
    <x v="3"/>
    <x v="39"/>
    <x v="42"/>
    <x v="4"/>
    <n v="44.999999999999993"/>
    <x v="36"/>
    <x v="460"/>
    <n v="39374.999999999993"/>
    <n v="0.5"/>
    <x v="0"/>
    <x v="39"/>
  </r>
  <r>
    <x v="3"/>
    <n v="1185732"/>
    <x v="257"/>
    <x v="3"/>
    <x v="39"/>
    <x v="42"/>
    <x v="5"/>
    <n v="49.999999999999993"/>
    <x v="48"/>
    <x v="555"/>
    <n v="59999.999999999993"/>
    <n v="0.4"/>
    <x v="0"/>
    <x v="48"/>
  </r>
  <r>
    <x v="3"/>
    <n v="1185732"/>
    <x v="287"/>
    <x v="3"/>
    <x v="39"/>
    <x v="42"/>
    <x v="0"/>
    <n v="35"/>
    <x v="20"/>
    <x v="170"/>
    <n v="57750"/>
    <n v="0.3"/>
    <x v="0"/>
    <x v="8"/>
  </r>
  <r>
    <x v="3"/>
    <n v="1185732"/>
    <x v="287"/>
    <x v="3"/>
    <x v="39"/>
    <x v="42"/>
    <x v="1"/>
    <n v="30.000000000000011"/>
    <x v="48"/>
    <x v="692"/>
    <n v="31500.000000000007"/>
    <n v="0.35"/>
    <x v="0"/>
    <x v="63"/>
  </r>
  <r>
    <x v="3"/>
    <n v="1185732"/>
    <x v="287"/>
    <x v="3"/>
    <x v="39"/>
    <x v="42"/>
    <x v="2"/>
    <n v="25.000000000000007"/>
    <x v="40"/>
    <x v="678"/>
    <n v="15000.000000000004"/>
    <n v="0.3"/>
    <x v="0"/>
    <x v="42"/>
  </r>
  <r>
    <x v="3"/>
    <n v="1185732"/>
    <x v="287"/>
    <x v="3"/>
    <x v="39"/>
    <x v="42"/>
    <x v="3"/>
    <n v="25.000000000000007"/>
    <x v="36"/>
    <x v="688"/>
    <n v="13125.000000000004"/>
    <n v="0.3"/>
    <x v="0"/>
    <x v="42"/>
  </r>
  <r>
    <x v="3"/>
    <n v="1185732"/>
    <x v="287"/>
    <x v="3"/>
    <x v="39"/>
    <x v="42"/>
    <x v="4"/>
    <n v="35"/>
    <x v="36"/>
    <x v="183"/>
    <n v="30625"/>
    <n v="0.5"/>
    <x v="0"/>
    <x v="8"/>
  </r>
  <r>
    <x v="3"/>
    <n v="1185732"/>
    <x v="287"/>
    <x v="3"/>
    <x v="39"/>
    <x v="42"/>
    <x v="5"/>
    <n v="55.000000000000007"/>
    <x v="45"/>
    <x v="256"/>
    <n v="71500.000000000015"/>
    <n v="0.4"/>
    <x v="0"/>
    <x v="4"/>
  </r>
  <r>
    <x v="3"/>
    <n v="1185732"/>
    <x v="316"/>
    <x v="3"/>
    <x v="39"/>
    <x v="42"/>
    <x v="0"/>
    <n v="50"/>
    <x v="20"/>
    <x v="140"/>
    <n v="82500"/>
    <n v="0.3"/>
    <x v="0"/>
    <x v="0"/>
  </r>
  <r>
    <x v="3"/>
    <n v="1185732"/>
    <x v="316"/>
    <x v="3"/>
    <x v="39"/>
    <x v="42"/>
    <x v="1"/>
    <n v="45.000000000000007"/>
    <x v="48"/>
    <x v="142"/>
    <n v="47250.000000000007"/>
    <n v="0.35"/>
    <x v="0"/>
    <x v="15"/>
  </r>
  <r>
    <x v="3"/>
    <n v="1185732"/>
    <x v="316"/>
    <x v="3"/>
    <x v="39"/>
    <x v="42"/>
    <x v="2"/>
    <n v="40"/>
    <x v="37"/>
    <x v="125"/>
    <n v="27000"/>
    <n v="0.3"/>
    <x v="0"/>
    <x v="1"/>
  </r>
  <r>
    <x v="3"/>
    <n v="1185732"/>
    <x v="316"/>
    <x v="3"/>
    <x v="39"/>
    <x v="42"/>
    <x v="3"/>
    <n v="40"/>
    <x v="36"/>
    <x v="136"/>
    <n v="21000"/>
    <n v="0.3"/>
    <x v="0"/>
    <x v="1"/>
  </r>
  <r>
    <x v="3"/>
    <n v="1185732"/>
    <x v="316"/>
    <x v="3"/>
    <x v="39"/>
    <x v="42"/>
    <x v="4"/>
    <n v="50"/>
    <x v="40"/>
    <x v="124"/>
    <n v="50000"/>
    <n v="0.5"/>
    <x v="0"/>
    <x v="0"/>
  </r>
  <r>
    <x v="3"/>
    <n v="1185732"/>
    <x v="316"/>
    <x v="3"/>
    <x v="39"/>
    <x v="42"/>
    <x v="5"/>
    <n v="55.000000000000007"/>
    <x v="47"/>
    <x v="141"/>
    <n v="82500.000000000015"/>
    <n v="0.4"/>
    <x v="0"/>
    <x v="4"/>
  </r>
  <r>
    <x v="3"/>
    <n v="1185732"/>
    <x v="348"/>
    <x v="3"/>
    <x v="39"/>
    <x v="42"/>
    <x v="0"/>
    <n v="50"/>
    <x v="27"/>
    <x v="47"/>
    <n v="78750"/>
    <n v="0.3"/>
    <x v="0"/>
    <x v="0"/>
  </r>
  <r>
    <x v="3"/>
    <n v="1185732"/>
    <x v="348"/>
    <x v="3"/>
    <x v="39"/>
    <x v="42"/>
    <x v="1"/>
    <n v="45.000000000000007"/>
    <x v="48"/>
    <x v="142"/>
    <n v="47250.000000000007"/>
    <n v="0.35"/>
    <x v="0"/>
    <x v="15"/>
  </r>
  <r>
    <x v="3"/>
    <n v="1185732"/>
    <x v="348"/>
    <x v="3"/>
    <x v="39"/>
    <x v="42"/>
    <x v="2"/>
    <n v="40"/>
    <x v="37"/>
    <x v="125"/>
    <n v="27000"/>
    <n v="0.3"/>
    <x v="0"/>
    <x v="1"/>
  </r>
  <r>
    <x v="3"/>
    <n v="1185732"/>
    <x v="348"/>
    <x v="3"/>
    <x v="39"/>
    <x v="42"/>
    <x v="3"/>
    <n v="40"/>
    <x v="40"/>
    <x v="135"/>
    <n v="24000"/>
    <n v="0.3"/>
    <x v="0"/>
    <x v="1"/>
  </r>
  <r>
    <x v="3"/>
    <n v="1185732"/>
    <x v="348"/>
    <x v="3"/>
    <x v="39"/>
    <x v="42"/>
    <x v="4"/>
    <n v="50"/>
    <x v="36"/>
    <x v="132"/>
    <n v="43750"/>
    <n v="0.5"/>
    <x v="0"/>
    <x v="0"/>
  </r>
  <r>
    <x v="3"/>
    <n v="1185732"/>
    <x v="348"/>
    <x v="3"/>
    <x v="39"/>
    <x v="42"/>
    <x v="5"/>
    <n v="55.000000000000007"/>
    <x v="44"/>
    <x v="137"/>
    <n v="77000.000000000015"/>
    <n v="0.4"/>
    <x v="0"/>
    <x v="4"/>
  </r>
  <r>
    <x v="3"/>
    <n v="1185732"/>
    <x v="380"/>
    <x v="3"/>
    <x v="39"/>
    <x v="42"/>
    <x v="0"/>
    <n v="35"/>
    <x v="33"/>
    <x v="158"/>
    <n v="49875"/>
    <n v="0.3"/>
    <x v="0"/>
    <x v="8"/>
  </r>
  <r>
    <x v="3"/>
    <n v="1185732"/>
    <x v="380"/>
    <x v="3"/>
    <x v="39"/>
    <x v="42"/>
    <x v="1"/>
    <n v="30.000000000000011"/>
    <x v="43"/>
    <x v="375"/>
    <n v="26250.000000000007"/>
    <n v="0.35"/>
    <x v="0"/>
    <x v="63"/>
  </r>
  <r>
    <x v="3"/>
    <n v="1185732"/>
    <x v="380"/>
    <x v="3"/>
    <x v="39"/>
    <x v="42"/>
    <x v="2"/>
    <n v="25.000000000000007"/>
    <x v="42"/>
    <x v="361"/>
    <n v="11250.000000000002"/>
    <n v="0.3"/>
    <x v="0"/>
    <x v="44"/>
  </r>
  <r>
    <x v="3"/>
    <n v="1185732"/>
    <x v="380"/>
    <x v="3"/>
    <x v="39"/>
    <x v="42"/>
    <x v="3"/>
    <n v="25.000000000000007"/>
    <x v="35"/>
    <x v="693"/>
    <n v="9375.0000000000018"/>
    <n v="0.3"/>
    <x v="0"/>
    <x v="44"/>
  </r>
  <r>
    <x v="3"/>
    <n v="1185732"/>
    <x v="380"/>
    <x v="3"/>
    <x v="39"/>
    <x v="42"/>
    <x v="4"/>
    <n v="35"/>
    <x v="35"/>
    <x v="317"/>
    <n v="21875"/>
    <n v="0.5"/>
    <x v="0"/>
    <x v="8"/>
  </r>
  <r>
    <x v="3"/>
    <n v="1185732"/>
    <x v="380"/>
    <x v="3"/>
    <x v="39"/>
    <x v="42"/>
    <x v="5"/>
    <n v="40"/>
    <x v="40"/>
    <x v="135"/>
    <n v="32000"/>
    <n v="0.4"/>
    <x v="0"/>
    <x v="1"/>
  </r>
  <r>
    <x v="3"/>
    <n v="1185732"/>
    <x v="409"/>
    <x v="3"/>
    <x v="39"/>
    <x v="42"/>
    <x v="0"/>
    <n v="44.999999999999993"/>
    <x v="47"/>
    <x v="318"/>
    <n v="50624.999999999993"/>
    <n v="0.3"/>
    <x v="0"/>
    <x v="39"/>
  </r>
  <r>
    <x v="3"/>
    <n v="1185732"/>
    <x v="409"/>
    <x v="3"/>
    <x v="39"/>
    <x v="42"/>
    <x v="1"/>
    <n v="35"/>
    <x v="37"/>
    <x v="122"/>
    <n v="27562.5"/>
    <n v="0.35"/>
    <x v="0"/>
    <x v="8"/>
  </r>
  <r>
    <x v="3"/>
    <n v="1185732"/>
    <x v="409"/>
    <x v="3"/>
    <x v="39"/>
    <x v="42"/>
    <x v="2"/>
    <n v="35"/>
    <x v="35"/>
    <x v="317"/>
    <n v="13125"/>
    <n v="0.3"/>
    <x v="0"/>
    <x v="8"/>
  </r>
  <r>
    <x v="3"/>
    <n v="1185732"/>
    <x v="409"/>
    <x v="3"/>
    <x v="39"/>
    <x v="42"/>
    <x v="3"/>
    <n v="35"/>
    <x v="35"/>
    <x v="317"/>
    <n v="13125"/>
    <n v="0.3"/>
    <x v="0"/>
    <x v="8"/>
  </r>
  <r>
    <x v="3"/>
    <n v="1185732"/>
    <x v="409"/>
    <x v="3"/>
    <x v="39"/>
    <x v="42"/>
    <x v="4"/>
    <n v="44.999999999999993"/>
    <x v="35"/>
    <x v="351"/>
    <n v="28124.999999999996"/>
    <n v="0.5"/>
    <x v="0"/>
    <x v="39"/>
  </r>
  <r>
    <x v="3"/>
    <n v="1185732"/>
    <x v="409"/>
    <x v="3"/>
    <x v="39"/>
    <x v="42"/>
    <x v="5"/>
    <n v="49.999999999999986"/>
    <x v="43"/>
    <x v="578"/>
    <n v="49999.999999999993"/>
    <n v="0.4"/>
    <x v="0"/>
    <x v="48"/>
  </r>
  <r>
    <x v="3"/>
    <n v="1185732"/>
    <x v="440"/>
    <x v="3"/>
    <x v="39"/>
    <x v="42"/>
    <x v="0"/>
    <n v="44.999999999999993"/>
    <x v="46"/>
    <x v="521"/>
    <n v="53999.999999999993"/>
    <n v="0.3"/>
    <x v="0"/>
    <x v="39"/>
  </r>
  <r>
    <x v="3"/>
    <n v="1185732"/>
    <x v="440"/>
    <x v="3"/>
    <x v="39"/>
    <x v="42"/>
    <x v="1"/>
    <n v="35"/>
    <x v="48"/>
    <x v="204"/>
    <n v="36750"/>
    <n v="0.35"/>
    <x v="0"/>
    <x v="8"/>
  </r>
  <r>
    <x v="3"/>
    <n v="1185732"/>
    <x v="440"/>
    <x v="3"/>
    <x v="39"/>
    <x v="42"/>
    <x v="2"/>
    <n v="35"/>
    <x v="82"/>
    <x v="694"/>
    <n v="25725"/>
    <n v="0.3"/>
    <x v="0"/>
    <x v="8"/>
  </r>
  <r>
    <x v="3"/>
    <n v="1185732"/>
    <x v="440"/>
    <x v="3"/>
    <x v="39"/>
    <x v="42"/>
    <x v="3"/>
    <n v="35"/>
    <x v="37"/>
    <x v="122"/>
    <n v="23625"/>
    <n v="0.3"/>
    <x v="0"/>
    <x v="8"/>
  </r>
  <r>
    <x v="3"/>
    <n v="1185732"/>
    <x v="440"/>
    <x v="3"/>
    <x v="39"/>
    <x v="42"/>
    <x v="4"/>
    <n v="60"/>
    <x v="40"/>
    <x v="150"/>
    <n v="60000"/>
    <n v="0.5"/>
    <x v="0"/>
    <x v="3"/>
  </r>
  <r>
    <x v="3"/>
    <n v="1185732"/>
    <x v="440"/>
    <x v="3"/>
    <x v="39"/>
    <x v="42"/>
    <x v="5"/>
    <n v="64.999999999999986"/>
    <x v="48"/>
    <x v="151"/>
    <n v="77999.999999999985"/>
    <n v="0.4"/>
    <x v="0"/>
    <x v="16"/>
  </r>
  <r>
    <x v="3"/>
    <n v="1185732"/>
    <x v="469"/>
    <x v="3"/>
    <x v="39"/>
    <x v="42"/>
    <x v="0"/>
    <n v="60"/>
    <x v="20"/>
    <x v="77"/>
    <n v="99000"/>
    <n v="0.3"/>
    <x v="0"/>
    <x v="3"/>
  </r>
  <r>
    <x v="3"/>
    <n v="1185732"/>
    <x v="469"/>
    <x v="3"/>
    <x v="39"/>
    <x v="42"/>
    <x v="1"/>
    <n v="50"/>
    <x v="44"/>
    <x v="160"/>
    <n v="61249.999999999993"/>
    <n v="0.35"/>
    <x v="0"/>
    <x v="0"/>
  </r>
  <r>
    <x v="3"/>
    <n v="1185732"/>
    <x v="469"/>
    <x v="3"/>
    <x v="39"/>
    <x v="42"/>
    <x v="2"/>
    <n v="50"/>
    <x v="48"/>
    <x v="149"/>
    <n v="45000"/>
    <n v="0.3"/>
    <x v="0"/>
    <x v="0"/>
  </r>
  <r>
    <x v="3"/>
    <n v="1185732"/>
    <x v="469"/>
    <x v="3"/>
    <x v="39"/>
    <x v="42"/>
    <x v="3"/>
    <n v="50"/>
    <x v="43"/>
    <x v="145"/>
    <n v="37500"/>
    <n v="0.3"/>
    <x v="0"/>
    <x v="0"/>
  </r>
  <r>
    <x v="3"/>
    <n v="1185732"/>
    <x v="469"/>
    <x v="3"/>
    <x v="39"/>
    <x v="42"/>
    <x v="4"/>
    <n v="60"/>
    <x v="43"/>
    <x v="149"/>
    <n v="75000"/>
    <n v="0.5"/>
    <x v="0"/>
    <x v="3"/>
  </r>
  <r>
    <x v="3"/>
    <n v="1185732"/>
    <x v="469"/>
    <x v="3"/>
    <x v="39"/>
    <x v="42"/>
    <x v="5"/>
    <n v="64.999999999999986"/>
    <x v="44"/>
    <x v="695"/>
    <n v="90999.999999999985"/>
    <n v="0.4"/>
    <x v="0"/>
    <x v="16"/>
  </r>
  <r>
    <x v="3"/>
    <n v="1185732"/>
    <x v="174"/>
    <x v="3"/>
    <x v="39"/>
    <x v="42"/>
    <x v="0"/>
    <n v="35"/>
    <x v="23"/>
    <x v="160"/>
    <n v="70000"/>
    <n v="0.4"/>
    <x v="0"/>
    <x v="8"/>
  </r>
  <r>
    <x v="3"/>
    <n v="1185732"/>
    <x v="174"/>
    <x v="3"/>
    <x v="39"/>
    <x v="42"/>
    <x v="1"/>
    <n v="35"/>
    <x v="48"/>
    <x v="204"/>
    <n v="42000"/>
    <n v="0.4"/>
    <x v="0"/>
    <x v="8"/>
  </r>
  <r>
    <x v="3"/>
    <n v="1185732"/>
    <x v="174"/>
    <x v="3"/>
    <x v="39"/>
    <x v="42"/>
    <x v="2"/>
    <n v="25.000000000000007"/>
    <x v="48"/>
    <x v="384"/>
    <n v="26250.000000000004"/>
    <n v="0.35"/>
    <x v="0"/>
    <x v="44"/>
  </r>
  <r>
    <x v="3"/>
    <n v="1185732"/>
    <x v="174"/>
    <x v="3"/>
    <x v="39"/>
    <x v="42"/>
    <x v="3"/>
    <n v="30.000000000000004"/>
    <x v="42"/>
    <x v="354"/>
    <n v="15750.000000000002"/>
    <n v="0.35"/>
    <x v="0"/>
    <x v="18"/>
  </r>
  <r>
    <x v="3"/>
    <n v="1185732"/>
    <x v="174"/>
    <x v="3"/>
    <x v="39"/>
    <x v="42"/>
    <x v="4"/>
    <n v="44.999999999999993"/>
    <x v="40"/>
    <x v="696"/>
    <n v="26999.999999999996"/>
    <n v="0.3"/>
    <x v="0"/>
    <x v="39"/>
  </r>
  <r>
    <x v="3"/>
    <n v="1185732"/>
    <x v="174"/>
    <x v="3"/>
    <x v="39"/>
    <x v="42"/>
    <x v="5"/>
    <n v="35"/>
    <x v="48"/>
    <x v="204"/>
    <n v="42000"/>
    <n v="0.4"/>
    <x v="0"/>
    <x v="8"/>
  </r>
  <r>
    <x v="3"/>
    <n v="1185732"/>
    <x v="205"/>
    <x v="3"/>
    <x v="39"/>
    <x v="42"/>
    <x v="0"/>
    <n v="35"/>
    <x v="20"/>
    <x v="170"/>
    <n v="77000"/>
    <n v="0.4"/>
    <x v="0"/>
    <x v="8"/>
  </r>
  <r>
    <x v="3"/>
    <n v="1185732"/>
    <x v="205"/>
    <x v="3"/>
    <x v="39"/>
    <x v="42"/>
    <x v="1"/>
    <n v="35"/>
    <x v="40"/>
    <x v="136"/>
    <n v="28000"/>
    <n v="0.4"/>
    <x v="0"/>
    <x v="8"/>
  </r>
  <r>
    <x v="3"/>
    <n v="1185732"/>
    <x v="205"/>
    <x v="3"/>
    <x v="39"/>
    <x v="42"/>
    <x v="2"/>
    <n v="25.000000000000007"/>
    <x v="43"/>
    <x v="459"/>
    <n v="21875.000000000004"/>
    <n v="0.35"/>
    <x v="0"/>
    <x v="44"/>
  </r>
  <r>
    <x v="3"/>
    <n v="1185732"/>
    <x v="205"/>
    <x v="3"/>
    <x v="40"/>
    <x v="43"/>
    <x v="3"/>
    <n v="30.000000000000004"/>
    <x v="35"/>
    <x v="361"/>
    <n v="13125.000000000002"/>
    <n v="0.35"/>
    <x v="0"/>
    <x v="18"/>
  </r>
  <r>
    <x v="3"/>
    <n v="1185732"/>
    <x v="205"/>
    <x v="3"/>
    <x v="40"/>
    <x v="43"/>
    <x v="4"/>
    <n v="44.999999999999993"/>
    <x v="40"/>
    <x v="696"/>
    <n v="26999.999999999996"/>
    <n v="0.3"/>
    <x v="0"/>
    <x v="39"/>
  </r>
  <r>
    <x v="3"/>
    <n v="1185732"/>
    <x v="205"/>
    <x v="3"/>
    <x v="40"/>
    <x v="43"/>
    <x v="5"/>
    <n v="19.999999999999996"/>
    <x v="48"/>
    <x v="613"/>
    <n v="24000"/>
    <n v="0.4"/>
    <x v="0"/>
    <x v="43"/>
  </r>
  <r>
    <x v="3"/>
    <n v="1185732"/>
    <x v="214"/>
    <x v="3"/>
    <x v="40"/>
    <x v="43"/>
    <x v="0"/>
    <n v="25.000000000000007"/>
    <x v="66"/>
    <x v="373"/>
    <n v="52000.000000000022"/>
    <n v="0.4"/>
    <x v="0"/>
    <x v="42"/>
  </r>
  <r>
    <x v="3"/>
    <n v="1185732"/>
    <x v="214"/>
    <x v="3"/>
    <x v="40"/>
    <x v="43"/>
    <x v="1"/>
    <n v="25.000000000000007"/>
    <x v="37"/>
    <x v="667"/>
    <n v="22500.000000000007"/>
    <n v="0.4"/>
    <x v="0"/>
    <x v="44"/>
  </r>
  <r>
    <x v="3"/>
    <n v="1185732"/>
    <x v="214"/>
    <x v="3"/>
    <x v="40"/>
    <x v="43"/>
    <x v="2"/>
    <n v="15.000000000000002"/>
    <x v="34"/>
    <x v="503"/>
    <n v="14437.500000000002"/>
    <n v="0.35"/>
    <x v="0"/>
    <x v="64"/>
  </r>
  <r>
    <x v="3"/>
    <n v="1185732"/>
    <x v="214"/>
    <x v="3"/>
    <x v="40"/>
    <x v="43"/>
    <x v="3"/>
    <n v="19.999999999999996"/>
    <x v="35"/>
    <x v="359"/>
    <n v="8749.9999999999982"/>
    <n v="0.35"/>
    <x v="0"/>
    <x v="43"/>
  </r>
  <r>
    <x v="3"/>
    <n v="1185732"/>
    <x v="214"/>
    <x v="3"/>
    <x v="40"/>
    <x v="43"/>
    <x v="4"/>
    <n v="35"/>
    <x v="36"/>
    <x v="183"/>
    <n v="18375"/>
    <n v="0.3"/>
    <x v="0"/>
    <x v="8"/>
  </r>
  <r>
    <x v="3"/>
    <n v="1185732"/>
    <x v="214"/>
    <x v="3"/>
    <x v="40"/>
    <x v="43"/>
    <x v="5"/>
    <n v="25.000000000000007"/>
    <x v="34"/>
    <x v="392"/>
    <n v="27500.000000000007"/>
    <n v="0.4"/>
    <x v="0"/>
    <x v="44"/>
  </r>
  <r>
    <x v="3"/>
    <n v="1185732"/>
    <x v="233"/>
    <x v="3"/>
    <x v="40"/>
    <x v="43"/>
    <x v="0"/>
    <n v="25.000000000000007"/>
    <x v="23"/>
    <x v="382"/>
    <n v="50000.000000000015"/>
    <n v="0.4"/>
    <x v="0"/>
    <x v="44"/>
  </r>
  <r>
    <x v="3"/>
    <n v="1185732"/>
    <x v="233"/>
    <x v="3"/>
    <x v="40"/>
    <x v="43"/>
    <x v="1"/>
    <n v="25.000000000000007"/>
    <x v="40"/>
    <x v="678"/>
    <n v="20000.000000000007"/>
    <n v="0.4"/>
    <x v="0"/>
    <x v="42"/>
  </r>
  <r>
    <x v="3"/>
    <n v="1185732"/>
    <x v="233"/>
    <x v="3"/>
    <x v="40"/>
    <x v="43"/>
    <x v="2"/>
    <n v="15.000000000000002"/>
    <x v="40"/>
    <x v="302"/>
    <n v="10500"/>
    <n v="0.35"/>
    <x v="0"/>
    <x v="64"/>
  </r>
  <r>
    <x v="3"/>
    <n v="1185732"/>
    <x v="233"/>
    <x v="3"/>
    <x v="40"/>
    <x v="43"/>
    <x v="3"/>
    <n v="19.999999999999996"/>
    <x v="35"/>
    <x v="359"/>
    <n v="8749.9999999999982"/>
    <n v="0.35"/>
    <x v="0"/>
    <x v="43"/>
  </r>
  <r>
    <x v="3"/>
    <n v="1185732"/>
    <x v="233"/>
    <x v="3"/>
    <x v="40"/>
    <x v="43"/>
    <x v="4"/>
    <n v="65"/>
    <x v="42"/>
    <x v="148"/>
    <n v="29250"/>
    <n v="0.3"/>
    <x v="0"/>
    <x v="5"/>
  </r>
  <r>
    <x v="3"/>
    <n v="1185732"/>
    <x v="233"/>
    <x v="3"/>
    <x v="40"/>
    <x v="43"/>
    <x v="5"/>
    <n v="50"/>
    <x v="34"/>
    <x v="199"/>
    <n v="55000"/>
    <n v="0.4"/>
    <x v="0"/>
    <x v="0"/>
  </r>
  <r>
    <x v="3"/>
    <n v="1185732"/>
    <x v="264"/>
    <x v="3"/>
    <x v="40"/>
    <x v="43"/>
    <x v="0"/>
    <n v="60"/>
    <x v="61"/>
    <x v="697"/>
    <n v="130800"/>
    <n v="0.4"/>
    <x v="0"/>
    <x v="3"/>
  </r>
  <r>
    <x v="3"/>
    <n v="1185732"/>
    <x v="264"/>
    <x v="3"/>
    <x v="40"/>
    <x v="43"/>
    <x v="1"/>
    <n v="40"/>
    <x v="43"/>
    <x v="124"/>
    <n v="40000"/>
    <n v="0.4"/>
    <x v="0"/>
    <x v="1"/>
  </r>
  <r>
    <x v="3"/>
    <n v="1185732"/>
    <x v="264"/>
    <x v="3"/>
    <x v="40"/>
    <x v="43"/>
    <x v="2"/>
    <n v="35"/>
    <x v="37"/>
    <x v="122"/>
    <n v="27562.5"/>
    <n v="0.35"/>
    <x v="0"/>
    <x v="8"/>
  </r>
  <r>
    <x v="3"/>
    <n v="1185732"/>
    <x v="264"/>
    <x v="3"/>
    <x v="40"/>
    <x v="43"/>
    <x v="3"/>
    <n v="35"/>
    <x v="36"/>
    <x v="183"/>
    <n v="21437.5"/>
    <n v="0.35"/>
    <x v="0"/>
    <x v="8"/>
  </r>
  <r>
    <x v="3"/>
    <n v="1185732"/>
    <x v="264"/>
    <x v="3"/>
    <x v="40"/>
    <x v="43"/>
    <x v="4"/>
    <n v="44.999999999999993"/>
    <x v="40"/>
    <x v="696"/>
    <n v="26999.999999999996"/>
    <n v="0.3"/>
    <x v="0"/>
    <x v="39"/>
  </r>
  <r>
    <x v="3"/>
    <n v="1185732"/>
    <x v="264"/>
    <x v="3"/>
    <x v="40"/>
    <x v="43"/>
    <x v="5"/>
    <n v="54.999999999999993"/>
    <x v="45"/>
    <x v="409"/>
    <n v="71499.999999999985"/>
    <n v="0.4"/>
    <x v="0"/>
    <x v="13"/>
  </r>
  <r>
    <x v="3"/>
    <n v="1185732"/>
    <x v="294"/>
    <x v="3"/>
    <x v="40"/>
    <x v="43"/>
    <x v="0"/>
    <n v="40"/>
    <x v="30"/>
    <x v="328"/>
    <n v="92000"/>
    <n v="0.4"/>
    <x v="0"/>
    <x v="1"/>
  </r>
  <r>
    <x v="3"/>
    <n v="1185732"/>
    <x v="294"/>
    <x v="3"/>
    <x v="40"/>
    <x v="43"/>
    <x v="1"/>
    <n v="35.000000000000007"/>
    <x v="45"/>
    <x v="400"/>
    <n v="45500.000000000015"/>
    <n v="0.4"/>
    <x v="0"/>
    <x v="62"/>
  </r>
  <r>
    <x v="3"/>
    <n v="1185732"/>
    <x v="294"/>
    <x v="3"/>
    <x v="40"/>
    <x v="43"/>
    <x v="2"/>
    <n v="30.000000000000004"/>
    <x v="40"/>
    <x v="385"/>
    <n v="21000"/>
    <n v="0.35"/>
    <x v="0"/>
    <x v="18"/>
  </r>
  <r>
    <x v="3"/>
    <n v="1185732"/>
    <x v="294"/>
    <x v="3"/>
    <x v="40"/>
    <x v="43"/>
    <x v="3"/>
    <n v="30.000000000000004"/>
    <x v="36"/>
    <x v="307"/>
    <n v="18375"/>
    <n v="0.35"/>
    <x v="0"/>
    <x v="18"/>
  </r>
  <r>
    <x v="3"/>
    <n v="1185732"/>
    <x v="294"/>
    <x v="3"/>
    <x v="40"/>
    <x v="43"/>
    <x v="4"/>
    <n v="40"/>
    <x v="36"/>
    <x v="136"/>
    <n v="21000"/>
    <n v="0.3"/>
    <x v="0"/>
    <x v="1"/>
  </r>
  <r>
    <x v="3"/>
    <n v="1185732"/>
    <x v="294"/>
    <x v="3"/>
    <x v="40"/>
    <x v="43"/>
    <x v="5"/>
    <n v="60.000000000000007"/>
    <x v="45"/>
    <x v="403"/>
    <n v="78000.000000000015"/>
    <n v="0.4"/>
    <x v="0"/>
    <x v="12"/>
  </r>
  <r>
    <x v="3"/>
    <n v="1185732"/>
    <x v="323"/>
    <x v="3"/>
    <x v="40"/>
    <x v="43"/>
    <x v="0"/>
    <n v="55.000000000000007"/>
    <x v="20"/>
    <x v="440"/>
    <n v="121000.00000000003"/>
    <n v="0.4"/>
    <x v="0"/>
    <x v="4"/>
  </r>
  <r>
    <x v="3"/>
    <n v="1185732"/>
    <x v="323"/>
    <x v="3"/>
    <x v="40"/>
    <x v="43"/>
    <x v="1"/>
    <n v="50.000000000000014"/>
    <x v="48"/>
    <x v="193"/>
    <n v="60000.000000000015"/>
    <n v="0.4"/>
    <x v="0"/>
    <x v="35"/>
  </r>
  <r>
    <x v="3"/>
    <n v="1185732"/>
    <x v="323"/>
    <x v="3"/>
    <x v="40"/>
    <x v="43"/>
    <x v="2"/>
    <n v="45"/>
    <x v="37"/>
    <x v="179"/>
    <n v="35437.5"/>
    <n v="0.35"/>
    <x v="0"/>
    <x v="2"/>
  </r>
  <r>
    <x v="3"/>
    <n v="1185732"/>
    <x v="323"/>
    <x v="3"/>
    <x v="40"/>
    <x v="43"/>
    <x v="3"/>
    <n v="45"/>
    <x v="36"/>
    <x v="122"/>
    <n v="27562.5"/>
    <n v="0.35"/>
    <x v="0"/>
    <x v="2"/>
  </r>
  <r>
    <x v="3"/>
    <n v="1185732"/>
    <x v="323"/>
    <x v="3"/>
    <x v="40"/>
    <x v="43"/>
    <x v="4"/>
    <n v="55.000000000000007"/>
    <x v="40"/>
    <x v="131"/>
    <n v="33000"/>
    <n v="0.3"/>
    <x v="0"/>
    <x v="4"/>
  </r>
  <r>
    <x v="3"/>
    <n v="1185732"/>
    <x v="323"/>
    <x v="3"/>
    <x v="40"/>
    <x v="43"/>
    <x v="5"/>
    <n v="60.000000000000007"/>
    <x v="47"/>
    <x v="224"/>
    <n v="90000.000000000015"/>
    <n v="0.4"/>
    <x v="0"/>
    <x v="12"/>
  </r>
  <r>
    <x v="3"/>
    <n v="1185732"/>
    <x v="355"/>
    <x v="3"/>
    <x v="40"/>
    <x v="43"/>
    <x v="0"/>
    <n v="50"/>
    <x v="27"/>
    <x v="47"/>
    <n v="105000"/>
    <n v="0.4"/>
    <x v="0"/>
    <x v="0"/>
  </r>
  <r>
    <x v="3"/>
    <n v="1185732"/>
    <x v="355"/>
    <x v="3"/>
    <x v="40"/>
    <x v="43"/>
    <x v="1"/>
    <n v="45.000000000000007"/>
    <x v="48"/>
    <x v="142"/>
    <n v="54000.000000000015"/>
    <n v="0.4"/>
    <x v="0"/>
    <x v="15"/>
  </r>
  <r>
    <x v="3"/>
    <n v="1185732"/>
    <x v="355"/>
    <x v="3"/>
    <x v="40"/>
    <x v="43"/>
    <x v="2"/>
    <n v="40"/>
    <x v="37"/>
    <x v="125"/>
    <n v="31499.999999999996"/>
    <n v="0.35"/>
    <x v="0"/>
    <x v="1"/>
  </r>
  <r>
    <x v="3"/>
    <n v="1185732"/>
    <x v="355"/>
    <x v="3"/>
    <x v="40"/>
    <x v="43"/>
    <x v="3"/>
    <n v="40"/>
    <x v="40"/>
    <x v="135"/>
    <n v="28000"/>
    <n v="0.35"/>
    <x v="0"/>
    <x v="1"/>
  </r>
  <r>
    <x v="3"/>
    <n v="1185732"/>
    <x v="355"/>
    <x v="3"/>
    <x v="40"/>
    <x v="43"/>
    <x v="4"/>
    <n v="50"/>
    <x v="36"/>
    <x v="132"/>
    <n v="26250"/>
    <n v="0.3"/>
    <x v="0"/>
    <x v="0"/>
  </r>
  <r>
    <x v="3"/>
    <n v="1185732"/>
    <x v="355"/>
    <x v="3"/>
    <x v="40"/>
    <x v="43"/>
    <x v="5"/>
    <n v="55.000000000000007"/>
    <x v="44"/>
    <x v="137"/>
    <n v="77000.000000000015"/>
    <n v="0.4"/>
    <x v="0"/>
    <x v="4"/>
  </r>
  <r>
    <x v="3"/>
    <n v="1185732"/>
    <x v="387"/>
    <x v="3"/>
    <x v="40"/>
    <x v="43"/>
    <x v="0"/>
    <n v="35"/>
    <x v="33"/>
    <x v="158"/>
    <n v="66500"/>
    <n v="0.4"/>
    <x v="0"/>
    <x v="8"/>
  </r>
  <r>
    <x v="3"/>
    <n v="1185732"/>
    <x v="387"/>
    <x v="3"/>
    <x v="40"/>
    <x v="43"/>
    <x v="1"/>
    <n v="30.000000000000011"/>
    <x v="34"/>
    <x v="637"/>
    <n v="33000.000000000015"/>
    <n v="0.4"/>
    <x v="0"/>
    <x v="63"/>
  </r>
  <r>
    <x v="3"/>
    <n v="1185732"/>
    <x v="387"/>
    <x v="3"/>
    <x v="40"/>
    <x v="43"/>
    <x v="2"/>
    <n v="25.000000000000007"/>
    <x v="36"/>
    <x v="688"/>
    <n v="15312.500000000004"/>
    <n v="0.35"/>
    <x v="0"/>
    <x v="42"/>
  </r>
  <r>
    <x v="3"/>
    <n v="1185732"/>
    <x v="387"/>
    <x v="3"/>
    <x v="40"/>
    <x v="43"/>
    <x v="3"/>
    <n v="25.000000000000007"/>
    <x v="42"/>
    <x v="361"/>
    <n v="13125.000000000002"/>
    <n v="0.35"/>
    <x v="0"/>
    <x v="44"/>
  </r>
  <r>
    <x v="3"/>
    <n v="1185732"/>
    <x v="387"/>
    <x v="3"/>
    <x v="40"/>
    <x v="43"/>
    <x v="4"/>
    <n v="35"/>
    <x v="42"/>
    <x v="304"/>
    <n v="15750"/>
    <n v="0.3"/>
    <x v="0"/>
    <x v="8"/>
  </r>
  <r>
    <x v="3"/>
    <n v="1185732"/>
    <x v="387"/>
    <x v="3"/>
    <x v="40"/>
    <x v="43"/>
    <x v="5"/>
    <n v="40"/>
    <x v="37"/>
    <x v="125"/>
    <n v="36000"/>
    <n v="0.4"/>
    <x v="0"/>
    <x v="1"/>
  </r>
  <r>
    <x v="3"/>
    <n v="1185732"/>
    <x v="416"/>
    <x v="3"/>
    <x v="40"/>
    <x v="43"/>
    <x v="0"/>
    <n v="44.999999999999993"/>
    <x v="46"/>
    <x v="521"/>
    <n v="71999.999999999985"/>
    <n v="0.4"/>
    <x v="0"/>
    <x v="39"/>
  </r>
  <r>
    <x v="3"/>
    <n v="1185732"/>
    <x v="416"/>
    <x v="3"/>
    <x v="40"/>
    <x v="43"/>
    <x v="1"/>
    <n v="35"/>
    <x v="43"/>
    <x v="132"/>
    <n v="35000"/>
    <n v="0.4"/>
    <x v="0"/>
    <x v="8"/>
  </r>
  <r>
    <x v="3"/>
    <n v="1185732"/>
    <x v="416"/>
    <x v="3"/>
    <x v="40"/>
    <x v="43"/>
    <x v="2"/>
    <n v="35"/>
    <x v="42"/>
    <x v="304"/>
    <n v="18375"/>
    <n v="0.35"/>
    <x v="0"/>
    <x v="8"/>
  </r>
  <r>
    <x v="3"/>
    <n v="1185732"/>
    <x v="416"/>
    <x v="3"/>
    <x v="40"/>
    <x v="43"/>
    <x v="3"/>
    <n v="35"/>
    <x v="42"/>
    <x v="304"/>
    <n v="18375"/>
    <n v="0.35"/>
    <x v="0"/>
    <x v="8"/>
  </r>
  <r>
    <x v="3"/>
    <n v="1185732"/>
    <x v="416"/>
    <x v="3"/>
    <x v="40"/>
    <x v="43"/>
    <x v="4"/>
    <n v="44.999999999999993"/>
    <x v="42"/>
    <x v="303"/>
    <n v="20249.999999999996"/>
    <n v="0.3"/>
    <x v="0"/>
    <x v="37"/>
  </r>
  <r>
    <x v="3"/>
    <n v="1185732"/>
    <x v="416"/>
    <x v="3"/>
    <x v="40"/>
    <x v="43"/>
    <x v="5"/>
    <n v="49.999999999999986"/>
    <x v="34"/>
    <x v="371"/>
    <n v="54999.999999999993"/>
    <n v="0.4"/>
    <x v="0"/>
    <x v="48"/>
  </r>
  <r>
    <x v="3"/>
    <n v="1185732"/>
    <x v="447"/>
    <x v="3"/>
    <x v="40"/>
    <x v="43"/>
    <x v="0"/>
    <n v="44.999999999999993"/>
    <x v="32"/>
    <x v="633"/>
    <n v="76499.999999999985"/>
    <n v="0.4"/>
    <x v="0"/>
    <x v="39"/>
  </r>
  <r>
    <x v="3"/>
    <n v="1185732"/>
    <x v="447"/>
    <x v="3"/>
    <x v="40"/>
    <x v="43"/>
    <x v="1"/>
    <n v="35"/>
    <x v="45"/>
    <x v="166"/>
    <n v="45500"/>
    <n v="0.4"/>
    <x v="0"/>
    <x v="8"/>
  </r>
  <r>
    <x v="3"/>
    <n v="1185732"/>
    <x v="447"/>
    <x v="3"/>
    <x v="40"/>
    <x v="43"/>
    <x v="2"/>
    <n v="35"/>
    <x v="83"/>
    <x v="698"/>
    <n v="33075"/>
    <n v="0.35"/>
    <x v="0"/>
    <x v="8"/>
  </r>
  <r>
    <x v="3"/>
    <n v="1185732"/>
    <x v="447"/>
    <x v="3"/>
    <x v="40"/>
    <x v="43"/>
    <x v="3"/>
    <n v="35"/>
    <x v="34"/>
    <x v="119"/>
    <n v="33687.5"/>
    <n v="0.35"/>
    <x v="0"/>
    <x v="8"/>
  </r>
  <r>
    <x v="3"/>
    <n v="1185732"/>
    <x v="447"/>
    <x v="3"/>
    <x v="40"/>
    <x v="43"/>
    <x v="4"/>
    <n v="60"/>
    <x v="43"/>
    <x v="149"/>
    <n v="45000"/>
    <n v="0.3"/>
    <x v="0"/>
    <x v="3"/>
  </r>
  <r>
    <x v="3"/>
    <n v="1185732"/>
    <x v="447"/>
    <x v="3"/>
    <x v="40"/>
    <x v="43"/>
    <x v="5"/>
    <n v="64.999999999999986"/>
    <x v="44"/>
    <x v="695"/>
    <n v="90999.999999999985"/>
    <n v="0.4"/>
    <x v="0"/>
    <x v="16"/>
  </r>
  <r>
    <x v="3"/>
    <n v="1185732"/>
    <x v="476"/>
    <x v="3"/>
    <x v="40"/>
    <x v="43"/>
    <x v="0"/>
    <n v="60"/>
    <x v="24"/>
    <x v="11"/>
    <n v="144000"/>
    <n v="0.4"/>
    <x v="0"/>
    <x v="3"/>
  </r>
  <r>
    <x v="3"/>
    <n v="1185732"/>
    <x v="476"/>
    <x v="3"/>
    <x v="40"/>
    <x v="43"/>
    <x v="1"/>
    <n v="50"/>
    <x v="46"/>
    <x v="46"/>
    <n v="80000"/>
    <n v="0.4"/>
    <x v="0"/>
    <x v="0"/>
  </r>
  <r>
    <x v="3"/>
    <n v="1185732"/>
    <x v="476"/>
    <x v="3"/>
    <x v="40"/>
    <x v="43"/>
    <x v="2"/>
    <n v="50"/>
    <x v="44"/>
    <x v="160"/>
    <n v="61249.999999999993"/>
    <n v="0.35"/>
    <x v="0"/>
    <x v="0"/>
  </r>
  <r>
    <x v="3"/>
    <n v="1185732"/>
    <x v="476"/>
    <x v="3"/>
    <x v="40"/>
    <x v="43"/>
    <x v="3"/>
    <n v="50"/>
    <x v="48"/>
    <x v="149"/>
    <n v="52500"/>
    <n v="0.35"/>
    <x v="0"/>
    <x v="0"/>
  </r>
  <r>
    <x v="3"/>
    <n v="1185732"/>
    <x v="476"/>
    <x v="3"/>
    <x v="40"/>
    <x v="43"/>
    <x v="4"/>
    <n v="60"/>
    <x v="48"/>
    <x v="210"/>
    <n v="54000"/>
    <n v="0.3"/>
    <x v="0"/>
    <x v="3"/>
  </r>
  <r>
    <x v="3"/>
    <n v="1185732"/>
    <x v="476"/>
    <x v="3"/>
    <x v="40"/>
    <x v="43"/>
    <x v="5"/>
    <n v="64.999999999999986"/>
    <x v="46"/>
    <x v="699"/>
    <n v="103999.99999999999"/>
    <n v="0.4"/>
    <x v="0"/>
    <x v="16"/>
  </r>
  <r>
    <x v="3"/>
    <n v="1185732"/>
    <x v="181"/>
    <x v="3"/>
    <x v="40"/>
    <x v="43"/>
    <x v="0"/>
    <n v="35"/>
    <x v="23"/>
    <x v="160"/>
    <n v="70000"/>
    <n v="0.4"/>
    <x v="0"/>
    <x v="8"/>
  </r>
  <r>
    <x v="3"/>
    <n v="1185732"/>
    <x v="181"/>
    <x v="3"/>
    <x v="40"/>
    <x v="43"/>
    <x v="1"/>
    <n v="35"/>
    <x v="48"/>
    <x v="204"/>
    <n v="42000"/>
    <n v="0.4"/>
    <x v="0"/>
    <x v="8"/>
  </r>
  <r>
    <x v="3"/>
    <n v="1185732"/>
    <x v="181"/>
    <x v="3"/>
    <x v="40"/>
    <x v="43"/>
    <x v="2"/>
    <n v="25.000000000000007"/>
    <x v="48"/>
    <x v="384"/>
    <n v="30000.000000000007"/>
    <n v="0.4"/>
    <x v="0"/>
    <x v="44"/>
  </r>
  <r>
    <x v="3"/>
    <n v="1185732"/>
    <x v="181"/>
    <x v="3"/>
    <x v="40"/>
    <x v="43"/>
    <x v="3"/>
    <n v="30.000000000000004"/>
    <x v="42"/>
    <x v="354"/>
    <n v="18000.000000000004"/>
    <n v="0.4"/>
    <x v="0"/>
    <x v="18"/>
  </r>
  <r>
    <x v="3"/>
    <n v="1185732"/>
    <x v="181"/>
    <x v="3"/>
    <x v="40"/>
    <x v="43"/>
    <x v="4"/>
    <n v="44.999999999999993"/>
    <x v="40"/>
    <x v="696"/>
    <n v="35999.999999999993"/>
    <n v="0.4"/>
    <x v="0"/>
    <x v="39"/>
  </r>
  <r>
    <x v="3"/>
    <n v="1185732"/>
    <x v="181"/>
    <x v="3"/>
    <x v="40"/>
    <x v="43"/>
    <x v="5"/>
    <n v="35"/>
    <x v="48"/>
    <x v="204"/>
    <n v="42000"/>
    <n v="0.4"/>
    <x v="0"/>
    <x v="8"/>
  </r>
  <r>
    <x v="3"/>
    <n v="1185732"/>
    <x v="212"/>
    <x v="3"/>
    <x v="40"/>
    <x v="43"/>
    <x v="0"/>
    <n v="35"/>
    <x v="20"/>
    <x v="170"/>
    <n v="77000"/>
    <n v="0.4"/>
    <x v="0"/>
    <x v="8"/>
  </r>
  <r>
    <x v="3"/>
    <n v="1185732"/>
    <x v="212"/>
    <x v="3"/>
    <x v="40"/>
    <x v="43"/>
    <x v="1"/>
    <n v="40"/>
    <x v="40"/>
    <x v="135"/>
    <n v="32000"/>
    <n v="0.4"/>
    <x v="0"/>
    <x v="1"/>
  </r>
  <r>
    <x v="3"/>
    <n v="1185732"/>
    <x v="212"/>
    <x v="3"/>
    <x v="40"/>
    <x v="43"/>
    <x v="2"/>
    <n v="30.000000000000004"/>
    <x v="48"/>
    <x v="381"/>
    <n v="36000.000000000007"/>
    <n v="0.4"/>
    <x v="0"/>
    <x v="18"/>
  </r>
  <r>
    <x v="3"/>
    <n v="1185732"/>
    <x v="212"/>
    <x v="0"/>
    <x v="41"/>
    <x v="31"/>
    <x v="3"/>
    <n v="35"/>
    <x v="36"/>
    <x v="183"/>
    <n v="24500"/>
    <n v="0.4"/>
    <x v="0"/>
    <x v="8"/>
  </r>
  <r>
    <x v="3"/>
    <n v="1185732"/>
    <x v="212"/>
    <x v="0"/>
    <x v="41"/>
    <x v="31"/>
    <x v="4"/>
    <n v="49.999999999999993"/>
    <x v="43"/>
    <x v="700"/>
    <n v="50000"/>
    <n v="0.4"/>
    <x v="0"/>
    <x v="23"/>
  </r>
  <r>
    <x v="3"/>
    <n v="1185732"/>
    <x v="212"/>
    <x v="0"/>
    <x v="41"/>
    <x v="31"/>
    <x v="5"/>
    <n v="24.999999999999993"/>
    <x v="44"/>
    <x v="596"/>
    <n v="34999.999999999993"/>
    <n v="0.4"/>
    <x v="0"/>
    <x v="77"/>
  </r>
  <r>
    <x v="3"/>
    <n v="1185732"/>
    <x v="221"/>
    <x v="0"/>
    <x v="41"/>
    <x v="31"/>
    <x v="0"/>
    <n v="30.000000000000004"/>
    <x v="62"/>
    <x v="701"/>
    <n v="68400.000000000015"/>
    <n v="0.4"/>
    <x v="0"/>
    <x v="18"/>
  </r>
  <r>
    <x v="3"/>
    <n v="1185732"/>
    <x v="221"/>
    <x v="0"/>
    <x v="41"/>
    <x v="31"/>
    <x v="1"/>
    <n v="30.000000000000004"/>
    <x v="34"/>
    <x v="190"/>
    <n v="33000.000000000007"/>
    <n v="0.4"/>
    <x v="0"/>
    <x v="18"/>
  </r>
  <r>
    <x v="3"/>
    <n v="1185732"/>
    <x v="221"/>
    <x v="0"/>
    <x v="41"/>
    <x v="31"/>
    <x v="2"/>
    <n v="20"/>
    <x v="45"/>
    <x v="393"/>
    <n v="26000"/>
    <n v="0.4"/>
    <x v="0"/>
    <x v="17"/>
  </r>
  <r>
    <x v="3"/>
    <n v="1185732"/>
    <x v="221"/>
    <x v="0"/>
    <x v="41"/>
    <x v="31"/>
    <x v="3"/>
    <n v="24.999999999999993"/>
    <x v="36"/>
    <x v="702"/>
    <n v="17499.999999999996"/>
    <n v="0.4"/>
    <x v="0"/>
    <x v="77"/>
  </r>
  <r>
    <x v="3"/>
    <n v="1185732"/>
    <x v="221"/>
    <x v="0"/>
    <x v="41"/>
    <x v="31"/>
    <x v="4"/>
    <n v="40"/>
    <x v="37"/>
    <x v="125"/>
    <n v="36000"/>
    <n v="0.4"/>
    <x v="0"/>
    <x v="1"/>
  </r>
  <r>
    <x v="3"/>
    <n v="1185732"/>
    <x v="221"/>
    <x v="0"/>
    <x v="41"/>
    <x v="31"/>
    <x v="5"/>
    <n v="30.000000000000004"/>
    <x v="45"/>
    <x v="404"/>
    <n v="39000.000000000007"/>
    <n v="0.4"/>
    <x v="0"/>
    <x v="18"/>
  </r>
  <r>
    <x v="3"/>
    <n v="1185732"/>
    <x v="240"/>
    <x v="0"/>
    <x v="41"/>
    <x v="31"/>
    <x v="0"/>
    <n v="30.000000000000004"/>
    <x v="20"/>
    <x v="207"/>
    <n v="66000.000000000015"/>
    <n v="0.4"/>
    <x v="0"/>
    <x v="18"/>
  </r>
  <r>
    <x v="3"/>
    <n v="1185732"/>
    <x v="240"/>
    <x v="0"/>
    <x v="41"/>
    <x v="31"/>
    <x v="1"/>
    <n v="30.000000000000004"/>
    <x v="43"/>
    <x v="384"/>
    <n v="30000.000000000007"/>
    <n v="0.4"/>
    <x v="0"/>
    <x v="18"/>
  </r>
  <r>
    <x v="3"/>
    <n v="1185732"/>
    <x v="240"/>
    <x v="0"/>
    <x v="41"/>
    <x v="31"/>
    <x v="2"/>
    <n v="20"/>
    <x v="43"/>
    <x v="120"/>
    <n v="20000"/>
    <n v="0.4"/>
    <x v="0"/>
    <x v="17"/>
  </r>
  <r>
    <x v="3"/>
    <n v="1185732"/>
    <x v="240"/>
    <x v="0"/>
    <x v="41"/>
    <x v="31"/>
    <x v="3"/>
    <n v="24.999999999999993"/>
    <x v="36"/>
    <x v="702"/>
    <n v="17499.999999999996"/>
    <n v="0.4"/>
    <x v="0"/>
    <x v="77"/>
  </r>
  <r>
    <x v="3"/>
    <n v="1185732"/>
    <x v="240"/>
    <x v="0"/>
    <x v="41"/>
    <x v="31"/>
    <x v="4"/>
    <n v="65"/>
    <x v="40"/>
    <x v="197"/>
    <n v="52000"/>
    <n v="0.4"/>
    <x v="0"/>
    <x v="5"/>
  </r>
  <r>
    <x v="3"/>
    <n v="1185732"/>
    <x v="240"/>
    <x v="0"/>
    <x v="41"/>
    <x v="31"/>
    <x v="5"/>
    <n v="50"/>
    <x v="45"/>
    <x v="133"/>
    <n v="65000"/>
    <n v="0.4"/>
    <x v="0"/>
    <x v="0"/>
  </r>
  <r>
    <x v="3"/>
    <n v="1185732"/>
    <x v="271"/>
    <x v="0"/>
    <x v="41"/>
    <x v="31"/>
    <x v="0"/>
    <n v="60"/>
    <x v="77"/>
    <x v="561"/>
    <n v="142800"/>
    <n v="0.4"/>
    <x v="0"/>
    <x v="3"/>
  </r>
  <r>
    <x v="3"/>
    <n v="1185732"/>
    <x v="271"/>
    <x v="0"/>
    <x v="41"/>
    <x v="31"/>
    <x v="1"/>
    <n v="40"/>
    <x v="48"/>
    <x v="150"/>
    <n v="48000"/>
    <n v="0.4"/>
    <x v="0"/>
    <x v="1"/>
  </r>
  <r>
    <x v="3"/>
    <n v="1185732"/>
    <x v="271"/>
    <x v="0"/>
    <x v="41"/>
    <x v="31"/>
    <x v="2"/>
    <n v="35"/>
    <x v="34"/>
    <x v="119"/>
    <n v="38500"/>
    <n v="0.4"/>
    <x v="0"/>
    <x v="8"/>
  </r>
  <r>
    <x v="3"/>
    <n v="1185732"/>
    <x v="271"/>
    <x v="0"/>
    <x v="41"/>
    <x v="31"/>
    <x v="3"/>
    <n v="35"/>
    <x v="40"/>
    <x v="136"/>
    <n v="28000"/>
    <n v="0.4"/>
    <x v="0"/>
    <x v="8"/>
  </r>
  <r>
    <x v="3"/>
    <n v="1185732"/>
    <x v="271"/>
    <x v="0"/>
    <x v="41"/>
    <x v="31"/>
    <x v="4"/>
    <n v="44.999999999999993"/>
    <x v="37"/>
    <x v="664"/>
    <n v="40500"/>
    <n v="0.4"/>
    <x v="0"/>
    <x v="39"/>
  </r>
  <r>
    <x v="3"/>
    <n v="1185732"/>
    <x v="271"/>
    <x v="0"/>
    <x v="41"/>
    <x v="31"/>
    <x v="5"/>
    <n v="54.999999999999993"/>
    <x v="44"/>
    <x v="239"/>
    <n v="76999.999999999985"/>
    <n v="0.4"/>
    <x v="0"/>
    <x v="13"/>
  </r>
  <r>
    <x v="3"/>
    <n v="1185732"/>
    <x v="301"/>
    <x v="0"/>
    <x v="41"/>
    <x v="31"/>
    <x v="0"/>
    <n v="45"/>
    <x v="24"/>
    <x v="51"/>
    <n v="108000"/>
    <n v="0.4"/>
    <x v="0"/>
    <x v="2"/>
  </r>
  <r>
    <x v="3"/>
    <n v="1185732"/>
    <x v="301"/>
    <x v="0"/>
    <x v="41"/>
    <x v="31"/>
    <x v="1"/>
    <n v="40.000000000000007"/>
    <x v="32"/>
    <x v="703"/>
    <n v="68000.000000000015"/>
    <n v="0.4"/>
    <x v="0"/>
    <x v="38"/>
  </r>
  <r>
    <x v="3"/>
    <n v="1185732"/>
    <x v="301"/>
    <x v="0"/>
    <x v="41"/>
    <x v="31"/>
    <x v="2"/>
    <n v="35"/>
    <x v="48"/>
    <x v="204"/>
    <n v="42000"/>
    <n v="0.4"/>
    <x v="0"/>
    <x v="8"/>
  </r>
  <r>
    <x v="3"/>
    <n v="1185732"/>
    <x v="301"/>
    <x v="0"/>
    <x v="41"/>
    <x v="31"/>
    <x v="3"/>
    <n v="35"/>
    <x v="34"/>
    <x v="119"/>
    <n v="38500"/>
    <n v="0.4"/>
    <x v="0"/>
    <x v="8"/>
  </r>
  <r>
    <x v="3"/>
    <n v="1185732"/>
    <x v="301"/>
    <x v="0"/>
    <x v="41"/>
    <x v="31"/>
    <x v="4"/>
    <n v="45"/>
    <x v="34"/>
    <x v="118"/>
    <n v="49500"/>
    <n v="0.4"/>
    <x v="0"/>
    <x v="2"/>
  </r>
  <r>
    <x v="3"/>
    <n v="1185732"/>
    <x v="301"/>
    <x v="0"/>
    <x v="41"/>
    <x v="31"/>
    <x v="5"/>
    <n v="65.000000000000014"/>
    <x v="32"/>
    <x v="704"/>
    <n v="110500.00000000003"/>
    <n v="0.4"/>
    <x v="0"/>
    <x v="20"/>
  </r>
  <r>
    <x v="3"/>
    <n v="1185732"/>
    <x v="330"/>
    <x v="0"/>
    <x v="41"/>
    <x v="31"/>
    <x v="0"/>
    <n v="60.000000000000007"/>
    <x v="25"/>
    <x v="218"/>
    <n v="156000.00000000003"/>
    <n v="0.4"/>
    <x v="0"/>
    <x v="12"/>
  </r>
  <r>
    <x v="3"/>
    <n v="1185732"/>
    <x v="330"/>
    <x v="0"/>
    <x v="41"/>
    <x v="31"/>
    <x v="1"/>
    <n v="55.000000000000014"/>
    <x v="46"/>
    <x v="705"/>
    <n v="88000.000000000029"/>
    <n v="0.4"/>
    <x v="0"/>
    <x v="4"/>
  </r>
  <r>
    <x v="3"/>
    <n v="1185732"/>
    <x v="330"/>
    <x v="0"/>
    <x v="41"/>
    <x v="31"/>
    <x v="2"/>
    <n v="50"/>
    <x v="45"/>
    <x v="133"/>
    <n v="65000"/>
    <n v="0.4"/>
    <x v="0"/>
    <x v="0"/>
  </r>
  <r>
    <x v="3"/>
    <n v="1185732"/>
    <x v="330"/>
    <x v="0"/>
    <x v="41"/>
    <x v="31"/>
    <x v="3"/>
    <n v="50"/>
    <x v="34"/>
    <x v="199"/>
    <n v="55000"/>
    <n v="0.4"/>
    <x v="0"/>
    <x v="0"/>
  </r>
  <r>
    <x v="3"/>
    <n v="1185732"/>
    <x v="330"/>
    <x v="0"/>
    <x v="41"/>
    <x v="31"/>
    <x v="4"/>
    <n v="60.000000000000007"/>
    <x v="48"/>
    <x v="167"/>
    <n v="72000.000000000015"/>
    <n v="0.4"/>
    <x v="0"/>
    <x v="12"/>
  </r>
  <r>
    <x v="3"/>
    <n v="1185732"/>
    <x v="330"/>
    <x v="0"/>
    <x v="41"/>
    <x v="31"/>
    <x v="5"/>
    <n v="65.000000000000014"/>
    <x v="33"/>
    <x v="419"/>
    <n v="123500.00000000003"/>
    <n v="0.4"/>
    <x v="0"/>
    <x v="20"/>
  </r>
  <r>
    <x v="3"/>
    <n v="1185732"/>
    <x v="362"/>
    <x v="0"/>
    <x v="41"/>
    <x v="31"/>
    <x v="0"/>
    <n v="50"/>
    <x v="27"/>
    <x v="47"/>
    <n v="105000"/>
    <n v="0.4"/>
    <x v="0"/>
    <x v="0"/>
  </r>
  <r>
    <x v="3"/>
    <n v="1185732"/>
    <x v="362"/>
    <x v="0"/>
    <x v="41"/>
    <x v="31"/>
    <x v="1"/>
    <n v="45.000000000000007"/>
    <x v="48"/>
    <x v="142"/>
    <n v="54000.000000000015"/>
    <n v="0.4"/>
    <x v="0"/>
    <x v="15"/>
  </r>
  <r>
    <x v="3"/>
    <n v="1185732"/>
    <x v="362"/>
    <x v="0"/>
    <x v="41"/>
    <x v="31"/>
    <x v="2"/>
    <n v="40"/>
    <x v="48"/>
    <x v="150"/>
    <n v="48000"/>
    <n v="0.4"/>
    <x v="0"/>
    <x v="1"/>
  </r>
  <r>
    <x v="3"/>
    <n v="1185732"/>
    <x v="362"/>
    <x v="0"/>
    <x v="41"/>
    <x v="31"/>
    <x v="3"/>
    <n v="40"/>
    <x v="34"/>
    <x v="236"/>
    <n v="44000"/>
    <n v="0.4"/>
    <x v="0"/>
    <x v="1"/>
  </r>
  <r>
    <x v="3"/>
    <n v="1185732"/>
    <x v="362"/>
    <x v="0"/>
    <x v="41"/>
    <x v="31"/>
    <x v="4"/>
    <n v="50"/>
    <x v="43"/>
    <x v="145"/>
    <n v="50000"/>
    <n v="0.4"/>
    <x v="0"/>
    <x v="0"/>
  </r>
  <r>
    <x v="3"/>
    <n v="1185732"/>
    <x v="362"/>
    <x v="0"/>
    <x v="41"/>
    <x v="31"/>
    <x v="5"/>
    <n v="55.000000000000007"/>
    <x v="32"/>
    <x v="257"/>
    <n v="93500.000000000015"/>
    <n v="0.4"/>
    <x v="0"/>
    <x v="4"/>
  </r>
  <r>
    <x v="3"/>
    <n v="1185732"/>
    <x v="394"/>
    <x v="0"/>
    <x v="41"/>
    <x v="31"/>
    <x v="0"/>
    <n v="35"/>
    <x v="20"/>
    <x v="170"/>
    <n v="77000"/>
    <n v="0.4"/>
    <x v="0"/>
    <x v="8"/>
  </r>
  <r>
    <x v="3"/>
    <n v="1185732"/>
    <x v="394"/>
    <x v="0"/>
    <x v="41"/>
    <x v="31"/>
    <x v="1"/>
    <n v="30.000000000000011"/>
    <x v="44"/>
    <x v="497"/>
    <n v="42000.000000000022"/>
    <n v="0.4"/>
    <x v="0"/>
    <x v="63"/>
  </r>
  <r>
    <x v="3"/>
    <n v="1185732"/>
    <x v="394"/>
    <x v="0"/>
    <x v="41"/>
    <x v="31"/>
    <x v="2"/>
    <n v="25.000000000000007"/>
    <x v="43"/>
    <x v="459"/>
    <n v="25000.000000000007"/>
    <n v="0.4"/>
    <x v="0"/>
    <x v="44"/>
  </r>
  <r>
    <x v="3"/>
    <n v="1185732"/>
    <x v="394"/>
    <x v="0"/>
    <x v="41"/>
    <x v="31"/>
    <x v="3"/>
    <n v="25.000000000000007"/>
    <x v="37"/>
    <x v="667"/>
    <n v="22500.000000000007"/>
    <n v="0.4"/>
    <x v="0"/>
    <x v="44"/>
  </r>
  <r>
    <x v="3"/>
    <n v="1185732"/>
    <x v="394"/>
    <x v="0"/>
    <x v="41"/>
    <x v="31"/>
    <x v="4"/>
    <n v="35"/>
    <x v="37"/>
    <x v="122"/>
    <n v="31500"/>
    <n v="0.4"/>
    <x v="0"/>
    <x v="8"/>
  </r>
  <r>
    <x v="3"/>
    <n v="1185732"/>
    <x v="394"/>
    <x v="0"/>
    <x v="41"/>
    <x v="31"/>
    <x v="5"/>
    <n v="40"/>
    <x v="48"/>
    <x v="150"/>
    <n v="48000"/>
    <n v="0.4"/>
    <x v="0"/>
    <x v="1"/>
  </r>
  <r>
    <x v="3"/>
    <n v="1185732"/>
    <x v="423"/>
    <x v="0"/>
    <x v="41"/>
    <x v="31"/>
    <x v="0"/>
    <n v="44.999999999999993"/>
    <x v="32"/>
    <x v="633"/>
    <n v="76499.999999999985"/>
    <n v="0.4"/>
    <x v="0"/>
    <x v="39"/>
  </r>
  <r>
    <x v="3"/>
    <n v="1185732"/>
    <x v="423"/>
    <x v="0"/>
    <x v="41"/>
    <x v="31"/>
    <x v="1"/>
    <n v="35"/>
    <x v="34"/>
    <x v="119"/>
    <n v="38500"/>
    <n v="0.4"/>
    <x v="0"/>
    <x v="8"/>
  </r>
  <r>
    <x v="3"/>
    <n v="1185732"/>
    <x v="423"/>
    <x v="0"/>
    <x v="41"/>
    <x v="31"/>
    <x v="2"/>
    <n v="35"/>
    <x v="36"/>
    <x v="183"/>
    <n v="24500"/>
    <n v="0.4"/>
    <x v="0"/>
    <x v="8"/>
  </r>
  <r>
    <x v="3"/>
    <n v="1185732"/>
    <x v="423"/>
    <x v="0"/>
    <x v="41"/>
    <x v="31"/>
    <x v="3"/>
    <n v="35"/>
    <x v="36"/>
    <x v="183"/>
    <n v="24500"/>
    <n v="0.4"/>
    <x v="0"/>
    <x v="8"/>
  </r>
  <r>
    <x v="3"/>
    <n v="1185732"/>
    <x v="423"/>
    <x v="0"/>
    <x v="41"/>
    <x v="31"/>
    <x v="4"/>
    <n v="44.999999999999993"/>
    <x v="36"/>
    <x v="460"/>
    <n v="31499.999999999996"/>
    <n v="0.4"/>
    <x v="0"/>
    <x v="39"/>
  </r>
  <r>
    <x v="0"/>
    <n v="1185732"/>
    <x v="423"/>
    <x v="0"/>
    <x v="41"/>
    <x v="31"/>
    <x v="5"/>
    <n v="49.999999999999986"/>
    <x v="48"/>
    <x v="555"/>
    <n v="59999.999999999993"/>
    <n v="0.4"/>
    <x v="0"/>
    <x v="48"/>
  </r>
  <r>
    <x v="0"/>
    <n v="1185732"/>
    <x v="454"/>
    <x v="0"/>
    <x v="41"/>
    <x v="31"/>
    <x v="0"/>
    <n v="44.999999999999993"/>
    <x v="31"/>
    <x v="706"/>
    <n v="81000"/>
    <n v="0.4"/>
    <x v="0"/>
    <x v="39"/>
  </r>
  <r>
    <x v="0"/>
    <n v="1185732"/>
    <x v="454"/>
    <x v="0"/>
    <x v="41"/>
    <x v="31"/>
    <x v="1"/>
    <n v="35"/>
    <x v="44"/>
    <x v="208"/>
    <n v="49000"/>
    <n v="0.4"/>
    <x v="0"/>
    <x v="8"/>
  </r>
  <r>
    <x v="0"/>
    <n v="1185732"/>
    <x v="454"/>
    <x v="0"/>
    <x v="41"/>
    <x v="31"/>
    <x v="2"/>
    <n v="35"/>
    <x v="70"/>
    <x v="707"/>
    <n v="41300"/>
    <n v="0.4"/>
    <x v="0"/>
    <x v="8"/>
  </r>
  <r>
    <x v="0"/>
    <n v="1185732"/>
    <x v="454"/>
    <x v="0"/>
    <x v="41"/>
    <x v="31"/>
    <x v="3"/>
    <n v="40"/>
    <x v="45"/>
    <x v="197"/>
    <n v="52000"/>
    <n v="0.4"/>
    <x v="0"/>
    <x v="1"/>
  </r>
  <r>
    <x v="0"/>
    <n v="1185732"/>
    <x v="454"/>
    <x v="0"/>
    <x v="41"/>
    <x v="31"/>
    <x v="4"/>
    <n v="65"/>
    <x v="48"/>
    <x v="214"/>
    <n v="78000"/>
    <n v="0.4"/>
    <x v="0"/>
    <x v="5"/>
  </r>
  <r>
    <x v="0"/>
    <n v="1185732"/>
    <x v="454"/>
    <x v="0"/>
    <x v="41"/>
    <x v="31"/>
    <x v="5"/>
    <n v="70"/>
    <x v="46"/>
    <x v="58"/>
    <n v="112000"/>
    <n v="0.4"/>
    <x v="0"/>
    <x v="6"/>
  </r>
  <r>
    <x v="0"/>
    <n v="1185732"/>
    <x v="483"/>
    <x v="0"/>
    <x v="41"/>
    <x v="31"/>
    <x v="0"/>
    <n v="65"/>
    <x v="25"/>
    <x v="108"/>
    <n v="169000"/>
    <n v="0.4"/>
    <x v="0"/>
    <x v="5"/>
  </r>
  <r>
    <x v="0"/>
    <n v="1185732"/>
    <x v="483"/>
    <x v="0"/>
    <x v="41"/>
    <x v="31"/>
    <x v="1"/>
    <n v="55.000000000000007"/>
    <x v="31"/>
    <x v="173"/>
    <n v="99000.000000000015"/>
    <n v="0.4"/>
    <x v="0"/>
    <x v="4"/>
  </r>
  <r>
    <x v="3"/>
    <n v="1185732"/>
    <x v="483"/>
    <x v="0"/>
    <x v="41"/>
    <x v="31"/>
    <x v="2"/>
    <n v="55.000000000000007"/>
    <x v="46"/>
    <x v="139"/>
    <n v="88000.000000000015"/>
    <n v="0.4"/>
    <x v="0"/>
    <x v="4"/>
  </r>
  <r>
    <x v="0"/>
    <n v="1185732"/>
    <x v="483"/>
    <x v="0"/>
    <x v="41"/>
    <x v="31"/>
    <x v="3"/>
    <n v="55.000000000000007"/>
    <x v="44"/>
    <x v="137"/>
    <n v="77000.000000000015"/>
    <n v="0.4"/>
    <x v="0"/>
    <x v="4"/>
  </r>
  <r>
    <x v="0"/>
    <n v="1185732"/>
    <x v="483"/>
    <x v="0"/>
    <x v="41"/>
    <x v="31"/>
    <x v="4"/>
    <n v="65"/>
    <x v="44"/>
    <x v="157"/>
    <n v="91000"/>
    <n v="0.4"/>
    <x v="0"/>
    <x v="5"/>
  </r>
  <r>
    <x v="0"/>
    <n v="1185732"/>
    <x v="483"/>
    <x v="0"/>
    <x v="41"/>
    <x v="31"/>
    <x v="5"/>
    <n v="70"/>
    <x v="31"/>
    <x v="39"/>
    <n v="126000"/>
    <n v="0.4"/>
    <x v="0"/>
    <x v="6"/>
  </r>
  <r>
    <x v="0"/>
    <n v="1185732"/>
    <x v="188"/>
    <x v="0"/>
    <x v="41"/>
    <x v="31"/>
    <x v="0"/>
    <n v="35"/>
    <x v="32"/>
    <x v="159"/>
    <n v="59500"/>
    <n v="0.4"/>
    <x v="0"/>
    <x v="8"/>
  </r>
  <r>
    <x v="0"/>
    <n v="1185732"/>
    <x v="188"/>
    <x v="0"/>
    <x v="41"/>
    <x v="31"/>
    <x v="1"/>
    <n v="35"/>
    <x v="37"/>
    <x v="122"/>
    <n v="27562.5"/>
    <n v="0.35"/>
    <x v="0"/>
    <x v="8"/>
  </r>
  <r>
    <x v="0"/>
    <n v="1185732"/>
    <x v="188"/>
    <x v="0"/>
    <x v="41"/>
    <x v="31"/>
    <x v="2"/>
    <n v="25.000000000000007"/>
    <x v="37"/>
    <x v="667"/>
    <n v="19687.500000000004"/>
    <n v="0.35"/>
    <x v="0"/>
    <x v="44"/>
  </r>
  <r>
    <x v="0"/>
    <n v="1185732"/>
    <x v="188"/>
    <x v="0"/>
    <x v="41"/>
    <x v="31"/>
    <x v="3"/>
    <n v="30"/>
    <x v="41"/>
    <x v="363"/>
    <n v="7874.9999999999991"/>
    <n v="0.35"/>
    <x v="0"/>
    <x v="9"/>
  </r>
  <r>
    <x v="0"/>
    <n v="1185732"/>
    <x v="188"/>
    <x v="0"/>
    <x v="41"/>
    <x v="31"/>
    <x v="4"/>
    <n v="45"/>
    <x v="35"/>
    <x v="182"/>
    <n v="16875"/>
    <n v="0.3"/>
    <x v="0"/>
    <x v="2"/>
  </r>
  <r>
    <x v="0"/>
    <n v="1185732"/>
    <x v="188"/>
    <x v="0"/>
    <x v="41"/>
    <x v="31"/>
    <x v="5"/>
    <n v="35"/>
    <x v="37"/>
    <x v="122"/>
    <n v="23625"/>
    <n v="0.3"/>
    <x v="0"/>
    <x v="8"/>
  </r>
  <r>
    <x v="0"/>
    <n v="1185732"/>
    <x v="696"/>
    <x v="0"/>
    <x v="41"/>
    <x v="31"/>
    <x v="0"/>
    <n v="35"/>
    <x v="33"/>
    <x v="158"/>
    <n v="66500"/>
    <n v="0.4"/>
    <x v="0"/>
    <x v="8"/>
  </r>
  <r>
    <x v="3"/>
    <n v="1185732"/>
    <x v="696"/>
    <x v="0"/>
    <x v="41"/>
    <x v="31"/>
    <x v="1"/>
    <n v="35"/>
    <x v="35"/>
    <x v="317"/>
    <n v="15312.499999999998"/>
    <n v="0.35"/>
    <x v="0"/>
    <x v="8"/>
  </r>
  <r>
    <x v="3"/>
    <n v="1185732"/>
    <x v="696"/>
    <x v="0"/>
    <x v="41"/>
    <x v="31"/>
    <x v="2"/>
    <n v="25.000000000000007"/>
    <x v="36"/>
    <x v="688"/>
    <n v="15312.500000000004"/>
    <n v="0.35"/>
    <x v="0"/>
    <x v="42"/>
  </r>
  <r>
    <x v="3"/>
    <n v="1185732"/>
    <x v="696"/>
    <x v="0"/>
    <x v="42"/>
    <x v="44"/>
    <x v="3"/>
    <n v="30"/>
    <x v="50"/>
    <x v="362"/>
    <n v="5250"/>
    <n v="0.35"/>
    <x v="0"/>
    <x v="9"/>
  </r>
  <r>
    <x v="3"/>
    <n v="1185732"/>
    <x v="696"/>
    <x v="0"/>
    <x v="42"/>
    <x v="44"/>
    <x v="4"/>
    <n v="45"/>
    <x v="35"/>
    <x v="182"/>
    <n v="16875"/>
    <n v="0.3"/>
    <x v="0"/>
    <x v="2"/>
  </r>
  <r>
    <x v="3"/>
    <n v="1185732"/>
    <x v="696"/>
    <x v="0"/>
    <x v="42"/>
    <x v="44"/>
    <x v="5"/>
    <n v="35"/>
    <x v="37"/>
    <x v="122"/>
    <n v="23625"/>
    <n v="0.3"/>
    <x v="0"/>
    <x v="8"/>
  </r>
  <r>
    <x v="3"/>
    <n v="1185732"/>
    <x v="225"/>
    <x v="0"/>
    <x v="42"/>
    <x v="44"/>
    <x v="0"/>
    <n v="35"/>
    <x v="51"/>
    <x v="708"/>
    <n v="62300"/>
    <n v="0.4"/>
    <x v="0"/>
    <x v="8"/>
  </r>
  <r>
    <x v="3"/>
    <n v="1185732"/>
    <x v="225"/>
    <x v="0"/>
    <x v="42"/>
    <x v="44"/>
    <x v="1"/>
    <n v="35"/>
    <x v="42"/>
    <x v="304"/>
    <n v="18375"/>
    <n v="0.35"/>
    <x v="0"/>
    <x v="8"/>
  </r>
  <r>
    <x v="3"/>
    <n v="1185732"/>
    <x v="225"/>
    <x v="0"/>
    <x v="42"/>
    <x v="44"/>
    <x v="2"/>
    <n v="25.000000000000007"/>
    <x v="36"/>
    <x v="688"/>
    <n v="15312.500000000004"/>
    <n v="0.35"/>
    <x v="0"/>
    <x v="42"/>
  </r>
  <r>
    <x v="3"/>
    <n v="1185732"/>
    <x v="225"/>
    <x v="0"/>
    <x v="42"/>
    <x v="44"/>
    <x v="3"/>
    <n v="30"/>
    <x v="52"/>
    <x v="364"/>
    <n v="2625"/>
    <n v="0.35"/>
    <x v="0"/>
    <x v="9"/>
  </r>
  <r>
    <x v="3"/>
    <n v="1185732"/>
    <x v="225"/>
    <x v="0"/>
    <x v="42"/>
    <x v="44"/>
    <x v="4"/>
    <n v="45"/>
    <x v="41"/>
    <x v="126"/>
    <n v="10125"/>
    <n v="0.3"/>
    <x v="0"/>
    <x v="2"/>
  </r>
  <r>
    <x v="3"/>
    <n v="1185732"/>
    <x v="225"/>
    <x v="0"/>
    <x v="42"/>
    <x v="44"/>
    <x v="5"/>
    <n v="35"/>
    <x v="36"/>
    <x v="183"/>
    <n v="18375"/>
    <n v="0.3"/>
    <x v="0"/>
    <x v="8"/>
  </r>
  <r>
    <x v="3"/>
    <n v="1185732"/>
    <x v="244"/>
    <x v="0"/>
    <x v="42"/>
    <x v="44"/>
    <x v="0"/>
    <n v="35"/>
    <x v="32"/>
    <x v="159"/>
    <n v="59500"/>
    <n v="0.4"/>
    <x v="0"/>
    <x v="8"/>
  </r>
  <r>
    <x v="3"/>
    <n v="1185732"/>
    <x v="244"/>
    <x v="0"/>
    <x v="42"/>
    <x v="44"/>
    <x v="1"/>
    <n v="35"/>
    <x v="35"/>
    <x v="317"/>
    <n v="15312.499999999998"/>
    <n v="0.35"/>
    <x v="0"/>
    <x v="8"/>
  </r>
  <r>
    <x v="3"/>
    <n v="1185732"/>
    <x v="244"/>
    <x v="0"/>
    <x v="42"/>
    <x v="44"/>
    <x v="2"/>
    <n v="25.000000000000007"/>
    <x v="35"/>
    <x v="693"/>
    <n v="10937.500000000002"/>
    <n v="0.35"/>
    <x v="0"/>
    <x v="44"/>
  </r>
  <r>
    <x v="3"/>
    <n v="1185732"/>
    <x v="244"/>
    <x v="0"/>
    <x v="42"/>
    <x v="44"/>
    <x v="3"/>
    <n v="30"/>
    <x v="50"/>
    <x v="362"/>
    <n v="5250"/>
    <n v="0.35"/>
    <x v="0"/>
    <x v="9"/>
  </r>
  <r>
    <x v="3"/>
    <n v="1185732"/>
    <x v="244"/>
    <x v="0"/>
    <x v="42"/>
    <x v="44"/>
    <x v="4"/>
    <n v="45"/>
    <x v="50"/>
    <x v="363"/>
    <n v="6750"/>
    <n v="0.3"/>
    <x v="0"/>
    <x v="2"/>
  </r>
  <r>
    <x v="3"/>
    <n v="1185732"/>
    <x v="244"/>
    <x v="0"/>
    <x v="42"/>
    <x v="44"/>
    <x v="5"/>
    <n v="35"/>
    <x v="40"/>
    <x v="136"/>
    <n v="21000"/>
    <n v="0.3"/>
    <x v="0"/>
    <x v="8"/>
  </r>
  <r>
    <x v="3"/>
    <n v="1185732"/>
    <x v="273"/>
    <x v="0"/>
    <x v="42"/>
    <x v="44"/>
    <x v="0"/>
    <n v="49.999999999999993"/>
    <x v="53"/>
    <x v="709"/>
    <n v="94000"/>
    <n v="0.4"/>
    <x v="0"/>
    <x v="23"/>
  </r>
  <r>
    <x v="3"/>
    <n v="1185732"/>
    <x v="273"/>
    <x v="0"/>
    <x v="42"/>
    <x v="44"/>
    <x v="1"/>
    <n v="45"/>
    <x v="36"/>
    <x v="122"/>
    <n v="27562.5"/>
    <n v="0.35"/>
    <x v="0"/>
    <x v="2"/>
  </r>
  <r>
    <x v="3"/>
    <n v="1185732"/>
    <x v="273"/>
    <x v="0"/>
    <x v="42"/>
    <x v="44"/>
    <x v="2"/>
    <n v="40"/>
    <x v="42"/>
    <x v="129"/>
    <n v="21000"/>
    <n v="0.35"/>
    <x v="0"/>
    <x v="1"/>
  </r>
  <r>
    <x v="3"/>
    <n v="1185732"/>
    <x v="273"/>
    <x v="0"/>
    <x v="42"/>
    <x v="44"/>
    <x v="3"/>
    <n v="40"/>
    <x v="38"/>
    <x v="123"/>
    <n v="14000"/>
    <n v="0.35"/>
    <x v="0"/>
    <x v="1"/>
  </r>
  <r>
    <x v="3"/>
    <n v="1185732"/>
    <x v="273"/>
    <x v="0"/>
    <x v="42"/>
    <x v="44"/>
    <x v="4"/>
    <n v="49.999999999999993"/>
    <x v="35"/>
    <x v="399"/>
    <n v="18749.999999999996"/>
    <n v="0.3"/>
    <x v="0"/>
    <x v="23"/>
  </r>
  <r>
    <x v="3"/>
    <n v="1185732"/>
    <x v="273"/>
    <x v="0"/>
    <x v="42"/>
    <x v="44"/>
    <x v="5"/>
    <n v="54.999999999999993"/>
    <x v="43"/>
    <x v="371"/>
    <n v="41249.999999999993"/>
    <n v="0.3"/>
    <x v="0"/>
    <x v="13"/>
  </r>
  <r>
    <x v="3"/>
    <n v="1185732"/>
    <x v="306"/>
    <x v="0"/>
    <x v="42"/>
    <x v="44"/>
    <x v="0"/>
    <n v="49.999999999999993"/>
    <x v="23"/>
    <x v="616"/>
    <n v="100000"/>
    <n v="0.4"/>
    <x v="0"/>
    <x v="23"/>
  </r>
  <r>
    <x v="3"/>
    <n v="1185732"/>
    <x v="306"/>
    <x v="0"/>
    <x v="42"/>
    <x v="44"/>
    <x v="1"/>
    <n v="45"/>
    <x v="43"/>
    <x v="128"/>
    <n v="39375"/>
    <n v="0.35"/>
    <x v="0"/>
    <x v="2"/>
  </r>
  <r>
    <x v="0"/>
    <n v="1185732"/>
    <x v="306"/>
    <x v="0"/>
    <x v="42"/>
    <x v="44"/>
    <x v="2"/>
    <n v="40"/>
    <x v="36"/>
    <x v="136"/>
    <n v="24500"/>
    <n v="0.35"/>
    <x v="0"/>
    <x v="1"/>
  </r>
  <r>
    <x v="0"/>
    <n v="1185732"/>
    <x v="306"/>
    <x v="0"/>
    <x v="42"/>
    <x v="44"/>
    <x v="3"/>
    <n v="40"/>
    <x v="42"/>
    <x v="129"/>
    <n v="21000"/>
    <n v="0.35"/>
    <x v="0"/>
    <x v="1"/>
  </r>
  <r>
    <x v="0"/>
    <n v="1185732"/>
    <x v="306"/>
    <x v="0"/>
    <x v="42"/>
    <x v="44"/>
    <x v="4"/>
    <n v="49.999999999999993"/>
    <x v="42"/>
    <x v="370"/>
    <n v="22499.999999999996"/>
    <n v="0.3"/>
    <x v="0"/>
    <x v="48"/>
  </r>
  <r>
    <x v="0"/>
    <n v="1185732"/>
    <x v="306"/>
    <x v="0"/>
    <x v="42"/>
    <x v="44"/>
    <x v="5"/>
    <n v="54.999999999999993"/>
    <x v="48"/>
    <x v="212"/>
    <n v="49499.999999999993"/>
    <n v="0.3"/>
    <x v="0"/>
    <x v="13"/>
  </r>
  <r>
    <x v="0"/>
    <n v="1185732"/>
    <x v="334"/>
    <x v="0"/>
    <x v="42"/>
    <x v="44"/>
    <x v="0"/>
    <n v="49.999999999999993"/>
    <x v="27"/>
    <x v="710"/>
    <n v="104999.99999999999"/>
    <n v="0.4"/>
    <x v="0"/>
    <x v="48"/>
  </r>
  <r>
    <x v="2"/>
    <n v="1185732"/>
    <x v="334"/>
    <x v="0"/>
    <x v="42"/>
    <x v="44"/>
    <x v="1"/>
    <n v="45"/>
    <x v="34"/>
    <x v="118"/>
    <n v="43312.5"/>
    <n v="0.35"/>
    <x v="0"/>
    <x v="2"/>
  </r>
  <r>
    <x v="2"/>
    <n v="1185732"/>
    <x v="334"/>
    <x v="0"/>
    <x v="42"/>
    <x v="44"/>
    <x v="2"/>
    <n v="40"/>
    <x v="40"/>
    <x v="135"/>
    <n v="28000"/>
    <n v="0.35"/>
    <x v="0"/>
    <x v="1"/>
  </r>
  <r>
    <x v="2"/>
    <n v="1185732"/>
    <x v="334"/>
    <x v="0"/>
    <x v="42"/>
    <x v="44"/>
    <x v="3"/>
    <n v="40"/>
    <x v="42"/>
    <x v="129"/>
    <n v="21000"/>
    <n v="0.35"/>
    <x v="0"/>
    <x v="1"/>
  </r>
  <r>
    <x v="2"/>
    <n v="1185732"/>
    <x v="334"/>
    <x v="0"/>
    <x v="42"/>
    <x v="44"/>
    <x v="4"/>
    <n v="49.999999999999993"/>
    <x v="36"/>
    <x v="396"/>
    <n v="26249.999999999996"/>
    <n v="0.3"/>
    <x v="0"/>
    <x v="23"/>
  </r>
  <r>
    <x v="2"/>
    <n v="1185732"/>
    <x v="334"/>
    <x v="0"/>
    <x v="42"/>
    <x v="44"/>
    <x v="5"/>
    <n v="54.999999999999993"/>
    <x v="44"/>
    <x v="239"/>
    <n v="57749.999999999993"/>
    <n v="0.3"/>
    <x v="0"/>
    <x v="13"/>
  </r>
  <r>
    <x v="2"/>
    <n v="1185732"/>
    <x v="366"/>
    <x v="0"/>
    <x v="42"/>
    <x v="44"/>
    <x v="0"/>
    <n v="49.999999999999993"/>
    <x v="23"/>
    <x v="616"/>
    <n v="100000"/>
    <n v="0.4"/>
    <x v="0"/>
    <x v="23"/>
  </r>
  <r>
    <x v="2"/>
    <n v="1185732"/>
    <x v="366"/>
    <x v="0"/>
    <x v="42"/>
    <x v="44"/>
    <x v="1"/>
    <n v="45"/>
    <x v="34"/>
    <x v="118"/>
    <n v="43312.5"/>
    <n v="0.35"/>
    <x v="0"/>
    <x v="2"/>
  </r>
  <r>
    <x v="2"/>
    <n v="1185732"/>
    <x v="366"/>
    <x v="0"/>
    <x v="42"/>
    <x v="44"/>
    <x v="2"/>
    <n v="40"/>
    <x v="40"/>
    <x v="135"/>
    <n v="28000"/>
    <n v="0.35"/>
    <x v="0"/>
    <x v="1"/>
  </r>
  <r>
    <x v="2"/>
    <n v="1185732"/>
    <x v="366"/>
    <x v="0"/>
    <x v="42"/>
    <x v="44"/>
    <x v="3"/>
    <n v="40"/>
    <x v="42"/>
    <x v="129"/>
    <n v="21000"/>
    <n v="0.35"/>
    <x v="0"/>
    <x v="1"/>
  </r>
  <r>
    <x v="2"/>
    <n v="1185732"/>
    <x v="366"/>
    <x v="0"/>
    <x v="42"/>
    <x v="44"/>
    <x v="4"/>
    <n v="49.999999999999993"/>
    <x v="35"/>
    <x v="399"/>
    <n v="18749.999999999996"/>
    <n v="0.3"/>
    <x v="0"/>
    <x v="23"/>
  </r>
  <r>
    <x v="2"/>
    <n v="1185732"/>
    <x v="366"/>
    <x v="0"/>
    <x v="42"/>
    <x v="44"/>
    <x v="5"/>
    <n v="54.999999999999993"/>
    <x v="48"/>
    <x v="212"/>
    <n v="49499.999999999993"/>
    <n v="0.3"/>
    <x v="0"/>
    <x v="13"/>
  </r>
  <r>
    <x v="2"/>
    <n v="1185732"/>
    <x v="396"/>
    <x v="0"/>
    <x v="42"/>
    <x v="44"/>
    <x v="0"/>
    <n v="49.999999999999993"/>
    <x v="32"/>
    <x v="383"/>
    <n v="85000"/>
    <n v="0.4"/>
    <x v="0"/>
    <x v="23"/>
  </r>
  <r>
    <x v="2"/>
    <n v="1185732"/>
    <x v="396"/>
    <x v="0"/>
    <x v="42"/>
    <x v="44"/>
    <x v="1"/>
    <n v="45"/>
    <x v="37"/>
    <x v="179"/>
    <n v="35437.5"/>
    <n v="0.35"/>
    <x v="0"/>
    <x v="2"/>
  </r>
  <r>
    <x v="2"/>
    <n v="1185732"/>
    <x v="396"/>
    <x v="0"/>
    <x v="42"/>
    <x v="44"/>
    <x v="2"/>
    <n v="40"/>
    <x v="35"/>
    <x v="120"/>
    <n v="17500"/>
    <n v="0.35"/>
    <x v="0"/>
    <x v="1"/>
  </r>
  <r>
    <x v="2"/>
    <n v="1185732"/>
    <x v="396"/>
    <x v="0"/>
    <x v="42"/>
    <x v="44"/>
    <x v="3"/>
    <n v="40"/>
    <x v="38"/>
    <x v="123"/>
    <n v="14000"/>
    <n v="0.35"/>
    <x v="0"/>
    <x v="1"/>
  </r>
  <r>
    <x v="2"/>
    <n v="1185732"/>
    <x v="396"/>
    <x v="0"/>
    <x v="42"/>
    <x v="44"/>
    <x v="4"/>
    <n v="49.999999999999993"/>
    <x v="38"/>
    <x v="367"/>
    <n v="14999.999999999996"/>
    <n v="0.3"/>
    <x v="0"/>
    <x v="23"/>
  </r>
  <r>
    <x v="2"/>
    <n v="1185732"/>
    <x v="396"/>
    <x v="0"/>
    <x v="42"/>
    <x v="44"/>
    <x v="5"/>
    <n v="54.999999999999993"/>
    <x v="40"/>
    <x v="391"/>
    <n v="32999.999999999993"/>
    <n v="0.3"/>
    <x v="0"/>
    <x v="13"/>
  </r>
  <r>
    <x v="2"/>
    <n v="1185732"/>
    <x v="428"/>
    <x v="0"/>
    <x v="42"/>
    <x v="44"/>
    <x v="0"/>
    <n v="54.999999999999993"/>
    <x v="47"/>
    <x v="213"/>
    <n v="82500"/>
    <n v="0.4"/>
    <x v="0"/>
    <x v="13"/>
  </r>
  <r>
    <x v="2"/>
    <n v="1185732"/>
    <x v="428"/>
    <x v="0"/>
    <x v="42"/>
    <x v="44"/>
    <x v="1"/>
    <n v="50"/>
    <x v="40"/>
    <x v="124"/>
    <n v="35000"/>
    <n v="0.35"/>
    <x v="0"/>
    <x v="0"/>
  </r>
  <r>
    <x v="2"/>
    <n v="1185732"/>
    <x v="428"/>
    <x v="0"/>
    <x v="42"/>
    <x v="44"/>
    <x v="2"/>
    <n v="50"/>
    <x v="38"/>
    <x v="120"/>
    <n v="17500"/>
    <n v="0.35"/>
    <x v="0"/>
    <x v="0"/>
  </r>
  <r>
    <x v="0"/>
    <n v="1185732"/>
    <x v="428"/>
    <x v="0"/>
    <x v="42"/>
    <x v="44"/>
    <x v="3"/>
    <n v="50"/>
    <x v="41"/>
    <x v="309"/>
    <n v="13125"/>
    <n v="0.35"/>
    <x v="0"/>
    <x v="0"/>
  </r>
  <r>
    <x v="0"/>
    <n v="1185732"/>
    <x v="428"/>
    <x v="0"/>
    <x v="42"/>
    <x v="44"/>
    <x v="4"/>
    <n v="60"/>
    <x v="41"/>
    <x v="187"/>
    <n v="13500"/>
    <n v="0.3"/>
    <x v="0"/>
    <x v="3"/>
  </r>
  <r>
    <x v="0"/>
    <n v="1185732"/>
    <x v="428"/>
    <x v="0"/>
    <x v="42"/>
    <x v="44"/>
    <x v="5"/>
    <n v="64.999999999999986"/>
    <x v="40"/>
    <x v="711"/>
    <n v="38999.999999999993"/>
    <n v="0.3"/>
    <x v="0"/>
    <x v="16"/>
  </r>
  <r>
    <x v="0"/>
    <n v="1185732"/>
    <x v="458"/>
    <x v="0"/>
    <x v="42"/>
    <x v="44"/>
    <x v="0"/>
    <n v="60"/>
    <x v="44"/>
    <x v="195"/>
    <n v="84000"/>
    <n v="0.4"/>
    <x v="0"/>
    <x v="3"/>
  </r>
  <r>
    <x v="0"/>
    <n v="1185732"/>
    <x v="458"/>
    <x v="0"/>
    <x v="42"/>
    <x v="44"/>
    <x v="1"/>
    <n v="50"/>
    <x v="36"/>
    <x v="132"/>
    <n v="30624.999999999996"/>
    <n v="0.35"/>
    <x v="0"/>
    <x v="0"/>
  </r>
  <r>
    <x v="0"/>
    <n v="1185732"/>
    <x v="458"/>
    <x v="0"/>
    <x v="42"/>
    <x v="44"/>
    <x v="2"/>
    <n v="50"/>
    <x v="84"/>
    <x v="491"/>
    <n v="29749.999999999996"/>
    <n v="0.35"/>
    <x v="0"/>
    <x v="0"/>
  </r>
  <r>
    <x v="0"/>
    <n v="1185732"/>
    <x v="458"/>
    <x v="0"/>
    <x v="42"/>
    <x v="44"/>
    <x v="3"/>
    <n v="50"/>
    <x v="42"/>
    <x v="127"/>
    <n v="26250"/>
    <n v="0.35"/>
    <x v="0"/>
    <x v="0"/>
  </r>
  <r>
    <x v="0"/>
    <n v="1185732"/>
    <x v="458"/>
    <x v="0"/>
    <x v="42"/>
    <x v="44"/>
    <x v="4"/>
    <n v="60"/>
    <x v="35"/>
    <x v="127"/>
    <n v="22500"/>
    <n v="0.3"/>
    <x v="0"/>
    <x v="3"/>
  </r>
  <r>
    <x v="0"/>
    <n v="1185732"/>
    <x v="458"/>
    <x v="0"/>
    <x v="42"/>
    <x v="44"/>
    <x v="5"/>
    <n v="64.999999999999986"/>
    <x v="37"/>
    <x v="201"/>
    <n v="43874.999999999993"/>
    <n v="0.3"/>
    <x v="0"/>
    <x v="16"/>
  </r>
  <r>
    <x v="0"/>
    <n v="1185732"/>
    <x v="487"/>
    <x v="0"/>
    <x v="42"/>
    <x v="44"/>
    <x v="0"/>
    <n v="60"/>
    <x v="31"/>
    <x v="51"/>
    <n v="108000"/>
    <n v="0.4"/>
    <x v="0"/>
    <x v="3"/>
  </r>
  <r>
    <x v="0"/>
    <n v="1185732"/>
    <x v="487"/>
    <x v="0"/>
    <x v="42"/>
    <x v="44"/>
    <x v="1"/>
    <n v="50"/>
    <x v="43"/>
    <x v="145"/>
    <n v="43750"/>
    <n v="0.35"/>
    <x v="0"/>
    <x v="0"/>
  </r>
  <r>
    <x v="0"/>
    <n v="1185732"/>
    <x v="487"/>
    <x v="0"/>
    <x v="42"/>
    <x v="44"/>
    <x v="2"/>
    <n v="50"/>
    <x v="37"/>
    <x v="128"/>
    <n v="39375"/>
    <n v="0.35"/>
    <x v="0"/>
    <x v="0"/>
  </r>
  <r>
    <x v="0"/>
    <n v="1185732"/>
    <x v="487"/>
    <x v="0"/>
    <x v="42"/>
    <x v="44"/>
    <x v="3"/>
    <n v="50"/>
    <x v="36"/>
    <x v="132"/>
    <n v="30624.999999999996"/>
    <n v="0.35"/>
    <x v="0"/>
    <x v="0"/>
  </r>
  <r>
    <x v="0"/>
    <n v="1185732"/>
    <x v="487"/>
    <x v="0"/>
    <x v="42"/>
    <x v="44"/>
    <x v="4"/>
    <n v="60"/>
    <x v="36"/>
    <x v="204"/>
    <n v="31500"/>
    <n v="0.3"/>
    <x v="0"/>
    <x v="3"/>
  </r>
  <r>
    <x v="0"/>
    <n v="1185732"/>
    <x v="487"/>
    <x v="0"/>
    <x v="42"/>
    <x v="44"/>
    <x v="5"/>
    <n v="64.999999999999986"/>
    <x v="34"/>
    <x v="409"/>
    <n v="53624.999999999993"/>
    <n v="0.3"/>
    <x v="0"/>
    <x v="16"/>
  </r>
  <r>
    <x v="0"/>
    <n v="1185732"/>
    <x v="181"/>
    <x v="0"/>
    <x v="42"/>
    <x v="44"/>
    <x v="0"/>
    <n v="40"/>
    <x v="27"/>
    <x v="195"/>
    <n v="73500"/>
    <n v="0.35"/>
    <x v="0"/>
    <x v="1"/>
  </r>
  <r>
    <x v="0"/>
    <n v="1185732"/>
    <x v="181"/>
    <x v="0"/>
    <x v="42"/>
    <x v="44"/>
    <x v="1"/>
    <n v="40"/>
    <x v="45"/>
    <x v="197"/>
    <n v="45500"/>
    <n v="0.35"/>
    <x v="0"/>
    <x v="1"/>
  </r>
  <r>
    <x v="0"/>
    <n v="1185732"/>
    <x v="181"/>
    <x v="0"/>
    <x v="42"/>
    <x v="44"/>
    <x v="2"/>
    <n v="30.000000000000004"/>
    <x v="45"/>
    <x v="404"/>
    <n v="39000.000000000007"/>
    <n v="0.4"/>
    <x v="0"/>
    <x v="18"/>
  </r>
  <r>
    <x v="0"/>
    <n v="1185732"/>
    <x v="181"/>
    <x v="0"/>
    <x v="42"/>
    <x v="44"/>
    <x v="3"/>
    <n v="35"/>
    <x v="36"/>
    <x v="183"/>
    <n v="24500"/>
    <n v="0.4"/>
    <x v="0"/>
    <x v="8"/>
  </r>
  <r>
    <x v="0"/>
    <n v="1185732"/>
    <x v="181"/>
    <x v="0"/>
    <x v="42"/>
    <x v="44"/>
    <x v="4"/>
    <n v="50"/>
    <x v="37"/>
    <x v="128"/>
    <n v="33750"/>
    <n v="0.3"/>
    <x v="0"/>
    <x v="0"/>
  </r>
  <r>
    <x v="0"/>
    <n v="1185732"/>
    <x v="181"/>
    <x v="0"/>
    <x v="42"/>
    <x v="44"/>
    <x v="5"/>
    <n v="40"/>
    <x v="45"/>
    <x v="197"/>
    <n v="52000"/>
    <n v="0.4"/>
    <x v="0"/>
    <x v="1"/>
  </r>
  <r>
    <x v="0"/>
    <n v="1185732"/>
    <x v="210"/>
    <x v="0"/>
    <x v="42"/>
    <x v="44"/>
    <x v="0"/>
    <n v="40"/>
    <x v="30"/>
    <x v="328"/>
    <n v="80500"/>
    <n v="0.35"/>
    <x v="0"/>
    <x v="1"/>
  </r>
  <r>
    <x v="0"/>
    <n v="1185732"/>
    <x v="210"/>
    <x v="0"/>
    <x v="42"/>
    <x v="44"/>
    <x v="1"/>
    <n v="40"/>
    <x v="37"/>
    <x v="125"/>
    <n v="31499.999999999996"/>
    <n v="0.35"/>
    <x v="0"/>
    <x v="1"/>
  </r>
  <r>
    <x v="0"/>
    <n v="1185732"/>
    <x v="210"/>
    <x v="0"/>
    <x v="42"/>
    <x v="44"/>
    <x v="2"/>
    <n v="30.000000000000004"/>
    <x v="34"/>
    <x v="190"/>
    <n v="33000.000000000007"/>
    <n v="0.4"/>
    <x v="0"/>
    <x v="18"/>
  </r>
  <r>
    <x v="0"/>
    <n v="1185732"/>
    <x v="210"/>
    <x v="0"/>
    <x v="43"/>
    <x v="45"/>
    <x v="3"/>
    <n v="35"/>
    <x v="42"/>
    <x v="304"/>
    <n v="21000"/>
    <n v="0.4"/>
    <x v="0"/>
    <x v="8"/>
  </r>
  <r>
    <x v="0"/>
    <n v="1185732"/>
    <x v="210"/>
    <x v="0"/>
    <x v="43"/>
    <x v="45"/>
    <x v="4"/>
    <n v="50"/>
    <x v="37"/>
    <x v="128"/>
    <n v="33750"/>
    <n v="0.3"/>
    <x v="0"/>
    <x v="0"/>
  </r>
  <r>
    <x v="0"/>
    <n v="1185732"/>
    <x v="210"/>
    <x v="0"/>
    <x v="43"/>
    <x v="45"/>
    <x v="5"/>
    <n v="40"/>
    <x v="45"/>
    <x v="197"/>
    <n v="52000"/>
    <n v="0.4"/>
    <x v="0"/>
    <x v="1"/>
  </r>
  <r>
    <x v="0"/>
    <n v="1185732"/>
    <x v="218"/>
    <x v="0"/>
    <x v="43"/>
    <x v="45"/>
    <x v="0"/>
    <n v="40"/>
    <x v="61"/>
    <x v="712"/>
    <n v="76300"/>
    <n v="0.35"/>
    <x v="0"/>
    <x v="1"/>
  </r>
  <r>
    <x v="0"/>
    <n v="1185732"/>
    <x v="218"/>
    <x v="0"/>
    <x v="43"/>
    <x v="45"/>
    <x v="1"/>
    <n v="40"/>
    <x v="43"/>
    <x v="124"/>
    <n v="35000"/>
    <n v="0.35"/>
    <x v="0"/>
    <x v="1"/>
  </r>
  <r>
    <x v="0"/>
    <n v="1185732"/>
    <x v="218"/>
    <x v="0"/>
    <x v="43"/>
    <x v="45"/>
    <x v="2"/>
    <n v="30.000000000000004"/>
    <x v="34"/>
    <x v="190"/>
    <n v="33000.000000000007"/>
    <n v="0.4"/>
    <x v="0"/>
    <x v="18"/>
  </r>
  <r>
    <x v="0"/>
    <n v="1185732"/>
    <x v="218"/>
    <x v="0"/>
    <x v="43"/>
    <x v="45"/>
    <x v="3"/>
    <n v="35"/>
    <x v="35"/>
    <x v="317"/>
    <n v="17500"/>
    <n v="0.4"/>
    <x v="0"/>
    <x v="8"/>
  </r>
  <r>
    <x v="0"/>
    <n v="1185732"/>
    <x v="218"/>
    <x v="0"/>
    <x v="43"/>
    <x v="45"/>
    <x v="4"/>
    <n v="50"/>
    <x v="36"/>
    <x v="132"/>
    <n v="26250"/>
    <n v="0.3"/>
    <x v="0"/>
    <x v="0"/>
  </r>
  <r>
    <x v="0"/>
    <n v="1185732"/>
    <x v="218"/>
    <x v="0"/>
    <x v="43"/>
    <x v="45"/>
    <x v="5"/>
    <n v="40"/>
    <x v="34"/>
    <x v="236"/>
    <n v="44000"/>
    <n v="0.4"/>
    <x v="0"/>
    <x v="1"/>
  </r>
  <r>
    <x v="0"/>
    <n v="1185732"/>
    <x v="237"/>
    <x v="0"/>
    <x v="43"/>
    <x v="45"/>
    <x v="0"/>
    <n v="40"/>
    <x v="27"/>
    <x v="195"/>
    <n v="73500"/>
    <n v="0.35"/>
    <x v="0"/>
    <x v="1"/>
  </r>
  <r>
    <x v="0"/>
    <n v="1185732"/>
    <x v="237"/>
    <x v="0"/>
    <x v="43"/>
    <x v="45"/>
    <x v="1"/>
    <n v="40"/>
    <x v="37"/>
    <x v="125"/>
    <n v="31499.999999999996"/>
    <n v="0.35"/>
    <x v="0"/>
    <x v="1"/>
  </r>
  <r>
    <x v="0"/>
    <n v="1185732"/>
    <x v="237"/>
    <x v="0"/>
    <x v="43"/>
    <x v="45"/>
    <x v="2"/>
    <n v="30.000000000000004"/>
    <x v="37"/>
    <x v="311"/>
    <n v="27000.000000000007"/>
    <n v="0.4"/>
    <x v="0"/>
    <x v="18"/>
  </r>
  <r>
    <x v="0"/>
    <n v="1185732"/>
    <x v="237"/>
    <x v="0"/>
    <x v="43"/>
    <x v="45"/>
    <x v="3"/>
    <n v="35"/>
    <x v="42"/>
    <x v="304"/>
    <n v="21000"/>
    <n v="0.4"/>
    <x v="0"/>
    <x v="8"/>
  </r>
  <r>
    <x v="0"/>
    <n v="1185732"/>
    <x v="237"/>
    <x v="0"/>
    <x v="43"/>
    <x v="45"/>
    <x v="4"/>
    <n v="50"/>
    <x v="42"/>
    <x v="127"/>
    <n v="22500"/>
    <n v="0.3"/>
    <x v="0"/>
    <x v="0"/>
  </r>
  <r>
    <x v="0"/>
    <n v="1185732"/>
    <x v="237"/>
    <x v="0"/>
    <x v="43"/>
    <x v="45"/>
    <x v="5"/>
    <n v="40"/>
    <x v="48"/>
    <x v="150"/>
    <n v="48000"/>
    <n v="0.4"/>
    <x v="0"/>
    <x v="1"/>
  </r>
  <r>
    <x v="0"/>
    <n v="1185732"/>
    <x v="266"/>
    <x v="0"/>
    <x v="43"/>
    <x v="45"/>
    <x v="0"/>
    <n v="54.999999999999993"/>
    <x v="62"/>
    <x v="713"/>
    <n v="109724.99999999997"/>
    <n v="0.35"/>
    <x v="0"/>
    <x v="13"/>
  </r>
  <r>
    <x v="0"/>
    <n v="1185732"/>
    <x v="266"/>
    <x v="0"/>
    <x v="43"/>
    <x v="45"/>
    <x v="1"/>
    <n v="50"/>
    <x v="34"/>
    <x v="199"/>
    <n v="48125"/>
    <n v="0.35"/>
    <x v="0"/>
    <x v="0"/>
  </r>
  <r>
    <x v="0"/>
    <n v="1185732"/>
    <x v="266"/>
    <x v="0"/>
    <x v="43"/>
    <x v="45"/>
    <x v="2"/>
    <n v="45"/>
    <x v="48"/>
    <x v="200"/>
    <n v="54000"/>
    <n v="0.4"/>
    <x v="0"/>
    <x v="2"/>
  </r>
  <r>
    <x v="0"/>
    <n v="1185732"/>
    <x v="266"/>
    <x v="0"/>
    <x v="43"/>
    <x v="45"/>
    <x v="3"/>
    <n v="45"/>
    <x v="43"/>
    <x v="128"/>
    <n v="45000"/>
    <n v="0.4"/>
    <x v="0"/>
    <x v="2"/>
  </r>
  <r>
    <x v="0"/>
    <n v="1185732"/>
    <x v="266"/>
    <x v="0"/>
    <x v="43"/>
    <x v="45"/>
    <x v="4"/>
    <n v="54.999999999999993"/>
    <x v="34"/>
    <x v="408"/>
    <n v="45374.999999999993"/>
    <n v="0.3"/>
    <x v="0"/>
    <x v="13"/>
  </r>
  <r>
    <x v="0"/>
    <n v="1185732"/>
    <x v="266"/>
    <x v="0"/>
    <x v="43"/>
    <x v="45"/>
    <x v="5"/>
    <n v="60"/>
    <x v="46"/>
    <x v="49"/>
    <n v="96000"/>
    <n v="0.4"/>
    <x v="0"/>
    <x v="3"/>
  </r>
  <r>
    <x v="0"/>
    <n v="1185732"/>
    <x v="299"/>
    <x v="0"/>
    <x v="43"/>
    <x v="45"/>
    <x v="0"/>
    <n v="54.999999999999993"/>
    <x v="25"/>
    <x v="714"/>
    <n v="125124.99999999997"/>
    <n v="0.35"/>
    <x v="0"/>
    <x v="13"/>
  </r>
  <r>
    <x v="0"/>
    <n v="1185732"/>
    <x v="299"/>
    <x v="0"/>
    <x v="43"/>
    <x v="45"/>
    <x v="1"/>
    <n v="50"/>
    <x v="46"/>
    <x v="46"/>
    <n v="70000"/>
    <n v="0.35"/>
    <x v="0"/>
    <x v="0"/>
  </r>
  <r>
    <x v="0"/>
    <n v="1185732"/>
    <x v="299"/>
    <x v="0"/>
    <x v="43"/>
    <x v="45"/>
    <x v="2"/>
    <n v="45"/>
    <x v="45"/>
    <x v="326"/>
    <n v="58500"/>
    <n v="0.4"/>
    <x v="0"/>
    <x v="2"/>
  </r>
  <r>
    <x v="0"/>
    <n v="1185732"/>
    <x v="299"/>
    <x v="0"/>
    <x v="43"/>
    <x v="45"/>
    <x v="3"/>
    <n v="45"/>
    <x v="48"/>
    <x v="200"/>
    <n v="54000"/>
    <n v="0.4"/>
    <x v="0"/>
    <x v="2"/>
  </r>
  <r>
    <x v="0"/>
    <n v="1185732"/>
    <x v="299"/>
    <x v="0"/>
    <x v="43"/>
    <x v="45"/>
    <x v="4"/>
    <n v="54.999999999999993"/>
    <x v="48"/>
    <x v="212"/>
    <n v="49499.999999999993"/>
    <n v="0.3"/>
    <x v="0"/>
    <x v="13"/>
  </r>
  <r>
    <x v="0"/>
    <n v="1185732"/>
    <x v="299"/>
    <x v="0"/>
    <x v="43"/>
    <x v="45"/>
    <x v="5"/>
    <n v="60"/>
    <x v="31"/>
    <x v="51"/>
    <n v="108000"/>
    <n v="0.4"/>
    <x v="0"/>
    <x v="3"/>
  </r>
  <r>
    <x v="0"/>
    <n v="1185732"/>
    <x v="327"/>
    <x v="0"/>
    <x v="43"/>
    <x v="45"/>
    <x v="0"/>
    <n v="54.999999999999993"/>
    <x v="21"/>
    <x v="345"/>
    <n v="129937.49999999997"/>
    <n v="0.35"/>
    <x v="0"/>
    <x v="13"/>
  </r>
  <r>
    <x v="0"/>
    <n v="1185732"/>
    <x v="327"/>
    <x v="0"/>
    <x v="43"/>
    <x v="45"/>
    <x v="1"/>
    <n v="50"/>
    <x v="32"/>
    <x v="42"/>
    <n v="74375"/>
    <n v="0.35"/>
    <x v="0"/>
    <x v="0"/>
  </r>
  <r>
    <x v="0"/>
    <n v="1185732"/>
    <x v="327"/>
    <x v="0"/>
    <x v="43"/>
    <x v="45"/>
    <x v="2"/>
    <n v="45"/>
    <x v="44"/>
    <x v="154"/>
    <n v="63000"/>
    <n v="0.4"/>
    <x v="0"/>
    <x v="2"/>
  </r>
  <r>
    <x v="0"/>
    <n v="1185732"/>
    <x v="327"/>
    <x v="0"/>
    <x v="43"/>
    <x v="45"/>
    <x v="3"/>
    <n v="45"/>
    <x v="48"/>
    <x v="200"/>
    <n v="54000"/>
    <n v="0.4"/>
    <x v="0"/>
    <x v="2"/>
  </r>
  <r>
    <x v="0"/>
    <n v="1185732"/>
    <x v="327"/>
    <x v="0"/>
    <x v="43"/>
    <x v="45"/>
    <x v="4"/>
    <n v="54.999999999999993"/>
    <x v="45"/>
    <x v="409"/>
    <n v="53624.999999999993"/>
    <n v="0.3"/>
    <x v="0"/>
    <x v="13"/>
  </r>
  <r>
    <x v="0"/>
    <n v="1185732"/>
    <x v="327"/>
    <x v="0"/>
    <x v="43"/>
    <x v="45"/>
    <x v="5"/>
    <n v="60"/>
    <x v="23"/>
    <x v="60"/>
    <n v="120000"/>
    <n v="0.4"/>
    <x v="0"/>
    <x v="3"/>
  </r>
  <r>
    <x v="0"/>
    <n v="1185732"/>
    <x v="359"/>
    <x v="0"/>
    <x v="43"/>
    <x v="45"/>
    <x v="0"/>
    <n v="54.999999999999993"/>
    <x v="25"/>
    <x v="714"/>
    <n v="125124.99999999997"/>
    <n v="0.35"/>
    <x v="0"/>
    <x v="13"/>
  </r>
  <r>
    <x v="0"/>
    <n v="1185732"/>
    <x v="359"/>
    <x v="0"/>
    <x v="43"/>
    <x v="45"/>
    <x v="1"/>
    <n v="50"/>
    <x v="32"/>
    <x v="42"/>
    <n v="74375"/>
    <n v="0.35"/>
    <x v="0"/>
    <x v="0"/>
  </r>
  <r>
    <x v="0"/>
    <n v="1185732"/>
    <x v="359"/>
    <x v="0"/>
    <x v="43"/>
    <x v="45"/>
    <x v="2"/>
    <n v="45"/>
    <x v="44"/>
    <x v="154"/>
    <n v="63000"/>
    <n v="0.4"/>
    <x v="0"/>
    <x v="2"/>
  </r>
  <r>
    <x v="0"/>
    <n v="1185732"/>
    <x v="359"/>
    <x v="0"/>
    <x v="43"/>
    <x v="45"/>
    <x v="3"/>
    <n v="45"/>
    <x v="43"/>
    <x v="128"/>
    <n v="45000"/>
    <n v="0.4"/>
    <x v="0"/>
    <x v="2"/>
  </r>
  <r>
    <x v="0"/>
    <n v="1185732"/>
    <x v="359"/>
    <x v="0"/>
    <x v="43"/>
    <x v="45"/>
    <x v="4"/>
    <n v="54.999999999999993"/>
    <x v="37"/>
    <x v="424"/>
    <n v="37124.999999999993"/>
    <n v="0.3"/>
    <x v="0"/>
    <x v="13"/>
  </r>
  <r>
    <x v="0"/>
    <n v="1185732"/>
    <x v="359"/>
    <x v="0"/>
    <x v="43"/>
    <x v="45"/>
    <x v="5"/>
    <n v="60"/>
    <x v="46"/>
    <x v="49"/>
    <n v="96000"/>
    <n v="0.4"/>
    <x v="0"/>
    <x v="3"/>
  </r>
  <r>
    <x v="0"/>
    <n v="1185732"/>
    <x v="389"/>
    <x v="0"/>
    <x v="43"/>
    <x v="45"/>
    <x v="0"/>
    <n v="54.999999999999993"/>
    <x v="27"/>
    <x v="389"/>
    <n v="101062.49999999997"/>
    <n v="0.35"/>
    <x v="0"/>
    <x v="13"/>
  </r>
  <r>
    <x v="0"/>
    <n v="1185732"/>
    <x v="389"/>
    <x v="0"/>
    <x v="43"/>
    <x v="45"/>
    <x v="1"/>
    <n v="50"/>
    <x v="45"/>
    <x v="133"/>
    <n v="56875"/>
    <n v="0.35"/>
    <x v="0"/>
    <x v="0"/>
  </r>
  <r>
    <x v="0"/>
    <n v="1185732"/>
    <x v="389"/>
    <x v="0"/>
    <x v="43"/>
    <x v="45"/>
    <x v="2"/>
    <n v="45"/>
    <x v="37"/>
    <x v="179"/>
    <n v="40500"/>
    <n v="0.4"/>
    <x v="0"/>
    <x v="2"/>
  </r>
  <r>
    <x v="0"/>
    <n v="1185732"/>
    <x v="389"/>
    <x v="0"/>
    <x v="43"/>
    <x v="45"/>
    <x v="3"/>
    <n v="45"/>
    <x v="40"/>
    <x v="125"/>
    <n v="36000"/>
    <n v="0.4"/>
    <x v="0"/>
    <x v="2"/>
  </r>
  <r>
    <x v="0"/>
    <n v="1185732"/>
    <x v="389"/>
    <x v="0"/>
    <x v="43"/>
    <x v="45"/>
    <x v="4"/>
    <n v="54.999999999999993"/>
    <x v="40"/>
    <x v="391"/>
    <n v="32999.999999999993"/>
    <n v="0.3"/>
    <x v="0"/>
    <x v="13"/>
  </r>
  <r>
    <x v="0"/>
    <n v="1185732"/>
    <x v="389"/>
    <x v="0"/>
    <x v="43"/>
    <x v="45"/>
    <x v="5"/>
    <n v="60"/>
    <x v="48"/>
    <x v="210"/>
    <n v="72000"/>
    <n v="0.4"/>
    <x v="0"/>
    <x v="3"/>
  </r>
  <r>
    <x v="0"/>
    <n v="1185732"/>
    <x v="421"/>
    <x v="0"/>
    <x v="43"/>
    <x v="45"/>
    <x v="0"/>
    <n v="60"/>
    <x v="33"/>
    <x v="177"/>
    <n v="99750"/>
    <n v="0.35"/>
    <x v="0"/>
    <x v="3"/>
  </r>
  <r>
    <x v="0"/>
    <n v="1185732"/>
    <x v="421"/>
    <x v="0"/>
    <x v="43"/>
    <x v="45"/>
    <x v="1"/>
    <n v="55.000000000000007"/>
    <x v="48"/>
    <x v="207"/>
    <n v="57750.000000000007"/>
    <n v="0.35"/>
    <x v="0"/>
    <x v="4"/>
  </r>
  <r>
    <x v="0"/>
    <n v="1185732"/>
    <x v="421"/>
    <x v="0"/>
    <x v="43"/>
    <x v="45"/>
    <x v="2"/>
    <n v="55.000000000000007"/>
    <x v="40"/>
    <x v="131"/>
    <n v="44000.000000000007"/>
    <n v="0.4"/>
    <x v="0"/>
    <x v="4"/>
  </r>
  <r>
    <x v="0"/>
    <n v="1185732"/>
    <x v="421"/>
    <x v="0"/>
    <x v="43"/>
    <x v="45"/>
    <x v="3"/>
    <n v="55.000000000000007"/>
    <x v="36"/>
    <x v="194"/>
    <n v="38500.000000000007"/>
    <n v="0.4"/>
    <x v="0"/>
    <x v="4"/>
  </r>
  <r>
    <x v="0"/>
    <n v="1185732"/>
    <x v="421"/>
    <x v="0"/>
    <x v="43"/>
    <x v="45"/>
    <x v="4"/>
    <n v="65"/>
    <x v="36"/>
    <x v="166"/>
    <n v="34125"/>
    <n v="0.3"/>
    <x v="0"/>
    <x v="5"/>
  </r>
  <r>
    <x v="4"/>
    <n v="1185732"/>
    <x v="421"/>
    <x v="0"/>
    <x v="43"/>
    <x v="45"/>
    <x v="5"/>
    <n v="70"/>
    <x v="48"/>
    <x v="195"/>
    <n v="84000"/>
    <n v="0.4"/>
    <x v="0"/>
    <x v="6"/>
  </r>
  <r>
    <x v="4"/>
    <n v="1185732"/>
    <x v="451"/>
    <x v="0"/>
    <x v="43"/>
    <x v="45"/>
    <x v="0"/>
    <n v="65"/>
    <x v="31"/>
    <x v="61"/>
    <n v="102375"/>
    <n v="0.35"/>
    <x v="0"/>
    <x v="5"/>
  </r>
  <r>
    <x v="4"/>
    <n v="1185732"/>
    <x v="451"/>
    <x v="0"/>
    <x v="43"/>
    <x v="45"/>
    <x v="1"/>
    <n v="55.000000000000007"/>
    <x v="45"/>
    <x v="256"/>
    <n v="62562.500000000007"/>
    <n v="0.35"/>
    <x v="0"/>
    <x v="4"/>
  </r>
  <r>
    <x v="4"/>
    <n v="1185732"/>
    <x v="451"/>
    <x v="0"/>
    <x v="43"/>
    <x v="45"/>
    <x v="2"/>
    <n v="55.000000000000007"/>
    <x v="63"/>
    <x v="715"/>
    <n v="70400.000000000015"/>
    <n v="0.4"/>
    <x v="0"/>
    <x v="4"/>
  </r>
  <r>
    <x v="4"/>
    <n v="1185732"/>
    <x v="451"/>
    <x v="0"/>
    <x v="43"/>
    <x v="45"/>
    <x v="3"/>
    <n v="55.000000000000007"/>
    <x v="48"/>
    <x v="207"/>
    <n v="66000.000000000015"/>
    <n v="0.4"/>
    <x v="0"/>
    <x v="4"/>
  </r>
  <r>
    <x v="4"/>
    <n v="1185732"/>
    <x v="451"/>
    <x v="0"/>
    <x v="43"/>
    <x v="45"/>
    <x v="4"/>
    <n v="65"/>
    <x v="34"/>
    <x v="402"/>
    <n v="53625"/>
    <n v="0.3"/>
    <x v="0"/>
    <x v="5"/>
  </r>
  <r>
    <x v="4"/>
    <n v="1185732"/>
    <x v="451"/>
    <x v="0"/>
    <x v="43"/>
    <x v="45"/>
    <x v="5"/>
    <n v="70"/>
    <x v="47"/>
    <x v="47"/>
    <n v="105000"/>
    <n v="0.4"/>
    <x v="0"/>
    <x v="6"/>
  </r>
  <r>
    <x v="4"/>
    <n v="1185732"/>
    <x v="480"/>
    <x v="0"/>
    <x v="43"/>
    <x v="45"/>
    <x v="0"/>
    <n v="65"/>
    <x v="24"/>
    <x v="87"/>
    <n v="136500"/>
    <n v="0.35"/>
    <x v="0"/>
    <x v="5"/>
  </r>
  <r>
    <x v="4"/>
    <n v="1185732"/>
    <x v="480"/>
    <x v="0"/>
    <x v="43"/>
    <x v="45"/>
    <x v="1"/>
    <n v="55.000000000000007"/>
    <x v="46"/>
    <x v="139"/>
    <n v="77000"/>
    <n v="0.35"/>
    <x v="0"/>
    <x v="4"/>
  </r>
  <r>
    <x v="4"/>
    <n v="1185732"/>
    <x v="480"/>
    <x v="0"/>
    <x v="43"/>
    <x v="45"/>
    <x v="2"/>
    <n v="55.000000000000007"/>
    <x v="47"/>
    <x v="141"/>
    <n v="82500.000000000015"/>
    <n v="0.4"/>
    <x v="0"/>
    <x v="4"/>
  </r>
  <r>
    <x v="4"/>
    <n v="1185732"/>
    <x v="480"/>
    <x v="0"/>
    <x v="43"/>
    <x v="45"/>
    <x v="3"/>
    <n v="55.000000000000007"/>
    <x v="45"/>
    <x v="256"/>
    <n v="71500.000000000015"/>
    <n v="0.4"/>
    <x v="0"/>
    <x v="4"/>
  </r>
  <r>
    <x v="4"/>
    <n v="1185732"/>
    <x v="480"/>
    <x v="0"/>
    <x v="43"/>
    <x v="45"/>
    <x v="4"/>
    <n v="65"/>
    <x v="45"/>
    <x v="240"/>
    <n v="63375"/>
    <n v="0.3"/>
    <x v="0"/>
    <x v="5"/>
  </r>
  <r>
    <x v="4"/>
    <n v="1185732"/>
    <x v="480"/>
    <x v="0"/>
    <x v="43"/>
    <x v="45"/>
    <x v="5"/>
    <n v="70"/>
    <x v="32"/>
    <x v="43"/>
    <n v="119000"/>
    <n v="0.4"/>
    <x v="0"/>
    <x v="6"/>
  </r>
  <r>
    <x v="4"/>
    <n v="1185732"/>
    <x v="174"/>
    <x v="0"/>
    <x v="43"/>
    <x v="45"/>
    <x v="0"/>
    <n v="35"/>
    <x v="33"/>
    <x v="158"/>
    <n v="58187.499999999993"/>
    <n v="0.35"/>
    <x v="0"/>
    <x v="8"/>
  </r>
  <r>
    <x v="4"/>
    <n v="1185732"/>
    <x v="174"/>
    <x v="0"/>
    <x v="43"/>
    <x v="45"/>
    <x v="1"/>
    <n v="35"/>
    <x v="34"/>
    <x v="119"/>
    <n v="33687.5"/>
    <n v="0.35"/>
    <x v="0"/>
    <x v="8"/>
  </r>
  <r>
    <x v="4"/>
    <n v="1185732"/>
    <x v="174"/>
    <x v="0"/>
    <x v="43"/>
    <x v="45"/>
    <x v="2"/>
    <n v="25.000000000000007"/>
    <x v="34"/>
    <x v="392"/>
    <n v="27500.000000000007"/>
    <n v="0.4"/>
    <x v="0"/>
    <x v="44"/>
  </r>
  <r>
    <x v="4"/>
    <n v="1185732"/>
    <x v="174"/>
    <x v="0"/>
    <x v="43"/>
    <x v="45"/>
    <x v="3"/>
    <n v="30"/>
    <x v="35"/>
    <x v="309"/>
    <n v="15000"/>
    <n v="0.4"/>
    <x v="0"/>
    <x v="9"/>
  </r>
  <r>
    <x v="4"/>
    <n v="1185732"/>
    <x v="174"/>
    <x v="0"/>
    <x v="43"/>
    <x v="45"/>
    <x v="4"/>
    <n v="45"/>
    <x v="36"/>
    <x v="122"/>
    <n v="23625"/>
    <n v="0.3"/>
    <x v="0"/>
    <x v="2"/>
  </r>
  <r>
    <x v="4"/>
    <n v="1185732"/>
    <x v="174"/>
    <x v="0"/>
    <x v="43"/>
    <x v="45"/>
    <x v="5"/>
    <n v="35"/>
    <x v="34"/>
    <x v="119"/>
    <n v="38500"/>
    <n v="0.4"/>
    <x v="0"/>
    <x v="8"/>
  </r>
  <r>
    <x v="4"/>
    <n v="1185732"/>
    <x v="203"/>
    <x v="0"/>
    <x v="43"/>
    <x v="45"/>
    <x v="0"/>
    <n v="35"/>
    <x v="27"/>
    <x v="155"/>
    <n v="64312.499999999993"/>
    <n v="0.35"/>
    <x v="0"/>
    <x v="8"/>
  </r>
  <r>
    <x v="4"/>
    <n v="1185732"/>
    <x v="203"/>
    <x v="0"/>
    <x v="43"/>
    <x v="45"/>
    <x v="1"/>
    <n v="35"/>
    <x v="36"/>
    <x v="183"/>
    <n v="21437.5"/>
    <n v="0.35"/>
    <x v="0"/>
    <x v="8"/>
  </r>
  <r>
    <x v="4"/>
    <n v="1185732"/>
    <x v="203"/>
    <x v="0"/>
    <x v="43"/>
    <x v="45"/>
    <x v="2"/>
    <n v="25.000000000000007"/>
    <x v="37"/>
    <x v="667"/>
    <n v="22500.000000000007"/>
    <n v="0.4"/>
    <x v="0"/>
    <x v="44"/>
  </r>
  <r>
    <x v="4"/>
    <n v="1185732"/>
    <x v="203"/>
    <x v="0"/>
    <x v="44"/>
    <x v="46"/>
    <x v="3"/>
    <n v="30"/>
    <x v="38"/>
    <x v="180"/>
    <n v="12000"/>
    <n v="0.4"/>
    <x v="0"/>
    <x v="9"/>
  </r>
  <r>
    <x v="4"/>
    <n v="1185732"/>
    <x v="203"/>
    <x v="0"/>
    <x v="44"/>
    <x v="46"/>
    <x v="4"/>
    <n v="45"/>
    <x v="36"/>
    <x v="122"/>
    <n v="23625"/>
    <n v="0.3"/>
    <x v="0"/>
    <x v="2"/>
  </r>
  <r>
    <x v="4"/>
    <n v="1185732"/>
    <x v="203"/>
    <x v="0"/>
    <x v="44"/>
    <x v="46"/>
    <x v="5"/>
    <n v="35"/>
    <x v="34"/>
    <x v="119"/>
    <n v="38500"/>
    <n v="0.4"/>
    <x v="0"/>
    <x v="8"/>
  </r>
  <r>
    <x v="4"/>
    <n v="1185732"/>
    <x v="708"/>
    <x v="0"/>
    <x v="44"/>
    <x v="46"/>
    <x v="0"/>
    <n v="35"/>
    <x v="39"/>
    <x v="716"/>
    <n v="60637.499999999993"/>
    <n v="0.35"/>
    <x v="0"/>
    <x v="8"/>
  </r>
  <r>
    <x v="4"/>
    <n v="1185732"/>
    <x v="708"/>
    <x v="0"/>
    <x v="44"/>
    <x v="46"/>
    <x v="1"/>
    <n v="35"/>
    <x v="40"/>
    <x v="136"/>
    <n v="24500"/>
    <n v="0.35"/>
    <x v="0"/>
    <x v="8"/>
  </r>
  <r>
    <x v="4"/>
    <n v="1185732"/>
    <x v="708"/>
    <x v="0"/>
    <x v="44"/>
    <x v="46"/>
    <x v="2"/>
    <n v="25.000000000000007"/>
    <x v="37"/>
    <x v="667"/>
    <n v="22500.000000000007"/>
    <n v="0.4"/>
    <x v="0"/>
    <x v="44"/>
  </r>
  <r>
    <x v="4"/>
    <n v="1185732"/>
    <x v="708"/>
    <x v="0"/>
    <x v="44"/>
    <x v="46"/>
    <x v="3"/>
    <n v="30"/>
    <x v="41"/>
    <x v="363"/>
    <n v="9000"/>
    <n v="0.4"/>
    <x v="0"/>
    <x v="9"/>
  </r>
  <r>
    <x v="4"/>
    <n v="1185732"/>
    <x v="708"/>
    <x v="0"/>
    <x v="44"/>
    <x v="46"/>
    <x v="4"/>
    <n v="45"/>
    <x v="35"/>
    <x v="182"/>
    <n v="16875"/>
    <n v="0.3"/>
    <x v="0"/>
    <x v="2"/>
  </r>
  <r>
    <x v="4"/>
    <n v="1185732"/>
    <x v="708"/>
    <x v="0"/>
    <x v="44"/>
    <x v="46"/>
    <x v="5"/>
    <n v="35"/>
    <x v="37"/>
    <x v="122"/>
    <n v="31500"/>
    <n v="0.4"/>
    <x v="0"/>
    <x v="8"/>
  </r>
  <r>
    <x v="4"/>
    <n v="1185732"/>
    <x v="230"/>
    <x v="0"/>
    <x v="44"/>
    <x v="46"/>
    <x v="0"/>
    <n v="35"/>
    <x v="33"/>
    <x v="158"/>
    <n v="58187.499999999993"/>
    <n v="0.35"/>
    <x v="0"/>
    <x v="8"/>
  </r>
  <r>
    <x v="4"/>
    <n v="1185732"/>
    <x v="230"/>
    <x v="0"/>
    <x v="44"/>
    <x v="46"/>
    <x v="1"/>
    <n v="35"/>
    <x v="36"/>
    <x v="183"/>
    <n v="21437.5"/>
    <n v="0.35"/>
    <x v="0"/>
    <x v="8"/>
  </r>
  <r>
    <x v="4"/>
    <n v="1185732"/>
    <x v="230"/>
    <x v="0"/>
    <x v="44"/>
    <x v="46"/>
    <x v="2"/>
    <n v="25.000000000000007"/>
    <x v="36"/>
    <x v="688"/>
    <n v="17500.000000000007"/>
    <n v="0.4"/>
    <x v="0"/>
    <x v="42"/>
  </r>
  <r>
    <x v="4"/>
    <n v="1185732"/>
    <x v="230"/>
    <x v="0"/>
    <x v="44"/>
    <x v="46"/>
    <x v="3"/>
    <n v="30"/>
    <x v="38"/>
    <x v="180"/>
    <n v="12000"/>
    <n v="0.4"/>
    <x v="0"/>
    <x v="9"/>
  </r>
  <r>
    <x v="4"/>
    <n v="1185732"/>
    <x v="230"/>
    <x v="0"/>
    <x v="44"/>
    <x v="46"/>
    <x v="4"/>
    <n v="45"/>
    <x v="38"/>
    <x v="187"/>
    <n v="13500"/>
    <n v="0.3"/>
    <x v="0"/>
    <x v="2"/>
  </r>
  <r>
    <x v="4"/>
    <n v="1185732"/>
    <x v="230"/>
    <x v="0"/>
    <x v="44"/>
    <x v="46"/>
    <x v="5"/>
    <n v="35"/>
    <x v="43"/>
    <x v="132"/>
    <n v="35000"/>
    <n v="0.4"/>
    <x v="0"/>
    <x v="8"/>
  </r>
  <r>
    <x v="4"/>
    <n v="1185732"/>
    <x v="259"/>
    <x v="0"/>
    <x v="44"/>
    <x v="46"/>
    <x v="0"/>
    <n v="49.999999999999993"/>
    <x v="66"/>
    <x v="717"/>
    <n v="90999.999999999985"/>
    <n v="0.35"/>
    <x v="0"/>
    <x v="23"/>
  </r>
  <r>
    <x v="4"/>
    <n v="1185732"/>
    <x v="259"/>
    <x v="0"/>
    <x v="44"/>
    <x v="46"/>
    <x v="1"/>
    <n v="45"/>
    <x v="37"/>
    <x v="179"/>
    <n v="35437.5"/>
    <n v="0.35"/>
    <x v="0"/>
    <x v="2"/>
  </r>
  <r>
    <x v="4"/>
    <n v="1185732"/>
    <x v="259"/>
    <x v="0"/>
    <x v="44"/>
    <x v="46"/>
    <x v="2"/>
    <n v="40"/>
    <x v="43"/>
    <x v="124"/>
    <n v="40000"/>
    <n v="0.4"/>
    <x v="0"/>
    <x v="1"/>
  </r>
  <r>
    <x v="4"/>
    <n v="1185732"/>
    <x v="259"/>
    <x v="0"/>
    <x v="44"/>
    <x v="46"/>
    <x v="3"/>
    <n v="40"/>
    <x v="40"/>
    <x v="135"/>
    <n v="32000"/>
    <n v="0.4"/>
    <x v="0"/>
    <x v="1"/>
  </r>
  <r>
    <x v="4"/>
    <n v="1185732"/>
    <x v="259"/>
    <x v="0"/>
    <x v="44"/>
    <x v="46"/>
    <x v="4"/>
    <n v="49.999999999999993"/>
    <x v="37"/>
    <x v="469"/>
    <n v="33749.999999999993"/>
    <n v="0.3"/>
    <x v="0"/>
    <x v="23"/>
  </r>
  <r>
    <x v="4"/>
    <n v="1185732"/>
    <x v="259"/>
    <x v="0"/>
    <x v="44"/>
    <x v="46"/>
    <x v="5"/>
    <n v="54.999999999999993"/>
    <x v="44"/>
    <x v="239"/>
    <n v="76999.999999999985"/>
    <n v="0.4"/>
    <x v="0"/>
    <x v="13"/>
  </r>
  <r>
    <x v="4"/>
    <n v="1185732"/>
    <x v="292"/>
    <x v="0"/>
    <x v="44"/>
    <x v="46"/>
    <x v="0"/>
    <n v="49.999999999999993"/>
    <x v="24"/>
    <x v="580"/>
    <n v="104999.99999999997"/>
    <n v="0.35"/>
    <x v="0"/>
    <x v="48"/>
  </r>
  <r>
    <x v="4"/>
    <n v="1185732"/>
    <x v="292"/>
    <x v="0"/>
    <x v="44"/>
    <x v="46"/>
    <x v="1"/>
    <n v="45"/>
    <x v="44"/>
    <x v="154"/>
    <n v="55125"/>
    <n v="0.35"/>
    <x v="0"/>
    <x v="2"/>
  </r>
  <r>
    <x v="4"/>
    <n v="1185732"/>
    <x v="292"/>
    <x v="0"/>
    <x v="44"/>
    <x v="46"/>
    <x v="2"/>
    <n v="40"/>
    <x v="34"/>
    <x v="236"/>
    <n v="44000"/>
    <n v="0.4"/>
    <x v="0"/>
    <x v="1"/>
  </r>
  <r>
    <x v="4"/>
    <n v="1185732"/>
    <x v="292"/>
    <x v="0"/>
    <x v="44"/>
    <x v="46"/>
    <x v="3"/>
    <n v="40"/>
    <x v="43"/>
    <x v="124"/>
    <n v="40000"/>
    <n v="0.4"/>
    <x v="0"/>
    <x v="1"/>
  </r>
  <r>
    <x v="4"/>
    <n v="1185732"/>
    <x v="292"/>
    <x v="0"/>
    <x v="44"/>
    <x v="46"/>
    <x v="4"/>
    <n v="49.999999999999993"/>
    <x v="43"/>
    <x v="700"/>
    <n v="37499.999999999993"/>
    <n v="0.3"/>
    <x v="0"/>
    <x v="23"/>
  </r>
  <r>
    <x v="4"/>
    <n v="1185732"/>
    <x v="292"/>
    <x v="0"/>
    <x v="44"/>
    <x v="46"/>
    <x v="5"/>
    <n v="54.999999999999993"/>
    <x v="46"/>
    <x v="211"/>
    <n v="88000"/>
    <n v="0.4"/>
    <x v="0"/>
    <x v="13"/>
  </r>
  <r>
    <x v="4"/>
    <n v="1185732"/>
    <x v="320"/>
    <x v="0"/>
    <x v="44"/>
    <x v="46"/>
    <x v="0"/>
    <n v="49.999999999999993"/>
    <x v="22"/>
    <x v="718"/>
    <n v="109374.99999999997"/>
    <n v="0.35"/>
    <x v="0"/>
    <x v="48"/>
  </r>
  <r>
    <x v="4"/>
    <n v="1185732"/>
    <x v="320"/>
    <x v="0"/>
    <x v="44"/>
    <x v="46"/>
    <x v="1"/>
    <n v="45"/>
    <x v="47"/>
    <x v="156"/>
    <n v="59062.499999999993"/>
    <n v="0.35"/>
    <x v="0"/>
    <x v="2"/>
  </r>
  <r>
    <x v="4"/>
    <n v="1185732"/>
    <x v="320"/>
    <x v="0"/>
    <x v="44"/>
    <x v="46"/>
    <x v="2"/>
    <n v="40"/>
    <x v="48"/>
    <x v="150"/>
    <n v="48000"/>
    <n v="0.4"/>
    <x v="0"/>
    <x v="1"/>
  </r>
  <r>
    <x v="4"/>
    <n v="1185732"/>
    <x v="320"/>
    <x v="0"/>
    <x v="44"/>
    <x v="46"/>
    <x v="3"/>
    <n v="40"/>
    <x v="43"/>
    <x v="124"/>
    <n v="40000"/>
    <n v="0.4"/>
    <x v="0"/>
    <x v="1"/>
  </r>
  <r>
    <x v="4"/>
    <n v="1185732"/>
    <x v="320"/>
    <x v="0"/>
    <x v="44"/>
    <x v="46"/>
    <x v="4"/>
    <n v="49.999999999999993"/>
    <x v="34"/>
    <x v="371"/>
    <n v="41249.999999999993"/>
    <n v="0.3"/>
    <x v="0"/>
    <x v="48"/>
  </r>
  <r>
    <x v="4"/>
    <n v="1185732"/>
    <x v="320"/>
    <x v="0"/>
    <x v="44"/>
    <x v="46"/>
    <x v="5"/>
    <n v="54.999999999999993"/>
    <x v="31"/>
    <x v="348"/>
    <n v="99000"/>
    <n v="0.4"/>
    <x v="0"/>
    <x v="13"/>
  </r>
  <r>
    <x v="4"/>
    <n v="1185732"/>
    <x v="352"/>
    <x v="0"/>
    <x v="44"/>
    <x v="46"/>
    <x v="0"/>
    <n v="49.999999999999993"/>
    <x v="24"/>
    <x v="580"/>
    <n v="104999.99999999997"/>
    <n v="0.35"/>
    <x v="0"/>
    <x v="48"/>
  </r>
  <r>
    <x v="4"/>
    <n v="1185732"/>
    <x v="352"/>
    <x v="0"/>
    <x v="44"/>
    <x v="46"/>
    <x v="1"/>
    <n v="45"/>
    <x v="47"/>
    <x v="156"/>
    <n v="59062.499999999993"/>
    <n v="0.35"/>
    <x v="0"/>
    <x v="2"/>
  </r>
  <r>
    <x v="4"/>
    <n v="1185732"/>
    <x v="352"/>
    <x v="0"/>
    <x v="44"/>
    <x v="46"/>
    <x v="2"/>
    <n v="40"/>
    <x v="48"/>
    <x v="150"/>
    <n v="48000"/>
    <n v="0.4"/>
    <x v="0"/>
    <x v="1"/>
  </r>
  <r>
    <x v="4"/>
    <n v="1185732"/>
    <x v="352"/>
    <x v="0"/>
    <x v="44"/>
    <x v="46"/>
    <x v="3"/>
    <n v="40"/>
    <x v="40"/>
    <x v="135"/>
    <n v="32000"/>
    <n v="0.4"/>
    <x v="0"/>
    <x v="1"/>
  </r>
  <r>
    <x v="4"/>
    <n v="1185732"/>
    <x v="352"/>
    <x v="0"/>
    <x v="44"/>
    <x v="46"/>
    <x v="4"/>
    <n v="49.999999999999993"/>
    <x v="36"/>
    <x v="396"/>
    <n v="26249.999999999996"/>
    <n v="0.3"/>
    <x v="0"/>
    <x v="23"/>
  </r>
  <r>
    <x v="4"/>
    <n v="1185732"/>
    <x v="352"/>
    <x v="0"/>
    <x v="44"/>
    <x v="46"/>
    <x v="5"/>
    <n v="54.999999999999993"/>
    <x v="44"/>
    <x v="239"/>
    <n v="76999.999999999985"/>
    <n v="0.4"/>
    <x v="0"/>
    <x v="13"/>
  </r>
  <r>
    <x v="4"/>
    <n v="1185732"/>
    <x v="382"/>
    <x v="0"/>
    <x v="44"/>
    <x v="46"/>
    <x v="0"/>
    <n v="49.999999999999993"/>
    <x v="33"/>
    <x v="719"/>
    <n v="83124.999999999985"/>
    <n v="0.35"/>
    <x v="0"/>
    <x v="23"/>
  </r>
  <r>
    <x v="4"/>
    <n v="1185732"/>
    <x v="382"/>
    <x v="0"/>
    <x v="44"/>
    <x v="46"/>
    <x v="1"/>
    <n v="45"/>
    <x v="34"/>
    <x v="118"/>
    <n v="43312.5"/>
    <n v="0.35"/>
    <x v="0"/>
    <x v="2"/>
  </r>
  <r>
    <x v="4"/>
    <n v="1185732"/>
    <x v="382"/>
    <x v="0"/>
    <x v="44"/>
    <x v="46"/>
    <x v="2"/>
    <n v="40"/>
    <x v="36"/>
    <x v="136"/>
    <n v="28000"/>
    <n v="0.4"/>
    <x v="0"/>
    <x v="1"/>
  </r>
  <r>
    <x v="4"/>
    <n v="1185732"/>
    <x v="382"/>
    <x v="0"/>
    <x v="44"/>
    <x v="46"/>
    <x v="3"/>
    <n v="40"/>
    <x v="42"/>
    <x v="129"/>
    <n v="24000"/>
    <n v="0.4"/>
    <x v="0"/>
    <x v="1"/>
  </r>
  <r>
    <x v="4"/>
    <n v="1185732"/>
    <x v="382"/>
    <x v="0"/>
    <x v="44"/>
    <x v="46"/>
    <x v="4"/>
    <n v="49.999999999999993"/>
    <x v="42"/>
    <x v="370"/>
    <n v="22499.999999999996"/>
    <n v="0.3"/>
    <x v="0"/>
    <x v="48"/>
  </r>
  <r>
    <x v="4"/>
    <n v="1185732"/>
    <x v="382"/>
    <x v="0"/>
    <x v="44"/>
    <x v="46"/>
    <x v="5"/>
    <n v="54.999999999999993"/>
    <x v="43"/>
    <x v="371"/>
    <n v="54999.999999999993"/>
    <n v="0.4"/>
    <x v="0"/>
    <x v="13"/>
  </r>
  <r>
    <x v="4"/>
    <n v="1185732"/>
    <x v="414"/>
    <x v="0"/>
    <x v="44"/>
    <x v="46"/>
    <x v="0"/>
    <n v="54.999999999999993"/>
    <x v="32"/>
    <x v="330"/>
    <n v="81812.499999999985"/>
    <n v="0.35"/>
    <x v="0"/>
    <x v="13"/>
  </r>
  <r>
    <x v="4"/>
    <n v="1185732"/>
    <x v="414"/>
    <x v="0"/>
    <x v="44"/>
    <x v="46"/>
    <x v="1"/>
    <n v="50"/>
    <x v="43"/>
    <x v="145"/>
    <n v="43750"/>
    <n v="0.35"/>
    <x v="0"/>
    <x v="0"/>
  </r>
  <r>
    <x v="4"/>
    <n v="1185732"/>
    <x v="414"/>
    <x v="0"/>
    <x v="44"/>
    <x v="46"/>
    <x v="2"/>
    <n v="50"/>
    <x v="42"/>
    <x v="127"/>
    <n v="30000"/>
    <n v="0.4"/>
    <x v="0"/>
    <x v="0"/>
  </r>
  <r>
    <x v="4"/>
    <n v="1185732"/>
    <x v="414"/>
    <x v="0"/>
    <x v="44"/>
    <x v="46"/>
    <x v="3"/>
    <n v="50"/>
    <x v="35"/>
    <x v="146"/>
    <n v="25000"/>
    <n v="0.4"/>
    <x v="0"/>
    <x v="0"/>
  </r>
  <r>
    <x v="4"/>
    <n v="1185732"/>
    <x v="414"/>
    <x v="0"/>
    <x v="44"/>
    <x v="46"/>
    <x v="4"/>
    <n v="60"/>
    <x v="35"/>
    <x v="127"/>
    <n v="22500"/>
    <n v="0.3"/>
    <x v="0"/>
    <x v="3"/>
  </r>
  <r>
    <x v="2"/>
    <n v="1185732"/>
    <x v="414"/>
    <x v="0"/>
    <x v="44"/>
    <x v="46"/>
    <x v="5"/>
    <n v="64.999999999999986"/>
    <x v="43"/>
    <x v="147"/>
    <n v="64999.999999999993"/>
    <n v="0.4"/>
    <x v="0"/>
    <x v="16"/>
  </r>
  <r>
    <x v="2"/>
    <n v="1185732"/>
    <x v="444"/>
    <x v="0"/>
    <x v="44"/>
    <x v="46"/>
    <x v="0"/>
    <n v="60"/>
    <x v="46"/>
    <x v="49"/>
    <n v="84000"/>
    <n v="0.35"/>
    <x v="0"/>
    <x v="3"/>
  </r>
  <r>
    <x v="2"/>
    <n v="1185732"/>
    <x v="444"/>
    <x v="0"/>
    <x v="44"/>
    <x v="46"/>
    <x v="1"/>
    <n v="50"/>
    <x v="34"/>
    <x v="199"/>
    <n v="48125"/>
    <n v="0.35"/>
    <x v="0"/>
    <x v="0"/>
  </r>
  <r>
    <x v="2"/>
    <n v="1185732"/>
    <x v="444"/>
    <x v="0"/>
    <x v="44"/>
    <x v="46"/>
    <x v="2"/>
    <n v="50"/>
    <x v="83"/>
    <x v="200"/>
    <n v="54000"/>
    <n v="0.4"/>
    <x v="0"/>
    <x v="0"/>
  </r>
  <r>
    <x v="2"/>
    <n v="1185732"/>
    <x v="444"/>
    <x v="0"/>
    <x v="44"/>
    <x v="46"/>
    <x v="3"/>
    <n v="50"/>
    <x v="43"/>
    <x v="145"/>
    <n v="50000"/>
    <n v="0.4"/>
    <x v="0"/>
    <x v="0"/>
  </r>
  <r>
    <x v="2"/>
    <n v="1185732"/>
    <x v="444"/>
    <x v="0"/>
    <x v="44"/>
    <x v="46"/>
    <x v="4"/>
    <n v="60"/>
    <x v="37"/>
    <x v="200"/>
    <n v="40500"/>
    <n v="0.3"/>
    <x v="0"/>
    <x v="3"/>
  </r>
  <r>
    <x v="2"/>
    <n v="1185732"/>
    <x v="444"/>
    <x v="0"/>
    <x v="44"/>
    <x v="46"/>
    <x v="5"/>
    <n v="64.999999999999986"/>
    <x v="45"/>
    <x v="264"/>
    <n v="84499.999999999985"/>
    <n v="0.4"/>
    <x v="0"/>
    <x v="29"/>
  </r>
  <r>
    <x v="2"/>
    <n v="1185732"/>
    <x v="473"/>
    <x v="0"/>
    <x v="44"/>
    <x v="46"/>
    <x v="0"/>
    <n v="60"/>
    <x v="20"/>
    <x v="77"/>
    <n v="115499.99999999999"/>
    <n v="0.35"/>
    <x v="0"/>
    <x v="3"/>
  </r>
  <r>
    <x v="2"/>
    <n v="1185732"/>
    <x v="473"/>
    <x v="0"/>
    <x v="44"/>
    <x v="46"/>
    <x v="1"/>
    <n v="50"/>
    <x v="44"/>
    <x v="160"/>
    <n v="61249.999999999993"/>
    <n v="0.35"/>
    <x v="0"/>
    <x v="0"/>
  </r>
  <r>
    <x v="2"/>
    <n v="1185732"/>
    <x v="473"/>
    <x v="0"/>
    <x v="44"/>
    <x v="46"/>
    <x v="2"/>
    <n v="50"/>
    <x v="45"/>
    <x v="133"/>
    <n v="65000"/>
    <n v="0.4"/>
    <x v="0"/>
    <x v="0"/>
  </r>
  <r>
    <x v="2"/>
    <n v="1185732"/>
    <x v="473"/>
    <x v="0"/>
    <x v="44"/>
    <x v="46"/>
    <x v="3"/>
    <n v="50"/>
    <x v="34"/>
    <x v="199"/>
    <n v="55000"/>
    <n v="0.4"/>
    <x v="0"/>
    <x v="0"/>
  </r>
  <r>
    <x v="2"/>
    <n v="1185732"/>
    <x v="473"/>
    <x v="0"/>
    <x v="44"/>
    <x v="46"/>
    <x v="4"/>
    <n v="60"/>
    <x v="34"/>
    <x v="242"/>
    <n v="49500"/>
    <n v="0.3"/>
    <x v="0"/>
    <x v="3"/>
  </r>
  <r>
    <x v="2"/>
    <n v="1185732"/>
    <x v="473"/>
    <x v="0"/>
    <x v="44"/>
    <x v="46"/>
    <x v="5"/>
    <n v="64.999999999999986"/>
    <x v="47"/>
    <x v="265"/>
    <n v="97499.999999999985"/>
    <n v="0.4"/>
    <x v="0"/>
    <x v="16"/>
  </r>
  <r>
    <x v="2"/>
    <n v="1185732"/>
    <x v="171"/>
    <x v="0"/>
    <x v="44"/>
    <x v="46"/>
    <x v="0"/>
    <n v="40"/>
    <x v="23"/>
    <x v="46"/>
    <n v="80000"/>
    <n v="0.4"/>
    <x v="0"/>
    <x v="1"/>
  </r>
  <r>
    <x v="2"/>
    <n v="1185732"/>
    <x v="171"/>
    <x v="0"/>
    <x v="44"/>
    <x v="46"/>
    <x v="1"/>
    <n v="40"/>
    <x v="48"/>
    <x v="150"/>
    <n v="48000"/>
    <n v="0.4"/>
    <x v="0"/>
    <x v="1"/>
  </r>
  <r>
    <x v="2"/>
    <n v="1185732"/>
    <x v="171"/>
    <x v="0"/>
    <x v="44"/>
    <x v="46"/>
    <x v="2"/>
    <n v="30.000000000000004"/>
    <x v="48"/>
    <x v="381"/>
    <n v="27000.000000000004"/>
    <n v="0.3"/>
    <x v="0"/>
    <x v="18"/>
  </r>
  <r>
    <x v="2"/>
    <n v="1185732"/>
    <x v="171"/>
    <x v="0"/>
    <x v="44"/>
    <x v="46"/>
    <x v="3"/>
    <n v="35"/>
    <x v="42"/>
    <x v="304"/>
    <n v="15750"/>
    <n v="0.3"/>
    <x v="0"/>
    <x v="8"/>
  </r>
  <r>
    <x v="2"/>
    <n v="1185732"/>
    <x v="171"/>
    <x v="0"/>
    <x v="44"/>
    <x v="46"/>
    <x v="4"/>
    <n v="50"/>
    <x v="40"/>
    <x v="124"/>
    <n v="30000"/>
    <n v="0.3"/>
    <x v="0"/>
    <x v="0"/>
  </r>
  <r>
    <x v="2"/>
    <n v="1185732"/>
    <x v="171"/>
    <x v="0"/>
    <x v="44"/>
    <x v="46"/>
    <x v="5"/>
    <n v="40"/>
    <x v="48"/>
    <x v="150"/>
    <n v="42000"/>
    <n v="0.35"/>
    <x v="0"/>
    <x v="1"/>
  </r>
  <r>
    <x v="2"/>
    <n v="1185732"/>
    <x v="200"/>
    <x v="0"/>
    <x v="44"/>
    <x v="46"/>
    <x v="0"/>
    <n v="40"/>
    <x v="20"/>
    <x v="41"/>
    <n v="88000"/>
    <n v="0.4"/>
    <x v="0"/>
    <x v="1"/>
  </r>
  <r>
    <x v="2"/>
    <n v="1185732"/>
    <x v="200"/>
    <x v="0"/>
    <x v="44"/>
    <x v="46"/>
    <x v="1"/>
    <n v="40"/>
    <x v="40"/>
    <x v="135"/>
    <n v="32000"/>
    <n v="0.4"/>
    <x v="0"/>
    <x v="1"/>
  </r>
  <r>
    <x v="2"/>
    <n v="1185732"/>
    <x v="200"/>
    <x v="0"/>
    <x v="44"/>
    <x v="46"/>
    <x v="2"/>
    <n v="30.000000000000004"/>
    <x v="43"/>
    <x v="384"/>
    <n v="22500.000000000004"/>
    <n v="0.3"/>
    <x v="0"/>
    <x v="18"/>
  </r>
  <r>
    <x v="2"/>
    <n v="1185732"/>
    <x v="200"/>
    <x v="0"/>
    <x v="45"/>
    <x v="47"/>
    <x v="3"/>
    <n v="35"/>
    <x v="35"/>
    <x v="317"/>
    <n v="13125"/>
    <n v="0.3"/>
    <x v="0"/>
    <x v="8"/>
  </r>
  <r>
    <x v="2"/>
    <n v="1185732"/>
    <x v="200"/>
    <x v="0"/>
    <x v="45"/>
    <x v="47"/>
    <x v="4"/>
    <n v="50"/>
    <x v="40"/>
    <x v="124"/>
    <n v="30000"/>
    <n v="0.3"/>
    <x v="0"/>
    <x v="0"/>
  </r>
  <r>
    <x v="2"/>
    <n v="1185732"/>
    <x v="200"/>
    <x v="0"/>
    <x v="45"/>
    <x v="47"/>
    <x v="5"/>
    <n v="40"/>
    <x v="48"/>
    <x v="150"/>
    <n v="42000"/>
    <n v="0.35"/>
    <x v="0"/>
    <x v="1"/>
  </r>
  <r>
    <x v="2"/>
    <n v="1185732"/>
    <x v="705"/>
    <x v="0"/>
    <x v="45"/>
    <x v="47"/>
    <x v="0"/>
    <n v="40"/>
    <x v="66"/>
    <x v="720"/>
    <n v="83200"/>
    <n v="0.4"/>
    <x v="0"/>
    <x v="1"/>
  </r>
  <r>
    <x v="2"/>
    <n v="1185732"/>
    <x v="705"/>
    <x v="0"/>
    <x v="45"/>
    <x v="47"/>
    <x v="1"/>
    <n v="40"/>
    <x v="37"/>
    <x v="125"/>
    <n v="36000"/>
    <n v="0.4"/>
    <x v="0"/>
    <x v="1"/>
  </r>
  <r>
    <x v="2"/>
    <n v="1185732"/>
    <x v="705"/>
    <x v="0"/>
    <x v="45"/>
    <x v="47"/>
    <x v="2"/>
    <n v="30.000000000000004"/>
    <x v="43"/>
    <x v="384"/>
    <n v="22500.000000000004"/>
    <n v="0.3"/>
    <x v="0"/>
    <x v="18"/>
  </r>
  <r>
    <x v="2"/>
    <n v="1185732"/>
    <x v="705"/>
    <x v="0"/>
    <x v="45"/>
    <x v="47"/>
    <x v="3"/>
    <n v="35"/>
    <x v="38"/>
    <x v="319"/>
    <n v="10500"/>
    <n v="0.3"/>
    <x v="0"/>
    <x v="8"/>
  </r>
  <r>
    <x v="2"/>
    <n v="1185732"/>
    <x v="705"/>
    <x v="0"/>
    <x v="45"/>
    <x v="47"/>
    <x v="4"/>
    <n v="50"/>
    <x v="42"/>
    <x v="127"/>
    <n v="22500"/>
    <n v="0.3"/>
    <x v="0"/>
    <x v="0"/>
  </r>
  <r>
    <x v="2"/>
    <n v="1185732"/>
    <x v="705"/>
    <x v="0"/>
    <x v="45"/>
    <x v="47"/>
    <x v="5"/>
    <n v="40"/>
    <x v="43"/>
    <x v="124"/>
    <n v="35000"/>
    <n v="0.35"/>
    <x v="0"/>
    <x v="1"/>
  </r>
  <r>
    <x v="2"/>
    <n v="1185732"/>
    <x v="722"/>
    <x v="0"/>
    <x v="45"/>
    <x v="47"/>
    <x v="0"/>
    <n v="40"/>
    <x v="23"/>
    <x v="46"/>
    <n v="80000"/>
    <n v="0.4"/>
    <x v="0"/>
    <x v="1"/>
  </r>
  <r>
    <x v="2"/>
    <n v="1185732"/>
    <x v="722"/>
    <x v="0"/>
    <x v="45"/>
    <x v="47"/>
    <x v="1"/>
    <n v="40"/>
    <x v="40"/>
    <x v="135"/>
    <n v="32000"/>
    <n v="0.4"/>
    <x v="0"/>
    <x v="1"/>
  </r>
  <r>
    <x v="2"/>
    <n v="1185732"/>
    <x v="722"/>
    <x v="0"/>
    <x v="45"/>
    <x v="47"/>
    <x v="2"/>
    <n v="30.000000000000004"/>
    <x v="40"/>
    <x v="385"/>
    <n v="18000"/>
    <n v="0.3"/>
    <x v="0"/>
    <x v="18"/>
  </r>
  <r>
    <x v="2"/>
    <n v="1185732"/>
    <x v="722"/>
    <x v="0"/>
    <x v="45"/>
    <x v="47"/>
    <x v="3"/>
    <n v="35"/>
    <x v="35"/>
    <x v="317"/>
    <n v="13125"/>
    <n v="0.3"/>
    <x v="0"/>
    <x v="8"/>
  </r>
  <r>
    <x v="2"/>
    <n v="1185732"/>
    <x v="722"/>
    <x v="0"/>
    <x v="45"/>
    <x v="47"/>
    <x v="4"/>
    <n v="50"/>
    <x v="35"/>
    <x v="146"/>
    <n v="18750"/>
    <n v="0.3"/>
    <x v="0"/>
    <x v="0"/>
  </r>
  <r>
    <x v="2"/>
    <n v="1185732"/>
    <x v="722"/>
    <x v="0"/>
    <x v="45"/>
    <x v="47"/>
    <x v="5"/>
    <n v="40"/>
    <x v="34"/>
    <x v="236"/>
    <n v="38500"/>
    <n v="0.35"/>
    <x v="0"/>
    <x v="1"/>
  </r>
  <r>
    <x v="2"/>
    <n v="1185732"/>
    <x v="256"/>
    <x v="0"/>
    <x v="45"/>
    <x v="47"/>
    <x v="0"/>
    <n v="54.999999999999993"/>
    <x v="61"/>
    <x v="721"/>
    <n v="119899.99999999999"/>
    <n v="0.4"/>
    <x v="0"/>
    <x v="13"/>
  </r>
  <r>
    <x v="2"/>
    <n v="1185732"/>
    <x v="256"/>
    <x v="0"/>
    <x v="45"/>
    <x v="47"/>
    <x v="1"/>
    <n v="50"/>
    <x v="43"/>
    <x v="145"/>
    <n v="50000"/>
    <n v="0.4"/>
    <x v="0"/>
    <x v="0"/>
  </r>
  <r>
    <x v="2"/>
    <n v="1185732"/>
    <x v="256"/>
    <x v="0"/>
    <x v="45"/>
    <x v="47"/>
    <x v="2"/>
    <n v="45"/>
    <x v="34"/>
    <x v="118"/>
    <n v="37125"/>
    <n v="0.3"/>
    <x v="0"/>
    <x v="2"/>
  </r>
  <r>
    <x v="2"/>
    <n v="1185732"/>
    <x v="256"/>
    <x v="0"/>
    <x v="45"/>
    <x v="47"/>
    <x v="3"/>
    <n v="45"/>
    <x v="37"/>
    <x v="179"/>
    <n v="30375"/>
    <n v="0.3"/>
    <x v="0"/>
    <x v="2"/>
  </r>
  <r>
    <x v="2"/>
    <n v="1185732"/>
    <x v="256"/>
    <x v="0"/>
    <x v="45"/>
    <x v="47"/>
    <x v="4"/>
    <n v="54.999999999999993"/>
    <x v="43"/>
    <x v="371"/>
    <n v="41249.999999999993"/>
    <n v="0.3"/>
    <x v="0"/>
    <x v="13"/>
  </r>
  <r>
    <x v="2"/>
    <n v="1185732"/>
    <x v="256"/>
    <x v="0"/>
    <x v="45"/>
    <x v="47"/>
    <x v="5"/>
    <n v="60"/>
    <x v="47"/>
    <x v="38"/>
    <n v="78750"/>
    <n v="0.35"/>
    <x v="0"/>
    <x v="3"/>
  </r>
  <r>
    <x v="2"/>
    <n v="1185732"/>
    <x v="289"/>
    <x v="0"/>
    <x v="45"/>
    <x v="47"/>
    <x v="0"/>
    <n v="54.999999999999993"/>
    <x v="22"/>
    <x v="722"/>
    <n v="137499.99999999997"/>
    <n v="0.4"/>
    <x v="0"/>
    <x v="13"/>
  </r>
  <r>
    <x v="2"/>
    <n v="1185732"/>
    <x v="289"/>
    <x v="0"/>
    <x v="45"/>
    <x v="47"/>
    <x v="1"/>
    <n v="50"/>
    <x v="47"/>
    <x v="205"/>
    <n v="75000"/>
    <n v="0.4"/>
    <x v="0"/>
    <x v="0"/>
  </r>
  <r>
    <x v="2"/>
    <n v="1185732"/>
    <x v="289"/>
    <x v="0"/>
    <x v="45"/>
    <x v="47"/>
    <x v="2"/>
    <n v="45"/>
    <x v="48"/>
    <x v="200"/>
    <n v="40500"/>
    <n v="0.3"/>
    <x v="0"/>
    <x v="2"/>
  </r>
  <r>
    <x v="2"/>
    <n v="1185732"/>
    <x v="289"/>
    <x v="0"/>
    <x v="45"/>
    <x v="47"/>
    <x v="3"/>
    <n v="45"/>
    <x v="34"/>
    <x v="118"/>
    <n v="37125"/>
    <n v="0.3"/>
    <x v="0"/>
    <x v="2"/>
  </r>
  <r>
    <x v="2"/>
    <n v="1185732"/>
    <x v="289"/>
    <x v="0"/>
    <x v="45"/>
    <x v="47"/>
    <x v="4"/>
    <n v="54.999999999999993"/>
    <x v="34"/>
    <x v="408"/>
    <n v="45374.999999999993"/>
    <n v="0.3"/>
    <x v="0"/>
    <x v="13"/>
  </r>
  <r>
    <x v="2"/>
    <n v="1185732"/>
    <x v="289"/>
    <x v="0"/>
    <x v="45"/>
    <x v="47"/>
    <x v="5"/>
    <n v="60"/>
    <x v="32"/>
    <x v="144"/>
    <n v="89250"/>
    <n v="0.35"/>
    <x v="0"/>
    <x v="3"/>
  </r>
  <r>
    <x v="2"/>
    <n v="1185732"/>
    <x v="317"/>
    <x v="0"/>
    <x v="45"/>
    <x v="47"/>
    <x v="0"/>
    <n v="54.999999999999993"/>
    <x v="25"/>
    <x v="714"/>
    <n v="142999.99999999997"/>
    <n v="0.4"/>
    <x v="0"/>
    <x v="13"/>
  </r>
  <r>
    <x v="2"/>
    <n v="1185732"/>
    <x v="317"/>
    <x v="0"/>
    <x v="45"/>
    <x v="47"/>
    <x v="1"/>
    <n v="50"/>
    <x v="46"/>
    <x v="46"/>
    <n v="80000"/>
    <n v="0.4"/>
    <x v="0"/>
    <x v="0"/>
  </r>
  <r>
    <x v="2"/>
    <n v="1185732"/>
    <x v="317"/>
    <x v="0"/>
    <x v="45"/>
    <x v="47"/>
    <x v="2"/>
    <n v="45"/>
    <x v="45"/>
    <x v="326"/>
    <n v="43875"/>
    <n v="0.3"/>
    <x v="0"/>
    <x v="2"/>
  </r>
  <r>
    <x v="2"/>
    <n v="1185732"/>
    <x v="317"/>
    <x v="0"/>
    <x v="45"/>
    <x v="47"/>
    <x v="3"/>
    <n v="45"/>
    <x v="34"/>
    <x v="118"/>
    <n v="37125"/>
    <n v="0.3"/>
    <x v="0"/>
    <x v="2"/>
  </r>
  <r>
    <x v="2"/>
    <n v="1185732"/>
    <x v="317"/>
    <x v="0"/>
    <x v="45"/>
    <x v="47"/>
    <x v="4"/>
    <n v="54.999999999999993"/>
    <x v="48"/>
    <x v="212"/>
    <n v="49499.999999999993"/>
    <n v="0.3"/>
    <x v="0"/>
    <x v="13"/>
  </r>
  <r>
    <x v="2"/>
    <n v="1185732"/>
    <x v="317"/>
    <x v="0"/>
    <x v="45"/>
    <x v="47"/>
    <x v="5"/>
    <n v="60"/>
    <x v="33"/>
    <x v="177"/>
    <n v="99750"/>
    <n v="0.35"/>
    <x v="0"/>
    <x v="3"/>
  </r>
  <r>
    <x v="2"/>
    <n v="1185732"/>
    <x v="349"/>
    <x v="0"/>
    <x v="45"/>
    <x v="47"/>
    <x v="0"/>
    <n v="54.999999999999993"/>
    <x v="22"/>
    <x v="722"/>
    <n v="137499.99999999997"/>
    <n v="0.4"/>
    <x v="0"/>
    <x v="13"/>
  </r>
  <r>
    <x v="2"/>
    <n v="1185732"/>
    <x v="349"/>
    <x v="0"/>
    <x v="45"/>
    <x v="47"/>
    <x v="1"/>
    <n v="50"/>
    <x v="46"/>
    <x v="46"/>
    <n v="80000"/>
    <n v="0.4"/>
    <x v="0"/>
    <x v="0"/>
  </r>
  <r>
    <x v="2"/>
    <n v="1185732"/>
    <x v="349"/>
    <x v="0"/>
    <x v="45"/>
    <x v="47"/>
    <x v="2"/>
    <n v="45"/>
    <x v="45"/>
    <x v="326"/>
    <n v="43875"/>
    <n v="0.3"/>
    <x v="0"/>
    <x v="2"/>
  </r>
  <r>
    <x v="2"/>
    <n v="1185732"/>
    <x v="349"/>
    <x v="0"/>
    <x v="45"/>
    <x v="47"/>
    <x v="3"/>
    <n v="45"/>
    <x v="37"/>
    <x v="179"/>
    <n v="30375"/>
    <n v="0.3"/>
    <x v="0"/>
    <x v="2"/>
  </r>
  <r>
    <x v="2"/>
    <n v="1185732"/>
    <x v="349"/>
    <x v="0"/>
    <x v="45"/>
    <x v="47"/>
    <x v="4"/>
    <n v="54.999999999999993"/>
    <x v="40"/>
    <x v="391"/>
    <n v="32999.999999999993"/>
    <n v="0.3"/>
    <x v="0"/>
    <x v="13"/>
  </r>
  <r>
    <x v="2"/>
    <n v="1185732"/>
    <x v="349"/>
    <x v="0"/>
    <x v="45"/>
    <x v="47"/>
    <x v="5"/>
    <n v="60"/>
    <x v="47"/>
    <x v="38"/>
    <n v="78750"/>
    <n v="0.35"/>
    <x v="0"/>
    <x v="3"/>
  </r>
  <r>
    <x v="2"/>
    <n v="1185732"/>
    <x v="379"/>
    <x v="0"/>
    <x v="45"/>
    <x v="47"/>
    <x v="0"/>
    <n v="54.999999999999993"/>
    <x v="23"/>
    <x v="350"/>
    <n v="109999.99999999999"/>
    <n v="0.4"/>
    <x v="0"/>
    <x v="13"/>
  </r>
  <r>
    <x v="2"/>
    <n v="1185732"/>
    <x v="379"/>
    <x v="0"/>
    <x v="45"/>
    <x v="47"/>
    <x v="1"/>
    <n v="50"/>
    <x v="48"/>
    <x v="149"/>
    <n v="60000"/>
    <n v="0.4"/>
    <x v="0"/>
    <x v="0"/>
  </r>
  <r>
    <x v="2"/>
    <n v="1185732"/>
    <x v="379"/>
    <x v="0"/>
    <x v="45"/>
    <x v="47"/>
    <x v="2"/>
    <n v="45"/>
    <x v="40"/>
    <x v="125"/>
    <n v="27000"/>
    <n v="0.3"/>
    <x v="0"/>
    <x v="2"/>
  </r>
  <r>
    <x v="2"/>
    <n v="1185732"/>
    <x v="379"/>
    <x v="0"/>
    <x v="45"/>
    <x v="47"/>
    <x v="3"/>
    <n v="45"/>
    <x v="36"/>
    <x v="122"/>
    <n v="23625"/>
    <n v="0.3"/>
    <x v="0"/>
    <x v="2"/>
  </r>
  <r>
    <x v="2"/>
    <n v="1185732"/>
    <x v="379"/>
    <x v="0"/>
    <x v="45"/>
    <x v="47"/>
    <x v="4"/>
    <n v="54.999999999999993"/>
    <x v="36"/>
    <x v="121"/>
    <n v="28874.999999999996"/>
    <n v="0.3"/>
    <x v="0"/>
    <x v="13"/>
  </r>
  <r>
    <x v="2"/>
    <n v="1185732"/>
    <x v="379"/>
    <x v="0"/>
    <x v="45"/>
    <x v="47"/>
    <x v="5"/>
    <n v="60"/>
    <x v="34"/>
    <x v="242"/>
    <n v="57749.999999999993"/>
    <n v="0.35"/>
    <x v="0"/>
    <x v="3"/>
  </r>
  <r>
    <x v="2"/>
    <n v="1185732"/>
    <x v="411"/>
    <x v="0"/>
    <x v="45"/>
    <x v="47"/>
    <x v="0"/>
    <n v="60"/>
    <x v="31"/>
    <x v="51"/>
    <n v="108000"/>
    <n v="0.4"/>
    <x v="0"/>
    <x v="3"/>
  </r>
  <r>
    <x v="2"/>
    <n v="1185732"/>
    <x v="411"/>
    <x v="0"/>
    <x v="45"/>
    <x v="47"/>
    <x v="1"/>
    <n v="55.000000000000007"/>
    <x v="34"/>
    <x v="395"/>
    <n v="60500.000000000015"/>
    <n v="0.4"/>
    <x v="0"/>
    <x v="4"/>
  </r>
  <r>
    <x v="2"/>
    <n v="1185732"/>
    <x v="411"/>
    <x v="0"/>
    <x v="45"/>
    <x v="47"/>
    <x v="2"/>
    <n v="55.000000000000007"/>
    <x v="36"/>
    <x v="194"/>
    <n v="28875.000000000004"/>
    <n v="0.3"/>
    <x v="0"/>
    <x v="4"/>
  </r>
  <r>
    <x v="2"/>
    <n v="1185732"/>
    <x v="411"/>
    <x v="0"/>
    <x v="45"/>
    <x v="47"/>
    <x v="3"/>
    <n v="55.000000000000007"/>
    <x v="42"/>
    <x v="190"/>
    <n v="24750.000000000004"/>
    <n v="0.3"/>
    <x v="0"/>
    <x v="4"/>
  </r>
  <r>
    <x v="2"/>
    <n v="1185732"/>
    <x v="411"/>
    <x v="0"/>
    <x v="45"/>
    <x v="47"/>
    <x v="4"/>
    <n v="65"/>
    <x v="42"/>
    <x v="148"/>
    <n v="29250"/>
    <n v="0.3"/>
    <x v="0"/>
    <x v="5"/>
  </r>
  <r>
    <x v="0"/>
    <n v="1185732"/>
    <x v="411"/>
    <x v="0"/>
    <x v="45"/>
    <x v="47"/>
    <x v="5"/>
    <n v="70"/>
    <x v="34"/>
    <x v="170"/>
    <n v="67375"/>
    <n v="0.35"/>
    <x v="0"/>
    <x v="6"/>
  </r>
  <r>
    <x v="0"/>
    <n v="1185732"/>
    <x v="441"/>
    <x v="0"/>
    <x v="45"/>
    <x v="47"/>
    <x v="0"/>
    <n v="65"/>
    <x v="32"/>
    <x v="423"/>
    <n v="110500"/>
    <n v="0.4"/>
    <x v="0"/>
    <x v="5"/>
  </r>
  <r>
    <x v="0"/>
    <n v="1185732"/>
    <x v="441"/>
    <x v="0"/>
    <x v="45"/>
    <x v="47"/>
    <x v="1"/>
    <n v="55.000000000000007"/>
    <x v="48"/>
    <x v="207"/>
    <n v="66000.000000000015"/>
    <n v="0.4"/>
    <x v="0"/>
    <x v="4"/>
  </r>
  <r>
    <x v="0"/>
    <n v="1185732"/>
    <x v="441"/>
    <x v="0"/>
    <x v="45"/>
    <x v="47"/>
    <x v="2"/>
    <n v="55.000000000000007"/>
    <x v="70"/>
    <x v="723"/>
    <n v="48675.000000000007"/>
    <n v="0.3"/>
    <x v="0"/>
    <x v="4"/>
  </r>
  <r>
    <x v="0"/>
    <n v="1185732"/>
    <x v="441"/>
    <x v="0"/>
    <x v="45"/>
    <x v="47"/>
    <x v="3"/>
    <n v="55.000000000000007"/>
    <x v="34"/>
    <x v="395"/>
    <n v="45375.000000000007"/>
    <n v="0.3"/>
    <x v="0"/>
    <x v="4"/>
  </r>
  <r>
    <x v="0"/>
    <n v="1185732"/>
    <x v="441"/>
    <x v="0"/>
    <x v="45"/>
    <x v="47"/>
    <x v="4"/>
    <n v="65"/>
    <x v="43"/>
    <x v="133"/>
    <n v="48750"/>
    <n v="0.3"/>
    <x v="0"/>
    <x v="5"/>
  </r>
  <r>
    <x v="0"/>
    <n v="1185732"/>
    <x v="441"/>
    <x v="0"/>
    <x v="45"/>
    <x v="47"/>
    <x v="5"/>
    <n v="70"/>
    <x v="44"/>
    <x v="40"/>
    <n v="85750"/>
    <n v="0.35"/>
    <x v="0"/>
    <x v="6"/>
  </r>
  <r>
    <x v="0"/>
    <n v="1185732"/>
    <x v="470"/>
    <x v="0"/>
    <x v="45"/>
    <x v="47"/>
    <x v="0"/>
    <n v="65"/>
    <x v="30"/>
    <x v="91"/>
    <n v="149500"/>
    <n v="0.4"/>
    <x v="0"/>
    <x v="5"/>
  </r>
  <r>
    <x v="0"/>
    <n v="1185732"/>
    <x v="470"/>
    <x v="0"/>
    <x v="45"/>
    <x v="47"/>
    <x v="1"/>
    <n v="55.000000000000007"/>
    <x v="47"/>
    <x v="141"/>
    <n v="82500.000000000015"/>
    <n v="0.4"/>
    <x v="0"/>
    <x v="4"/>
  </r>
  <r>
    <x v="0"/>
    <n v="1185732"/>
    <x v="470"/>
    <x v="0"/>
    <x v="45"/>
    <x v="47"/>
    <x v="2"/>
    <n v="55.000000000000007"/>
    <x v="44"/>
    <x v="137"/>
    <n v="57750.000000000007"/>
    <n v="0.3"/>
    <x v="0"/>
    <x v="4"/>
  </r>
  <r>
    <x v="0"/>
    <n v="1185732"/>
    <x v="470"/>
    <x v="0"/>
    <x v="45"/>
    <x v="47"/>
    <x v="3"/>
    <n v="55.000000000000007"/>
    <x v="48"/>
    <x v="207"/>
    <n v="49500.000000000007"/>
    <n v="0.3"/>
    <x v="0"/>
    <x v="4"/>
  </r>
  <r>
    <x v="0"/>
    <n v="1185732"/>
    <x v="470"/>
    <x v="0"/>
    <x v="45"/>
    <x v="47"/>
    <x v="4"/>
    <n v="65"/>
    <x v="48"/>
    <x v="214"/>
    <n v="58500"/>
    <n v="0.3"/>
    <x v="0"/>
    <x v="5"/>
  </r>
  <r>
    <x v="0"/>
    <n v="1185732"/>
    <x v="470"/>
    <x v="0"/>
    <x v="45"/>
    <x v="47"/>
    <x v="5"/>
    <n v="70"/>
    <x v="46"/>
    <x v="58"/>
    <n v="98000"/>
    <n v="0.35"/>
    <x v="0"/>
    <x v="6"/>
  </r>
  <r>
    <x v="0"/>
    <n v="1185732"/>
    <x v="174"/>
    <x v="0"/>
    <x v="45"/>
    <x v="47"/>
    <x v="0"/>
    <n v="35"/>
    <x v="32"/>
    <x v="159"/>
    <n v="52062.5"/>
    <n v="0.35"/>
    <x v="0"/>
    <x v="8"/>
  </r>
  <r>
    <x v="0"/>
    <n v="1185732"/>
    <x v="174"/>
    <x v="0"/>
    <x v="45"/>
    <x v="47"/>
    <x v="1"/>
    <n v="35"/>
    <x v="37"/>
    <x v="122"/>
    <n v="27562.5"/>
    <n v="0.35"/>
    <x v="0"/>
    <x v="8"/>
  </r>
  <r>
    <x v="0"/>
    <n v="1185732"/>
    <x v="174"/>
    <x v="0"/>
    <x v="45"/>
    <x v="47"/>
    <x v="2"/>
    <n v="25.000000000000007"/>
    <x v="37"/>
    <x v="667"/>
    <n v="22500.000000000007"/>
    <n v="0.4"/>
    <x v="0"/>
    <x v="44"/>
  </r>
  <r>
    <x v="0"/>
    <n v="1185732"/>
    <x v="174"/>
    <x v="0"/>
    <x v="45"/>
    <x v="47"/>
    <x v="3"/>
    <n v="30"/>
    <x v="41"/>
    <x v="363"/>
    <n v="9000"/>
    <n v="0.4"/>
    <x v="0"/>
    <x v="9"/>
  </r>
  <r>
    <x v="0"/>
    <n v="1185732"/>
    <x v="174"/>
    <x v="0"/>
    <x v="45"/>
    <x v="47"/>
    <x v="4"/>
    <n v="45"/>
    <x v="35"/>
    <x v="182"/>
    <n v="16875"/>
    <n v="0.3"/>
    <x v="0"/>
    <x v="2"/>
  </r>
  <r>
    <x v="0"/>
    <n v="1185732"/>
    <x v="174"/>
    <x v="0"/>
    <x v="45"/>
    <x v="47"/>
    <x v="5"/>
    <n v="35"/>
    <x v="37"/>
    <x v="122"/>
    <n v="31500"/>
    <n v="0.4"/>
    <x v="0"/>
    <x v="8"/>
  </r>
  <r>
    <x v="0"/>
    <n v="1185732"/>
    <x v="203"/>
    <x v="0"/>
    <x v="45"/>
    <x v="47"/>
    <x v="0"/>
    <n v="35"/>
    <x v="33"/>
    <x v="158"/>
    <n v="58187.499999999993"/>
    <n v="0.35"/>
    <x v="0"/>
    <x v="8"/>
  </r>
  <r>
    <x v="0"/>
    <n v="1185732"/>
    <x v="203"/>
    <x v="0"/>
    <x v="45"/>
    <x v="47"/>
    <x v="1"/>
    <n v="35"/>
    <x v="35"/>
    <x v="317"/>
    <n v="15312.499999999998"/>
    <n v="0.35"/>
    <x v="0"/>
    <x v="8"/>
  </r>
  <r>
    <x v="0"/>
    <n v="1185732"/>
    <x v="203"/>
    <x v="0"/>
    <x v="45"/>
    <x v="47"/>
    <x v="2"/>
    <n v="25.000000000000007"/>
    <x v="36"/>
    <x v="688"/>
    <n v="17500.000000000007"/>
    <n v="0.4"/>
    <x v="0"/>
    <x v="42"/>
  </r>
  <r>
    <x v="0"/>
    <n v="1185732"/>
    <x v="203"/>
    <x v="0"/>
    <x v="46"/>
    <x v="48"/>
    <x v="3"/>
    <n v="30"/>
    <x v="50"/>
    <x v="362"/>
    <n v="6000"/>
    <n v="0.4"/>
    <x v="0"/>
    <x v="9"/>
  </r>
  <r>
    <x v="0"/>
    <n v="1185732"/>
    <x v="203"/>
    <x v="0"/>
    <x v="46"/>
    <x v="48"/>
    <x v="4"/>
    <n v="45"/>
    <x v="35"/>
    <x v="182"/>
    <n v="16875"/>
    <n v="0.3"/>
    <x v="0"/>
    <x v="2"/>
  </r>
  <r>
    <x v="0"/>
    <n v="1185732"/>
    <x v="203"/>
    <x v="0"/>
    <x v="46"/>
    <x v="48"/>
    <x v="5"/>
    <n v="35"/>
    <x v="37"/>
    <x v="122"/>
    <n v="31500"/>
    <n v="0.4"/>
    <x v="0"/>
    <x v="8"/>
  </r>
  <r>
    <x v="0"/>
    <n v="1185732"/>
    <x v="708"/>
    <x v="0"/>
    <x v="46"/>
    <x v="48"/>
    <x v="0"/>
    <n v="35"/>
    <x v="51"/>
    <x v="708"/>
    <n v="54512.5"/>
    <n v="0.35"/>
    <x v="0"/>
    <x v="8"/>
  </r>
  <r>
    <x v="0"/>
    <n v="1185732"/>
    <x v="708"/>
    <x v="0"/>
    <x v="46"/>
    <x v="48"/>
    <x v="1"/>
    <n v="35"/>
    <x v="42"/>
    <x v="304"/>
    <n v="18375"/>
    <n v="0.35"/>
    <x v="0"/>
    <x v="8"/>
  </r>
  <r>
    <x v="0"/>
    <n v="1185732"/>
    <x v="708"/>
    <x v="0"/>
    <x v="46"/>
    <x v="48"/>
    <x v="2"/>
    <n v="25.000000000000007"/>
    <x v="36"/>
    <x v="688"/>
    <n v="17500.000000000007"/>
    <n v="0.4"/>
    <x v="0"/>
    <x v="42"/>
  </r>
  <r>
    <x v="0"/>
    <n v="1185732"/>
    <x v="708"/>
    <x v="0"/>
    <x v="46"/>
    <x v="48"/>
    <x v="3"/>
    <n v="30"/>
    <x v="52"/>
    <x v="364"/>
    <n v="3000"/>
    <n v="0.4"/>
    <x v="0"/>
    <x v="9"/>
  </r>
  <r>
    <x v="0"/>
    <n v="1185732"/>
    <x v="708"/>
    <x v="0"/>
    <x v="46"/>
    <x v="48"/>
    <x v="4"/>
    <n v="45"/>
    <x v="41"/>
    <x v="126"/>
    <n v="10125"/>
    <n v="0.3"/>
    <x v="0"/>
    <x v="2"/>
  </r>
  <r>
    <x v="0"/>
    <n v="1185732"/>
    <x v="708"/>
    <x v="0"/>
    <x v="46"/>
    <x v="48"/>
    <x v="5"/>
    <n v="35"/>
    <x v="36"/>
    <x v="183"/>
    <n v="24500"/>
    <n v="0.4"/>
    <x v="0"/>
    <x v="8"/>
  </r>
  <r>
    <x v="0"/>
    <n v="1185732"/>
    <x v="230"/>
    <x v="0"/>
    <x v="46"/>
    <x v="48"/>
    <x v="0"/>
    <n v="35"/>
    <x v="32"/>
    <x v="159"/>
    <n v="52062.5"/>
    <n v="0.35"/>
    <x v="0"/>
    <x v="8"/>
  </r>
  <r>
    <x v="0"/>
    <n v="1185732"/>
    <x v="230"/>
    <x v="0"/>
    <x v="46"/>
    <x v="48"/>
    <x v="1"/>
    <n v="35"/>
    <x v="35"/>
    <x v="317"/>
    <n v="15312.499999999998"/>
    <n v="0.35"/>
    <x v="0"/>
    <x v="8"/>
  </r>
  <r>
    <x v="0"/>
    <n v="1185732"/>
    <x v="230"/>
    <x v="0"/>
    <x v="46"/>
    <x v="48"/>
    <x v="2"/>
    <n v="25.000000000000007"/>
    <x v="35"/>
    <x v="693"/>
    <n v="12500.000000000004"/>
    <n v="0.4"/>
    <x v="0"/>
    <x v="44"/>
  </r>
  <r>
    <x v="0"/>
    <n v="1185732"/>
    <x v="230"/>
    <x v="0"/>
    <x v="46"/>
    <x v="48"/>
    <x v="3"/>
    <n v="30"/>
    <x v="50"/>
    <x v="362"/>
    <n v="6000"/>
    <n v="0.4"/>
    <x v="0"/>
    <x v="9"/>
  </r>
  <r>
    <x v="0"/>
    <n v="1185732"/>
    <x v="230"/>
    <x v="0"/>
    <x v="46"/>
    <x v="48"/>
    <x v="4"/>
    <n v="45"/>
    <x v="50"/>
    <x v="363"/>
    <n v="6750"/>
    <n v="0.3"/>
    <x v="0"/>
    <x v="2"/>
  </r>
  <r>
    <x v="0"/>
    <n v="1185732"/>
    <x v="230"/>
    <x v="0"/>
    <x v="46"/>
    <x v="48"/>
    <x v="5"/>
    <n v="35"/>
    <x v="40"/>
    <x v="136"/>
    <n v="28000"/>
    <n v="0.4"/>
    <x v="0"/>
    <x v="8"/>
  </r>
  <r>
    <x v="0"/>
    <n v="1185732"/>
    <x v="259"/>
    <x v="0"/>
    <x v="46"/>
    <x v="48"/>
    <x v="0"/>
    <n v="49.999999999999993"/>
    <x v="53"/>
    <x v="709"/>
    <n v="82249.999999999985"/>
    <n v="0.35"/>
    <x v="0"/>
    <x v="23"/>
  </r>
  <r>
    <x v="0"/>
    <n v="1185732"/>
    <x v="259"/>
    <x v="0"/>
    <x v="46"/>
    <x v="48"/>
    <x v="1"/>
    <n v="45"/>
    <x v="36"/>
    <x v="122"/>
    <n v="27562.5"/>
    <n v="0.35"/>
    <x v="0"/>
    <x v="2"/>
  </r>
  <r>
    <x v="0"/>
    <n v="1185732"/>
    <x v="259"/>
    <x v="0"/>
    <x v="46"/>
    <x v="48"/>
    <x v="2"/>
    <n v="40"/>
    <x v="40"/>
    <x v="135"/>
    <n v="32000"/>
    <n v="0.4"/>
    <x v="0"/>
    <x v="1"/>
  </r>
  <r>
    <x v="0"/>
    <n v="1185732"/>
    <x v="259"/>
    <x v="0"/>
    <x v="46"/>
    <x v="48"/>
    <x v="3"/>
    <n v="40"/>
    <x v="42"/>
    <x v="129"/>
    <n v="24000"/>
    <n v="0.4"/>
    <x v="0"/>
    <x v="1"/>
  </r>
  <r>
    <x v="0"/>
    <n v="1185732"/>
    <x v="259"/>
    <x v="0"/>
    <x v="46"/>
    <x v="48"/>
    <x v="4"/>
    <n v="49.999999999999993"/>
    <x v="36"/>
    <x v="396"/>
    <n v="26249.999999999996"/>
    <n v="0.3"/>
    <x v="0"/>
    <x v="23"/>
  </r>
  <r>
    <x v="0"/>
    <n v="1185732"/>
    <x v="259"/>
    <x v="0"/>
    <x v="46"/>
    <x v="48"/>
    <x v="5"/>
    <n v="54.999999999999993"/>
    <x v="48"/>
    <x v="212"/>
    <n v="65999.999999999985"/>
    <n v="0.4"/>
    <x v="0"/>
    <x v="13"/>
  </r>
  <r>
    <x v="0"/>
    <n v="1185732"/>
    <x v="292"/>
    <x v="0"/>
    <x v="46"/>
    <x v="48"/>
    <x v="0"/>
    <n v="49.999999999999993"/>
    <x v="20"/>
    <x v="350"/>
    <n v="96249.999999999971"/>
    <n v="0.35"/>
    <x v="0"/>
    <x v="48"/>
  </r>
  <r>
    <x v="0"/>
    <n v="1185732"/>
    <x v="292"/>
    <x v="0"/>
    <x v="46"/>
    <x v="48"/>
    <x v="1"/>
    <n v="45"/>
    <x v="48"/>
    <x v="200"/>
    <n v="47250"/>
    <n v="0.35"/>
    <x v="0"/>
    <x v="2"/>
  </r>
  <r>
    <x v="0"/>
    <n v="1185732"/>
    <x v="292"/>
    <x v="0"/>
    <x v="46"/>
    <x v="48"/>
    <x v="2"/>
    <n v="40"/>
    <x v="37"/>
    <x v="125"/>
    <n v="36000"/>
    <n v="0.4"/>
    <x v="0"/>
    <x v="1"/>
  </r>
  <r>
    <x v="0"/>
    <n v="1185732"/>
    <x v="292"/>
    <x v="0"/>
    <x v="46"/>
    <x v="48"/>
    <x v="3"/>
    <n v="40"/>
    <x v="40"/>
    <x v="135"/>
    <n v="32000"/>
    <n v="0.4"/>
    <x v="0"/>
    <x v="1"/>
  </r>
  <r>
    <x v="0"/>
    <n v="1185732"/>
    <x v="292"/>
    <x v="0"/>
    <x v="46"/>
    <x v="48"/>
    <x v="4"/>
    <n v="49.999999999999993"/>
    <x v="40"/>
    <x v="335"/>
    <n v="29999.999999999993"/>
    <n v="0.3"/>
    <x v="0"/>
    <x v="23"/>
  </r>
  <r>
    <x v="0"/>
    <n v="1185732"/>
    <x v="292"/>
    <x v="0"/>
    <x v="46"/>
    <x v="48"/>
    <x v="5"/>
    <n v="54.999999999999993"/>
    <x v="44"/>
    <x v="239"/>
    <n v="76999.999999999985"/>
    <n v="0.4"/>
    <x v="0"/>
    <x v="13"/>
  </r>
  <r>
    <x v="0"/>
    <n v="1185732"/>
    <x v="320"/>
    <x v="0"/>
    <x v="46"/>
    <x v="48"/>
    <x v="0"/>
    <n v="49.999999999999993"/>
    <x v="30"/>
    <x v="724"/>
    <n v="100624.99999999997"/>
    <n v="0.35"/>
    <x v="0"/>
    <x v="48"/>
  </r>
  <r>
    <x v="0"/>
    <n v="1185732"/>
    <x v="320"/>
    <x v="0"/>
    <x v="46"/>
    <x v="48"/>
    <x v="1"/>
    <n v="45"/>
    <x v="45"/>
    <x v="326"/>
    <n v="51187.5"/>
    <n v="0.35"/>
    <x v="0"/>
    <x v="2"/>
  </r>
  <r>
    <x v="0"/>
    <n v="1185732"/>
    <x v="320"/>
    <x v="0"/>
    <x v="46"/>
    <x v="48"/>
    <x v="2"/>
    <n v="40"/>
    <x v="43"/>
    <x v="124"/>
    <n v="40000"/>
    <n v="0.4"/>
    <x v="0"/>
    <x v="1"/>
  </r>
  <r>
    <x v="0"/>
    <n v="1185732"/>
    <x v="320"/>
    <x v="0"/>
    <x v="46"/>
    <x v="48"/>
    <x v="3"/>
    <n v="40"/>
    <x v="40"/>
    <x v="135"/>
    <n v="32000"/>
    <n v="0.4"/>
    <x v="0"/>
    <x v="1"/>
  </r>
  <r>
    <x v="0"/>
    <n v="1185732"/>
    <x v="320"/>
    <x v="0"/>
    <x v="46"/>
    <x v="48"/>
    <x v="4"/>
    <n v="49.999999999999993"/>
    <x v="37"/>
    <x v="469"/>
    <n v="33749.999999999993"/>
    <n v="0.3"/>
    <x v="0"/>
    <x v="23"/>
  </r>
  <r>
    <x v="0"/>
    <n v="1185732"/>
    <x v="320"/>
    <x v="0"/>
    <x v="46"/>
    <x v="48"/>
    <x v="5"/>
    <n v="54.999999999999993"/>
    <x v="46"/>
    <x v="211"/>
    <n v="88000"/>
    <n v="0.4"/>
    <x v="0"/>
    <x v="13"/>
  </r>
  <r>
    <x v="0"/>
    <n v="1185732"/>
    <x v="352"/>
    <x v="0"/>
    <x v="46"/>
    <x v="48"/>
    <x v="0"/>
    <n v="49.999999999999993"/>
    <x v="20"/>
    <x v="350"/>
    <n v="96249.999999999971"/>
    <n v="0.35"/>
    <x v="0"/>
    <x v="48"/>
  </r>
  <r>
    <x v="0"/>
    <n v="1185732"/>
    <x v="352"/>
    <x v="0"/>
    <x v="46"/>
    <x v="48"/>
    <x v="1"/>
    <n v="45"/>
    <x v="45"/>
    <x v="326"/>
    <n v="51187.5"/>
    <n v="0.35"/>
    <x v="0"/>
    <x v="2"/>
  </r>
  <r>
    <x v="0"/>
    <n v="1185732"/>
    <x v="352"/>
    <x v="0"/>
    <x v="46"/>
    <x v="48"/>
    <x v="2"/>
    <n v="40"/>
    <x v="43"/>
    <x v="124"/>
    <n v="40000"/>
    <n v="0.4"/>
    <x v="0"/>
    <x v="1"/>
  </r>
  <r>
    <x v="0"/>
    <n v="1185732"/>
    <x v="352"/>
    <x v="0"/>
    <x v="46"/>
    <x v="48"/>
    <x v="3"/>
    <n v="40"/>
    <x v="42"/>
    <x v="129"/>
    <n v="24000"/>
    <n v="0.4"/>
    <x v="0"/>
    <x v="1"/>
  </r>
  <r>
    <x v="0"/>
    <n v="1185732"/>
    <x v="352"/>
    <x v="0"/>
    <x v="46"/>
    <x v="48"/>
    <x v="4"/>
    <n v="49.999999999999993"/>
    <x v="35"/>
    <x v="399"/>
    <n v="18749.999999999996"/>
    <n v="0.3"/>
    <x v="0"/>
    <x v="23"/>
  </r>
  <r>
    <x v="0"/>
    <n v="1185732"/>
    <x v="352"/>
    <x v="0"/>
    <x v="46"/>
    <x v="48"/>
    <x v="5"/>
    <n v="54.999999999999993"/>
    <x v="48"/>
    <x v="212"/>
    <n v="65999.999999999985"/>
    <n v="0.4"/>
    <x v="0"/>
    <x v="13"/>
  </r>
  <r>
    <x v="0"/>
    <n v="1185732"/>
    <x v="382"/>
    <x v="0"/>
    <x v="46"/>
    <x v="48"/>
    <x v="0"/>
    <n v="49.999999999999993"/>
    <x v="32"/>
    <x v="383"/>
    <n v="74374.999999999985"/>
    <n v="0.35"/>
    <x v="0"/>
    <x v="23"/>
  </r>
  <r>
    <x v="0"/>
    <n v="1185732"/>
    <x v="382"/>
    <x v="0"/>
    <x v="46"/>
    <x v="48"/>
    <x v="1"/>
    <n v="45"/>
    <x v="37"/>
    <x v="179"/>
    <n v="35437.5"/>
    <n v="0.35"/>
    <x v="0"/>
    <x v="2"/>
  </r>
  <r>
    <x v="0"/>
    <n v="1185732"/>
    <x v="382"/>
    <x v="0"/>
    <x v="46"/>
    <x v="48"/>
    <x v="2"/>
    <n v="40"/>
    <x v="35"/>
    <x v="120"/>
    <n v="20000"/>
    <n v="0.4"/>
    <x v="0"/>
    <x v="1"/>
  </r>
  <r>
    <x v="0"/>
    <n v="1185732"/>
    <x v="382"/>
    <x v="0"/>
    <x v="46"/>
    <x v="48"/>
    <x v="3"/>
    <n v="40"/>
    <x v="38"/>
    <x v="123"/>
    <n v="16000"/>
    <n v="0.4"/>
    <x v="0"/>
    <x v="1"/>
  </r>
  <r>
    <x v="0"/>
    <n v="1185732"/>
    <x v="382"/>
    <x v="0"/>
    <x v="46"/>
    <x v="48"/>
    <x v="4"/>
    <n v="49.999999999999993"/>
    <x v="38"/>
    <x v="367"/>
    <n v="14999.999999999996"/>
    <n v="0.3"/>
    <x v="0"/>
    <x v="23"/>
  </r>
  <r>
    <x v="0"/>
    <n v="1185732"/>
    <x v="382"/>
    <x v="0"/>
    <x v="46"/>
    <x v="48"/>
    <x v="5"/>
    <n v="54.999999999999993"/>
    <x v="40"/>
    <x v="391"/>
    <n v="44000"/>
    <n v="0.4"/>
    <x v="0"/>
    <x v="13"/>
  </r>
  <r>
    <x v="0"/>
    <n v="1185732"/>
    <x v="414"/>
    <x v="0"/>
    <x v="46"/>
    <x v="48"/>
    <x v="0"/>
    <n v="54.999999999999993"/>
    <x v="47"/>
    <x v="213"/>
    <n v="72187.499999999985"/>
    <n v="0.35"/>
    <x v="0"/>
    <x v="13"/>
  </r>
  <r>
    <x v="0"/>
    <n v="1185732"/>
    <x v="414"/>
    <x v="0"/>
    <x v="46"/>
    <x v="48"/>
    <x v="1"/>
    <n v="50"/>
    <x v="40"/>
    <x v="124"/>
    <n v="35000"/>
    <n v="0.35"/>
    <x v="0"/>
    <x v="0"/>
  </r>
  <r>
    <x v="0"/>
    <n v="1185732"/>
    <x v="414"/>
    <x v="0"/>
    <x v="46"/>
    <x v="48"/>
    <x v="2"/>
    <n v="50"/>
    <x v="38"/>
    <x v="120"/>
    <n v="20000"/>
    <n v="0.4"/>
    <x v="0"/>
    <x v="0"/>
  </r>
  <r>
    <x v="0"/>
    <n v="1185732"/>
    <x v="414"/>
    <x v="0"/>
    <x v="46"/>
    <x v="48"/>
    <x v="3"/>
    <n v="50"/>
    <x v="41"/>
    <x v="309"/>
    <n v="15000"/>
    <n v="0.4"/>
    <x v="0"/>
    <x v="0"/>
  </r>
  <r>
    <x v="0"/>
    <n v="1185732"/>
    <x v="414"/>
    <x v="0"/>
    <x v="46"/>
    <x v="48"/>
    <x v="4"/>
    <n v="60"/>
    <x v="41"/>
    <x v="187"/>
    <n v="13500"/>
    <n v="0.3"/>
    <x v="0"/>
    <x v="3"/>
  </r>
  <r>
    <x v="2"/>
    <n v="1185732"/>
    <x v="414"/>
    <x v="0"/>
    <x v="46"/>
    <x v="48"/>
    <x v="5"/>
    <n v="64.999999999999986"/>
    <x v="40"/>
    <x v="711"/>
    <n v="51999.999999999993"/>
    <n v="0.4"/>
    <x v="0"/>
    <x v="16"/>
  </r>
  <r>
    <x v="2"/>
    <n v="1185732"/>
    <x v="444"/>
    <x v="0"/>
    <x v="46"/>
    <x v="48"/>
    <x v="0"/>
    <n v="60"/>
    <x v="44"/>
    <x v="195"/>
    <n v="73500"/>
    <n v="0.35"/>
    <x v="0"/>
    <x v="3"/>
  </r>
  <r>
    <x v="2"/>
    <n v="1185732"/>
    <x v="444"/>
    <x v="0"/>
    <x v="46"/>
    <x v="48"/>
    <x v="1"/>
    <n v="50"/>
    <x v="37"/>
    <x v="128"/>
    <n v="39375"/>
    <n v="0.35"/>
    <x v="0"/>
    <x v="0"/>
  </r>
  <r>
    <x v="2"/>
    <n v="1185732"/>
    <x v="444"/>
    <x v="0"/>
    <x v="46"/>
    <x v="48"/>
    <x v="2"/>
    <n v="50"/>
    <x v="78"/>
    <x v="236"/>
    <n v="44000"/>
    <n v="0.4"/>
    <x v="0"/>
    <x v="0"/>
  </r>
  <r>
    <x v="2"/>
    <n v="1185732"/>
    <x v="444"/>
    <x v="0"/>
    <x v="46"/>
    <x v="48"/>
    <x v="3"/>
    <n v="50"/>
    <x v="40"/>
    <x v="124"/>
    <n v="40000"/>
    <n v="0.4"/>
    <x v="0"/>
    <x v="0"/>
  </r>
  <r>
    <x v="2"/>
    <n v="1185732"/>
    <x v="444"/>
    <x v="0"/>
    <x v="46"/>
    <x v="48"/>
    <x v="4"/>
    <n v="60"/>
    <x v="36"/>
    <x v="204"/>
    <n v="31500"/>
    <n v="0.3"/>
    <x v="0"/>
    <x v="3"/>
  </r>
  <r>
    <x v="2"/>
    <n v="1185732"/>
    <x v="444"/>
    <x v="0"/>
    <x v="46"/>
    <x v="48"/>
    <x v="5"/>
    <n v="64.999999999999986"/>
    <x v="34"/>
    <x v="409"/>
    <n v="71499.999999999985"/>
    <n v="0.4"/>
    <x v="0"/>
    <x v="16"/>
  </r>
  <r>
    <x v="2"/>
    <n v="1185732"/>
    <x v="473"/>
    <x v="0"/>
    <x v="46"/>
    <x v="48"/>
    <x v="0"/>
    <n v="60"/>
    <x v="23"/>
    <x v="60"/>
    <n v="105000"/>
    <n v="0.35"/>
    <x v="0"/>
    <x v="3"/>
  </r>
  <r>
    <x v="2"/>
    <n v="1185732"/>
    <x v="473"/>
    <x v="0"/>
    <x v="46"/>
    <x v="48"/>
    <x v="1"/>
    <n v="50"/>
    <x v="48"/>
    <x v="149"/>
    <n v="52500"/>
    <n v="0.35"/>
    <x v="0"/>
    <x v="0"/>
  </r>
  <r>
    <x v="2"/>
    <n v="1185732"/>
    <x v="473"/>
    <x v="0"/>
    <x v="46"/>
    <x v="48"/>
    <x v="2"/>
    <n v="50"/>
    <x v="34"/>
    <x v="199"/>
    <n v="55000"/>
    <n v="0.4"/>
    <x v="0"/>
    <x v="0"/>
  </r>
  <r>
    <x v="2"/>
    <n v="1185732"/>
    <x v="473"/>
    <x v="0"/>
    <x v="46"/>
    <x v="48"/>
    <x v="3"/>
    <n v="50"/>
    <x v="37"/>
    <x v="128"/>
    <n v="45000"/>
    <n v="0.4"/>
    <x v="0"/>
    <x v="0"/>
  </r>
  <r>
    <x v="2"/>
    <n v="1185732"/>
    <x v="473"/>
    <x v="0"/>
    <x v="46"/>
    <x v="48"/>
    <x v="4"/>
    <n v="60"/>
    <x v="37"/>
    <x v="200"/>
    <n v="40500"/>
    <n v="0.3"/>
    <x v="0"/>
    <x v="3"/>
  </r>
  <r>
    <x v="2"/>
    <n v="1185732"/>
    <x v="473"/>
    <x v="0"/>
    <x v="46"/>
    <x v="48"/>
    <x v="5"/>
    <n v="64.999999999999986"/>
    <x v="45"/>
    <x v="264"/>
    <n v="84499.999999999985"/>
    <n v="0.4"/>
    <x v="0"/>
    <x v="29"/>
  </r>
  <r>
    <x v="2"/>
    <n v="1185732"/>
    <x v="181"/>
    <x v="0"/>
    <x v="46"/>
    <x v="48"/>
    <x v="0"/>
    <n v="40"/>
    <x v="31"/>
    <x v="210"/>
    <n v="54000"/>
    <n v="0.3"/>
    <x v="0"/>
    <x v="1"/>
  </r>
  <r>
    <x v="2"/>
    <n v="1185732"/>
    <x v="181"/>
    <x v="0"/>
    <x v="46"/>
    <x v="48"/>
    <x v="1"/>
    <n v="40"/>
    <x v="43"/>
    <x v="124"/>
    <n v="30000"/>
    <n v="0.3"/>
    <x v="0"/>
    <x v="1"/>
  </r>
  <r>
    <x v="2"/>
    <n v="1185732"/>
    <x v="181"/>
    <x v="0"/>
    <x v="46"/>
    <x v="48"/>
    <x v="2"/>
    <n v="30.000000000000004"/>
    <x v="43"/>
    <x v="384"/>
    <n v="18750.000000000004"/>
    <n v="0.25"/>
    <x v="0"/>
    <x v="18"/>
  </r>
  <r>
    <x v="2"/>
    <n v="1185732"/>
    <x v="181"/>
    <x v="0"/>
    <x v="46"/>
    <x v="48"/>
    <x v="3"/>
    <n v="35"/>
    <x v="38"/>
    <x v="319"/>
    <n v="8750"/>
    <n v="0.25"/>
    <x v="0"/>
    <x v="8"/>
  </r>
  <r>
    <x v="2"/>
    <n v="1185732"/>
    <x v="181"/>
    <x v="0"/>
    <x v="46"/>
    <x v="48"/>
    <x v="4"/>
    <n v="50"/>
    <x v="42"/>
    <x v="127"/>
    <n v="18750"/>
    <n v="0.25"/>
    <x v="0"/>
    <x v="0"/>
  </r>
  <r>
    <x v="2"/>
    <n v="1185732"/>
    <x v="181"/>
    <x v="0"/>
    <x v="46"/>
    <x v="48"/>
    <x v="5"/>
    <n v="40"/>
    <x v="43"/>
    <x v="124"/>
    <n v="30000"/>
    <n v="0.3"/>
    <x v="0"/>
    <x v="1"/>
  </r>
  <r>
    <x v="2"/>
    <n v="1185732"/>
    <x v="210"/>
    <x v="0"/>
    <x v="46"/>
    <x v="48"/>
    <x v="0"/>
    <n v="40"/>
    <x v="23"/>
    <x v="46"/>
    <n v="60000"/>
    <n v="0.3"/>
    <x v="0"/>
    <x v="1"/>
  </r>
  <r>
    <x v="2"/>
    <n v="1185732"/>
    <x v="210"/>
    <x v="0"/>
    <x v="46"/>
    <x v="48"/>
    <x v="1"/>
    <n v="40"/>
    <x v="42"/>
    <x v="129"/>
    <n v="18000"/>
    <n v="0.3"/>
    <x v="0"/>
    <x v="1"/>
  </r>
  <r>
    <x v="2"/>
    <n v="1185732"/>
    <x v="210"/>
    <x v="0"/>
    <x v="46"/>
    <x v="48"/>
    <x v="2"/>
    <n v="30.000000000000004"/>
    <x v="40"/>
    <x v="385"/>
    <n v="15000.000000000002"/>
    <n v="0.25"/>
    <x v="0"/>
    <x v="18"/>
  </r>
  <r>
    <x v="2"/>
    <n v="1185732"/>
    <x v="210"/>
    <x v="0"/>
    <x v="47"/>
    <x v="49"/>
    <x v="3"/>
    <n v="35"/>
    <x v="43"/>
    <x v="132"/>
    <n v="21875"/>
    <n v="0.25"/>
    <x v="0"/>
    <x v="8"/>
  </r>
  <r>
    <x v="2"/>
    <n v="1185732"/>
    <x v="210"/>
    <x v="0"/>
    <x v="47"/>
    <x v="49"/>
    <x v="4"/>
    <n v="50"/>
    <x v="42"/>
    <x v="127"/>
    <n v="18750"/>
    <n v="0.25"/>
    <x v="0"/>
    <x v="0"/>
  </r>
  <r>
    <x v="2"/>
    <n v="1185732"/>
    <x v="210"/>
    <x v="0"/>
    <x v="47"/>
    <x v="49"/>
    <x v="5"/>
    <n v="40"/>
    <x v="43"/>
    <x v="124"/>
    <n v="30000"/>
    <n v="0.3"/>
    <x v="0"/>
    <x v="1"/>
  </r>
  <r>
    <x v="2"/>
    <n v="1185732"/>
    <x v="218"/>
    <x v="0"/>
    <x v="47"/>
    <x v="49"/>
    <x v="0"/>
    <n v="40"/>
    <x v="53"/>
    <x v="386"/>
    <n v="56400"/>
    <n v="0.3"/>
    <x v="0"/>
    <x v="1"/>
  </r>
  <r>
    <x v="2"/>
    <n v="1185732"/>
    <x v="218"/>
    <x v="0"/>
    <x v="47"/>
    <x v="49"/>
    <x v="1"/>
    <n v="40"/>
    <x v="36"/>
    <x v="136"/>
    <n v="21000"/>
    <n v="0.3"/>
    <x v="0"/>
    <x v="1"/>
  </r>
  <r>
    <x v="2"/>
    <n v="1185732"/>
    <x v="218"/>
    <x v="0"/>
    <x v="47"/>
    <x v="49"/>
    <x v="2"/>
    <n v="30.000000000000004"/>
    <x v="40"/>
    <x v="385"/>
    <n v="15000.000000000002"/>
    <n v="0.25"/>
    <x v="0"/>
    <x v="18"/>
  </r>
  <r>
    <x v="2"/>
    <n v="1185732"/>
    <x v="218"/>
    <x v="0"/>
    <x v="47"/>
    <x v="49"/>
    <x v="3"/>
    <n v="35"/>
    <x v="48"/>
    <x v="204"/>
    <n v="26250"/>
    <n v="0.25"/>
    <x v="0"/>
    <x v="8"/>
  </r>
  <r>
    <x v="2"/>
    <n v="1185732"/>
    <x v="218"/>
    <x v="0"/>
    <x v="47"/>
    <x v="49"/>
    <x v="4"/>
    <n v="50"/>
    <x v="38"/>
    <x v="120"/>
    <n v="12500"/>
    <n v="0.25"/>
    <x v="0"/>
    <x v="0"/>
  </r>
  <r>
    <x v="2"/>
    <n v="1185732"/>
    <x v="218"/>
    <x v="0"/>
    <x v="47"/>
    <x v="49"/>
    <x v="5"/>
    <n v="40"/>
    <x v="40"/>
    <x v="135"/>
    <n v="24000"/>
    <n v="0.3"/>
    <x v="0"/>
    <x v="1"/>
  </r>
  <r>
    <x v="2"/>
    <n v="1185732"/>
    <x v="237"/>
    <x v="0"/>
    <x v="47"/>
    <x v="49"/>
    <x v="0"/>
    <n v="40"/>
    <x v="31"/>
    <x v="210"/>
    <n v="54000"/>
    <n v="0.3"/>
    <x v="0"/>
    <x v="1"/>
  </r>
  <r>
    <x v="2"/>
    <n v="1185732"/>
    <x v="237"/>
    <x v="0"/>
    <x v="47"/>
    <x v="49"/>
    <x v="1"/>
    <n v="40"/>
    <x v="42"/>
    <x v="129"/>
    <n v="18000"/>
    <n v="0.3"/>
    <x v="0"/>
    <x v="1"/>
  </r>
  <r>
    <x v="2"/>
    <n v="1185732"/>
    <x v="237"/>
    <x v="0"/>
    <x v="47"/>
    <x v="49"/>
    <x v="2"/>
    <n v="30.000000000000004"/>
    <x v="42"/>
    <x v="354"/>
    <n v="11250.000000000002"/>
    <n v="0.25"/>
    <x v="0"/>
    <x v="18"/>
  </r>
  <r>
    <x v="2"/>
    <n v="1185732"/>
    <x v="237"/>
    <x v="0"/>
    <x v="47"/>
    <x v="49"/>
    <x v="3"/>
    <n v="35"/>
    <x v="35"/>
    <x v="317"/>
    <n v="10937.5"/>
    <n v="0.25"/>
    <x v="0"/>
    <x v="8"/>
  </r>
  <r>
    <x v="2"/>
    <n v="1185732"/>
    <x v="237"/>
    <x v="0"/>
    <x v="47"/>
    <x v="49"/>
    <x v="4"/>
    <n v="50"/>
    <x v="35"/>
    <x v="146"/>
    <n v="15625"/>
    <n v="0.25"/>
    <x v="0"/>
    <x v="0"/>
  </r>
  <r>
    <x v="2"/>
    <n v="1185732"/>
    <x v="237"/>
    <x v="0"/>
    <x v="47"/>
    <x v="49"/>
    <x v="5"/>
    <n v="40"/>
    <x v="34"/>
    <x v="236"/>
    <n v="33000"/>
    <n v="0.3"/>
    <x v="0"/>
    <x v="1"/>
  </r>
  <r>
    <x v="2"/>
    <n v="1185732"/>
    <x v="266"/>
    <x v="0"/>
    <x v="47"/>
    <x v="49"/>
    <x v="0"/>
    <n v="54.999999999999993"/>
    <x v="39"/>
    <x v="388"/>
    <n v="81674.999999999985"/>
    <n v="0.3"/>
    <x v="0"/>
    <x v="13"/>
  </r>
  <r>
    <x v="2"/>
    <n v="1185732"/>
    <x v="266"/>
    <x v="0"/>
    <x v="47"/>
    <x v="49"/>
    <x v="1"/>
    <n v="50"/>
    <x v="40"/>
    <x v="124"/>
    <n v="30000"/>
    <n v="0.3"/>
    <x v="0"/>
    <x v="0"/>
  </r>
  <r>
    <x v="2"/>
    <n v="1185732"/>
    <x v="266"/>
    <x v="0"/>
    <x v="47"/>
    <x v="49"/>
    <x v="2"/>
    <n v="45"/>
    <x v="37"/>
    <x v="179"/>
    <n v="25312.5"/>
    <n v="0.25"/>
    <x v="0"/>
    <x v="2"/>
  </r>
  <r>
    <x v="2"/>
    <n v="1185732"/>
    <x v="266"/>
    <x v="0"/>
    <x v="47"/>
    <x v="49"/>
    <x v="3"/>
    <n v="45"/>
    <x v="36"/>
    <x v="122"/>
    <n v="19687.5"/>
    <n v="0.25"/>
    <x v="0"/>
    <x v="2"/>
  </r>
  <r>
    <x v="2"/>
    <n v="1185732"/>
    <x v="266"/>
    <x v="0"/>
    <x v="47"/>
    <x v="49"/>
    <x v="4"/>
    <n v="54.999999999999993"/>
    <x v="40"/>
    <x v="391"/>
    <n v="27499.999999999996"/>
    <n v="0.25"/>
    <x v="0"/>
    <x v="13"/>
  </r>
  <r>
    <x v="2"/>
    <n v="1185732"/>
    <x v="266"/>
    <x v="0"/>
    <x v="47"/>
    <x v="49"/>
    <x v="5"/>
    <n v="60"/>
    <x v="45"/>
    <x v="214"/>
    <n v="58500"/>
    <n v="0.3"/>
    <x v="0"/>
    <x v="3"/>
  </r>
  <r>
    <x v="2"/>
    <n v="1185732"/>
    <x v="299"/>
    <x v="0"/>
    <x v="47"/>
    <x v="49"/>
    <x v="0"/>
    <n v="54.999999999999993"/>
    <x v="30"/>
    <x v="725"/>
    <n v="94874.999999999985"/>
    <n v="0.3"/>
    <x v="0"/>
    <x v="13"/>
  </r>
  <r>
    <x v="2"/>
    <n v="1185732"/>
    <x v="299"/>
    <x v="0"/>
    <x v="47"/>
    <x v="49"/>
    <x v="1"/>
    <n v="50"/>
    <x v="45"/>
    <x v="133"/>
    <n v="48750"/>
    <n v="0.3"/>
    <x v="0"/>
    <x v="0"/>
  </r>
  <r>
    <x v="2"/>
    <n v="1185732"/>
    <x v="299"/>
    <x v="0"/>
    <x v="47"/>
    <x v="49"/>
    <x v="2"/>
    <n v="45"/>
    <x v="43"/>
    <x v="128"/>
    <n v="28125"/>
    <n v="0.25"/>
    <x v="0"/>
    <x v="2"/>
  </r>
  <r>
    <x v="2"/>
    <n v="1185732"/>
    <x v="299"/>
    <x v="0"/>
    <x v="47"/>
    <x v="49"/>
    <x v="3"/>
    <n v="45"/>
    <x v="37"/>
    <x v="179"/>
    <n v="25312.5"/>
    <n v="0.25"/>
    <x v="0"/>
    <x v="2"/>
  </r>
  <r>
    <x v="2"/>
    <n v="1185732"/>
    <x v="299"/>
    <x v="0"/>
    <x v="47"/>
    <x v="49"/>
    <x v="4"/>
    <n v="54.999999999999993"/>
    <x v="37"/>
    <x v="424"/>
    <n v="30937.499999999996"/>
    <n v="0.25"/>
    <x v="0"/>
    <x v="13"/>
  </r>
  <r>
    <x v="2"/>
    <n v="1185732"/>
    <x v="299"/>
    <x v="0"/>
    <x v="47"/>
    <x v="49"/>
    <x v="5"/>
    <n v="60"/>
    <x v="47"/>
    <x v="38"/>
    <n v="67500"/>
    <n v="0.3"/>
    <x v="0"/>
    <x v="3"/>
  </r>
  <r>
    <x v="2"/>
    <n v="1185732"/>
    <x v="327"/>
    <x v="0"/>
    <x v="47"/>
    <x v="49"/>
    <x v="0"/>
    <n v="54.999999999999993"/>
    <x v="24"/>
    <x v="726"/>
    <n v="98999.999999999985"/>
    <n v="0.3"/>
    <x v="0"/>
    <x v="13"/>
  </r>
  <r>
    <x v="2"/>
    <n v="1185732"/>
    <x v="327"/>
    <x v="0"/>
    <x v="47"/>
    <x v="49"/>
    <x v="1"/>
    <n v="50"/>
    <x v="44"/>
    <x v="160"/>
    <n v="52500"/>
    <n v="0.3"/>
    <x v="0"/>
    <x v="0"/>
  </r>
  <r>
    <x v="2"/>
    <n v="1185732"/>
    <x v="327"/>
    <x v="0"/>
    <x v="47"/>
    <x v="49"/>
    <x v="2"/>
    <n v="45"/>
    <x v="34"/>
    <x v="118"/>
    <n v="30937.5"/>
    <n v="0.25"/>
    <x v="0"/>
    <x v="2"/>
  </r>
  <r>
    <x v="2"/>
    <n v="1185732"/>
    <x v="327"/>
    <x v="0"/>
    <x v="47"/>
    <x v="49"/>
    <x v="3"/>
    <n v="45"/>
    <x v="37"/>
    <x v="179"/>
    <n v="25312.5"/>
    <n v="0.25"/>
    <x v="0"/>
    <x v="2"/>
  </r>
  <r>
    <x v="2"/>
    <n v="1185732"/>
    <x v="327"/>
    <x v="0"/>
    <x v="47"/>
    <x v="49"/>
    <x v="4"/>
    <n v="54.999999999999993"/>
    <x v="43"/>
    <x v="371"/>
    <n v="34374.999999999993"/>
    <n v="0.25"/>
    <x v="0"/>
    <x v="13"/>
  </r>
  <r>
    <x v="2"/>
    <n v="1185732"/>
    <x v="327"/>
    <x v="0"/>
    <x v="47"/>
    <x v="49"/>
    <x v="5"/>
    <n v="60"/>
    <x v="32"/>
    <x v="144"/>
    <n v="76500"/>
    <n v="0.3"/>
    <x v="0"/>
    <x v="3"/>
  </r>
  <r>
    <x v="2"/>
    <n v="1185732"/>
    <x v="359"/>
    <x v="0"/>
    <x v="47"/>
    <x v="49"/>
    <x v="0"/>
    <n v="54.999999999999993"/>
    <x v="30"/>
    <x v="725"/>
    <n v="94874.999999999985"/>
    <n v="0.3"/>
    <x v="0"/>
    <x v="13"/>
  </r>
  <r>
    <x v="2"/>
    <n v="1185732"/>
    <x v="359"/>
    <x v="0"/>
    <x v="47"/>
    <x v="49"/>
    <x v="1"/>
    <n v="50"/>
    <x v="44"/>
    <x v="160"/>
    <n v="52500"/>
    <n v="0.3"/>
    <x v="0"/>
    <x v="0"/>
  </r>
  <r>
    <x v="2"/>
    <n v="1185732"/>
    <x v="359"/>
    <x v="0"/>
    <x v="47"/>
    <x v="49"/>
    <x v="2"/>
    <n v="45"/>
    <x v="34"/>
    <x v="118"/>
    <n v="30937.5"/>
    <n v="0.25"/>
    <x v="0"/>
    <x v="2"/>
  </r>
  <r>
    <x v="2"/>
    <n v="1185732"/>
    <x v="359"/>
    <x v="0"/>
    <x v="47"/>
    <x v="49"/>
    <x v="3"/>
    <n v="45"/>
    <x v="36"/>
    <x v="122"/>
    <n v="19687.5"/>
    <n v="0.25"/>
    <x v="0"/>
    <x v="2"/>
  </r>
  <r>
    <x v="2"/>
    <n v="1185732"/>
    <x v="359"/>
    <x v="0"/>
    <x v="47"/>
    <x v="49"/>
    <x v="4"/>
    <n v="54.999999999999993"/>
    <x v="42"/>
    <x v="360"/>
    <n v="20624.999999999996"/>
    <n v="0.25"/>
    <x v="0"/>
    <x v="13"/>
  </r>
  <r>
    <x v="2"/>
    <n v="1185732"/>
    <x v="359"/>
    <x v="0"/>
    <x v="47"/>
    <x v="49"/>
    <x v="5"/>
    <n v="60"/>
    <x v="45"/>
    <x v="214"/>
    <n v="58500"/>
    <n v="0.3"/>
    <x v="0"/>
    <x v="3"/>
  </r>
  <r>
    <x v="2"/>
    <n v="1185732"/>
    <x v="389"/>
    <x v="0"/>
    <x v="47"/>
    <x v="49"/>
    <x v="0"/>
    <n v="54.999999999999993"/>
    <x v="31"/>
    <x v="348"/>
    <n v="74249.999999999985"/>
    <n v="0.3"/>
    <x v="0"/>
    <x v="13"/>
  </r>
  <r>
    <x v="2"/>
    <n v="1185732"/>
    <x v="389"/>
    <x v="0"/>
    <x v="47"/>
    <x v="49"/>
    <x v="1"/>
    <n v="50"/>
    <x v="43"/>
    <x v="145"/>
    <n v="37500"/>
    <n v="0.3"/>
    <x v="0"/>
    <x v="0"/>
  </r>
  <r>
    <x v="2"/>
    <n v="1185732"/>
    <x v="389"/>
    <x v="0"/>
    <x v="47"/>
    <x v="49"/>
    <x v="2"/>
    <n v="45"/>
    <x v="42"/>
    <x v="314"/>
    <n v="16875"/>
    <n v="0.25"/>
    <x v="0"/>
    <x v="2"/>
  </r>
  <r>
    <x v="2"/>
    <n v="1185732"/>
    <x v="389"/>
    <x v="0"/>
    <x v="47"/>
    <x v="49"/>
    <x v="3"/>
    <n v="45"/>
    <x v="35"/>
    <x v="182"/>
    <n v="14062.5"/>
    <n v="0.25"/>
    <x v="0"/>
    <x v="2"/>
  </r>
  <r>
    <x v="2"/>
    <n v="1185732"/>
    <x v="389"/>
    <x v="0"/>
    <x v="47"/>
    <x v="49"/>
    <x v="4"/>
    <n v="54.999999999999993"/>
    <x v="35"/>
    <x v="181"/>
    <n v="17187.499999999996"/>
    <n v="0.25"/>
    <x v="0"/>
    <x v="13"/>
  </r>
  <r>
    <x v="2"/>
    <n v="1185732"/>
    <x v="389"/>
    <x v="0"/>
    <x v="47"/>
    <x v="49"/>
    <x v="5"/>
    <n v="60"/>
    <x v="37"/>
    <x v="200"/>
    <n v="40500"/>
    <n v="0.3"/>
    <x v="0"/>
    <x v="3"/>
  </r>
  <r>
    <x v="2"/>
    <n v="1185732"/>
    <x v="421"/>
    <x v="0"/>
    <x v="47"/>
    <x v="49"/>
    <x v="0"/>
    <n v="60"/>
    <x v="46"/>
    <x v="49"/>
    <n v="72000"/>
    <n v="0.3"/>
    <x v="0"/>
    <x v="3"/>
  </r>
  <r>
    <x v="2"/>
    <n v="1185732"/>
    <x v="421"/>
    <x v="0"/>
    <x v="47"/>
    <x v="49"/>
    <x v="1"/>
    <n v="55.000000000000007"/>
    <x v="37"/>
    <x v="196"/>
    <n v="37125"/>
    <n v="0.3"/>
    <x v="0"/>
    <x v="4"/>
  </r>
  <r>
    <x v="2"/>
    <n v="1185732"/>
    <x v="421"/>
    <x v="0"/>
    <x v="47"/>
    <x v="49"/>
    <x v="2"/>
    <n v="55.000000000000007"/>
    <x v="35"/>
    <x v="392"/>
    <n v="17187.500000000004"/>
    <n v="0.25"/>
    <x v="0"/>
    <x v="4"/>
  </r>
  <r>
    <x v="2"/>
    <n v="1185732"/>
    <x v="421"/>
    <x v="0"/>
    <x v="47"/>
    <x v="49"/>
    <x v="3"/>
    <n v="55.000000000000007"/>
    <x v="38"/>
    <x v="191"/>
    <n v="13750.000000000002"/>
    <n v="0.25"/>
    <x v="0"/>
    <x v="4"/>
  </r>
  <r>
    <x v="2"/>
    <n v="1185732"/>
    <x v="421"/>
    <x v="0"/>
    <x v="47"/>
    <x v="49"/>
    <x v="4"/>
    <n v="65"/>
    <x v="38"/>
    <x v="393"/>
    <n v="16250"/>
    <n v="0.25"/>
    <x v="0"/>
    <x v="5"/>
  </r>
  <r>
    <x v="5"/>
    <n v="1185732"/>
    <x v="421"/>
    <x v="0"/>
    <x v="47"/>
    <x v="49"/>
    <x v="5"/>
    <n v="70"/>
    <x v="37"/>
    <x v="154"/>
    <n v="47250"/>
    <n v="0.3"/>
    <x v="0"/>
    <x v="6"/>
  </r>
  <r>
    <x v="5"/>
    <n v="1185732"/>
    <x v="451"/>
    <x v="0"/>
    <x v="47"/>
    <x v="49"/>
    <x v="0"/>
    <n v="65"/>
    <x v="47"/>
    <x v="241"/>
    <n v="73125"/>
    <n v="0.3"/>
    <x v="0"/>
    <x v="5"/>
  </r>
  <r>
    <x v="5"/>
    <n v="1185732"/>
    <x v="451"/>
    <x v="0"/>
    <x v="47"/>
    <x v="49"/>
    <x v="1"/>
    <n v="55.000000000000007"/>
    <x v="48"/>
    <x v="207"/>
    <n v="49500.000000000007"/>
    <n v="0.3"/>
    <x v="0"/>
    <x v="4"/>
  </r>
  <r>
    <x v="5"/>
    <n v="1185732"/>
    <x v="451"/>
    <x v="0"/>
    <x v="47"/>
    <x v="49"/>
    <x v="2"/>
    <n v="55.000000000000007"/>
    <x v="70"/>
    <x v="723"/>
    <n v="40562.500000000007"/>
    <n v="0.25"/>
    <x v="0"/>
    <x v="4"/>
  </r>
  <r>
    <x v="5"/>
    <n v="1185732"/>
    <x v="451"/>
    <x v="0"/>
    <x v="47"/>
    <x v="49"/>
    <x v="3"/>
    <n v="55.000000000000007"/>
    <x v="34"/>
    <x v="395"/>
    <n v="37812.500000000007"/>
    <n v="0.25"/>
    <x v="0"/>
    <x v="4"/>
  </r>
  <r>
    <x v="5"/>
    <n v="1185732"/>
    <x v="451"/>
    <x v="0"/>
    <x v="47"/>
    <x v="49"/>
    <x v="4"/>
    <n v="65"/>
    <x v="43"/>
    <x v="133"/>
    <n v="40625"/>
    <n v="0.25"/>
    <x v="0"/>
    <x v="5"/>
  </r>
  <r>
    <x v="5"/>
    <n v="1185732"/>
    <x v="451"/>
    <x v="0"/>
    <x v="47"/>
    <x v="49"/>
    <x v="5"/>
    <n v="70"/>
    <x v="44"/>
    <x v="40"/>
    <n v="73500"/>
    <n v="0.3"/>
    <x v="0"/>
    <x v="6"/>
  </r>
  <r>
    <x v="5"/>
    <n v="1185732"/>
    <x v="480"/>
    <x v="0"/>
    <x v="47"/>
    <x v="49"/>
    <x v="0"/>
    <n v="65"/>
    <x v="30"/>
    <x v="91"/>
    <n v="112125"/>
    <n v="0.3"/>
    <x v="0"/>
    <x v="5"/>
  </r>
  <r>
    <x v="5"/>
    <n v="1185732"/>
    <x v="480"/>
    <x v="0"/>
    <x v="47"/>
    <x v="49"/>
    <x v="1"/>
    <n v="55.000000000000007"/>
    <x v="47"/>
    <x v="141"/>
    <n v="61875.000000000007"/>
    <n v="0.3"/>
    <x v="0"/>
    <x v="4"/>
  </r>
  <r>
    <x v="5"/>
    <n v="1185732"/>
    <x v="480"/>
    <x v="0"/>
    <x v="47"/>
    <x v="49"/>
    <x v="2"/>
    <n v="55.000000000000007"/>
    <x v="44"/>
    <x v="137"/>
    <n v="48125.000000000007"/>
    <n v="0.25"/>
    <x v="0"/>
    <x v="4"/>
  </r>
  <r>
    <x v="5"/>
    <n v="1185732"/>
    <x v="480"/>
    <x v="0"/>
    <x v="47"/>
    <x v="49"/>
    <x v="3"/>
    <n v="55.000000000000007"/>
    <x v="48"/>
    <x v="207"/>
    <n v="41250.000000000007"/>
    <n v="0.25"/>
    <x v="0"/>
    <x v="4"/>
  </r>
  <r>
    <x v="5"/>
    <n v="1185732"/>
    <x v="480"/>
    <x v="0"/>
    <x v="47"/>
    <x v="49"/>
    <x v="4"/>
    <n v="65"/>
    <x v="48"/>
    <x v="214"/>
    <n v="48750"/>
    <n v="0.25"/>
    <x v="0"/>
    <x v="5"/>
  </r>
  <r>
    <x v="5"/>
    <n v="1185732"/>
    <x v="480"/>
    <x v="0"/>
    <x v="47"/>
    <x v="49"/>
    <x v="5"/>
    <n v="70"/>
    <x v="46"/>
    <x v="58"/>
    <n v="84000"/>
    <n v="0.3"/>
    <x v="0"/>
    <x v="6"/>
  </r>
  <r>
    <x v="5"/>
    <n v="1185732"/>
    <x v="178"/>
    <x v="0"/>
    <x v="47"/>
    <x v="49"/>
    <x v="0"/>
    <n v="45"/>
    <x v="27"/>
    <x v="44"/>
    <n v="106312.5"/>
    <n v="0.45"/>
    <x v="0"/>
    <x v="2"/>
  </r>
  <r>
    <x v="5"/>
    <n v="1185732"/>
    <x v="178"/>
    <x v="0"/>
    <x v="47"/>
    <x v="49"/>
    <x v="1"/>
    <n v="45"/>
    <x v="45"/>
    <x v="326"/>
    <n v="65812.5"/>
    <n v="0.45"/>
    <x v="0"/>
    <x v="2"/>
  </r>
  <r>
    <x v="5"/>
    <n v="1185732"/>
    <x v="178"/>
    <x v="0"/>
    <x v="47"/>
    <x v="49"/>
    <x v="2"/>
    <n v="35"/>
    <x v="45"/>
    <x v="166"/>
    <n v="39812.5"/>
    <n v="0.35"/>
    <x v="0"/>
    <x v="8"/>
  </r>
  <r>
    <x v="5"/>
    <n v="1185732"/>
    <x v="178"/>
    <x v="0"/>
    <x v="47"/>
    <x v="49"/>
    <x v="3"/>
    <n v="40"/>
    <x v="36"/>
    <x v="136"/>
    <n v="24500"/>
    <n v="0.35"/>
    <x v="0"/>
    <x v="1"/>
  </r>
  <r>
    <x v="5"/>
    <n v="1185732"/>
    <x v="178"/>
    <x v="0"/>
    <x v="47"/>
    <x v="49"/>
    <x v="4"/>
    <n v="55.000000000000007"/>
    <x v="37"/>
    <x v="196"/>
    <n v="43312.5"/>
    <n v="0.35"/>
    <x v="0"/>
    <x v="4"/>
  </r>
  <r>
    <x v="5"/>
    <n v="1185732"/>
    <x v="178"/>
    <x v="0"/>
    <x v="47"/>
    <x v="49"/>
    <x v="5"/>
    <n v="45"/>
    <x v="45"/>
    <x v="326"/>
    <n v="58499.999999999993"/>
    <n v="0.39999999999999997"/>
    <x v="0"/>
    <x v="2"/>
  </r>
  <r>
    <x v="5"/>
    <n v="1185732"/>
    <x v="207"/>
    <x v="0"/>
    <x v="47"/>
    <x v="49"/>
    <x v="0"/>
    <n v="45"/>
    <x v="30"/>
    <x v="69"/>
    <n v="116437.5"/>
    <n v="0.45"/>
    <x v="0"/>
    <x v="2"/>
  </r>
  <r>
    <x v="5"/>
    <n v="1185732"/>
    <x v="207"/>
    <x v="0"/>
    <x v="47"/>
    <x v="49"/>
    <x v="1"/>
    <n v="45"/>
    <x v="37"/>
    <x v="179"/>
    <n v="45562.5"/>
    <n v="0.45"/>
    <x v="0"/>
    <x v="2"/>
  </r>
  <r>
    <x v="5"/>
    <n v="1185732"/>
    <x v="207"/>
    <x v="0"/>
    <x v="47"/>
    <x v="49"/>
    <x v="2"/>
    <n v="35"/>
    <x v="34"/>
    <x v="119"/>
    <n v="33687.5"/>
    <n v="0.35"/>
    <x v="0"/>
    <x v="8"/>
  </r>
  <r>
    <x v="5"/>
    <n v="1185732"/>
    <x v="207"/>
    <x v="0"/>
    <x v="48"/>
    <x v="50"/>
    <x v="3"/>
    <n v="40"/>
    <x v="42"/>
    <x v="129"/>
    <n v="21000"/>
    <n v="0.35"/>
    <x v="0"/>
    <x v="1"/>
  </r>
  <r>
    <x v="5"/>
    <n v="1185732"/>
    <x v="207"/>
    <x v="0"/>
    <x v="48"/>
    <x v="50"/>
    <x v="4"/>
    <n v="55.000000000000007"/>
    <x v="37"/>
    <x v="196"/>
    <n v="43312.5"/>
    <n v="0.35"/>
    <x v="0"/>
    <x v="4"/>
  </r>
  <r>
    <x v="5"/>
    <n v="1185732"/>
    <x v="207"/>
    <x v="0"/>
    <x v="48"/>
    <x v="50"/>
    <x v="5"/>
    <n v="45"/>
    <x v="45"/>
    <x v="326"/>
    <n v="58499.999999999993"/>
    <n v="0.39999999999999997"/>
    <x v="0"/>
    <x v="2"/>
  </r>
  <r>
    <x v="5"/>
    <n v="1185732"/>
    <x v="215"/>
    <x v="0"/>
    <x v="48"/>
    <x v="50"/>
    <x v="0"/>
    <n v="45"/>
    <x v="61"/>
    <x v="727"/>
    <n v="110362.5"/>
    <n v="0.45"/>
    <x v="0"/>
    <x v="2"/>
  </r>
  <r>
    <x v="5"/>
    <n v="1185732"/>
    <x v="215"/>
    <x v="0"/>
    <x v="48"/>
    <x v="50"/>
    <x v="1"/>
    <n v="45"/>
    <x v="43"/>
    <x v="128"/>
    <n v="50625"/>
    <n v="0.45"/>
    <x v="0"/>
    <x v="2"/>
  </r>
  <r>
    <x v="5"/>
    <n v="1185732"/>
    <x v="215"/>
    <x v="0"/>
    <x v="48"/>
    <x v="50"/>
    <x v="2"/>
    <n v="35"/>
    <x v="34"/>
    <x v="119"/>
    <n v="33687.5"/>
    <n v="0.35"/>
    <x v="0"/>
    <x v="8"/>
  </r>
  <r>
    <x v="5"/>
    <n v="1185732"/>
    <x v="215"/>
    <x v="0"/>
    <x v="48"/>
    <x v="50"/>
    <x v="3"/>
    <n v="40"/>
    <x v="35"/>
    <x v="120"/>
    <n v="17500"/>
    <n v="0.35"/>
    <x v="0"/>
    <x v="1"/>
  </r>
  <r>
    <x v="5"/>
    <n v="1185732"/>
    <x v="215"/>
    <x v="0"/>
    <x v="48"/>
    <x v="50"/>
    <x v="4"/>
    <n v="55.000000000000007"/>
    <x v="36"/>
    <x v="194"/>
    <n v="33687.5"/>
    <n v="0.35"/>
    <x v="0"/>
    <x v="4"/>
  </r>
  <r>
    <x v="5"/>
    <n v="1185732"/>
    <x v="215"/>
    <x v="0"/>
    <x v="48"/>
    <x v="50"/>
    <x v="5"/>
    <n v="45"/>
    <x v="34"/>
    <x v="118"/>
    <n v="49499.999999999993"/>
    <n v="0.39999999999999997"/>
    <x v="0"/>
    <x v="2"/>
  </r>
  <r>
    <x v="5"/>
    <n v="1185732"/>
    <x v="234"/>
    <x v="0"/>
    <x v="48"/>
    <x v="50"/>
    <x v="0"/>
    <n v="45"/>
    <x v="27"/>
    <x v="44"/>
    <n v="106312.5"/>
    <n v="0.45"/>
    <x v="0"/>
    <x v="2"/>
  </r>
  <r>
    <x v="5"/>
    <n v="1185732"/>
    <x v="234"/>
    <x v="0"/>
    <x v="48"/>
    <x v="50"/>
    <x v="1"/>
    <n v="45"/>
    <x v="37"/>
    <x v="179"/>
    <n v="45562.5"/>
    <n v="0.45"/>
    <x v="0"/>
    <x v="2"/>
  </r>
  <r>
    <x v="5"/>
    <n v="1185732"/>
    <x v="234"/>
    <x v="0"/>
    <x v="48"/>
    <x v="50"/>
    <x v="2"/>
    <n v="35"/>
    <x v="37"/>
    <x v="122"/>
    <n v="27562.5"/>
    <n v="0.35"/>
    <x v="0"/>
    <x v="8"/>
  </r>
  <r>
    <x v="5"/>
    <n v="1185732"/>
    <x v="234"/>
    <x v="0"/>
    <x v="48"/>
    <x v="50"/>
    <x v="3"/>
    <n v="40"/>
    <x v="42"/>
    <x v="129"/>
    <n v="21000"/>
    <n v="0.35"/>
    <x v="0"/>
    <x v="1"/>
  </r>
  <r>
    <x v="5"/>
    <n v="1185732"/>
    <x v="234"/>
    <x v="0"/>
    <x v="48"/>
    <x v="50"/>
    <x v="4"/>
    <n v="55.000000000000007"/>
    <x v="42"/>
    <x v="190"/>
    <n v="28875.000000000004"/>
    <n v="0.35"/>
    <x v="0"/>
    <x v="4"/>
  </r>
  <r>
    <x v="5"/>
    <n v="1185732"/>
    <x v="234"/>
    <x v="0"/>
    <x v="48"/>
    <x v="50"/>
    <x v="5"/>
    <n v="45"/>
    <x v="48"/>
    <x v="200"/>
    <n v="53999.999999999993"/>
    <n v="0.39999999999999997"/>
    <x v="0"/>
    <x v="2"/>
  </r>
  <r>
    <x v="5"/>
    <n v="1185732"/>
    <x v="263"/>
    <x v="0"/>
    <x v="48"/>
    <x v="50"/>
    <x v="0"/>
    <n v="60"/>
    <x v="62"/>
    <x v="728"/>
    <n v="153900"/>
    <n v="0.45"/>
    <x v="0"/>
    <x v="3"/>
  </r>
  <r>
    <x v="5"/>
    <n v="1185732"/>
    <x v="263"/>
    <x v="0"/>
    <x v="48"/>
    <x v="50"/>
    <x v="1"/>
    <n v="55.000000000000007"/>
    <x v="34"/>
    <x v="395"/>
    <n v="68062.500000000015"/>
    <n v="0.45"/>
    <x v="0"/>
    <x v="4"/>
  </r>
  <r>
    <x v="5"/>
    <n v="1185732"/>
    <x v="263"/>
    <x v="0"/>
    <x v="48"/>
    <x v="50"/>
    <x v="2"/>
    <n v="50"/>
    <x v="48"/>
    <x v="149"/>
    <n v="52500"/>
    <n v="0.35"/>
    <x v="0"/>
    <x v="0"/>
  </r>
  <r>
    <x v="5"/>
    <n v="1185732"/>
    <x v="263"/>
    <x v="0"/>
    <x v="48"/>
    <x v="50"/>
    <x v="3"/>
    <n v="50"/>
    <x v="43"/>
    <x v="145"/>
    <n v="43750"/>
    <n v="0.35"/>
    <x v="0"/>
    <x v="0"/>
  </r>
  <r>
    <x v="5"/>
    <n v="1185732"/>
    <x v="263"/>
    <x v="0"/>
    <x v="48"/>
    <x v="50"/>
    <x v="4"/>
    <n v="60"/>
    <x v="34"/>
    <x v="242"/>
    <n v="57749.999999999993"/>
    <n v="0.35"/>
    <x v="0"/>
    <x v="3"/>
  </r>
  <r>
    <x v="5"/>
    <n v="1185732"/>
    <x v="263"/>
    <x v="0"/>
    <x v="48"/>
    <x v="50"/>
    <x v="5"/>
    <n v="65"/>
    <x v="46"/>
    <x v="50"/>
    <n v="103999.99999999999"/>
    <n v="0.39999999999999997"/>
    <x v="0"/>
    <x v="5"/>
  </r>
  <r>
    <x v="5"/>
    <n v="1185732"/>
    <x v="296"/>
    <x v="0"/>
    <x v="48"/>
    <x v="50"/>
    <x v="0"/>
    <n v="60"/>
    <x v="25"/>
    <x v="87"/>
    <n v="175500"/>
    <n v="0.45"/>
    <x v="0"/>
    <x v="3"/>
  </r>
  <r>
    <x v="5"/>
    <n v="1185732"/>
    <x v="296"/>
    <x v="0"/>
    <x v="48"/>
    <x v="50"/>
    <x v="1"/>
    <n v="55.000000000000007"/>
    <x v="46"/>
    <x v="139"/>
    <n v="99000.000000000015"/>
    <n v="0.45"/>
    <x v="0"/>
    <x v="4"/>
  </r>
  <r>
    <x v="5"/>
    <n v="1185732"/>
    <x v="296"/>
    <x v="0"/>
    <x v="48"/>
    <x v="50"/>
    <x v="2"/>
    <n v="50"/>
    <x v="45"/>
    <x v="133"/>
    <n v="56875"/>
    <n v="0.35"/>
    <x v="0"/>
    <x v="0"/>
  </r>
  <r>
    <x v="5"/>
    <n v="1185732"/>
    <x v="296"/>
    <x v="0"/>
    <x v="48"/>
    <x v="50"/>
    <x v="3"/>
    <n v="50"/>
    <x v="48"/>
    <x v="149"/>
    <n v="52500"/>
    <n v="0.35"/>
    <x v="0"/>
    <x v="0"/>
  </r>
  <r>
    <x v="5"/>
    <n v="1185732"/>
    <x v="296"/>
    <x v="0"/>
    <x v="48"/>
    <x v="50"/>
    <x v="4"/>
    <n v="60"/>
    <x v="48"/>
    <x v="210"/>
    <n v="62999.999999999993"/>
    <n v="0.35"/>
    <x v="0"/>
    <x v="3"/>
  </r>
  <r>
    <x v="5"/>
    <n v="1185732"/>
    <x v="296"/>
    <x v="0"/>
    <x v="48"/>
    <x v="50"/>
    <x v="5"/>
    <n v="65"/>
    <x v="31"/>
    <x v="61"/>
    <n v="116999.99999999999"/>
    <n v="0.39999999999999997"/>
    <x v="0"/>
    <x v="5"/>
  </r>
  <r>
    <x v="5"/>
    <n v="1185732"/>
    <x v="324"/>
    <x v="0"/>
    <x v="48"/>
    <x v="50"/>
    <x v="0"/>
    <n v="60"/>
    <x v="21"/>
    <x v="71"/>
    <n v="182250"/>
    <n v="0.45"/>
    <x v="0"/>
    <x v="3"/>
  </r>
  <r>
    <x v="5"/>
    <n v="1185732"/>
    <x v="324"/>
    <x v="0"/>
    <x v="48"/>
    <x v="50"/>
    <x v="1"/>
    <n v="55.000000000000007"/>
    <x v="32"/>
    <x v="257"/>
    <n v="105187.50000000001"/>
    <n v="0.45"/>
    <x v="0"/>
    <x v="4"/>
  </r>
  <r>
    <x v="5"/>
    <n v="1185732"/>
    <x v="324"/>
    <x v="0"/>
    <x v="48"/>
    <x v="50"/>
    <x v="2"/>
    <n v="50"/>
    <x v="44"/>
    <x v="160"/>
    <n v="61249.999999999993"/>
    <n v="0.35"/>
    <x v="0"/>
    <x v="0"/>
  </r>
  <r>
    <x v="5"/>
    <n v="1185732"/>
    <x v="324"/>
    <x v="0"/>
    <x v="48"/>
    <x v="50"/>
    <x v="3"/>
    <n v="50"/>
    <x v="48"/>
    <x v="149"/>
    <n v="52500"/>
    <n v="0.35"/>
    <x v="0"/>
    <x v="0"/>
  </r>
  <r>
    <x v="5"/>
    <n v="1185732"/>
    <x v="324"/>
    <x v="0"/>
    <x v="48"/>
    <x v="50"/>
    <x v="4"/>
    <n v="60"/>
    <x v="45"/>
    <x v="214"/>
    <n v="68250"/>
    <n v="0.35"/>
    <x v="0"/>
    <x v="3"/>
  </r>
  <r>
    <x v="5"/>
    <n v="1185732"/>
    <x v="324"/>
    <x v="0"/>
    <x v="48"/>
    <x v="50"/>
    <x v="5"/>
    <n v="65"/>
    <x v="23"/>
    <x v="82"/>
    <n v="129999.99999999999"/>
    <n v="0.39999999999999997"/>
    <x v="0"/>
    <x v="5"/>
  </r>
  <r>
    <x v="5"/>
    <n v="1185732"/>
    <x v="356"/>
    <x v="0"/>
    <x v="48"/>
    <x v="50"/>
    <x v="0"/>
    <n v="60"/>
    <x v="25"/>
    <x v="87"/>
    <n v="175500"/>
    <n v="0.45"/>
    <x v="0"/>
    <x v="3"/>
  </r>
  <r>
    <x v="5"/>
    <n v="1185732"/>
    <x v="356"/>
    <x v="0"/>
    <x v="48"/>
    <x v="50"/>
    <x v="1"/>
    <n v="55.000000000000007"/>
    <x v="32"/>
    <x v="257"/>
    <n v="105187.50000000001"/>
    <n v="0.45"/>
    <x v="0"/>
    <x v="4"/>
  </r>
  <r>
    <x v="5"/>
    <n v="1185732"/>
    <x v="356"/>
    <x v="0"/>
    <x v="48"/>
    <x v="50"/>
    <x v="2"/>
    <n v="50"/>
    <x v="44"/>
    <x v="160"/>
    <n v="61249.999999999993"/>
    <n v="0.35"/>
    <x v="0"/>
    <x v="0"/>
  </r>
  <r>
    <x v="5"/>
    <n v="1185732"/>
    <x v="356"/>
    <x v="0"/>
    <x v="48"/>
    <x v="50"/>
    <x v="3"/>
    <n v="50"/>
    <x v="43"/>
    <x v="145"/>
    <n v="43750"/>
    <n v="0.35"/>
    <x v="0"/>
    <x v="0"/>
  </r>
  <r>
    <x v="5"/>
    <n v="1185732"/>
    <x v="356"/>
    <x v="0"/>
    <x v="48"/>
    <x v="50"/>
    <x v="4"/>
    <n v="60"/>
    <x v="37"/>
    <x v="200"/>
    <n v="47250"/>
    <n v="0.35"/>
    <x v="0"/>
    <x v="3"/>
  </r>
  <r>
    <x v="5"/>
    <n v="1185732"/>
    <x v="356"/>
    <x v="0"/>
    <x v="48"/>
    <x v="50"/>
    <x v="5"/>
    <n v="65"/>
    <x v="46"/>
    <x v="50"/>
    <n v="103999.99999999999"/>
    <n v="0.39999999999999997"/>
    <x v="0"/>
    <x v="5"/>
  </r>
  <r>
    <x v="5"/>
    <n v="1185732"/>
    <x v="386"/>
    <x v="0"/>
    <x v="48"/>
    <x v="50"/>
    <x v="0"/>
    <n v="60"/>
    <x v="27"/>
    <x v="39"/>
    <n v="141750"/>
    <n v="0.45"/>
    <x v="0"/>
    <x v="3"/>
  </r>
  <r>
    <x v="5"/>
    <n v="1185732"/>
    <x v="386"/>
    <x v="0"/>
    <x v="48"/>
    <x v="50"/>
    <x v="1"/>
    <n v="55.000000000000007"/>
    <x v="45"/>
    <x v="256"/>
    <n v="80437.500000000015"/>
    <n v="0.45"/>
    <x v="0"/>
    <x v="4"/>
  </r>
  <r>
    <x v="5"/>
    <n v="1185732"/>
    <x v="386"/>
    <x v="0"/>
    <x v="48"/>
    <x v="50"/>
    <x v="2"/>
    <n v="50"/>
    <x v="37"/>
    <x v="128"/>
    <n v="39375"/>
    <n v="0.35"/>
    <x v="0"/>
    <x v="0"/>
  </r>
  <r>
    <x v="5"/>
    <n v="1185732"/>
    <x v="386"/>
    <x v="0"/>
    <x v="48"/>
    <x v="50"/>
    <x v="3"/>
    <n v="50"/>
    <x v="40"/>
    <x v="124"/>
    <n v="35000"/>
    <n v="0.35"/>
    <x v="0"/>
    <x v="0"/>
  </r>
  <r>
    <x v="5"/>
    <n v="1185732"/>
    <x v="386"/>
    <x v="0"/>
    <x v="48"/>
    <x v="50"/>
    <x v="4"/>
    <n v="60"/>
    <x v="40"/>
    <x v="150"/>
    <n v="42000"/>
    <n v="0.35"/>
    <x v="0"/>
    <x v="3"/>
  </r>
  <r>
    <x v="5"/>
    <n v="1185732"/>
    <x v="386"/>
    <x v="0"/>
    <x v="48"/>
    <x v="50"/>
    <x v="5"/>
    <n v="65"/>
    <x v="48"/>
    <x v="214"/>
    <n v="78000"/>
    <n v="0.39999999999999997"/>
    <x v="0"/>
    <x v="5"/>
  </r>
  <r>
    <x v="5"/>
    <n v="1185732"/>
    <x v="418"/>
    <x v="0"/>
    <x v="48"/>
    <x v="50"/>
    <x v="0"/>
    <n v="65"/>
    <x v="33"/>
    <x v="198"/>
    <n v="138937.5"/>
    <n v="0.45"/>
    <x v="0"/>
    <x v="5"/>
  </r>
  <r>
    <x v="5"/>
    <n v="1185732"/>
    <x v="418"/>
    <x v="0"/>
    <x v="48"/>
    <x v="50"/>
    <x v="1"/>
    <n v="60.000000000000007"/>
    <x v="48"/>
    <x v="167"/>
    <n v="81000.000000000015"/>
    <n v="0.45"/>
    <x v="0"/>
    <x v="12"/>
  </r>
  <r>
    <x v="5"/>
    <n v="1185732"/>
    <x v="418"/>
    <x v="0"/>
    <x v="48"/>
    <x v="50"/>
    <x v="2"/>
    <n v="60.000000000000007"/>
    <x v="40"/>
    <x v="202"/>
    <n v="42000"/>
    <n v="0.35"/>
    <x v="0"/>
    <x v="12"/>
  </r>
  <r>
    <x v="5"/>
    <n v="1185732"/>
    <x v="418"/>
    <x v="0"/>
    <x v="48"/>
    <x v="50"/>
    <x v="3"/>
    <n v="60.000000000000007"/>
    <x v="36"/>
    <x v="189"/>
    <n v="36750"/>
    <n v="0.35"/>
    <x v="0"/>
    <x v="12"/>
  </r>
  <r>
    <x v="5"/>
    <n v="1185732"/>
    <x v="418"/>
    <x v="0"/>
    <x v="48"/>
    <x v="50"/>
    <x v="4"/>
    <n v="70"/>
    <x v="36"/>
    <x v="208"/>
    <n v="42875"/>
    <n v="0.35"/>
    <x v="0"/>
    <x v="6"/>
  </r>
  <r>
    <x v="3"/>
    <n v="1185732"/>
    <x v="418"/>
    <x v="0"/>
    <x v="48"/>
    <x v="50"/>
    <x v="5"/>
    <n v="75"/>
    <x v="48"/>
    <x v="38"/>
    <n v="89999.999999999985"/>
    <n v="0.39999999999999997"/>
    <x v="0"/>
    <x v="11"/>
  </r>
  <r>
    <x v="3"/>
    <n v="1185732"/>
    <x v="448"/>
    <x v="0"/>
    <x v="48"/>
    <x v="50"/>
    <x v="0"/>
    <n v="70"/>
    <x v="31"/>
    <x v="39"/>
    <n v="141750"/>
    <n v="0.45"/>
    <x v="0"/>
    <x v="6"/>
  </r>
  <r>
    <x v="3"/>
    <n v="1185732"/>
    <x v="448"/>
    <x v="0"/>
    <x v="48"/>
    <x v="50"/>
    <x v="1"/>
    <n v="60.000000000000007"/>
    <x v="45"/>
    <x v="403"/>
    <n v="87750.000000000015"/>
    <n v="0.45"/>
    <x v="0"/>
    <x v="12"/>
  </r>
  <r>
    <x v="3"/>
    <n v="1185732"/>
    <x v="448"/>
    <x v="0"/>
    <x v="48"/>
    <x v="50"/>
    <x v="2"/>
    <n v="60.000000000000007"/>
    <x v="63"/>
    <x v="729"/>
    <n v="67200"/>
    <n v="0.35"/>
    <x v="0"/>
    <x v="12"/>
  </r>
  <r>
    <x v="5"/>
    <n v="1185732"/>
    <x v="448"/>
    <x v="0"/>
    <x v="48"/>
    <x v="50"/>
    <x v="3"/>
    <n v="60.000000000000007"/>
    <x v="48"/>
    <x v="167"/>
    <n v="63000.000000000007"/>
    <n v="0.35"/>
    <x v="0"/>
    <x v="12"/>
  </r>
  <r>
    <x v="5"/>
    <n v="1185732"/>
    <x v="448"/>
    <x v="0"/>
    <x v="48"/>
    <x v="50"/>
    <x v="4"/>
    <n v="70"/>
    <x v="34"/>
    <x v="170"/>
    <n v="67375"/>
    <n v="0.35"/>
    <x v="0"/>
    <x v="6"/>
  </r>
  <r>
    <x v="5"/>
    <n v="1185732"/>
    <x v="448"/>
    <x v="0"/>
    <x v="48"/>
    <x v="50"/>
    <x v="5"/>
    <n v="75"/>
    <x v="47"/>
    <x v="66"/>
    <n v="112499.99999999999"/>
    <n v="0.39999999999999997"/>
    <x v="0"/>
    <x v="11"/>
  </r>
  <r>
    <x v="5"/>
    <n v="1185732"/>
    <x v="477"/>
    <x v="0"/>
    <x v="48"/>
    <x v="50"/>
    <x v="0"/>
    <n v="70"/>
    <x v="24"/>
    <x v="81"/>
    <n v="189000"/>
    <n v="0.45"/>
    <x v="0"/>
    <x v="6"/>
  </r>
  <r>
    <x v="5"/>
    <n v="1185732"/>
    <x v="477"/>
    <x v="0"/>
    <x v="48"/>
    <x v="50"/>
    <x v="1"/>
    <n v="60.000000000000007"/>
    <x v="46"/>
    <x v="220"/>
    <n v="108000.00000000001"/>
    <n v="0.45"/>
    <x v="0"/>
    <x v="12"/>
  </r>
  <r>
    <x v="5"/>
    <n v="1185732"/>
    <x v="477"/>
    <x v="0"/>
    <x v="48"/>
    <x v="50"/>
    <x v="2"/>
    <n v="60.000000000000007"/>
    <x v="47"/>
    <x v="224"/>
    <n v="78750"/>
    <n v="0.35"/>
    <x v="0"/>
    <x v="12"/>
  </r>
  <r>
    <x v="5"/>
    <n v="1185732"/>
    <x v="477"/>
    <x v="0"/>
    <x v="48"/>
    <x v="50"/>
    <x v="3"/>
    <n v="60.000000000000007"/>
    <x v="45"/>
    <x v="403"/>
    <n v="68250"/>
    <n v="0.35"/>
    <x v="0"/>
    <x v="12"/>
  </r>
  <r>
    <x v="5"/>
    <n v="1185732"/>
    <x v="477"/>
    <x v="0"/>
    <x v="48"/>
    <x v="50"/>
    <x v="4"/>
    <n v="70"/>
    <x v="45"/>
    <x v="157"/>
    <n v="79625"/>
    <n v="0.35"/>
    <x v="0"/>
    <x v="6"/>
  </r>
  <r>
    <x v="5"/>
    <n v="1185732"/>
    <x v="477"/>
    <x v="0"/>
    <x v="48"/>
    <x v="50"/>
    <x v="5"/>
    <n v="75"/>
    <x v="32"/>
    <x v="659"/>
    <n v="127499.99999999999"/>
    <n v="0.39999999999999997"/>
    <x v="0"/>
    <x v="11"/>
  </r>
  <r>
    <x v="5"/>
    <n v="1185732"/>
    <x v="185"/>
    <x v="0"/>
    <x v="48"/>
    <x v="50"/>
    <x v="0"/>
    <n v="50"/>
    <x v="27"/>
    <x v="47"/>
    <n v="105000"/>
    <n v="0.4"/>
    <x v="0"/>
    <x v="0"/>
  </r>
  <r>
    <x v="5"/>
    <n v="1185732"/>
    <x v="185"/>
    <x v="0"/>
    <x v="48"/>
    <x v="50"/>
    <x v="1"/>
    <n v="50"/>
    <x v="45"/>
    <x v="133"/>
    <n v="65000"/>
    <n v="0.4"/>
    <x v="0"/>
    <x v="0"/>
  </r>
  <r>
    <x v="5"/>
    <n v="1185732"/>
    <x v="185"/>
    <x v="0"/>
    <x v="48"/>
    <x v="50"/>
    <x v="2"/>
    <n v="40"/>
    <x v="45"/>
    <x v="197"/>
    <n v="39000"/>
    <n v="0.3"/>
    <x v="0"/>
    <x v="1"/>
  </r>
  <r>
    <x v="5"/>
    <n v="1185732"/>
    <x v="185"/>
    <x v="0"/>
    <x v="48"/>
    <x v="50"/>
    <x v="3"/>
    <n v="44.999999999999993"/>
    <x v="36"/>
    <x v="460"/>
    <n v="23624.999999999996"/>
    <n v="0.3"/>
    <x v="0"/>
    <x v="39"/>
  </r>
  <r>
    <x v="5"/>
    <n v="1185732"/>
    <x v="185"/>
    <x v="0"/>
    <x v="48"/>
    <x v="50"/>
    <x v="4"/>
    <n v="60.000000000000007"/>
    <x v="37"/>
    <x v="142"/>
    <n v="40500.000000000007"/>
    <n v="0.3"/>
    <x v="0"/>
    <x v="12"/>
  </r>
  <r>
    <x v="5"/>
    <n v="1185732"/>
    <x v="185"/>
    <x v="0"/>
    <x v="48"/>
    <x v="50"/>
    <x v="5"/>
    <n v="50"/>
    <x v="45"/>
    <x v="133"/>
    <n v="56875"/>
    <n v="0.35"/>
    <x v="0"/>
    <x v="0"/>
  </r>
  <r>
    <x v="5"/>
    <n v="1185732"/>
    <x v="693"/>
    <x v="0"/>
    <x v="48"/>
    <x v="50"/>
    <x v="0"/>
    <n v="50"/>
    <x v="24"/>
    <x v="60"/>
    <n v="120000"/>
    <n v="0.4"/>
    <x v="0"/>
    <x v="0"/>
  </r>
  <r>
    <x v="5"/>
    <n v="1185732"/>
    <x v="693"/>
    <x v="0"/>
    <x v="48"/>
    <x v="50"/>
    <x v="1"/>
    <n v="50"/>
    <x v="43"/>
    <x v="145"/>
    <n v="50000"/>
    <n v="0.4"/>
    <x v="0"/>
    <x v="0"/>
  </r>
  <r>
    <x v="5"/>
    <n v="1185732"/>
    <x v="693"/>
    <x v="0"/>
    <x v="48"/>
    <x v="50"/>
    <x v="2"/>
    <n v="40"/>
    <x v="48"/>
    <x v="150"/>
    <n v="36000"/>
    <n v="0.3"/>
    <x v="0"/>
    <x v="1"/>
  </r>
  <r>
    <x v="5"/>
    <n v="1185732"/>
    <x v="693"/>
    <x v="0"/>
    <x v="49"/>
    <x v="51"/>
    <x v="3"/>
    <n v="44.999999999999993"/>
    <x v="40"/>
    <x v="696"/>
    <n v="26999.999999999996"/>
    <n v="0.3"/>
    <x v="0"/>
    <x v="39"/>
  </r>
  <r>
    <x v="5"/>
    <n v="1185732"/>
    <x v="693"/>
    <x v="0"/>
    <x v="49"/>
    <x v="51"/>
    <x v="4"/>
    <n v="60.000000000000007"/>
    <x v="34"/>
    <x v="207"/>
    <n v="49500.000000000007"/>
    <n v="0.3"/>
    <x v="0"/>
    <x v="12"/>
  </r>
  <r>
    <x v="5"/>
    <n v="1185732"/>
    <x v="693"/>
    <x v="0"/>
    <x v="49"/>
    <x v="51"/>
    <x v="5"/>
    <n v="50"/>
    <x v="47"/>
    <x v="205"/>
    <n v="65625"/>
    <n v="0.35"/>
    <x v="0"/>
    <x v="0"/>
  </r>
  <r>
    <x v="5"/>
    <n v="1185732"/>
    <x v="222"/>
    <x v="0"/>
    <x v="49"/>
    <x v="51"/>
    <x v="0"/>
    <n v="50"/>
    <x v="62"/>
    <x v="177"/>
    <n v="114000"/>
    <n v="0.4"/>
    <x v="0"/>
    <x v="0"/>
  </r>
  <r>
    <x v="5"/>
    <n v="1185732"/>
    <x v="222"/>
    <x v="0"/>
    <x v="49"/>
    <x v="51"/>
    <x v="1"/>
    <n v="50"/>
    <x v="34"/>
    <x v="199"/>
    <n v="55000"/>
    <n v="0.4"/>
    <x v="0"/>
    <x v="0"/>
  </r>
  <r>
    <x v="5"/>
    <n v="1185732"/>
    <x v="222"/>
    <x v="0"/>
    <x v="49"/>
    <x v="51"/>
    <x v="2"/>
    <n v="40"/>
    <x v="48"/>
    <x v="150"/>
    <n v="36000"/>
    <n v="0.3"/>
    <x v="0"/>
    <x v="1"/>
  </r>
  <r>
    <x v="5"/>
    <n v="1185732"/>
    <x v="222"/>
    <x v="0"/>
    <x v="49"/>
    <x v="51"/>
    <x v="3"/>
    <n v="44.999999999999993"/>
    <x v="42"/>
    <x v="303"/>
    <n v="20249.999999999996"/>
    <n v="0.3"/>
    <x v="0"/>
    <x v="37"/>
  </r>
  <r>
    <x v="5"/>
    <n v="1185732"/>
    <x v="222"/>
    <x v="0"/>
    <x v="49"/>
    <x v="51"/>
    <x v="4"/>
    <n v="60.000000000000007"/>
    <x v="40"/>
    <x v="202"/>
    <n v="36000"/>
    <n v="0.3"/>
    <x v="0"/>
    <x v="12"/>
  </r>
  <r>
    <x v="5"/>
    <n v="1185732"/>
    <x v="222"/>
    <x v="0"/>
    <x v="49"/>
    <x v="51"/>
    <x v="5"/>
    <n v="50"/>
    <x v="48"/>
    <x v="149"/>
    <n v="52500"/>
    <n v="0.35"/>
    <x v="0"/>
    <x v="0"/>
  </r>
  <r>
    <x v="5"/>
    <n v="1185732"/>
    <x v="241"/>
    <x v="0"/>
    <x v="49"/>
    <x v="51"/>
    <x v="0"/>
    <n v="50"/>
    <x v="20"/>
    <x v="140"/>
    <n v="110000"/>
    <n v="0.4"/>
    <x v="0"/>
    <x v="0"/>
  </r>
  <r>
    <x v="5"/>
    <n v="1185732"/>
    <x v="241"/>
    <x v="0"/>
    <x v="49"/>
    <x v="51"/>
    <x v="1"/>
    <n v="50"/>
    <x v="43"/>
    <x v="145"/>
    <n v="50000"/>
    <n v="0.4"/>
    <x v="0"/>
    <x v="0"/>
  </r>
  <r>
    <x v="5"/>
    <n v="1185732"/>
    <x v="241"/>
    <x v="0"/>
    <x v="49"/>
    <x v="51"/>
    <x v="2"/>
    <n v="40"/>
    <x v="43"/>
    <x v="124"/>
    <n v="30000"/>
    <n v="0.3"/>
    <x v="0"/>
    <x v="1"/>
  </r>
  <r>
    <x v="5"/>
    <n v="1185732"/>
    <x v="241"/>
    <x v="0"/>
    <x v="49"/>
    <x v="51"/>
    <x v="3"/>
    <n v="44.999999999999993"/>
    <x v="36"/>
    <x v="460"/>
    <n v="23624.999999999996"/>
    <n v="0.3"/>
    <x v="0"/>
    <x v="39"/>
  </r>
  <r>
    <x v="5"/>
    <n v="1185732"/>
    <x v="241"/>
    <x v="0"/>
    <x v="49"/>
    <x v="51"/>
    <x v="4"/>
    <n v="60.000000000000007"/>
    <x v="36"/>
    <x v="189"/>
    <n v="31500.000000000004"/>
    <n v="0.3"/>
    <x v="0"/>
    <x v="12"/>
  </r>
  <r>
    <x v="5"/>
    <n v="1185732"/>
    <x v="241"/>
    <x v="0"/>
    <x v="49"/>
    <x v="51"/>
    <x v="5"/>
    <n v="50"/>
    <x v="45"/>
    <x v="133"/>
    <n v="56875"/>
    <n v="0.35"/>
    <x v="0"/>
    <x v="0"/>
  </r>
  <r>
    <x v="5"/>
    <n v="1185732"/>
    <x v="270"/>
    <x v="0"/>
    <x v="49"/>
    <x v="51"/>
    <x v="0"/>
    <n v="65"/>
    <x v="77"/>
    <x v="730"/>
    <n v="154700"/>
    <n v="0.4"/>
    <x v="0"/>
    <x v="5"/>
  </r>
  <r>
    <x v="5"/>
    <n v="1185732"/>
    <x v="270"/>
    <x v="0"/>
    <x v="49"/>
    <x v="51"/>
    <x v="1"/>
    <n v="60.000000000000007"/>
    <x v="48"/>
    <x v="167"/>
    <n v="72000.000000000015"/>
    <n v="0.4"/>
    <x v="0"/>
    <x v="12"/>
  </r>
  <r>
    <x v="5"/>
    <n v="1185732"/>
    <x v="270"/>
    <x v="0"/>
    <x v="49"/>
    <x v="51"/>
    <x v="2"/>
    <n v="55.000000000000007"/>
    <x v="45"/>
    <x v="256"/>
    <n v="53625.000000000007"/>
    <n v="0.3"/>
    <x v="0"/>
    <x v="4"/>
  </r>
  <r>
    <x v="5"/>
    <n v="1185732"/>
    <x v="270"/>
    <x v="0"/>
    <x v="49"/>
    <x v="51"/>
    <x v="3"/>
    <n v="55.000000000000007"/>
    <x v="34"/>
    <x v="395"/>
    <n v="45375.000000000007"/>
    <n v="0.3"/>
    <x v="0"/>
    <x v="4"/>
  </r>
  <r>
    <x v="5"/>
    <n v="1185732"/>
    <x v="270"/>
    <x v="0"/>
    <x v="49"/>
    <x v="51"/>
    <x v="4"/>
    <n v="65"/>
    <x v="48"/>
    <x v="214"/>
    <n v="58500"/>
    <n v="0.3"/>
    <x v="0"/>
    <x v="5"/>
  </r>
  <r>
    <x v="5"/>
    <n v="1185732"/>
    <x v="270"/>
    <x v="0"/>
    <x v="49"/>
    <x v="51"/>
    <x v="5"/>
    <n v="70"/>
    <x v="32"/>
    <x v="43"/>
    <n v="104125"/>
    <n v="0.35"/>
    <x v="0"/>
    <x v="6"/>
  </r>
  <r>
    <x v="5"/>
    <n v="1185732"/>
    <x v="303"/>
    <x v="0"/>
    <x v="49"/>
    <x v="51"/>
    <x v="0"/>
    <n v="65"/>
    <x v="21"/>
    <x v="83"/>
    <n v="175500"/>
    <n v="0.4"/>
    <x v="0"/>
    <x v="5"/>
  </r>
  <r>
    <x v="5"/>
    <n v="1185732"/>
    <x v="303"/>
    <x v="0"/>
    <x v="49"/>
    <x v="51"/>
    <x v="1"/>
    <n v="60.000000000000007"/>
    <x v="32"/>
    <x v="228"/>
    <n v="102000.00000000001"/>
    <n v="0.4"/>
    <x v="0"/>
    <x v="12"/>
  </r>
  <r>
    <x v="5"/>
    <n v="1185732"/>
    <x v="303"/>
    <x v="0"/>
    <x v="49"/>
    <x v="51"/>
    <x v="2"/>
    <n v="55.000000000000007"/>
    <x v="44"/>
    <x v="137"/>
    <n v="57750.000000000007"/>
    <n v="0.3"/>
    <x v="0"/>
    <x v="4"/>
  </r>
  <r>
    <x v="5"/>
    <n v="1185732"/>
    <x v="303"/>
    <x v="0"/>
    <x v="49"/>
    <x v="51"/>
    <x v="3"/>
    <n v="55.000000000000007"/>
    <x v="45"/>
    <x v="256"/>
    <n v="53625.000000000007"/>
    <n v="0.3"/>
    <x v="0"/>
    <x v="4"/>
  </r>
  <r>
    <x v="5"/>
    <n v="1185732"/>
    <x v="303"/>
    <x v="0"/>
    <x v="49"/>
    <x v="51"/>
    <x v="4"/>
    <n v="65"/>
    <x v="45"/>
    <x v="240"/>
    <n v="63375"/>
    <n v="0.3"/>
    <x v="0"/>
    <x v="5"/>
  </r>
  <r>
    <x v="5"/>
    <n v="1185732"/>
    <x v="303"/>
    <x v="0"/>
    <x v="49"/>
    <x v="51"/>
    <x v="5"/>
    <n v="70"/>
    <x v="33"/>
    <x v="206"/>
    <n v="116374.99999999999"/>
    <n v="0.35"/>
    <x v="0"/>
    <x v="6"/>
  </r>
  <r>
    <x v="5"/>
    <n v="1185732"/>
    <x v="331"/>
    <x v="0"/>
    <x v="49"/>
    <x v="51"/>
    <x v="0"/>
    <n v="65"/>
    <x v="19"/>
    <x v="111"/>
    <n v="182000"/>
    <n v="0.4"/>
    <x v="0"/>
    <x v="5"/>
  </r>
  <r>
    <x v="5"/>
    <n v="1185732"/>
    <x v="331"/>
    <x v="0"/>
    <x v="49"/>
    <x v="51"/>
    <x v="1"/>
    <n v="60.000000000000007"/>
    <x v="31"/>
    <x v="219"/>
    <n v="108000.00000000003"/>
    <n v="0.4"/>
    <x v="1"/>
    <x v="12"/>
  </r>
  <r>
    <x v="5"/>
    <n v="1185732"/>
    <x v="331"/>
    <x v="0"/>
    <x v="49"/>
    <x v="51"/>
    <x v="2"/>
    <n v="55.000000000000007"/>
    <x v="47"/>
    <x v="141"/>
    <n v="61875.000000000007"/>
    <n v="0.3"/>
    <x v="1"/>
    <x v="4"/>
  </r>
  <r>
    <x v="5"/>
    <n v="1185732"/>
    <x v="331"/>
    <x v="0"/>
    <x v="49"/>
    <x v="51"/>
    <x v="3"/>
    <n v="55.000000000000007"/>
    <x v="45"/>
    <x v="256"/>
    <n v="53625.000000000007"/>
    <n v="0.3"/>
    <x v="1"/>
    <x v="4"/>
  </r>
  <r>
    <x v="5"/>
    <n v="1185732"/>
    <x v="331"/>
    <x v="0"/>
    <x v="49"/>
    <x v="51"/>
    <x v="4"/>
    <n v="65"/>
    <x v="44"/>
    <x v="157"/>
    <n v="68250"/>
    <n v="0.3"/>
    <x v="1"/>
    <x v="5"/>
  </r>
  <r>
    <x v="5"/>
    <n v="1185732"/>
    <x v="331"/>
    <x v="0"/>
    <x v="49"/>
    <x v="51"/>
    <x v="5"/>
    <n v="70"/>
    <x v="27"/>
    <x v="246"/>
    <n v="128624.99999999999"/>
    <n v="0.35"/>
    <x v="1"/>
    <x v="6"/>
  </r>
  <r>
    <x v="5"/>
    <n v="1185732"/>
    <x v="363"/>
    <x v="0"/>
    <x v="49"/>
    <x v="51"/>
    <x v="0"/>
    <n v="65"/>
    <x v="21"/>
    <x v="83"/>
    <n v="175500"/>
    <n v="0.4"/>
    <x v="1"/>
    <x v="5"/>
  </r>
  <r>
    <x v="5"/>
    <n v="1185732"/>
    <x v="363"/>
    <x v="0"/>
    <x v="49"/>
    <x v="51"/>
    <x v="1"/>
    <n v="60.000000000000007"/>
    <x v="31"/>
    <x v="219"/>
    <n v="108000.00000000003"/>
    <n v="0.4"/>
    <x v="1"/>
    <x v="12"/>
  </r>
  <r>
    <x v="5"/>
    <n v="1185732"/>
    <x v="363"/>
    <x v="0"/>
    <x v="49"/>
    <x v="51"/>
    <x v="2"/>
    <n v="55.000000000000007"/>
    <x v="47"/>
    <x v="141"/>
    <n v="61875.000000000007"/>
    <n v="0.3"/>
    <x v="1"/>
    <x v="4"/>
  </r>
  <r>
    <x v="5"/>
    <n v="1185732"/>
    <x v="363"/>
    <x v="0"/>
    <x v="49"/>
    <x v="51"/>
    <x v="3"/>
    <n v="55.000000000000007"/>
    <x v="34"/>
    <x v="395"/>
    <n v="45375.000000000007"/>
    <n v="0.3"/>
    <x v="1"/>
    <x v="4"/>
  </r>
  <r>
    <x v="5"/>
    <n v="1185732"/>
    <x v="363"/>
    <x v="0"/>
    <x v="49"/>
    <x v="51"/>
    <x v="4"/>
    <n v="65"/>
    <x v="43"/>
    <x v="133"/>
    <n v="48750"/>
    <n v="0.3"/>
    <x v="1"/>
    <x v="5"/>
  </r>
  <r>
    <x v="5"/>
    <n v="1185732"/>
    <x v="363"/>
    <x v="0"/>
    <x v="49"/>
    <x v="51"/>
    <x v="5"/>
    <n v="70"/>
    <x v="32"/>
    <x v="43"/>
    <n v="104125"/>
    <n v="0.35"/>
    <x v="1"/>
    <x v="6"/>
  </r>
  <r>
    <x v="5"/>
    <n v="1185732"/>
    <x v="393"/>
    <x v="0"/>
    <x v="49"/>
    <x v="51"/>
    <x v="0"/>
    <n v="65"/>
    <x v="20"/>
    <x v="88"/>
    <n v="143000"/>
    <n v="0.4"/>
    <x v="1"/>
    <x v="5"/>
  </r>
  <r>
    <x v="5"/>
    <n v="1185732"/>
    <x v="393"/>
    <x v="0"/>
    <x v="49"/>
    <x v="51"/>
    <x v="1"/>
    <n v="60.000000000000007"/>
    <x v="44"/>
    <x v="163"/>
    <n v="84000.000000000015"/>
    <n v="0.4"/>
    <x v="1"/>
    <x v="12"/>
  </r>
  <r>
    <x v="5"/>
    <n v="1185732"/>
    <x v="393"/>
    <x v="0"/>
    <x v="49"/>
    <x v="51"/>
    <x v="2"/>
    <n v="55.000000000000007"/>
    <x v="43"/>
    <x v="143"/>
    <n v="41250.000000000007"/>
    <n v="0.3"/>
    <x v="1"/>
    <x v="4"/>
  </r>
  <r>
    <x v="5"/>
    <n v="1185732"/>
    <x v="393"/>
    <x v="0"/>
    <x v="49"/>
    <x v="51"/>
    <x v="3"/>
    <n v="55.000000000000007"/>
    <x v="37"/>
    <x v="196"/>
    <n v="37125"/>
    <n v="0.3"/>
    <x v="1"/>
    <x v="4"/>
  </r>
  <r>
    <x v="5"/>
    <n v="1185732"/>
    <x v="393"/>
    <x v="0"/>
    <x v="49"/>
    <x v="51"/>
    <x v="4"/>
    <n v="65"/>
    <x v="37"/>
    <x v="326"/>
    <n v="43875"/>
    <n v="0.3"/>
    <x v="1"/>
    <x v="5"/>
  </r>
  <r>
    <x v="5"/>
    <n v="1185732"/>
    <x v="393"/>
    <x v="0"/>
    <x v="49"/>
    <x v="51"/>
    <x v="5"/>
    <n v="70"/>
    <x v="45"/>
    <x v="157"/>
    <n v="79625"/>
    <n v="0.35"/>
    <x v="1"/>
    <x v="6"/>
  </r>
  <r>
    <x v="0"/>
    <n v="1185732"/>
    <x v="425"/>
    <x v="0"/>
    <x v="49"/>
    <x v="51"/>
    <x v="0"/>
    <n v="70"/>
    <x v="33"/>
    <x v="206"/>
    <n v="133000"/>
    <n v="0.4"/>
    <x v="1"/>
    <x v="6"/>
  </r>
  <r>
    <x v="0"/>
    <n v="1185732"/>
    <x v="425"/>
    <x v="0"/>
    <x v="49"/>
    <x v="51"/>
    <x v="1"/>
    <n v="65.000000000000014"/>
    <x v="48"/>
    <x v="403"/>
    <n v="78000.000000000015"/>
    <n v="0.4"/>
    <x v="1"/>
    <x v="20"/>
  </r>
  <r>
    <x v="0"/>
    <n v="1185732"/>
    <x v="425"/>
    <x v="0"/>
    <x v="49"/>
    <x v="51"/>
    <x v="2"/>
    <n v="65.000000000000014"/>
    <x v="40"/>
    <x v="731"/>
    <n v="39000.000000000007"/>
    <n v="0.3"/>
    <x v="1"/>
    <x v="20"/>
  </r>
  <r>
    <x v="0"/>
    <n v="1185732"/>
    <x v="425"/>
    <x v="0"/>
    <x v="49"/>
    <x v="51"/>
    <x v="3"/>
    <n v="65.000000000000014"/>
    <x v="36"/>
    <x v="400"/>
    <n v="34125.000000000007"/>
    <n v="0.3"/>
    <x v="1"/>
    <x v="20"/>
  </r>
  <r>
    <x v="0"/>
    <n v="1185732"/>
    <x v="425"/>
    <x v="0"/>
    <x v="49"/>
    <x v="51"/>
    <x v="4"/>
    <n v="75.000000000000014"/>
    <x v="36"/>
    <x v="592"/>
    <n v="39375.000000000007"/>
    <n v="0.3"/>
    <x v="1"/>
    <x v="21"/>
  </r>
  <r>
    <x v="0"/>
    <n v="1185732"/>
    <x v="425"/>
    <x v="0"/>
    <x v="49"/>
    <x v="51"/>
    <x v="5"/>
    <n v="80"/>
    <x v="48"/>
    <x v="49"/>
    <n v="84000"/>
    <n v="0.35"/>
    <x v="1"/>
    <x v="10"/>
  </r>
  <r>
    <x v="0"/>
    <n v="1185732"/>
    <x v="455"/>
    <x v="0"/>
    <x v="49"/>
    <x v="51"/>
    <x v="0"/>
    <n v="75.000000000000014"/>
    <x v="31"/>
    <x v="221"/>
    <n v="135000.00000000003"/>
    <n v="0.4"/>
    <x v="1"/>
    <x v="21"/>
  </r>
  <r>
    <x v="0"/>
    <n v="1185732"/>
    <x v="455"/>
    <x v="0"/>
    <x v="49"/>
    <x v="51"/>
    <x v="1"/>
    <n v="65.000000000000014"/>
    <x v="45"/>
    <x v="417"/>
    <n v="84500.000000000029"/>
    <n v="0.4"/>
    <x v="1"/>
    <x v="22"/>
  </r>
  <r>
    <x v="0"/>
    <n v="1185732"/>
    <x v="455"/>
    <x v="0"/>
    <x v="49"/>
    <x v="51"/>
    <x v="2"/>
    <n v="65.000000000000014"/>
    <x v="72"/>
    <x v="732"/>
    <n v="67275.000000000015"/>
    <n v="0.3"/>
    <x v="1"/>
    <x v="20"/>
  </r>
  <r>
    <x v="0"/>
    <n v="1185732"/>
    <x v="455"/>
    <x v="0"/>
    <x v="49"/>
    <x v="51"/>
    <x v="3"/>
    <n v="65.000000000000014"/>
    <x v="45"/>
    <x v="417"/>
    <n v="63375.000000000015"/>
    <n v="0.3"/>
    <x v="1"/>
    <x v="22"/>
  </r>
  <r>
    <x v="0"/>
    <n v="1185732"/>
    <x v="455"/>
    <x v="0"/>
    <x v="49"/>
    <x v="51"/>
    <x v="4"/>
    <n v="75.000000000000014"/>
    <x v="48"/>
    <x v="224"/>
    <n v="67500"/>
    <n v="0.3"/>
    <x v="1"/>
    <x v="21"/>
  </r>
  <r>
    <x v="0"/>
    <n v="1185732"/>
    <x v="455"/>
    <x v="0"/>
    <x v="49"/>
    <x v="51"/>
    <x v="5"/>
    <n v="80"/>
    <x v="46"/>
    <x v="54"/>
    <n v="112000"/>
    <n v="0.35"/>
    <x v="1"/>
    <x v="10"/>
  </r>
  <r>
    <x v="0"/>
    <n v="1185732"/>
    <x v="484"/>
    <x v="0"/>
    <x v="49"/>
    <x v="51"/>
    <x v="0"/>
    <n v="75.000000000000014"/>
    <x v="22"/>
    <x v="273"/>
    <n v="187500.00000000006"/>
    <n v="0.4"/>
    <x v="1"/>
    <x v="26"/>
  </r>
  <r>
    <x v="0"/>
    <n v="1185732"/>
    <x v="484"/>
    <x v="0"/>
    <x v="49"/>
    <x v="51"/>
    <x v="1"/>
    <n v="65.000000000000014"/>
    <x v="32"/>
    <x v="704"/>
    <n v="110500.00000000003"/>
    <n v="0.4"/>
    <x v="1"/>
    <x v="20"/>
  </r>
  <r>
    <x v="0"/>
    <n v="1185732"/>
    <x v="484"/>
    <x v="0"/>
    <x v="49"/>
    <x v="51"/>
    <x v="2"/>
    <n v="65.000000000000014"/>
    <x v="46"/>
    <x v="253"/>
    <n v="78000.000000000015"/>
    <n v="0.3"/>
    <x v="1"/>
    <x v="20"/>
  </r>
  <r>
    <x v="0"/>
    <n v="1185732"/>
    <x v="484"/>
    <x v="0"/>
    <x v="49"/>
    <x v="51"/>
    <x v="3"/>
    <n v="65.000000000000014"/>
    <x v="44"/>
    <x v="586"/>
    <n v="68250.000000000015"/>
    <n v="0.3"/>
    <x v="1"/>
    <x v="20"/>
  </r>
  <r>
    <x v="0"/>
    <n v="1185732"/>
    <x v="484"/>
    <x v="0"/>
    <x v="49"/>
    <x v="51"/>
    <x v="4"/>
    <n v="75.000000000000014"/>
    <x v="44"/>
    <x v="418"/>
    <n v="78750.000000000015"/>
    <n v="0.3"/>
    <x v="1"/>
    <x v="21"/>
  </r>
  <r>
    <x v="0"/>
    <n v="1185732"/>
    <x v="484"/>
    <x v="0"/>
    <x v="49"/>
    <x v="51"/>
    <x v="5"/>
    <n v="80"/>
    <x v="31"/>
    <x v="11"/>
    <n v="125999.99999999999"/>
    <n v="0.35"/>
    <x v="1"/>
    <x v="10"/>
  </r>
  <r>
    <x v="0"/>
    <n v="1185732"/>
    <x v="188"/>
    <x v="0"/>
    <x v="49"/>
    <x v="51"/>
    <x v="0"/>
    <n v="55.000000000000007"/>
    <x v="23"/>
    <x v="80"/>
    <n v="96250.000000000029"/>
    <n v="0.35000000000000003"/>
    <x v="1"/>
    <x v="4"/>
  </r>
  <r>
    <x v="0"/>
    <n v="1185732"/>
    <x v="188"/>
    <x v="0"/>
    <x v="49"/>
    <x v="51"/>
    <x v="1"/>
    <n v="55.000000000000007"/>
    <x v="48"/>
    <x v="207"/>
    <n v="57750.000000000015"/>
    <n v="0.35000000000000003"/>
    <x v="1"/>
    <x v="4"/>
  </r>
  <r>
    <x v="0"/>
    <n v="1185732"/>
    <x v="188"/>
    <x v="0"/>
    <x v="49"/>
    <x v="51"/>
    <x v="2"/>
    <n v="45"/>
    <x v="48"/>
    <x v="200"/>
    <n v="33750"/>
    <n v="0.25"/>
    <x v="1"/>
    <x v="2"/>
  </r>
  <r>
    <x v="0"/>
    <n v="1185732"/>
    <x v="188"/>
    <x v="0"/>
    <x v="49"/>
    <x v="51"/>
    <x v="3"/>
    <n v="49.999999999999993"/>
    <x v="42"/>
    <x v="370"/>
    <n v="18749.999999999996"/>
    <n v="0.25"/>
    <x v="1"/>
    <x v="48"/>
  </r>
  <r>
    <x v="0"/>
    <n v="1185732"/>
    <x v="188"/>
    <x v="0"/>
    <x v="49"/>
    <x v="51"/>
    <x v="4"/>
    <n v="65.000000000000014"/>
    <x v="40"/>
    <x v="731"/>
    <n v="32500.000000000007"/>
    <n v="0.25"/>
    <x v="1"/>
    <x v="20"/>
  </r>
  <r>
    <x v="0"/>
    <n v="1185732"/>
    <x v="188"/>
    <x v="0"/>
    <x v="49"/>
    <x v="51"/>
    <x v="5"/>
    <n v="55.000000000000007"/>
    <x v="48"/>
    <x v="207"/>
    <n v="49500.000000000007"/>
    <n v="0.3"/>
    <x v="1"/>
    <x v="4"/>
  </r>
  <r>
    <x v="0"/>
    <n v="1185732"/>
    <x v="696"/>
    <x v="0"/>
    <x v="49"/>
    <x v="51"/>
    <x v="0"/>
    <n v="55.000000000000007"/>
    <x v="30"/>
    <x v="76"/>
    <n v="110687.50000000003"/>
    <n v="0.35000000000000003"/>
    <x v="1"/>
    <x v="4"/>
  </r>
  <r>
    <x v="0"/>
    <n v="1185732"/>
    <x v="696"/>
    <x v="0"/>
    <x v="49"/>
    <x v="51"/>
    <x v="1"/>
    <n v="55.000000000000007"/>
    <x v="37"/>
    <x v="196"/>
    <n v="43312.500000000007"/>
    <n v="0.35000000000000003"/>
    <x v="1"/>
    <x v="4"/>
  </r>
  <r>
    <x v="0"/>
    <n v="1185732"/>
    <x v="696"/>
    <x v="0"/>
    <x v="49"/>
    <x v="51"/>
    <x v="2"/>
    <n v="45"/>
    <x v="34"/>
    <x v="118"/>
    <n v="30937.5"/>
    <n v="0.25"/>
    <x v="1"/>
    <x v="2"/>
  </r>
  <r>
    <x v="0"/>
    <n v="1185732"/>
    <x v="0"/>
    <x v="0"/>
    <x v="0"/>
    <x v="0"/>
    <x v="0"/>
    <n v="47"/>
    <x v="85"/>
    <x v="733"/>
    <n v="9633.119999999999"/>
    <n v="0.61"/>
    <x v="2"/>
    <x v="85"/>
  </r>
  <r>
    <x v="0"/>
    <n v="1185732"/>
    <x v="1"/>
    <x v="0"/>
    <x v="0"/>
    <x v="0"/>
    <x v="1"/>
    <n v="47"/>
    <x v="86"/>
    <x v="734"/>
    <n v="5132.3999999999996"/>
    <n v="0.42"/>
    <x v="2"/>
    <x v="85"/>
  </r>
  <r>
    <x v="0"/>
    <n v="1185732"/>
    <x v="2"/>
    <x v="0"/>
    <x v="0"/>
    <x v="0"/>
    <x v="2"/>
    <n v="36"/>
    <x v="43"/>
    <x v="735"/>
    <n v="4140"/>
    <n v="0.45999999999999996"/>
    <x v="2"/>
    <x v="86"/>
  </r>
  <r>
    <x v="0"/>
    <n v="1185732"/>
    <x v="3"/>
    <x v="0"/>
    <x v="0"/>
    <x v="0"/>
    <x v="3"/>
    <n v="41"/>
    <x v="87"/>
    <x v="736"/>
    <n v="4658.42"/>
    <n v="0.45999999999999996"/>
    <x v="2"/>
    <x v="87"/>
  </r>
  <r>
    <x v="0"/>
    <n v="1185732"/>
    <x v="4"/>
    <x v="0"/>
    <x v="0"/>
    <x v="0"/>
    <x v="4"/>
    <n v="55"/>
    <x v="88"/>
    <x v="737"/>
    <n v="5148"/>
    <n v="0.4"/>
    <x v="2"/>
    <x v="88"/>
  </r>
  <r>
    <x v="0"/>
    <n v="1185732"/>
    <x v="5"/>
    <x v="0"/>
    <x v="0"/>
    <x v="0"/>
    <x v="5"/>
    <n v="46"/>
    <x v="86"/>
    <x v="738"/>
    <n v="4425.2"/>
    <n v="0.37"/>
    <x v="2"/>
    <x v="89"/>
  </r>
  <r>
    <x v="0"/>
    <n v="1185732"/>
    <x v="6"/>
    <x v="0"/>
    <x v="0"/>
    <x v="0"/>
    <x v="0"/>
    <n v="46"/>
    <x v="89"/>
    <x v="739"/>
    <n v="8926.76"/>
    <n v="0.62"/>
    <x v="2"/>
    <x v="89"/>
  </r>
  <r>
    <x v="0"/>
    <n v="1185732"/>
    <x v="7"/>
    <x v="0"/>
    <x v="0"/>
    <x v="0"/>
    <x v="1"/>
    <n v="46"/>
    <x v="90"/>
    <x v="740"/>
    <n v="5282.64"/>
    <n v="0.44"/>
    <x v="2"/>
    <x v="89"/>
  </r>
  <r>
    <x v="0"/>
    <n v="1185732"/>
    <x v="8"/>
    <x v="0"/>
    <x v="0"/>
    <x v="0"/>
    <x v="2"/>
    <n v="36"/>
    <x v="91"/>
    <x v="741"/>
    <n v="4669.92"/>
    <n v="0.47"/>
    <x v="2"/>
    <x v="86"/>
  </r>
  <r>
    <x v="0"/>
    <n v="1185732"/>
    <x v="9"/>
    <x v="0"/>
    <x v="0"/>
    <x v="0"/>
    <x v="3"/>
    <n v="44"/>
    <x v="92"/>
    <x v="742"/>
    <n v="4441.3599999999997"/>
    <n v="0.49"/>
    <x v="2"/>
    <x v="90"/>
  </r>
  <r>
    <x v="0"/>
    <n v="1185732"/>
    <x v="10"/>
    <x v="0"/>
    <x v="0"/>
    <x v="0"/>
    <x v="4"/>
    <n v="58"/>
    <x v="93"/>
    <x v="743"/>
    <n v="6060.42"/>
    <n v="0.43"/>
    <x v="2"/>
    <x v="91"/>
  </r>
  <r>
    <x v="0"/>
    <n v="1185732"/>
    <x v="11"/>
    <x v="0"/>
    <x v="0"/>
    <x v="0"/>
    <x v="5"/>
    <n v="48"/>
    <x v="94"/>
    <x v="744"/>
    <n v="5289.6"/>
    <n v="0.38"/>
    <x v="2"/>
    <x v="92"/>
  </r>
  <r>
    <x v="0"/>
    <n v="1185732"/>
    <x v="12"/>
    <x v="0"/>
    <x v="0"/>
    <x v="0"/>
    <x v="0"/>
    <n v="46"/>
    <x v="95"/>
    <x v="745"/>
    <n v="10258.92"/>
    <n v="0.63"/>
    <x v="2"/>
    <x v="89"/>
  </r>
  <r>
    <x v="0"/>
    <n v="1185732"/>
    <x v="13"/>
    <x v="0"/>
    <x v="0"/>
    <x v="0"/>
    <x v="1"/>
    <n v="48"/>
    <x v="96"/>
    <x v="746"/>
    <n v="5345.76"/>
    <n v="0.43"/>
    <x v="2"/>
    <x v="92"/>
  </r>
  <r>
    <x v="0"/>
    <n v="1185732"/>
    <x v="14"/>
    <x v="0"/>
    <x v="0"/>
    <x v="0"/>
    <x v="2"/>
    <n v="39"/>
    <x v="87"/>
    <x v="747"/>
    <n v="4720.17"/>
    <n v="0.49"/>
    <x v="2"/>
    <x v="93"/>
  </r>
  <r>
    <x v="0"/>
    <n v="1185732"/>
    <x v="15"/>
    <x v="0"/>
    <x v="0"/>
    <x v="0"/>
    <x v="3"/>
    <n v="43"/>
    <x v="97"/>
    <x v="748"/>
    <n v="4644"/>
    <n v="0.5"/>
    <x v="2"/>
    <x v="94"/>
  </r>
  <r>
    <x v="0"/>
    <n v="1185732"/>
    <x v="16"/>
    <x v="0"/>
    <x v="0"/>
    <x v="0"/>
    <x v="4"/>
    <n v="59"/>
    <x v="98"/>
    <x v="749"/>
    <n v="5699.4"/>
    <n v="0.42"/>
    <x v="2"/>
    <x v="95"/>
  </r>
  <r>
    <x v="0"/>
    <n v="1185732"/>
    <x v="17"/>
    <x v="0"/>
    <x v="0"/>
    <x v="0"/>
    <x v="5"/>
    <n v="45"/>
    <x v="99"/>
    <x v="750"/>
    <n v="3748.4999999999995"/>
    <n v="0.35"/>
    <x v="2"/>
    <x v="96"/>
  </r>
  <r>
    <x v="0"/>
    <n v="1185732"/>
    <x v="18"/>
    <x v="0"/>
    <x v="0"/>
    <x v="0"/>
    <x v="0"/>
    <n v="45"/>
    <x v="48"/>
    <x v="751"/>
    <n v="8370"/>
    <n v="0.62"/>
    <x v="2"/>
    <x v="96"/>
  </r>
  <r>
    <x v="0"/>
    <n v="1185732"/>
    <x v="19"/>
    <x v="0"/>
    <x v="0"/>
    <x v="0"/>
    <x v="1"/>
    <n v="47"/>
    <x v="88"/>
    <x v="752"/>
    <n v="4509.1799999999994"/>
    <n v="0.41"/>
    <x v="2"/>
    <x v="85"/>
  </r>
  <r>
    <x v="0"/>
    <n v="1185732"/>
    <x v="20"/>
    <x v="0"/>
    <x v="0"/>
    <x v="0"/>
    <x v="2"/>
    <n v="39"/>
    <x v="100"/>
    <x v="753"/>
    <n v="4914"/>
    <n v="0.5"/>
    <x v="2"/>
    <x v="93"/>
  </r>
  <r>
    <x v="0"/>
    <n v="1185732"/>
    <x v="21"/>
    <x v="0"/>
    <x v="0"/>
    <x v="0"/>
    <x v="3"/>
    <n v="41"/>
    <x v="101"/>
    <x v="754"/>
    <n v="4801.51"/>
    <n v="0.49"/>
    <x v="2"/>
    <x v="87"/>
  </r>
  <r>
    <x v="0"/>
    <n v="1185732"/>
    <x v="22"/>
    <x v="0"/>
    <x v="0"/>
    <x v="0"/>
    <x v="4"/>
    <n v="56"/>
    <x v="102"/>
    <x v="755"/>
    <n v="5056.8"/>
    <n v="0.42"/>
    <x v="2"/>
    <x v="97"/>
  </r>
  <r>
    <x v="0"/>
    <n v="1185732"/>
    <x v="23"/>
    <x v="0"/>
    <x v="0"/>
    <x v="0"/>
    <x v="5"/>
    <n v="49"/>
    <x v="99"/>
    <x v="756"/>
    <n v="4314.9399999999996"/>
    <n v="0.37"/>
    <x v="2"/>
    <x v="98"/>
  </r>
  <r>
    <x v="0"/>
    <n v="1185732"/>
    <x v="24"/>
    <x v="0"/>
    <x v="0"/>
    <x v="0"/>
    <x v="0"/>
    <n v="54"/>
    <x v="103"/>
    <x v="757"/>
    <n v="10955.52"/>
    <n v="0.64"/>
    <x v="2"/>
    <x v="99"/>
  </r>
  <r>
    <x v="0"/>
    <n v="1185732"/>
    <x v="25"/>
    <x v="0"/>
    <x v="0"/>
    <x v="0"/>
    <x v="1"/>
    <n v="50"/>
    <x v="96"/>
    <x v="758"/>
    <n v="5180"/>
    <n v="0.4"/>
    <x v="2"/>
    <x v="100"/>
  </r>
  <r>
    <x v="0"/>
    <n v="1185732"/>
    <x v="26"/>
    <x v="0"/>
    <x v="0"/>
    <x v="0"/>
    <x v="2"/>
    <n v="46"/>
    <x v="90"/>
    <x v="740"/>
    <n v="5642.82"/>
    <n v="0.47"/>
    <x v="2"/>
    <x v="89"/>
  </r>
  <r>
    <x v="0"/>
    <n v="1185732"/>
    <x v="27"/>
    <x v="0"/>
    <x v="0"/>
    <x v="0"/>
    <x v="3"/>
    <n v="46"/>
    <x v="98"/>
    <x v="759"/>
    <n v="5078.3999999999996"/>
    <n v="0.48"/>
    <x v="2"/>
    <x v="89"/>
  </r>
  <r>
    <x v="0"/>
    <n v="1185732"/>
    <x v="28"/>
    <x v="0"/>
    <x v="0"/>
    <x v="0"/>
    <x v="4"/>
    <n v="59"/>
    <x v="82"/>
    <x v="760"/>
    <n v="6504.7499999999991"/>
    <n v="0.44999999999999996"/>
    <x v="2"/>
    <x v="95"/>
  </r>
  <r>
    <x v="0"/>
    <n v="1185732"/>
    <x v="29"/>
    <x v="0"/>
    <x v="0"/>
    <x v="0"/>
    <x v="5"/>
    <n v="59"/>
    <x v="94"/>
    <x v="761"/>
    <n v="6159.5999999999995"/>
    <n v="0.36"/>
    <x v="2"/>
    <x v="95"/>
  </r>
  <r>
    <x v="0"/>
    <n v="1185732"/>
    <x v="30"/>
    <x v="0"/>
    <x v="0"/>
    <x v="0"/>
    <x v="0"/>
    <n v="55"/>
    <x v="89"/>
    <x v="762"/>
    <n v="10501.15"/>
    <n v="0.61"/>
    <x v="2"/>
    <x v="88"/>
  </r>
  <r>
    <x v="0"/>
    <n v="1185732"/>
    <x v="31"/>
    <x v="0"/>
    <x v="0"/>
    <x v="0"/>
    <x v="1"/>
    <n v="54"/>
    <x v="83"/>
    <x v="763"/>
    <n v="5977.7999999999993"/>
    <n v="0.41"/>
    <x v="2"/>
    <x v="99"/>
  </r>
  <r>
    <x v="0"/>
    <n v="1185732"/>
    <x v="32"/>
    <x v="0"/>
    <x v="0"/>
    <x v="0"/>
    <x v="2"/>
    <n v="46"/>
    <x v="104"/>
    <x v="764"/>
    <n v="6138.24"/>
    <n v="0.48"/>
    <x v="2"/>
    <x v="89"/>
  </r>
  <r>
    <x v="0"/>
    <n v="1185732"/>
    <x v="33"/>
    <x v="0"/>
    <x v="0"/>
    <x v="0"/>
    <x v="3"/>
    <n v="47"/>
    <x v="90"/>
    <x v="765"/>
    <n v="5520.15"/>
    <n v="0.44999999999999996"/>
    <x v="2"/>
    <x v="85"/>
  </r>
  <r>
    <x v="0"/>
    <n v="1185732"/>
    <x v="34"/>
    <x v="0"/>
    <x v="0"/>
    <x v="0"/>
    <x v="4"/>
    <n v="55"/>
    <x v="100"/>
    <x v="766"/>
    <n v="6236.9999999999991"/>
    <n v="0.44999999999999996"/>
    <x v="2"/>
    <x v="88"/>
  </r>
  <r>
    <x v="0"/>
    <n v="1185732"/>
    <x v="35"/>
    <x v="0"/>
    <x v="0"/>
    <x v="0"/>
    <x v="5"/>
    <n v="64"/>
    <x v="105"/>
    <x v="767"/>
    <n v="7612.8"/>
    <n v="0.39"/>
    <x v="2"/>
    <x v="101"/>
  </r>
  <r>
    <x v="0"/>
    <n v="1185732"/>
    <x v="36"/>
    <x v="0"/>
    <x v="0"/>
    <x v="0"/>
    <x v="0"/>
    <n v="59"/>
    <x v="106"/>
    <x v="768"/>
    <n v="11292.6"/>
    <n v="0.6"/>
    <x v="2"/>
    <x v="95"/>
  </r>
  <r>
    <x v="0"/>
    <n v="1185732"/>
    <x v="37"/>
    <x v="0"/>
    <x v="0"/>
    <x v="0"/>
    <x v="1"/>
    <n v="53"/>
    <x v="107"/>
    <x v="769"/>
    <n v="5943.42"/>
    <n v="0.42"/>
    <x v="2"/>
    <x v="102"/>
  </r>
  <r>
    <x v="0"/>
    <n v="1185732"/>
    <x v="38"/>
    <x v="0"/>
    <x v="0"/>
    <x v="0"/>
    <x v="2"/>
    <n v="46"/>
    <x v="87"/>
    <x v="770"/>
    <n v="5112.8999999999996"/>
    <n v="0.44999999999999996"/>
    <x v="2"/>
    <x v="89"/>
  </r>
  <r>
    <x v="0"/>
    <n v="1185732"/>
    <x v="39"/>
    <x v="0"/>
    <x v="0"/>
    <x v="0"/>
    <x v="3"/>
    <n v="46"/>
    <x v="93"/>
    <x v="771"/>
    <n v="5141.8799999999992"/>
    <n v="0.45999999999999996"/>
    <x v="2"/>
    <x v="89"/>
  </r>
  <r>
    <x v="0"/>
    <n v="1185732"/>
    <x v="40"/>
    <x v="0"/>
    <x v="0"/>
    <x v="0"/>
    <x v="4"/>
    <n v="58"/>
    <x v="108"/>
    <x v="772"/>
    <n v="5761.14"/>
    <n v="0.43"/>
    <x v="2"/>
    <x v="91"/>
  </r>
  <r>
    <x v="0"/>
    <n v="1185732"/>
    <x v="41"/>
    <x v="0"/>
    <x v="0"/>
    <x v="0"/>
    <x v="5"/>
    <n v="61"/>
    <x v="109"/>
    <x v="773"/>
    <n v="6978.4000000000005"/>
    <n v="0.4"/>
    <x v="2"/>
    <x v="103"/>
  </r>
  <r>
    <x v="0"/>
    <n v="1185732"/>
    <x v="42"/>
    <x v="0"/>
    <x v="0"/>
    <x v="0"/>
    <x v="0"/>
    <n v="58"/>
    <x v="45"/>
    <x v="774"/>
    <n v="11498.5"/>
    <n v="0.61"/>
    <x v="2"/>
    <x v="91"/>
  </r>
  <r>
    <x v="0"/>
    <n v="1185732"/>
    <x v="43"/>
    <x v="0"/>
    <x v="0"/>
    <x v="0"/>
    <x v="1"/>
    <n v="53"/>
    <x v="110"/>
    <x v="775"/>
    <n v="6692.8399999999992"/>
    <n v="0.41"/>
    <x v="2"/>
    <x v="102"/>
  </r>
  <r>
    <x v="0"/>
    <n v="1185732"/>
    <x v="44"/>
    <x v="0"/>
    <x v="0"/>
    <x v="0"/>
    <x v="2"/>
    <n v="45"/>
    <x v="111"/>
    <x v="776"/>
    <n v="5319.9"/>
    <n v="0.45999999999999996"/>
    <x v="2"/>
    <x v="96"/>
  </r>
  <r>
    <x v="0"/>
    <n v="1185732"/>
    <x v="45"/>
    <x v="0"/>
    <x v="0"/>
    <x v="0"/>
    <x v="3"/>
    <n v="47"/>
    <x v="112"/>
    <x v="777"/>
    <n v="5323.69"/>
    <n v="0.47"/>
    <x v="2"/>
    <x v="85"/>
  </r>
  <r>
    <x v="1"/>
    <n v="1185732"/>
    <x v="46"/>
    <x v="0"/>
    <x v="0"/>
    <x v="0"/>
    <x v="4"/>
    <n v="54"/>
    <x v="83"/>
    <x v="763"/>
    <n v="6560.9999999999991"/>
    <n v="0.44999999999999996"/>
    <x v="2"/>
    <x v="99"/>
  </r>
  <r>
    <x v="1"/>
    <n v="1185732"/>
    <x v="47"/>
    <x v="0"/>
    <x v="0"/>
    <x v="0"/>
    <x v="5"/>
    <n v="62"/>
    <x v="94"/>
    <x v="778"/>
    <n v="6652.6"/>
    <n v="0.37"/>
    <x v="2"/>
    <x v="104"/>
  </r>
  <r>
    <x v="1"/>
    <n v="1185732"/>
    <x v="48"/>
    <x v="0"/>
    <x v="0"/>
    <x v="0"/>
    <x v="0"/>
    <n v="56"/>
    <x v="113"/>
    <x v="779"/>
    <n v="12499.2"/>
    <n v="0.62"/>
    <x v="2"/>
    <x v="97"/>
  </r>
  <r>
    <x v="1"/>
    <n v="1185732"/>
    <x v="49"/>
    <x v="0"/>
    <x v="0"/>
    <x v="0"/>
    <x v="1"/>
    <n v="50"/>
    <x v="83"/>
    <x v="751"/>
    <n v="5940"/>
    <n v="0.44"/>
    <x v="2"/>
    <x v="100"/>
  </r>
  <r>
    <x v="1"/>
    <n v="1185732"/>
    <x v="50"/>
    <x v="0"/>
    <x v="0"/>
    <x v="0"/>
    <x v="2"/>
    <n v="47"/>
    <x v="114"/>
    <x v="780"/>
    <n v="5920.12"/>
    <n v="0.47"/>
    <x v="2"/>
    <x v="85"/>
  </r>
  <r>
    <x v="1"/>
    <n v="1185732"/>
    <x v="51"/>
    <x v="0"/>
    <x v="0"/>
    <x v="0"/>
    <x v="3"/>
    <n v="47"/>
    <x v="100"/>
    <x v="781"/>
    <n v="5448.24"/>
    <n v="0.45999999999999996"/>
    <x v="2"/>
    <x v="85"/>
  </r>
  <r>
    <x v="1"/>
    <n v="1185732"/>
    <x v="52"/>
    <x v="0"/>
    <x v="0"/>
    <x v="0"/>
    <x v="4"/>
    <n v="58"/>
    <x v="100"/>
    <x v="782"/>
    <n v="5846.4000000000005"/>
    <n v="0.4"/>
    <x v="2"/>
    <x v="91"/>
  </r>
  <r>
    <x v="1"/>
    <n v="1185732"/>
    <x v="53"/>
    <x v="0"/>
    <x v="0"/>
    <x v="0"/>
    <x v="5"/>
    <n v="59"/>
    <x v="115"/>
    <x v="783"/>
    <n v="6608"/>
    <n v="0.4"/>
    <x v="2"/>
    <x v="95"/>
  </r>
  <r>
    <x v="1"/>
    <n v="1185732"/>
    <x v="54"/>
    <x v="0"/>
    <x v="0"/>
    <x v="0"/>
    <x v="4"/>
    <n v="64"/>
    <x v="116"/>
    <x v="784"/>
    <n v="6343.6799999999994"/>
    <n v="0.42"/>
    <x v="2"/>
    <x v="101"/>
  </r>
  <r>
    <x v="1"/>
    <n v="1185732"/>
    <x v="55"/>
    <x v="0"/>
    <x v="0"/>
    <x v="0"/>
    <x v="5"/>
    <n v="68"/>
    <x v="94"/>
    <x v="785"/>
    <n v="7493.6"/>
    <n v="0.38"/>
    <x v="2"/>
    <x v="105"/>
  </r>
  <r>
    <x v="1"/>
    <n v="1185732"/>
    <x v="56"/>
    <x v="0"/>
    <x v="0"/>
    <x v="0"/>
    <x v="0"/>
    <n v="60"/>
    <x v="117"/>
    <x v="786"/>
    <n v="10764"/>
    <n v="0.6"/>
    <x v="2"/>
    <x v="106"/>
  </r>
  <r>
    <x v="1"/>
    <n v="1185732"/>
    <x v="57"/>
    <x v="0"/>
    <x v="0"/>
    <x v="0"/>
    <x v="1"/>
    <n v="53"/>
    <x v="118"/>
    <x v="787"/>
    <n v="6221.67"/>
    <n v="0.43"/>
    <x v="2"/>
    <x v="102"/>
  </r>
  <r>
    <x v="1"/>
    <n v="1185732"/>
    <x v="58"/>
    <x v="0"/>
    <x v="0"/>
    <x v="0"/>
    <x v="2"/>
    <n v="52"/>
    <x v="119"/>
    <x v="788"/>
    <n v="6439.6799999999994"/>
    <n v="0.48"/>
    <x v="2"/>
    <x v="107"/>
  </r>
  <r>
    <x v="1"/>
    <n v="1185732"/>
    <x v="59"/>
    <x v="0"/>
    <x v="0"/>
    <x v="0"/>
    <x v="3"/>
    <n v="50"/>
    <x v="100"/>
    <x v="789"/>
    <n v="6174"/>
    <n v="0.49"/>
    <x v="2"/>
    <x v="100"/>
  </r>
  <r>
    <x v="1"/>
    <n v="1185732"/>
    <x v="60"/>
    <x v="0"/>
    <x v="0"/>
    <x v="0"/>
    <x v="4"/>
    <n v="64"/>
    <x v="120"/>
    <x v="790"/>
    <n v="6827.5199999999995"/>
    <n v="0.42"/>
    <x v="2"/>
    <x v="101"/>
  </r>
  <r>
    <x v="1"/>
    <n v="1185732"/>
    <x v="61"/>
    <x v="0"/>
    <x v="0"/>
    <x v="0"/>
    <x v="5"/>
    <n v="66"/>
    <x v="121"/>
    <x v="791"/>
    <n v="6422.46"/>
    <n v="0.37"/>
    <x v="2"/>
    <x v="108"/>
  </r>
  <r>
    <x v="1"/>
    <n v="1185732"/>
    <x v="62"/>
    <x v="0"/>
    <x v="0"/>
    <x v="0"/>
    <x v="0"/>
    <n v="62"/>
    <x v="122"/>
    <x v="792"/>
    <n v="12380.16"/>
    <n v="0.64"/>
    <x v="2"/>
    <x v="104"/>
  </r>
  <r>
    <x v="1"/>
    <n v="1185732"/>
    <x v="63"/>
    <x v="0"/>
    <x v="0"/>
    <x v="0"/>
    <x v="1"/>
    <n v="51"/>
    <x v="48"/>
    <x v="793"/>
    <n v="6426"/>
    <n v="0.42"/>
    <x v="2"/>
    <x v="109"/>
  </r>
  <r>
    <x v="1"/>
    <n v="1185732"/>
    <x v="64"/>
    <x v="0"/>
    <x v="0"/>
    <x v="0"/>
    <x v="2"/>
    <n v="54"/>
    <x v="123"/>
    <x v="794"/>
    <n v="7233.2999999999993"/>
    <n v="0.47"/>
    <x v="2"/>
    <x v="99"/>
  </r>
  <r>
    <x v="1"/>
    <n v="1185732"/>
    <x v="65"/>
    <x v="0"/>
    <x v="0"/>
    <x v="0"/>
    <x v="3"/>
    <n v="54"/>
    <x v="37"/>
    <x v="795"/>
    <n v="5589"/>
    <n v="0.45999999999999996"/>
    <x v="2"/>
    <x v="99"/>
  </r>
  <r>
    <x v="1"/>
    <n v="1185732"/>
    <x v="66"/>
    <x v="0"/>
    <x v="0"/>
    <x v="0"/>
    <x v="4"/>
    <n v="60"/>
    <x v="90"/>
    <x v="796"/>
    <n v="6733.8"/>
    <n v="0.43"/>
    <x v="2"/>
    <x v="106"/>
  </r>
  <r>
    <x v="1"/>
    <n v="1185732"/>
    <x v="67"/>
    <x v="0"/>
    <x v="0"/>
    <x v="0"/>
    <x v="5"/>
    <n v="68"/>
    <x v="94"/>
    <x v="785"/>
    <n v="6902"/>
    <n v="0.35"/>
    <x v="2"/>
    <x v="105"/>
  </r>
  <r>
    <x v="2"/>
    <n v="1197831"/>
    <x v="68"/>
    <x v="0"/>
    <x v="0"/>
    <x v="0"/>
    <x v="0"/>
    <n v="24"/>
    <x v="88"/>
    <x v="797"/>
    <n v="2639.52"/>
    <n v="0.47"/>
    <x v="2"/>
    <x v="110"/>
  </r>
  <r>
    <x v="2"/>
    <n v="1197831"/>
    <x v="69"/>
    <x v="0"/>
    <x v="0"/>
    <x v="0"/>
    <x v="1"/>
    <n v="34"/>
    <x v="37"/>
    <x v="798"/>
    <n v="3748.5"/>
    <n v="0.49"/>
    <x v="2"/>
    <x v="111"/>
  </r>
  <r>
    <x v="2"/>
    <n v="1197831"/>
    <x v="70"/>
    <x v="0"/>
    <x v="0"/>
    <x v="0"/>
    <x v="2"/>
    <n v="33"/>
    <x v="124"/>
    <x v="799"/>
    <n v="3187.7999999999997"/>
    <n v="0.45999999999999996"/>
    <x v="2"/>
    <x v="112"/>
  </r>
  <r>
    <x v="2"/>
    <n v="1197831"/>
    <x v="71"/>
    <x v="0"/>
    <x v="0"/>
    <x v="0"/>
    <x v="3"/>
    <n v="34"/>
    <x v="36"/>
    <x v="800"/>
    <n v="3272.5000000000005"/>
    <n v="0.55000000000000004"/>
    <x v="2"/>
    <x v="111"/>
  </r>
  <r>
    <x v="2"/>
    <n v="1197831"/>
    <x v="72"/>
    <x v="1"/>
    <x v="1"/>
    <x v="1"/>
    <x v="4"/>
    <n v="36"/>
    <x v="125"/>
    <x v="801"/>
    <n v="2383.92"/>
    <n v="0.43"/>
    <x v="2"/>
    <x v="86"/>
  </r>
  <r>
    <x v="2"/>
    <n v="1197831"/>
    <x v="73"/>
    <x v="1"/>
    <x v="1"/>
    <x v="1"/>
    <x v="5"/>
    <n v="34"/>
    <x v="126"/>
    <x v="802"/>
    <n v="4417.28"/>
    <n v="0.64"/>
    <x v="2"/>
    <x v="111"/>
  </r>
  <r>
    <x v="2"/>
    <n v="1197831"/>
    <x v="74"/>
    <x v="1"/>
    <x v="1"/>
    <x v="1"/>
    <x v="0"/>
    <n v="23"/>
    <x v="127"/>
    <x v="803"/>
    <n v="2449.5"/>
    <n v="0.5"/>
    <x v="2"/>
    <x v="113"/>
  </r>
  <r>
    <x v="2"/>
    <n v="1197831"/>
    <x v="75"/>
    <x v="1"/>
    <x v="1"/>
    <x v="1"/>
    <x v="1"/>
    <n v="33"/>
    <x v="128"/>
    <x v="804"/>
    <n v="3786.7499999999995"/>
    <n v="0.44999999999999996"/>
    <x v="2"/>
    <x v="112"/>
  </r>
  <r>
    <x v="2"/>
    <n v="1197831"/>
    <x v="76"/>
    <x v="1"/>
    <x v="1"/>
    <x v="1"/>
    <x v="2"/>
    <n v="32"/>
    <x v="129"/>
    <x v="805"/>
    <n v="2534.3999999999996"/>
    <n v="0.44999999999999996"/>
    <x v="2"/>
    <x v="114"/>
  </r>
  <r>
    <x v="2"/>
    <n v="1197831"/>
    <x v="77"/>
    <x v="1"/>
    <x v="1"/>
    <x v="1"/>
    <x v="3"/>
    <n v="34"/>
    <x v="36"/>
    <x v="800"/>
    <n v="3570"/>
    <n v="0.6"/>
    <x v="2"/>
    <x v="111"/>
  </r>
  <r>
    <x v="2"/>
    <n v="1197831"/>
    <x v="78"/>
    <x v="1"/>
    <x v="1"/>
    <x v="1"/>
    <x v="4"/>
    <n v="38"/>
    <x v="35"/>
    <x v="806"/>
    <n v="2137.5"/>
    <n v="0.44999999999999996"/>
    <x v="2"/>
    <x v="115"/>
  </r>
  <r>
    <x v="2"/>
    <n v="1197831"/>
    <x v="79"/>
    <x v="1"/>
    <x v="1"/>
    <x v="1"/>
    <x v="5"/>
    <n v="34"/>
    <x v="130"/>
    <x v="807"/>
    <n v="4198.32"/>
    <n v="0.63"/>
    <x v="2"/>
    <x v="111"/>
  </r>
  <r>
    <x v="2"/>
    <n v="1197831"/>
    <x v="80"/>
    <x v="1"/>
    <x v="1"/>
    <x v="1"/>
    <x v="0"/>
    <n v="29"/>
    <x v="120"/>
    <x v="808"/>
    <n v="3314.7"/>
    <n v="0.44999999999999996"/>
    <x v="2"/>
    <x v="116"/>
  </r>
  <r>
    <x v="2"/>
    <n v="1197831"/>
    <x v="81"/>
    <x v="1"/>
    <x v="1"/>
    <x v="1"/>
    <x v="1"/>
    <n v="39"/>
    <x v="116"/>
    <x v="809"/>
    <n v="4141.7999999999993"/>
    <n v="0.44999999999999996"/>
    <x v="2"/>
    <x v="93"/>
  </r>
  <r>
    <x v="2"/>
    <n v="1197831"/>
    <x v="82"/>
    <x v="1"/>
    <x v="1"/>
    <x v="1"/>
    <x v="2"/>
    <n v="32"/>
    <x v="131"/>
    <x v="810"/>
    <n v="2853.7599999999998"/>
    <n v="0.49"/>
    <x v="2"/>
    <x v="114"/>
  </r>
  <r>
    <x v="2"/>
    <n v="1197831"/>
    <x v="83"/>
    <x v="1"/>
    <x v="1"/>
    <x v="1"/>
    <x v="3"/>
    <n v="37"/>
    <x v="132"/>
    <x v="811"/>
    <n v="3734.0400000000004"/>
    <n v="0.58000000000000007"/>
    <x v="2"/>
    <x v="117"/>
  </r>
  <r>
    <x v="2"/>
    <n v="1197831"/>
    <x v="84"/>
    <x v="1"/>
    <x v="1"/>
    <x v="1"/>
    <x v="4"/>
    <n v="41"/>
    <x v="35"/>
    <x v="812"/>
    <n v="2050"/>
    <n v="0.4"/>
    <x v="2"/>
    <x v="87"/>
  </r>
  <r>
    <x v="2"/>
    <n v="1197831"/>
    <x v="85"/>
    <x v="1"/>
    <x v="1"/>
    <x v="1"/>
    <x v="5"/>
    <n v="39"/>
    <x v="133"/>
    <x v="813"/>
    <n v="4422.5999999999995"/>
    <n v="0.6"/>
    <x v="2"/>
    <x v="93"/>
  </r>
  <r>
    <x v="2"/>
    <n v="1197831"/>
    <x v="86"/>
    <x v="1"/>
    <x v="1"/>
    <x v="1"/>
    <x v="0"/>
    <n v="27"/>
    <x v="88"/>
    <x v="814"/>
    <n v="3032.64"/>
    <n v="0.48"/>
    <x v="2"/>
    <x v="118"/>
  </r>
  <r>
    <x v="2"/>
    <n v="1197831"/>
    <x v="87"/>
    <x v="1"/>
    <x v="1"/>
    <x v="1"/>
    <x v="1"/>
    <n v="38"/>
    <x v="37"/>
    <x v="815"/>
    <n v="3847.4999999999995"/>
    <n v="0.44999999999999996"/>
    <x v="2"/>
    <x v="115"/>
  </r>
  <r>
    <x v="2"/>
    <n v="1197831"/>
    <x v="88"/>
    <x v="1"/>
    <x v="1"/>
    <x v="1"/>
    <x v="2"/>
    <n v="34"/>
    <x v="126"/>
    <x v="802"/>
    <n v="3174.9199999999996"/>
    <n v="0.45999999999999996"/>
    <x v="2"/>
    <x v="111"/>
  </r>
  <r>
    <x v="2"/>
    <n v="1197831"/>
    <x v="89"/>
    <x v="1"/>
    <x v="1"/>
    <x v="1"/>
    <x v="3"/>
    <n v="36"/>
    <x v="134"/>
    <x v="816"/>
    <n v="3462.1200000000003"/>
    <n v="0.59000000000000008"/>
    <x v="2"/>
    <x v="86"/>
  </r>
  <r>
    <x v="1"/>
    <n v="1197831"/>
    <x v="90"/>
    <x v="1"/>
    <x v="1"/>
    <x v="1"/>
    <x v="4"/>
    <n v="42"/>
    <x v="135"/>
    <x v="817"/>
    <n v="2593.08"/>
    <n v="0.42"/>
    <x v="2"/>
    <x v="119"/>
  </r>
  <r>
    <x v="1"/>
    <n v="1197831"/>
    <x v="91"/>
    <x v="1"/>
    <x v="1"/>
    <x v="1"/>
    <x v="5"/>
    <n v="39"/>
    <x v="136"/>
    <x v="818"/>
    <n v="5519.28"/>
    <n v="0.61"/>
    <x v="2"/>
    <x v="93"/>
  </r>
  <r>
    <x v="1"/>
    <n v="1197831"/>
    <x v="92"/>
    <x v="1"/>
    <x v="1"/>
    <x v="1"/>
    <x v="0"/>
    <n v="29"/>
    <x v="114"/>
    <x v="819"/>
    <n v="3730.56"/>
    <n v="0.48"/>
    <x v="2"/>
    <x v="116"/>
  </r>
  <r>
    <x v="1"/>
    <n v="1197831"/>
    <x v="93"/>
    <x v="1"/>
    <x v="1"/>
    <x v="1"/>
    <x v="1"/>
    <n v="38"/>
    <x v="96"/>
    <x v="820"/>
    <n v="4527.32"/>
    <n v="0.45999999999999996"/>
    <x v="2"/>
    <x v="115"/>
  </r>
  <r>
    <x v="1"/>
    <n v="1197831"/>
    <x v="94"/>
    <x v="1"/>
    <x v="1"/>
    <x v="1"/>
    <x v="2"/>
    <n v="33"/>
    <x v="37"/>
    <x v="821"/>
    <n v="3564"/>
    <n v="0.48"/>
    <x v="2"/>
    <x v="112"/>
  </r>
  <r>
    <x v="1"/>
    <n v="1197831"/>
    <x v="95"/>
    <x v="1"/>
    <x v="1"/>
    <x v="1"/>
    <x v="3"/>
    <n v="39"/>
    <x v="133"/>
    <x v="813"/>
    <n v="4275.18"/>
    <n v="0.58000000000000007"/>
    <x v="2"/>
    <x v="93"/>
  </r>
  <r>
    <x v="1"/>
    <n v="1197831"/>
    <x v="96"/>
    <x v="1"/>
    <x v="1"/>
    <x v="1"/>
    <x v="4"/>
    <n v="42"/>
    <x v="137"/>
    <x v="822"/>
    <n v="2822.4"/>
    <n v="0.4"/>
    <x v="2"/>
    <x v="119"/>
  </r>
  <r>
    <x v="1"/>
    <n v="1197831"/>
    <x v="97"/>
    <x v="1"/>
    <x v="1"/>
    <x v="1"/>
    <x v="5"/>
    <n v="37"/>
    <x v="91"/>
    <x v="823"/>
    <n v="6433.56"/>
    <n v="0.63"/>
    <x v="2"/>
    <x v="117"/>
  </r>
  <r>
    <x v="1"/>
    <n v="1197831"/>
    <x v="98"/>
    <x v="1"/>
    <x v="1"/>
    <x v="1"/>
    <x v="0"/>
    <n v="39"/>
    <x v="99"/>
    <x v="824"/>
    <n v="4362.54"/>
    <n v="0.47"/>
    <x v="2"/>
    <x v="93"/>
  </r>
  <r>
    <x v="1"/>
    <n v="1197831"/>
    <x v="99"/>
    <x v="1"/>
    <x v="1"/>
    <x v="1"/>
    <x v="1"/>
    <n v="42"/>
    <x v="99"/>
    <x v="825"/>
    <n v="4498.2"/>
    <n v="0.44999999999999996"/>
    <x v="2"/>
    <x v="119"/>
  </r>
  <r>
    <x v="1"/>
    <n v="1197831"/>
    <x v="100"/>
    <x v="1"/>
    <x v="1"/>
    <x v="1"/>
    <x v="2"/>
    <n v="37"/>
    <x v="136"/>
    <x v="826"/>
    <n v="4206.16"/>
    <n v="0.49"/>
    <x v="2"/>
    <x v="117"/>
  </r>
  <r>
    <x v="1"/>
    <n v="1197831"/>
    <x v="101"/>
    <x v="1"/>
    <x v="1"/>
    <x v="1"/>
    <x v="3"/>
    <n v="38"/>
    <x v="126"/>
    <x v="827"/>
    <n v="4396.9800000000005"/>
    <n v="0.57000000000000006"/>
    <x v="2"/>
    <x v="115"/>
  </r>
  <r>
    <x v="1"/>
    <n v="1197831"/>
    <x v="102"/>
    <x v="1"/>
    <x v="1"/>
    <x v="1"/>
    <x v="4"/>
    <n v="41"/>
    <x v="138"/>
    <x v="828"/>
    <n v="3118.0499999999997"/>
    <n v="0.44999999999999996"/>
    <x v="2"/>
    <x v="87"/>
  </r>
  <r>
    <x v="1"/>
    <n v="1197831"/>
    <x v="103"/>
    <x v="1"/>
    <x v="1"/>
    <x v="1"/>
    <x v="5"/>
    <n v="47"/>
    <x v="43"/>
    <x v="829"/>
    <n v="7520"/>
    <n v="0.64"/>
    <x v="2"/>
    <x v="85"/>
  </r>
  <r>
    <x v="1"/>
    <n v="1197831"/>
    <x v="104"/>
    <x v="1"/>
    <x v="1"/>
    <x v="1"/>
    <x v="0"/>
    <n v="37"/>
    <x v="99"/>
    <x v="830"/>
    <n v="3962.7"/>
    <n v="0.44999999999999996"/>
    <x v="2"/>
    <x v="117"/>
  </r>
  <r>
    <x v="1"/>
    <n v="1197831"/>
    <x v="105"/>
    <x v="1"/>
    <x v="1"/>
    <x v="1"/>
    <x v="1"/>
    <n v="42"/>
    <x v="99"/>
    <x v="825"/>
    <n v="4598.16"/>
    <n v="0.45999999999999996"/>
    <x v="2"/>
    <x v="119"/>
  </r>
  <r>
    <x v="1"/>
    <n v="1197831"/>
    <x v="106"/>
    <x v="1"/>
    <x v="1"/>
    <x v="1"/>
    <x v="2"/>
    <n v="37"/>
    <x v="106"/>
    <x v="831"/>
    <n v="5311.3499999999995"/>
    <n v="0.44999999999999996"/>
    <x v="2"/>
    <x v="117"/>
  </r>
  <r>
    <x v="1"/>
    <n v="1197831"/>
    <x v="107"/>
    <x v="1"/>
    <x v="1"/>
    <x v="1"/>
    <x v="3"/>
    <n v="36"/>
    <x v="124"/>
    <x v="832"/>
    <n v="4536"/>
    <n v="0.6"/>
    <x v="2"/>
    <x v="86"/>
  </r>
  <r>
    <x v="1"/>
    <n v="1197831"/>
    <x v="108"/>
    <x v="1"/>
    <x v="1"/>
    <x v="1"/>
    <x v="4"/>
    <n v="41"/>
    <x v="130"/>
    <x v="833"/>
    <n v="3214.4"/>
    <n v="0.4"/>
    <x v="2"/>
    <x v="87"/>
  </r>
  <r>
    <x v="1"/>
    <n v="1197831"/>
    <x v="109"/>
    <x v="1"/>
    <x v="1"/>
    <x v="1"/>
    <x v="5"/>
    <n v="47"/>
    <x v="139"/>
    <x v="834"/>
    <n v="8675.73"/>
    <n v="0.63"/>
    <x v="2"/>
    <x v="85"/>
  </r>
  <r>
    <x v="1"/>
    <n v="1197831"/>
    <x v="110"/>
    <x v="1"/>
    <x v="1"/>
    <x v="1"/>
    <x v="0"/>
    <n v="37"/>
    <x v="114"/>
    <x v="835"/>
    <n v="4858.84"/>
    <n v="0.49"/>
    <x v="2"/>
    <x v="117"/>
  </r>
  <r>
    <x v="1"/>
    <n v="1197831"/>
    <x v="111"/>
    <x v="1"/>
    <x v="1"/>
    <x v="1"/>
    <x v="1"/>
    <n v="41"/>
    <x v="96"/>
    <x v="836"/>
    <n v="4778.5499999999993"/>
    <n v="0.44999999999999996"/>
    <x v="2"/>
    <x v="87"/>
  </r>
  <r>
    <x v="1"/>
    <n v="1197831"/>
    <x v="112"/>
    <x v="1"/>
    <x v="1"/>
    <x v="1"/>
    <x v="2"/>
    <n v="39"/>
    <x v="140"/>
    <x v="837"/>
    <n v="5328.1799999999994"/>
    <n v="0.45999999999999996"/>
    <x v="2"/>
    <x v="93"/>
  </r>
  <r>
    <x v="1"/>
    <n v="1197831"/>
    <x v="113"/>
    <x v="1"/>
    <x v="1"/>
    <x v="1"/>
    <x v="3"/>
    <n v="38"/>
    <x v="133"/>
    <x v="838"/>
    <n v="4237.380000000001"/>
    <n v="0.59000000000000008"/>
    <x v="2"/>
    <x v="115"/>
  </r>
  <r>
    <x v="1"/>
    <n v="1197831"/>
    <x v="114"/>
    <x v="1"/>
    <x v="1"/>
    <x v="1"/>
    <x v="4"/>
    <n v="41"/>
    <x v="138"/>
    <x v="828"/>
    <n v="2771.6000000000004"/>
    <n v="0.4"/>
    <x v="2"/>
    <x v="87"/>
  </r>
  <r>
    <x v="1"/>
    <n v="1197831"/>
    <x v="115"/>
    <x v="1"/>
    <x v="1"/>
    <x v="1"/>
    <x v="5"/>
    <n v="46"/>
    <x v="37"/>
    <x v="839"/>
    <n v="6727.5"/>
    <n v="0.65"/>
    <x v="2"/>
    <x v="89"/>
  </r>
  <r>
    <x v="1"/>
    <n v="1197831"/>
    <x v="116"/>
    <x v="1"/>
    <x v="1"/>
    <x v="1"/>
    <x v="0"/>
    <n v="44"/>
    <x v="128"/>
    <x v="840"/>
    <n v="5385.5999999999995"/>
    <n v="0.48"/>
    <x v="2"/>
    <x v="90"/>
  </r>
  <r>
    <x v="1"/>
    <n v="1197831"/>
    <x v="117"/>
    <x v="1"/>
    <x v="1"/>
    <x v="1"/>
    <x v="1"/>
    <n v="41"/>
    <x v="127"/>
    <x v="841"/>
    <n v="4017.18"/>
    <n v="0.45999999999999996"/>
    <x v="2"/>
    <x v="87"/>
  </r>
  <r>
    <x v="1"/>
    <n v="1197831"/>
    <x v="118"/>
    <x v="1"/>
    <x v="1"/>
    <x v="1"/>
    <x v="2"/>
    <n v="46"/>
    <x v="88"/>
    <x v="842"/>
    <n v="5274.36"/>
    <n v="0.49"/>
    <x v="2"/>
    <x v="89"/>
  </r>
  <r>
    <x v="1"/>
    <n v="1197831"/>
    <x v="119"/>
    <x v="1"/>
    <x v="1"/>
    <x v="1"/>
    <x v="3"/>
    <n v="47"/>
    <x v="141"/>
    <x v="843"/>
    <n v="4678.8500000000004"/>
    <n v="0.55000000000000004"/>
    <x v="2"/>
    <x v="85"/>
  </r>
  <r>
    <x v="1"/>
    <n v="1197831"/>
    <x v="120"/>
    <x v="1"/>
    <x v="1"/>
    <x v="1"/>
    <x v="4"/>
    <n v="44"/>
    <x v="36"/>
    <x v="844"/>
    <n v="3311"/>
    <n v="0.43"/>
    <x v="2"/>
    <x v="90"/>
  </r>
  <r>
    <x v="1"/>
    <n v="1197831"/>
    <x v="121"/>
    <x v="1"/>
    <x v="1"/>
    <x v="1"/>
    <x v="5"/>
    <n v="50"/>
    <x v="127"/>
    <x v="845"/>
    <n v="6816"/>
    <n v="0.64"/>
    <x v="2"/>
    <x v="100"/>
  </r>
  <r>
    <x v="1"/>
    <n v="1197831"/>
    <x v="122"/>
    <x v="1"/>
    <x v="1"/>
    <x v="1"/>
    <x v="0"/>
    <n v="44"/>
    <x v="142"/>
    <x v="846"/>
    <n v="5280"/>
    <n v="0.5"/>
    <x v="2"/>
    <x v="90"/>
  </r>
  <r>
    <x v="1"/>
    <n v="1197831"/>
    <x v="123"/>
    <x v="1"/>
    <x v="1"/>
    <x v="1"/>
    <x v="1"/>
    <n v="43"/>
    <x v="97"/>
    <x v="748"/>
    <n v="4365.3599999999997"/>
    <n v="0.47"/>
    <x v="2"/>
    <x v="94"/>
  </r>
  <r>
    <x v="1"/>
    <n v="1197831"/>
    <x v="124"/>
    <x v="1"/>
    <x v="1"/>
    <x v="1"/>
    <x v="2"/>
    <n v="48"/>
    <x v="143"/>
    <x v="847"/>
    <n v="4241.28"/>
    <n v="0.47"/>
    <x v="2"/>
    <x v="92"/>
  </r>
  <r>
    <x v="1"/>
    <n v="1197831"/>
    <x v="125"/>
    <x v="1"/>
    <x v="1"/>
    <x v="1"/>
    <x v="3"/>
    <n v="45"/>
    <x v="137"/>
    <x v="832"/>
    <n v="4384.8"/>
    <n v="0.58000000000000007"/>
    <x v="2"/>
    <x v="96"/>
  </r>
  <r>
    <x v="1"/>
    <n v="1197831"/>
    <x v="126"/>
    <x v="1"/>
    <x v="1"/>
    <x v="1"/>
    <x v="4"/>
    <n v="42"/>
    <x v="42"/>
    <x v="848"/>
    <n v="2583"/>
    <n v="0.41"/>
    <x v="2"/>
    <x v="119"/>
  </r>
  <r>
    <x v="1"/>
    <n v="1197831"/>
    <x v="127"/>
    <x v="1"/>
    <x v="1"/>
    <x v="1"/>
    <x v="5"/>
    <n v="53"/>
    <x v="124"/>
    <x v="849"/>
    <n v="6900.6"/>
    <n v="0.62"/>
    <x v="2"/>
    <x v="102"/>
  </r>
  <r>
    <x v="1"/>
    <n v="1197831"/>
    <x v="128"/>
    <x v="1"/>
    <x v="1"/>
    <x v="1"/>
    <x v="0"/>
    <n v="43"/>
    <x v="88"/>
    <x v="850"/>
    <n v="4930.38"/>
    <n v="0.49"/>
    <x v="2"/>
    <x v="94"/>
  </r>
  <r>
    <x v="1"/>
    <n v="1197831"/>
    <x v="129"/>
    <x v="1"/>
    <x v="1"/>
    <x v="1"/>
    <x v="1"/>
    <n v="43"/>
    <x v="93"/>
    <x v="851"/>
    <n v="5120.01"/>
    <n v="0.49"/>
    <x v="2"/>
    <x v="94"/>
  </r>
  <r>
    <x v="1"/>
    <n v="1197831"/>
    <x v="130"/>
    <x v="1"/>
    <x v="1"/>
    <x v="1"/>
    <x v="2"/>
    <n v="47"/>
    <x v="92"/>
    <x v="852"/>
    <n v="4647.3599999999997"/>
    <n v="0.48"/>
    <x v="2"/>
    <x v="85"/>
  </r>
  <r>
    <x v="1"/>
    <n v="1197831"/>
    <x v="131"/>
    <x v="1"/>
    <x v="1"/>
    <x v="1"/>
    <x v="3"/>
    <n v="48"/>
    <x v="126"/>
    <x v="853"/>
    <n v="5359.2000000000007"/>
    <n v="0.55000000000000004"/>
    <x v="2"/>
    <x v="92"/>
  </r>
  <r>
    <x v="1"/>
    <n v="1197831"/>
    <x v="132"/>
    <x v="1"/>
    <x v="1"/>
    <x v="1"/>
    <x v="4"/>
    <n v="42"/>
    <x v="49"/>
    <x v="854"/>
    <n v="3685.4999999999995"/>
    <n v="0.44999999999999996"/>
    <x v="2"/>
    <x v="119"/>
  </r>
  <r>
    <x v="1"/>
    <n v="1197831"/>
    <x v="133"/>
    <x v="1"/>
    <x v="1"/>
    <x v="1"/>
    <x v="5"/>
    <n v="51"/>
    <x v="87"/>
    <x v="855"/>
    <n v="7810.14"/>
    <n v="0.62"/>
    <x v="2"/>
    <x v="109"/>
  </r>
  <r>
    <x v="1"/>
    <n v="1197831"/>
    <x v="134"/>
    <x v="1"/>
    <x v="1"/>
    <x v="1"/>
    <x v="0"/>
    <n v="41"/>
    <x v="99"/>
    <x v="856"/>
    <n v="4683.84"/>
    <n v="0.48"/>
    <x v="2"/>
    <x v="87"/>
  </r>
  <r>
    <x v="1"/>
    <n v="1197831"/>
    <x v="135"/>
    <x v="1"/>
    <x v="1"/>
    <x v="1"/>
    <x v="1"/>
    <n v="44"/>
    <x v="123"/>
    <x v="857"/>
    <n v="6019.2"/>
    <n v="0.48"/>
    <x v="2"/>
    <x v="90"/>
  </r>
  <r>
    <x v="1"/>
    <n v="1197831"/>
    <x v="136"/>
    <x v="1"/>
    <x v="1"/>
    <x v="1"/>
    <x v="2"/>
    <n v="47"/>
    <x v="128"/>
    <x v="858"/>
    <n v="5872.65"/>
    <n v="0.49"/>
    <x v="2"/>
    <x v="85"/>
  </r>
  <r>
    <x v="1"/>
    <n v="1197831"/>
    <x v="137"/>
    <x v="1"/>
    <x v="1"/>
    <x v="1"/>
    <x v="3"/>
    <n v="47"/>
    <x v="131"/>
    <x v="859"/>
    <n v="4961.3200000000006"/>
    <n v="0.58000000000000007"/>
    <x v="2"/>
    <x v="85"/>
  </r>
  <r>
    <x v="1"/>
    <n v="1197831"/>
    <x v="138"/>
    <x v="1"/>
    <x v="1"/>
    <x v="1"/>
    <x v="4"/>
    <n v="42"/>
    <x v="138"/>
    <x v="860"/>
    <n v="3194.1"/>
    <n v="0.44999999999999996"/>
    <x v="2"/>
    <x v="119"/>
  </r>
  <r>
    <x v="1"/>
    <n v="1197831"/>
    <x v="139"/>
    <x v="1"/>
    <x v="1"/>
    <x v="1"/>
    <x v="5"/>
    <n v="53"/>
    <x v="90"/>
    <x v="861"/>
    <n v="8576.4599999999991"/>
    <n v="0.62"/>
    <x v="2"/>
    <x v="102"/>
  </r>
  <r>
    <x v="3"/>
    <n v="1128299"/>
    <x v="140"/>
    <x v="1"/>
    <x v="1"/>
    <x v="1"/>
    <x v="0"/>
    <n v="37"/>
    <x v="144"/>
    <x v="862"/>
    <n v="3479.8500000000004"/>
    <n v="0.45000000000000007"/>
    <x v="2"/>
    <x v="117"/>
  </r>
  <r>
    <x v="3"/>
    <n v="1128299"/>
    <x v="141"/>
    <x v="1"/>
    <x v="1"/>
    <x v="1"/>
    <x v="1"/>
    <n v="49"/>
    <x v="145"/>
    <x v="863"/>
    <n v="2946.86"/>
    <n v="0.31"/>
    <x v="2"/>
    <x v="98"/>
  </r>
  <r>
    <x v="3"/>
    <n v="1128299"/>
    <x v="142"/>
    <x v="1"/>
    <x v="1"/>
    <x v="1"/>
    <x v="2"/>
    <n v="46"/>
    <x v="146"/>
    <x v="864"/>
    <n v="4491.9000000000005"/>
    <n v="0.45000000000000007"/>
    <x v="2"/>
    <x v="89"/>
  </r>
  <r>
    <x v="3"/>
    <n v="1128299"/>
    <x v="143"/>
    <x v="1"/>
    <x v="1"/>
    <x v="1"/>
    <x v="3"/>
    <n v="48"/>
    <x v="36"/>
    <x v="865"/>
    <n v="3360"/>
    <n v="0.4"/>
    <x v="2"/>
    <x v="92"/>
  </r>
  <r>
    <x v="3"/>
    <n v="1128299"/>
    <x v="144"/>
    <x v="2"/>
    <x v="2"/>
    <x v="2"/>
    <x v="4"/>
    <n v="51"/>
    <x v="147"/>
    <x v="866"/>
    <n v="5172.93"/>
    <n v="0.63"/>
    <x v="2"/>
    <x v="109"/>
  </r>
  <r>
    <x v="3"/>
    <n v="1128299"/>
    <x v="145"/>
    <x v="2"/>
    <x v="2"/>
    <x v="2"/>
    <x v="5"/>
    <n v="49"/>
    <x v="148"/>
    <x v="867"/>
    <n v="2854.25"/>
    <n v="0.25"/>
    <x v="2"/>
    <x v="98"/>
  </r>
  <r>
    <x v="3"/>
    <n v="1128299"/>
    <x v="146"/>
    <x v="2"/>
    <x v="2"/>
    <x v="2"/>
    <x v="0"/>
    <n v="37"/>
    <x v="149"/>
    <x v="868"/>
    <n v="4125.5"/>
    <n v="0.5"/>
    <x v="2"/>
    <x v="117"/>
  </r>
  <r>
    <x v="3"/>
    <n v="1128299"/>
    <x v="147"/>
    <x v="2"/>
    <x v="2"/>
    <x v="2"/>
    <x v="1"/>
    <n v="49"/>
    <x v="124"/>
    <x v="869"/>
    <n v="3189.9"/>
    <n v="0.31"/>
    <x v="2"/>
    <x v="98"/>
  </r>
  <r>
    <x v="3"/>
    <n v="1128299"/>
    <x v="148"/>
    <x v="2"/>
    <x v="2"/>
    <x v="2"/>
    <x v="2"/>
    <n v="49"/>
    <x v="130"/>
    <x v="870"/>
    <n v="4705.96"/>
    <n v="0.49000000000000005"/>
    <x v="2"/>
    <x v="98"/>
  </r>
  <r>
    <x v="3"/>
    <n v="1128299"/>
    <x v="149"/>
    <x v="2"/>
    <x v="2"/>
    <x v="2"/>
    <x v="3"/>
    <n v="47"/>
    <x v="42"/>
    <x v="871"/>
    <n v="2961"/>
    <n v="0.42"/>
    <x v="2"/>
    <x v="85"/>
  </r>
  <r>
    <x v="3"/>
    <n v="1128299"/>
    <x v="150"/>
    <x v="2"/>
    <x v="2"/>
    <x v="2"/>
    <x v="4"/>
    <n v="50"/>
    <x v="150"/>
    <x v="872"/>
    <n v="4270"/>
    <n v="0.61"/>
    <x v="2"/>
    <x v="100"/>
  </r>
  <r>
    <x v="3"/>
    <n v="1128299"/>
    <x v="151"/>
    <x v="2"/>
    <x v="2"/>
    <x v="2"/>
    <x v="5"/>
    <n v="46"/>
    <x v="131"/>
    <x v="873"/>
    <n v="2344.1600000000003"/>
    <n v="0.28000000000000003"/>
    <x v="2"/>
    <x v="89"/>
  </r>
  <r>
    <x v="3"/>
    <n v="1128299"/>
    <x v="152"/>
    <x v="2"/>
    <x v="2"/>
    <x v="2"/>
    <x v="0"/>
    <n v="49"/>
    <x v="98"/>
    <x v="874"/>
    <n v="5071.5000000000009"/>
    <n v="0.45000000000000007"/>
    <x v="2"/>
    <x v="98"/>
  </r>
  <r>
    <x v="3"/>
    <n v="1128299"/>
    <x v="153"/>
    <x v="2"/>
    <x v="2"/>
    <x v="2"/>
    <x v="1"/>
    <n v="58"/>
    <x v="36"/>
    <x v="875"/>
    <n v="3045.0000000000005"/>
    <n v="0.30000000000000004"/>
    <x v="2"/>
    <x v="91"/>
  </r>
  <r>
    <x v="3"/>
    <n v="1128299"/>
    <x v="154"/>
    <x v="2"/>
    <x v="2"/>
    <x v="2"/>
    <x v="2"/>
    <n v="55"/>
    <x v="126"/>
    <x v="876"/>
    <n v="5247.55"/>
    <n v="0.47000000000000003"/>
    <x v="2"/>
    <x v="88"/>
  </r>
  <r>
    <x v="3"/>
    <n v="1128299"/>
    <x v="155"/>
    <x v="2"/>
    <x v="2"/>
    <x v="2"/>
    <x v="3"/>
    <n v="58"/>
    <x v="132"/>
    <x v="877"/>
    <n v="4339.5599999999995"/>
    <n v="0.43"/>
    <x v="2"/>
    <x v="91"/>
  </r>
  <r>
    <x v="3"/>
    <n v="1128299"/>
    <x v="156"/>
    <x v="2"/>
    <x v="2"/>
    <x v="2"/>
    <x v="4"/>
    <n v="62"/>
    <x v="57"/>
    <x v="878"/>
    <n v="5663.7"/>
    <n v="0.63"/>
    <x v="2"/>
    <x v="104"/>
  </r>
  <r>
    <x v="3"/>
    <n v="1128299"/>
    <x v="157"/>
    <x v="2"/>
    <x v="2"/>
    <x v="2"/>
    <x v="5"/>
    <n v="54"/>
    <x v="124"/>
    <x v="879"/>
    <n v="3061.8"/>
    <n v="0.27"/>
    <x v="2"/>
    <x v="99"/>
  </r>
  <r>
    <x v="3"/>
    <n v="1128299"/>
    <x v="158"/>
    <x v="2"/>
    <x v="2"/>
    <x v="2"/>
    <x v="0"/>
    <n v="56"/>
    <x v="151"/>
    <x v="880"/>
    <n v="6000.96"/>
    <n v="0.47000000000000003"/>
    <x v="2"/>
    <x v="97"/>
  </r>
  <r>
    <x v="3"/>
    <n v="1128299"/>
    <x v="159"/>
    <x v="2"/>
    <x v="2"/>
    <x v="2"/>
    <x v="1"/>
    <n v="62"/>
    <x v="126"/>
    <x v="881"/>
    <n v="3775.8000000000006"/>
    <n v="0.30000000000000004"/>
    <x v="2"/>
    <x v="104"/>
  </r>
  <r>
    <x v="3"/>
    <n v="1128299"/>
    <x v="160"/>
    <x v="2"/>
    <x v="2"/>
    <x v="2"/>
    <x v="2"/>
    <n v="64"/>
    <x v="124"/>
    <x v="882"/>
    <n v="6720"/>
    <n v="0.5"/>
    <x v="2"/>
    <x v="101"/>
  </r>
  <r>
    <x v="3"/>
    <n v="1128299"/>
    <x v="161"/>
    <x v="2"/>
    <x v="2"/>
    <x v="2"/>
    <x v="3"/>
    <n v="54"/>
    <x v="143"/>
    <x v="883"/>
    <n v="4162.32"/>
    <n v="0.41"/>
    <x v="2"/>
    <x v="99"/>
  </r>
  <r>
    <x v="3"/>
    <n v="1128299"/>
    <x v="162"/>
    <x v="2"/>
    <x v="2"/>
    <x v="2"/>
    <x v="4"/>
    <n v="59"/>
    <x v="152"/>
    <x v="884"/>
    <n v="5829.2"/>
    <n v="0.65"/>
    <x v="2"/>
    <x v="95"/>
  </r>
  <r>
    <x v="3"/>
    <n v="1128299"/>
    <x v="163"/>
    <x v="2"/>
    <x v="2"/>
    <x v="2"/>
    <x v="5"/>
    <n v="72"/>
    <x v="126"/>
    <x v="782"/>
    <n v="3946.32"/>
    <n v="0.27"/>
    <x v="2"/>
    <x v="120"/>
  </r>
  <r>
    <x v="3"/>
    <n v="1128299"/>
    <x v="164"/>
    <x v="2"/>
    <x v="2"/>
    <x v="2"/>
    <x v="0"/>
    <n v="56"/>
    <x v="100"/>
    <x v="885"/>
    <n v="7056"/>
    <n v="0.5"/>
    <x v="2"/>
    <x v="97"/>
  </r>
  <r>
    <x v="3"/>
    <n v="1128299"/>
    <x v="165"/>
    <x v="2"/>
    <x v="2"/>
    <x v="2"/>
    <x v="1"/>
    <n v="64"/>
    <x v="37"/>
    <x v="886"/>
    <n v="5184"/>
    <n v="0.36"/>
    <x v="2"/>
    <x v="101"/>
  </r>
  <r>
    <x v="3"/>
    <n v="1128299"/>
    <x v="166"/>
    <x v="2"/>
    <x v="2"/>
    <x v="2"/>
    <x v="2"/>
    <n v="60"/>
    <x v="153"/>
    <x v="887"/>
    <n v="6670.8"/>
    <n v="0.51"/>
    <x v="2"/>
    <x v="106"/>
  </r>
  <r>
    <x v="3"/>
    <n v="1128299"/>
    <x v="167"/>
    <x v="2"/>
    <x v="2"/>
    <x v="2"/>
    <x v="3"/>
    <n v="56"/>
    <x v="131"/>
    <x v="888"/>
    <n v="4586.3999999999996"/>
    <n v="0.44999999999999996"/>
    <x v="2"/>
    <x v="97"/>
  </r>
  <r>
    <x v="3"/>
    <n v="1128299"/>
    <x v="168"/>
    <x v="2"/>
    <x v="2"/>
    <x v="2"/>
    <x v="4"/>
    <n v="60"/>
    <x v="125"/>
    <x v="889"/>
    <n v="6098.4000000000005"/>
    <n v="0.66"/>
    <x v="2"/>
    <x v="106"/>
  </r>
  <r>
    <x v="3"/>
    <n v="1128299"/>
    <x v="169"/>
    <x v="2"/>
    <x v="2"/>
    <x v="2"/>
    <x v="5"/>
    <n v="72"/>
    <x v="133"/>
    <x v="890"/>
    <n v="4490.6400000000003"/>
    <n v="0.33"/>
    <x v="2"/>
    <x v="120"/>
  </r>
  <r>
    <x v="3"/>
    <n v="1128299"/>
    <x v="170"/>
    <x v="2"/>
    <x v="2"/>
    <x v="2"/>
    <x v="0"/>
    <n v="56"/>
    <x v="118"/>
    <x v="891"/>
    <n v="7644"/>
    <n v="0.5"/>
    <x v="2"/>
    <x v="97"/>
  </r>
  <r>
    <x v="3"/>
    <n v="1128299"/>
    <x v="171"/>
    <x v="2"/>
    <x v="2"/>
    <x v="2"/>
    <x v="1"/>
    <n v="63"/>
    <x v="154"/>
    <x v="892"/>
    <n v="5780.88"/>
    <n v="0.37"/>
    <x v="2"/>
    <x v="121"/>
  </r>
  <r>
    <x v="3"/>
    <n v="1128299"/>
    <x v="172"/>
    <x v="2"/>
    <x v="2"/>
    <x v="2"/>
    <x v="2"/>
    <n v="64"/>
    <x v="92"/>
    <x v="893"/>
    <n v="7251.2000000000007"/>
    <n v="0.55000000000000004"/>
    <x v="2"/>
    <x v="101"/>
  </r>
  <r>
    <x v="3"/>
    <n v="1128299"/>
    <x v="173"/>
    <x v="2"/>
    <x v="2"/>
    <x v="2"/>
    <x v="3"/>
    <n v="59"/>
    <x v="124"/>
    <x v="894"/>
    <n v="6071.0999999999995"/>
    <n v="0.49"/>
    <x v="2"/>
    <x v="95"/>
  </r>
  <r>
    <x v="3"/>
    <n v="1128299"/>
    <x v="174"/>
    <x v="2"/>
    <x v="2"/>
    <x v="2"/>
    <x v="4"/>
    <n v="62"/>
    <x v="155"/>
    <x v="895"/>
    <n v="6342.6"/>
    <n v="0.66"/>
    <x v="2"/>
    <x v="104"/>
  </r>
  <r>
    <x v="3"/>
    <n v="1128299"/>
    <x v="175"/>
    <x v="2"/>
    <x v="2"/>
    <x v="2"/>
    <x v="5"/>
    <n v="72"/>
    <x v="156"/>
    <x v="896"/>
    <n v="5518.7999999999993"/>
    <n v="0.35"/>
    <x v="2"/>
    <x v="120"/>
  </r>
  <r>
    <x v="3"/>
    <n v="1128299"/>
    <x v="176"/>
    <x v="2"/>
    <x v="2"/>
    <x v="2"/>
    <x v="0"/>
    <n v="56"/>
    <x v="157"/>
    <x v="897"/>
    <n v="6980.4000000000015"/>
    <n v="0.45000000000000007"/>
    <x v="2"/>
    <x v="97"/>
  </r>
  <r>
    <x v="3"/>
    <n v="1128299"/>
    <x v="177"/>
    <x v="2"/>
    <x v="2"/>
    <x v="2"/>
    <x v="1"/>
    <n v="59"/>
    <x v="82"/>
    <x v="760"/>
    <n v="4914.7000000000007"/>
    <n v="0.34"/>
    <x v="2"/>
    <x v="95"/>
  </r>
  <r>
    <x v="3"/>
    <n v="1128299"/>
    <x v="178"/>
    <x v="2"/>
    <x v="2"/>
    <x v="2"/>
    <x v="2"/>
    <n v="62"/>
    <x v="154"/>
    <x v="898"/>
    <n v="7072.96"/>
    <n v="0.46"/>
    <x v="2"/>
    <x v="104"/>
  </r>
  <r>
    <x v="3"/>
    <n v="1128299"/>
    <x v="179"/>
    <x v="2"/>
    <x v="2"/>
    <x v="2"/>
    <x v="3"/>
    <n v="55"/>
    <x v="153"/>
    <x v="899"/>
    <n v="4796"/>
    <n v="0.4"/>
    <x v="2"/>
    <x v="88"/>
  </r>
  <r>
    <x v="3"/>
    <n v="1128299"/>
    <x v="180"/>
    <x v="2"/>
    <x v="2"/>
    <x v="2"/>
    <x v="4"/>
    <n v="64"/>
    <x v="148"/>
    <x v="900"/>
    <n v="9543.68"/>
    <n v="0.64"/>
    <x v="2"/>
    <x v="101"/>
  </r>
  <r>
    <x v="3"/>
    <n v="1128299"/>
    <x v="181"/>
    <x v="2"/>
    <x v="2"/>
    <x v="2"/>
    <x v="5"/>
    <n v="72"/>
    <x v="148"/>
    <x v="901"/>
    <n v="4865.0400000000009"/>
    <n v="0.29000000000000004"/>
    <x v="2"/>
    <x v="120"/>
  </r>
  <r>
    <x v="3"/>
    <n v="1128299"/>
    <x v="182"/>
    <x v="2"/>
    <x v="2"/>
    <x v="2"/>
    <x v="0"/>
    <n v="62"/>
    <x v="118"/>
    <x v="902"/>
    <n v="7785.96"/>
    <n v="0.46"/>
    <x v="2"/>
    <x v="104"/>
  </r>
  <r>
    <x v="3"/>
    <n v="1128299"/>
    <x v="183"/>
    <x v="2"/>
    <x v="2"/>
    <x v="2"/>
    <x v="1"/>
    <n v="66"/>
    <x v="96"/>
    <x v="903"/>
    <n v="5128.2000000000007"/>
    <n v="0.30000000000000004"/>
    <x v="2"/>
    <x v="108"/>
  </r>
  <r>
    <x v="3"/>
    <n v="1128299"/>
    <x v="184"/>
    <x v="2"/>
    <x v="2"/>
    <x v="2"/>
    <x v="2"/>
    <n v="60"/>
    <x v="40"/>
    <x v="904"/>
    <n v="5640"/>
    <n v="0.47000000000000003"/>
    <x v="2"/>
    <x v="106"/>
  </r>
  <r>
    <x v="3"/>
    <n v="1128299"/>
    <x v="185"/>
    <x v="2"/>
    <x v="2"/>
    <x v="2"/>
    <x v="3"/>
    <n v="59"/>
    <x v="143"/>
    <x v="905"/>
    <n v="4547.7199999999993"/>
    <n v="0.41"/>
    <x v="2"/>
    <x v="95"/>
  </r>
  <r>
    <x v="3"/>
    <n v="1128299"/>
    <x v="186"/>
    <x v="2"/>
    <x v="2"/>
    <x v="2"/>
    <x v="4"/>
    <n v="69"/>
    <x v="143"/>
    <x v="906"/>
    <n v="7912.92"/>
    <n v="0.61"/>
    <x v="2"/>
    <x v="122"/>
  </r>
  <r>
    <x v="3"/>
    <n v="1128299"/>
    <x v="187"/>
    <x v="2"/>
    <x v="2"/>
    <x v="2"/>
    <x v="5"/>
    <n v="76"/>
    <x v="141"/>
    <x v="907"/>
    <n v="3439"/>
    <n v="0.25"/>
    <x v="2"/>
    <x v="123"/>
  </r>
  <r>
    <x v="3"/>
    <n v="1128299"/>
    <x v="188"/>
    <x v="2"/>
    <x v="2"/>
    <x v="2"/>
    <x v="0"/>
    <n v="51"/>
    <x v="112"/>
    <x v="908"/>
    <n v="5162.22"/>
    <n v="0.42000000000000004"/>
    <x v="2"/>
    <x v="109"/>
  </r>
  <r>
    <x v="3"/>
    <n v="1128299"/>
    <x v="189"/>
    <x v="2"/>
    <x v="2"/>
    <x v="2"/>
    <x v="1"/>
    <n v="56"/>
    <x v="114"/>
    <x v="909"/>
    <n v="4202.2400000000007"/>
    <n v="0.28000000000000003"/>
    <x v="2"/>
    <x v="97"/>
  </r>
  <r>
    <x v="3"/>
    <n v="1128299"/>
    <x v="190"/>
    <x v="2"/>
    <x v="2"/>
    <x v="2"/>
    <x v="2"/>
    <n v="52"/>
    <x v="37"/>
    <x v="910"/>
    <n v="4680"/>
    <n v="0.4"/>
    <x v="2"/>
    <x v="107"/>
  </r>
  <r>
    <x v="3"/>
    <n v="1128299"/>
    <x v="191"/>
    <x v="2"/>
    <x v="2"/>
    <x v="2"/>
    <x v="3"/>
    <n v="53"/>
    <x v="126"/>
    <x v="911"/>
    <n v="3765.6499999999996"/>
    <n v="0.35"/>
    <x v="2"/>
    <x v="102"/>
  </r>
  <r>
    <x v="3"/>
    <n v="1128299"/>
    <x v="192"/>
    <x v="2"/>
    <x v="2"/>
    <x v="2"/>
    <x v="4"/>
    <n v="63"/>
    <x v="153"/>
    <x v="912"/>
    <n v="7965.7200000000012"/>
    <n v="0.58000000000000007"/>
    <x v="2"/>
    <x v="121"/>
  </r>
  <r>
    <x v="3"/>
    <n v="1128299"/>
    <x v="193"/>
    <x v="2"/>
    <x v="2"/>
    <x v="2"/>
    <x v="5"/>
    <n v="65"/>
    <x v="146"/>
    <x v="913"/>
    <n v="3385.2000000000003"/>
    <n v="0.24000000000000002"/>
    <x v="2"/>
    <x v="124"/>
  </r>
  <r>
    <x v="3"/>
    <n v="1128299"/>
    <x v="194"/>
    <x v="2"/>
    <x v="2"/>
    <x v="2"/>
    <x v="0"/>
    <n v="51"/>
    <x v="116"/>
    <x v="914"/>
    <n v="5416.2000000000007"/>
    <n v="0.45000000000000007"/>
    <x v="2"/>
    <x v="109"/>
  </r>
  <r>
    <x v="3"/>
    <n v="1128299"/>
    <x v="195"/>
    <x v="2"/>
    <x v="2"/>
    <x v="2"/>
    <x v="1"/>
    <n v="59"/>
    <x v="156"/>
    <x v="915"/>
    <n v="3747.0900000000006"/>
    <n v="0.29000000000000004"/>
    <x v="2"/>
    <x v="95"/>
  </r>
  <r>
    <x v="3"/>
    <n v="1128299"/>
    <x v="196"/>
    <x v="2"/>
    <x v="2"/>
    <x v="2"/>
    <x v="2"/>
    <n v="50"/>
    <x v="131"/>
    <x v="916"/>
    <n v="3822.0000000000005"/>
    <n v="0.42000000000000004"/>
    <x v="2"/>
    <x v="100"/>
  </r>
  <r>
    <x v="3"/>
    <n v="1128299"/>
    <x v="197"/>
    <x v="2"/>
    <x v="2"/>
    <x v="2"/>
    <x v="3"/>
    <n v="51"/>
    <x v="126"/>
    <x v="917"/>
    <n v="3727.08"/>
    <n v="0.36"/>
    <x v="2"/>
    <x v="109"/>
  </r>
  <r>
    <x v="3"/>
    <n v="1128299"/>
    <x v="198"/>
    <x v="2"/>
    <x v="2"/>
    <x v="2"/>
    <x v="4"/>
    <n v="59"/>
    <x v="131"/>
    <x v="918"/>
    <n v="6228.0400000000009"/>
    <n v="0.58000000000000007"/>
    <x v="2"/>
    <x v="95"/>
  </r>
  <r>
    <x v="3"/>
    <n v="1128299"/>
    <x v="199"/>
    <x v="2"/>
    <x v="2"/>
    <x v="2"/>
    <x v="5"/>
    <n v="63"/>
    <x v="130"/>
    <x v="919"/>
    <n v="2840.04"/>
    <n v="0.23"/>
    <x v="2"/>
    <x v="121"/>
  </r>
  <r>
    <x v="3"/>
    <n v="1128299"/>
    <x v="200"/>
    <x v="2"/>
    <x v="2"/>
    <x v="2"/>
    <x v="0"/>
    <n v="52"/>
    <x v="121"/>
    <x v="920"/>
    <n v="6017.4400000000005"/>
    <n v="0.44000000000000006"/>
    <x v="2"/>
    <x v="107"/>
  </r>
  <r>
    <x v="3"/>
    <n v="1128299"/>
    <x v="201"/>
    <x v="2"/>
    <x v="2"/>
    <x v="2"/>
    <x v="1"/>
    <n v="58"/>
    <x v="116"/>
    <x v="921"/>
    <n v="3422"/>
    <n v="0.25"/>
    <x v="2"/>
    <x v="91"/>
  </r>
  <r>
    <x v="3"/>
    <n v="1128299"/>
    <x v="202"/>
    <x v="2"/>
    <x v="2"/>
    <x v="2"/>
    <x v="2"/>
    <n v="50"/>
    <x v="124"/>
    <x v="922"/>
    <n v="4200"/>
    <n v="0.4"/>
    <x v="2"/>
    <x v="100"/>
  </r>
  <r>
    <x v="3"/>
    <n v="1128299"/>
    <x v="203"/>
    <x v="2"/>
    <x v="2"/>
    <x v="2"/>
    <x v="3"/>
    <n v="53"/>
    <x v="124"/>
    <x v="849"/>
    <n v="4452"/>
    <n v="0.39999999999999997"/>
    <x v="2"/>
    <x v="102"/>
  </r>
  <r>
    <x v="3"/>
    <n v="1128299"/>
    <x v="204"/>
    <x v="2"/>
    <x v="2"/>
    <x v="2"/>
    <x v="4"/>
    <n v="63"/>
    <x v="134"/>
    <x v="923"/>
    <n v="5853.3300000000008"/>
    <n v="0.57000000000000006"/>
    <x v="2"/>
    <x v="121"/>
  </r>
  <r>
    <x v="3"/>
    <n v="1128299"/>
    <x v="205"/>
    <x v="2"/>
    <x v="2"/>
    <x v="2"/>
    <x v="5"/>
    <n v="67"/>
    <x v="158"/>
    <x v="924"/>
    <n v="2842.1400000000003"/>
    <n v="0.21000000000000002"/>
    <x v="2"/>
    <x v="125"/>
  </r>
  <r>
    <x v="3"/>
    <n v="1128299"/>
    <x v="206"/>
    <x v="2"/>
    <x v="2"/>
    <x v="2"/>
    <x v="0"/>
    <n v="51"/>
    <x v="139"/>
    <x v="925"/>
    <n v="5977.2000000000007"/>
    <n v="0.4"/>
    <x v="2"/>
    <x v="109"/>
  </r>
  <r>
    <x v="3"/>
    <n v="1128299"/>
    <x v="207"/>
    <x v="2"/>
    <x v="2"/>
    <x v="2"/>
    <x v="1"/>
    <n v="58"/>
    <x v="118"/>
    <x v="926"/>
    <n v="4275.18"/>
    <n v="0.27"/>
    <x v="2"/>
    <x v="91"/>
  </r>
  <r>
    <x v="3"/>
    <n v="1128299"/>
    <x v="208"/>
    <x v="2"/>
    <x v="2"/>
    <x v="2"/>
    <x v="2"/>
    <n v="52"/>
    <x v="148"/>
    <x v="927"/>
    <n v="4846.4000000000005"/>
    <n v="0.4"/>
    <x v="2"/>
    <x v="107"/>
  </r>
  <r>
    <x v="3"/>
    <n v="1128299"/>
    <x v="209"/>
    <x v="2"/>
    <x v="2"/>
    <x v="2"/>
    <x v="3"/>
    <n v="51"/>
    <x v="145"/>
    <x v="928"/>
    <n v="3957.5999999999995"/>
    <n v="0.39999999999999997"/>
    <x v="2"/>
    <x v="109"/>
  </r>
  <r>
    <x v="3"/>
    <n v="1128299"/>
    <x v="210"/>
    <x v="2"/>
    <x v="2"/>
    <x v="2"/>
    <x v="4"/>
    <n v="59"/>
    <x v="36"/>
    <x v="929"/>
    <n v="6195.0000000000009"/>
    <n v="0.60000000000000009"/>
    <x v="2"/>
    <x v="95"/>
  </r>
  <r>
    <x v="3"/>
    <n v="1128299"/>
    <x v="211"/>
    <x v="2"/>
    <x v="2"/>
    <x v="2"/>
    <x v="5"/>
    <n v="67"/>
    <x v="159"/>
    <x v="930"/>
    <n v="3205.28"/>
    <n v="0.23"/>
    <x v="2"/>
    <x v="125"/>
  </r>
  <r>
    <x v="4"/>
    <n v="1189833"/>
    <x v="212"/>
    <x v="2"/>
    <x v="2"/>
    <x v="2"/>
    <x v="0"/>
    <n v="32"/>
    <x v="126"/>
    <x v="931"/>
    <n v="3312.96"/>
    <n v="0.51"/>
    <x v="2"/>
    <x v="114"/>
  </r>
  <r>
    <x v="4"/>
    <n v="1189833"/>
    <x v="213"/>
    <x v="2"/>
    <x v="2"/>
    <x v="2"/>
    <x v="1"/>
    <n v="41"/>
    <x v="130"/>
    <x v="833"/>
    <n v="2892.96"/>
    <n v="0.36"/>
    <x v="2"/>
    <x v="87"/>
  </r>
  <r>
    <x v="4"/>
    <n v="1189833"/>
    <x v="214"/>
    <x v="2"/>
    <x v="2"/>
    <x v="2"/>
    <x v="2"/>
    <n v="41"/>
    <x v="133"/>
    <x v="932"/>
    <n v="4029.48"/>
    <n v="0.52"/>
    <x v="2"/>
    <x v="87"/>
  </r>
  <r>
    <x v="4"/>
    <n v="1189833"/>
    <x v="215"/>
    <x v="2"/>
    <x v="2"/>
    <x v="2"/>
    <x v="3"/>
    <n v="41"/>
    <x v="160"/>
    <x v="933"/>
    <n v="3214.4"/>
    <n v="0.49"/>
    <x v="2"/>
    <x v="87"/>
  </r>
  <r>
    <x v="4"/>
    <n v="1189833"/>
    <x v="216"/>
    <x v="2"/>
    <x v="2"/>
    <x v="3"/>
    <x v="4"/>
    <n v="49"/>
    <x v="57"/>
    <x v="934"/>
    <n v="4689.3"/>
    <n v="0.66"/>
    <x v="2"/>
    <x v="98"/>
  </r>
  <r>
    <x v="4"/>
    <n v="1189833"/>
    <x v="217"/>
    <x v="2"/>
    <x v="2"/>
    <x v="3"/>
    <x v="5"/>
    <n v="41"/>
    <x v="131"/>
    <x v="935"/>
    <n v="2313.2199999999998"/>
    <n v="0.31"/>
    <x v="2"/>
    <x v="87"/>
  </r>
  <r>
    <x v="4"/>
    <n v="1189833"/>
    <x v="218"/>
    <x v="2"/>
    <x v="2"/>
    <x v="3"/>
    <x v="0"/>
    <n v="34"/>
    <x v="37"/>
    <x v="798"/>
    <n v="4054.5"/>
    <n v="0.53"/>
    <x v="2"/>
    <x v="111"/>
  </r>
  <r>
    <x v="4"/>
    <n v="1189833"/>
    <x v="219"/>
    <x v="2"/>
    <x v="2"/>
    <x v="3"/>
    <x v="1"/>
    <n v="43"/>
    <x v="49"/>
    <x v="936"/>
    <n v="3354"/>
    <n v="0.4"/>
    <x v="2"/>
    <x v="94"/>
  </r>
  <r>
    <x v="4"/>
    <n v="1189833"/>
    <x v="220"/>
    <x v="2"/>
    <x v="2"/>
    <x v="3"/>
    <x v="2"/>
    <n v="44"/>
    <x v="138"/>
    <x v="937"/>
    <n v="3718"/>
    <n v="0.5"/>
    <x v="2"/>
    <x v="90"/>
  </r>
  <r>
    <x v="4"/>
    <n v="1189833"/>
    <x v="221"/>
    <x v="2"/>
    <x v="2"/>
    <x v="3"/>
    <x v="3"/>
    <n v="41"/>
    <x v="152"/>
    <x v="938"/>
    <n v="3053.68"/>
    <n v="0.49"/>
    <x v="2"/>
    <x v="87"/>
  </r>
  <r>
    <x v="4"/>
    <n v="1189833"/>
    <x v="222"/>
    <x v="2"/>
    <x v="2"/>
    <x v="3"/>
    <x v="4"/>
    <n v="46"/>
    <x v="161"/>
    <x v="939"/>
    <n v="3534.6400000000003"/>
    <n v="0.68"/>
    <x v="2"/>
    <x v="89"/>
  </r>
  <r>
    <x v="4"/>
    <n v="1189833"/>
    <x v="223"/>
    <x v="2"/>
    <x v="2"/>
    <x v="3"/>
    <x v="5"/>
    <n v="41"/>
    <x v="129"/>
    <x v="940"/>
    <n v="2164.8000000000002"/>
    <n v="0.30000000000000004"/>
    <x v="2"/>
    <x v="87"/>
  </r>
  <r>
    <x v="4"/>
    <n v="1189833"/>
    <x v="224"/>
    <x v="2"/>
    <x v="2"/>
    <x v="3"/>
    <x v="0"/>
    <n v="32"/>
    <x v="97"/>
    <x v="941"/>
    <n v="3456"/>
    <n v="0.5"/>
    <x v="2"/>
    <x v="114"/>
  </r>
  <r>
    <x v="4"/>
    <n v="1189833"/>
    <x v="225"/>
    <x v="2"/>
    <x v="2"/>
    <x v="3"/>
    <x v="1"/>
    <n v="41"/>
    <x v="49"/>
    <x v="942"/>
    <n v="2798.25"/>
    <n v="0.35"/>
    <x v="2"/>
    <x v="87"/>
  </r>
  <r>
    <x v="4"/>
    <n v="1189833"/>
    <x v="226"/>
    <x v="2"/>
    <x v="2"/>
    <x v="3"/>
    <x v="2"/>
    <n v="42"/>
    <x v="138"/>
    <x v="860"/>
    <n v="3903.9"/>
    <n v="0.55000000000000004"/>
    <x v="2"/>
    <x v="119"/>
  </r>
  <r>
    <x v="4"/>
    <n v="1189833"/>
    <x v="227"/>
    <x v="2"/>
    <x v="2"/>
    <x v="3"/>
    <x v="3"/>
    <n v="41"/>
    <x v="125"/>
    <x v="943"/>
    <n v="2841.2999999999997"/>
    <n v="0.44999999999999996"/>
    <x v="2"/>
    <x v="87"/>
  </r>
  <r>
    <x v="4"/>
    <n v="1189833"/>
    <x v="228"/>
    <x v="2"/>
    <x v="2"/>
    <x v="3"/>
    <x v="4"/>
    <n v="46"/>
    <x v="162"/>
    <x v="944"/>
    <n v="3315.6800000000003"/>
    <n v="0.68"/>
    <x v="2"/>
    <x v="89"/>
  </r>
  <r>
    <x v="4"/>
    <n v="1189833"/>
    <x v="229"/>
    <x v="2"/>
    <x v="2"/>
    <x v="3"/>
    <x v="5"/>
    <n v="41"/>
    <x v="143"/>
    <x v="945"/>
    <n v="2697.7999999999997"/>
    <n v="0.35"/>
    <x v="2"/>
    <x v="87"/>
  </r>
  <r>
    <x v="4"/>
    <n v="1189833"/>
    <x v="230"/>
    <x v="2"/>
    <x v="2"/>
    <x v="3"/>
    <x v="0"/>
    <n v="43"/>
    <x v="142"/>
    <x v="946"/>
    <n v="5160"/>
    <n v="0.5"/>
    <x v="2"/>
    <x v="94"/>
  </r>
  <r>
    <x v="4"/>
    <n v="1189833"/>
    <x v="231"/>
    <x v="2"/>
    <x v="2"/>
    <x v="3"/>
    <x v="1"/>
    <n v="49"/>
    <x v="163"/>
    <x v="947"/>
    <n v="2751.8399999999997"/>
    <n v="0.36"/>
    <x v="2"/>
    <x v="98"/>
  </r>
  <r>
    <x v="4"/>
    <n v="1189833"/>
    <x v="232"/>
    <x v="2"/>
    <x v="2"/>
    <x v="3"/>
    <x v="2"/>
    <n v="49"/>
    <x v="36"/>
    <x v="948"/>
    <n v="4716.25"/>
    <n v="0.55000000000000004"/>
    <x v="2"/>
    <x v="98"/>
  </r>
  <r>
    <x v="4"/>
    <n v="1189833"/>
    <x v="233"/>
    <x v="2"/>
    <x v="2"/>
    <x v="3"/>
    <x v="3"/>
    <n v="43"/>
    <x v="152"/>
    <x v="949"/>
    <n v="3202.64"/>
    <n v="0.49"/>
    <x v="2"/>
    <x v="94"/>
  </r>
  <r>
    <x v="4"/>
    <n v="1189833"/>
    <x v="234"/>
    <x v="2"/>
    <x v="2"/>
    <x v="3"/>
    <x v="4"/>
    <n v="49"/>
    <x v="164"/>
    <x v="950"/>
    <n v="3848.46"/>
    <n v="0.66"/>
    <x v="2"/>
    <x v="98"/>
  </r>
  <r>
    <x v="4"/>
    <n v="1189833"/>
    <x v="235"/>
    <x v="2"/>
    <x v="2"/>
    <x v="3"/>
    <x v="5"/>
    <n v="62"/>
    <x v="132"/>
    <x v="951"/>
    <n v="3560.04"/>
    <n v="0.33"/>
    <x v="2"/>
    <x v="104"/>
  </r>
  <r>
    <x v="4"/>
    <n v="1189833"/>
    <x v="236"/>
    <x v="2"/>
    <x v="2"/>
    <x v="3"/>
    <x v="0"/>
    <n v="41"/>
    <x v="159"/>
    <x v="952"/>
    <n v="4434.5600000000004"/>
    <n v="0.52"/>
    <x v="2"/>
    <x v="87"/>
  </r>
  <r>
    <x v="4"/>
    <n v="1189833"/>
    <x v="237"/>
    <x v="2"/>
    <x v="2"/>
    <x v="3"/>
    <x v="1"/>
    <n v="47"/>
    <x v="138"/>
    <x v="953"/>
    <n v="2780.0499999999997"/>
    <n v="0.35"/>
    <x v="2"/>
    <x v="85"/>
  </r>
  <r>
    <x v="4"/>
    <n v="1189833"/>
    <x v="238"/>
    <x v="2"/>
    <x v="2"/>
    <x v="3"/>
    <x v="2"/>
    <n v="45"/>
    <x v="134"/>
    <x v="954"/>
    <n v="3814.2000000000003"/>
    <n v="0.52"/>
    <x v="2"/>
    <x v="96"/>
  </r>
  <r>
    <x v="4"/>
    <n v="1189833"/>
    <x v="239"/>
    <x v="2"/>
    <x v="2"/>
    <x v="3"/>
    <x v="3"/>
    <n v="41"/>
    <x v="125"/>
    <x v="943"/>
    <n v="3030.72"/>
    <n v="0.48"/>
    <x v="2"/>
    <x v="87"/>
  </r>
  <r>
    <x v="4"/>
    <n v="1189833"/>
    <x v="240"/>
    <x v="2"/>
    <x v="2"/>
    <x v="3"/>
    <x v="4"/>
    <n v="45"/>
    <x v="165"/>
    <x v="955"/>
    <n v="3831.75"/>
    <n v="0.65"/>
    <x v="2"/>
    <x v="96"/>
  </r>
  <r>
    <x v="4"/>
    <n v="1189833"/>
    <x v="241"/>
    <x v="2"/>
    <x v="2"/>
    <x v="3"/>
    <x v="5"/>
    <n v="64"/>
    <x v="141"/>
    <x v="956"/>
    <n v="3591.04"/>
    <n v="0.31"/>
    <x v="2"/>
    <x v="101"/>
  </r>
  <r>
    <x v="4"/>
    <n v="1189833"/>
    <x v="242"/>
    <x v="2"/>
    <x v="2"/>
    <x v="3"/>
    <x v="0"/>
    <n v="44"/>
    <x v="83"/>
    <x v="957"/>
    <n v="6534.0000000000009"/>
    <n v="0.55000000000000004"/>
    <x v="2"/>
    <x v="90"/>
  </r>
  <r>
    <x v="4"/>
    <n v="1189833"/>
    <x v="243"/>
    <x v="2"/>
    <x v="2"/>
    <x v="3"/>
    <x v="1"/>
    <n v="47"/>
    <x v="37"/>
    <x v="958"/>
    <n v="3701.2499999999995"/>
    <n v="0.35"/>
    <x v="2"/>
    <x v="85"/>
  </r>
  <r>
    <x v="4"/>
    <n v="1189833"/>
    <x v="244"/>
    <x v="2"/>
    <x v="2"/>
    <x v="3"/>
    <x v="2"/>
    <n v="48"/>
    <x v="126"/>
    <x v="853"/>
    <n v="5359.2000000000007"/>
    <n v="0.55000000000000004"/>
    <x v="2"/>
    <x v="92"/>
  </r>
  <r>
    <x v="4"/>
    <n v="1189833"/>
    <x v="245"/>
    <x v="2"/>
    <x v="2"/>
    <x v="3"/>
    <x v="3"/>
    <n v="44"/>
    <x v="36"/>
    <x v="844"/>
    <n v="3696"/>
    <n v="0.48"/>
    <x v="2"/>
    <x v="90"/>
  </r>
  <r>
    <x v="4"/>
    <n v="1189833"/>
    <x v="246"/>
    <x v="2"/>
    <x v="2"/>
    <x v="3"/>
    <x v="4"/>
    <n v="45"/>
    <x v="35"/>
    <x v="959"/>
    <n v="3881.2500000000005"/>
    <n v="0.69000000000000006"/>
    <x v="2"/>
    <x v="96"/>
  </r>
  <r>
    <x v="4"/>
    <n v="1189833"/>
    <x v="247"/>
    <x v="2"/>
    <x v="2"/>
    <x v="3"/>
    <x v="5"/>
    <n v="60"/>
    <x v="40"/>
    <x v="904"/>
    <n v="3720"/>
    <n v="0.31"/>
    <x v="2"/>
    <x v="106"/>
  </r>
  <r>
    <x v="4"/>
    <n v="1189833"/>
    <x v="248"/>
    <x v="2"/>
    <x v="2"/>
    <x v="3"/>
    <x v="0"/>
    <n v="41"/>
    <x v="99"/>
    <x v="856"/>
    <n v="4976.58"/>
    <n v="0.51"/>
    <x v="2"/>
    <x v="87"/>
  </r>
  <r>
    <x v="4"/>
    <n v="1189833"/>
    <x v="249"/>
    <x v="2"/>
    <x v="2"/>
    <x v="3"/>
    <x v="1"/>
    <n v="46"/>
    <x v="97"/>
    <x v="741"/>
    <n v="3775.68"/>
    <n v="0.38"/>
    <x v="2"/>
    <x v="89"/>
  </r>
  <r>
    <x v="4"/>
    <n v="1189833"/>
    <x v="250"/>
    <x v="2"/>
    <x v="2"/>
    <x v="3"/>
    <x v="2"/>
    <n v="47"/>
    <x v="153"/>
    <x v="960"/>
    <n v="5327.92"/>
    <n v="0.52"/>
    <x v="2"/>
    <x v="85"/>
  </r>
  <r>
    <x v="4"/>
    <n v="1189833"/>
    <x v="251"/>
    <x v="2"/>
    <x v="2"/>
    <x v="3"/>
    <x v="3"/>
    <n v="44"/>
    <x v="133"/>
    <x v="961"/>
    <n v="3991.68"/>
    <n v="0.48"/>
    <x v="2"/>
    <x v="90"/>
  </r>
  <r>
    <x v="4"/>
    <n v="1189833"/>
    <x v="252"/>
    <x v="2"/>
    <x v="2"/>
    <x v="3"/>
    <x v="4"/>
    <n v="46"/>
    <x v="133"/>
    <x v="962"/>
    <n v="5738.04"/>
    <n v="0.66"/>
    <x v="2"/>
    <x v="89"/>
  </r>
  <r>
    <x v="4"/>
    <n v="1189833"/>
    <x v="253"/>
    <x v="2"/>
    <x v="2"/>
    <x v="3"/>
    <x v="5"/>
    <n v="59"/>
    <x v="126"/>
    <x v="963"/>
    <n v="3593.1000000000004"/>
    <n v="0.30000000000000004"/>
    <x v="2"/>
    <x v="95"/>
  </r>
  <r>
    <x v="4"/>
    <n v="1189833"/>
    <x v="254"/>
    <x v="2"/>
    <x v="2"/>
    <x v="3"/>
    <x v="0"/>
    <n v="47"/>
    <x v="100"/>
    <x v="781"/>
    <n v="6158.88"/>
    <n v="0.52"/>
    <x v="2"/>
    <x v="85"/>
  </r>
  <r>
    <x v="4"/>
    <n v="1189833"/>
    <x v="255"/>
    <x v="2"/>
    <x v="2"/>
    <x v="3"/>
    <x v="1"/>
    <n v="51"/>
    <x v="166"/>
    <x v="964"/>
    <n v="4508.4000000000005"/>
    <n v="0.4"/>
    <x v="2"/>
    <x v="109"/>
  </r>
  <r>
    <x v="4"/>
    <n v="1189833"/>
    <x v="256"/>
    <x v="2"/>
    <x v="2"/>
    <x v="3"/>
    <x v="2"/>
    <n v="48"/>
    <x v="153"/>
    <x v="965"/>
    <n v="5336.64"/>
    <n v="0.51"/>
    <x v="2"/>
    <x v="92"/>
  </r>
  <r>
    <x v="4"/>
    <n v="1189833"/>
    <x v="257"/>
    <x v="2"/>
    <x v="2"/>
    <x v="3"/>
    <x v="3"/>
    <n v="47"/>
    <x v="138"/>
    <x v="953"/>
    <n v="3812.64"/>
    <n v="0.48"/>
    <x v="2"/>
    <x v="85"/>
  </r>
  <r>
    <x v="4"/>
    <n v="1189833"/>
    <x v="258"/>
    <x v="2"/>
    <x v="2"/>
    <x v="3"/>
    <x v="4"/>
    <n v="58"/>
    <x v="131"/>
    <x v="966"/>
    <n v="7072.52"/>
    <n v="0.67"/>
    <x v="2"/>
    <x v="91"/>
  </r>
  <r>
    <x v="4"/>
    <n v="1189833"/>
    <x v="259"/>
    <x v="2"/>
    <x v="2"/>
    <x v="3"/>
    <x v="5"/>
    <n v="61"/>
    <x v="133"/>
    <x v="967"/>
    <n v="4035.1499999999996"/>
    <n v="0.35"/>
    <x v="2"/>
    <x v="103"/>
  </r>
  <r>
    <x v="4"/>
    <n v="1189833"/>
    <x v="260"/>
    <x v="2"/>
    <x v="2"/>
    <x v="3"/>
    <x v="0"/>
    <n v="47"/>
    <x v="127"/>
    <x v="968"/>
    <n v="5405.9400000000005"/>
    <n v="0.54"/>
    <x v="2"/>
    <x v="85"/>
  </r>
  <r>
    <x v="4"/>
    <n v="1189833"/>
    <x v="261"/>
    <x v="2"/>
    <x v="2"/>
    <x v="3"/>
    <x v="1"/>
    <n v="50"/>
    <x v="87"/>
    <x v="969"/>
    <n v="4569.5"/>
    <n v="0.37"/>
    <x v="2"/>
    <x v="100"/>
  </r>
  <r>
    <x v="4"/>
    <n v="1189833"/>
    <x v="262"/>
    <x v="2"/>
    <x v="2"/>
    <x v="3"/>
    <x v="2"/>
    <n v="46"/>
    <x v="130"/>
    <x v="970"/>
    <n v="4508"/>
    <n v="0.5"/>
    <x v="2"/>
    <x v="89"/>
  </r>
  <r>
    <x v="4"/>
    <n v="1189833"/>
    <x v="263"/>
    <x v="2"/>
    <x v="2"/>
    <x v="3"/>
    <x v="3"/>
    <n v="46"/>
    <x v="129"/>
    <x v="971"/>
    <n v="4048"/>
    <n v="0.5"/>
    <x v="2"/>
    <x v="89"/>
  </r>
  <r>
    <x v="4"/>
    <n v="1189833"/>
    <x v="264"/>
    <x v="2"/>
    <x v="2"/>
    <x v="3"/>
    <x v="4"/>
    <n v="58"/>
    <x v="134"/>
    <x v="972"/>
    <n v="6334.18"/>
    <n v="0.67"/>
    <x v="2"/>
    <x v="91"/>
  </r>
  <r>
    <x v="4"/>
    <n v="1189833"/>
    <x v="265"/>
    <x v="2"/>
    <x v="2"/>
    <x v="3"/>
    <x v="5"/>
    <n v="59"/>
    <x v="133"/>
    <x v="973"/>
    <n v="3456.81"/>
    <n v="0.31"/>
    <x v="2"/>
    <x v="95"/>
  </r>
  <r>
    <x v="4"/>
    <n v="1189833"/>
    <x v="266"/>
    <x v="2"/>
    <x v="2"/>
    <x v="3"/>
    <x v="0"/>
    <n v="49"/>
    <x v="167"/>
    <x v="974"/>
    <n v="5488"/>
    <n v="0.5"/>
    <x v="2"/>
    <x v="98"/>
  </r>
  <r>
    <x v="4"/>
    <n v="1189833"/>
    <x v="267"/>
    <x v="2"/>
    <x v="2"/>
    <x v="3"/>
    <x v="1"/>
    <n v="51"/>
    <x v="136"/>
    <x v="975"/>
    <n v="4259.5199999999995"/>
    <n v="0.36"/>
    <x v="2"/>
    <x v="109"/>
  </r>
  <r>
    <x v="4"/>
    <n v="1189833"/>
    <x v="268"/>
    <x v="2"/>
    <x v="2"/>
    <x v="3"/>
    <x v="2"/>
    <n v="49"/>
    <x v="129"/>
    <x v="976"/>
    <n v="4398.24"/>
    <n v="0.51"/>
    <x v="2"/>
    <x v="98"/>
  </r>
  <r>
    <x v="4"/>
    <n v="1189833"/>
    <x v="269"/>
    <x v="2"/>
    <x v="2"/>
    <x v="3"/>
    <x v="3"/>
    <n v="48"/>
    <x v="36"/>
    <x v="865"/>
    <n v="3779.9999999999995"/>
    <n v="0.44999999999999996"/>
    <x v="2"/>
    <x v="92"/>
  </r>
  <r>
    <x v="4"/>
    <n v="1189833"/>
    <x v="270"/>
    <x v="2"/>
    <x v="2"/>
    <x v="3"/>
    <x v="4"/>
    <n v="56"/>
    <x v="132"/>
    <x v="853"/>
    <n v="6625.92"/>
    <n v="0.68"/>
    <x v="2"/>
    <x v="97"/>
  </r>
  <r>
    <x v="4"/>
    <n v="1189833"/>
    <x v="271"/>
    <x v="2"/>
    <x v="2"/>
    <x v="3"/>
    <x v="5"/>
    <n v="62"/>
    <x v="129"/>
    <x v="977"/>
    <n v="3819.2"/>
    <n v="0.35"/>
    <x v="2"/>
    <x v="104"/>
  </r>
  <r>
    <x v="4"/>
    <n v="1189833"/>
    <x v="272"/>
    <x v="2"/>
    <x v="2"/>
    <x v="3"/>
    <x v="0"/>
    <n v="49"/>
    <x v="108"/>
    <x v="978"/>
    <n v="5659.5"/>
    <n v="0.5"/>
    <x v="2"/>
    <x v="98"/>
  </r>
  <r>
    <x v="4"/>
    <n v="1189833"/>
    <x v="273"/>
    <x v="2"/>
    <x v="2"/>
    <x v="3"/>
    <x v="1"/>
    <n v="54"/>
    <x v="102"/>
    <x v="979"/>
    <n v="4411.8"/>
    <n v="0.38"/>
    <x v="2"/>
    <x v="99"/>
  </r>
  <r>
    <x v="4"/>
    <n v="1189833"/>
    <x v="274"/>
    <x v="2"/>
    <x v="2"/>
    <x v="3"/>
    <x v="2"/>
    <n v="47"/>
    <x v="138"/>
    <x v="953"/>
    <n v="3971.5"/>
    <n v="0.5"/>
    <x v="2"/>
    <x v="85"/>
  </r>
  <r>
    <x v="4"/>
    <n v="1189833"/>
    <x v="275"/>
    <x v="2"/>
    <x v="2"/>
    <x v="3"/>
    <x v="3"/>
    <n v="47"/>
    <x v="129"/>
    <x v="980"/>
    <n v="3722.3999999999996"/>
    <n v="0.44999999999999996"/>
    <x v="2"/>
    <x v="85"/>
  </r>
  <r>
    <x v="4"/>
    <n v="1189833"/>
    <x v="276"/>
    <x v="2"/>
    <x v="2"/>
    <x v="3"/>
    <x v="4"/>
    <n v="55"/>
    <x v="132"/>
    <x v="981"/>
    <n v="6603.3"/>
    <n v="0.69000000000000006"/>
    <x v="2"/>
    <x v="88"/>
  </r>
  <r>
    <x v="4"/>
    <n v="1189833"/>
    <x v="277"/>
    <x v="2"/>
    <x v="2"/>
    <x v="3"/>
    <x v="5"/>
    <n v="59"/>
    <x v="133"/>
    <x v="973"/>
    <n v="3791.34"/>
    <n v="0.34"/>
    <x v="2"/>
    <x v="95"/>
  </r>
  <r>
    <x v="4"/>
    <n v="1189833"/>
    <x v="278"/>
    <x v="2"/>
    <x v="2"/>
    <x v="3"/>
    <x v="0"/>
    <n v="49"/>
    <x v="37"/>
    <x v="982"/>
    <n v="5622.75"/>
    <n v="0.51"/>
    <x v="2"/>
    <x v="98"/>
  </r>
  <r>
    <x v="4"/>
    <n v="1189833"/>
    <x v="279"/>
    <x v="2"/>
    <x v="2"/>
    <x v="3"/>
    <x v="1"/>
    <n v="50"/>
    <x v="93"/>
    <x v="795"/>
    <n v="4617"/>
    <n v="0.38"/>
    <x v="2"/>
    <x v="100"/>
  </r>
  <r>
    <x v="4"/>
    <n v="1189833"/>
    <x v="280"/>
    <x v="2"/>
    <x v="2"/>
    <x v="3"/>
    <x v="2"/>
    <n v="46"/>
    <x v="131"/>
    <x v="873"/>
    <n v="4520.88"/>
    <n v="0.54"/>
    <x v="2"/>
    <x v="89"/>
  </r>
  <r>
    <x v="4"/>
    <n v="1189833"/>
    <x v="281"/>
    <x v="2"/>
    <x v="2"/>
    <x v="3"/>
    <x v="3"/>
    <n v="49"/>
    <x v="124"/>
    <x v="869"/>
    <n v="5145"/>
    <n v="0.5"/>
    <x v="2"/>
    <x v="98"/>
  </r>
  <r>
    <x v="4"/>
    <n v="1189833"/>
    <x v="282"/>
    <x v="2"/>
    <x v="2"/>
    <x v="3"/>
    <x v="4"/>
    <n v="55"/>
    <x v="163"/>
    <x v="983"/>
    <n v="5577"/>
    <n v="0.65"/>
    <x v="2"/>
    <x v="88"/>
  </r>
  <r>
    <x v="4"/>
    <n v="1189833"/>
    <x v="283"/>
    <x v="2"/>
    <x v="2"/>
    <x v="3"/>
    <x v="5"/>
    <n v="59"/>
    <x v="130"/>
    <x v="984"/>
    <n v="4047.3999999999996"/>
    <n v="0.35"/>
    <x v="2"/>
    <x v="95"/>
  </r>
  <r>
    <x v="0"/>
    <n v="1185732"/>
    <x v="284"/>
    <x v="2"/>
    <x v="2"/>
    <x v="3"/>
    <x v="0"/>
    <n v="44"/>
    <x v="168"/>
    <x v="985"/>
    <n v="2837.12"/>
    <n v="0.52"/>
    <x v="2"/>
    <x v="90"/>
  </r>
  <r>
    <x v="0"/>
    <n v="1185732"/>
    <x v="285"/>
    <x v="2"/>
    <x v="2"/>
    <x v="3"/>
    <x v="1"/>
    <n v="41"/>
    <x v="169"/>
    <x v="986"/>
    <n v="1452.2199999999998"/>
    <n v="0.45999999999999996"/>
    <x v="2"/>
    <x v="87"/>
  </r>
  <r>
    <x v="0"/>
    <n v="1185732"/>
    <x v="286"/>
    <x v="2"/>
    <x v="2"/>
    <x v="3"/>
    <x v="2"/>
    <n v="32"/>
    <x v="170"/>
    <x v="987"/>
    <n v="1248.32"/>
    <n v="0.47"/>
    <x v="2"/>
    <x v="114"/>
  </r>
  <r>
    <x v="0"/>
    <n v="1185732"/>
    <x v="287"/>
    <x v="2"/>
    <x v="2"/>
    <x v="3"/>
    <x v="3"/>
    <n v="37"/>
    <x v="171"/>
    <x v="988"/>
    <n v="654.16"/>
    <n v="0.52"/>
    <x v="2"/>
    <x v="117"/>
  </r>
  <r>
    <x v="0"/>
    <n v="1185732"/>
    <x v="288"/>
    <x v="3"/>
    <x v="3"/>
    <x v="4"/>
    <x v="4"/>
    <n v="53"/>
    <x v="172"/>
    <x v="989"/>
    <n v="1220.5899999999999"/>
    <n v="0.49"/>
    <x v="2"/>
    <x v="102"/>
  </r>
  <r>
    <x v="0"/>
    <n v="1185732"/>
    <x v="289"/>
    <x v="3"/>
    <x v="3"/>
    <x v="4"/>
    <x v="5"/>
    <n v="41"/>
    <x v="173"/>
    <x v="990"/>
    <n v="1697.3999999999999"/>
    <n v="0.6"/>
    <x v="2"/>
    <x v="87"/>
  </r>
  <r>
    <x v="0"/>
    <n v="1185732"/>
    <x v="290"/>
    <x v="3"/>
    <x v="3"/>
    <x v="4"/>
    <x v="0"/>
    <n v="44"/>
    <x v="174"/>
    <x v="991"/>
    <n v="3545.52"/>
    <n v="0.51"/>
    <x v="2"/>
    <x v="90"/>
  </r>
  <r>
    <x v="0"/>
    <n v="1185732"/>
    <x v="291"/>
    <x v="3"/>
    <x v="3"/>
    <x v="4"/>
    <x v="1"/>
    <n v="43"/>
    <x v="175"/>
    <x v="992"/>
    <n v="1030.71"/>
    <n v="0.47"/>
    <x v="2"/>
    <x v="94"/>
  </r>
  <r>
    <x v="0"/>
    <n v="1185732"/>
    <x v="292"/>
    <x v="3"/>
    <x v="3"/>
    <x v="4"/>
    <x v="2"/>
    <n v="32"/>
    <x v="176"/>
    <x v="993"/>
    <n v="897.92"/>
    <n v="0.45999999999999996"/>
    <x v="2"/>
    <x v="114"/>
  </r>
  <r>
    <x v="0"/>
    <n v="1185732"/>
    <x v="293"/>
    <x v="3"/>
    <x v="3"/>
    <x v="4"/>
    <x v="3"/>
    <n v="39"/>
    <x v="177"/>
    <x v="994"/>
    <n v="578.76"/>
    <n v="0.53"/>
    <x v="2"/>
    <x v="93"/>
  </r>
  <r>
    <x v="0"/>
    <n v="1185732"/>
    <x v="294"/>
    <x v="3"/>
    <x v="3"/>
    <x v="4"/>
    <x v="4"/>
    <n v="50"/>
    <x v="178"/>
    <x v="995"/>
    <n v="1034"/>
    <n v="0.47"/>
    <x v="2"/>
    <x v="100"/>
  </r>
  <r>
    <x v="0"/>
    <n v="1185732"/>
    <x v="295"/>
    <x v="3"/>
    <x v="3"/>
    <x v="4"/>
    <x v="5"/>
    <n v="43"/>
    <x v="169"/>
    <x v="996"/>
    <n v="2152.15"/>
    <n v="0.65"/>
    <x v="2"/>
    <x v="94"/>
  </r>
  <r>
    <x v="0"/>
    <n v="1185732"/>
    <x v="296"/>
    <x v="3"/>
    <x v="3"/>
    <x v="4"/>
    <x v="0"/>
    <n v="47"/>
    <x v="179"/>
    <x v="997"/>
    <n v="3722.4"/>
    <n v="0.55000000000000004"/>
    <x v="2"/>
    <x v="85"/>
  </r>
  <r>
    <x v="0"/>
    <n v="1185732"/>
    <x v="297"/>
    <x v="3"/>
    <x v="3"/>
    <x v="4"/>
    <x v="1"/>
    <n v="46"/>
    <x v="180"/>
    <x v="998"/>
    <n v="1324.8"/>
    <n v="0.48"/>
    <x v="2"/>
    <x v="89"/>
  </r>
  <r>
    <x v="0"/>
    <n v="1185732"/>
    <x v="298"/>
    <x v="3"/>
    <x v="3"/>
    <x v="4"/>
    <x v="2"/>
    <n v="37"/>
    <x v="181"/>
    <x v="999"/>
    <n v="1132.1999999999998"/>
    <n v="0.44999999999999996"/>
    <x v="2"/>
    <x v="117"/>
  </r>
  <r>
    <x v="0"/>
    <n v="1185732"/>
    <x v="299"/>
    <x v="3"/>
    <x v="3"/>
    <x v="4"/>
    <x v="3"/>
    <n v="41"/>
    <x v="182"/>
    <x v="1000"/>
    <n v="412.87"/>
    <n v="0.53"/>
    <x v="2"/>
    <x v="87"/>
  </r>
  <r>
    <x v="0"/>
    <n v="1185732"/>
    <x v="300"/>
    <x v="3"/>
    <x v="3"/>
    <x v="4"/>
    <x v="4"/>
    <n v="56"/>
    <x v="183"/>
    <x v="1001"/>
    <n v="1000.16"/>
    <n v="0.47"/>
    <x v="2"/>
    <x v="97"/>
  </r>
  <r>
    <x v="0"/>
    <n v="1185732"/>
    <x v="301"/>
    <x v="3"/>
    <x v="3"/>
    <x v="4"/>
    <x v="5"/>
    <n v="45"/>
    <x v="184"/>
    <x v="1002"/>
    <n v="1786.05"/>
    <n v="0.63"/>
    <x v="2"/>
    <x v="96"/>
  </r>
  <r>
    <x v="0"/>
    <n v="1185732"/>
    <x v="302"/>
    <x v="3"/>
    <x v="3"/>
    <x v="4"/>
    <x v="0"/>
    <n v="48"/>
    <x v="185"/>
    <x v="1003"/>
    <n v="3045.12"/>
    <n v="0.52"/>
    <x v="2"/>
    <x v="92"/>
  </r>
  <r>
    <x v="0"/>
    <n v="1185732"/>
    <x v="303"/>
    <x v="3"/>
    <x v="3"/>
    <x v="4"/>
    <x v="1"/>
    <n v="48"/>
    <x v="178"/>
    <x v="1004"/>
    <n v="971.52"/>
    <n v="0.45999999999999996"/>
    <x v="2"/>
    <x v="92"/>
  </r>
  <r>
    <x v="0"/>
    <n v="1185732"/>
    <x v="304"/>
    <x v="3"/>
    <x v="3"/>
    <x v="4"/>
    <x v="2"/>
    <n v="36"/>
    <x v="186"/>
    <x v="1005"/>
    <n v="725.76"/>
    <n v="0.48"/>
    <x v="2"/>
    <x v="86"/>
  </r>
  <r>
    <x v="0"/>
    <n v="1185732"/>
    <x v="305"/>
    <x v="3"/>
    <x v="3"/>
    <x v="4"/>
    <x v="3"/>
    <n v="44"/>
    <x v="187"/>
    <x v="1006"/>
    <n v="440"/>
    <n v="0.5"/>
    <x v="2"/>
    <x v="90"/>
  </r>
  <r>
    <x v="0"/>
    <n v="1185732"/>
    <x v="306"/>
    <x v="3"/>
    <x v="3"/>
    <x v="4"/>
    <x v="4"/>
    <n v="54"/>
    <x v="177"/>
    <x v="1005"/>
    <n v="710.64"/>
    <n v="0.47"/>
    <x v="2"/>
    <x v="99"/>
  </r>
  <r>
    <x v="0"/>
    <n v="1185732"/>
    <x v="307"/>
    <x v="3"/>
    <x v="3"/>
    <x v="4"/>
    <x v="5"/>
    <n v="49"/>
    <x v="188"/>
    <x v="1007"/>
    <n v="1911"/>
    <n v="0.6"/>
    <x v="2"/>
    <x v="98"/>
  </r>
  <r>
    <x v="0"/>
    <n v="1185732"/>
    <x v="308"/>
    <x v="3"/>
    <x v="3"/>
    <x v="4"/>
    <x v="0"/>
    <n v="58"/>
    <x v="189"/>
    <x v="819"/>
    <n v="4196.88"/>
    <n v="0.54"/>
    <x v="2"/>
    <x v="91"/>
  </r>
  <r>
    <x v="0"/>
    <n v="1185732"/>
    <x v="309"/>
    <x v="3"/>
    <x v="3"/>
    <x v="4"/>
    <x v="1"/>
    <n v="53"/>
    <x v="190"/>
    <x v="1008"/>
    <n v="1287.8999999999999"/>
    <n v="0.44999999999999996"/>
    <x v="2"/>
    <x v="102"/>
  </r>
  <r>
    <x v="0"/>
    <n v="1185732"/>
    <x v="310"/>
    <x v="3"/>
    <x v="3"/>
    <x v="4"/>
    <x v="2"/>
    <n v="49"/>
    <x v="178"/>
    <x v="1009"/>
    <n v="991.75999999999988"/>
    <n v="0.45999999999999996"/>
    <x v="2"/>
    <x v="98"/>
  </r>
  <r>
    <x v="0"/>
    <n v="1185732"/>
    <x v="311"/>
    <x v="3"/>
    <x v="3"/>
    <x v="4"/>
    <x v="3"/>
    <n v="48"/>
    <x v="177"/>
    <x v="1010"/>
    <n v="712.32"/>
    <n v="0.53"/>
    <x v="2"/>
    <x v="92"/>
  </r>
  <r>
    <x v="0"/>
    <n v="1185732"/>
    <x v="312"/>
    <x v="3"/>
    <x v="3"/>
    <x v="4"/>
    <x v="4"/>
    <n v="59"/>
    <x v="191"/>
    <x v="1011"/>
    <n v="949.9"/>
    <n v="0.45999999999999996"/>
    <x v="2"/>
    <x v="95"/>
  </r>
  <r>
    <x v="0"/>
    <n v="1185732"/>
    <x v="313"/>
    <x v="3"/>
    <x v="3"/>
    <x v="4"/>
    <x v="5"/>
    <n v="64"/>
    <x v="184"/>
    <x v="1012"/>
    <n v="2419.1999999999998"/>
    <n v="0.6"/>
    <x v="2"/>
    <x v="101"/>
  </r>
  <r>
    <x v="0"/>
    <n v="1185732"/>
    <x v="314"/>
    <x v="3"/>
    <x v="3"/>
    <x v="4"/>
    <x v="0"/>
    <n v="46"/>
    <x v="192"/>
    <x v="1013"/>
    <n v="3415.5000000000005"/>
    <n v="0.55000000000000004"/>
    <x v="2"/>
    <x v="89"/>
  </r>
  <r>
    <x v="0"/>
    <n v="1185732"/>
    <x v="315"/>
    <x v="3"/>
    <x v="3"/>
    <x v="4"/>
    <x v="1"/>
    <n v="43"/>
    <x v="184"/>
    <x v="1014"/>
    <n v="1219.05"/>
    <n v="0.44999999999999996"/>
    <x v="2"/>
    <x v="94"/>
  </r>
  <r>
    <x v="0"/>
    <n v="1185732"/>
    <x v="316"/>
    <x v="3"/>
    <x v="3"/>
    <x v="4"/>
    <x v="2"/>
    <n v="39"/>
    <x v="190"/>
    <x v="1015"/>
    <n v="947.69999999999993"/>
    <n v="0.44999999999999996"/>
    <x v="2"/>
    <x v="93"/>
  </r>
  <r>
    <x v="0"/>
    <n v="1185732"/>
    <x v="317"/>
    <x v="3"/>
    <x v="3"/>
    <x v="4"/>
    <x v="3"/>
    <n v="38"/>
    <x v="172"/>
    <x v="1016"/>
    <n v="946.58"/>
    <n v="0.53"/>
    <x v="2"/>
    <x v="115"/>
  </r>
  <r>
    <x v="0"/>
    <n v="1185732"/>
    <x v="318"/>
    <x v="3"/>
    <x v="3"/>
    <x v="4"/>
    <x v="4"/>
    <n v="46"/>
    <x v="175"/>
    <x v="1017"/>
    <n v="1173"/>
    <n v="0.5"/>
    <x v="2"/>
    <x v="89"/>
  </r>
  <r>
    <x v="0"/>
    <n v="1185732"/>
    <x v="319"/>
    <x v="3"/>
    <x v="3"/>
    <x v="4"/>
    <x v="5"/>
    <n v="51"/>
    <x v="193"/>
    <x v="1018"/>
    <n v="3373.65"/>
    <n v="0.63"/>
    <x v="2"/>
    <x v="109"/>
  </r>
  <r>
    <x v="0"/>
    <n v="1185732"/>
    <x v="320"/>
    <x v="3"/>
    <x v="3"/>
    <x v="4"/>
    <x v="0"/>
    <n v="47"/>
    <x v="147"/>
    <x v="1019"/>
    <n v="3934.84"/>
    <n v="0.52"/>
    <x v="2"/>
    <x v="85"/>
  </r>
  <r>
    <x v="0"/>
    <n v="1185732"/>
    <x v="321"/>
    <x v="3"/>
    <x v="3"/>
    <x v="4"/>
    <x v="1"/>
    <n v="43"/>
    <x v="194"/>
    <x v="1020"/>
    <n v="1567.35"/>
    <n v="0.44999999999999996"/>
    <x v="2"/>
    <x v="94"/>
  </r>
  <r>
    <x v="0"/>
    <n v="1185732"/>
    <x v="322"/>
    <x v="3"/>
    <x v="3"/>
    <x v="4"/>
    <x v="2"/>
    <n v="36"/>
    <x v="188"/>
    <x v="1021"/>
    <n v="1053"/>
    <n v="0.44999999999999996"/>
    <x v="2"/>
    <x v="86"/>
  </r>
  <r>
    <x v="0"/>
    <n v="1185732"/>
    <x v="323"/>
    <x v="3"/>
    <x v="3"/>
    <x v="4"/>
    <x v="3"/>
    <n v="39"/>
    <x v="50"/>
    <x v="1022"/>
    <n v="1053"/>
    <n v="0.54"/>
    <x v="2"/>
    <x v="93"/>
  </r>
  <r>
    <x v="0"/>
    <n v="1185732"/>
    <x v="324"/>
    <x v="3"/>
    <x v="3"/>
    <x v="4"/>
    <x v="4"/>
    <n v="47"/>
    <x v="195"/>
    <x v="1023"/>
    <n v="1210.7199999999998"/>
    <n v="0.45999999999999996"/>
    <x v="2"/>
    <x v="85"/>
  </r>
  <r>
    <x v="0"/>
    <n v="1185732"/>
    <x v="325"/>
    <x v="3"/>
    <x v="3"/>
    <x v="4"/>
    <x v="5"/>
    <n v="54"/>
    <x v="196"/>
    <x v="1024"/>
    <n v="3952.7999999999997"/>
    <n v="0.61"/>
    <x v="2"/>
    <x v="99"/>
  </r>
  <r>
    <x v="0"/>
    <n v="1185732"/>
    <x v="326"/>
    <x v="3"/>
    <x v="3"/>
    <x v="4"/>
    <x v="0"/>
    <n v="49"/>
    <x v="197"/>
    <x v="1025"/>
    <n v="3723.51"/>
    <n v="0.51"/>
    <x v="2"/>
    <x v="98"/>
  </r>
  <r>
    <x v="0"/>
    <n v="1185732"/>
    <x v="327"/>
    <x v="3"/>
    <x v="3"/>
    <x v="4"/>
    <x v="1"/>
    <n v="41"/>
    <x v="198"/>
    <x v="1026"/>
    <n v="1772.84"/>
    <n v="0.45999999999999996"/>
    <x v="2"/>
    <x v="87"/>
  </r>
  <r>
    <x v="0"/>
    <n v="1185732"/>
    <x v="328"/>
    <x v="3"/>
    <x v="3"/>
    <x v="4"/>
    <x v="2"/>
    <n v="38"/>
    <x v="41"/>
    <x v="1027"/>
    <n v="1396.5"/>
    <n v="0.49"/>
    <x v="2"/>
    <x v="115"/>
  </r>
  <r>
    <x v="0"/>
    <n v="1185732"/>
    <x v="329"/>
    <x v="3"/>
    <x v="3"/>
    <x v="4"/>
    <x v="3"/>
    <n v="37"/>
    <x v="184"/>
    <x v="1028"/>
    <n v="1165.5"/>
    <n v="0.5"/>
    <x v="2"/>
    <x v="117"/>
  </r>
  <r>
    <x v="0"/>
    <n v="1185732"/>
    <x v="330"/>
    <x v="3"/>
    <x v="3"/>
    <x v="4"/>
    <x v="4"/>
    <n v="49"/>
    <x v="50"/>
    <x v="1029"/>
    <n v="1225"/>
    <n v="0.5"/>
    <x v="2"/>
    <x v="98"/>
  </r>
  <r>
    <x v="0"/>
    <n v="1185732"/>
    <x v="331"/>
    <x v="3"/>
    <x v="3"/>
    <x v="4"/>
    <x v="5"/>
    <n v="50"/>
    <x v="198"/>
    <x v="1030"/>
    <n v="3055"/>
    <n v="0.65"/>
    <x v="2"/>
    <x v="100"/>
  </r>
  <r>
    <x v="0"/>
    <n v="1185732"/>
    <x v="332"/>
    <x v="3"/>
    <x v="3"/>
    <x v="4"/>
    <x v="0"/>
    <n v="47"/>
    <x v="192"/>
    <x v="1031"/>
    <n v="3172.5"/>
    <n v="0.5"/>
    <x v="2"/>
    <x v="85"/>
  </r>
  <r>
    <x v="0"/>
    <n v="1185732"/>
    <x v="333"/>
    <x v="3"/>
    <x v="3"/>
    <x v="4"/>
    <x v="1"/>
    <n v="41"/>
    <x v="199"/>
    <x v="1032"/>
    <n v="1687.56"/>
    <n v="0.49"/>
    <x v="2"/>
    <x v="87"/>
  </r>
  <r>
    <x v="0"/>
    <n v="1185732"/>
    <x v="334"/>
    <x v="3"/>
    <x v="3"/>
    <x v="4"/>
    <x v="2"/>
    <n v="36"/>
    <x v="180"/>
    <x v="1033"/>
    <n v="1015.1999999999999"/>
    <n v="0.47"/>
    <x v="2"/>
    <x v="86"/>
  </r>
  <r>
    <x v="0"/>
    <n v="1185732"/>
    <x v="335"/>
    <x v="3"/>
    <x v="3"/>
    <x v="4"/>
    <x v="3"/>
    <n v="36"/>
    <x v="178"/>
    <x v="1034"/>
    <n v="839.5200000000001"/>
    <n v="0.53"/>
    <x v="2"/>
    <x v="86"/>
  </r>
  <r>
    <x v="0"/>
    <n v="1185732"/>
    <x v="336"/>
    <x v="3"/>
    <x v="3"/>
    <x v="4"/>
    <x v="4"/>
    <n v="49"/>
    <x v="200"/>
    <x v="1035"/>
    <n v="1104.4599999999998"/>
    <n v="0.45999999999999996"/>
    <x v="2"/>
    <x v="98"/>
  </r>
  <r>
    <x v="0"/>
    <n v="1185732"/>
    <x v="337"/>
    <x v="3"/>
    <x v="3"/>
    <x v="4"/>
    <x v="5"/>
    <n v="53"/>
    <x v="201"/>
    <x v="1036"/>
    <n v="2476.16"/>
    <n v="0.64"/>
    <x v="2"/>
    <x v="102"/>
  </r>
  <r>
    <x v="0"/>
    <n v="1185732"/>
    <x v="338"/>
    <x v="3"/>
    <x v="3"/>
    <x v="4"/>
    <x v="0"/>
    <n v="56"/>
    <x v="202"/>
    <x v="1037"/>
    <n v="3542.0000000000005"/>
    <n v="0.55000000000000004"/>
    <x v="2"/>
    <x v="97"/>
  </r>
  <r>
    <x v="0"/>
    <n v="1185732"/>
    <x v="339"/>
    <x v="3"/>
    <x v="3"/>
    <x v="4"/>
    <x v="1"/>
    <n v="49"/>
    <x v="41"/>
    <x v="1038"/>
    <n v="1800.75"/>
    <n v="0.49"/>
    <x v="2"/>
    <x v="98"/>
  </r>
  <r>
    <x v="0"/>
    <n v="1185732"/>
    <x v="340"/>
    <x v="3"/>
    <x v="3"/>
    <x v="4"/>
    <x v="2"/>
    <n v="48"/>
    <x v="203"/>
    <x v="1039"/>
    <n v="842.39999999999986"/>
    <n v="0.44999999999999996"/>
    <x v="2"/>
    <x v="92"/>
  </r>
  <r>
    <x v="0"/>
    <n v="1185732"/>
    <x v="341"/>
    <x v="3"/>
    <x v="3"/>
    <x v="4"/>
    <x v="3"/>
    <n v="47"/>
    <x v="204"/>
    <x v="1040"/>
    <n v="791.01"/>
    <n v="0.51"/>
    <x v="2"/>
    <x v="85"/>
  </r>
  <r>
    <x v="0"/>
    <n v="1185732"/>
    <x v="342"/>
    <x v="3"/>
    <x v="3"/>
    <x v="4"/>
    <x v="4"/>
    <n v="56"/>
    <x v="204"/>
    <x v="1041"/>
    <n v="868.56"/>
    <n v="0.47"/>
    <x v="2"/>
    <x v="97"/>
  </r>
  <r>
    <x v="0"/>
    <n v="1185732"/>
    <x v="343"/>
    <x v="3"/>
    <x v="3"/>
    <x v="4"/>
    <x v="5"/>
    <n v="60"/>
    <x v="188"/>
    <x v="1042"/>
    <n v="2340"/>
    <n v="0.6"/>
    <x v="2"/>
    <x v="106"/>
  </r>
  <r>
    <x v="0"/>
    <n v="1185732"/>
    <x v="344"/>
    <x v="3"/>
    <x v="3"/>
    <x v="4"/>
    <x v="0"/>
    <n v="55"/>
    <x v="205"/>
    <x v="1043"/>
    <n v="3326.4"/>
    <n v="0.54"/>
    <x v="2"/>
    <x v="88"/>
  </r>
  <r>
    <x v="0"/>
    <n v="1185732"/>
    <x v="345"/>
    <x v="3"/>
    <x v="3"/>
    <x v="4"/>
    <x v="1"/>
    <n v="46"/>
    <x v="188"/>
    <x v="1044"/>
    <n v="1405.3"/>
    <n v="0.47"/>
    <x v="2"/>
    <x v="89"/>
  </r>
  <r>
    <x v="0"/>
    <n v="1185732"/>
    <x v="346"/>
    <x v="3"/>
    <x v="3"/>
    <x v="4"/>
    <x v="2"/>
    <n v="48"/>
    <x v="200"/>
    <x v="1045"/>
    <n v="1105.4399999999998"/>
    <n v="0.47"/>
    <x v="2"/>
    <x v="92"/>
  </r>
  <r>
    <x v="0"/>
    <n v="1185732"/>
    <x v="347"/>
    <x v="3"/>
    <x v="3"/>
    <x v="4"/>
    <x v="3"/>
    <n v="46"/>
    <x v="206"/>
    <x v="1046"/>
    <n v="1292.1400000000001"/>
    <n v="0.53"/>
    <x v="2"/>
    <x v="89"/>
  </r>
  <r>
    <x v="0"/>
    <n v="1185732"/>
    <x v="348"/>
    <x v="3"/>
    <x v="3"/>
    <x v="4"/>
    <x v="4"/>
    <n v="56"/>
    <x v="207"/>
    <x v="1047"/>
    <n v="1148"/>
    <n v="0.5"/>
    <x v="2"/>
    <x v="97"/>
  </r>
  <r>
    <x v="0"/>
    <n v="1185732"/>
    <x v="349"/>
    <x v="3"/>
    <x v="3"/>
    <x v="4"/>
    <x v="5"/>
    <n v="61"/>
    <x v="188"/>
    <x v="1048"/>
    <n v="2379"/>
    <n v="0.6"/>
    <x v="2"/>
    <x v="103"/>
  </r>
  <r>
    <x v="0"/>
    <n v="1185732"/>
    <x v="350"/>
    <x v="3"/>
    <x v="3"/>
    <x v="4"/>
    <x v="0"/>
    <n v="57"/>
    <x v="42"/>
    <x v="815"/>
    <n v="4702.5"/>
    <n v="0.55000000000000004"/>
    <x v="2"/>
    <x v="126"/>
  </r>
  <r>
    <x v="0"/>
    <n v="1185732"/>
    <x v="351"/>
    <x v="3"/>
    <x v="3"/>
    <x v="4"/>
    <x v="1"/>
    <n v="46"/>
    <x v="41"/>
    <x v="1049"/>
    <n v="1656"/>
    <n v="0.48"/>
    <x v="2"/>
    <x v="89"/>
  </r>
  <r>
    <x v="0"/>
    <n v="1185732"/>
    <x v="352"/>
    <x v="3"/>
    <x v="3"/>
    <x v="4"/>
    <x v="2"/>
    <n v="46"/>
    <x v="41"/>
    <x v="1049"/>
    <n v="1690.5"/>
    <n v="0.49"/>
    <x v="2"/>
    <x v="89"/>
  </r>
  <r>
    <x v="0"/>
    <n v="1185732"/>
    <x v="353"/>
    <x v="3"/>
    <x v="3"/>
    <x v="4"/>
    <x v="3"/>
    <n v="49"/>
    <x v="190"/>
    <x v="1050"/>
    <n v="1402.38"/>
    <n v="0.53"/>
    <x v="2"/>
    <x v="98"/>
  </r>
  <r>
    <x v="0"/>
    <n v="1185732"/>
    <x v="354"/>
    <x v="3"/>
    <x v="3"/>
    <x v="4"/>
    <x v="4"/>
    <n v="59"/>
    <x v="208"/>
    <x v="1051"/>
    <n v="1539.8999999999999"/>
    <n v="0.44999999999999996"/>
    <x v="2"/>
    <x v="95"/>
  </r>
  <r>
    <x v="0"/>
    <n v="1185732"/>
    <x v="355"/>
    <x v="3"/>
    <x v="3"/>
    <x v="4"/>
    <x v="5"/>
    <n v="64"/>
    <x v="194"/>
    <x v="1052"/>
    <n v="3265.92"/>
    <n v="0.63"/>
    <x v="2"/>
    <x v="101"/>
  </r>
  <r>
    <x v="2"/>
    <n v="1197831"/>
    <x v="356"/>
    <x v="3"/>
    <x v="3"/>
    <x v="4"/>
    <x v="0"/>
    <n v="20"/>
    <x v="133"/>
    <x v="1053"/>
    <n v="1512"/>
    <n v="0.4"/>
    <x v="2"/>
    <x v="127"/>
  </r>
  <r>
    <x v="2"/>
    <n v="1197831"/>
    <x v="357"/>
    <x v="3"/>
    <x v="3"/>
    <x v="4"/>
    <x v="1"/>
    <n v="28"/>
    <x v="130"/>
    <x v="1054"/>
    <n v="2195.2000000000003"/>
    <n v="0.4"/>
    <x v="2"/>
    <x v="128"/>
  </r>
  <r>
    <x v="2"/>
    <n v="1197831"/>
    <x v="358"/>
    <x v="3"/>
    <x v="3"/>
    <x v="4"/>
    <x v="2"/>
    <n v="27"/>
    <x v="174"/>
    <x v="1055"/>
    <n v="1749.06"/>
    <n v="0.41"/>
    <x v="2"/>
    <x v="118"/>
  </r>
  <r>
    <x v="2"/>
    <n v="1197831"/>
    <x v="359"/>
    <x v="3"/>
    <x v="3"/>
    <x v="4"/>
    <x v="3"/>
    <n v="34"/>
    <x v="152"/>
    <x v="1056"/>
    <n v="2635.68"/>
    <n v="0.51"/>
    <x v="2"/>
    <x v="111"/>
  </r>
  <r>
    <x v="2"/>
    <n v="1197831"/>
    <x v="360"/>
    <x v="1"/>
    <x v="1"/>
    <x v="5"/>
    <x v="4"/>
    <n v="37"/>
    <x v="198"/>
    <x v="1057"/>
    <n v="1217.3"/>
    <n v="0.35"/>
    <x v="2"/>
    <x v="117"/>
  </r>
  <r>
    <x v="2"/>
    <n v="1197831"/>
    <x v="361"/>
    <x v="1"/>
    <x v="1"/>
    <x v="5"/>
    <x v="5"/>
    <n v="33"/>
    <x v="135"/>
    <x v="1058"/>
    <n v="2668.05"/>
    <n v="0.55000000000000004"/>
    <x v="2"/>
    <x v="112"/>
  </r>
  <r>
    <x v="2"/>
    <n v="1197831"/>
    <x v="362"/>
    <x v="1"/>
    <x v="1"/>
    <x v="5"/>
    <x v="0"/>
    <n v="23"/>
    <x v="129"/>
    <x v="1059"/>
    <n v="1740.6399999999999"/>
    <n v="0.43"/>
    <x v="2"/>
    <x v="113"/>
  </r>
  <r>
    <x v="2"/>
    <n v="1197831"/>
    <x v="363"/>
    <x v="1"/>
    <x v="1"/>
    <x v="5"/>
    <x v="1"/>
    <n v="32"/>
    <x v="134"/>
    <x v="1060"/>
    <n v="2086.4"/>
    <n v="0.4"/>
    <x v="2"/>
    <x v="114"/>
  </r>
  <r>
    <x v="2"/>
    <n v="1197831"/>
    <x v="364"/>
    <x v="1"/>
    <x v="1"/>
    <x v="5"/>
    <x v="2"/>
    <n v="34"/>
    <x v="164"/>
    <x v="1061"/>
    <n v="1739.78"/>
    <n v="0.43"/>
    <x v="2"/>
    <x v="111"/>
  </r>
  <r>
    <x v="2"/>
    <n v="1197831"/>
    <x v="365"/>
    <x v="1"/>
    <x v="1"/>
    <x v="5"/>
    <x v="3"/>
    <n v="32"/>
    <x v="209"/>
    <x v="1062"/>
    <n v="2170.88"/>
    <n v="0.53"/>
    <x v="2"/>
    <x v="114"/>
  </r>
  <r>
    <x v="2"/>
    <n v="1197831"/>
    <x v="366"/>
    <x v="1"/>
    <x v="1"/>
    <x v="5"/>
    <x v="4"/>
    <n v="38"/>
    <x v="41"/>
    <x v="1027"/>
    <n v="997.49999999999989"/>
    <n v="0.35"/>
    <x v="2"/>
    <x v="115"/>
  </r>
  <r>
    <x v="2"/>
    <n v="1197831"/>
    <x v="367"/>
    <x v="1"/>
    <x v="1"/>
    <x v="5"/>
    <x v="5"/>
    <n v="32"/>
    <x v="150"/>
    <x v="1063"/>
    <n v="2508.8000000000002"/>
    <n v="0.56000000000000005"/>
    <x v="2"/>
    <x v="114"/>
  </r>
  <r>
    <x v="2"/>
    <n v="1197831"/>
    <x v="368"/>
    <x v="1"/>
    <x v="1"/>
    <x v="5"/>
    <x v="0"/>
    <n v="29"/>
    <x v="131"/>
    <x v="1064"/>
    <n v="2639"/>
    <n v="0.5"/>
    <x v="2"/>
    <x v="116"/>
  </r>
  <r>
    <x v="2"/>
    <n v="1197831"/>
    <x v="369"/>
    <x v="1"/>
    <x v="1"/>
    <x v="5"/>
    <x v="1"/>
    <n v="39"/>
    <x v="138"/>
    <x v="1065"/>
    <n v="3295.5"/>
    <n v="0.5"/>
    <x v="2"/>
    <x v="93"/>
  </r>
  <r>
    <x v="2"/>
    <n v="1197831"/>
    <x v="370"/>
    <x v="1"/>
    <x v="1"/>
    <x v="5"/>
    <x v="2"/>
    <n v="28"/>
    <x v="57"/>
    <x v="1066"/>
    <n v="1908.1999999999998"/>
    <n v="0.47"/>
    <x v="2"/>
    <x v="128"/>
  </r>
  <r>
    <x v="2"/>
    <n v="1197831"/>
    <x v="371"/>
    <x v="1"/>
    <x v="1"/>
    <x v="5"/>
    <x v="3"/>
    <n v="32"/>
    <x v="210"/>
    <x v="1067"/>
    <n v="2115.84"/>
    <n v="0.57000000000000006"/>
    <x v="2"/>
    <x v="114"/>
  </r>
  <r>
    <x v="2"/>
    <n v="1197831"/>
    <x v="372"/>
    <x v="1"/>
    <x v="1"/>
    <x v="5"/>
    <x v="4"/>
    <n v="38"/>
    <x v="194"/>
    <x v="1068"/>
    <n v="1385.1"/>
    <n v="0.44999999999999996"/>
    <x v="2"/>
    <x v="115"/>
  </r>
  <r>
    <x v="2"/>
    <n v="1197831"/>
    <x v="373"/>
    <x v="1"/>
    <x v="1"/>
    <x v="5"/>
    <x v="5"/>
    <n v="32"/>
    <x v="192"/>
    <x v="1069"/>
    <n v="2721.6"/>
    <n v="0.63"/>
    <x v="2"/>
    <x v="114"/>
  </r>
  <r>
    <x v="2"/>
    <n v="1197831"/>
    <x v="374"/>
    <x v="1"/>
    <x v="1"/>
    <x v="5"/>
    <x v="0"/>
    <n v="18"/>
    <x v="131"/>
    <x v="1070"/>
    <n v="1474.1999999999998"/>
    <n v="0.44999999999999996"/>
    <x v="2"/>
    <x v="129"/>
  </r>
  <r>
    <x v="2"/>
    <n v="1197831"/>
    <x v="375"/>
    <x v="1"/>
    <x v="1"/>
    <x v="5"/>
    <x v="1"/>
    <n v="28"/>
    <x v="36"/>
    <x v="1071"/>
    <n v="2352"/>
    <n v="0.48"/>
    <x v="2"/>
    <x v="128"/>
  </r>
  <r>
    <x v="2"/>
    <n v="1197831"/>
    <x v="376"/>
    <x v="1"/>
    <x v="1"/>
    <x v="5"/>
    <x v="2"/>
    <n v="25"/>
    <x v="152"/>
    <x v="1072"/>
    <n v="1862"/>
    <n v="0.49"/>
    <x v="2"/>
    <x v="130"/>
  </r>
  <r>
    <x v="2"/>
    <n v="1197831"/>
    <x v="377"/>
    <x v="1"/>
    <x v="1"/>
    <x v="5"/>
    <x v="3"/>
    <n v="29"/>
    <x v="209"/>
    <x v="1067"/>
    <n v="2190.0800000000004"/>
    <n v="0.59000000000000008"/>
    <x v="2"/>
    <x v="116"/>
  </r>
  <r>
    <x v="2"/>
    <n v="1197831"/>
    <x v="378"/>
    <x v="1"/>
    <x v="1"/>
    <x v="5"/>
    <x v="4"/>
    <n v="34"/>
    <x v="211"/>
    <x v="1073"/>
    <n v="1156"/>
    <n v="0.4"/>
    <x v="2"/>
    <x v="111"/>
  </r>
  <r>
    <x v="2"/>
    <n v="1197831"/>
    <x v="379"/>
    <x v="1"/>
    <x v="1"/>
    <x v="5"/>
    <x v="5"/>
    <n v="29"/>
    <x v="163"/>
    <x v="1074"/>
    <n v="2804.88"/>
    <n v="0.62"/>
    <x v="2"/>
    <x v="116"/>
  </r>
  <r>
    <x v="2"/>
    <n v="1197831"/>
    <x v="380"/>
    <x v="1"/>
    <x v="1"/>
    <x v="5"/>
    <x v="0"/>
    <n v="19"/>
    <x v="49"/>
    <x v="1075"/>
    <n v="1852.5"/>
    <n v="0.5"/>
    <x v="2"/>
    <x v="131"/>
  </r>
  <r>
    <x v="2"/>
    <n v="1197831"/>
    <x v="381"/>
    <x v="1"/>
    <x v="1"/>
    <x v="5"/>
    <x v="1"/>
    <n v="29"/>
    <x v="145"/>
    <x v="1076"/>
    <n v="2756.74"/>
    <n v="0.49"/>
    <x v="2"/>
    <x v="116"/>
  </r>
  <r>
    <x v="2"/>
    <n v="1197831"/>
    <x v="382"/>
    <x v="1"/>
    <x v="1"/>
    <x v="5"/>
    <x v="2"/>
    <n v="24"/>
    <x v="36"/>
    <x v="1077"/>
    <n v="1974"/>
    <n v="0.47"/>
    <x v="2"/>
    <x v="110"/>
  </r>
  <r>
    <x v="2"/>
    <n v="1197831"/>
    <x v="383"/>
    <x v="1"/>
    <x v="1"/>
    <x v="5"/>
    <x v="3"/>
    <n v="34"/>
    <x v="125"/>
    <x v="1078"/>
    <n v="3141.6"/>
    <n v="0.6"/>
    <x v="2"/>
    <x v="111"/>
  </r>
  <r>
    <x v="2"/>
    <n v="1197831"/>
    <x v="384"/>
    <x v="1"/>
    <x v="1"/>
    <x v="5"/>
    <x v="4"/>
    <n v="49"/>
    <x v="165"/>
    <x v="1079"/>
    <n v="2888.5499999999997"/>
    <n v="0.44999999999999996"/>
    <x v="2"/>
    <x v="98"/>
  </r>
  <r>
    <x v="2"/>
    <n v="1197831"/>
    <x v="385"/>
    <x v="1"/>
    <x v="1"/>
    <x v="5"/>
    <x v="5"/>
    <n v="43"/>
    <x v="167"/>
    <x v="1080"/>
    <n v="6260.8"/>
    <n v="0.65"/>
    <x v="2"/>
    <x v="94"/>
  </r>
  <r>
    <x v="2"/>
    <n v="1197831"/>
    <x v="386"/>
    <x v="1"/>
    <x v="1"/>
    <x v="5"/>
    <x v="0"/>
    <n v="41"/>
    <x v="167"/>
    <x v="1081"/>
    <n v="4132.7999999999993"/>
    <n v="0.44999999999999996"/>
    <x v="2"/>
    <x v="87"/>
  </r>
  <r>
    <x v="2"/>
    <n v="1197831"/>
    <x v="387"/>
    <x v="1"/>
    <x v="1"/>
    <x v="5"/>
    <x v="1"/>
    <n v="49"/>
    <x v="40"/>
    <x v="1082"/>
    <n v="4704"/>
    <n v="0.48"/>
    <x v="2"/>
    <x v="98"/>
  </r>
  <r>
    <x v="2"/>
    <n v="1197831"/>
    <x v="388"/>
    <x v="1"/>
    <x v="1"/>
    <x v="5"/>
    <x v="2"/>
    <n v="44"/>
    <x v="129"/>
    <x v="1083"/>
    <n v="3639.68"/>
    <n v="0.47"/>
    <x v="2"/>
    <x v="90"/>
  </r>
  <r>
    <x v="2"/>
    <n v="1197831"/>
    <x v="389"/>
    <x v="1"/>
    <x v="1"/>
    <x v="5"/>
    <x v="3"/>
    <n v="43"/>
    <x v="132"/>
    <x v="1084"/>
    <n v="4115.1000000000004"/>
    <n v="0.55000000000000004"/>
    <x v="2"/>
    <x v="94"/>
  </r>
  <r>
    <x v="2"/>
    <n v="1197831"/>
    <x v="390"/>
    <x v="1"/>
    <x v="1"/>
    <x v="5"/>
    <x v="4"/>
    <n v="45"/>
    <x v="57"/>
    <x v="1085"/>
    <n v="2805.75"/>
    <n v="0.43"/>
    <x v="2"/>
    <x v="96"/>
  </r>
  <r>
    <x v="2"/>
    <n v="1197831"/>
    <x v="391"/>
    <x v="1"/>
    <x v="1"/>
    <x v="5"/>
    <x v="5"/>
    <n v="53"/>
    <x v="121"/>
    <x v="1086"/>
    <n v="8781.57"/>
    <n v="0.63"/>
    <x v="2"/>
    <x v="102"/>
  </r>
  <r>
    <x v="2"/>
    <n v="1197831"/>
    <x v="392"/>
    <x v="1"/>
    <x v="1"/>
    <x v="5"/>
    <x v="0"/>
    <n v="41"/>
    <x v="108"/>
    <x v="1087"/>
    <n v="4924.92"/>
    <n v="0.52"/>
    <x v="2"/>
    <x v="87"/>
  </r>
  <r>
    <x v="2"/>
    <n v="1197831"/>
    <x v="393"/>
    <x v="1"/>
    <x v="1"/>
    <x v="5"/>
    <x v="1"/>
    <n v="48"/>
    <x v="102"/>
    <x v="946"/>
    <n v="5572.8"/>
    <n v="0.54"/>
    <x v="2"/>
    <x v="92"/>
  </r>
  <r>
    <x v="2"/>
    <n v="1197831"/>
    <x v="394"/>
    <x v="1"/>
    <x v="1"/>
    <x v="5"/>
    <x v="2"/>
    <n v="44"/>
    <x v="120"/>
    <x v="1088"/>
    <n v="6146.7999999999993"/>
    <n v="0.54999999999999993"/>
    <x v="2"/>
    <x v="90"/>
  </r>
  <r>
    <x v="2"/>
    <n v="1197831"/>
    <x v="395"/>
    <x v="1"/>
    <x v="1"/>
    <x v="5"/>
    <x v="3"/>
    <n v="43"/>
    <x v="42"/>
    <x v="1089"/>
    <n v="3934.5"/>
    <n v="0.61"/>
    <x v="2"/>
    <x v="94"/>
  </r>
  <r>
    <x v="2"/>
    <n v="1197831"/>
    <x v="396"/>
    <x v="1"/>
    <x v="1"/>
    <x v="5"/>
    <x v="4"/>
    <n v="47"/>
    <x v="212"/>
    <x v="1090"/>
    <n v="3610.5399999999995"/>
    <n v="0.45999999999999996"/>
    <x v="2"/>
    <x v="85"/>
  </r>
  <r>
    <x v="2"/>
    <n v="1197831"/>
    <x v="397"/>
    <x v="1"/>
    <x v="1"/>
    <x v="5"/>
    <x v="5"/>
    <n v="54"/>
    <x v="128"/>
    <x v="1091"/>
    <n v="9225.9000000000015"/>
    <n v="0.67"/>
    <x v="2"/>
    <x v="99"/>
  </r>
  <r>
    <x v="2"/>
    <n v="1197831"/>
    <x v="398"/>
    <x v="1"/>
    <x v="1"/>
    <x v="5"/>
    <x v="0"/>
    <n v="49"/>
    <x v="159"/>
    <x v="888"/>
    <n v="5197.92"/>
    <n v="0.51"/>
    <x v="2"/>
    <x v="98"/>
  </r>
  <r>
    <x v="2"/>
    <n v="1197831"/>
    <x v="399"/>
    <x v="1"/>
    <x v="1"/>
    <x v="5"/>
    <x v="1"/>
    <n v="53"/>
    <x v="159"/>
    <x v="1092"/>
    <n v="5512"/>
    <n v="0.5"/>
    <x v="2"/>
    <x v="102"/>
  </r>
  <r>
    <x v="2"/>
    <n v="1197831"/>
    <x v="400"/>
    <x v="1"/>
    <x v="1"/>
    <x v="5"/>
    <x v="2"/>
    <n v="46"/>
    <x v="118"/>
    <x v="1093"/>
    <n v="6906.8999999999987"/>
    <n v="0.54999999999999993"/>
    <x v="2"/>
    <x v="89"/>
  </r>
  <r>
    <x v="2"/>
    <n v="1197831"/>
    <x v="401"/>
    <x v="1"/>
    <x v="1"/>
    <x v="5"/>
    <x v="3"/>
    <n v="47"/>
    <x v="135"/>
    <x v="1094"/>
    <n v="4490.8500000000004"/>
    <n v="0.65"/>
    <x v="2"/>
    <x v="85"/>
  </r>
  <r>
    <x v="2"/>
    <n v="1197831"/>
    <x v="402"/>
    <x v="1"/>
    <x v="1"/>
    <x v="5"/>
    <x v="4"/>
    <n v="53"/>
    <x v="213"/>
    <x v="1095"/>
    <n v="3612.48"/>
    <n v="0.48"/>
    <x v="2"/>
    <x v="102"/>
  </r>
  <r>
    <x v="2"/>
    <n v="1197831"/>
    <x v="403"/>
    <x v="1"/>
    <x v="1"/>
    <x v="5"/>
    <x v="5"/>
    <n v="56"/>
    <x v="148"/>
    <x v="1096"/>
    <n v="9133.6"/>
    <n v="0.70000000000000007"/>
    <x v="2"/>
    <x v="97"/>
  </r>
  <r>
    <x v="2"/>
    <n v="1197831"/>
    <x v="404"/>
    <x v="1"/>
    <x v="1"/>
    <x v="5"/>
    <x v="0"/>
    <n v="53"/>
    <x v="141"/>
    <x v="1097"/>
    <n v="5276.15"/>
    <n v="0.54999999999999993"/>
    <x v="2"/>
    <x v="102"/>
  </r>
  <r>
    <x v="2"/>
    <n v="1197831"/>
    <x v="405"/>
    <x v="1"/>
    <x v="1"/>
    <x v="5"/>
    <x v="1"/>
    <n v="54"/>
    <x v="129"/>
    <x v="1098"/>
    <n v="4847.04"/>
    <n v="0.51"/>
    <x v="2"/>
    <x v="99"/>
  </r>
  <r>
    <x v="2"/>
    <n v="1197831"/>
    <x v="406"/>
    <x v="1"/>
    <x v="1"/>
    <x v="5"/>
    <x v="2"/>
    <n v="59"/>
    <x v="126"/>
    <x v="963"/>
    <n v="6347.81"/>
    <n v="0.53"/>
    <x v="2"/>
    <x v="95"/>
  </r>
  <r>
    <x v="2"/>
    <n v="1197831"/>
    <x v="407"/>
    <x v="1"/>
    <x v="1"/>
    <x v="5"/>
    <x v="3"/>
    <n v="56"/>
    <x v="214"/>
    <x v="822"/>
    <n v="4586.4000000000005"/>
    <n v="0.65"/>
    <x v="2"/>
    <x v="97"/>
  </r>
  <r>
    <x v="2"/>
    <n v="1197831"/>
    <x v="408"/>
    <x v="1"/>
    <x v="1"/>
    <x v="5"/>
    <x v="4"/>
    <n v="53"/>
    <x v="192"/>
    <x v="1099"/>
    <n v="3505.95"/>
    <n v="0.49"/>
    <x v="2"/>
    <x v="102"/>
  </r>
  <r>
    <x v="2"/>
    <n v="1197831"/>
    <x v="409"/>
    <x v="1"/>
    <x v="1"/>
    <x v="5"/>
    <x v="5"/>
    <n v="48"/>
    <x v="126"/>
    <x v="853"/>
    <n v="6820.8000000000011"/>
    <n v="0.70000000000000007"/>
    <x v="2"/>
    <x v="92"/>
  </r>
  <r>
    <x v="2"/>
    <n v="1197831"/>
    <x v="410"/>
    <x v="1"/>
    <x v="1"/>
    <x v="5"/>
    <x v="0"/>
    <n v="39"/>
    <x v="163"/>
    <x v="1100"/>
    <n v="3042"/>
    <n v="0.5"/>
    <x v="2"/>
    <x v="93"/>
  </r>
  <r>
    <x v="2"/>
    <n v="1197831"/>
    <x v="411"/>
    <x v="1"/>
    <x v="1"/>
    <x v="5"/>
    <x v="1"/>
    <n v="38"/>
    <x v="138"/>
    <x v="1101"/>
    <n v="3275.2200000000003"/>
    <n v="0.51"/>
    <x v="2"/>
    <x v="115"/>
  </r>
  <r>
    <x v="2"/>
    <n v="1197831"/>
    <x v="412"/>
    <x v="1"/>
    <x v="1"/>
    <x v="5"/>
    <x v="2"/>
    <n v="41"/>
    <x v="179"/>
    <x v="1102"/>
    <n v="3070.08"/>
    <n v="0.52"/>
    <x v="2"/>
    <x v="87"/>
  </r>
  <r>
    <x v="2"/>
    <n v="1197831"/>
    <x v="413"/>
    <x v="1"/>
    <x v="1"/>
    <x v="5"/>
    <x v="3"/>
    <n v="41"/>
    <x v="215"/>
    <x v="1103"/>
    <n v="2730.6"/>
    <n v="0.6"/>
    <x v="2"/>
    <x v="87"/>
  </r>
  <r>
    <x v="2"/>
    <n v="1197831"/>
    <x v="414"/>
    <x v="1"/>
    <x v="1"/>
    <x v="5"/>
    <x v="4"/>
    <n v="36"/>
    <x v="38"/>
    <x v="1104"/>
    <n v="1619.9999999999998"/>
    <n v="0.44999999999999996"/>
    <x v="2"/>
    <x v="86"/>
  </r>
  <r>
    <x v="2"/>
    <n v="1197831"/>
    <x v="415"/>
    <x v="1"/>
    <x v="1"/>
    <x v="5"/>
    <x v="5"/>
    <n v="45"/>
    <x v="147"/>
    <x v="1105"/>
    <n v="5071.5000000000009"/>
    <n v="0.70000000000000007"/>
    <x v="2"/>
    <x v="96"/>
  </r>
  <r>
    <x v="2"/>
    <n v="1197831"/>
    <x v="416"/>
    <x v="1"/>
    <x v="1"/>
    <x v="5"/>
    <x v="0"/>
    <n v="38"/>
    <x v="141"/>
    <x v="1106"/>
    <n v="3782.8999999999996"/>
    <n v="0.54999999999999993"/>
    <x v="2"/>
    <x v="115"/>
  </r>
  <r>
    <x v="2"/>
    <n v="1197831"/>
    <x v="417"/>
    <x v="1"/>
    <x v="1"/>
    <x v="5"/>
    <x v="1"/>
    <n v="37"/>
    <x v="153"/>
    <x v="1107"/>
    <n v="4033"/>
    <n v="0.5"/>
    <x v="2"/>
    <x v="117"/>
  </r>
  <r>
    <x v="2"/>
    <n v="1197831"/>
    <x v="418"/>
    <x v="1"/>
    <x v="1"/>
    <x v="5"/>
    <x v="2"/>
    <n v="63"/>
    <x v="129"/>
    <x v="1108"/>
    <n v="6098.4"/>
    <n v="0.54999999999999993"/>
    <x v="2"/>
    <x v="121"/>
  </r>
  <r>
    <x v="2"/>
    <n v="1197831"/>
    <x v="419"/>
    <x v="1"/>
    <x v="1"/>
    <x v="5"/>
    <x v="3"/>
    <n v="59"/>
    <x v="57"/>
    <x v="1109"/>
    <n v="5304.1"/>
    <n v="0.62"/>
    <x v="2"/>
    <x v="95"/>
  </r>
  <r>
    <x v="2"/>
    <n v="1197831"/>
    <x v="420"/>
    <x v="1"/>
    <x v="1"/>
    <x v="5"/>
    <x v="4"/>
    <n v="56"/>
    <x v="216"/>
    <x v="1110"/>
    <n v="3709.44"/>
    <n v="0.48"/>
    <x v="2"/>
    <x v="97"/>
  </r>
  <r>
    <x v="2"/>
    <n v="1197831"/>
    <x v="421"/>
    <x v="1"/>
    <x v="1"/>
    <x v="5"/>
    <x v="5"/>
    <n v="67"/>
    <x v="129"/>
    <x v="1111"/>
    <n v="7664.8"/>
    <n v="0.65"/>
    <x v="2"/>
    <x v="125"/>
  </r>
  <r>
    <x v="2"/>
    <n v="1197831"/>
    <x v="422"/>
    <x v="1"/>
    <x v="1"/>
    <x v="5"/>
    <x v="0"/>
    <n v="59"/>
    <x v="149"/>
    <x v="1112"/>
    <n v="7104.7800000000007"/>
    <n v="0.54"/>
    <x v="2"/>
    <x v="95"/>
  </r>
  <r>
    <x v="2"/>
    <n v="1197831"/>
    <x v="423"/>
    <x v="1"/>
    <x v="1"/>
    <x v="5"/>
    <x v="1"/>
    <n v="56"/>
    <x v="108"/>
    <x v="1113"/>
    <n v="6726.72"/>
    <n v="0.52"/>
    <x v="2"/>
    <x v="97"/>
  </r>
  <r>
    <x v="2"/>
    <n v="1197831"/>
    <x v="424"/>
    <x v="1"/>
    <x v="1"/>
    <x v="5"/>
    <x v="2"/>
    <n v="62"/>
    <x v="133"/>
    <x v="1114"/>
    <n v="6327.72"/>
    <n v="0.54"/>
    <x v="2"/>
    <x v="104"/>
  </r>
  <r>
    <x v="2"/>
    <n v="1197831"/>
    <x v="425"/>
    <x v="1"/>
    <x v="1"/>
    <x v="5"/>
    <x v="3"/>
    <n v="59"/>
    <x v="217"/>
    <x v="1115"/>
    <n v="6328.34"/>
    <n v="0.62"/>
    <x v="2"/>
    <x v="95"/>
  </r>
  <r>
    <x v="2"/>
    <n v="1197831"/>
    <x v="426"/>
    <x v="1"/>
    <x v="1"/>
    <x v="5"/>
    <x v="4"/>
    <n v="58"/>
    <x v="174"/>
    <x v="1116"/>
    <n v="4582"/>
    <n v="0.5"/>
    <x v="2"/>
    <x v="91"/>
  </r>
  <r>
    <x v="2"/>
    <n v="1197831"/>
    <x v="427"/>
    <x v="1"/>
    <x v="1"/>
    <x v="5"/>
    <x v="5"/>
    <n v="65"/>
    <x v="148"/>
    <x v="1117"/>
    <n v="9995.7000000000007"/>
    <n v="0.66"/>
    <x v="2"/>
    <x v="124"/>
  </r>
  <r>
    <x v="0"/>
    <n v="1185732"/>
    <x v="428"/>
    <x v="1"/>
    <x v="1"/>
    <x v="5"/>
    <x v="0"/>
    <n v="44"/>
    <x v="215"/>
    <x v="1118"/>
    <n v="3418.8"/>
    <n v="0.70000000000000007"/>
    <x v="2"/>
    <x v="90"/>
  </r>
  <r>
    <x v="0"/>
    <n v="1185732"/>
    <x v="429"/>
    <x v="1"/>
    <x v="1"/>
    <x v="5"/>
    <x v="1"/>
    <n v="41"/>
    <x v="181"/>
    <x v="1119"/>
    <n v="1310.3599999999999"/>
    <n v="0.47"/>
    <x v="2"/>
    <x v="87"/>
  </r>
  <r>
    <x v="0"/>
    <n v="1185732"/>
    <x v="430"/>
    <x v="1"/>
    <x v="1"/>
    <x v="5"/>
    <x v="2"/>
    <n v="33"/>
    <x v="195"/>
    <x v="1041"/>
    <n v="942.48"/>
    <n v="0.51"/>
    <x v="2"/>
    <x v="112"/>
  </r>
  <r>
    <x v="0"/>
    <n v="1185732"/>
    <x v="431"/>
    <x v="1"/>
    <x v="1"/>
    <x v="5"/>
    <x v="3"/>
    <n v="38"/>
    <x v="182"/>
    <x v="1120"/>
    <n v="368.22"/>
    <n v="0.51"/>
    <x v="2"/>
    <x v="115"/>
  </r>
  <r>
    <x v="0"/>
    <n v="1185732"/>
    <x v="432"/>
    <x v="0"/>
    <x v="4"/>
    <x v="6"/>
    <x v="4"/>
    <n v="54"/>
    <x v="218"/>
    <x v="1121"/>
    <n v="874.8"/>
    <n v="0.44999999999999996"/>
    <x v="2"/>
    <x v="99"/>
  </r>
  <r>
    <x v="0"/>
    <n v="1185732"/>
    <x v="433"/>
    <x v="0"/>
    <x v="4"/>
    <x v="6"/>
    <x v="5"/>
    <n v="43"/>
    <x v="176"/>
    <x v="1122"/>
    <n v="1154.1200000000001"/>
    <n v="0.44"/>
    <x v="2"/>
    <x v="94"/>
  </r>
  <r>
    <x v="0"/>
    <n v="1185732"/>
    <x v="434"/>
    <x v="0"/>
    <x v="4"/>
    <x v="6"/>
    <x v="0"/>
    <n v="42"/>
    <x v="164"/>
    <x v="1123"/>
    <n v="3348.6600000000003"/>
    <n v="0.67"/>
    <x v="2"/>
    <x v="119"/>
  </r>
  <r>
    <x v="0"/>
    <n v="1185732"/>
    <x v="435"/>
    <x v="0"/>
    <x v="4"/>
    <x v="6"/>
    <x v="1"/>
    <n v="44"/>
    <x v="191"/>
    <x v="1124"/>
    <n v="739.19999999999993"/>
    <n v="0.48"/>
    <x v="2"/>
    <x v="90"/>
  </r>
  <r>
    <x v="0"/>
    <n v="1185732"/>
    <x v="436"/>
    <x v="0"/>
    <x v="4"/>
    <x v="6"/>
    <x v="2"/>
    <n v="34"/>
    <x v="219"/>
    <x v="1125"/>
    <n v="813.28"/>
    <n v="0.52"/>
    <x v="2"/>
    <x v="111"/>
  </r>
  <r>
    <x v="0"/>
    <n v="1185732"/>
    <x v="437"/>
    <x v="0"/>
    <x v="4"/>
    <x v="6"/>
    <x v="3"/>
    <n v="39"/>
    <x v="220"/>
    <x v="1126"/>
    <n v="263.64"/>
    <n v="0.52"/>
    <x v="2"/>
    <x v="93"/>
  </r>
  <r>
    <x v="0"/>
    <n v="1185732"/>
    <x v="438"/>
    <x v="0"/>
    <x v="4"/>
    <x v="6"/>
    <x v="4"/>
    <n v="51"/>
    <x v="218"/>
    <x v="1127"/>
    <n v="844.56"/>
    <n v="0.45999999999999996"/>
    <x v="2"/>
    <x v="109"/>
  </r>
  <r>
    <x v="0"/>
    <n v="1185732"/>
    <x v="439"/>
    <x v="0"/>
    <x v="4"/>
    <x v="6"/>
    <x v="5"/>
    <n v="44"/>
    <x v="181"/>
    <x v="1128"/>
    <n v="1346.3999999999999"/>
    <n v="0.44999999999999996"/>
    <x v="2"/>
    <x v="90"/>
  </r>
  <r>
    <x v="0"/>
    <n v="1185732"/>
    <x v="440"/>
    <x v="0"/>
    <x v="4"/>
    <x v="6"/>
    <x v="0"/>
    <n v="49"/>
    <x v="196"/>
    <x v="1129"/>
    <n v="4116"/>
    <n v="0.70000000000000007"/>
    <x v="2"/>
    <x v="98"/>
  </r>
  <r>
    <x v="0"/>
    <n v="1185732"/>
    <x v="441"/>
    <x v="0"/>
    <x v="4"/>
    <x v="6"/>
    <x v="1"/>
    <n v="47"/>
    <x v="183"/>
    <x v="1016"/>
    <n v="875.14"/>
    <n v="0.49"/>
    <x v="2"/>
    <x v="85"/>
  </r>
  <r>
    <x v="0"/>
    <n v="1185732"/>
    <x v="442"/>
    <x v="0"/>
    <x v="4"/>
    <x v="6"/>
    <x v="2"/>
    <n v="36"/>
    <x v="175"/>
    <x v="1127"/>
    <n v="991.44"/>
    <n v="0.54"/>
    <x v="2"/>
    <x v="86"/>
  </r>
  <r>
    <x v="0"/>
    <n v="1185732"/>
    <x v="443"/>
    <x v="0"/>
    <x v="4"/>
    <x v="6"/>
    <x v="3"/>
    <n v="43"/>
    <x v="221"/>
    <x v="1130"/>
    <n v="175.44"/>
    <n v="0.51"/>
    <x v="2"/>
    <x v="94"/>
  </r>
  <r>
    <x v="0"/>
    <n v="1185732"/>
    <x v="444"/>
    <x v="0"/>
    <x v="4"/>
    <x v="6"/>
    <x v="4"/>
    <n v="58"/>
    <x v="187"/>
    <x v="1131"/>
    <n v="464"/>
    <n v="0.4"/>
    <x v="2"/>
    <x v="91"/>
  </r>
  <r>
    <x v="0"/>
    <n v="1185732"/>
    <x v="445"/>
    <x v="0"/>
    <x v="4"/>
    <x v="6"/>
    <x v="5"/>
    <n v="47"/>
    <x v="178"/>
    <x v="1132"/>
    <n v="723.8"/>
    <n v="0.35"/>
    <x v="2"/>
    <x v="85"/>
  </r>
  <r>
    <x v="0"/>
    <n v="1185732"/>
    <x v="446"/>
    <x v="0"/>
    <x v="4"/>
    <x v="6"/>
    <x v="0"/>
    <n v="46"/>
    <x v="185"/>
    <x v="1133"/>
    <n v="3535.56"/>
    <n v="0.63"/>
    <x v="2"/>
    <x v="89"/>
  </r>
  <r>
    <x v="0"/>
    <n v="1185732"/>
    <x v="447"/>
    <x v="0"/>
    <x v="4"/>
    <x v="6"/>
    <x v="1"/>
    <n v="45"/>
    <x v="222"/>
    <x v="1134"/>
    <n v="850.5"/>
    <n v="0.42"/>
    <x v="2"/>
    <x v="96"/>
  </r>
  <r>
    <x v="0"/>
    <n v="1185732"/>
    <x v="448"/>
    <x v="0"/>
    <x v="4"/>
    <x v="6"/>
    <x v="2"/>
    <n v="38"/>
    <x v="183"/>
    <x v="1135"/>
    <n v="664.2399999999999"/>
    <n v="0.45999999999999996"/>
    <x v="2"/>
    <x v="115"/>
  </r>
  <r>
    <x v="0"/>
    <n v="1185732"/>
    <x v="449"/>
    <x v="0"/>
    <x v="4"/>
    <x v="6"/>
    <x v="3"/>
    <n v="42"/>
    <x v="187"/>
    <x v="1136"/>
    <n v="386.4"/>
    <n v="0.45999999999999996"/>
    <x v="2"/>
    <x v="119"/>
  </r>
  <r>
    <x v="0"/>
    <n v="1185732"/>
    <x v="450"/>
    <x v="0"/>
    <x v="4"/>
    <x v="6"/>
    <x v="4"/>
    <n v="55"/>
    <x v="223"/>
    <x v="1137"/>
    <n v="508.2"/>
    <n v="0.42"/>
    <x v="2"/>
    <x v="88"/>
  </r>
  <r>
    <x v="0"/>
    <n v="1185732"/>
    <x v="451"/>
    <x v="0"/>
    <x v="4"/>
    <x v="6"/>
    <x v="5"/>
    <n v="48"/>
    <x v="190"/>
    <x v="1138"/>
    <n v="933.12"/>
    <n v="0.36"/>
    <x v="2"/>
    <x v="92"/>
  </r>
  <r>
    <x v="0"/>
    <n v="1185732"/>
    <x v="452"/>
    <x v="0"/>
    <x v="4"/>
    <x v="6"/>
    <x v="0"/>
    <n v="58"/>
    <x v="224"/>
    <x v="1139"/>
    <n v="4969.4399999999996"/>
    <n v="0.63"/>
    <x v="2"/>
    <x v="91"/>
  </r>
  <r>
    <x v="0"/>
    <n v="1185732"/>
    <x v="453"/>
    <x v="0"/>
    <x v="4"/>
    <x v="6"/>
    <x v="1"/>
    <n v="54"/>
    <x v="206"/>
    <x v="1008"/>
    <n v="1144.8"/>
    <n v="0.4"/>
    <x v="2"/>
    <x v="99"/>
  </r>
  <r>
    <x v="0"/>
    <n v="1185732"/>
    <x v="454"/>
    <x v="0"/>
    <x v="4"/>
    <x v="6"/>
    <x v="2"/>
    <n v="52"/>
    <x v="186"/>
    <x v="1140"/>
    <n v="1004.6399999999999"/>
    <n v="0.45999999999999996"/>
    <x v="2"/>
    <x v="107"/>
  </r>
  <r>
    <x v="0"/>
    <n v="1185732"/>
    <x v="455"/>
    <x v="0"/>
    <x v="4"/>
    <x v="6"/>
    <x v="3"/>
    <n v="51"/>
    <x v="225"/>
    <x v="1141"/>
    <n v="695.13"/>
    <n v="0.47"/>
    <x v="2"/>
    <x v="109"/>
  </r>
  <r>
    <x v="0"/>
    <n v="1185732"/>
    <x v="456"/>
    <x v="0"/>
    <x v="4"/>
    <x v="6"/>
    <x v="4"/>
    <n v="59"/>
    <x v="226"/>
    <x v="1142"/>
    <n v="768.18"/>
    <n v="0.42"/>
    <x v="2"/>
    <x v="95"/>
  </r>
  <r>
    <x v="0"/>
    <n v="1185732"/>
    <x v="457"/>
    <x v="0"/>
    <x v="4"/>
    <x v="6"/>
    <x v="5"/>
    <n v="64"/>
    <x v="184"/>
    <x v="1012"/>
    <n v="1814.3999999999999"/>
    <n v="0.44999999999999996"/>
    <x v="2"/>
    <x v="101"/>
  </r>
  <r>
    <x v="0"/>
    <n v="1185732"/>
    <x v="458"/>
    <x v="0"/>
    <x v="4"/>
    <x v="6"/>
    <x v="0"/>
    <n v="64"/>
    <x v="192"/>
    <x v="1143"/>
    <n v="5616"/>
    <n v="0.65"/>
    <x v="2"/>
    <x v="101"/>
  </r>
  <r>
    <x v="0"/>
    <n v="1185732"/>
    <x v="459"/>
    <x v="0"/>
    <x v="4"/>
    <x v="6"/>
    <x v="1"/>
    <n v="59"/>
    <x v="227"/>
    <x v="1144"/>
    <n v="1899.8"/>
    <n v="0.45999999999999996"/>
    <x v="2"/>
    <x v="95"/>
  </r>
  <r>
    <x v="0"/>
    <n v="1185732"/>
    <x v="460"/>
    <x v="0"/>
    <x v="4"/>
    <x v="6"/>
    <x v="2"/>
    <n v="52"/>
    <x v="178"/>
    <x v="1145"/>
    <n v="1144"/>
    <n v="0.5"/>
    <x v="2"/>
    <x v="107"/>
  </r>
  <r>
    <x v="0"/>
    <n v="1185732"/>
    <x v="461"/>
    <x v="0"/>
    <x v="4"/>
    <x v="6"/>
    <x v="3"/>
    <n v="52"/>
    <x v="203"/>
    <x v="1146"/>
    <n v="1074.8400000000001"/>
    <n v="0.53"/>
    <x v="2"/>
    <x v="107"/>
  </r>
  <r>
    <x v="0"/>
    <n v="1185732"/>
    <x v="462"/>
    <x v="0"/>
    <x v="4"/>
    <x v="6"/>
    <x v="4"/>
    <n v="60"/>
    <x v="222"/>
    <x v="1147"/>
    <n v="1242"/>
    <n v="0.45999999999999996"/>
    <x v="2"/>
    <x v="106"/>
  </r>
  <r>
    <x v="0"/>
    <n v="1185732"/>
    <x v="463"/>
    <x v="0"/>
    <x v="4"/>
    <x v="6"/>
    <x v="5"/>
    <n v="65"/>
    <x v="194"/>
    <x v="1148"/>
    <n v="2211.2999999999997"/>
    <n v="0.42"/>
    <x v="2"/>
    <x v="124"/>
  </r>
  <r>
    <x v="0"/>
    <n v="1185732"/>
    <x v="464"/>
    <x v="0"/>
    <x v="4"/>
    <x v="6"/>
    <x v="0"/>
    <n v="60"/>
    <x v="57"/>
    <x v="1149"/>
    <n v="5829"/>
    <n v="0.67"/>
    <x v="2"/>
    <x v="106"/>
  </r>
  <r>
    <x v="0"/>
    <n v="1185732"/>
    <x v="465"/>
    <x v="0"/>
    <x v="4"/>
    <x v="6"/>
    <x v="1"/>
    <n v="55"/>
    <x v="228"/>
    <x v="1150"/>
    <n v="2475"/>
    <n v="0.5"/>
    <x v="2"/>
    <x v="88"/>
  </r>
  <r>
    <x v="0"/>
    <n v="1185732"/>
    <x v="466"/>
    <x v="0"/>
    <x v="4"/>
    <x v="6"/>
    <x v="2"/>
    <n v="51"/>
    <x v="229"/>
    <x v="1151"/>
    <n v="1504.5"/>
    <n v="0.5"/>
    <x v="2"/>
    <x v="109"/>
  </r>
  <r>
    <x v="0"/>
    <n v="1185732"/>
    <x v="467"/>
    <x v="0"/>
    <x v="4"/>
    <x v="6"/>
    <x v="3"/>
    <n v="51"/>
    <x v="178"/>
    <x v="1152"/>
    <n v="1189.3200000000002"/>
    <n v="0.53"/>
    <x v="2"/>
    <x v="109"/>
  </r>
  <r>
    <x v="0"/>
    <n v="1185732"/>
    <x v="468"/>
    <x v="0"/>
    <x v="4"/>
    <x v="6"/>
    <x v="4"/>
    <n v="64"/>
    <x v="180"/>
    <x v="1153"/>
    <n v="1843.1999999999998"/>
    <n v="0.48"/>
    <x v="2"/>
    <x v="101"/>
  </r>
  <r>
    <x v="0"/>
    <n v="1185732"/>
    <x v="469"/>
    <x v="0"/>
    <x v="4"/>
    <x v="6"/>
    <x v="5"/>
    <n v="64"/>
    <x v="230"/>
    <x v="1154"/>
    <n v="2634.24"/>
    <n v="0.42"/>
    <x v="2"/>
    <x v="101"/>
  </r>
  <r>
    <x v="0"/>
    <n v="1185732"/>
    <x v="470"/>
    <x v="0"/>
    <x v="4"/>
    <x v="6"/>
    <x v="0"/>
    <n v="60"/>
    <x v="174"/>
    <x v="1155"/>
    <n v="6256.8"/>
    <n v="0.66"/>
    <x v="2"/>
    <x v="106"/>
  </r>
  <r>
    <x v="0"/>
    <n v="1185732"/>
    <x v="471"/>
    <x v="0"/>
    <x v="4"/>
    <x v="6"/>
    <x v="1"/>
    <n v="54"/>
    <x v="41"/>
    <x v="1156"/>
    <n v="1903.5"/>
    <n v="0.47"/>
    <x v="2"/>
    <x v="99"/>
  </r>
  <r>
    <x v="0"/>
    <n v="1185732"/>
    <x v="472"/>
    <x v="0"/>
    <x v="4"/>
    <x v="6"/>
    <x v="2"/>
    <n v="54"/>
    <x v="176"/>
    <x v="1157"/>
    <n v="1811.6999999999998"/>
    <n v="0.54999999999999993"/>
    <x v="2"/>
    <x v="99"/>
  </r>
  <r>
    <x v="0"/>
    <n v="1185732"/>
    <x v="473"/>
    <x v="0"/>
    <x v="4"/>
    <x v="6"/>
    <x v="3"/>
    <n v="53"/>
    <x v="208"/>
    <x v="1158"/>
    <n v="1659.96"/>
    <n v="0.54"/>
    <x v="2"/>
    <x v="102"/>
  </r>
  <r>
    <x v="0"/>
    <n v="1185732"/>
    <x v="474"/>
    <x v="0"/>
    <x v="4"/>
    <x v="6"/>
    <x v="4"/>
    <n v="61"/>
    <x v="219"/>
    <x v="1159"/>
    <n v="1290.76"/>
    <n v="0.45999999999999996"/>
    <x v="2"/>
    <x v="103"/>
  </r>
  <r>
    <x v="0"/>
    <n v="1185732"/>
    <x v="475"/>
    <x v="0"/>
    <x v="4"/>
    <x v="6"/>
    <x v="5"/>
    <n v="64"/>
    <x v="60"/>
    <x v="1160"/>
    <n v="2614.4"/>
    <n v="0.43"/>
    <x v="2"/>
    <x v="101"/>
  </r>
  <r>
    <x v="0"/>
    <n v="1185732"/>
    <x v="476"/>
    <x v="0"/>
    <x v="4"/>
    <x v="6"/>
    <x v="0"/>
    <n v="62"/>
    <x v="231"/>
    <x v="1161"/>
    <n v="5319.5999999999995"/>
    <n v="0.6"/>
    <x v="2"/>
    <x v="104"/>
  </r>
  <r>
    <x v="0"/>
    <n v="1185732"/>
    <x v="477"/>
    <x v="0"/>
    <x v="4"/>
    <x v="6"/>
    <x v="1"/>
    <n v="48"/>
    <x v="232"/>
    <x v="1153"/>
    <n v="1536"/>
    <n v="0.4"/>
    <x v="2"/>
    <x v="92"/>
  </r>
  <r>
    <x v="0"/>
    <n v="1185732"/>
    <x v="478"/>
    <x v="0"/>
    <x v="4"/>
    <x v="6"/>
    <x v="2"/>
    <n v="41"/>
    <x v="50"/>
    <x v="1162"/>
    <n v="922.49999999999989"/>
    <n v="0.44999999999999996"/>
    <x v="2"/>
    <x v="87"/>
  </r>
  <r>
    <x v="0"/>
    <n v="1185732"/>
    <x v="479"/>
    <x v="0"/>
    <x v="4"/>
    <x v="6"/>
    <x v="3"/>
    <n v="41"/>
    <x v="206"/>
    <x v="1163"/>
    <n v="1021.31"/>
    <n v="0.47"/>
    <x v="2"/>
    <x v="87"/>
  </r>
  <r>
    <x v="0"/>
    <n v="1185732"/>
    <x v="480"/>
    <x v="0"/>
    <x v="4"/>
    <x v="6"/>
    <x v="4"/>
    <n v="50"/>
    <x v="218"/>
    <x v="1164"/>
    <n v="809.99999999999989"/>
    <n v="0.44999999999999996"/>
    <x v="2"/>
    <x v="100"/>
  </r>
  <r>
    <x v="0"/>
    <n v="1185732"/>
    <x v="481"/>
    <x v="0"/>
    <x v="4"/>
    <x v="6"/>
    <x v="5"/>
    <n v="55"/>
    <x v="176"/>
    <x v="1165"/>
    <n v="1342"/>
    <n v="0.4"/>
    <x v="2"/>
    <x v="88"/>
  </r>
  <r>
    <x v="0"/>
    <n v="1185732"/>
    <x v="482"/>
    <x v="0"/>
    <x v="4"/>
    <x v="6"/>
    <x v="0"/>
    <n v="55"/>
    <x v="233"/>
    <x v="1166"/>
    <n v="3546.4"/>
    <n v="0.62"/>
    <x v="2"/>
    <x v="88"/>
  </r>
  <r>
    <x v="0"/>
    <n v="1185732"/>
    <x v="483"/>
    <x v="0"/>
    <x v="4"/>
    <x v="6"/>
    <x v="1"/>
    <n v="47"/>
    <x v="184"/>
    <x v="1167"/>
    <n v="1243.6199999999999"/>
    <n v="0.42"/>
    <x v="2"/>
    <x v="85"/>
  </r>
  <r>
    <x v="0"/>
    <n v="1185732"/>
    <x v="484"/>
    <x v="0"/>
    <x v="4"/>
    <x v="6"/>
    <x v="2"/>
    <n v="48"/>
    <x v="171"/>
    <x v="1168"/>
    <n v="734.4"/>
    <n v="0.44999999999999996"/>
    <x v="2"/>
    <x v="92"/>
  </r>
  <r>
    <x v="0"/>
    <n v="1185732"/>
    <x v="485"/>
    <x v="0"/>
    <x v="4"/>
    <x v="6"/>
    <x v="3"/>
    <n v="48"/>
    <x v="225"/>
    <x v="1169"/>
    <n v="626.4"/>
    <n v="0.44999999999999996"/>
    <x v="2"/>
    <x v="92"/>
  </r>
  <r>
    <x v="0"/>
    <n v="1185732"/>
    <x v="486"/>
    <x v="0"/>
    <x v="4"/>
    <x v="6"/>
    <x v="4"/>
    <n v="56"/>
    <x v="234"/>
    <x v="1005"/>
    <n v="650.16"/>
    <n v="0.43"/>
    <x v="2"/>
    <x v="97"/>
  </r>
  <r>
    <x v="0"/>
    <n v="1185732"/>
    <x v="487"/>
    <x v="0"/>
    <x v="4"/>
    <x v="6"/>
    <x v="5"/>
    <n v="60"/>
    <x v="184"/>
    <x v="1053"/>
    <n v="1474.2"/>
    <n v="0.39"/>
    <x v="2"/>
    <x v="106"/>
  </r>
  <r>
    <x v="0"/>
    <n v="1185732"/>
    <x v="488"/>
    <x v="0"/>
    <x v="4"/>
    <x v="6"/>
    <x v="0"/>
    <n v="66"/>
    <x v="161"/>
    <x v="1170"/>
    <n v="4847.7"/>
    <n v="0.65"/>
    <x v="2"/>
    <x v="108"/>
  </r>
  <r>
    <x v="0"/>
    <n v="1185732"/>
    <x v="489"/>
    <x v="0"/>
    <x v="4"/>
    <x v="6"/>
    <x v="1"/>
    <n v="55"/>
    <x v="180"/>
    <x v="1171"/>
    <n v="1551"/>
    <n v="0.47"/>
    <x v="2"/>
    <x v="88"/>
  </r>
  <r>
    <x v="0"/>
    <n v="1185732"/>
    <x v="490"/>
    <x v="0"/>
    <x v="4"/>
    <x v="6"/>
    <x v="2"/>
    <n v="55"/>
    <x v="235"/>
    <x v="1172"/>
    <n v="1603.25"/>
    <n v="0.53"/>
    <x v="2"/>
    <x v="88"/>
  </r>
  <r>
    <x v="0"/>
    <n v="1185732"/>
    <x v="491"/>
    <x v="0"/>
    <x v="4"/>
    <x v="6"/>
    <x v="3"/>
    <n v="56"/>
    <x v="178"/>
    <x v="1173"/>
    <n v="1256.6400000000001"/>
    <n v="0.51"/>
    <x v="2"/>
    <x v="97"/>
  </r>
  <r>
    <x v="0"/>
    <n v="1185732"/>
    <x v="492"/>
    <x v="0"/>
    <x v="4"/>
    <x v="6"/>
    <x v="4"/>
    <n v="64"/>
    <x v="186"/>
    <x v="1174"/>
    <n v="1290.24"/>
    <n v="0.48"/>
    <x v="2"/>
    <x v="101"/>
  </r>
  <r>
    <x v="0"/>
    <n v="1185732"/>
    <x v="493"/>
    <x v="0"/>
    <x v="4"/>
    <x v="6"/>
    <x v="5"/>
    <n v="71"/>
    <x v="188"/>
    <x v="1175"/>
    <n v="2030.6"/>
    <n v="0.44"/>
    <x v="2"/>
    <x v="132"/>
  </r>
  <r>
    <x v="0"/>
    <n v="1185732"/>
    <x v="494"/>
    <x v="0"/>
    <x v="4"/>
    <x v="6"/>
    <x v="0"/>
    <n v="67"/>
    <x v="168"/>
    <x v="1176"/>
    <n v="5732.52"/>
    <n v="0.69000000000000006"/>
    <x v="2"/>
    <x v="125"/>
  </r>
  <r>
    <x v="0"/>
    <n v="1185732"/>
    <x v="495"/>
    <x v="0"/>
    <x v="4"/>
    <x v="6"/>
    <x v="1"/>
    <n v="55"/>
    <x v="173"/>
    <x v="1177"/>
    <n v="1707.7499999999998"/>
    <n v="0.44999999999999996"/>
    <x v="2"/>
    <x v="88"/>
  </r>
  <r>
    <x v="0"/>
    <n v="1185732"/>
    <x v="496"/>
    <x v="0"/>
    <x v="4"/>
    <x v="6"/>
    <x v="2"/>
    <n v="55"/>
    <x v="188"/>
    <x v="1178"/>
    <n v="1894.75"/>
    <n v="0.53"/>
    <x v="2"/>
    <x v="88"/>
  </r>
  <r>
    <x v="0"/>
    <n v="1185732"/>
    <x v="497"/>
    <x v="0"/>
    <x v="4"/>
    <x v="6"/>
    <x v="3"/>
    <n v="57"/>
    <x v="206"/>
    <x v="1179"/>
    <n v="1601.13"/>
    <n v="0.53"/>
    <x v="2"/>
    <x v="126"/>
  </r>
  <r>
    <x v="0"/>
    <n v="1185732"/>
    <x v="498"/>
    <x v="0"/>
    <x v="4"/>
    <x v="6"/>
    <x v="4"/>
    <n v="63"/>
    <x v="172"/>
    <x v="1167"/>
    <n v="1362.06"/>
    <n v="0.45999999999999996"/>
    <x v="2"/>
    <x v="121"/>
  </r>
  <r>
    <x v="0"/>
    <n v="1185732"/>
    <x v="0"/>
    <x v="0"/>
    <x v="4"/>
    <x v="6"/>
    <x v="5"/>
    <n v="68"/>
    <x v="170"/>
    <x v="1180"/>
    <n v="2426.92"/>
    <n v="0.43"/>
    <x v="2"/>
    <x v="105"/>
  </r>
  <r>
    <x v="3"/>
    <n v="1128299"/>
    <x v="1"/>
    <x v="0"/>
    <x v="4"/>
    <x v="6"/>
    <x v="0"/>
    <n v="32"/>
    <x v="185"/>
    <x v="1181"/>
    <n v="1991.04"/>
    <n v="0.51"/>
    <x v="2"/>
    <x v="114"/>
  </r>
  <r>
    <x v="3"/>
    <n v="1128299"/>
    <x v="2"/>
    <x v="0"/>
    <x v="4"/>
    <x v="6"/>
    <x v="1"/>
    <n v="44"/>
    <x v="236"/>
    <x v="1182"/>
    <n v="1904.76"/>
    <n v="0.37"/>
    <x v="2"/>
    <x v="90"/>
  </r>
  <r>
    <x v="3"/>
    <n v="1128299"/>
    <x v="3"/>
    <x v="0"/>
    <x v="4"/>
    <x v="6"/>
    <x v="2"/>
    <n v="41"/>
    <x v="236"/>
    <x v="1183"/>
    <n v="2590.38"/>
    <n v="0.54"/>
    <x v="2"/>
    <x v="87"/>
  </r>
  <r>
    <x v="3"/>
    <n v="1128299"/>
    <x v="4"/>
    <x v="0"/>
    <x v="4"/>
    <x v="6"/>
    <x v="3"/>
    <n v="43"/>
    <x v="237"/>
    <x v="1184"/>
    <n v="1870.5"/>
    <n v="0.5"/>
    <x v="2"/>
    <x v="94"/>
  </r>
  <r>
    <x v="3"/>
    <n v="1128299"/>
    <x v="5"/>
    <x v="2"/>
    <x v="5"/>
    <x v="7"/>
    <x v="4"/>
    <n v="47"/>
    <x v="227"/>
    <x v="1185"/>
    <n v="2138.5"/>
    <n v="0.65"/>
    <x v="2"/>
    <x v="85"/>
  </r>
  <r>
    <x v="3"/>
    <n v="1128299"/>
    <x v="6"/>
    <x v="2"/>
    <x v="5"/>
    <x v="7"/>
    <x v="5"/>
    <n v="41"/>
    <x v="209"/>
    <x v="1186"/>
    <n v="1574.4000000000003"/>
    <n v="0.30000000000000004"/>
    <x v="2"/>
    <x v="87"/>
  </r>
  <r>
    <x v="3"/>
    <n v="1128299"/>
    <x v="7"/>
    <x v="2"/>
    <x v="5"/>
    <x v="7"/>
    <x v="0"/>
    <n v="34"/>
    <x v="174"/>
    <x v="1187"/>
    <n v="2686"/>
    <n v="0.5"/>
    <x v="2"/>
    <x v="111"/>
  </r>
  <r>
    <x v="3"/>
    <n v="1128299"/>
    <x v="499"/>
    <x v="2"/>
    <x v="5"/>
    <x v="7"/>
    <x v="1"/>
    <n v="43"/>
    <x v="209"/>
    <x v="1188"/>
    <n v="2201.6"/>
    <n v="0.4"/>
    <x v="2"/>
    <x v="94"/>
  </r>
  <r>
    <x v="3"/>
    <n v="1128299"/>
    <x v="500"/>
    <x v="2"/>
    <x v="5"/>
    <x v="7"/>
    <x v="2"/>
    <n v="41"/>
    <x v="164"/>
    <x v="1189"/>
    <n v="2585.8700000000003"/>
    <n v="0.53"/>
    <x v="2"/>
    <x v="87"/>
  </r>
  <r>
    <x v="3"/>
    <n v="1128299"/>
    <x v="501"/>
    <x v="2"/>
    <x v="5"/>
    <x v="7"/>
    <x v="3"/>
    <n v="44"/>
    <x v="238"/>
    <x v="1190"/>
    <n v="1497.76"/>
    <n v="0.45999999999999996"/>
    <x v="2"/>
    <x v="90"/>
  </r>
  <r>
    <x v="3"/>
    <n v="1128299"/>
    <x v="502"/>
    <x v="2"/>
    <x v="5"/>
    <x v="7"/>
    <x v="4"/>
    <n v="46"/>
    <x v="239"/>
    <x v="1191"/>
    <n v="1674.4"/>
    <n v="0.70000000000000007"/>
    <x v="2"/>
    <x v="89"/>
  </r>
  <r>
    <x v="3"/>
    <n v="1128299"/>
    <x v="503"/>
    <x v="2"/>
    <x v="5"/>
    <x v="7"/>
    <x v="5"/>
    <n v="41"/>
    <x v="210"/>
    <x v="1192"/>
    <n v="1617.0400000000002"/>
    <n v="0.34"/>
    <x v="2"/>
    <x v="87"/>
  </r>
  <r>
    <x v="3"/>
    <n v="1128299"/>
    <x v="504"/>
    <x v="2"/>
    <x v="5"/>
    <x v="7"/>
    <x v="0"/>
    <n v="43"/>
    <x v="160"/>
    <x v="1193"/>
    <n v="3784.0000000000005"/>
    <n v="0.55000000000000004"/>
    <x v="2"/>
    <x v="94"/>
  </r>
  <r>
    <x v="3"/>
    <n v="1128299"/>
    <x v="505"/>
    <x v="2"/>
    <x v="5"/>
    <x v="7"/>
    <x v="1"/>
    <n v="50"/>
    <x v="196"/>
    <x v="1194"/>
    <n v="2400"/>
    <n v="0.4"/>
    <x v="2"/>
    <x v="100"/>
  </r>
  <r>
    <x v="3"/>
    <n v="1128299"/>
    <x v="506"/>
    <x v="2"/>
    <x v="5"/>
    <x v="7"/>
    <x v="2"/>
    <n v="52"/>
    <x v="233"/>
    <x v="1195"/>
    <n v="2866.2400000000002"/>
    <n v="0.53"/>
    <x v="2"/>
    <x v="107"/>
  </r>
  <r>
    <x v="3"/>
    <n v="1128299"/>
    <x v="507"/>
    <x v="2"/>
    <x v="5"/>
    <x v="7"/>
    <x v="3"/>
    <n v="50"/>
    <x v="199"/>
    <x v="1077"/>
    <n v="1974"/>
    <n v="0.47"/>
    <x v="2"/>
    <x v="100"/>
  </r>
  <r>
    <x v="3"/>
    <n v="1128299"/>
    <x v="508"/>
    <x v="2"/>
    <x v="5"/>
    <x v="7"/>
    <x v="4"/>
    <n v="55"/>
    <x v="172"/>
    <x v="1196"/>
    <n v="1809.5000000000002"/>
    <n v="0.70000000000000007"/>
    <x v="2"/>
    <x v="88"/>
  </r>
  <r>
    <x v="3"/>
    <n v="1128299"/>
    <x v="509"/>
    <x v="2"/>
    <x v="5"/>
    <x v="7"/>
    <x v="5"/>
    <n v="54"/>
    <x v="198"/>
    <x v="1197"/>
    <n v="1725.8400000000001"/>
    <n v="0.34"/>
    <x v="2"/>
    <x v="99"/>
  </r>
  <r>
    <x v="3"/>
    <n v="1128299"/>
    <x v="510"/>
    <x v="2"/>
    <x v="5"/>
    <x v="7"/>
    <x v="0"/>
    <n v="58"/>
    <x v="231"/>
    <x v="1198"/>
    <n v="4229.9400000000005"/>
    <n v="0.51"/>
    <x v="2"/>
    <x v="91"/>
  </r>
  <r>
    <x v="3"/>
    <n v="1128299"/>
    <x v="8"/>
    <x v="2"/>
    <x v="5"/>
    <x v="7"/>
    <x v="1"/>
    <n v="62"/>
    <x v="240"/>
    <x v="1199"/>
    <n v="2403.12"/>
    <n v="0.38"/>
    <x v="2"/>
    <x v="104"/>
  </r>
  <r>
    <x v="3"/>
    <n v="1128299"/>
    <x v="9"/>
    <x v="2"/>
    <x v="5"/>
    <x v="7"/>
    <x v="2"/>
    <n v="61"/>
    <x v="196"/>
    <x v="1200"/>
    <n v="3879.6000000000004"/>
    <n v="0.53"/>
    <x v="2"/>
    <x v="103"/>
  </r>
  <r>
    <x v="3"/>
    <n v="1128299"/>
    <x v="10"/>
    <x v="2"/>
    <x v="5"/>
    <x v="7"/>
    <x v="3"/>
    <n v="59"/>
    <x v="41"/>
    <x v="1201"/>
    <n v="2035.4999999999998"/>
    <n v="0.45999999999999996"/>
    <x v="2"/>
    <x v="95"/>
  </r>
  <r>
    <x v="3"/>
    <n v="1128299"/>
    <x v="11"/>
    <x v="2"/>
    <x v="5"/>
    <x v="7"/>
    <x v="4"/>
    <n v="63"/>
    <x v="239"/>
    <x v="1070"/>
    <n v="2162.1600000000003"/>
    <n v="0.66"/>
    <x v="2"/>
    <x v="121"/>
  </r>
  <r>
    <x v="3"/>
    <n v="1128299"/>
    <x v="12"/>
    <x v="2"/>
    <x v="5"/>
    <x v="7"/>
    <x v="5"/>
    <n v="78"/>
    <x v="60"/>
    <x v="1202"/>
    <n v="2519.4"/>
    <n v="0.34"/>
    <x v="2"/>
    <x v="133"/>
  </r>
  <r>
    <x v="3"/>
    <n v="1128299"/>
    <x v="13"/>
    <x v="2"/>
    <x v="5"/>
    <x v="7"/>
    <x v="0"/>
    <n v="58"/>
    <x v="197"/>
    <x v="1203"/>
    <n v="5012.3600000000006"/>
    <n v="0.58000000000000007"/>
    <x v="2"/>
    <x v="91"/>
  </r>
  <r>
    <x v="3"/>
    <n v="1128299"/>
    <x v="14"/>
    <x v="2"/>
    <x v="5"/>
    <x v="7"/>
    <x v="1"/>
    <n v="60"/>
    <x v="233"/>
    <x v="1204"/>
    <n v="2683.2"/>
    <n v="0.43"/>
    <x v="2"/>
    <x v="106"/>
  </r>
  <r>
    <x v="3"/>
    <n v="1128299"/>
    <x v="15"/>
    <x v="2"/>
    <x v="5"/>
    <x v="7"/>
    <x v="2"/>
    <n v="63"/>
    <x v="210"/>
    <x v="1205"/>
    <n v="4165.5600000000004"/>
    <n v="0.57000000000000006"/>
    <x v="2"/>
    <x v="121"/>
  </r>
  <r>
    <x v="3"/>
    <n v="1128299"/>
    <x v="16"/>
    <x v="2"/>
    <x v="5"/>
    <x v="7"/>
    <x v="3"/>
    <n v="57"/>
    <x v="228"/>
    <x v="1206"/>
    <n v="2565"/>
    <n v="0.5"/>
    <x v="2"/>
    <x v="126"/>
  </r>
  <r>
    <x v="3"/>
    <n v="1128299"/>
    <x v="17"/>
    <x v="2"/>
    <x v="5"/>
    <x v="7"/>
    <x v="4"/>
    <n v="60"/>
    <x v="180"/>
    <x v="1104"/>
    <n v="2520.0000000000005"/>
    <n v="0.70000000000000007"/>
    <x v="2"/>
    <x v="106"/>
  </r>
  <r>
    <x v="3"/>
    <n v="1128299"/>
    <x v="18"/>
    <x v="2"/>
    <x v="5"/>
    <x v="7"/>
    <x v="5"/>
    <n v="78"/>
    <x v="165"/>
    <x v="1207"/>
    <n v="3576.2999999999997"/>
    <n v="0.35"/>
    <x v="2"/>
    <x v="133"/>
  </r>
  <r>
    <x v="3"/>
    <n v="1128299"/>
    <x v="19"/>
    <x v="2"/>
    <x v="5"/>
    <x v="7"/>
    <x v="0"/>
    <n v="56"/>
    <x v="133"/>
    <x v="1208"/>
    <n v="6032.880000000001"/>
    <n v="0.57000000000000006"/>
    <x v="2"/>
    <x v="97"/>
  </r>
  <r>
    <x v="3"/>
    <n v="1128299"/>
    <x v="20"/>
    <x v="2"/>
    <x v="5"/>
    <x v="7"/>
    <x v="1"/>
    <n v="62"/>
    <x v="241"/>
    <x v="1209"/>
    <n v="4194.3"/>
    <n v="0.41"/>
    <x v="2"/>
    <x v="104"/>
  </r>
  <r>
    <x v="3"/>
    <n v="1128299"/>
    <x v="21"/>
    <x v="2"/>
    <x v="5"/>
    <x v="7"/>
    <x v="2"/>
    <n v="62"/>
    <x v="241"/>
    <x v="1209"/>
    <n v="6035.7000000000007"/>
    <n v="0.59000000000000008"/>
    <x v="2"/>
    <x v="104"/>
  </r>
  <r>
    <x v="3"/>
    <n v="1128299"/>
    <x v="22"/>
    <x v="2"/>
    <x v="5"/>
    <x v="7"/>
    <x v="3"/>
    <n v="58"/>
    <x v="215"/>
    <x v="811"/>
    <n v="3283.38"/>
    <n v="0.51"/>
    <x v="2"/>
    <x v="91"/>
  </r>
  <r>
    <x v="3"/>
    <n v="1128299"/>
    <x v="23"/>
    <x v="2"/>
    <x v="5"/>
    <x v="7"/>
    <x v="4"/>
    <n v="59"/>
    <x v="194"/>
    <x v="1210"/>
    <n v="3536.4600000000005"/>
    <n v="0.7400000000000001"/>
    <x v="2"/>
    <x v="95"/>
  </r>
  <r>
    <x v="3"/>
    <n v="1128299"/>
    <x v="24"/>
    <x v="2"/>
    <x v="5"/>
    <x v="7"/>
    <x v="5"/>
    <n v="73"/>
    <x v="132"/>
    <x v="1211"/>
    <n v="5080.8"/>
    <n v="0.4"/>
    <x v="2"/>
    <x v="134"/>
  </r>
  <r>
    <x v="3"/>
    <n v="1128299"/>
    <x v="25"/>
    <x v="2"/>
    <x v="5"/>
    <x v="7"/>
    <x v="0"/>
    <n v="58"/>
    <x v="153"/>
    <x v="1212"/>
    <n v="6701.3200000000006"/>
    <n v="0.53"/>
    <x v="2"/>
    <x v="91"/>
  </r>
  <r>
    <x v="3"/>
    <n v="1128299"/>
    <x v="26"/>
    <x v="2"/>
    <x v="5"/>
    <x v="7"/>
    <x v="1"/>
    <n v="61"/>
    <x v="132"/>
    <x v="1213"/>
    <n v="3821.04"/>
    <n v="0.36"/>
    <x v="2"/>
    <x v="103"/>
  </r>
  <r>
    <x v="3"/>
    <n v="1128299"/>
    <x v="27"/>
    <x v="2"/>
    <x v="5"/>
    <x v="7"/>
    <x v="2"/>
    <n v="61"/>
    <x v="231"/>
    <x v="1214"/>
    <n v="4623.1900000000005"/>
    <n v="0.53"/>
    <x v="2"/>
    <x v="103"/>
  </r>
  <r>
    <x v="3"/>
    <n v="1128299"/>
    <x v="28"/>
    <x v="2"/>
    <x v="5"/>
    <x v="7"/>
    <x v="3"/>
    <n v="55"/>
    <x v="236"/>
    <x v="1215"/>
    <n v="3153.15"/>
    <n v="0.49"/>
    <x v="2"/>
    <x v="88"/>
  </r>
  <r>
    <x v="3"/>
    <n v="1128299"/>
    <x v="511"/>
    <x v="2"/>
    <x v="5"/>
    <x v="7"/>
    <x v="4"/>
    <n v="60"/>
    <x v="242"/>
    <x v="1216"/>
    <n v="5460.0000000000009"/>
    <n v="0.70000000000000007"/>
    <x v="2"/>
    <x v="106"/>
  </r>
  <r>
    <x v="3"/>
    <n v="1128299"/>
    <x v="512"/>
    <x v="2"/>
    <x v="5"/>
    <x v="7"/>
    <x v="5"/>
    <n v="78"/>
    <x v="57"/>
    <x v="1217"/>
    <n v="3393.0000000000005"/>
    <n v="0.30000000000000004"/>
    <x v="2"/>
    <x v="133"/>
  </r>
  <r>
    <x v="3"/>
    <n v="1128299"/>
    <x v="513"/>
    <x v="2"/>
    <x v="5"/>
    <x v="7"/>
    <x v="0"/>
    <n v="62"/>
    <x v="124"/>
    <x v="1218"/>
    <n v="6900.6"/>
    <n v="0.53"/>
    <x v="2"/>
    <x v="104"/>
  </r>
  <r>
    <x v="3"/>
    <n v="1128299"/>
    <x v="514"/>
    <x v="2"/>
    <x v="5"/>
    <x v="7"/>
    <x v="1"/>
    <n v="64"/>
    <x v="131"/>
    <x v="1219"/>
    <n v="4542.72"/>
    <n v="0.39"/>
    <x v="2"/>
    <x v="101"/>
  </r>
  <r>
    <x v="3"/>
    <n v="1128299"/>
    <x v="515"/>
    <x v="2"/>
    <x v="5"/>
    <x v="7"/>
    <x v="2"/>
    <n v="60"/>
    <x v="152"/>
    <x v="1220"/>
    <n v="4742.4000000000005"/>
    <n v="0.52"/>
    <x v="2"/>
    <x v="106"/>
  </r>
  <r>
    <x v="3"/>
    <n v="1128299"/>
    <x v="516"/>
    <x v="2"/>
    <x v="5"/>
    <x v="7"/>
    <x v="3"/>
    <n v="64"/>
    <x v="168"/>
    <x v="1221"/>
    <n v="3729.9199999999996"/>
    <n v="0.47"/>
    <x v="2"/>
    <x v="101"/>
  </r>
  <r>
    <x v="3"/>
    <n v="1128299"/>
    <x v="517"/>
    <x v="2"/>
    <x v="5"/>
    <x v="7"/>
    <x v="4"/>
    <n v="68"/>
    <x v="216"/>
    <x v="1222"/>
    <n v="6381.1200000000008"/>
    <n v="0.68"/>
    <x v="2"/>
    <x v="105"/>
  </r>
  <r>
    <x v="3"/>
    <n v="1128299"/>
    <x v="518"/>
    <x v="2"/>
    <x v="5"/>
    <x v="7"/>
    <x v="5"/>
    <n v="78"/>
    <x v="243"/>
    <x v="1223"/>
    <n v="2864.1600000000003"/>
    <n v="0.34"/>
    <x v="2"/>
    <x v="133"/>
  </r>
  <r>
    <x v="3"/>
    <n v="1128299"/>
    <x v="519"/>
    <x v="2"/>
    <x v="5"/>
    <x v="7"/>
    <x v="0"/>
    <n v="56"/>
    <x v="132"/>
    <x v="853"/>
    <n v="4677.1200000000008"/>
    <n v="0.48000000000000004"/>
    <x v="2"/>
    <x v="97"/>
  </r>
  <r>
    <x v="3"/>
    <n v="1128299"/>
    <x v="520"/>
    <x v="2"/>
    <x v="5"/>
    <x v="7"/>
    <x v="1"/>
    <n v="61"/>
    <x v="244"/>
    <x v="1224"/>
    <n v="3359.88"/>
    <n v="0.34"/>
    <x v="2"/>
    <x v="103"/>
  </r>
  <r>
    <x v="3"/>
    <n v="1128299"/>
    <x v="521"/>
    <x v="2"/>
    <x v="5"/>
    <x v="7"/>
    <x v="2"/>
    <n v="57"/>
    <x v="236"/>
    <x v="1225"/>
    <n v="3334.5"/>
    <n v="0.5"/>
    <x v="2"/>
    <x v="126"/>
  </r>
  <r>
    <x v="3"/>
    <n v="1128299"/>
    <x v="522"/>
    <x v="2"/>
    <x v="5"/>
    <x v="7"/>
    <x v="3"/>
    <n v="58"/>
    <x v="205"/>
    <x v="931"/>
    <n v="2858.2400000000002"/>
    <n v="0.44"/>
    <x v="2"/>
    <x v="91"/>
  </r>
  <r>
    <x v="3"/>
    <n v="1128299"/>
    <x v="523"/>
    <x v="2"/>
    <x v="5"/>
    <x v="7"/>
    <x v="4"/>
    <n v="67"/>
    <x v="196"/>
    <x v="1226"/>
    <n v="4904.4000000000005"/>
    <n v="0.6100000000000001"/>
    <x v="2"/>
    <x v="125"/>
  </r>
  <r>
    <x v="3"/>
    <n v="1128299"/>
    <x v="524"/>
    <x v="2"/>
    <x v="5"/>
    <x v="7"/>
    <x v="5"/>
    <n v="74"/>
    <x v="161"/>
    <x v="1227"/>
    <n v="2508.6000000000004"/>
    <n v="0.30000000000000004"/>
    <x v="2"/>
    <x v="135"/>
  </r>
  <r>
    <x v="3"/>
    <n v="1128299"/>
    <x v="525"/>
    <x v="2"/>
    <x v="5"/>
    <x v="7"/>
    <x v="0"/>
    <n v="56"/>
    <x v="216"/>
    <x v="1110"/>
    <n v="3786.7200000000003"/>
    <n v="0.49000000000000005"/>
    <x v="2"/>
    <x v="97"/>
  </r>
  <r>
    <x v="3"/>
    <n v="1128299"/>
    <x v="526"/>
    <x v="2"/>
    <x v="5"/>
    <x v="7"/>
    <x v="1"/>
    <n v="59"/>
    <x v="241"/>
    <x v="1228"/>
    <n v="3407.25"/>
    <n v="0.35"/>
    <x v="2"/>
    <x v="95"/>
  </r>
  <r>
    <x v="3"/>
    <n v="1128299"/>
    <x v="527"/>
    <x v="2"/>
    <x v="5"/>
    <x v="7"/>
    <x v="2"/>
    <n v="54"/>
    <x v="245"/>
    <x v="1229"/>
    <n v="2648.7000000000003"/>
    <n v="0.45000000000000007"/>
    <x v="2"/>
    <x v="99"/>
  </r>
  <r>
    <x v="3"/>
    <n v="1128299"/>
    <x v="528"/>
    <x v="2"/>
    <x v="5"/>
    <x v="7"/>
    <x v="3"/>
    <n v="54"/>
    <x v="193"/>
    <x v="1230"/>
    <n v="2381.4"/>
    <n v="0.42"/>
    <x v="2"/>
    <x v="99"/>
  </r>
  <r>
    <x v="3"/>
    <n v="1128299"/>
    <x v="529"/>
    <x v="2"/>
    <x v="5"/>
    <x v="7"/>
    <x v="4"/>
    <n v="63"/>
    <x v="194"/>
    <x v="1231"/>
    <n v="3112.8300000000004"/>
    <n v="0.6100000000000001"/>
    <x v="2"/>
    <x v="121"/>
  </r>
  <r>
    <x v="3"/>
    <n v="1128299"/>
    <x v="530"/>
    <x v="2"/>
    <x v="5"/>
    <x v="7"/>
    <x v="5"/>
    <n v="68"/>
    <x v="198"/>
    <x v="1232"/>
    <n v="1598"/>
    <n v="0.25"/>
    <x v="2"/>
    <x v="105"/>
  </r>
  <r>
    <x v="3"/>
    <n v="1128299"/>
    <x v="29"/>
    <x v="2"/>
    <x v="5"/>
    <x v="7"/>
    <x v="0"/>
    <n v="57"/>
    <x v="155"/>
    <x v="1233"/>
    <n v="4240.8"/>
    <n v="0.48000000000000004"/>
    <x v="2"/>
    <x v="126"/>
  </r>
  <r>
    <x v="3"/>
    <n v="1128299"/>
    <x v="30"/>
    <x v="2"/>
    <x v="5"/>
    <x v="7"/>
    <x v="1"/>
    <n v="64"/>
    <x v="42"/>
    <x v="1234"/>
    <n v="3264.0000000000005"/>
    <n v="0.34"/>
    <x v="2"/>
    <x v="101"/>
  </r>
  <r>
    <x v="3"/>
    <n v="1128299"/>
    <x v="31"/>
    <x v="2"/>
    <x v="5"/>
    <x v="7"/>
    <x v="2"/>
    <n v="55"/>
    <x v="162"/>
    <x v="1235"/>
    <n v="2681.8"/>
    <n v="0.46"/>
    <x v="2"/>
    <x v="88"/>
  </r>
  <r>
    <x v="3"/>
    <n v="1128299"/>
    <x v="32"/>
    <x v="2"/>
    <x v="5"/>
    <x v="7"/>
    <x v="3"/>
    <n v="56"/>
    <x v="243"/>
    <x v="1236"/>
    <n v="2479.6799999999998"/>
    <n v="0.41"/>
    <x v="2"/>
    <x v="97"/>
  </r>
  <r>
    <x v="3"/>
    <n v="1128299"/>
    <x v="33"/>
    <x v="2"/>
    <x v="5"/>
    <x v="7"/>
    <x v="4"/>
    <n v="64"/>
    <x v="246"/>
    <x v="805"/>
    <n v="3604.4800000000005"/>
    <n v="0.64000000000000012"/>
    <x v="2"/>
    <x v="101"/>
  </r>
  <r>
    <x v="3"/>
    <n v="1128299"/>
    <x v="34"/>
    <x v="2"/>
    <x v="5"/>
    <x v="7"/>
    <x v="5"/>
    <n v="68"/>
    <x v="247"/>
    <x v="1237"/>
    <n v="2351.44"/>
    <n v="0.26"/>
    <x v="2"/>
    <x v="105"/>
  </r>
  <r>
    <x v="3"/>
    <n v="1128299"/>
    <x v="35"/>
    <x v="2"/>
    <x v="5"/>
    <x v="7"/>
    <x v="0"/>
    <n v="58"/>
    <x v="130"/>
    <x v="1238"/>
    <n v="5342.96"/>
    <n v="0.47000000000000003"/>
    <x v="2"/>
    <x v="91"/>
  </r>
  <r>
    <x v="3"/>
    <n v="1128299"/>
    <x v="36"/>
    <x v="2"/>
    <x v="5"/>
    <x v="7"/>
    <x v="1"/>
    <n v="62"/>
    <x v="133"/>
    <x v="1114"/>
    <n v="3984.1200000000003"/>
    <n v="0.34"/>
    <x v="2"/>
    <x v="104"/>
  </r>
  <r>
    <x v="3"/>
    <n v="1128299"/>
    <x v="37"/>
    <x v="2"/>
    <x v="5"/>
    <x v="7"/>
    <x v="2"/>
    <n v="59"/>
    <x v="164"/>
    <x v="1239"/>
    <n v="3299.8700000000003"/>
    <n v="0.47000000000000003"/>
    <x v="2"/>
    <x v="95"/>
  </r>
  <r>
    <x v="3"/>
    <n v="1128299"/>
    <x v="38"/>
    <x v="2"/>
    <x v="5"/>
    <x v="7"/>
    <x v="3"/>
    <n v="57"/>
    <x v="247"/>
    <x v="1240"/>
    <n v="3335.64"/>
    <n v="0.44"/>
    <x v="2"/>
    <x v="126"/>
  </r>
  <r>
    <x v="3"/>
    <n v="1128299"/>
    <x v="39"/>
    <x v="2"/>
    <x v="5"/>
    <x v="7"/>
    <x v="4"/>
    <n v="69"/>
    <x v="205"/>
    <x v="1110"/>
    <n v="4636.8000000000011"/>
    <n v="0.60000000000000009"/>
    <x v="2"/>
    <x v="122"/>
  </r>
  <r>
    <x v="3"/>
    <n v="1128299"/>
    <x v="40"/>
    <x v="2"/>
    <x v="5"/>
    <x v="7"/>
    <x v="5"/>
    <n v="74"/>
    <x v="42"/>
    <x v="1241"/>
    <n v="2997"/>
    <n v="0.27"/>
    <x v="2"/>
    <x v="135"/>
  </r>
  <r>
    <x v="3"/>
    <n v="1128299"/>
    <x v="41"/>
    <x v="2"/>
    <x v="5"/>
    <x v="7"/>
    <x v="0"/>
    <n v="28"/>
    <x v="248"/>
    <x v="1032"/>
    <n v="1722"/>
    <n v="0.5"/>
    <x v="2"/>
    <x v="128"/>
  </r>
  <r>
    <x v="3"/>
    <n v="1128299"/>
    <x v="42"/>
    <x v="2"/>
    <x v="5"/>
    <x v="7"/>
    <x v="1"/>
    <n v="38"/>
    <x v="248"/>
    <x v="1242"/>
    <n v="1542.42"/>
    <n v="0.33"/>
    <x v="2"/>
    <x v="115"/>
  </r>
  <r>
    <x v="3"/>
    <n v="1128299"/>
    <x v="43"/>
    <x v="2"/>
    <x v="5"/>
    <x v="7"/>
    <x v="2"/>
    <n v="39"/>
    <x v="202"/>
    <x v="1243"/>
    <n v="2063.1"/>
    <n v="0.46"/>
    <x v="2"/>
    <x v="93"/>
  </r>
  <r>
    <x v="3"/>
    <n v="1128299"/>
    <x v="44"/>
    <x v="2"/>
    <x v="5"/>
    <x v="7"/>
    <x v="3"/>
    <n v="38"/>
    <x v="249"/>
    <x v="1244"/>
    <n v="1231.1999999999998"/>
    <n v="0.44999999999999996"/>
    <x v="2"/>
    <x v="115"/>
  </r>
  <r>
    <x v="3"/>
    <n v="1128299"/>
    <x v="531"/>
    <x v="2"/>
    <x v="6"/>
    <x v="8"/>
    <x v="4"/>
    <n v="41"/>
    <x v="195"/>
    <x v="1047"/>
    <n v="1469.44"/>
    <n v="0.64"/>
    <x v="2"/>
    <x v="87"/>
  </r>
  <r>
    <x v="3"/>
    <n v="1128299"/>
    <x v="532"/>
    <x v="2"/>
    <x v="6"/>
    <x v="8"/>
    <x v="5"/>
    <n v="37"/>
    <x v="209"/>
    <x v="1245"/>
    <n v="1231.3600000000001"/>
    <n v="0.26"/>
    <x v="2"/>
    <x v="117"/>
  </r>
  <r>
    <x v="3"/>
    <n v="1128299"/>
    <x v="533"/>
    <x v="2"/>
    <x v="6"/>
    <x v="8"/>
    <x v="0"/>
    <n v="27"/>
    <x v="165"/>
    <x v="1246"/>
    <n v="1697.7600000000002"/>
    <n v="0.48000000000000004"/>
    <x v="2"/>
    <x v="118"/>
  </r>
  <r>
    <x v="3"/>
    <n v="1128299"/>
    <x v="534"/>
    <x v="2"/>
    <x v="6"/>
    <x v="8"/>
    <x v="1"/>
    <n v="38"/>
    <x v="215"/>
    <x v="1247"/>
    <n v="1265.4000000000001"/>
    <n v="0.30000000000000004"/>
    <x v="2"/>
    <x v="115"/>
  </r>
  <r>
    <x v="3"/>
    <n v="1128299"/>
    <x v="535"/>
    <x v="2"/>
    <x v="6"/>
    <x v="8"/>
    <x v="2"/>
    <n v="38"/>
    <x v="248"/>
    <x v="1242"/>
    <n v="2337"/>
    <n v="0.5"/>
    <x v="2"/>
    <x v="115"/>
  </r>
  <r>
    <x v="3"/>
    <n v="1128299"/>
    <x v="536"/>
    <x v="2"/>
    <x v="6"/>
    <x v="8"/>
    <x v="3"/>
    <n v="36"/>
    <x v="249"/>
    <x v="1138"/>
    <n v="1166.3999999999999"/>
    <n v="0.44999999999999996"/>
    <x v="2"/>
    <x v="86"/>
  </r>
  <r>
    <x v="3"/>
    <n v="1128299"/>
    <x v="537"/>
    <x v="2"/>
    <x v="6"/>
    <x v="8"/>
    <x v="4"/>
    <n v="43"/>
    <x v="208"/>
    <x v="1248"/>
    <n v="1546.28"/>
    <n v="0.62"/>
    <x v="2"/>
    <x v="94"/>
  </r>
  <r>
    <x v="3"/>
    <n v="1128299"/>
    <x v="538"/>
    <x v="2"/>
    <x v="6"/>
    <x v="8"/>
    <x v="5"/>
    <n v="37"/>
    <x v="210"/>
    <x v="1249"/>
    <n v="1158.8400000000001"/>
    <n v="0.27"/>
    <x v="2"/>
    <x v="117"/>
  </r>
  <r>
    <x v="3"/>
    <n v="1128299"/>
    <x v="539"/>
    <x v="2"/>
    <x v="6"/>
    <x v="8"/>
    <x v="0"/>
    <n v="37"/>
    <x v="241"/>
    <x v="1250"/>
    <n v="2930.4"/>
    <n v="0.48000000000000004"/>
    <x v="2"/>
    <x v="117"/>
  </r>
  <r>
    <x v="3"/>
    <n v="1128299"/>
    <x v="540"/>
    <x v="2"/>
    <x v="6"/>
    <x v="8"/>
    <x v="1"/>
    <n v="48"/>
    <x v="205"/>
    <x v="1251"/>
    <n v="1827.8400000000001"/>
    <n v="0.34"/>
    <x v="2"/>
    <x v="92"/>
  </r>
  <r>
    <x v="3"/>
    <n v="1128299"/>
    <x v="541"/>
    <x v="2"/>
    <x v="6"/>
    <x v="8"/>
    <x v="2"/>
    <n v="51"/>
    <x v="210"/>
    <x v="1252"/>
    <n v="2898.84"/>
    <n v="0.49000000000000005"/>
    <x v="2"/>
    <x v="109"/>
  </r>
  <r>
    <x v="3"/>
    <n v="1128299"/>
    <x v="542"/>
    <x v="2"/>
    <x v="6"/>
    <x v="8"/>
    <x v="3"/>
    <n v="51"/>
    <x v="228"/>
    <x v="1253"/>
    <n v="1973.7"/>
    <n v="0.43"/>
    <x v="2"/>
    <x v="109"/>
  </r>
  <r>
    <x v="3"/>
    <n v="1128299"/>
    <x v="45"/>
    <x v="2"/>
    <x v="6"/>
    <x v="8"/>
    <x v="4"/>
    <n v="56"/>
    <x v="203"/>
    <x v="1140"/>
    <n v="1310.3999999999999"/>
    <n v="0.6"/>
    <x v="2"/>
    <x v="97"/>
  </r>
  <r>
    <x v="3"/>
    <n v="1128299"/>
    <x v="543"/>
    <x v="2"/>
    <x v="6"/>
    <x v="8"/>
    <x v="5"/>
    <n v="52"/>
    <x v="60"/>
    <x v="1254"/>
    <n v="1432.6000000000001"/>
    <n v="0.29000000000000004"/>
    <x v="2"/>
    <x v="107"/>
  </r>
  <r>
    <x v="3"/>
    <n v="1128299"/>
    <x v="544"/>
    <x v="2"/>
    <x v="6"/>
    <x v="8"/>
    <x v="0"/>
    <n v="55"/>
    <x v="165"/>
    <x v="1255"/>
    <n v="3386.3500000000004"/>
    <n v="0.47000000000000003"/>
    <x v="2"/>
    <x v="88"/>
  </r>
  <r>
    <x v="3"/>
    <n v="1128299"/>
    <x v="545"/>
    <x v="2"/>
    <x v="6"/>
    <x v="8"/>
    <x v="1"/>
    <n v="59"/>
    <x v="198"/>
    <x v="1256"/>
    <n v="1941.1"/>
    <n v="0.35"/>
    <x v="2"/>
    <x v="95"/>
  </r>
  <r>
    <x v="3"/>
    <n v="1128299"/>
    <x v="546"/>
    <x v="2"/>
    <x v="6"/>
    <x v="8"/>
    <x v="2"/>
    <n v="61"/>
    <x v="161"/>
    <x v="1257"/>
    <n v="3446.5"/>
    <n v="0.5"/>
    <x v="2"/>
    <x v="103"/>
  </r>
  <r>
    <x v="3"/>
    <n v="1128299"/>
    <x v="547"/>
    <x v="2"/>
    <x v="6"/>
    <x v="8"/>
    <x v="3"/>
    <n v="56"/>
    <x v="238"/>
    <x v="1258"/>
    <n v="1781.92"/>
    <n v="0.43"/>
    <x v="2"/>
    <x v="97"/>
  </r>
  <r>
    <x v="3"/>
    <n v="1128299"/>
    <x v="548"/>
    <x v="2"/>
    <x v="6"/>
    <x v="8"/>
    <x v="4"/>
    <n v="62"/>
    <x v="178"/>
    <x v="1259"/>
    <n v="1664.08"/>
    <n v="0.61"/>
    <x v="2"/>
    <x v="104"/>
  </r>
  <r>
    <x v="3"/>
    <n v="1128299"/>
    <x v="549"/>
    <x v="2"/>
    <x v="6"/>
    <x v="8"/>
    <x v="5"/>
    <n v="72"/>
    <x v="230"/>
    <x v="822"/>
    <n v="1764"/>
    <n v="0.25"/>
    <x v="2"/>
    <x v="120"/>
  </r>
  <r>
    <x v="3"/>
    <n v="1128299"/>
    <x v="550"/>
    <x v="2"/>
    <x v="6"/>
    <x v="8"/>
    <x v="0"/>
    <n v="55"/>
    <x v="165"/>
    <x v="1255"/>
    <n v="4395.05"/>
    <n v="0.61"/>
    <x v="2"/>
    <x v="88"/>
  </r>
  <r>
    <x v="3"/>
    <n v="1128299"/>
    <x v="551"/>
    <x v="2"/>
    <x v="6"/>
    <x v="8"/>
    <x v="1"/>
    <n v="60"/>
    <x v="193"/>
    <x v="848"/>
    <n v="2898"/>
    <n v="0.45999999999999996"/>
    <x v="2"/>
    <x v="106"/>
  </r>
  <r>
    <x v="3"/>
    <n v="1128299"/>
    <x v="552"/>
    <x v="2"/>
    <x v="6"/>
    <x v="8"/>
    <x v="2"/>
    <n v="59"/>
    <x v="230"/>
    <x v="1260"/>
    <n v="3469.2"/>
    <n v="0.6"/>
    <x v="2"/>
    <x v="95"/>
  </r>
  <r>
    <x v="3"/>
    <n v="1128299"/>
    <x v="553"/>
    <x v="2"/>
    <x v="6"/>
    <x v="8"/>
    <x v="3"/>
    <n v="58"/>
    <x v="173"/>
    <x v="1261"/>
    <n v="2361.1799999999998"/>
    <n v="0.59"/>
    <x v="2"/>
    <x v="91"/>
  </r>
  <r>
    <x v="3"/>
    <n v="1128299"/>
    <x v="554"/>
    <x v="2"/>
    <x v="6"/>
    <x v="8"/>
    <x v="4"/>
    <n v="63"/>
    <x v="178"/>
    <x v="1262"/>
    <n v="2106.7200000000003"/>
    <n v="0.76000000000000012"/>
    <x v="2"/>
    <x v="121"/>
  </r>
  <r>
    <x v="3"/>
    <n v="1128299"/>
    <x v="555"/>
    <x v="2"/>
    <x v="6"/>
    <x v="8"/>
    <x v="5"/>
    <n v="74"/>
    <x v="247"/>
    <x v="820"/>
    <n v="4232.0599999999995"/>
    <n v="0.43"/>
    <x v="2"/>
    <x v="135"/>
  </r>
  <r>
    <x v="3"/>
    <n v="1128299"/>
    <x v="556"/>
    <x v="2"/>
    <x v="6"/>
    <x v="8"/>
    <x v="0"/>
    <n v="54"/>
    <x v="133"/>
    <x v="1263"/>
    <n v="6531.84"/>
    <n v="0.64"/>
    <x v="2"/>
    <x v="99"/>
  </r>
  <r>
    <x v="3"/>
    <n v="1128299"/>
    <x v="557"/>
    <x v="2"/>
    <x v="6"/>
    <x v="8"/>
    <x v="1"/>
    <n v="59"/>
    <x v="179"/>
    <x v="1264"/>
    <n v="4248"/>
    <n v="0.5"/>
    <x v="2"/>
    <x v="95"/>
  </r>
  <r>
    <x v="3"/>
    <n v="1128299"/>
    <x v="558"/>
    <x v="2"/>
    <x v="6"/>
    <x v="8"/>
    <x v="2"/>
    <n v="64"/>
    <x v="42"/>
    <x v="1234"/>
    <n v="6144"/>
    <n v="0.64"/>
    <x v="2"/>
    <x v="101"/>
  </r>
  <r>
    <x v="3"/>
    <n v="1128299"/>
    <x v="46"/>
    <x v="2"/>
    <x v="6"/>
    <x v="8"/>
    <x v="3"/>
    <n v="62"/>
    <x v="192"/>
    <x v="1265"/>
    <n v="5022"/>
    <n v="0.6"/>
    <x v="2"/>
    <x v="104"/>
  </r>
  <r>
    <x v="3"/>
    <n v="1128299"/>
    <x v="47"/>
    <x v="2"/>
    <x v="6"/>
    <x v="8"/>
    <x v="4"/>
    <n v="66"/>
    <x v="250"/>
    <x v="1266"/>
    <n v="4624.6200000000008"/>
    <n v="0.77000000000000013"/>
    <x v="2"/>
    <x v="108"/>
  </r>
  <r>
    <x v="3"/>
    <n v="1128299"/>
    <x v="48"/>
    <x v="2"/>
    <x v="6"/>
    <x v="8"/>
    <x v="5"/>
    <n v="83"/>
    <x v="141"/>
    <x v="1267"/>
    <n v="6459.89"/>
    <n v="0.43"/>
    <x v="2"/>
    <x v="136"/>
  </r>
  <r>
    <x v="3"/>
    <n v="1128299"/>
    <x v="49"/>
    <x v="2"/>
    <x v="6"/>
    <x v="8"/>
    <x v="0"/>
    <n v="64"/>
    <x v="158"/>
    <x v="1268"/>
    <n v="7756.7999999999993"/>
    <n v="0.6"/>
    <x v="2"/>
    <x v="101"/>
  </r>
  <r>
    <x v="3"/>
    <n v="1128299"/>
    <x v="50"/>
    <x v="2"/>
    <x v="6"/>
    <x v="8"/>
    <x v="1"/>
    <n v="67"/>
    <x v="143"/>
    <x v="780"/>
    <n v="5038.4000000000005"/>
    <n v="0.4"/>
    <x v="2"/>
    <x v="125"/>
  </r>
  <r>
    <x v="3"/>
    <n v="1128299"/>
    <x v="51"/>
    <x v="2"/>
    <x v="6"/>
    <x v="8"/>
    <x v="2"/>
    <n v="67"/>
    <x v="147"/>
    <x v="1269"/>
    <n v="5932.85"/>
    <n v="0.55000000000000004"/>
    <x v="2"/>
    <x v="125"/>
  </r>
  <r>
    <x v="3"/>
    <n v="1128299"/>
    <x v="52"/>
    <x v="2"/>
    <x v="6"/>
    <x v="8"/>
    <x v="3"/>
    <n v="61"/>
    <x v="231"/>
    <x v="1214"/>
    <n v="4535.96"/>
    <n v="0.52"/>
    <x v="2"/>
    <x v="103"/>
  </r>
  <r>
    <x v="3"/>
    <n v="1128299"/>
    <x v="53"/>
    <x v="2"/>
    <x v="6"/>
    <x v="8"/>
    <x v="4"/>
    <n v="67"/>
    <x v="165"/>
    <x v="1270"/>
    <n v="6143.9000000000005"/>
    <n v="0.70000000000000007"/>
    <x v="2"/>
    <x v="125"/>
  </r>
  <r>
    <x v="3"/>
    <n v="1128299"/>
    <x v="54"/>
    <x v="2"/>
    <x v="6"/>
    <x v="8"/>
    <x v="5"/>
    <n v="78"/>
    <x v="251"/>
    <x v="1271"/>
    <n v="4274.4000000000005"/>
    <n v="0.4"/>
    <x v="2"/>
    <x v="133"/>
  </r>
  <r>
    <x v="3"/>
    <n v="1128299"/>
    <x v="55"/>
    <x v="2"/>
    <x v="6"/>
    <x v="8"/>
    <x v="0"/>
    <n v="63"/>
    <x v="130"/>
    <x v="919"/>
    <n v="7285.3200000000006"/>
    <n v="0.59000000000000008"/>
    <x v="2"/>
    <x v="121"/>
  </r>
  <r>
    <x v="3"/>
    <n v="1128299"/>
    <x v="56"/>
    <x v="2"/>
    <x v="6"/>
    <x v="8"/>
    <x v="1"/>
    <n v="73"/>
    <x v="133"/>
    <x v="1272"/>
    <n v="5794.74"/>
    <n v="0.42"/>
    <x v="2"/>
    <x v="134"/>
  </r>
  <r>
    <x v="3"/>
    <n v="1128299"/>
    <x v="57"/>
    <x v="2"/>
    <x v="6"/>
    <x v="8"/>
    <x v="2"/>
    <n v="67"/>
    <x v="231"/>
    <x v="1273"/>
    <n v="5461.170000000001"/>
    <n v="0.57000000000000006"/>
    <x v="2"/>
    <x v="125"/>
  </r>
  <r>
    <x v="3"/>
    <n v="1128299"/>
    <x v="58"/>
    <x v="2"/>
    <x v="6"/>
    <x v="8"/>
    <x v="3"/>
    <n v="63"/>
    <x v="192"/>
    <x v="1274"/>
    <n v="4592.7000000000007"/>
    <n v="0.54"/>
    <x v="2"/>
    <x v="121"/>
  </r>
  <r>
    <x v="3"/>
    <n v="1128299"/>
    <x v="59"/>
    <x v="2"/>
    <x v="6"/>
    <x v="8"/>
    <x v="4"/>
    <n v="74"/>
    <x v="150"/>
    <x v="1275"/>
    <n v="7562.8000000000011"/>
    <n v="0.73000000000000009"/>
    <x v="2"/>
    <x v="135"/>
  </r>
  <r>
    <x v="3"/>
    <n v="1128299"/>
    <x v="60"/>
    <x v="2"/>
    <x v="6"/>
    <x v="8"/>
    <x v="5"/>
    <n v="74"/>
    <x v="38"/>
    <x v="1276"/>
    <n v="2590"/>
    <n v="0.35"/>
    <x v="2"/>
    <x v="135"/>
  </r>
  <r>
    <x v="3"/>
    <n v="1128299"/>
    <x v="61"/>
    <x v="2"/>
    <x v="6"/>
    <x v="8"/>
    <x v="0"/>
    <n v="59"/>
    <x v="244"/>
    <x v="1277"/>
    <n v="5065.7400000000007"/>
    <n v="0.53"/>
    <x v="2"/>
    <x v="95"/>
  </r>
  <r>
    <x v="3"/>
    <n v="1128299"/>
    <x v="62"/>
    <x v="2"/>
    <x v="6"/>
    <x v="8"/>
    <x v="1"/>
    <n v="69"/>
    <x v="137"/>
    <x v="1278"/>
    <n v="4173.12"/>
    <n v="0.36"/>
    <x v="2"/>
    <x v="122"/>
  </r>
  <r>
    <x v="3"/>
    <n v="1128299"/>
    <x v="63"/>
    <x v="2"/>
    <x v="6"/>
    <x v="8"/>
    <x v="2"/>
    <n v="60"/>
    <x v="161"/>
    <x v="1279"/>
    <n v="3390"/>
    <n v="0.5"/>
    <x v="2"/>
    <x v="106"/>
  </r>
  <r>
    <x v="3"/>
    <n v="1128299"/>
    <x v="64"/>
    <x v="2"/>
    <x v="6"/>
    <x v="8"/>
    <x v="3"/>
    <n v="59"/>
    <x v="38"/>
    <x v="1280"/>
    <n v="2832"/>
    <n v="0.48"/>
    <x v="2"/>
    <x v="95"/>
  </r>
  <r>
    <x v="3"/>
    <n v="1128299"/>
    <x v="65"/>
    <x v="2"/>
    <x v="6"/>
    <x v="8"/>
    <x v="4"/>
    <n v="74"/>
    <x v="196"/>
    <x v="1281"/>
    <n v="6127.2000000000016"/>
    <n v="0.69000000000000017"/>
    <x v="2"/>
    <x v="135"/>
  </r>
  <r>
    <x v="3"/>
    <n v="1128299"/>
    <x v="66"/>
    <x v="2"/>
    <x v="6"/>
    <x v="8"/>
    <x v="5"/>
    <n v="65"/>
    <x v="162"/>
    <x v="1282"/>
    <n v="2135.9"/>
    <n v="0.31"/>
    <x v="2"/>
    <x v="124"/>
  </r>
  <r>
    <x v="3"/>
    <n v="1128299"/>
    <x v="559"/>
    <x v="2"/>
    <x v="6"/>
    <x v="8"/>
    <x v="0"/>
    <n v="51"/>
    <x v="251"/>
    <x v="1283"/>
    <n v="3493.5"/>
    <n v="0.5"/>
    <x v="2"/>
    <x v="109"/>
  </r>
  <r>
    <x v="3"/>
    <n v="1128299"/>
    <x v="560"/>
    <x v="2"/>
    <x v="6"/>
    <x v="8"/>
    <x v="1"/>
    <n v="54"/>
    <x v="152"/>
    <x v="1284"/>
    <n v="2872.7999999999997"/>
    <n v="0.35"/>
    <x v="2"/>
    <x v="99"/>
  </r>
  <r>
    <x v="3"/>
    <n v="1128299"/>
    <x v="561"/>
    <x v="2"/>
    <x v="6"/>
    <x v="8"/>
    <x v="2"/>
    <n v="51"/>
    <x v="240"/>
    <x v="1285"/>
    <n v="2601"/>
    <n v="0.5"/>
    <x v="2"/>
    <x v="109"/>
  </r>
  <r>
    <x v="3"/>
    <n v="1128299"/>
    <x v="562"/>
    <x v="2"/>
    <x v="6"/>
    <x v="8"/>
    <x v="3"/>
    <n v="53"/>
    <x v="211"/>
    <x v="1286"/>
    <n v="2072.2999999999997"/>
    <n v="0.45999999999999996"/>
    <x v="2"/>
    <x v="102"/>
  </r>
  <r>
    <x v="3"/>
    <n v="1128299"/>
    <x v="563"/>
    <x v="2"/>
    <x v="6"/>
    <x v="8"/>
    <x v="4"/>
    <n v="64"/>
    <x v="41"/>
    <x v="1287"/>
    <n v="3168.0000000000009"/>
    <n v="0.66000000000000014"/>
    <x v="2"/>
    <x v="101"/>
  </r>
  <r>
    <x v="3"/>
    <n v="1128299"/>
    <x v="564"/>
    <x v="2"/>
    <x v="6"/>
    <x v="8"/>
    <x v="5"/>
    <n v="65"/>
    <x v="193"/>
    <x v="1288"/>
    <n v="2047.5000000000002"/>
    <n v="0.30000000000000004"/>
    <x v="2"/>
    <x v="124"/>
  </r>
  <r>
    <x v="3"/>
    <n v="1128299"/>
    <x v="565"/>
    <x v="2"/>
    <x v="6"/>
    <x v="8"/>
    <x v="0"/>
    <n v="52"/>
    <x v="42"/>
    <x v="1216"/>
    <n v="4290"/>
    <n v="0.55000000000000004"/>
    <x v="2"/>
    <x v="107"/>
  </r>
  <r>
    <x v="3"/>
    <n v="1128299"/>
    <x v="566"/>
    <x v="2"/>
    <x v="6"/>
    <x v="8"/>
    <x v="1"/>
    <n v="55"/>
    <x v="42"/>
    <x v="1289"/>
    <n v="3052.5"/>
    <n v="0.37"/>
    <x v="2"/>
    <x v="88"/>
  </r>
  <r>
    <x v="3"/>
    <n v="1128299"/>
    <x v="567"/>
    <x v="2"/>
    <x v="6"/>
    <x v="8"/>
    <x v="2"/>
    <n v="51"/>
    <x v="209"/>
    <x v="1290"/>
    <n v="3459.84"/>
    <n v="0.53"/>
    <x v="2"/>
    <x v="109"/>
  </r>
  <r>
    <x v="3"/>
    <n v="1128299"/>
    <x v="568"/>
    <x v="2"/>
    <x v="6"/>
    <x v="8"/>
    <x v="3"/>
    <n v="60"/>
    <x v="210"/>
    <x v="1291"/>
    <n v="3340.7999999999997"/>
    <n v="0.48"/>
    <x v="2"/>
    <x v="106"/>
  </r>
  <r>
    <x v="3"/>
    <n v="1128299"/>
    <x v="569"/>
    <x v="2"/>
    <x v="6"/>
    <x v="8"/>
    <x v="4"/>
    <n v="68"/>
    <x v="193"/>
    <x v="1292"/>
    <n v="4926.6000000000013"/>
    <n v="0.69000000000000017"/>
    <x v="2"/>
    <x v="105"/>
  </r>
  <r>
    <x v="3"/>
    <n v="1128299"/>
    <x v="570"/>
    <x v="2"/>
    <x v="6"/>
    <x v="8"/>
    <x v="5"/>
    <n v="73"/>
    <x v="242"/>
    <x v="1293"/>
    <n v="2941.9"/>
    <n v="0.31"/>
    <x v="2"/>
    <x v="134"/>
  </r>
  <r>
    <x v="3"/>
    <n v="1128299"/>
    <x v="571"/>
    <x v="2"/>
    <x v="6"/>
    <x v="8"/>
    <x v="0"/>
    <n v="59"/>
    <x v="126"/>
    <x v="963"/>
    <n v="6228.04"/>
    <n v="0.52"/>
    <x v="2"/>
    <x v="95"/>
  </r>
  <r>
    <x v="3"/>
    <n v="1128299"/>
    <x v="572"/>
    <x v="2"/>
    <x v="6"/>
    <x v="8"/>
    <x v="1"/>
    <n v="64"/>
    <x v="131"/>
    <x v="1219"/>
    <n v="4426.24"/>
    <n v="0.38"/>
    <x v="2"/>
    <x v="101"/>
  </r>
  <r>
    <x v="3"/>
    <n v="1128299"/>
    <x v="573"/>
    <x v="2"/>
    <x v="6"/>
    <x v="8"/>
    <x v="2"/>
    <n v="60"/>
    <x v="35"/>
    <x v="364"/>
    <n v="4125"/>
    <n v="0.55000000000000004"/>
    <x v="2"/>
    <x v="106"/>
  </r>
  <r>
    <x v="3"/>
    <n v="1128299"/>
    <x v="574"/>
    <x v="2"/>
    <x v="6"/>
    <x v="8"/>
    <x v="3"/>
    <n v="63"/>
    <x v="35"/>
    <x v="1294"/>
    <n v="3543.7499999999995"/>
    <n v="0.44999999999999996"/>
    <x v="2"/>
    <x v="121"/>
  </r>
  <r>
    <x v="3"/>
    <n v="1128299"/>
    <x v="575"/>
    <x v="2"/>
    <x v="6"/>
    <x v="8"/>
    <x v="4"/>
    <n v="68"/>
    <x v="202"/>
    <x v="1295"/>
    <n v="5239.4000000000015"/>
    <n v="0.67000000000000015"/>
    <x v="2"/>
    <x v="105"/>
  </r>
  <r>
    <x v="3"/>
    <n v="1128299"/>
    <x v="576"/>
    <x v="2"/>
    <x v="6"/>
    <x v="8"/>
    <x v="5"/>
    <n v="75"/>
    <x v="251"/>
    <x v="1296"/>
    <n v="3390.75"/>
    <n v="0.33"/>
    <x v="2"/>
    <x v="137"/>
  </r>
  <r>
    <x v="3"/>
    <n v="1128299"/>
    <x v="577"/>
    <x v="2"/>
    <x v="6"/>
    <x v="8"/>
    <x v="0"/>
    <n v="36"/>
    <x v="236"/>
    <x v="1297"/>
    <n v="1726.9199999999998"/>
    <n v="0.41"/>
    <x v="2"/>
    <x v="86"/>
  </r>
  <r>
    <x v="3"/>
    <n v="1128299"/>
    <x v="578"/>
    <x v="2"/>
    <x v="6"/>
    <x v="8"/>
    <x v="1"/>
    <n v="48"/>
    <x v="165"/>
    <x v="1298"/>
    <n v="2515.2000000000003"/>
    <n v="0.4"/>
    <x v="2"/>
    <x v="92"/>
  </r>
  <r>
    <x v="3"/>
    <n v="1128299"/>
    <x v="579"/>
    <x v="2"/>
    <x v="6"/>
    <x v="8"/>
    <x v="2"/>
    <n v="46"/>
    <x v="192"/>
    <x v="1013"/>
    <n v="2173.5"/>
    <n v="0.35"/>
    <x v="2"/>
    <x v="89"/>
  </r>
  <r>
    <x v="3"/>
    <n v="1128299"/>
    <x v="580"/>
    <x v="2"/>
    <x v="6"/>
    <x v="8"/>
    <x v="3"/>
    <n v="49"/>
    <x v="252"/>
    <x v="1299"/>
    <n v="1567.02"/>
    <n v="0.41"/>
    <x v="2"/>
    <x v="98"/>
  </r>
  <r>
    <x v="3"/>
    <n v="1128299"/>
    <x v="581"/>
    <x v="2"/>
    <x v="7"/>
    <x v="9"/>
    <x v="4"/>
    <n v="51"/>
    <x v="201"/>
    <x v="1300"/>
    <n v="1451.97"/>
    <n v="0.39"/>
    <x v="2"/>
    <x v="109"/>
  </r>
  <r>
    <x v="3"/>
    <n v="1128299"/>
    <x v="582"/>
    <x v="2"/>
    <x v="7"/>
    <x v="9"/>
    <x v="5"/>
    <n v="46"/>
    <x v="35"/>
    <x v="1301"/>
    <n v="1782.5"/>
    <n v="0.31"/>
    <x v="2"/>
    <x v="89"/>
  </r>
  <r>
    <x v="3"/>
    <n v="1128299"/>
    <x v="583"/>
    <x v="2"/>
    <x v="7"/>
    <x v="9"/>
    <x v="0"/>
    <n v="36"/>
    <x v="216"/>
    <x v="1302"/>
    <n v="2136.2399999999998"/>
    <n v="0.43"/>
    <x v="2"/>
    <x v="86"/>
  </r>
  <r>
    <x v="3"/>
    <n v="1128299"/>
    <x v="584"/>
    <x v="2"/>
    <x v="7"/>
    <x v="9"/>
    <x v="1"/>
    <n v="47"/>
    <x v="165"/>
    <x v="1303"/>
    <n v="2401.23"/>
    <n v="0.39"/>
    <x v="2"/>
    <x v="85"/>
  </r>
  <r>
    <x v="3"/>
    <n v="1128299"/>
    <x v="585"/>
    <x v="2"/>
    <x v="7"/>
    <x v="9"/>
    <x v="2"/>
    <n v="47"/>
    <x v="185"/>
    <x v="1304"/>
    <n v="2236.2600000000002"/>
    <n v="0.39"/>
    <x v="2"/>
    <x v="85"/>
  </r>
  <r>
    <x v="3"/>
    <n v="1128299"/>
    <x v="586"/>
    <x v="2"/>
    <x v="7"/>
    <x v="9"/>
    <x v="3"/>
    <n v="48"/>
    <x v="237"/>
    <x v="1305"/>
    <n v="1753.9199999999998"/>
    <n v="0.42"/>
    <x v="2"/>
    <x v="92"/>
  </r>
  <r>
    <x v="3"/>
    <n v="1128299"/>
    <x v="587"/>
    <x v="2"/>
    <x v="7"/>
    <x v="9"/>
    <x v="4"/>
    <n v="52"/>
    <x v="188"/>
    <x v="1306"/>
    <n v="1352"/>
    <n v="0.4"/>
    <x v="2"/>
    <x v="107"/>
  </r>
  <r>
    <x v="3"/>
    <n v="1128299"/>
    <x v="588"/>
    <x v="2"/>
    <x v="7"/>
    <x v="9"/>
    <x v="5"/>
    <n v="46"/>
    <x v="248"/>
    <x v="1307"/>
    <n v="1753.98"/>
    <n v="0.31"/>
    <x v="2"/>
    <x v="89"/>
  </r>
  <r>
    <x v="3"/>
    <n v="1128299"/>
    <x v="589"/>
    <x v="2"/>
    <x v="7"/>
    <x v="9"/>
    <x v="0"/>
    <n v="46"/>
    <x v="212"/>
    <x v="1308"/>
    <n v="3456.8999999999996"/>
    <n v="0.44999999999999996"/>
    <x v="2"/>
    <x v="89"/>
  </r>
  <r>
    <x v="3"/>
    <n v="1128299"/>
    <x v="590"/>
    <x v="2"/>
    <x v="7"/>
    <x v="9"/>
    <x v="1"/>
    <n v="58"/>
    <x v="202"/>
    <x v="1309"/>
    <n v="2401.1999999999998"/>
    <n v="0.36"/>
    <x v="2"/>
    <x v="91"/>
  </r>
  <r>
    <x v="3"/>
    <n v="1128299"/>
    <x v="591"/>
    <x v="2"/>
    <x v="7"/>
    <x v="9"/>
    <x v="2"/>
    <n v="60"/>
    <x v="202"/>
    <x v="1310"/>
    <n v="2760"/>
    <n v="0.4"/>
    <x v="2"/>
    <x v="106"/>
  </r>
  <r>
    <x v="3"/>
    <n v="1128299"/>
    <x v="592"/>
    <x v="2"/>
    <x v="7"/>
    <x v="9"/>
    <x v="3"/>
    <n v="64"/>
    <x v="211"/>
    <x v="1311"/>
    <n v="2284.7999999999997"/>
    <n v="0.42"/>
    <x v="2"/>
    <x v="101"/>
  </r>
  <r>
    <x v="3"/>
    <n v="1128299"/>
    <x v="593"/>
    <x v="2"/>
    <x v="7"/>
    <x v="9"/>
    <x v="4"/>
    <n v="69"/>
    <x v="219"/>
    <x v="1312"/>
    <n v="1206.1200000000001"/>
    <n v="0.38"/>
    <x v="2"/>
    <x v="122"/>
  </r>
  <r>
    <x v="3"/>
    <n v="1128299"/>
    <x v="594"/>
    <x v="2"/>
    <x v="7"/>
    <x v="9"/>
    <x v="5"/>
    <n v="62"/>
    <x v="193"/>
    <x v="1313"/>
    <n v="2213.4"/>
    <n v="0.34"/>
    <x v="2"/>
    <x v="104"/>
  </r>
  <r>
    <x v="3"/>
    <n v="1128299"/>
    <x v="595"/>
    <x v="2"/>
    <x v="7"/>
    <x v="9"/>
    <x v="0"/>
    <n v="68"/>
    <x v="160"/>
    <x v="1314"/>
    <n v="4787.2"/>
    <n v="0.44"/>
    <x v="2"/>
    <x v="105"/>
  </r>
  <r>
    <x v="3"/>
    <n v="1128299"/>
    <x v="596"/>
    <x v="2"/>
    <x v="7"/>
    <x v="9"/>
    <x v="1"/>
    <n v="71"/>
    <x v="246"/>
    <x v="1315"/>
    <n v="2436.7200000000003"/>
    <n v="0.39"/>
    <x v="2"/>
    <x v="132"/>
  </r>
  <r>
    <x v="3"/>
    <n v="1128299"/>
    <x v="597"/>
    <x v="2"/>
    <x v="7"/>
    <x v="9"/>
    <x v="2"/>
    <n v="74"/>
    <x v="196"/>
    <x v="1281"/>
    <n v="3463.2000000000003"/>
    <n v="0.39"/>
    <x v="2"/>
    <x v="135"/>
  </r>
  <r>
    <x v="3"/>
    <n v="1128299"/>
    <x v="598"/>
    <x v="2"/>
    <x v="7"/>
    <x v="9"/>
    <x v="3"/>
    <n v="55"/>
    <x v="228"/>
    <x v="1150"/>
    <n v="2079"/>
    <n v="0.42"/>
    <x v="2"/>
    <x v="88"/>
  </r>
  <r>
    <x v="3"/>
    <n v="1128299"/>
    <x v="599"/>
    <x v="2"/>
    <x v="7"/>
    <x v="9"/>
    <x v="4"/>
    <n v="59"/>
    <x v="195"/>
    <x v="1316"/>
    <n v="1321.6000000000001"/>
    <n v="0.4"/>
    <x v="2"/>
    <x v="95"/>
  </r>
  <r>
    <x v="3"/>
    <n v="1128299"/>
    <x v="600"/>
    <x v="2"/>
    <x v="7"/>
    <x v="9"/>
    <x v="5"/>
    <n v="78"/>
    <x v="246"/>
    <x v="1317"/>
    <n v="2196.48"/>
    <n v="0.32"/>
    <x v="2"/>
    <x v="133"/>
  </r>
  <r>
    <x v="3"/>
    <n v="1128299"/>
    <x v="601"/>
    <x v="2"/>
    <x v="7"/>
    <x v="9"/>
    <x v="0"/>
    <n v="55"/>
    <x v="241"/>
    <x v="1318"/>
    <n v="3720.75"/>
    <n v="0.41"/>
    <x v="2"/>
    <x v="88"/>
  </r>
  <r>
    <x v="3"/>
    <n v="1128299"/>
    <x v="602"/>
    <x v="2"/>
    <x v="7"/>
    <x v="9"/>
    <x v="1"/>
    <n v="60"/>
    <x v="243"/>
    <x v="1024"/>
    <n v="2462.4"/>
    <n v="0.38"/>
    <x v="2"/>
    <x v="106"/>
  </r>
  <r>
    <x v="3"/>
    <n v="1128299"/>
    <x v="603"/>
    <x v="2"/>
    <x v="7"/>
    <x v="9"/>
    <x v="2"/>
    <n v="61"/>
    <x v="196"/>
    <x v="1200"/>
    <n v="2781.6"/>
    <n v="0.38"/>
    <x v="2"/>
    <x v="103"/>
  </r>
  <r>
    <x v="3"/>
    <n v="1128299"/>
    <x v="604"/>
    <x v="2"/>
    <x v="7"/>
    <x v="9"/>
    <x v="3"/>
    <n v="59"/>
    <x v="228"/>
    <x v="1319"/>
    <n v="2336.4"/>
    <n v="0.44"/>
    <x v="2"/>
    <x v="95"/>
  </r>
  <r>
    <x v="3"/>
    <n v="1128299"/>
    <x v="605"/>
    <x v="2"/>
    <x v="7"/>
    <x v="9"/>
    <x v="4"/>
    <n v="60"/>
    <x v="239"/>
    <x v="1320"/>
    <n v="1185.5999999999999"/>
    <n v="0.38"/>
    <x v="2"/>
    <x v="106"/>
  </r>
  <r>
    <x v="3"/>
    <n v="1128299"/>
    <x v="606"/>
    <x v="2"/>
    <x v="7"/>
    <x v="9"/>
    <x v="5"/>
    <n v="75"/>
    <x v="35"/>
    <x v="1321"/>
    <n v="3093.75"/>
    <n v="0.33"/>
    <x v="2"/>
    <x v="137"/>
  </r>
  <r>
    <x v="3"/>
    <n v="1128299"/>
    <x v="607"/>
    <x v="2"/>
    <x v="7"/>
    <x v="9"/>
    <x v="0"/>
    <n v="71"/>
    <x v="49"/>
    <x v="1322"/>
    <n v="5814.9"/>
    <n v="0.42"/>
    <x v="2"/>
    <x v="132"/>
  </r>
  <r>
    <x v="3"/>
    <n v="1128299"/>
    <x v="608"/>
    <x v="2"/>
    <x v="7"/>
    <x v="9"/>
    <x v="1"/>
    <n v="74"/>
    <x v="143"/>
    <x v="1323"/>
    <n v="5147.4399999999996"/>
    <n v="0.37"/>
    <x v="2"/>
    <x v="135"/>
  </r>
  <r>
    <x v="3"/>
    <n v="1128299"/>
    <x v="609"/>
    <x v="2"/>
    <x v="7"/>
    <x v="9"/>
    <x v="2"/>
    <n v="72"/>
    <x v="134"/>
    <x v="1324"/>
    <n v="4459.68"/>
    <n v="0.38"/>
    <x v="2"/>
    <x v="120"/>
  </r>
  <r>
    <x v="3"/>
    <n v="1128299"/>
    <x v="610"/>
    <x v="2"/>
    <x v="7"/>
    <x v="9"/>
    <x v="3"/>
    <n v="75"/>
    <x v="35"/>
    <x v="1321"/>
    <n v="3750"/>
    <n v="0.4"/>
    <x v="2"/>
    <x v="137"/>
  </r>
  <r>
    <x v="3"/>
    <n v="1128299"/>
    <x v="611"/>
    <x v="2"/>
    <x v="7"/>
    <x v="9"/>
    <x v="4"/>
    <n v="82"/>
    <x v="193"/>
    <x v="1325"/>
    <n v="3357.9"/>
    <n v="0.39"/>
    <x v="2"/>
    <x v="138"/>
  </r>
  <r>
    <x v="3"/>
    <n v="1128299"/>
    <x v="612"/>
    <x v="2"/>
    <x v="7"/>
    <x v="9"/>
    <x v="5"/>
    <n v="98"/>
    <x v="131"/>
    <x v="1326"/>
    <n v="6064.2400000000007"/>
    <n v="0.34"/>
    <x v="2"/>
    <x v="139"/>
  </r>
  <r>
    <x v="3"/>
    <n v="1128299"/>
    <x v="613"/>
    <x v="2"/>
    <x v="7"/>
    <x v="9"/>
    <x v="0"/>
    <n v="73"/>
    <x v="101"/>
    <x v="1327"/>
    <n v="6978.8"/>
    <n v="0.4"/>
    <x v="2"/>
    <x v="134"/>
  </r>
  <r>
    <x v="3"/>
    <n v="1128299"/>
    <x v="614"/>
    <x v="2"/>
    <x v="7"/>
    <x v="9"/>
    <x v="1"/>
    <n v="82"/>
    <x v="131"/>
    <x v="1328"/>
    <n v="5372.6399999999994"/>
    <n v="0.36"/>
    <x v="2"/>
    <x v="138"/>
  </r>
  <r>
    <x v="3"/>
    <n v="1128299"/>
    <x v="615"/>
    <x v="2"/>
    <x v="7"/>
    <x v="9"/>
    <x v="2"/>
    <n v="78"/>
    <x v="36"/>
    <x v="1329"/>
    <n v="4777.5"/>
    <n v="0.35"/>
    <x v="2"/>
    <x v="133"/>
  </r>
  <r>
    <x v="3"/>
    <n v="1128299"/>
    <x v="616"/>
    <x v="2"/>
    <x v="7"/>
    <x v="9"/>
    <x v="3"/>
    <n v="78"/>
    <x v="251"/>
    <x v="1271"/>
    <n v="4381.2599999999993"/>
    <n v="0.41"/>
    <x v="2"/>
    <x v="133"/>
  </r>
  <r>
    <x v="3"/>
    <n v="1128299"/>
    <x v="617"/>
    <x v="2"/>
    <x v="7"/>
    <x v="9"/>
    <x v="4"/>
    <n v="77"/>
    <x v="179"/>
    <x v="1108"/>
    <n v="3880.7999999999997"/>
    <n v="0.35"/>
    <x v="2"/>
    <x v="140"/>
  </r>
  <r>
    <x v="3"/>
    <n v="1128299"/>
    <x v="618"/>
    <x v="2"/>
    <x v="7"/>
    <x v="9"/>
    <x v="5"/>
    <n v="95"/>
    <x v="155"/>
    <x v="1330"/>
    <n v="5153.75"/>
    <n v="0.35"/>
    <x v="2"/>
    <x v="141"/>
  </r>
  <r>
    <x v="3"/>
    <n v="1128299"/>
    <x v="619"/>
    <x v="2"/>
    <x v="7"/>
    <x v="9"/>
    <x v="0"/>
    <n v="80"/>
    <x v="146"/>
    <x v="1331"/>
    <n v="7811.9999999999991"/>
    <n v="0.44999999999999996"/>
    <x v="2"/>
    <x v="142"/>
  </r>
  <r>
    <x v="3"/>
    <n v="1128299"/>
    <x v="620"/>
    <x v="2"/>
    <x v="7"/>
    <x v="9"/>
    <x v="1"/>
    <n v="77"/>
    <x v="124"/>
    <x v="1332"/>
    <n v="6306.3"/>
    <n v="0.39"/>
    <x v="2"/>
    <x v="140"/>
  </r>
  <r>
    <x v="3"/>
    <n v="1128299"/>
    <x v="621"/>
    <x v="2"/>
    <x v="7"/>
    <x v="9"/>
    <x v="2"/>
    <n v="73"/>
    <x v="134"/>
    <x v="1333"/>
    <n v="4164.6499999999996"/>
    <n v="0.35"/>
    <x v="2"/>
    <x v="134"/>
  </r>
  <r>
    <x v="3"/>
    <n v="1128299"/>
    <x v="622"/>
    <x v="2"/>
    <x v="7"/>
    <x v="9"/>
    <x v="3"/>
    <n v="74"/>
    <x v="155"/>
    <x v="1334"/>
    <n v="5046.8"/>
    <n v="0.44"/>
    <x v="2"/>
    <x v="135"/>
  </r>
  <r>
    <x v="3"/>
    <n v="1128299"/>
    <x v="623"/>
    <x v="2"/>
    <x v="7"/>
    <x v="9"/>
    <x v="4"/>
    <n v="71"/>
    <x v="155"/>
    <x v="1335"/>
    <n v="4291.95"/>
    <n v="0.39"/>
    <x v="2"/>
    <x v="132"/>
  </r>
  <r>
    <x v="3"/>
    <n v="1128299"/>
    <x v="624"/>
    <x v="2"/>
    <x v="7"/>
    <x v="9"/>
    <x v="5"/>
    <n v="76"/>
    <x v="243"/>
    <x v="1284"/>
    <n v="2708.6400000000003"/>
    <n v="0.33"/>
    <x v="2"/>
    <x v="123"/>
  </r>
  <r>
    <x v="3"/>
    <n v="1128299"/>
    <x v="625"/>
    <x v="2"/>
    <x v="7"/>
    <x v="9"/>
    <x v="0"/>
    <n v="64"/>
    <x v="163"/>
    <x v="1336"/>
    <n v="4093.4399999999996"/>
    <n v="0.41"/>
    <x v="2"/>
    <x v="101"/>
  </r>
  <r>
    <x v="3"/>
    <n v="1128299"/>
    <x v="626"/>
    <x v="2"/>
    <x v="7"/>
    <x v="9"/>
    <x v="1"/>
    <n v="71"/>
    <x v="132"/>
    <x v="1337"/>
    <n v="4323.8999999999996"/>
    <n v="0.35"/>
    <x v="2"/>
    <x v="132"/>
  </r>
  <r>
    <x v="3"/>
    <n v="1128299"/>
    <x v="627"/>
    <x v="2"/>
    <x v="7"/>
    <x v="9"/>
    <x v="2"/>
    <n v="63"/>
    <x v="192"/>
    <x v="1274"/>
    <n v="3146.85"/>
    <n v="0.37"/>
    <x v="2"/>
    <x v="121"/>
  </r>
  <r>
    <x v="3"/>
    <n v="1128299"/>
    <x v="628"/>
    <x v="2"/>
    <x v="7"/>
    <x v="9"/>
    <x v="3"/>
    <n v="67"/>
    <x v="205"/>
    <x v="1338"/>
    <n v="3001.6000000000004"/>
    <n v="0.4"/>
    <x v="2"/>
    <x v="125"/>
  </r>
  <r>
    <x v="3"/>
    <n v="1128299"/>
    <x v="629"/>
    <x v="2"/>
    <x v="7"/>
    <x v="9"/>
    <x v="4"/>
    <n v="72"/>
    <x v="215"/>
    <x v="1339"/>
    <n v="3196.8"/>
    <n v="0.4"/>
    <x v="2"/>
    <x v="120"/>
  </r>
  <r>
    <x v="3"/>
    <n v="1128299"/>
    <x v="67"/>
    <x v="2"/>
    <x v="7"/>
    <x v="9"/>
    <x v="5"/>
    <n v="62"/>
    <x v="161"/>
    <x v="1340"/>
    <n v="2452.1"/>
    <n v="0.35"/>
    <x v="2"/>
    <x v="104"/>
  </r>
  <r>
    <x v="3"/>
    <n v="1128299"/>
    <x v="68"/>
    <x v="2"/>
    <x v="7"/>
    <x v="9"/>
    <x v="0"/>
    <n v="58"/>
    <x v="197"/>
    <x v="1203"/>
    <n v="3456.8"/>
    <n v="0.4"/>
    <x v="2"/>
    <x v="91"/>
  </r>
  <r>
    <x v="3"/>
    <n v="1128299"/>
    <x v="69"/>
    <x v="2"/>
    <x v="7"/>
    <x v="9"/>
    <x v="1"/>
    <n v="64"/>
    <x v="216"/>
    <x v="1341"/>
    <n v="3267.84"/>
    <n v="0.37"/>
    <x v="2"/>
    <x v="101"/>
  </r>
  <r>
    <x v="3"/>
    <n v="1128299"/>
    <x v="70"/>
    <x v="2"/>
    <x v="7"/>
    <x v="9"/>
    <x v="2"/>
    <n v="56"/>
    <x v="161"/>
    <x v="1342"/>
    <n v="2278.08"/>
    <n v="0.36"/>
    <x v="2"/>
    <x v="97"/>
  </r>
  <r>
    <x v="3"/>
    <n v="1128299"/>
    <x v="71"/>
    <x v="2"/>
    <x v="7"/>
    <x v="9"/>
    <x v="3"/>
    <n v="58"/>
    <x v="230"/>
    <x v="1343"/>
    <n v="2500.96"/>
    <n v="0.44"/>
    <x v="2"/>
    <x v="91"/>
  </r>
  <r>
    <x v="3"/>
    <n v="1128299"/>
    <x v="72"/>
    <x v="2"/>
    <x v="7"/>
    <x v="9"/>
    <x v="4"/>
    <n v="69"/>
    <x v="198"/>
    <x v="1344"/>
    <n v="2270.1"/>
    <n v="0.35"/>
    <x v="2"/>
    <x v="122"/>
  </r>
  <r>
    <x v="3"/>
    <n v="1128299"/>
    <x v="73"/>
    <x v="2"/>
    <x v="7"/>
    <x v="9"/>
    <x v="5"/>
    <n v="71"/>
    <x v="253"/>
    <x v="1345"/>
    <n v="2509.85"/>
    <n v="0.35"/>
    <x v="2"/>
    <x v="132"/>
  </r>
  <r>
    <x v="3"/>
    <n v="1128299"/>
    <x v="74"/>
    <x v="2"/>
    <x v="7"/>
    <x v="9"/>
    <x v="0"/>
    <n v="54"/>
    <x v="244"/>
    <x v="1346"/>
    <n v="3849.12"/>
    <n v="0.44"/>
    <x v="2"/>
    <x v="99"/>
  </r>
  <r>
    <x v="3"/>
    <n v="1128299"/>
    <x v="75"/>
    <x v="2"/>
    <x v="7"/>
    <x v="9"/>
    <x v="1"/>
    <n v="60"/>
    <x v="143"/>
    <x v="1347"/>
    <n v="4173.6000000000004"/>
    <n v="0.37"/>
    <x v="2"/>
    <x v="106"/>
  </r>
  <r>
    <x v="3"/>
    <n v="1128299"/>
    <x v="76"/>
    <x v="2"/>
    <x v="7"/>
    <x v="9"/>
    <x v="2"/>
    <n v="54"/>
    <x v="168"/>
    <x v="1348"/>
    <n v="2477.52"/>
    <n v="0.37"/>
    <x v="2"/>
    <x v="99"/>
  </r>
  <r>
    <x v="3"/>
    <n v="1128299"/>
    <x v="77"/>
    <x v="2"/>
    <x v="7"/>
    <x v="9"/>
    <x v="3"/>
    <n v="69"/>
    <x v="236"/>
    <x v="1349"/>
    <n v="3471.39"/>
    <n v="0.43"/>
    <x v="2"/>
    <x v="122"/>
  </r>
  <r>
    <x v="3"/>
    <n v="1128299"/>
    <x v="78"/>
    <x v="2"/>
    <x v="7"/>
    <x v="9"/>
    <x v="4"/>
    <n v="85"/>
    <x v="202"/>
    <x v="1350"/>
    <n v="3910"/>
    <n v="0.4"/>
    <x v="2"/>
    <x v="143"/>
  </r>
  <r>
    <x v="3"/>
    <n v="1128299"/>
    <x v="79"/>
    <x v="2"/>
    <x v="7"/>
    <x v="9"/>
    <x v="5"/>
    <n v="88"/>
    <x v="216"/>
    <x v="1351"/>
    <n v="3764.64"/>
    <n v="0.31"/>
    <x v="2"/>
    <x v="144"/>
  </r>
  <r>
    <x v="3"/>
    <n v="1128299"/>
    <x v="80"/>
    <x v="2"/>
    <x v="7"/>
    <x v="9"/>
    <x v="0"/>
    <n v="78"/>
    <x v="143"/>
    <x v="1352"/>
    <n v="5865.6"/>
    <n v="0.4"/>
    <x v="2"/>
    <x v="133"/>
  </r>
  <r>
    <x v="3"/>
    <n v="1128299"/>
    <x v="81"/>
    <x v="2"/>
    <x v="7"/>
    <x v="9"/>
    <x v="1"/>
    <n v="77"/>
    <x v="49"/>
    <x v="1353"/>
    <n v="5705.7"/>
    <n v="0.38"/>
    <x v="2"/>
    <x v="140"/>
  </r>
  <r>
    <x v="3"/>
    <n v="1128299"/>
    <x v="82"/>
    <x v="2"/>
    <x v="7"/>
    <x v="9"/>
    <x v="2"/>
    <n v="73"/>
    <x v="216"/>
    <x v="1354"/>
    <n v="3928.86"/>
    <n v="0.39"/>
    <x v="2"/>
    <x v="134"/>
  </r>
  <r>
    <x v="3"/>
    <n v="1128299"/>
    <x v="83"/>
    <x v="2"/>
    <x v="7"/>
    <x v="9"/>
    <x v="3"/>
    <n v="76"/>
    <x v="216"/>
    <x v="1355"/>
    <n v="4509.84"/>
    <n v="0.43"/>
    <x v="2"/>
    <x v="123"/>
  </r>
  <r>
    <x v="3"/>
    <n v="1128299"/>
    <x v="84"/>
    <x v="2"/>
    <x v="7"/>
    <x v="9"/>
    <x v="4"/>
    <n v="82"/>
    <x v="247"/>
    <x v="1356"/>
    <n v="4144.28"/>
    <n v="0.38"/>
    <x v="2"/>
    <x v="138"/>
  </r>
  <r>
    <x v="3"/>
    <n v="1128299"/>
    <x v="85"/>
    <x v="2"/>
    <x v="7"/>
    <x v="9"/>
    <x v="5"/>
    <n v="86"/>
    <x v="42"/>
    <x v="1357"/>
    <n v="4386"/>
    <n v="0.34"/>
    <x v="2"/>
    <x v="145"/>
  </r>
  <r>
    <x v="0"/>
    <n v="1185732"/>
    <x v="86"/>
    <x v="2"/>
    <x v="7"/>
    <x v="9"/>
    <x v="0"/>
    <n v="44"/>
    <x v="118"/>
    <x v="1358"/>
    <n v="6606.6"/>
    <n v="0.55000000000000004"/>
    <x v="2"/>
    <x v="90"/>
  </r>
  <r>
    <x v="0"/>
    <n v="1185732"/>
    <x v="87"/>
    <x v="2"/>
    <x v="7"/>
    <x v="9"/>
    <x v="1"/>
    <n v="41"/>
    <x v="166"/>
    <x v="1359"/>
    <n v="4439.8900000000003"/>
    <n v="0.49"/>
    <x v="2"/>
    <x v="87"/>
  </r>
  <r>
    <x v="0"/>
    <n v="1185732"/>
    <x v="88"/>
    <x v="2"/>
    <x v="7"/>
    <x v="9"/>
    <x v="2"/>
    <n v="34"/>
    <x v="98"/>
    <x v="1295"/>
    <n v="3049.8"/>
    <n v="0.39"/>
    <x v="2"/>
    <x v="111"/>
  </r>
  <r>
    <x v="0"/>
    <n v="1185732"/>
    <x v="89"/>
    <x v="2"/>
    <x v="7"/>
    <x v="9"/>
    <x v="3"/>
    <n v="38"/>
    <x v="36"/>
    <x v="1360"/>
    <n v="2660"/>
    <n v="0.4"/>
    <x v="2"/>
    <x v="115"/>
  </r>
  <r>
    <x v="0"/>
    <n v="1185732"/>
    <x v="90"/>
    <x v="4"/>
    <x v="8"/>
    <x v="10"/>
    <x v="4"/>
    <n v="50"/>
    <x v="49"/>
    <x v="1361"/>
    <n v="4875"/>
    <n v="0.5"/>
    <x v="2"/>
    <x v="100"/>
  </r>
  <r>
    <x v="0"/>
    <n v="1185732"/>
    <x v="91"/>
    <x v="4"/>
    <x v="8"/>
    <x v="10"/>
    <x v="5"/>
    <n v="41"/>
    <x v="87"/>
    <x v="736"/>
    <n v="6278.74"/>
    <n v="0.62"/>
    <x v="2"/>
    <x v="87"/>
  </r>
  <r>
    <x v="0"/>
    <n v="1185732"/>
    <x v="92"/>
    <x v="4"/>
    <x v="8"/>
    <x v="10"/>
    <x v="0"/>
    <n v="43"/>
    <x v="106"/>
    <x v="1362"/>
    <n v="7818.6900000000005"/>
    <n v="0.57000000000000006"/>
    <x v="2"/>
    <x v="94"/>
  </r>
  <r>
    <x v="0"/>
    <n v="1185732"/>
    <x v="93"/>
    <x v="4"/>
    <x v="8"/>
    <x v="10"/>
    <x v="1"/>
    <n v="43"/>
    <x v="49"/>
    <x v="936"/>
    <n v="4108.6499999999996"/>
    <n v="0.49"/>
    <x v="2"/>
    <x v="94"/>
  </r>
  <r>
    <x v="0"/>
    <n v="1185732"/>
    <x v="94"/>
    <x v="4"/>
    <x v="8"/>
    <x v="10"/>
    <x v="2"/>
    <n v="32"/>
    <x v="142"/>
    <x v="1363"/>
    <n v="2918.4"/>
    <n v="0.38"/>
    <x v="2"/>
    <x v="114"/>
  </r>
  <r>
    <x v="3"/>
    <n v="1185732"/>
    <x v="95"/>
    <x v="4"/>
    <x v="8"/>
    <x v="10"/>
    <x v="3"/>
    <n v="38"/>
    <x v="138"/>
    <x v="1101"/>
    <n v="2825.68"/>
    <n v="0.44"/>
    <x v="2"/>
    <x v="115"/>
  </r>
  <r>
    <x v="0"/>
    <n v="1185732"/>
    <x v="96"/>
    <x v="4"/>
    <x v="8"/>
    <x v="10"/>
    <x v="4"/>
    <n v="53"/>
    <x v="153"/>
    <x v="1364"/>
    <n v="5545.92"/>
    <n v="0.48"/>
    <x v="2"/>
    <x v="102"/>
  </r>
  <r>
    <x v="0"/>
    <n v="1185732"/>
    <x v="97"/>
    <x v="4"/>
    <x v="8"/>
    <x v="10"/>
    <x v="5"/>
    <n v="41"/>
    <x v="166"/>
    <x v="1359"/>
    <n v="5889.6500000000005"/>
    <n v="0.65"/>
    <x v="2"/>
    <x v="87"/>
  </r>
  <r>
    <x v="0"/>
    <n v="1185732"/>
    <x v="98"/>
    <x v="4"/>
    <x v="8"/>
    <x v="10"/>
    <x v="0"/>
    <n v="41"/>
    <x v="114"/>
    <x v="1365"/>
    <n v="6592.8"/>
    <n v="0.6"/>
    <x v="2"/>
    <x v="87"/>
  </r>
  <r>
    <x v="0"/>
    <n v="1185732"/>
    <x v="99"/>
    <x v="4"/>
    <x v="8"/>
    <x v="10"/>
    <x v="1"/>
    <n v="42"/>
    <x v="37"/>
    <x v="1366"/>
    <n v="4536"/>
    <n v="0.48"/>
    <x v="2"/>
    <x v="119"/>
  </r>
  <r>
    <x v="0"/>
    <n v="1185732"/>
    <x v="100"/>
    <x v="4"/>
    <x v="8"/>
    <x v="10"/>
    <x v="2"/>
    <n v="32"/>
    <x v="146"/>
    <x v="1367"/>
    <n v="2430.3999999999996"/>
    <n v="0.35"/>
    <x v="2"/>
    <x v="114"/>
  </r>
  <r>
    <x v="0"/>
    <n v="1185732"/>
    <x v="101"/>
    <x v="4"/>
    <x v="8"/>
    <x v="10"/>
    <x v="3"/>
    <n v="36"/>
    <x v="36"/>
    <x v="848"/>
    <n v="2520"/>
    <n v="0.4"/>
    <x v="2"/>
    <x v="86"/>
  </r>
  <r>
    <x v="0"/>
    <n v="1185732"/>
    <x v="102"/>
    <x v="4"/>
    <x v="8"/>
    <x v="10"/>
    <x v="4"/>
    <n v="53"/>
    <x v="131"/>
    <x v="1368"/>
    <n v="4437.16"/>
    <n v="0.45999999999999996"/>
    <x v="2"/>
    <x v="102"/>
  </r>
  <r>
    <x v="0"/>
    <n v="1185732"/>
    <x v="103"/>
    <x v="4"/>
    <x v="8"/>
    <x v="10"/>
    <x v="5"/>
    <n v="42"/>
    <x v="37"/>
    <x v="1366"/>
    <n v="6048"/>
    <n v="0.64"/>
    <x v="2"/>
    <x v="119"/>
  </r>
  <r>
    <x v="0"/>
    <n v="1185732"/>
    <x v="53"/>
    <x v="4"/>
    <x v="8"/>
    <x v="10"/>
    <x v="0"/>
    <n v="42"/>
    <x v="254"/>
    <x v="1369"/>
    <n v="6236.1600000000008"/>
    <n v="0.58000000000000007"/>
    <x v="2"/>
    <x v="119"/>
  </r>
  <r>
    <x v="0"/>
    <n v="1185732"/>
    <x v="53"/>
    <x v="4"/>
    <x v="8"/>
    <x v="10"/>
    <x v="1"/>
    <n v="41"/>
    <x v="124"/>
    <x v="1325"/>
    <n v="4305"/>
    <n v="0.5"/>
    <x v="2"/>
    <x v="87"/>
  </r>
  <r>
    <x v="3"/>
    <n v="1185732"/>
    <x v="53"/>
    <x v="4"/>
    <x v="8"/>
    <x v="10"/>
    <x v="2"/>
    <n v="32"/>
    <x v="126"/>
    <x v="931"/>
    <n v="2598.4"/>
    <n v="0.4"/>
    <x v="2"/>
    <x v="114"/>
  </r>
  <r>
    <x v="3"/>
    <n v="1185732"/>
    <x v="53"/>
    <x v="4"/>
    <x v="8"/>
    <x v="10"/>
    <x v="3"/>
    <n v="38"/>
    <x v="133"/>
    <x v="838"/>
    <n v="3231.8999999999996"/>
    <n v="0.44999999999999996"/>
    <x v="2"/>
    <x v="115"/>
  </r>
  <r>
    <x v="3"/>
    <n v="1185732"/>
    <x v="53"/>
    <x v="4"/>
    <x v="8"/>
    <x v="10"/>
    <x v="4"/>
    <n v="52"/>
    <x v="130"/>
    <x v="888"/>
    <n v="4586.3999999999996"/>
    <n v="0.44999999999999996"/>
    <x v="2"/>
    <x v="107"/>
  </r>
  <r>
    <x v="3"/>
    <n v="1185732"/>
    <x v="53"/>
    <x v="4"/>
    <x v="8"/>
    <x v="10"/>
    <x v="5"/>
    <n v="44"/>
    <x v="159"/>
    <x v="1370"/>
    <n v="5491.2"/>
    <n v="0.6"/>
    <x v="2"/>
    <x v="90"/>
  </r>
  <r>
    <x v="3"/>
    <n v="1185732"/>
    <x v="53"/>
    <x v="4"/>
    <x v="8"/>
    <x v="10"/>
    <x v="0"/>
    <n v="52"/>
    <x v="48"/>
    <x v="1371"/>
    <n v="8736"/>
    <n v="0.56000000000000005"/>
    <x v="2"/>
    <x v="107"/>
  </r>
  <r>
    <x v="3"/>
    <n v="1185732"/>
    <x v="53"/>
    <x v="4"/>
    <x v="8"/>
    <x v="10"/>
    <x v="1"/>
    <n v="54"/>
    <x v="145"/>
    <x v="1372"/>
    <n v="5238"/>
    <n v="0.5"/>
    <x v="2"/>
    <x v="99"/>
  </r>
  <r>
    <x v="3"/>
    <n v="1185732"/>
    <x v="53"/>
    <x v="4"/>
    <x v="8"/>
    <x v="10"/>
    <x v="2"/>
    <n v="47"/>
    <x v="143"/>
    <x v="1373"/>
    <n v="3269.32"/>
    <n v="0.37"/>
    <x v="2"/>
    <x v="85"/>
  </r>
  <r>
    <x v="3"/>
    <n v="1185732"/>
    <x v="53"/>
    <x v="4"/>
    <x v="8"/>
    <x v="10"/>
    <x v="3"/>
    <n v="49"/>
    <x v="36"/>
    <x v="948"/>
    <n v="3687.25"/>
    <n v="0.43"/>
    <x v="2"/>
    <x v="98"/>
  </r>
  <r>
    <x v="3"/>
    <n v="1185732"/>
    <x v="53"/>
    <x v="4"/>
    <x v="8"/>
    <x v="10"/>
    <x v="4"/>
    <n v="58"/>
    <x v="130"/>
    <x v="1238"/>
    <n v="5342.96"/>
    <n v="0.47"/>
    <x v="2"/>
    <x v="91"/>
  </r>
  <r>
    <x v="3"/>
    <n v="1185732"/>
    <x v="53"/>
    <x v="4"/>
    <x v="8"/>
    <x v="10"/>
    <x v="5"/>
    <n v="64"/>
    <x v="154"/>
    <x v="1374"/>
    <n v="10158.08"/>
    <n v="0.64"/>
    <x v="2"/>
    <x v="101"/>
  </r>
  <r>
    <x v="3"/>
    <n v="1185732"/>
    <x v="53"/>
    <x v="4"/>
    <x v="8"/>
    <x v="10"/>
    <x v="0"/>
    <n v="55"/>
    <x v="94"/>
    <x v="1375"/>
    <n v="9410.5000000000018"/>
    <n v="0.59000000000000008"/>
    <x v="2"/>
    <x v="88"/>
  </r>
  <r>
    <x v="3"/>
    <n v="1185732"/>
    <x v="53"/>
    <x v="4"/>
    <x v="8"/>
    <x v="10"/>
    <x v="1"/>
    <n v="54"/>
    <x v="92"/>
    <x v="1376"/>
    <n v="5450.76"/>
    <n v="0.49"/>
    <x v="2"/>
    <x v="99"/>
  </r>
  <r>
    <x v="3"/>
    <n v="1185732"/>
    <x v="118"/>
    <x v="4"/>
    <x v="8"/>
    <x v="10"/>
    <x v="2"/>
    <n v="49"/>
    <x v="159"/>
    <x v="888"/>
    <n v="3567.2"/>
    <n v="0.35"/>
    <x v="2"/>
    <x v="98"/>
  </r>
  <r>
    <x v="3"/>
    <n v="1185732"/>
    <x v="119"/>
    <x v="4"/>
    <x v="8"/>
    <x v="10"/>
    <x v="3"/>
    <n v="47"/>
    <x v="146"/>
    <x v="1377"/>
    <n v="4079.6000000000004"/>
    <n v="0.4"/>
    <x v="2"/>
    <x v="85"/>
  </r>
  <r>
    <x v="3"/>
    <n v="1185732"/>
    <x v="120"/>
    <x v="4"/>
    <x v="8"/>
    <x v="10"/>
    <x v="4"/>
    <n v="62"/>
    <x v="148"/>
    <x v="1378"/>
    <n v="7078.54"/>
    <n v="0.49"/>
    <x v="2"/>
    <x v="104"/>
  </r>
  <r>
    <x v="3"/>
    <n v="1185732"/>
    <x v="121"/>
    <x v="4"/>
    <x v="8"/>
    <x v="10"/>
    <x v="5"/>
    <n v="63"/>
    <x v="96"/>
    <x v="1379"/>
    <n v="10606.050000000001"/>
    <n v="0.65"/>
    <x v="2"/>
    <x v="121"/>
  </r>
  <r>
    <x v="3"/>
    <n v="1185732"/>
    <x v="122"/>
    <x v="4"/>
    <x v="8"/>
    <x v="10"/>
    <x v="0"/>
    <n v="60"/>
    <x v="117"/>
    <x v="786"/>
    <n v="10764"/>
    <n v="0.6"/>
    <x v="2"/>
    <x v="106"/>
  </r>
  <r>
    <x v="3"/>
    <n v="1185732"/>
    <x v="123"/>
    <x v="4"/>
    <x v="8"/>
    <x v="10"/>
    <x v="1"/>
    <n v="57"/>
    <x v="37"/>
    <x v="1380"/>
    <n v="5899.4999999999991"/>
    <n v="0.45999999999999996"/>
    <x v="2"/>
    <x v="126"/>
  </r>
  <r>
    <x v="3"/>
    <n v="1185732"/>
    <x v="124"/>
    <x v="4"/>
    <x v="8"/>
    <x v="10"/>
    <x v="2"/>
    <n v="50"/>
    <x v="102"/>
    <x v="1381"/>
    <n v="3977.5"/>
    <n v="0.37"/>
    <x v="2"/>
    <x v="100"/>
  </r>
  <r>
    <x v="3"/>
    <n v="1185732"/>
    <x v="125"/>
    <x v="4"/>
    <x v="8"/>
    <x v="10"/>
    <x v="3"/>
    <n v="53"/>
    <x v="148"/>
    <x v="1382"/>
    <n v="5310.07"/>
    <n v="0.43"/>
    <x v="2"/>
    <x v="102"/>
  </r>
  <r>
    <x v="3"/>
    <n v="1185732"/>
    <x v="126"/>
    <x v="4"/>
    <x v="8"/>
    <x v="10"/>
    <x v="4"/>
    <n v="61"/>
    <x v="159"/>
    <x v="1383"/>
    <n v="6217.12"/>
    <n v="0.49"/>
    <x v="2"/>
    <x v="103"/>
  </r>
  <r>
    <x v="3"/>
    <n v="1185732"/>
    <x v="127"/>
    <x v="4"/>
    <x v="8"/>
    <x v="10"/>
    <x v="5"/>
    <n v="67"/>
    <x v="255"/>
    <x v="1384"/>
    <n v="10626.2"/>
    <n v="0.65"/>
    <x v="2"/>
    <x v="125"/>
  </r>
  <r>
    <x v="3"/>
    <n v="1185732"/>
    <x v="630"/>
    <x v="4"/>
    <x v="8"/>
    <x v="10"/>
    <x v="0"/>
    <n v="60"/>
    <x v="256"/>
    <x v="1385"/>
    <n v="10396.800000000001"/>
    <n v="0.57000000000000006"/>
    <x v="2"/>
    <x v="106"/>
  </r>
  <r>
    <x v="3"/>
    <n v="1185732"/>
    <x v="631"/>
    <x v="4"/>
    <x v="8"/>
    <x v="10"/>
    <x v="1"/>
    <n v="55"/>
    <x v="100"/>
    <x v="766"/>
    <n v="6236.9999999999991"/>
    <n v="0.44999999999999996"/>
    <x v="2"/>
    <x v="88"/>
  </r>
  <r>
    <x v="3"/>
    <n v="1185732"/>
    <x v="632"/>
    <x v="4"/>
    <x v="8"/>
    <x v="10"/>
    <x v="2"/>
    <n v="53"/>
    <x v="108"/>
    <x v="1386"/>
    <n v="4529.91"/>
    <n v="0.37"/>
    <x v="2"/>
    <x v="102"/>
  </r>
  <r>
    <x v="0"/>
    <n v="1185732"/>
    <x v="633"/>
    <x v="4"/>
    <x v="8"/>
    <x v="10"/>
    <x v="3"/>
    <n v="44"/>
    <x v="148"/>
    <x v="1387"/>
    <n v="4100.8"/>
    <n v="0.4"/>
    <x v="2"/>
    <x v="90"/>
  </r>
  <r>
    <x v="0"/>
    <n v="1185732"/>
    <x v="634"/>
    <x v="4"/>
    <x v="8"/>
    <x v="10"/>
    <x v="4"/>
    <n v="52"/>
    <x v="37"/>
    <x v="910"/>
    <n v="5264.9999999999991"/>
    <n v="0.44999999999999996"/>
    <x v="2"/>
    <x v="107"/>
  </r>
  <r>
    <x v="0"/>
    <n v="1185732"/>
    <x v="635"/>
    <x v="4"/>
    <x v="8"/>
    <x v="10"/>
    <x v="5"/>
    <n v="56"/>
    <x v="104"/>
    <x v="1388"/>
    <n v="9496.48"/>
    <n v="0.61"/>
    <x v="2"/>
    <x v="97"/>
  </r>
  <r>
    <x v="0"/>
    <n v="1185732"/>
    <x v="636"/>
    <x v="4"/>
    <x v="8"/>
    <x v="10"/>
    <x v="0"/>
    <n v="53"/>
    <x v="257"/>
    <x v="1389"/>
    <n v="8278.6"/>
    <n v="0.55000000000000004"/>
    <x v="2"/>
    <x v="102"/>
  </r>
  <r>
    <x v="0"/>
    <n v="1185732"/>
    <x v="637"/>
    <x v="4"/>
    <x v="8"/>
    <x v="10"/>
    <x v="1"/>
    <n v="46"/>
    <x v="128"/>
    <x v="1390"/>
    <n v="5278.4999999999991"/>
    <n v="0.44999999999999996"/>
    <x v="2"/>
    <x v="89"/>
  </r>
  <r>
    <x v="2"/>
    <n v="1185732"/>
    <x v="638"/>
    <x v="4"/>
    <x v="8"/>
    <x v="10"/>
    <x v="2"/>
    <n v="41"/>
    <x v="37"/>
    <x v="1391"/>
    <n v="3413.25"/>
    <n v="0.37"/>
    <x v="2"/>
    <x v="87"/>
  </r>
  <r>
    <x v="2"/>
    <n v="1185732"/>
    <x v="639"/>
    <x v="4"/>
    <x v="8"/>
    <x v="10"/>
    <x v="3"/>
    <n v="42"/>
    <x v="124"/>
    <x v="1392"/>
    <n v="3792.6"/>
    <n v="0.43"/>
    <x v="2"/>
    <x v="119"/>
  </r>
  <r>
    <x v="2"/>
    <n v="1185732"/>
    <x v="640"/>
    <x v="4"/>
    <x v="8"/>
    <x v="10"/>
    <x v="4"/>
    <n v="50"/>
    <x v="124"/>
    <x v="922"/>
    <n v="5250"/>
    <n v="0.5"/>
    <x v="2"/>
    <x v="100"/>
  </r>
  <r>
    <x v="2"/>
    <n v="1185732"/>
    <x v="641"/>
    <x v="4"/>
    <x v="8"/>
    <x v="10"/>
    <x v="5"/>
    <n v="55"/>
    <x v="149"/>
    <x v="1393"/>
    <n v="7726.95"/>
    <n v="0.63"/>
    <x v="2"/>
    <x v="88"/>
  </r>
  <r>
    <x v="2"/>
    <n v="1185732"/>
    <x v="642"/>
    <x v="4"/>
    <x v="8"/>
    <x v="10"/>
    <x v="0"/>
    <n v="56"/>
    <x v="83"/>
    <x v="1394"/>
    <n v="9072"/>
    <n v="0.6"/>
    <x v="2"/>
    <x v="97"/>
  </r>
  <r>
    <x v="2"/>
    <n v="1185732"/>
    <x v="643"/>
    <x v="4"/>
    <x v="8"/>
    <x v="10"/>
    <x v="1"/>
    <n v="47"/>
    <x v="102"/>
    <x v="1395"/>
    <n v="4547.25"/>
    <n v="0.44999999999999996"/>
    <x v="2"/>
    <x v="85"/>
  </r>
  <r>
    <x v="2"/>
    <n v="1185732"/>
    <x v="644"/>
    <x v="4"/>
    <x v="8"/>
    <x v="10"/>
    <x v="2"/>
    <n v="47"/>
    <x v="126"/>
    <x v="1396"/>
    <n v="3720.9900000000002"/>
    <n v="0.39"/>
    <x v="2"/>
    <x v="85"/>
  </r>
  <r>
    <x v="2"/>
    <n v="1185732"/>
    <x v="645"/>
    <x v="4"/>
    <x v="8"/>
    <x v="10"/>
    <x v="3"/>
    <n v="45"/>
    <x v="131"/>
    <x v="854"/>
    <n v="3603.6"/>
    <n v="0.44"/>
    <x v="2"/>
    <x v="96"/>
  </r>
  <r>
    <x v="2"/>
    <n v="1185732"/>
    <x v="646"/>
    <x v="4"/>
    <x v="8"/>
    <x v="10"/>
    <x v="4"/>
    <n v="57"/>
    <x v="133"/>
    <x v="1397"/>
    <n v="5386.5"/>
    <n v="0.5"/>
    <x v="2"/>
    <x v="126"/>
  </r>
  <r>
    <x v="2"/>
    <n v="1185732"/>
    <x v="647"/>
    <x v="4"/>
    <x v="8"/>
    <x v="10"/>
    <x v="5"/>
    <n v="59"/>
    <x v="149"/>
    <x v="1112"/>
    <n v="8552.0500000000011"/>
    <n v="0.65"/>
    <x v="2"/>
    <x v="95"/>
  </r>
  <r>
    <x v="2"/>
    <n v="1185732"/>
    <x v="648"/>
    <x v="4"/>
    <x v="8"/>
    <x v="10"/>
    <x v="0"/>
    <n v="56"/>
    <x v="255"/>
    <x v="1398"/>
    <n v="7925.1200000000008"/>
    <n v="0.58000000000000007"/>
    <x v="2"/>
    <x v="97"/>
  </r>
  <r>
    <x v="2"/>
    <n v="1185732"/>
    <x v="649"/>
    <x v="4"/>
    <x v="8"/>
    <x v="10"/>
    <x v="1"/>
    <n v="49"/>
    <x v="167"/>
    <x v="974"/>
    <n v="5268.48"/>
    <n v="0.48"/>
    <x v="2"/>
    <x v="98"/>
  </r>
  <r>
    <x v="2"/>
    <n v="1185732"/>
    <x v="650"/>
    <x v="4"/>
    <x v="8"/>
    <x v="10"/>
    <x v="2"/>
    <n v="46"/>
    <x v="167"/>
    <x v="1399"/>
    <n v="3812.48"/>
    <n v="0.37"/>
    <x v="2"/>
    <x v="89"/>
  </r>
  <r>
    <x v="2"/>
    <n v="1185732"/>
    <x v="651"/>
    <x v="4"/>
    <x v="8"/>
    <x v="10"/>
    <x v="3"/>
    <n v="49"/>
    <x v="158"/>
    <x v="1400"/>
    <n v="4355.12"/>
    <n v="0.44"/>
    <x v="2"/>
    <x v="98"/>
  </r>
  <r>
    <x v="2"/>
    <n v="1185732"/>
    <x v="652"/>
    <x v="4"/>
    <x v="8"/>
    <x v="10"/>
    <x v="4"/>
    <n v="64"/>
    <x v="49"/>
    <x v="1401"/>
    <n v="6240"/>
    <n v="0.5"/>
    <x v="2"/>
    <x v="101"/>
  </r>
  <r>
    <x v="2"/>
    <n v="1185732"/>
    <x v="653"/>
    <x v="4"/>
    <x v="8"/>
    <x v="10"/>
    <x v="5"/>
    <n v="64"/>
    <x v="127"/>
    <x v="1402"/>
    <n v="8179.2"/>
    <n v="0.6"/>
    <x v="2"/>
    <x v="101"/>
  </r>
  <r>
    <x v="2"/>
    <n v="1185732"/>
    <x v="575"/>
    <x v="4"/>
    <x v="8"/>
    <x v="10"/>
    <x v="0"/>
    <n v="63"/>
    <x v="258"/>
    <x v="1403"/>
    <n v="11395.44"/>
    <n v="0.56000000000000005"/>
    <x v="2"/>
    <x v="121"/>
  </r>
  <r>
    <x v="2"/>
    <n v="1185732"/>
    <x v="575"/>
    <x v="4"/>
    <x v="8"/>
    <x v="10"/>
    <x v="1"/>
    <n v="51"/>
    <x v="120"/>
    <x v="1404"/>
    <n v="6088.38"/>
    <n v="0.47"/>
    <x v="2"/>
    <x v="109"/>
  </r>
  <r>
    <x v="2"/>
    <n v="1185732"/>
    <x v="575"/>
    <x v="4"/>
    <x v="8"/>
    <x v="10"/>
    <x v="2"/>
    <n v="52"/>
    <x v="154"/>
    <x v="1405"/>
    <n v="4771.5199999999995"/>
    <n v="0.37"/>
    <x v="2"/>
    <x v="107"/>
  </r>
  <r>
    <x v="2"/>
    <n v="1185732"/>
    <x v="575"/>
    <x v="4"/>
    <x v="8"/>
    <x v="10"/>
    <x v="3"/>
    <n v="54"/>
    <x v="144"/>
    <x v="1406"/>
    <n v="4852.9799999999996"/>
    <n v="0.43"/>
    <x v="2"/>
    <x v="99"/>
  </r>
  <r>
    <x v="0"/>
    <n v="1185732"/>
    <x v="575"/>
    <x v="4"/>
    <x v="8"/>
    <x v="10"/>
    <x v="4"/>
    <n v="60"/>
    <x v="158"/>
    <x v="1407"/>
    <n v="5938.8"/>
    <n v="0.49"/>
    <x v="2"/>
    <x v="106"/>
  </r>
  <r>
    <x v="0"/>
    <n v="1185732"/>
    <x v="575"/>
    <x v="4"/>
    <x v="8"/>
    <x v="10"/>
    <x v="5"/>
    <n v="64"/>
    <x v="156"/>
    <x v="1408"/>
    <n v="8830.08"/>
    <n v="0.63"/>
    <x v="2"/>
    <x v="101"/>
  </r>
  <r>
    <x v="0"/>
    <n v="1185732"/>
    <x v="654"/>
    <x v="4"/>
    <x v="8"/>
    <x v="10"/>
    <x v="0"/>
    <n v="33"/>
    <x v="165"/>
    <x v="1409"/>
    <n v="1945.3500000000004"/>
    <n v="0.45000000000000007"/>
    <x v="2"/>
    <x v="112"/>
  </r>
  <r>
    <x v="0"/>
    <n v="1185732"/>
    <x v="655"/>
    <x v="4"/>
    <x v="8"/>
    <x v="10"/>
    <x v="1"/>
    <n v="33"/>
    <x v="188"/>
    <x v="1410"/>
    <n v="858"/>
    <n v="0.4"/>
    <x v="2"/>
    <x v="112"/>
  </r>
  <r>
    <x v="0"/>
    <n v="1185732"/>
    <x v="656"/>
    <x v="4"/>
    <x v="8"/>
    <x v="10"/>
    <x v="2"/>
    <n v="24"/>
    <x v="184"/>
    <x v="1005"/>
    <n v="665.28"/>
    <n v="0.44"/>
    <x v="2"/>
    <x v="110"/>
  </r>
  <r>
    <x v="0"/>
    <n v="1185732"/>
    <x v="128"/>
    <x v="4"/>
    <x v="8"/>
    <x v="10"/>
    <x v="3"/>
    <n v="29"/>
    <x v="259"/>
    <x v="1411"/>
    <n v="339.30000000000007"/>
    <n v="0.45000000000000007"/>
    <x v="2"/>
    <x v="116"/>
  </r>
  <r>
    <x v="0"/>
    <n v="1185732"/>
    <x v="129"/>
    <x v="3"/>
    <x v="9"/>
    <x v="11"/>
    <x v="4"/>
    <n v="43"/>
    <x v="203"/>
    <x v="1412"/>
    <n v="754.65"/>
    <n v="0.44999999999999996"/>
    <x v="2"/>
    <x v="94"/>
  </r>
  <r>
    <x v="0"/>
    <n v="1185732"/>
    <x v="130"/>
    <x v="3"/>
    <x v="9"/>
    <x v="11"/>
    <x v="5"/>
    <n v="32"/>
    <x v="188"/>
    <x v="1413"/>
    <n v="1164.8000000000002"/>
    <n v="0.56000000000000005"/>
    <x v="2"/>
    <x v="114"/>
  </r>
  <r>
    <x v="0"/>
    <n v="1185732"/>
    <x v="131"/>
    <x v="3"/>
    <x v="9"/>
    <x v="11"/>
    <x v="0"/>
    <n v="32"/>
    <x v="192"/>
    <x v="1069"/>
    <n v="1944.0000000000002"/>
    <n v="0.45000000000000007"/>
    <x v="2"/>
    <x v="114"/>
  </r>
  <r>
    <x v="0"/>
    <n v="1185732"/>
    <x v="132"/>
    <x v="3"/>
    <x v="9"/>
    <x v="11"/>
    <x v="1"/>
    <n v="34"/>
    <x v="183"/>
    <x v="1414"/>
    <n v="581.4"/>
    <n v="0.44999999999999996"/>
    <x v="2"/>
    <x v="111"/>
  </r>
  <r>
    <x v="0"/>
    <n v="1185732"/>
    <x v="133"/>
    <x v="3"/>
    <x v="9"/>
    <x v="11"/>
    <x v="2"/>
    <n v="25"/>
    <x v="195"/>
    <x v="1415"/>
    <n v="588"/>
    <n v="0.42"/>
    <x v="2"/>
    <x v="130"/>
  </r>
  <r>
    <x v="0"/>
    <n v="1185732"/>
    <x v="134"/>
    <x v="3"/>
    <x v="9"/>
    <x v="11"/>
    <x v="3"/>
    <n v="27"/>
    <x v="187"/>
    <x v="1416"/>
    <n v="253.8"/>
    <n v="0.47000000000000003"/>
    <x v="2"/>
    <x v="118"/>
  </r>
  <r>
    <x v="0"/>
    <n v="1185732"/>
    <x v="135"/>
    <x v="3"/>
    <x v="9"/>
    <x v="11"/>
    <x v="4"/>
    <n v="41"/>
    <x v="178"/>
    <x v="1417"/>
    <n v="739.64"/>
    <n v="0.41"/>
    <x v="2"/>
    <x v="87"/>
  </r>
  <r>
    <x v="0"/>
    <n v="1185732"/>
    <x v="136"/>
    <x v="3"/>
    <x v="9"/>
    <x v="11"/>
    <x v="5"/>
    <n v="34"/>
    <x v="188"/>
    <x v="1418"/>
    <n v="1215.5"/>
    <n v="0.55000000000000004"/>
    <x v="2"/>
    <x v="111"/>
  </r>
  <r>
    <x v="0"/>
    <n v="1185732"/>
    <x v="137"/>
    <x v="3"/>
    <x v="9"/>
    <x v="11"/>
    <x v="0"/>
    <n v="39"/>
    <x v="210"/>
    <x v="1074"/>
    <n v="2262"/>
    <n v="0.5"/>
    <x v="2"/>
    <x v="93"/>
  </r>
  <r>
    <x v="0"/>
    <n v="1185732"/>
    <x v="138"/>
    <x v="3"/>
    <x v="9"/>
    <x v="11"/>
    <x v="1"/>
    <n v="38"/>
    <x v="191"/>
    <x v="1419"/>
    <n v="532"/>
    <n v="0.4"/>
    <x v="2"/>
    <x v="115"/>
  </r>
  <r>
    <x v="0"/>
    <n v="1185732"/>
    <x v="139"/>
    <x v="3"/>
    <x v="9"/>
    <x v="11"/>
    <x v="2"/>
    <n v="29"/>
    <x v="206"/>
    <x v="1420"/>
    <n v="691.65"/>
    <n v="0.44999999999999996"/>
    <x v="2"/>
    <x v="116"/>
  </r>
  <r>
    <x v="0"/>
    <n v="1185732"/>
    <x v="140"/>
    <x v="3"/>
    <x v="9"/>
    <x v="11"/>
    <x v="3"/>
    <n v="32"/>
    <x v="260"/>
    <x v="1421"/>
    <n v="112"/>
    <n v="0.5"/>
    <x v="2"/>
    <x v="114"/>
  </r>
  <r>
    <x v="0"/>
    <n v="1185732"/>
    <x v="141"/>
    <x v="3"/>
    <x v="9"/>
    <x v="11"/>
    <x v="4"/>
    <n v="47"/>
    <x v="182"/>
    <x v="1422"/>
    <n v="375.06"/>
    <n v="0.42"/>
    <x v="2"/>
    <x v="85"/>
  </r>
  <r>
    <x v="0"/>
    <n v="1185732"/>
    <x v="142"/>
    <x v="3"/>
    <x v="9"/>
    <x v="11"/>
    <x v="5"/>
    <n v="38"/>
    <x v="172"/>
    <x v="1016"/>
    <n v="982.30000000000007"/>
    <n v="0.55000000000000004"/>
    <x v="2"/>
    <x v="115"/>
  </r>
  <r>
    <x v="0"/>
    <n v="1185732"/>
    <x v="143"/>
    <x v="3"/>
    <x v="9"/>
    <x v="11"/>
    <x v="0"/>
    <n v="36"/>
    <x v="196"/>
    <x v="1069"/>
    <n v="2030.4"/>
    <n v="0.47000000000000003"/>
    <x v="2"/>
    <x v="86"/>
  </r>
  <r>
    <x v="0"/>
    <n v="1185732"/>
    <x v="144"/>
    <x v="3"/>
    <x v="9"/>
    <x v="11"/>
    <x v="1"/>
    <n v="38"/>
    <x v="177"/>
    <x v="1423"/>
    <n v="446.88"/>
    <n v="0.42"/>
    <x v="2"/>
    <x v="115"/>
  </r>
  <r>
    <x v="0"/>
    <n v="1185732"/>
    <x v="145"/>
    <x v="3"/>
    <x v="9"/>
    <x v="11"/>
    <x v="2"/>
    <n v="29"/>
    <x v="259"/>
    <x v="1411"/>
    <n v="331.76"/>
    <n v="0.44"/>
    <x v="2"/>
    <x v="116"/>
  </r>
  <r>
    <x v="0"/>
    <n v="1185732"/>
    <x v="146"/>
    <x v="3"/>
    <x v="9"/>
    <x v="11"/>
    <x v="3"/>
    <n v="32"/>
    <x v="260"/>
    <x v="1421"/>
    <n v="112"/>
    <n v="0.5"/>
    <x v="2"/>
    <x v="114"/>
  </r>
  <r>
    <x v="0"/>
    <n v="1185732"/>
    <x v="147"/>
    <x v="3"/>
    <x v="9"/>
    <x v="11"/>
    <x v="4"/>
    <n v="47"/>
    <x v="261"/>
    <x v="1424"/>
    <n v="263.2"/>
    <n v="0.4"/>
    <x v="2"/>
    <x v="85"/>
  </r>
  <r>
    <x v="0"/>
    <n v="1185732"/>
    <x v="148"/>
    <x v="3"/>
    <x v="9"/>
    <x v="11"/>
    <x v="5"/>
    <n v="36"/>
    <x v="206"/>
    <x v="1425"/>
    <n v="1144.8"/>
    <n v="0.6"/>
    <x v="2"/>
    <x v="86"/>
  </r>
  <r>
    <x v="0"/>
    <n v="1185732"/>
    <x v="149"/>
    <x v="3"/>
    <x v="9"/>
    <x v="11"/>
    <x v="0"/>
    <n v="48"/>
    <x v="210"/>
    <x v="1426"/>
    <n v="2616.96"/>
    <n v="0.47000000000000003"/>
    <x v="2"/>
    <x v="92"/>
  </r>
  <r>
    <x v="0"/>
    <n v="1185732"/>
    <x v="150"/>
    <x v="3"/>
    <x v="9"/>
    <x v="11"/>
    <x v="1"/>
    <n v="44"/>
    <x v="178"/>
    <x v="1427"/>
    <n v="793.76"/>
    <n v="0.41"/>
    <x v="2"/>
    <x v="90"/>
  </r>
  <r>
    <x v="0"/>
    <n v="1185732"/>
    <x v="151"/>
    <x v="3"/>
    <x v="9"/>
    <x v="11"/>
    <x v="2"/>
    <n v="37"/>
    <x v="183"/>
    <x v="1428"/>
    <n v="618.64"/>
    <n v="0.44"/>
    <x v="2"/>
    <x v="117"/>
  </r>
  <r>
    <x v="0"/>
    <n v="1185732"/>
    <x v="152"/>
    <x v="3"/>
    <x v="9"/>
    <x v="11"/>
    <x v="3"/>
    <n v="36"/>
    <x v="220"/>
    <x v="1429"/>
    <n v="229.32000000000002"/>
    <n v="0.49000000000000005"/>
    <x v="2"/>
    <x v="86"/>
  </r>
  <r>
    <x v="0"/>
    <n v="1185732"/>
    <x v="153"/>
    <x v="3"/>
    <x v="9"/>
    <x v="11"/>
    <x v="4"/>
    <n v="50"/>
    <x v="187"/>
    <x v="1430"/>
    <n v="410"/>
    <n v="0.41"/>
    <x v="2"/>
    <x v="100"/>
  </r>
  <r>
    <x v="0"/>
    <n v="1185732"/>
    <x v="154"/>
    <x v="3"/>
    <x v="9"/>
    <x v="11"/>
    <x v="5"/>
    <n v="58"/>
    <x v="175"/>
    <x v="1431"/>
    <n v="1745.2200000000003"/>
    <n v="0.59000000000000008"/>
    <x v="2"/>
    <x v="91"/>
  </r>
  <r>
    <x v="0"/>
    <n v="1185732"/>
    <x v="657"/>
    <x v="3"/>
    <x v="9"/>
    <x v="11"/>
    <x v="0"/>
    <n v="44"/>
    <x v="162"/>
    <x v="1432"/>
    <n v="2285.36"/>
    <n v="0.49000000000000005"/>
    <x v="2"/>
    <x v="90"/>
  </r>
  <r>
    <x v="0"/>
    <n v="1185732"/>
    <x v="658"/>
    <x v="3"/>
    <x v="9"/>
    <x v="11"/>
    <x v="1"/>
    <n v="38"/>
    <x v="200"/>
    <x v="1433"/>
    <n v="763.42"/>
    <n v="0.41"/>
    <x v="2"/>
    <x v="115"/>
  </r>
  <r>
    <x v="0"/>
    <n v="1185732"/>
    <x v="659"/>
    <x v="3"/>
    <x v="9"/>
    <x v="11"/>
    <x v="2"/>
    <n v="33"/>
    <x v="172"/>
    <x v="1040"/>
    <n v="697.94999999999993"/>
    <n v="0.44999999999999996"/>
    <x v="2"/>
    <x v="112"/>
  </r>
  <r>
    <x v="0"/>
    <n v="1185732"/>
    <x v="660"/>
    <x v="3"/>
    <x v="9"/>
    <x v="11"/>
    <x v="3"/>
    <n v="32"/>
    <x v="222"/>
    <x v="1434"/>
    <n v="676.80000000000007"/>
    <n v="0.47000000000000003"/>
    <x v="2"/>
    <x v="114"/>
  </r>
  <r>
    <x v="0"/>
    <n v="1185732"/>
    <x v="661"/>
    <x v="3"/>
    <x v="9"/>
    <x v="11"/>
    <x v="4"/>
    <n v="49"/>
    <x v="222"/>
    <x v="1435"/>
    <n v="926.09999999999991"/>
    <n v="0.42"/>
    <x v="2"/>
    <x v="98"/>
  </r>
  <r>
    <x v="0"/>
    <n v="1185732"/>
    <x v="662"/>
    <x v="3"/>
    <x v="9"/>
    <x v="11"/>
    <x v="5"/>
    <n v="53"/>
    <x v="194"/>
    <x v="1436"/>
    <n v="2404.0800000000004"/>
    <n v="0.56000000000000005"/>
    <x v="2"/>
    <x v="102"/>
  </r>
  <r>
    <x v="0"/>
    <n v="1185732"/>
    <x v="663"/>
    <x v="3"/>
    <x v="9"/>
    <x v="11"/>
    <x v="0"/>
    <n v="49"/>
    <x v="160"/>
    <x v="1437"/>
    <n v="3684.8"/>
    <n v="0.47000000000000003"/>
    <x v="2"/>
    <x v="98"/>
  </r>
  <r>
    <x v="0"/>
    <n v="1185732"/>
    <x v="664"/>
    <x v="3"/>
    <x v="9"/>
    <x v="11"/>
    <x v="1"/>
    <n v="42"/>
    <x v="41"/>
    <x v="1438"/>
    <n v="1417.4999999999998"/>
    <n v="0.44999999999999996"/>
    <x v="2"/>
    <x v="119"/>
  </r>
  <r>
    <x v="0"/>
    <n v="1185732"/>
    <x v="665"/>
    <x v="3"/>
    <x v="9"/>
    <x v="11"/>
    <x v="2"/>
    <n v="36"/>
    <x v="184"/>
    <x v="1439"/>
    <n v="952.56"/>
    <n v="0.42"/>
    <x v="2"/>
    <x v="86"/>
  </r>
  <r>
    <x v="0"/>
    <n v="1185732"/>
    <x v="666"/>
    <x v="3"/>
    <x v="9"/>
    <x v="11"/>
    <x v="3"/>
    <n v="38"/>
    <x v="175"/>
    <x v="1440"/>
    <n v="930.24000000000012"/>
    <n v="0.48000000000000004"/>
    <x v="2"/>
    <x v="115"/>
  </r>
  <r>
    <x v="0"/>
    <n v="1185732"/>
    <x v="667"/>
    <x v="3"/>
    <x v="9"/>
    <x v="11"/>
    <x v="4"/>
    <n v="49"/>
    <x v="208"/>
    <x v="1441"/>
    <n v="1165.22"/>
    <n v="0.41"/>
    <x v="2"/>
    <x v="98"/>
  </r>
  <r>
    <x v="0"/>
    <n v="1185732"/>
    <x v="668"/>
    <x v="3"/>
    <x v="9"/>
    <x v="11"/>
    <x v="5"/>
    <n v="54"/>
    <x v="230"/>
    <x v="1442"/>
    <n v="2910.6000000000004"/>
    <n v="0.55000000000000004"/>
    <x v="2"/>
    <x v="99"/>
  </r>
  <r>
    <x v="0"/>
    <n v="1185732"/>
    <x v="669"/>
    <x v="3"/>
    <x v="9"/>
    <x v="11"/>
    <x v="0"/>
    <n v="47"/>
    <x v="251"/>
    <x v="1443"/>
    <n v="3026.3300000000004"/>
    <n v="0.47000000000000003"/>
    <x v="2"/>
    <x v="85"/>
  </r>
  <r>
    <x v="0"/>
    <n v="1185732"/>
    <x v="670"/>
    <x v="3"/>
    <x v="9"/>
    <x v="11"/>
    <x v="1"/>
    <n v="43"/>
    <x v="237"/>
    <x v="1184"/>
    <n v="1533.81"/>
    <n v="0.41"/>
    <x v="2"/>
    <x v="94"/>
  </r>
  <r>
    <x v="0"/>
    <n v="1185732"/>
    <x v="671"/>
    <x v="3"/>
    <x v="9"/>
    <x v="11"/>
    <x v="2"/>
    <n v="37"/>
    <x v="181"/>
    <x v="999"/>
    <n v="1006.4000000000001"/>
    <n v="0.4"/>
    <x v="2"/>
    <x v="117"/>
  </r>
  <r>
    <x v="0"/>
    <n v="1185732"/>
    <x v="672"/>
    <x v="3"/>
    <x v="9"/>
    <x v="11"/>
    <x v="3"/>
    <n v="33"/>
    <x v="172"/>
    <x v="1040"/>
    <n v="759.99000000000012"/>
    <n v="0.49000000000000005"/>
    <x v="2"/>
    <x v="112"/>
  </r>
  <r>
    <x v="0"/>
    <n v="1185732"/>
    <x v="673"/>
    <x v="3"/>
    <x v="9"/>
    <x v="11"/>
    <x v="4"/>
    <n v="42"/>
    <x v="186"/>
    <x v="1444"/>
    <n v="723.24"/>
    <n v="0.41"/>
    <x v="2"/>
    <x v="119"/>
  </r>
  <r>
    <x v="0"/>
    <n v="1185732"/>
    <x v="674"/>
    <x v="3"/>
    <x v="9"/>
    <x v="11"/>
    <x v="5"/>
    <n v="46"/>
    <x v="246"/>
    <x v="1059"/>
    <n v="2307.36"/>
    <n v="0.57000000000000006"/>
    <x v="2"/>
    <x v="89"/>
  </r>
  <r>
    <x v="0"/>
    <n v="1185732"/>
    <x v="675"/>
    <x v="3"/>
    <x v="9"/>
    <x v="11"/>
    <x v="0"/>
    <n v="43"/>
    <x v="161"/>
    <x v="1445"/>
    <n v="2332.3200000000002"/>
    <n v="0.48000000000000004"/>
    <x v="2"/>
    <x v="94"/>
  </r>
  <r>
    <x v="0"/>
    <n v="1185732"/>
    <x v="676"/>
    <x v="3"/>
    <x v="9"/>
    <x v="11"/>
    <x v="1"/>
    <n v="37"/>
    <x v="201"/>
    <x v="1446"/>
    <n v="1215.4499999999998"/>
    <n v="0.44999999999999996"/>
    <x v="2"/>
    <x v="117"/>
  </r>
  <r>
    <x v="0"/>
    <n v="1185732"/>
    <x v="677"/>
    <x v="3"/>
    <x v="9"/>
    <x v="11"/>
    <x v="2"/>
    <n v="24"/>
    <x v="207"/>
    <x v="1447"/>
    <n v="393.6"/>
    <n v="0.4"/>
    <x v="2"/>
    <x v="110"/>
  </r>
  <r>
    <x v="0"/>
    <n v="1185732"/>
    <x v="678"/>
    <x v="3"/>
    <x v="9"/>
    <x v="11"/>
    <x v="3"/>
    <n v="24"/>
    <x v="226"/>
    <x v="1448"/>
    <n v="342.24"/>
    <n v="0.46"/>
    <x v="2"/>
    <x v="110"/>
  </r>
  <r>
    <x v="0"/>
    <n v="1185732"/>
    <x v="679"/>
    <x v="3"/>
    <x v="9"/>
    <x v="11"/>
    <x v="4"/>
    <n v="32"/>
    <x v="171"/>
    <x v="1449"/>
    <n v="478.72"/>
    <n v="0.44"/>
    <x v="2"/>
    <x v="114"/>
  </r>
  <r>
    <x v="0"/>
    <n v="1185732"/>
    <x v="680"/>
    <x v="3"/>
    <x v="9"/>
    <x v="11"/>
    <x v="5"/>
    <n v="39"/>
    <x v="239"/>
    <x v="1146"/>
    <n v="1155.96"/>
    <n v="0.57000000000000006"/>
    <x v="2"/>
    <x v="93"/>
  </r>
  <r>
    <x v="0"/>
    <n v="1185732"/>
    <x v="681"/>
    <x v="3"/>
    <x v="9"/>
    <x v="11"/>
    <x v="0"/>
    <n v="41"/>
    <x v="230"/>
    <x v="1450"/>
    <n v="1888.46"/>
    <n v="0.47000000000000003"/>
    <x v="2"/>
    <x v="87"/>
  </r>
  <r>
    <x v="0"/>
    <n v="1185732"/>
    <x v="682"/>
    <x v="3"/>
    <x v="9"/>
    <x v="11"/>
    <x v="1"/>
    <n v="34"/>
    <x v="208"/>
    <x v="1451"/>
    <n v="847.96"/>
    <n v="0.43"/>
    <x v="2"/>
    <x v="111"/>
  </r>
  <r>
    <x v="0"/>
    <n v="1185732"/>
    <x v="683"/>
    <x v="3"/>
    <x v="9"/>
    <x v="11"/>
    <x v="2"/>
    <n v="32"/>
    <x v="52"/>
    <x v="1452"/>
    <n v="336"/>
    <n v="0.42"/>
    <x v="2"/>
    <x v="114"/>
  </r>
  <r>
    <x v="0"/>
    <n v="1185732"/>
    <x v="684"/>
    <x v="3"/>
    <x v="9"/>
    <x v="11"/>
    <x v="3"/>
    <n v="32"/>
    <x v="262"/>
    <x v="1453"/>
    <n v="309.12"/>
    <n v="0.46"/>
    <x v="2"/>
    <x v="114"/>
  </r>
  <r>
    <x v="0"/>
    <n v="1185732"/>
    <x v="685"/>
    <x v="3"/>
    <x v="9"/>
    <x v="11"/>
    <x v="4"/>
    <n v="41"/>
    <x v="182"/>
    <x v="1000"/>
    <n v="327.18"/>
    <n v="0.42"/>
    <x v="2"/>
    <x v="87"/>
  </r>
  <r>
    <x v="0"/>
    <n v="1185732"/>
    <x v="686"/>
    <x v="3"/>
    <x v="9"/>
    <x v="11"/>
    <x v="5"/>
    <n v="49"/>
    <x v="180"/>
    <x v="1454"/>
    <n v="1764"/>
    <n v="0.6"/>
    <x v="2"/>
    <x v="98"/>
  </r>
  <r>
    <x v="0"/>
    <n v="1185732"/>
    <x v="687"/>
    <x v="3"/>
    <x v="9"/>
    <x v="11"/>
    <x v="0"/>
    <n v="46"/>
    <x v="250"/>
    <x v="1455"/>
    <n v="1967.42"/>
    <n v="0.47000000000000003"/>
    <x v="2"/>
    <x v="89"/>
  </r>
  <r>
    <x v="0"/>
    <n v="1185732"/>
    <x v="688"/>
    <x v="3"/>
    <x v="9"/>
    <x v="11"/>
    <x v="1"/>
    <n v="38"/>
    <x v="239"/>
    <x v="1456"/>
    <n v="790.40000000000009"/>
    <n v="0.4"/>
    <x v="2"/>
    <x v="115"/>
  </r>
  <r>
    <x v="0"/>
    <n v="1185732"/>
    <x v="689"/>
    <x v="3"/>
    <x v="9"/>
    <x v="11"/>
    <x v="2"/>
    <n v="36"/>
    <x v="183"/>
    <x v="1457"/>
    <n v="547.20000000000005"/>
    <n v="0.4"/>
    <x v="2"/>
    <x v="86"/>
  </r>
  <r>
    <x v="0"/>
    <n v="1185732"/>
    <x v="690"/>
    <x v="3"/>
    <x v="9"/>
    <x v="11"/>
    <x v="3"/>
    <n v="38"/>
    <x v="222"/>
    <x v="1458"/>
    <n v="837.90000000000009"/>
    <n v="0.49000000000000005"/>
    <x v="2"/>
    <x v="115"/>
  </r>
  <r>
    <x v="0"/>
    <n v="1185732"/>
    <x v="691"/>
    <x v="3"/>
    <x v="9"/>
    <x v="11"/>
    <x v="4"/>
    <n v="52"/>
    <x v="171"/>
    <x v="1459"/>
    <n v="742.56"/>
    <n v="0.42"/>
    <x v="2"/>
    <x v="107"/>
  </r>
  <r>
    <x v="0"/>
    <n v="1185732"/>
    <x v="692"/>
    <x v="3"/>
    <x v="9"/>
    <x v="11"/>
    <x v="5"/>
    <n v="59"/>
    <x v="176"/>
    <x v="1460"/>
    <n v="2159.4"/>
    <n v="0.6"/>
    <x v="2"/>
    <x v="95"/>
  </r>
  <r>
    <x v="0"/>
    <n v="1185732"/>
    <x v="155"/>
    <x v="3"/>
    <x v="9"/>
    <x v="11"/>
    <x v="0"/>
    <n v="50"/>
    <x v="168"/>
    <x v="1461"/>
    <n v="3100"/>
    <n v="0.5"/>
    <x v="2"/>
    <x v="100"/>
  </r>
  <r>
    <x v="0"/>
    <n v="1185732"/>
    <x v="156"/>
    <x v="3"/>
    <x v="9"/>
    <x v="11"/>
    <x v="1"/>
    <n v="42"/>
    <x v="169"/>
    <x v="1462"/>
    <n v="1455.3"/>
    <n v="0.44999999999999996"/>
    <x v="2"/>
    <x v="119"/>
  </r>
  <r>
    <x v="0"/>
    <n v="1185732"/>
    <x v="157"/>
    <x v="3"/>
    <x v="9"/>
    <x v="11"/>
    <x v="2"/>
    <n v="44"/>
    <x v="195"/>
    <x v="1173"/>
    <n v="1010.2399999999999"/>
    <n v="0.41"/>
    <x v="2"/>
    <x v="90"/>
  </r>
  <r>
    <x v="0"/>
    <n v="1185732"/>
    <x v="158"/>
    <x v="3"/>
    <x v="9"/>
    <x v="11"/>
    <x v="3"/>
    <n v="44"/>
    <x v="200"/>
    <x v="1009"/>
    <n v="1056.44"/>
    <n v="0.49000000000000005"/>
    <x v="2"/>
    <x v="90"/>
  </r>
  <r>
    <x v="0"/>
    <n v="1185732"/>
    <x v="159"/>
    <x v="3"/>
    <x v="9"/>
    <x v="11"/>
    <x v="4"/>
    <n v="54"/>
    <x v="178"/>
    <x v="1463"/>
    <n v="974.16"/>
    <n v="0.41"/>
    <x v="2"/>
    <x v="99"/>
  </r>
  <r>
    <x v="0"/>
    <n v="1185732"/>
    <x v="160"/>
    <x v="3"/>
    <x v="9"/>
    <x v="11"/>
    <x v="5"/>
    <n v="54"/>
    <x v="169"/>
    <x v="1464"/>
    <n v="2370.0600000000004"/>
    <n v="0.57000000000000006"/>
    <x v="2"/>
    <x v="99"/>
  </r>
  <r>
    <x v="4"/>
    <n v="1189833"/>
    <x v="161"/>
    <x v="3"/>
    <x v="9"/>
    <x v="11"/>
    <x v="0"/>
    <n v="32"/>
    <x v="164"/>
    <x v="1465"/>
    <n v="2208.6400000000003"/>
    <n v="0.58000000000000007"/>
    <x v="2"/>
    <x v="114"/>
  </r>
  <r>
    <x v="4"/>
    <n v="1189833"/>
    <x v="162"/>
    <x v="3"/>
    <x v="9"/>
    <x v="11"/>
    <x v="1"/>
    <n v="43"/>
    <x v="209"/>
    <x v="1188"/>
    <n v="2311.6799999999998"/>
    <n v="0.42"/>
    <x v="2"/>
    <x v="94"/>
  </r>
  <r>
    <x v="4"/>
    <n v="1189833"/>
    <x v="163"/>
    <x v="3"/>
    <x v="9"/>
    <x v="11"/>
    <x v="2"/>
    <n v="41"/>
    <x v="164"/>
    <x v="1189"/>
    <n v="2878.6100000000006"/>
    <n v="0.59000000000000008"/>
    <x v="2"/>
    <x v="87"/>
  </r>
  <r>
    <x v="4"/>
    <n v="1189833"/>
    <x v="164"/>
    <x v="3"/>
    <x v="9"/>
    <x v="11"/>
    <x v="3"/>
    <n v="44"/>
    <x v="230"/>
    <x v="1466"/>
    <n v="2242.2400000000002"/>
    <n v="0.52"/>
    <x v="2"/>
    <x v="90"/>
  </r>
  <r>
    <x v="4"/>
    <n v="1189833"/>
    <x v="165"/>
    <x v="3"/>
    <x v="10"/>
    <x v="12"/>
    <x v="4"/>
    <n v="47"/>
    <x v="169"/>
    <x v="1467"/>
    <n v="2714.2500000000005"/>
    <n v="0.75000000000000011"/>
    <x v="2"/>
    <x v="85"/>
  </r>
  <r>
    <x v="4"/>
    <n v="1189833"/>
    <x v="166"/>
    <x v="3"/>
    <x v="10"/>
    <x v="12"/>
    <x v="5"/>
    <n v="43"/>
    <x v="216"/>
    <x v="1468"/>
    <n v="2314.2600000000002"/>
    <n v="0.39"/>
    <x v="2"/>
    <x v="94"/>
  </r>
  <r>
    <x v="4"/>
    <n v="1189833"/>
    <x v="167"/>
    <x v="3"/>
    <x v="10"/>
    <x v="12"/>
    <x v="0"/>
    <n v="34"/>
    <x v="174"/>
    <x v="1187"/>
    <n v="3062.0400000000004"/>
    <n v="0.57000000000000006"/>
    <x v="2"/>
    <x v="111"/>
  </r>
  <r>
    <x v="4"/>
    <n v="1189833"/>
    <x v="168"/>
    <x v="3"/>
    <x v="10"/>
    <x v="12"/>
    <x v="1"/>
    <n v="42"/>
    <x v="248"/>
    <x v="1469"/>
    <n v="2324.6999999999998"/>
    <n v="0.44999999999999996"/>
    <x v="2"/>
    <x v="119"/>
  </r>
  <r>
    <x v="4"/>
    <n v="1189833"/>
    <x v="169"/>
    <x v="3"/>
    <x v="10"/>
    <x v="12"/>
    <x v="2"/>
    <n v="43"/>
    <x v="185"/>
    <x v="1470"/>
    <n v="2990.2200000000003"/>
    <n v="0.57000000000000006"/>
    <x v="2"/>
    <x v="94"/>
  </r>
  <r>
    <x v="4"/>
    <n v="1189833"/>
    <x v="170"/>
    <x v="3"/>
    <x v="10"/>
    <x v="12"/>
    <x v="3"/>
    <n v="44"/>
    <x v="194"/>
    <x v="1471"/>
    <n v="1960.1999999999998"/>
    <n v="0.54999999999999993"/>
    <x v="2"/>
    <x v="90"/>
  </r>
  <r>
    <x v="4"/>
    <n v="1189833"/>
    <x v="171"/>
    <x v="3"/>
    <x v="10"/>
    <x v="12"/>
    <x v="4"/>
    <n v="48"/>
    <x v="229"/>
    <x v="1472"/>
    <n v="2039.0400000000002"/>
    <n v="0.72000000000000008"/>
    <x v="2"/>
    <x v="92"/>
  </r>
  <r>
    <x v="4"/>
    <n v="1189833"/>
    <x v="172"/>
    <x v="3"/>
    <x v="10"/>
    <x v="12"/>
    <x v="5"/>
    <n v="43"/>
    <x v="164"/>
    <x v="1473"/>
    <n v="1893.29"/>
    <n v="0.37"/>
    <x v="2"/>
    <x v="94"/>
  </r>
  <r>
    <x v="4"/>
    <n v="1189833"/>
    <x v="173"/>
    <x v="3"/>
    <x v="10"/>
    <x v="12"/>
    <x v="0"/>
    <n v="32"/>
    <x v="217"/>
    <x v="1474"/>
    <n v="3044.8"/>
    <n v="0.55000000000000004"/>
    <x v="2"/>
    <x v="114"/>
  </r>
  <r>
    <x v="4"/>
    <n v="1189833"/>
    <x v="174"/>
    <x v="3"/>
    <x v="10"/>
    <x v="12"/>
    <x v="1"/>
    <n v="41"/>
    <x v="202"/>
    <x v="1475"/>
    <n v="1933.1499999999999"/>
    <n v="0.41"/>
    <x v="2"/>
    <x v="87"/>
  </r>
  <r>
    <x v="4"/>
    <n v="1189833"/>
    <x v="175"/>
    <x v="3"/>
    <x v="10"/>
    <x v="12"/>
    <x v="2"/>
    <n v="42"/>
    <x v="209"/>
    <x v="1251"/>
    <n v="3064.32"/>
    <n v="0.57000000000000006"/>
    <x v="2"/>
    <x v="119"/>
  </r>
  <r>
    <x v="4"/>
    <n v="1189833"/>
    <x v="176"/>
    <x v="3"/>
    <x v="10"/>
    <x v="12"/>
    <x v="3"/>
    <n v="44"/>
    <x v="250"/>
    <x v="1476"/>
    <n v="2122.12"/>
    <n v="0.53"/>
    <x v="2"/>
    <x v="90"/>
  </r>
  <r>
    <x v="4"/>
    <n v="1189833"/>
    <x v="177"/>
    <x v="3"/>
    <x v="10"/>
    <x v="12"/>
    <x v="4"/>
    <n v="48"/>
    <x v="180"/>
    <x v="1477"/>
    <n v="2044.8000000000002"/>
    <n v="0.71000000000000008"/>
    <x v="2"/>
    <x v="92"/>
  </r>
  <r>
    <x v="4"/>
    <n v="1189833"/>
    <x v="178"/>
    <x v="3"/>
    <x v="10"/>
    <x v="12"/>
    <x v="5"/>
    <n v="42"/>
    <x v="205"/>
    <x v="1478"/>
    <n v="1834.5600000000002"/>
    <n v="0.39"/>
    <x v="2"/>
    <x v="119"/>
  </r>
  <r>
    <x v="4"/>
    <n v="1189833"/>
    <x v="179"/>
    <x v="3"/>
    <x v="10"/>
    <x v="12"/>
    <x v="0"/>
    <n v="44"/>
    <x v="147"/>
    <x v="1479"/>
    <n v="4179.5600000000004"/>
    <n v="0.59000000000000008"/>
    <x v="2"/>
    <x v="90"/>
  </r>
  <r>
    <x v="4"/>
    <n v="1189833"/>
    <x v="180"/>
    <x v="3"/>
    <x v="10"/>
    <x v="12"/>
    <x v="1"/>
    <n v="43"/>
    <x v="253"/>
    <x v="1480"/>
    <n v="1954.35"/>
    <n v="0.44999999999999996"/>
    <x v="2"/>
    <x v="94"/>
  </r>
  <r>
    <x v="4"/>
    <n v="1189833"/>
    <x v="181"/>
    <x v="3"/>
    <x v="10"/>
    <x v="12"/>
    <x v="2"/>
    <n v="44"/>
    <x v="196"/>
    <x v="1481"/>
    <n v="3168"/>
    <n v="0.6"/>
    <x v="2"/>
    <x v="90"/>
  </r>
  <r>
    <x v="4"/>
    <n v="1189833"/>
    <x v="182"/>
    <x v="3"/>
    <x v="10"/>
    <x v="12"/>
    <x v="3"/>
    <n v="36"/>
    <x v="252"/>
    <x v="1482"/>
    <n v="1404"/>
    <n v="0.5"/>
    <x v="2"/>
    <x v="86"/>
  </r>
  <r>
    <x v="4"/>
    <n v="1189833"/>
    <x v="183"/>
    <x v="3"/>
    <x v="10"/>
    <x v="12"/>
    <x v="4"/>
    <n v="44"/>
    <x v="195"/>
    <x v="1173"/>
    <n v="1823.3600000000004"/>
    <n v="0.7400000000000001"/>
    <x v="2"/>
    <x v="90"/>
  </r>
  <r>
    <x v="4"/>
    <n v="1189833"/>
    <x v="184"/>
    <x v="3"/>
    <x v="10"/>
    <x v="12"/>
    <x v="5"/>
    <n v="55"/>
    <x v="253"/>
    <x v="1483"/>
    <n v="2166.4500000000003"/>
    <n v="0.39"/>
    <x v="2"/>
    <x v="88"/>
  </r>
  <r>
    <x v="4"/>
    <n v="1189833"/>
    <x v="185"/>
    <x v="3"/>
    <x v="10"/>
    <x v="12"/>
    <x v="0"/>
    <n v="39"/>
    <x v="42"/>
    <x v="1484"/>
    <n v="3334.5000000000005"/>
    <n v="0.57000000000000006"/>
    <x v="2"/>
    <x v="93"/>
  </r>
  <r>
    <x v="4"/>
    <n v="1189833"/>
    <x v="186"/>
    <x v="3"/>
    <x v="10"/>
    <x v="12"/>
    <x v="1"/>
    <n v="41"/>
    <x v="162"/>
    <x v="1485"/>
    <n v="1912.24"/>
    <n v="0.44"/>
    <x v="2"/>
    <x v="87"/>
  </r>
  <r>
    <x v="4"/>
    <n v="1189833"/>
    <x v="187"/>
    <x v="3"/>
    <x v="10"/>
    <x v="12"/>
    <x v="2"/>
    <n v="44"/>
    <x v="215"/>
    <x v="1118"/>
    <n v="2686.2000000000003"/>
    <n v="0.55000000000000004"/>
    <x v="2"/>
    <x v="90"/>
  </r>
  <r>
    <x v="4"/>
    <n v="1189833"/>
    <x v="188"/>
    <x v="3"/>
    <x v="10"/>
    <x v="12"/>
    <x v="3"/>
    <n v="38"/>
    <x v="246"/>
    <x v="1486"/>
    <n v="1772.3200000000002"/>
    <n v="0.53"/>
    <x v="2"/>
    <x v="115"/>
  </r>
  <r>
    <x v="4"/>
    <n v="1189833"/>
    <x v="189"/>
    <x v="3"/>
    <x v="10"/>
    <x v="12"/>
    <x v="4"/>
    <n v="41"/>
    <x v="176"/>
    <x v="1487"/>
    <n v="1850.7400000000002"/>
    <n v="0.7400000000000001"/>
    <x v="2"/>
    <x v="87"/>
  </r>
  <r>
    <x v="4"/>
    <n v="1189833"/>
    <x v="190"/>
    <x v="3"/>
    <x v="10"/>
    <x v="12"/>
    <x v="5"/>
    <n v="59"/>
    <x v="243"/>
    <x v="1488"/>
    <n v="2421.36"/>
    <n v="0.38"/>
    <x v="2"/>
    <x v="95"/>
  </r>
  <r>
    <x v="4"/>
    <n v="1189833"/>
    <x v="191"/>
    <x v="3"/>
    <x v="10"/>
    <x v="12"/>
    <x v="0"/>
    <n v="36"/>
    <x v="138"/>
    <x v="1100"/>
    <n v="3589.5600000000004"/>
    <n v="0.59000000000000008"/>
    <x v="2"/>
    <x v="86"/>
  </r>
  <r>
    <x v="4"/>
    <n v="1189833"/>
    <x v="192"/>
    <x v="3"/>
    <x v="10"/>
    <x v="12"/>
    <x v="1"/>
    <n v="42"/>
    <x v="135"/>
    <x v="817"/>
    <n v="2531.3399999999997"/>
    <n v="0.41"/>
    <x v="2"/>
    <x v="119"/>
  </r>
  <r>
    <x v="4"/>
    <n v="1189833"/>
    <x v="193"/>
    <x v="3"/>
    <x v="10"/>
    <x v="12"/>
    <x v="2"/>
    <n v="44"/>
    <x v="241"/>
    <x v="1489"/>
    <n v="3993.0000000000005"/>
    <n v="0.55000000000000004"/>
    <x v="2"/>
    <x v="90"/>
  </r>
  <r>
    <x v="4"/>
    <n v="1189833"/>
    <x v="194"/>
    <x v="3"/>
    <x v="10"/>
    <x v="12"/>
    <x v="3"/>
    <n v="38"/>
    <x v="162"/>
    <x v="1490"/>
    <n v="2134.84"/>
    <n v="0.53"/>
    <x v="2"/>
    <x v="115"/>
  </r>
  <r>
    <x v="4"/>
    <n v="1189833"/>
    <x v="195"/>
    <x v="3"/>
    <x v="10"/>
    <x v="12"/>
    <x v="4"/>
    <n v="41"/>
    <x v="41"/>
    <x v="1491"/>
    <n v="2275.5000000000005"/>
    <n v="0.7400000000000001"/>
    <x v="2"/>
    <x v="87"/>
  </r>
  <r>
    <x v="4"/>
    <n v="1189833"/>
    <x v="196"/>
    <x v="3"/>
    <x v="10"/>
    <x v="12"/>
    <x v="5"/>
    <n v="55"/>
    <x v="42"/>
    <x v="1289"/>
    <n v="2970"/>
    <n v="0.36"/>
    <x v="2"/>
    <x v="88"/>
  </r>
  <r>
    <x v="4"/>
    <n v="1189833"/>
    <x v="197"/>
    <x v="3"/>
    <x v="10"/>
    <x v="12"/>
    <x v="0"/>
    <n v="37"/>
    <x v="126"/>
    <x v="1492"/>
    <n v="4431.4900000000007"/>
    <n v="0.59000000000000008"/>
    <x v="2"/>
    <x v="117"/>
  </r>
  <r>
    <x v="4"/>
    <n v="1189833"/>
    <x v="198"/>
    <x v="3"/>
    <x v="10"/>
    <x v="12"/>
    <x v="1"/>
    <n v="41"/>
    <x v="163"/>
    <x v="1493"/>
    <n v="2750.2799999999997"/>
    <n v="0.43"/>
    <x v="2"/>
    <x v="87"/>
  </r>
  <r>
    <x v="4"/>
    <n v="1189833"/>
    <x v="199"/>
    <x v="3"/>
    <x v="10"/>
    <x v="12"/>
    <x v="2"/>
    <n v="44"/>
    <x v="231"/>
    <x v="1494"/>
    <n v="3712.2800000000007"/>
    <n v="0.59000000000000008"/>
    <x v="2"/>
    <x v="90"/>
  </r>
  <r>
    <x v="4"/>
    <n v="1189833"/>
    <x v="200"/>
    <x v="3"/>
    <x v="10"/>
    <x v="12"/>
    <x v="3"/>
    <n v="36"/>
    <x v="161"/>
    <x v="1495"/>
    <n v="2156.04"/>
    <n v="0.53"/>
    <x v="2"/>
    <x v="86"/>
  </r>
  <r>
    <x v="4"/>
    <n v="1189833"/>
    <x v="201"/>
    <x v="3"/>
    <x v="10"/>
    <x v="12"/>
    <x v="4"/>
    <n v="42"/>
    <x v="168"/>
    <x v="1496"/>
    <n v="3645.6000000000004"/>
    <n v="0.70000000000000007"/>
    <x v="2"/>
    <x v="119"/>
  </r>
  <r>
    <x v="4"/>
    <n v="1189833"/>
    <x v="202"/>
    <x v="3"/>
    <x v="10"/>
    <x v="12"/>
    <x v="5"/>
    <n v="58"/>
    <x v="231"/>
    <x v="1198"/>
    <n v="2902.8999999999996"/>
    <n v="0.35"/>
    <x v="2"/>
    <x v="91"/>
  </r>
  <r>
    <x v="4"/>
    <n v="1189833"/>
    <x v="203"/>
    <x v="3"/>
    <x v="10"/>
    <x v="12"/>
    <x v="0"/>
    <n v="42"/>
    <x v="126"/>
    <x v="1497"/>
    <n v="4945.0800000000008"/>
    <n v="0.58000000000000007"/>
    <x v="2"/>
    <x v="119"/>
  </r>
  <r>
    <x v="4"/>
    <n v="1189833"/>
    <x v="204"/>
    <x v="3"/>
    <x v="10"/>
    <x v="12"/>
    <x v="1"/>
    <n v="54"/>
    <x v="143"/>
    <x v="883"/>
    <n v="4365.3599999999997"/>
    <n v="0.43"/>
    <x v="2"/>
    <x v="99"/>
  </r>
  <r>
    <x v="4"/>
    <n v="1189833"/>
    <x v="205"/>
    <x v="3"/>
    <x v="10"/>
    <x v="12"/>
    <x v="2"/>
    <n v="49"/>
    <x v="242"/>
    <x v="1498"/>
    <n v="3758.3000000000006"/>
    <n v="0.59000000000000008"/>
    <x v="2"/>
    <x v="98"/>
  </r>
  <r>
    <x v="4"/>
    <n v="1189833"/>
    <x v="206"/>
    <x v="3"/>
    <x v="10"/>
    <x v="12"/>
    <x v="3"/>
    <n v="41"/>
    <x v="162"/>
    <x v="1485"/>
    <n v="2346.84"/>
    <n v="0.54"/>
    <x v="2"/>
    <x v="87"/>
  </r>
  <r>
    <x v="4"/>
    <n v="1189833"/>
    <x v="207"/>
    <x v="3"/>
    <x v="10"/>
    <x v="12"/>
    <x v="4"/>
    <n v="52"/>
    <x v="162"/>
    <x v="1499"/>
    <n v="3858.4000000000005"/>
    <n v="0.70000000000000007"/>
    <x v="2"/>
    <x v="107"/>
  </r>
  <r>
    <x v="4"/>
    <n v="1189833"/>
    <x v="208"/>
    <x v="3"/>
    <x v="10"/>
    <x v="12"/>
    <x v="5"/>
    <n v="56"/>
    <x v="205"/>
    <x v="1154"/>
    <n v="2383.36"/>
    <n v="0.38"/>
    <x v="2"/>
    <x v="97"/>
  </r>
  <r>
    <x v="4"/>
    <n v="1189833"/>
    <x v="209"/>
    <x v="3"/>
    <x v="10"/>
    <x v="12"/>
    <x v="0"/>
    <n v="41"/>
    <x v="263"/>
    <x v="1500"/>
    <n v="4280.4000000000005"/>
    <n v="0.58000000000000007"/>
    <x v="2"/>
    <x v="87"/>
  </r>
  <r>
    <x v="4"/>
    <n v="1189833"/>
    <x v="210"/>
    <x v="3"/>
    <x v="10"/>
    <x v="12"/>
    <x v="1"/>
    <n v="48"/>
    <x v="163"/>
    <x v="1501"/>
    <n v="3294.72"/>
    <n v="0.44"/>
    <x v="2"/>
    <x v="92"/>
  </r>
  <r>
    <x v="4"/>
    <n v="1189833"/>
    <x v="211"/>
    <x v="3"/>
    <x v="10"/>
    <x v="12"/>
    <x v="2"/>
    <n v="42"/>
    <x v="236"/>
    <x v="1502"/>
    <n v="2751.84"/>
    <n v="0.56000000000000005"/>
    <x v="2"/>
    <x v="119"/>
  </r>
  <r>
    <x v="4"/>
    <n v="1189833"/>
    <x v="212"/>
    <x v="3"/>
    <x v="10"/>
    <x v="12"/>
    <x v="3"/>
    <n v="41"/>
    <x v="210"/>
    <x v="1192"/>
    <n v="2615.7999999999997"/>
    <n v="0.54999999999999993"/>
    <x v="2"/>
    <x v="87"/>
  </r>
  <r>
    <x v="4"/>
    <n v="1189833"/>
    <x v="213"/>
    <x v="3"/>
    <x v="10"/>
    <x v="12"/>
    <x v="4"/>
    <n v="50"/>
    <x v="38"/>
    <x v="1503"/>
    <n v="3650.0000000000005"/>
    <n v="0.73000000000000009"/>
    <x v="2"/>
    <x v="100"/>
  </r>
  <r>
    <x v="4"/>
    <n v="1189833"/>
    <x v="693"/>
    <x v="3"/>
    <x v="10"/>
    <x v="12"/>
    <x v="5"/>
    <n v="59"/>
    <x v="185"/>
    <x v="1504"/>
    <n v="2879.2000000000003"/>
    <n v="0.4"/>
    <x v="2"/>
    <x v="95"/>
  </r>
  <r>
    <x v="4"/>
    <n v="1189833"/>
    <x v="694"/>
    <x v="3"/>
    <x v="10"/>
    <x v="12"/>
    <x v="0"/>
    <n v="44"/>
    <x v="160"/>
    <x v="1505"/>
    <n v="3942.4000000000005"/>
    <n v="0.56000000000000005"/>
    <x v="2"/>
    <x v="90"/>
  </r>
  <r>
    <x v="4"/>
    <n v="1189833"/>
    <x v="695"/>
    <x v="3"/>
    <x v="10"/>
    <x v="12"/>
    <x v="1"/>
    <n v="49"/>
    <x v="160"/>
    <x v="1437"/>
    <n v="3371.2"/>
    <n v="0.43"/>
    <x v="2"/>
    <x v="98"/>
  </r>
  <r>
    <x v="4"/>
    <n v="1189833"/>
    <x v="696"/>
    <x v="3"/>
    <x v="10"/>
    <x v="12"/>
    <x v="2"/>
    <n v="41"/>
    <x v="210"/>
    <x v="1192"/>
    <n v="2710.92"/>
    <n v="0.57000000000000006"/>
    <x v="2"/>
    <x v="87"/>
  </r>
  <r>
    <x v="4"/>
    <n v="1189833"/>
    <x v="697"/>
    <x v="3"/>
    <x v="10"/>
    <x v="12"/>
    <x v="3"/>
    <n v="44"/>
    <x v="193"/>
    <x v="1506"/>
    <n v="2402.4"/>
    <n v="0.52"/>
    <x v="2"/>
    <x v="90"/>
  </r>
  <r>
    <x v="4"/>
    <n v="1189833"/>
    <x v="698"/>
    <x v="3"/>
    <x v="10"/>
    <x v="12"/>
    <x v="4"/>
    <n v="54"/>
    <x v="230"/>
    <x v="1442"/>
    <n v="3969.0000000000005"/>
    <n v="0.75000000000000011"/>
    <x v="2"/>
    <x v="99"/>
  </r>
  <r>
    <x v="4"/>
    <n v="1189833"/>
    <x v="699"/>
    <x v="3"/>
    <x v="10"/>
    <x v="12"/>
    <x v="5"/>
    <n v="58"/>
    <x v="243"/>
    <x v="1507"/>
    <n v="2442.96"/>
    <n v="0.39"/>
    <x v="2"/>
    <x v="91"/>
  </r>
  <r>
    <x v="4"/>
    <n v="1189833"/>
    <x v="700"/>
    <x v="3"/>
    <x v="10"/>
    <x v="12"/>
    <x v="0"/>
    <n v="38"/>
    <x v="212"/>
    <x v="1508"/>
    <n v="3744.1400000000003"/>
    <n v="0.59000000000000008"/>
    <x v="2"/>
    <x v="115"/>
  </r>
  <r>
    <x v="4"/>
    <n v="1189833"/>
    <x v="701"/>
    <x v="3"/>
    <x v="10"/>
    <x v="12"/>
    <x v="1"/>
    <n v="42"/>
    <x v="217"/>
    <x v="1509"/>
    <n v="2979.06"/>
    <n v="0.41"/>
    <x v="2"/>
    <x v="119"/>
  </r>
  <r>
    <x v="4"/>
    <n v="1189833"/>
    <x v="702"/>
    <x v="3"/>
    <x v="10"/>
    <x v="12"/>
    <x v="2"/>
    <n v="37"/>
    <x v="248"/>
    <x v="1103"/>
    <n v="2594.0700000000002"/>
    <n v="0.57000000000000006"/>
    <x v="2"/>
    <x v="117"/>
  </r>
  <r>
    <x v="4"/>
    <n v="1189833"/>
    <x v="703"/>
    <x v="3"/>
    <x v="10"/>
    <x v="12"/>
    <x v="3"/>
    <n v="39"/>
    <x v="164"/>
    <x v="1510"/>
    <n v="2552.5499999999997"/>
    <n v="0.54999999999999993"/>
    <x v="2"/>
    <x v="93"/>
  </r>
  <r>
    <x v="4"/>
    <n v="1189833"/>
    <x v="704"/>
    <x v="3"/>
    <x v="10"/>
    <x v="12"/>
    <x v="4"/>
    <n v="51"/>
    <x v="161"/>
    <x v="1511"/>
    <n v="4264.6200000000008"/>
    <n v="0.7400000000000001"/>
    <x v="2"/>
    <x v="109"/>
  </r>
  <r>
    <x v="4"/>
    <n v="1189833"/>
    <x v="705"/>
    <x v="3"/>
    <x v="10"/>
    <x v="12"/>
    <x v="5"/>
    <n v="56"/>
    <x v="247"/>
    <x v="1512"/>
    <n v="2830.2400000000002"/>
    <n v="0.38"/>
    <x v="2"/>
    <x v="97"/>
  </r>
  <r>
    <x v="4"/>
    <n v="1189833"/>
    <x v="706"/>
    <x v="3"/>
    <x v="10"/>
    <x v="12"/>
    <x v="0"/>
    <n v="41"/>
    <x v="130"/>
    <x v="833"/>
    <n v="4500.1600000000008"/>
    <n v="0.56000000000000005"/>
    <x v="2"/>
    <x v="87"/>
  </r>
  <r>
    <x v="4"/>
    <n v="1189833"/>
    <x v="707"/>
    <x v="3"/>
    <x v="10"/>
    <x v="12"/>
    <x v="1"/>
    <n v="45"/>
    <x v="131"/>
    <x v="854"/>
    <n v="3521.7"/>
    <n v="0.43"/>
    <x v="2"/>
    <x v="96"/>
  </r>
  <r>
    <x v="4"/>
    <n v="1189833"/>
    <x v="708"/>
    <x v="3"/>
    <x v="10"/>
    <x v="12"/>
    <x v="2"/>
    <n v="42"/>
    <x v="247"/>
    <x v="1513"/>
    <n v="3351.6"/>
    <n v="0.6"/>
    <x v="2"/>
    <x v="119"/>
  </r>
  <r>
    <x v="4"/>
    <n v="1189833"/>
    <x v="709"/>
    <x v="3"/>
    <x v="10"/>
    <x v="12"/>
    <x v="3"/>
    <n v="43"/>
    <x v="231"/>
    <x v="1514"/>
    <n v="3135.9900000000002"/>
    <n v="0.51"/>
    <x v="2"/>
    <x v="94"/>
  </r>
  <r>
    <x v="4"/>
    <n v="1189833"/>
    <x v="710"/>
    <x v="3"/>
    <x v="10"/>
    <x v="12"/>
    <x v="4"/>
    <n v="53"/>
    <x v="196"/>
    <x v="1515"/>
    <n v="4642.8"/>
    <n v="0.73000000000000009"/>
    <x v="2"/>
    <x v="102"/>
  </r>
  <r>
    <x v="4"/>
    <n v="1189833"/>
    <x v="214"/>
    <x v="3"/>
    <x v="10"/>
    <x v="12"/>
    <x v="5"/>
    <n v="55"/>
    <x v="242"/>
    <x v="1516"/>
    <n v="2860"/>
    <n v="0.4"/>
    <x v="2"/>
    <x v="88"/>
  </r>
  <r>
    <x v="2"/>
    <n v="1197831"/>
    <x v="215"/>
    <x v="3"/>
    <x v="10"/>
    <x v="12"/>
    <x v="0"/>
    <n v="18"/>
    <x v="124"/>
    <x v="1053"/>
    <n v="1890"/>
    <n v="0.5"/>
    <x v="2"/>
    <x v="129"/>
  </r>
  <r>
    <x v="2"/>
    <n v="1197831"/>
    <x v="216"/>
    <x v="3"/>
    <x v="10"/>
    <x v="12"/>
    <x v="1"/>
    <n v="29"/>
    <x v="131"/>
    <x v="1064"/>
    <n v="2427.8799999999997"/>
    <n v="0.45999999999999996"/>
    <x v="2"/>
    <x v="116"/>
  </r>
  <r>
    <x v="2"/>
    <n v="1197831"/>
    <x v="217"/>
    <x v="3"/>
    <x v="10"/>
    <x v="12"/>
    <x v="2"/>
    <n v="27"/>
    <x v="242"/>
    <x v="1517"/>
    <n v="1579.4999999999998"/>
    <n v="0.44999999999999996"/>
    <x v="2"/>
    <x v="118"/>
  </r>
  <r>
    <x v="2"/>
    <n v="1197831"/>
    <x v="218"/>
    <x v="3"/>
    <x v="10"/>
    <x v="12"/>
    <x v="3"/>
    <n v="32"/>
    <x v="192"/>
    <x v="1069"/>
    <n v="2462.4"/>
    <n v="0.57000000000000006"/>
    <x v="2"/>
    <x v="114"/>
  </r>
  <r>
    <x v="2"/>
    <n v="1197831"/>
    <x v="219"/>
    <x v="1"/>
    <x v="11"/>
    <x v="13"/>
    <x v="4"/>
    <n v="39"/>
    <x v="60"/>
    <x v="1075"/>
    <n v="1482"/>
    <n v="0.4"/>
    <x v="2"/>
    <x v="93"/>
  </r>
  <r>
    <x v="2"/>
    <n v="1197831"/>
    <x v="220"/>
    <x v="1"/>
    <x v="11"/>
    <x v="13"/>
    <x v="5"/>
    <n v="33"/>
    <x v="35"/>
    <x v="1518"/>
    <n v="2681.25"/>
    <n v="0.65"/>
    <x v="2"/>
    <x v="112"/>
  </r>
  <r>
    <x v="2"/>
    <n v="1197831"/>
    <x v="221"/>
    <x v="1"/>
    <x v="11"/>
    <x v="13"/>
    <x v="0"/>
    <n v="24"/>
    <x v="138"/>
    <x v="1519"/>
    <n v="2028"/>
    <n v="0.5"/>
    <x v="2"/>
    <x v="110"/>
  </r>
  <r>
    <x v="2"/>
    <n v="1197831"/>
    <x v="222"/>
    <x v="1"/>
    <x v="11"/>
    <x v="13"/>
    <x v="1"/>
    <n v="33"/>
    <x v="141"/>
    <x v="1520"/>
    <n v="2867.04"/>
    <n v="0.48"/>
    <x v="2"/>
    <x v="112"/>
  </r>
  <r>
    <x v="2"/>
    <n v="1197831"/>
    <x v="223"/>
    <x v="1"/>
    <x v="11"/>
    <x v="13"/>
    <x v="2"/>
    <n v="32"/>
    <x v="185"/>
    <x v="1181"/>
    <n v="1873.9199999999998"/>
    <n v="0.48"/>
    <x v="2"/>
    <x v="114"/>
  </r>
  <r>
    <x v="2"/>
    <n v="1197831"/>
    <x v="224"/>
    <x v="1"/>
    <x v="11"/>
    <x v="13"/>
    <x v="3"/>
    <n v="33"/>
    <x v="243"/>
    <x v="1471"/>
    <n v="2138.4"/>
    <n v="0.6"/>
    <x v="2"/>
    <x v="112"/>
  </r>
  <r>
    <x v="2"/>
    <n v="1197831"/>
    <x v="225"/>
    <x v="1"/>
    <x v="11"/>
    <x v="13"/>
    <x v="4"/>
    <n v="37"/>
    <x v="170"/>
    <x v="1521"/>
    <n v="1259.1099999999999"/>
    <n v="0.41"/>
    <x v="2"/>
    <x v="117"/>
  </r>
  <r>
    <x v="2"/>
    <n v="1197831"/>
    <x v="226"/>
    <x v="1"/>
    <x v="11"/>
    <x v="13"/>
    <x v="5"/>
    <n v="32"/>
    <x v="247"/>
    <x v="1522"/>
    <n v="2723.84"/>
    <n v="0.64"/>
    <x v="2"/>
    <x v="114"/>
  </r>
  <r>
    <x v="2"/>
    <n v="1197831"/>
    <x v="227"/>
    <x v="1"/>
    <x v="11"/>
    <x v="13"/>
    <x v="0"/>
    <n v="27"/>
    <x v="133"/>
    <x v="1231"/>
    <n v="2602.5300000000002"/>
    <n v="0.51"/>
    <x v="2"/>
    <x v="118"/>
  </r>
  <r>
    <x v="2"/>
    <n v="1197831"/>
    <x v="228"/>
    <x v="1"/>
    <x v="11"/>
    <x v="13"/>
    <x v="1"/>
    <n v="37"/>
    <x v="134"/>
    <x v="1523"/>
    <n v="3136.12"/>
    <n v="0.52"/>
    <x v="2"/>
    <x v="117"/>
  </r>
  <r>
    <x v="2"/>
    <n v="1197831"/>
    <x v="711"/>
    <x v="1"/>
    <x v="11"/>
    <x v="13"/>
    <x v="2"/>
    <n v="28"/>
    <x v="168"/>
    <x v="1524"/>
    <n v="1909.5999999999997"/>
    <n v="0.54999999999999993"/>
    <x v="2"/>
    <x v="128"/>
  </r>
  <r>
    <x v="2"/>
    <n v="1197831"/>
    <x v="712"/>
    <x v="1"/>
    <x v="11"/>
    <x v="13"/>
    <x v="3"/>
    <n v="33"/>
    <x v="253"/>
    <x v="1525"/>
    <n v="2133.12"/>
    <n v="0.64"/>
    <x v="2"/>
    <x v="112"/>
  </r>
  <r>
    <x v="2"/>
    <n v="1197831"/>
    <x v="713"/>
    <x v="1"/>
    <x v="11"/>
    <x v="13"/>
    <x v="4"/>
    <n v="39"/>
    <x v="173"/>
    <x v="1526"/>
    <n v="1264.77"/>
    <n v="0.47"/>
    <x v="2"/>
    <x v="93"/>
  </r>
  <r>
    <x v="2"/>
    <n v="1197831"/>
    <x v="714"/>
    <x v="1"/>
    <x v="11"/>
    <x v="13"/>
    <x v="5"/>
    <n v="33"/>
    <x v="215"/>
    <x v="1527"/>
    <n v="2417.58"/>
    <n v="0.66"/>
    <x v="2"/>
    <x v="112"/>
  </r>
  <r>
    <x v="2"/>
    <n v="1197831"/>
    <x v="715"/>
    <x v="1"/>
    <x v="11"/>
    <x v="13"/>
    <x v="0"/>
    <n v="19"/>
    <x v="138"/>
    <x v="1528"/>
    <n v="1605.5"/>
    <n v="0.5"/>
    <x v="2"/>
    <x v="131"/>
  </r>
  <r>
    <x v="2"/>
    <n v="1197831"/>
    <x v="716"/>
    <x v="1"/>
    <x v="11"/>
    <x v="13"/>
    <x v="1"/>
    <n v="24"/>
    <x v="129"/>
    <x v="1529"/>
    <n v="2154.2400000000002"/>
    <n v="0.51"/>
    <x v="2"/>
    <x v="110"/>
  </r>
  <r>
    <x v="2"/>
    <n v="1197831"/>
    <x v="717"/>
    <x v="1"/>
    <x v="11"/>
    <x v="13"/>
    <x v="2"/>
    <n v="19"/>
    <x v="192"/>
    <x v="1530"/>
    <n v="1410.7499999999998"/>
    <n v="0.54999999999999993"/>
    <x v="2"/>
    <x v="131"/>
  </r>
  <r>
    <x v="2"/>
    <n v="1197831"/>
    <x v="718"/>
    <x v="1"/>
    <x v="11"/>
    <x v="13"/>
    <x v="3"/>
    <n v="23"/>
    <x v="205"/>
    <x v="1531"/>
    <n v="1674.4"/>
    <n v="0.65"/>
    <x v="2"/>
    <x v="113"/>
  </r>
  <r>
    <x v="2"/>
    <n v="1197831"/>
    <x v="719"/>
    <x v="1"/>
    <x v="11"/>
    <x v="13"/>
    <x v="4"/>
    <n v="28"/>
    <x v="199"/>
    <x v="1045"/>
    <n v="1058.3999999999999"/>
    <n v="0.44999999999999996"/>
    <x v="2"/>
    <x v="128"/>
  </r>
  <r>
    <x v="2"/>
    <n v="1197831"/>
    <x v="720"/>
    <x v="1"/>
    <x v="11"/>
    <x v="13"/>
    <x v="5"/>
    <n v="24"/>
    <x v="147"/>
    <x v="1532"/>
    <n v="2627.52"/>
    <n v="0.68"/>
    <x v="2"/>
    <x v="110"/>
  </r>
  <r>
    <x v="2"/>
    <n v="1197831"/>
    <x v="721"/>
    <x v="1"/>
    <x v="11"/>
    <x v="13"/>
    <x v="0"/>
    <n v="14"/>
    <x v="133"/>
    <x v="1050"/>
    <n v="1323"/>
    <n v="0.5"/>
    <x v="2"/>
    <x v="146"/>
  </r>
  <r>
    <x v="2"/>
    <n v="1197831"/>
    <x v="722"/>
    <x v="1"/>
    <x v="11"/>
    <x v="13"/>
    <x v="1"/>
    <n v="23"/>
    <x v="153"/>
    <x v="1533"/>
    <n v="2507"/>
    <n v="0.5"/>
    <x v="2"/>
    <x v="113"/>
  </r>
  <r>
    <x v="2"/>
    <n v="1197831"/>
    <x v="723"/>
    <x v="1"/>
    <x v="11"/>
    <x v="13"/>
    <x v="2"/>
    <n v="19"/>
    <x v="263"/>
    <x v="1534"/>
    <n v="1846.8000000000002"/>
    <n v="0.54"/>
    <x v="2"/>
    <x v="131"/>
  </r>
  <r>
    <x v="2"/>
    <n v="1197831"/>
    <x v="229"/>
    <x v="1"/>
    <x v="11"/>
    <x v="13"/>
    <x v="3"/>
    <n v="27"/>
    <x v="213"/>
    <x v="1535"/>
    <n v="2300.4"/>
    <n v="0.6"/>
    <x v="2"/>
    <x v="118"/>
  </r>
  <r>
    <x v="2"/>
    <n v="1197831"/>
    <x v="230"/>
    <x v="1"/>
    <x v="11"/>
    <x v="13"/>
    <x v="4"/>
    <n v="41"/>
    <x v="162"/>
    <x v="1485"/>
    <n v="2129.54"/>
    <n v="0.49"/>
    <x v="2"/>
    <x v="87"/>
  </r>
  <r>
    <x v="2"/>
    <n v="1197831"/>
    <x v="231"/>
    <x v="1"/>
    <x v="11"/>
    <x v="13"/>
    <x v="5"/>
    <n v="38"/>
    <x v="158"/>
    <x v="1536"/>
    <n v="5142.92"/>
    <n v="0.67"/>
    <x v="2"/>
    <x v="115"/>
  </r>
  <r>
    <x v="2"/>
    <n v="1197831"/>
    <x v="232"/>
    <x v="1"/>
    <x v="11"/>
    <x v="13"/>
    <x v="0"/>
    <n v="36"/>
    <x v="146"/>
    <x v="1537"/>
    <n v="3984.12"/>
    <n v="0.51"/>
    <x v="2"/>
    <x v="86"/>
  </r>
  <r>
    <x v="2"/>
    <n v="1197831"/>
    <x v="233"/>
    <x v="1"/>
    <x v="11"/>
    <x v="13"/>
    <x v="1"/>
    <n v="42"/>
    <x v="158"/>
    <x v="1538"/>
    <n v="4326.84"/>
    <n v="0.51"/>
    <x v="2"/>
    <x v="119"/>
  </r>
  <r>
    <x v="2"/>
    <n v="1197831"/>
    <x v="234"/>
    <x v="1"/>
    <x v="11"/>
    <x v="13"/>
    <x v="2"/>
    <n v="36"/>
    <x v="138"/>
    <x v="1100"/>
    <n v="3102.84"/>
    <n v="0.51"/>
    <x v="2"/>
    <x v="86"/>
  </r>
  <r>
    <x v="2"/>
    <n v="1197831"/>
    <x v="235"/>
    <x v="1"/>
    <x v="11"/>
    <x v="13"/>
    <x v="3"/>
    <n v="36"/>
    <x v="132"/>
    <x v="1507"/>
    <n v="3821.04"/>
    <n v="0.61"/>
    <x v="2"/>
    <x v="86"/>
  </r>
  <r>
    <x v="2"/>
    <n v="1197831"/>
    <x v="236"/>
    <x v="1"/>
    <x v="11"/>
    <x v="13"/>
    <x v="4"/>
    <n v="43"/>
    <x v="57"/>
    <x v="1539"/>
    <n v="2992.7999999999997"/>
    <n v="0.48"/>
    <x v="2"/>
    <x v="94"/>
  </r>
  <r>
    <x v="2"/>
    <n v="1197831"/>
    <x v="237"/>
    <x v="1"/>
    <x v="11"/>
    <x v="13"/>
    <x v="5"/>
    <n v="49"/>
    <x v="116"/>
    <x v="984"/>
    <n v="7516.6"/>
    <n v="0.65"/>
    <x v="2"/>
    <x v="98"/>
  </r>
  <r>
    <x v="2"/>
    <n v="1197831"/>
    <x v="238"/>
    <x v="1"/>
    <x v="11"/>
    <x v="13"/>
    <x v="0"/>
    <n v="36"/>
    <x v="102"/>
    <x v="1540"/>
    <n v="4411.7999999999993"/>
    <n v="0.56999999999999995"/>
    <x v="2"/>
    <x v="86"/>
  </r>
  <r>
    <x v="2"/>
    <n v="1197831"/>
    <x v="239"/>
    <x v="1"/>
    <x v="11"/>
    <x v="13"/>
    <x v="1"/>
    <n v="43"/>
    <x v="92"/>
    <x v="1541"/>
    <n v="5137.6399999999994"/>
    <n v="0.57999999999999996"/>
    <x v="2"/>
    <x v="94"/>
  </r>
  <r>
    <x v="2"/>
    <n v="1197831"/>
    <x v="240"/>
    <x v="1"/>
    <x v="11"/>
    <x v="13"/>
    <x v="2"/>
    <n v="36"/>
    <x v="121"/>
    <x v="1542"/>
    <n v="5680.8"/>
    <n v="0.6"/>
    <x v="2"/>
    <x v="86"/>
  </r>
  <r>
    <x v="2"/>
    <n v="1197831"/>
    <x v="241"/>
    <x v="1"/>
    <x v="11"/>
    <x v="13"/>
    <x v="3"/>
    <n v="37"/>
    <x v="147"/>
    <x v="1543"/>
    <n v="3872.05"/>
    <n v="0.65"/>
    <x v="2"/>
    <x v="117"/>
  </r>
  <r>
    <x v="2"/>
    <n v="1197831"/>
    <x v="242"/>
    <x v="1"/>
    <x v="11"/>
    <x v="13"/>
    <x v="4"/>
    <n v="43"/>
    <x v="241"/>
    <x v="1544"/>
    <n v="3760.3500000000004"/>
    <n v="0.53"/>
    <x v="2"/>
    <x v="94"/>
  </r>
  <r>
    <x v="2"/>
    <n v="1197831"/>
    <x v="243"/>
    <x v="1"/>
    <x v="11"/>
    <x v="13"/>
    <x v="5"/>
    <n v="52"/>
    <x v="149"/>
    <x v="1545"/>
    <n v="8117.2000000000007"/>
    <n v="0.70000000000000007"/>
    <x v="2"/>
    <x v="107"/>
  </r>
  <r>
    <x v="2"/>
    <n v="1197831"/>
    <x v="244"/>
    <x v="1"/>
    <x v="11"/>
    <x v="13"/>
    <x v="0"/>
    <n v="41"/>
    <x v="148"/>
    <x v="1546"/>
    <n v="5445.2099999999991"/>
    <n v="0.56999999999999995"/>
    <x v="2"/>
    <x v="87"/>
  </r>
  <r>
    <x v="2"/>
    <n v="1197831"/>
    <x v="245"/>
    <x v="1"/>
    <x v="11"/>
    <x v="13"/>
    <x v="1"/>
    <n v="54"/>
    <x v="148"/>
    <x v="1547"/>
    <n v="7171.74"/>
    <n v="0.56999999999999995"/>
    <x v="2"/>
    <x v="99"/>
  </r>
  <r>
    <x v="2"/>
    <n v="1197831"/>
    <x v="246"/>
    <x v="1"/>
    <x v="11"/>
    <x v="13"/>
    <x v="2"/>
    <n v="46"/>
    <x v="123"/>
    <x v="1548"/>
    <n v="7866"/>
    <n v="0.6"/>
    <x v="2"/>
    <x v="89"/>
  </r>
  <r>
    <x v="2"/>
    <n v="1197831"/>
    <x v="247"/>
    <x v="1"/>
    <x v="11"/>
    <x v="13"/>
    <x v="3"/>
    <n v="42"/>
    <x v="247"/>
    <x v="1513"/>
    <n v="3854.34"/>
    <n v="0.69000000000000006"/>
    <x v="2"/>
    <x v="119"/>
  </r>
  <r>
    <x v="2"/>
    <n v="1197831"/>
    <x v="248"/>
    <x v="1"/>
    <x v="11"/>
    <x v="13"/>
    <x v="4"/>
    <n v="49"/>
    <x v="247"/>
    <x v="1549"/>
    <n v="3454.01"/>
    <n v="0.53"/>
    <x v="2"/>
    <x v="98"/>
  </r>
  <r>
    <x v="2"/>
    <n v="1197831"/>
    <x v="249"/>
    <x v="1"/>
    <x v="11"/>
    <x v="13"/>
    <x v="5"/>
    <n v="53"/>
    <x v="141"/>
    <x v="1097"/>
    <n v="6811.0300000000007"/>
    <n v="0.71000000000000008"/>
    <x v="2"/>
    <x v="102"/>
  </r>
  <r>
    <x v="2"/>
    <n v="1197831"/>
    <x v="250"/>
    <x v="1"/>
    <x v="11"/>
    <x v="13"/>
    <x v="0"/>
    <n v="49"/>
    <x v="131"/>
    <x v="1550"/>
    <n v="5350.8"/>
    <n v="0.6"/>
    <x v="2"/>
    <x v="98"/>
  </r>
  <r>
    <x v="2"/>
    <n v="1197831"/>
    <x v="251"/>
    <x v="1"/>
    <x v="11"/>
    <x v="13"/>
    <x v="1"/>
    <n v="47"/>
    <x v="138"/>
    <x v="953"/>
    <n v="4765.8"/>
    <n v="0.6"/>
    <x v="2"/>
    <x v="85"/>
  </r>
  <r>
    <x v="2"/>
    <n v="1197831"/>
    <x v="252"/>
    <x v="1"/>
    <x v="11"/>
    <x v="13"/>
    <x v="2"/>
    <n v="54"/>
    <x v="131"/>
    <x v="753"/>
    <n v="5798.5199999999995"/>
    <n v="0.59"/>
    <x v="2"/>
    <x v="99"/>
  </r>
  <r>
    <x v="2"/>
    <n v="1197831"/>
    <x v="253"/>
    <x v="1"/>
    <x v="11"/>
    <x v="13"/>
    <x v="3"/>
    <n v="53"/>
    <x v="38"/>
    <x v="1551"/>
    <n v="3710.0000000000005"/>
    <n v="0.70000000000000007"/>
    <x v="2"/>
    <x v="102"/>
  </r>
  <r>
    <x v="2"/>
    <n v="1197831"/>
    <x v="254"/>
    <x v="1"/>
    <x v="11"/>
    <x v="13"/>
    <x v="4"/>
    <n v="47"/>
    <x v="196"/>
    <x v="1552"/>
    <n v="2876.4"/>
    <n v="0.51"/>
    <x v="2"/>
    <x v="85"/>
  </r>
  <r>
    <x v="2"/>
    <n v="1197831"/>
    <x v="255"/>
    <x v="1"/>
    <x v="11"/>
    <x v="13"/>
    <x v="5"/>
    <n v="42"/>
    <x v="134"/>
    <x v="1553"/>
    <n v="5066.0400000000009"/>
    <n v="0.7400000000000001"/>
    <x v="2"/>
    <x v="119"/>
  </r>
  <r>
    <x v="2"/>
    <n v="1197831"/>
    <x v="256"/>
    <x v="1"/>
    <x v="11"/>
    <x v="13"/>
    <x v="0"/>
    <n v="33"/>
    <x v="217"/>
    <x v="1554"/>
    <n v="3254.1299999999997"/>
    <n v="0.56999999999999995"/>
    <x v="2"/>
    <x v="112"/>
  </r>
  <r>
    <x v="2"/>
    <n v="1197831"/>
    <x v="257"/>
    <x v="1"/>
    <x v="11"/>
    <x v="13"/>
    <x v="1"/>
    <n v="32"/>
    <x v="42"/>
    <x v="1287"/>
    <n v="2880"/>
    <n v="0.6"/>
    <x v="2"/>
    <x v="114"/>
  </r>
  <r>
    <x v="2"/>
    <n v="1197831"/>
    <x v="258"/>
    <x v="1"/>
    <x v="11"/>
    <x v="13"/>
    <x v="2"/>
    <n v="36"/>
    <x v="135"/>
    <x v="1442"/>
    <n v="3069.3599999999997"/>
    <n v="0.57999999999999996"/>
    <x v="2"/>
    <x v="86"/>
  </r>
  <r>
    <x v="2"/>
    <n v="1197831"/>
    <x v="259"/>
    <x v="1"/>
    <x v="11"/>
    <x v="13"/>
    <x v="3"/>
    <n v="38"/>
    <x v="230"/>
    <x v="1555"/>
    <n v="2606.8000000000002"/>
    <n v="0.70000000000000007"/>
    <x v="2"/>
    <x v="115"/>
  </r>
  <r>
    <x v="2"/>
    <n v="1197831"/>
    <x v="260"/>
    <x v="1"/>
    <x v="11"/>
    <x v="13"/>
    <x v="4"/>
    <n v="32"/>
    <x v="246"/>
    <x v="1556"/>
    <n v="1436.16"/>
    <n v="0.51"/>
    <x v="2"/>
    <x v="114"/>
  </r>
  <r>
    <x v="2"/>
    <n v="1197831"/>
    <x v="261"/>
    <x v="1"/>
    <x v="11"/>
    <x v="13"/>
    <x v="5"/>
    <n v="43"/>
    <x v="165"/>
    <x v="1557"/>
    <n v="3999.4300000000003"/>
    <n v="0.71000000000000008"/>
    <x v="2"/>
    <x v="94"/>
  </r>
  <r>
    <x v="2"/>
    <n v="1197831"/>
    <x v="262"/>
    <x v="1"/>
    <x v="11"/>
    <x v="13"/>
    <x v="0"/>
    <n v="29"/>
    <x v="130"/>
    <x v="1343"/>
    <n v="3183.0399999999995"/>
    <n v="0.55999999999999994"/>
    <x v="2"/>
    <x v="116"/>
  </r>
  <r>
    <x v="2"/>
    <n v="1197831"/>
    <x v="263"/>
    <x v="1"/>
    <x v="11"/>
    <x v="13"/>
    <x v="1"/>
    <n v="29"/>
    <x v="133"/>
    <x v="1558"/>
    <n v="3069.3599999999997"/>
    <n v="0.55999999999999994"/>
    <x v="2"/>
    <x v="116"/>
  </r>
  <r>
    <x v="2"/>
    <n v="1197831"/>
    <x v="264"/>
    <x v="1"/>
    <x v="11"/>
    <x v="13"/>
    <x v="2"/>
    <n v="50"/>
    <x v="132"/>
    <x v="1149"/>
    <n v="4871.9999999999991"/>
    <n v="0.55999999999999994"/>
    <x v="2"/>
    <x v="100"/>
  </r>
  <r>
    <x v="2"/>
    <n v="1197831"/>
    <x v="265"/>
    <x v="1"/>
    <x v="11"/>
    <x v="13"/>
    <x v="3"/>
    <n v="52"/>
    <x v="247"/>
    <x v="1559"/>
    <n v="4772.04"/>
    <n v="0.69000000000000006"/>
    <x v="2"/>
    <x v="107"/>
  </r>
  <r>
    <x v="2"/>
    <n v="1197831"/>
    <x v="266"/>
    <x v="1"/>
    <x v="11"/>
    <x v="13"/>
    <x v="4"/>
    <n v="51"/>
    <x v="161"/>
    <x v="1511"/>
    <n v="3054.3900000000003"/>
    <n v="0.53"/>
    <x v="2"/>
    <x v="109"/>
  </r>
  <r>
    <x v="2"/>
    <n v="1197831"/>
    <x v="267"/>
    <x v="1"/>
    <x v="11"/>
    <x v="13"/>
    <x v="5"/>
    <n v="59"/>
    <x v="138"/>
    <x v="1560"/>
    <n v="7079.4100000000008"/>
    <n v="0.71000000000000008"/>
    <x v="2"/>
    <x v="95"/>
  </r>
  <r>
    <x v="2"/>
    <n v="1197831"/>
    <x v="268"/>
    <x v="1"/>
    <x v="11"/>
    <x v="13"/>
    <x v="0"/>
    <n v="53"/>
    <x v="40"/>
    <x v="1561"/>
    <n v="6148"/>
    <n v="0.57999999999999996"/>
    <x v="2"/>
    <x v="102"/>
  </r>
  <r>
    <x v="2"/>
    <n v="1197831"/>
    <x v="269"/>
    <x v="1"/>
    <x v="11"/>
    <x v="13"/>
    <x v="1"/>
    <n v="51"/>
    <x v="142"/>
    <x v="1562"/>
    <n v="6731.9999999999991"/>
    <n v="0.54999999999999993"/>
    <x v="2"/>
    <x v="109"/>
  </r>
  <r>
    <x v="2"/>
    <n v="1197831"/>
    <x v="270"/>
    <x v="1"/>
    <x v="11"/>
    <x v="13"/>
    <x v="2"/>
    <n v="54"/>
    <x v="124"/>
    <x v="879"/>
    <n v="6236.9999999999991"/>
    <n v="0.54999999999999993"/>
    <x v="2"/>
    <x v="99"/>
  </r>
  <r>
    <x v="2"/>
    <n v="1197831"/>
    <x v="271"/>
    <x v="1"/>
    <x v="11"/>
    <x v="13"/>
    <x v="3"/>
    <n v="54"/>
    <x v="197"/>
    <x v="1563"/>
    <n v="5551.7400000000007"/>
    <n v="0.69000000000000006"/>
    <x v="2"/>
    <x v="99"/>
  </r>
  <r>
    <x v="2"/>
    <n v="1197831"/>
    <x v="272"/>
    <x v="1"/>
    <x v="11"/>
    <x v="13"/>
    <x v="4"/>
    <n v="50"/>
    <x v="150"/>
    <x v="872"/>
    <n v="3500"/>
    <n v="0.5"/>
    <x v="2"/>
    <x v="100"/>
  </r>
  <r>
    <x v="2"/>
    <n v="1197831"/>
    <x v="273"/>
    <x v="1"/>
    <x v="11"/>
    <x v="13"/>
    <x v="5"/>
    <n v="61"/>
    <x v="37"/>
    <x v="1564"/>
    <n v="10156.500000000002"/>
    <n v="0.7400000000000001"/>
    <x v="2"/>
    <x v="103"/>
  </r>
  <r>
    <x v="0"/>
    <n v="1185732"/>
    <x v="274"/>
    <x v="1"/>
    <x v="11"/>
    <x v="13"/>
    <x v="0"/>
    <n v="32"/>
    <x v="164"/>
    <x v="1465"/>
    <n v="1904"/>
    <n v="0.5"/>
    <x v="2"/>
    <x v="114"/>
  </r>
  <r>
    <x v="0"/>
    <n v="1185732"/>
    <x v="275"/>
    <x v="1"/>
    <x v="11"/>
    <x v="13"/>
    <x v="1"/>
    <n v="32"/>
    <x v="195"/>
    <x v="1565"/>
    <n v="878.07999999999993"/>
    <n v="0.49"/>
    <x v="2"/>
    <x v="114"/>
  </r>
  <r>
    <x v="0"/>
    <n v="1185732"/>
    <x v="276"/>
    <x v="1"/>
    <x v="11"/>
    <x v="13"/>
    <x v="2"/>
    <n v="24"/>
    <x v="188"/>
    <x v="1566"/>
    <n v="748.8"/>
    <n v="0.48"/>
    <x v="2"/>
    <x v="110"/>
  </r>
  <r>
    <x v="0"/>
    <n v="1185732"/>
    <x v="277"/>
    <x v="1"/>
    <x v="11"/>
    <x v="13"/>
    <x v="3"/>
    <n v="27"/>
    <x v="182"/>
    <x v="1567"/>
    <n v="271.89"/>
    <n v="0.53"/>
    <x v="2"/>
    <x v="118"/>
  </r>
  <r>
    <x v="0"/>
    <n v="1185732"/>
    <x v="278"/>
    <x v="3"/>
    <x v="12"/>
    <x v="14"/>
    <x v="4"/>
    <n v="43"/>
    <x v="191"/>
    <x v="1568"/>
    <n v="677.24999999999989"/>
    <n v="0.44999999999999996"/>
    <x v="2"/>
    <x v="94"/>
  </r>
  <r>
    <x v="0"/>
    <n v="1185732"/>
    <x v="279"/>
    <x v="3"/>
    <x v="12"/>
    <x v="14"/>
    <x v="5"/>
    <n v="32"/>
    <x v="181"/>
    <x v="1569"/>
    <n v="1327.36"/>
    <n v="0.61"/>
    <x v="2"/>
    <x v="114"/>
  </r>
  <r>
    <x v="0"/>
    <n v="1185732"/>
    <x v="280"/>
    <x v="3"/>
    <x v="12"/>
    <x v="14"/>
    <x v="0"/>
    <n v="32"/>
    <x v="164"/>
    <x v="1465"/>
    <n v="2056.3200000000002"/>
    <n v="0.54"/>
    <x v="2"/>
    <x v="114"/>
  </r>
  <r>
    <x v="0"/>
    <n v="1185732"/>
    <x v="281"/>
    <x v="3"/>
    <x v="12"/>
    <x v="14"/>
    <x v="1"/>
    <n v="33"/>
    <x v="183"/>
    <x v="1570"/>
    <n v="627"/>
    <n v="0.5"/>
    <x v="2"/>
    <x v="112"/>
  </r>
  <r>
    <x v="0"/>
    <n v="1185732"/>
    <x v="282"/>
    <x v="3"/>
    <x v="12"/>
    <x v="14"/>
    <x v="2"/>
    <n v="23"/>
    <x v="172"/>
    <x v="1571"/>
    <n v="540.5"/>
    <n v="0.5"/>
    <x v="2"/>
    <x v="113"/>
  </r>
  <r>
    <x v="0"/>
    <n v="1185732"/>
    <x v="283"/>
    <x v="3"/>
    <x v="12"/>
    <x v="14"/>
    <x v="3"/>
    <n v="29"/>
    <x v="261"/>
    <x v="1572"/>
    <n v="203"/>
    <n v="0.5"/>
    <x v="2"/>
    <x v="116"/>
  </r>
  <r>
    <x v="0"/>
    <n v="1185732"/>
    <x v="284"/>
    <x v="3"/>
    <x v="12"/>
    <x v="14"/>
    <x v="4"/>
    <n v="41"/>
    <x v="226"/>
    <x v="1573"/>
    <n v="622.79"/>
    <n v="0.49"/>
    <x v="2"/>
    <x v="87"/>
  </r>
  <r>
    <x v="0"/>
    <n v="1185732"/>
    <x v="285"/>
    <x v="3"/>
    <x v="12"/>
    <x v="14"/>
    <x v="5"/>
    <n v="32"/>
    <x v="180"/>
    <x v="1574"/>
    <n v="1190.4000000000001"/>
    <n v="0.62"/>
    <x v="2"/>
    <x v="114"/>
  </r>
  <r>
    <x v="0"/>
    <n v="1185732"/>
    <x v="286"/>
    <x v="3"/>
    <x v="12"/>
    <x v="14"/>
    <x v="0"/>
    <n v="38"/>
    <x v="185"/>
    <x v="1575"/>
    <n v="2503.44"/>
    <n v="0.54"/>
    <x v="2"/>
    <x v="115"/>
  </r>
  <r>
    <x v="0"/>
    <n v="1185732"/>
    <x v="287"/>
    <x v="3"/>
    <x v="12"/>
    <x v="14"/>
    <x v="1"/>
    <n v="39"/>
    <x v="259"/>
    <x v="1576"/>
    <n v="466.43999999999994"/>
    <n v="0.45999999999999996"/>
    <x v="2"/>
    <x v="93"/>
  </r>
  <r>
    <x v="0"/>
    <n v="1185732"/>
    <x v="288"/>
    <x v="3"/>
    <x v="12"/>
    <x v="14"/>
    <x v="2"/>
    <n v="29"/>
    <x v="203"/>
    <x v="1577"/>
    <n v="565.5"/>
    <n v="0.5"/>
    <x v="2"/>
    <x v="116"/>
  </r>
  <r>
    <x v="0"/>
    <n v="1185732"/>
    <x v="289"/>
    <x v="3"/>
    <x v="12"/>
    <x v="14"/>
    <x v="3"/>
    <n v="33"/>
    <x v="59"/>
    <x v="355"/>
    <n v="0"/>
    <n v="0.55000000000000004"/>
    <x v="2"/>
    <x v="46"/>
  </r>
  <r>
    <x v="0"/>
    <n v="1185732"/>
    <x v="290"/>
    <x v="3"/>
    <x v="12"/>
    <x v="14"/>
    <x v="4"/>
    <n v="45"/>
    <x v="220"/>
    <x v="1578"/>
    <n v="274.95"/>
    <n v="0.47"/>
    <x v="2"/>
    <x v="96"/>
  </r>
  <r>
    <x v="0"/>
    <n v="1185732"/>
    <x v="291"/>
    <x v="3"/>
    <x v="12"/>
    <x v="14"/>
    <x v="5"/>
    <n v="37"/>
    <x v="183"/>
    <x v="1428"/>
    <n v="857.66"/>
    <n v="0.61"/>
    <x v="2"/>
    <x v="117"/>
  </r>
  <r>
    <x v="0"/>
    <n v="1185732"/>
    <x v="292"/>
    <x v="3"/>
    <x v="12"/>
    <x v="14"/>
    <x v="0"/>
    <n v="38"/>
    <x v="193"/>
    <x v="1579"/>
    <n v="2114.7000000000003"/>
    <n v="0.53"/>
    <x v="2"/>
    <x v="115"/>
  </r>
  <r>
    <x v="0"/>
    <n v="1185732"/>
    <x v="293"/>
    <x v="3"/>
    <x v="12"/>
    <x v="14"/>
    <x v="1"/>
    <n v="32"/>
    <x v="264"/>
    <x v="1580"/>
    <n v="331.2"/>
    <n v="0.44999999999999996"/>
    <x v="2"/>
    <x v="114"/>
  </r>
  <r>
    <x v="0"/>
    <n v="1185732"/>
    <x v="294"/>
    <x v="3"/>
    <x v="12"/>
    <x v="14"/>
    <x v="2"/>
    <n v="23"/>
    <x v="262"/>
    <x v="1581"/>
    <n v="217.34999999999997"/>
    <n v="0.44999999999999996"/>
    <x v="2"/>
    <x v="113"/>
  </r>
  <r>
    <x v="0"/>
    <n v="1185732"/>
    <x v="295"/>
    <x v="3"/>
    <x v="12"/>
    <x v="14"/>
    <x v="3"/>
    <n v="27"/>
    <x v="59"/>
    <x v="355"/>
    <n v="0"/>
    <n v="0.53"/>
    <x v="2"/>
    <x v="46"/>
  </r>
  <r>
    <x v="0"/>
    <n v="1185732"/>
    <x v="296"/>
    <x v="3"/>
    <x v="12"/>
    <x v="14"/>
    <x v="4"/>
    <n v="42"/>
    <x v="265"/>
    <x v="1582"/>
    <n v="120.96"/>
    <n v="0.48"/>
    <x v="2"/>
    <x v="119"/>
  </r>
  <r>
    <x v="0"/>
    <n v="1185732"/>
    <x v="297"/>
    <x v="3"/>
    <x v="12"/>
    <x v="14"/>
    <x v="5"/>
    <n v="34"/>
    <x v="203"/>
    <x v="1583"/>
    <n v="822.12"/>
    <n v="0.62"/>
    <x v="2"/>
    <x v="111"/>
  </r>
  <r>
    <x v="0"/>
    <n v="1185732"/>
    <x v="298"/>
    <x v="3"/>
    <x v="12"/>
    <x v="14"/>
    <x v="0"/>
    <n v="44"/>
    <x v="266"/>
    <x v="1584"/>
    <n v="2803.6800000000003"/>
    <n v="0.54"/>
    <x v="2"/>
    <x v="90"/>
  </r>
  <r>
    <x v="0"/>
    <n v="1185732"/>
    <x v="299"/>
    <x v="3"/>
    <x v="12"/>
    <x v="14"/>
    <x v="1"/>
    <n v="38"/>
    <x v="204"/>
    <x v="1570"/>
    <n v="627"/>
    <n v="0.5"/>
    <x v="2"/>
    <x v="115"/>
  </r>
  <r>
    <x v="0"/>
    <n v="1185732"/>
    <x v="300"/>
    <x v="3"/>
    <x v="12"/>
    <x v="14"/>
    <x v="2"/>
    <n v="32"/>
    <x v="267"/>
    <x v="1585"/>
    <n v="460.79999999999995"/>
    <n v="0.48"/>
    <x v="2"/>
    <x v="114"/>
  </r>
  <r>
    <x v="0"/>
    <n v="1185732"/>
    <x v="301"/>
    <x v="3"/>
    <x v="12"/>
    <x v="14"/>
    <x v="3"/>
    <n v="34"/>
    <x v="260"/>
    <x v="1586"/>
    <n v="126.14"/>
    <n v="0.53"/>
    <x v="2"/>
    <x v="111"/>
  </r>
  <r>
    <x v="0"/>
    <n v="1185732"/>
    <x v="302"/>
    <x v="3"/>
    <x v="12"/>
    <x v="14"/>
    <x v="4"/>
    <n v="46"/>
    <x v="220"/>
    <x v="1587"/>
    <n v="275.08"/>
    <n v="0.45999999999999996"/>
    <x v="2"/>
    <x v="89"/>
  </r>
  <r>
    <x v="0"/>
    <n v="1185732"/>
    <x v="303"/>
    <x v="3"/>
    <x v="12"/>
    <x v="14"/>
    <x v="5"/>
    <n v="51"/>
    <x v="207"/>
    <x v="1588"/>
    <n v="1296.42"/>
    <n v="0.62"/>
    <x v="2"/>
    <x v="109"/>
  </r>
  <r>
    <x v="0"/>
    <n v="1185732"/>
    <x v="304"/>
    <x v="3"/>
    <x v="12"/>
    <x v="14"/>
    <x v="0"/>
    <n v="36"/>
    <x v="196"/>
    <x v="1069"/>
    <n v="2289.6"/>
    <n v="0.53"/>
    <x v="2"/>
    <x v="86"/>
  </r>
  <r>
    <x v="0"/>
    <n v="1185732"/>
    <x v="305"/>
    <x v="3"/>
    <x v="12"/>
    <x v="14"/>
    <x v="1"/>
    <n v="32"/>
    <x v="222"/>
    <x v="1434"/>
    <n v="720"/>
    <n v="0.5"/>
    <x v="2"/>
    <x v="114"/>
  </r>
  <r>
    <x v="0"/>
    <n v="1185732"/>
    <x v="306"/>
    <x v="3"/>
    <x v="12"/>
    <x v="14"/>
    <x v="2"/>
    <n v="27"/>
    <x v="219"/>
    <x v="1589"/>
    <n v="558.9"/>
    <n v="0.44999999999999996"/>
    <x v="2"/>
    <x v="118"/>
  </r>
  <r>
    <x v="0"/>
    <n v="1185732"/>
    <x v="307"/>
    <x v="3"/>
    <x v="12"/>
    <x v="14"/>
    <x v="3"/>
    <n v="27"/>
    <x v="203"/>
    <x v="1590"/>
    <n v="568.62"/>
    <n v="0.54"/>
    <x v="2"/>
    <x v="118"/>
  </r>
  <r>
    <x v="0"/>
    <n v="1185732"/>
    <x v="308"/>
    <x v="3"/>
    <x v="12"/>
    <x v="14"/>
    <x v="4"/>
    <n v="42"/>
    <x v="186"/>
    <x v="1444"/>
    <n v="882"/>
    <n v="0.5"/>
    <x v="2"/>
    <x v="119"/>
  </r>
  <r>
    <x v="0"/>
    <n v="1185732"/>
    <x v="309"/>
    <x v="3"/>
    <x v="12"/>
    <x v="14"/>
    <x v="5"/>
    <n v="49"/>
    <x v="211"/>
    <x v="1591"/>
    <n v="2582.3000000000002"/>
    <n v="0.62"/>
    <x v="2"/>
    <x v="98"/>
  </r>
  <r>
    <x v="0"/>
    <n v="1185732"/>
    <x v="310"/>
    <x v="3"/>
    <x v="12"/>
    <x v="14"/>
    <x v="0"/>
    <n v="43"/>
    <x v="241"/>
    <x v="1544"/>
    <n v="3618.4500000000003"/>
    <n v="0.51"/>
    <x v="2"/>
    <x v="94"/>
  </r>
  <r>
    <x v="0"/>
    <n v="1185732"/>
    <x v="311"/>
    <x v="3"/>
    <x v="12"/>
    <x v="14"/>
    <x v="1"/>
    <n v="37"/>
    <x v="194"/>
    <x v="1592"/>
    <n v="1348.6499999999999"/>
    <n v="0.44999999999999996"/>
    <x v="2"/>
    <x v="117"/>
  </r>
  <r>
    <x v="0"/>
    <n v="1185732"/>
    <x v="312"/>
    <x v="3"/>
    <x v="12"/>
    <x v="14"/>
    <x v="2"/>
    <n v="34"/>
    <x v="184"/>
    <x v="1593"/>
    <n v="963.89999999999986"/>
    <n v="0.44999999999999996"/>
    <x v="2"/>
    <x v="111"/>
  </r>
  <r>
    <x v="0"/>
    <n v="1185732"/>
    <x v="313"/>
    <x v="3"/>
    <x v="12"/>
    <x v="14"/>
    <x v="3"/>
    <n v="33"/>
    <x v="219"/>
    <x v="1594"/>
    <n v="789.36"/>
    <n v="0.52"/>
    <x v="2"/>
    <x v="112"/>
  </r>
  <r>
    <x v="0"/>
    <n v="1185732"/>
    <x v="314"/>
    <x v="3"/>
    <x v="12"/>
    <x v="14"/>
    <x v="4"/>
    <n v="41"/>
    <x v="178"/>
    <x v="1417"/>
    <n v="883.96"/>
    <n v="0.49"/>
    <x v="2"/>
    <x v="87"/>
  </r>
  <r>
    <x v="0"/>
    <n v="1185732"/>
    <x v="315"/>
    <x v="3"/>
    <x v="12"/>
    <x v="14"/>
    <x v="5"/>
    <n v="49"/>
    <x v="250"/>
    <x v="1595"/>
    <n v="2809.17"/>
    <n v="0.63"/>
    <x v="2"/>
    <x v="98"/>
  </r>
  <r>
    <x v="0"/>
    <n v="1185732"/>
    <x v="316"/>
    <x v="3"/>
    <x v="12"/>
    <x v="14"/>
    <x v="0"/>
    <n v="41"/>
    <x v="57"/>
    <x v="1596"/>
    <n v="3150.8500000000004"/>
    <n v="0.53"/>
    <x v="2"/>
    <x v="87"/>
  </r>
  <r>
    <x v="0"/>
    <n v="1185732"/>
    <x v="317"/>
    <x v="3"/>
    <x v="12"/>
    <x v="14"/>
    <x v="1"/>
    <n v="42"/>
    <x v="232"/>
    <x v="1597"/>
    <n v="1646.3999999999999"/>
    <n v="0.49"/>
    <x v="2"/>
    <x v="119"/>
  </r>
  <r>
    <x v="0"/>
    <n v="1185732"/>
    <x v="318"/>
    <x v="3"/>
    <x v="12"/>
    <x v="14"/>
    <x v="2"/>
    <n v="36"/>
    <x v="239"/>
    <x v="1039"/>
    <n v="898.56"/>
    <n v="0.48"/>
    <x v="2"/>
    <x v="86"/>
  </r>
  <r>
    <x v="0"/>
    <n v="1185732"/>
    <x v="319"/>
    <x v="3"/>
    <x v="12"/>
    <x v="14"/>
    <x v="3"/>
    <n v="29"/>
    <x v="183"/>
    <x v="1598"/>
    <n v="562.02"/>
    <n v="0.51"/>
    <x v="2"/>
    <x v="116"/>
  </r>
  <r>
    <x v="0"/>
    <n v="1185732"/>
    <x v="320"/>
    <x v="3"/>
    <x v="12"/>
    <x v="14"/>
    <x v="4"/>
    <n v="37"/>
    <x v="234"/>
    <x v="1599"/>
    <n v="479.52"/>
    <n v="0.48"/>
    <x v="2"/>
    <x v="117"/>
  </r>
  <r>
    <x v="0"/>
    <n v="1185732"/>
    <x v="321"/>
    <x v="3"/>
    <x v="12"/>
    <x v="14"/>
    <x v="5"/>
    <n v="44"/>
    <x v="173"/>
    <x v="1600"/>
    <n v="1821.6"/>
    <n v="0.6"/>
    <x v="2"/>
    <x v="90"/>
  </r>
  <r>
    <x v="0"/>
    <n v="1185732"/>
    <x v="322"/>
    <x v="3"/>
    <x v="12"/>
    <x v="14"/>
    <x v="0"/>
    <n v="38"/>
    <x v="205"/>
    <x v="1522"/>
    <n v="2298.2400000000002"/>
    <n v="0.54"/>
    <x v="2"/>
    <x v="115"/>
  </r>
  <r>
    <x v="0"/>
    <n v="1185732"/>
    <x v="323"/>
    <x v="3"/>
    <x v="12"/>
    <x v="14"/>
    <x v="1"/>
    <n v="33"/>
    <x v="195"/>
    <x v="1041"/>
    <n v="850.07999999999993"/>
    <n v="0.45999999999999996"/>
    <x v="2"/>
    <x v="112"/>
  </r>
  <r>
    <x v="0"/>
    <n v="1185732"/>
    <x v="324"/>
    <x v="3"/>
    <x v="12"/>
    <x v="14"/>
    <x v="2"/>
    <n v="18"/>
    <x v="52"/>
    <x v="1601"/>
    <n v="216"/>
    <n v="0.48"/>
    <x v="2"/>
    <x v="129"/>
  </r>
  <r>
    <x v="0"/>
    <n v="1185732"/>
    <x v="325"/>
    <x v="3"/>
    <x v="12"/>
    <x v="14"/>
    <x v="3"/>
    <n v="19"/>
    <x v="264"/>
    <x v="1602"/>
    <n v="227.24"/>
    <n v="0.52"/>
    <x v="2"/>
    <x v="131"/>
  </r>
  <r>
    <x v="0"/>
    <n v="1185732"/>
    <x v="326"/>
    <x v="3"/>
    <x v="12"/>
    <x v="14"/>
    <x v="4"/>
    <n v="29"/>
    <x v="262"/>
    <x v="1603"/>
    <n v="292.32"/>
    <n v="0.48"/>
    <x v="2"/>
    <x v="116"/>
  </r>
  <r>
    <x v="0"/>
    <n v="1185732"/>
    <x v="327"/>
    <x v="3"/>
    <x v="12"/>
    <x v="14"/>
    <x v="5"/>
    <n v="34"/>
    <x v="203"/>
    <x v="1583"/>
    <n v="822.12"/>
    <n v="0.62"/>
    <x v="2"/>
    <x v="111"/>
  </r>
  <r>
    <x v="0"/>
    <n v="1185732"/>
    <x v="328"/>
    <x v="3"/>
    <x v="12"/>
    <x v="14"/>
    <x v="0"/>
    <n v="36"/>
    <x v="198"/>
    <x v="1604"/>
    <n v="1827.3600000000001"/>
    <n v="0.54"/>
    <x v="2"/>
    <x v="86"/>
  </r>
  <r>
    <x v="0"/>
    <n v="1185732"/>
    <x v="329"/>
    <x v="3"/>
    <x v="12"/>
    <x v="14"/>
    <x v="1"/>
    <n v="29"/>
    <x v="207"/>
    <x v="1605"/>
    <n v="546.93999999999994"/>
    <n v="0.45999999999999996"/>
    <x v="2"/>
    <x v="116"/>
  </r>
  <r>
    <x v="0"/>
    <n v="1185732"/>
    <x v="330"/>
    <x v="3"/>
    <x v="12"/>
    <x v="14"/>
    <x v="2"/>
    <n v="29"/>
    <x v="261"/>
    <x v="1572"/>
    <n v="203"/>
    <n v="0.5"/>
    <x v="2"/>
    <x v="116"/>
  </r>
  <r>
    <x v="0"/>
    <n v="1185732"/>
    <x v="331"/>
    <x v="3"/>
    <x v="12"/>
    <x v="14"/>
    <x v="3"/>
    <n v="29"/>
    <x v="260"/>
    <x v="1606"/>
    <n v="107.59"/>
    <n v="0.53"/>
    <x v="2"/>
    <x v="116"/>
  </r>
  <r>
    <x v="0"/>
    <n v="1185732"/>
    <x v="332"/>
    <x v="3"/>
    <x v="12"/>
    <x v="14"/>
    <x v="4"/>
    <n v="37"/>
    <x v="260"/>
    <x v="1607"/>
    <n v="124.32"/>
    <n v="0.48"/>
    <x v="2"/>
    <x v="117"/>
  </r>
  <r>
    <x v="0"/>
    <n v="1185732"/>
    <x v="333"/>
    <x v="3"/>
    <x v="12"/>
    <x v="14"/>
    <x v="5"/>
    <n v="44"/>
    <x v="183"/>
    <x v="1608"/>
    <n v="1053.3599999999999"/>
    <n v="0.63"/>
    <x v="2"/>
    <x v="90"/>
  </r>
  <r>
    <x v="0"/>
    <n v="1185732"/>
    <x v="334"/>
    <x v="3"/>
    <x v="12"/>
    <x v="14"/>
    <x v="0"/>
    <n v="37"/>
    <x v="199"/>
    <x v="1609"/>
    <n v="1678.3200000000002"/>
    <n v="0.54"/>
    <x v="2"/>
    <x v="117"/>
  </r>
  <r>
    <x v="0"/>
    <n v="1185732"/>
    <x v="335"/>
    <x v="3"/>
    <x v="12"/>
    <x v="14"/>
    <x v="1"/>
    <n v="29"/>
    <x v="207"/>
    <x v="1605"/>
    <n v="546.93999999999994"/>
    <n v="0.45999999999999996"/>
    <x v="2"/>
    <x v="116"/>
  </r>
  <r>
    <x v="0"/>
    <n v="1185732"/>
    <x v="336"/>
    <x v="3"/>
    <x v="12"/>
    <x v="14"/>
    <x v="2"/>
    <n v="29"/>
    <x v="52"/>
    <x v="1610"/>
    <n v="340.75"/>
    <n v="0.47"/>
    <x v="2"/>
    <x v="116"/>
  </r>
  <r>
    <x v="0"/>
    <n v="1185732"/>
    <x v="337"/>
    <x v="3"/>
    <x v="12"/>
    <x v="14"/>
    <x v="3"/>
    <n v="27"/>
    <x v="218"/>
    <x v="1611"/>
    <n v="534.6"/>
    <n v="0.55000000000000004"/>
    <x v="2"/>
    <x v="118"/>
  </r>
  <r>
    <x v="0"/>
    <n v="1185732"/>
    <x v="338"/>
    <x v="3"/>
    <x v="12"/>
    <x v="14"/>
    <x v="4"/>
    <n v="48"/>
    <x v="234"/>
    <x v="1612"/>
    <n v="583.19999999999993"/>
    <n v="0.44999999999999996"/>
    <x v="2"/>
    <x v="92"/>
  </r>
  <r>
    <x v="0"/>
    <n v="1185732"/>
    <x v="339"/>
    <x v="3"/>
    <x v="12"/>
    <x v="14"/>
    <x v="5"/>
    <n v="53"/>
    <x v="208"/>
    <x v="1158"/>
    <n v="1905.8799999999999"/>
    <n v="0.62"/>
    <x v="2"/>
    <x v="102"/>
  </r>
  <r>
    <x v="0"/>
    <n v="1185732"/>
    <x v="340"/>
    <x v="3"/>
    <x v="12"/>
    <x v="14"/>
    <x v="0"/>
    <n v="49"/>
    <x v="236"/>
    <x v="1613"/>
    <n v="2866.5"/>
    <n v="0.5"/>
    <x v="2"/>
    <x v="98"/>
  </r>
  <r>
    <x v="0"/>
    <n v="1185732"/>
    <x v="341"/>
    <x v="3"/>
    <x v="12"/>
    <x v="14"/>
    <x v="1"/>
    <n v="36"/>
    <x v="184"/>
    <x v="1439"/>
    <n v="1134"/>
    <n v="0.5"/>
    <x v="2"/>
    <x v="86"/>
  </r>
  <r>
    <x v="0"/>
    <n v="1185732"/>
    <x v="342"/>
    <x v="3"/>
    <x v="12"/>
    <x v="14"/>
    <x v="2"/>
    <n v="39"/>
    <x v="180"/>
    <x v="1021"/>
    <n v="1146.5999999999999"/>
    <n v="0.49"/>
    <x v="2"/>
    <x v="93"/>
  </r>
  <r>
    <x v="0"/>
    <n v="1185732"/>
    <x v="343"/>
    <x v="3"/>
    <x v="12"/>
    <x v="14"/>
    <x v="3"/>
    <n v="38"/>
    <x v="183"/>
    <x v="1135"/>
    <n v="794.2"/>
    <n v="0.55000000000000004"/>
    <x v="2"/>
    <x v="115"/>
  </r>
  <r>
    <x v="0"/>
    <n v="1185732"/>
    <x v="344"/>
    <x v="3"/>
    <x v="12"/>
    <x v="14"/>
    <x v="4"/>
    <n v="45"/>
    <x v="203"/>
    <x v="1614"/>
    <n v="842.4"/>
    <n v="0.48"/>
    <x v="2"/>
    <x v="96"/>
  </r>
  <r>
    <x v="0"/>
    <n v="1185732"/>
    <x v="345"/>
    <x v="3"/>
    <x v="12"/>
    <x v="14"/>
    <x v="5"/>
    <n v="54"/>
    <x v="188"/>
    <x v="1517"/>
    <n v="2176.1999999999998"/>
    <n v="0.62"/>
    <x v="2"/>
    <x v="99"/>
  </r>
  <r>
    <x v="2"/>
    <n v="1197831"/>
    <x v="346"/>
    <x v="3"/>
    <x v="12"/>
    <x v="14"/>
    <x v="0"/>
    <n v="19"/>
    <x v="126"/>
    <x v="1615"/>
    <n v="2044.21"/>
    <n v="0.53"/>
    <x v="2"/>
    <x v="131"/>
  </r>
  <r>
    <x v="2"/>
    <n v="1197831"/>
    <x v="347"/>
    <x v="3"/>
    <x v="12"/>
    <x v="14"/>
    <x v="1"/>
    <n v="29"/>
    <x v="130"/>
    <x v="1343"/>
    <n v="3069.36"/>
    <n v="0.54"/>
    <x v="2"/>
    <x v="116"/>
  </r>
  <r>
    <x v="2"/>
    <n v="1197831"/>
    <x v="348"/>
    <x v="3"/>
    <x v="12"/>
    <x v="14"/>
    <x v="2"/>
    <n v="28"/>
    <x v="216"/>
    <x v="1532"/>
    <n v="2125.1999999999998"/>
    <n v="0.54999999999999993"/>
    <x v="2"/>
    <x v="128"/>
  </r>
  <r>
    <x v="2"/>
    <n v="1197831"/>
    <x v="349"/>
    <x v="3"/>
    <x v="12"/>
    <x v="14"/>
    <x v="3"/>
    <n v="33"/>
    <x v="216"/>
    <x v="1616"/>
    <n v="2914.56"/>
    <n v="0.64"/>
    <x v="2"/>
    <x v="112"/>
  </r>
  <r>
    <x v="2"/>
    <n v="1197831"/>
    <x v="350"/>
    <x v="1"/>
    <x v="13"/>
    <x v="15"/>
    <x v="4"/>
    <n v="37"/>
    <x v="246"/>
    <x v="1190"/>
    <n v="1562.8799999999999"/>
    <n v="0.48"/>
    <x v="2"/>
    <x v="117"/>
  </r>
  <r>
    <x v="2"/>
    <n v="1197831"/>
    <x v="351"/>
    <x v="1"/>
    <x v="13"/>
    <x v="15"/>
    <x v="5"/>
    <n v="32"/>
    <x v="216"/>
    <x v="1617"/>
    <n v="3091.2000000000003"/>
    <n v="0.70000000000000007"/>
    <x v="2"/>
    <x v="114"/>
  </r>
  <r>
    <x v="2"/>
    <n v="1197831"/>
    <x v="352"/>
    <x v="1"/>
    <x v="13"/>
    <x v="15"/>
    <x v="0"/>
    <n v="24"/>
    <x v="163"/>
    <x v="1618"/>
    <n v="2021.7600000000002"/>
    <n v="0.54"/>
    <x v="2"/>
    <x v="110"/>
  </r>
  <r>
    <x v="2"/>
    <n v="1197831"/>
    <x v="353"/>
    <x v="1"/>
    <x v="13"/>
    <x v="15"/>
    <x v="1"/>
    <n v="33"/>
    <x v="132"/>
    <x v="1619"/>
    <n v="3100.6800000000003"/>
    <n v="0.54"/>
    <x v="2"/>
    <x v="112"/>
  </r>
  <r>
    <x v="2"/>
    <n v="1197831"/>
    <x v="354"/>
    <x v="1"/>
    <x v="13"/>
    <x v="15"/>
    <x v="2"/>
    <n v="32"/>
    <x v="209"/>
    <x v="1062"/>
    <n v="2129.92"/>
    <n v="0.52"/>
    <x v="2"/>
    <x v="114"/>
  </r>
  <r>
    <x v="2"/>
    <n v="1197831"/>
    <x v="355"/>
    <x v="1"/>
    <x v="13"/>
    <x v="15"/>
    <x v="3"/>
    <n v="32"/>
    <x v="230"/>
    <x v="1620"/>
    <n v="1944.32"/>
    <n v="0.62"/>
    <x v="2"/>
    <x v="114"/>
  </r>
  <r>
    <x v="2"/>
    <n v="1197831"/>
    <x v="356"/>
    <x v="1"/>
    <x v="13"/>
    <x v="15"/>
    <x v="4"/>
    <n v="38"/>
    <x v="181"/>
    <x v="1621"/>
    <n v="1240.32"/>
    <n v="0.48"/>
    <x v="2"/>
    <x v="115"/>
  </r>
  <r>
    <x v="2"/>
    <n v="1197831"/>
    <x v="357"/>
    <x v="1"/>
    <x v="13"/>
    <x v="15"/>
    <x v="5"/>
    <n v="33"/>
    <x v="214"/>
    <x v="1464"/>
    <n v="2785.86"/>
    <n v="0.67"/>
    <x v="2"/>
    <x v="112"/>
  </r>
  <r>
    <x v="2"/>
    <n v="1197831"/>
    <x v="358"/>
    <x v="1"/>
    <x v="13"/>
    <x v="15"/>
    <x v="0"/>
    <n v="28"/>
    <x v="134"/>
    <x v="1622"/>
    <n v="2510.1999999999998"/>
    <n v="0.54999999999999993"/>
    <x v="2"/>
    <x v="128"/>
  </r>
  <r>
    <x v="2"/>
    <n v="1197831"/>
    <x v="359"/>
    <x v="1"/>
    <x v="13"/>
    <x v="15"/>
    <x v="1"/>
    <n v="36"/>
    <x v="143"/>
    <x v="997"/>
    <n v="3722.3999999999996"/>
    <n v="0.54999999999999993"/>
    <x v="2"/>
    <x v="86"/>
  </r>
  <r>
    <x v="2"/>
    <n v="1197831"/>
    <x v="360"/>
    <x v="1"/>
    <x v="13"/>
    <x v="15"/>
    <x v="2"/>
    <n v="27"/>
    <x v="236"/>
    <x v="1623"/>
    <n v="1832.2199999999998"/>
    <n v="0.57999999999999996"/>
    <x v="2"/>
    <x v="118"/>
  </r>
  <r>
    <x v="2"/>
    <n v="1197831"/>
    <x v="361"/>
    <x v="1"/>
    <x v="13"/>
    <x v="15"/>
    <x v="3"/>
    <n v="33"/>
    <x v="193"/>
    <x v="1624"/>
    <n v="2356.2000000000003"/>
    <n v="0.68"/>
    <x v="2"/>
    <x v="112"/>
  </r>
  <r>
    <x v="2"/>
    <n v="1197831"/>
    <x v="362"/>
    <x v="1"/>
    <x v="13"/>
    <x v="15"/>
    <x v="4"/>
    <n v="37"/>
    <x v="201"/>
    <x v="1446"/>
    <n v="1350.5"/>
    <n v="0.5"/>
    <x v="2"/>
    <x v="117"/>
  </r>
  <r>
    <x v="2"/>
    <n v="1197831"/>
    <x v="363"/>
    <x v="1"/>
    <x v="13"/>
    <x v="15"/>
    <x v="5"/>
    <n v="34"/>
    <x v="233"/>
    <x v="1625"/>
    <n v="2652.0000000000005"/>
    <n v="0.75000000000000011"/>
    <x v="2"/>
    <x v="111"/>
  </r>
  <r>
    <x v="2"/>
    <n v="1197831"/>
    <x v="364"/>
    <x v="1"/>
    <x v="13"/>
    <x v="15"/>
    <x v="0"/>
    <n v="19"/>
    <x v="49"/>
    <x v="1075"/>
    <n v="2148.8999999999996"/>
    <n v="0.57999999999999996"/>
    <x v="2"/>
    <x v="131"/>
  </r>
  <r>
    <x v="2"/>
    <n v="1197831"/>
    <x v="365"/>
    <x v="1"/>
    <x v="13"/>
    <x v="15"/>
    <x v="1"/>
    <n v="19"/>
    <x v="133"/>
    <x v="1626"/>
    <n v="2082.7799999999997"/>
    <n v="0.57999999999999996"/>
    <x v="2"/>
    <x v="131"/>
  </r>
  <r>
    <x v="2"/>
    <n v="1197831"/>
    <x v="366"/>
    <x v="1"/>
    <x v="13"/>
    <x v="15"/>
    <x v="2"/>
    <n v="14"/>
    <x v="164"/>
    <x v="1627"/>
    <n v="982.93999999999994"/>
    <n v="0.59"/>
    <x v="2"/>
    <x v="146"/>
  </r>
  <r>
    <x v="2"/>
    <n v="1197831"/>
    <x v="367"/>
    <x v="1"/>
    <x v="13"/>
    <x v="15"/>
    <x v="3"/>
    <n v="18"/>
    <x v="161"/>
    <x v="1628"/>
    <n v="1342.44"/>
    <n v="0.66"/>
    <x v="2"/>
    <x v="129"/>
  </r>
  <r>
    <x v="2"/>
    <n v="1197831"/>
    <x v="368"/>
    <x v="1"/>
    <x v="13"/>
    <x v="15"/>
    <x v="4"/>
    <n v="23"/>
    <x v="238"/>
    <x v="1629"/>
    <n v="902.06000000000006"/>
    <n v="0.53"/>
    <x v="2"/>
    <x v="113"/>
  </r>
  <r>
    <x v="2"/>
    <n v="1197831"/>
    <x v="369"/>
    <x v="1"/>
    <x v="13"/>
    <x v="15"/>
    <x v="5"/>
    <n v="20"/>
    <x v="197"/>
    <x v="1630"/>
    <n v="2235.0000000000005"/>
    <n v="0.75000000000000011"/>
    <x v="2"/>
    <x v="127"/>
  </r>
  <r>
    <x v="2"/>
    <n v="1197831"/>
    <x v="370"/>
    <x v="1"/>
    <x v="13"/>
    <x v="15"/>
    <x v="0"/>
    <n v="9"/>
    <x v="126"/>
    <x v="1631"/>
    <n v="1077.9299999999998"/>
    <n v="0.59"/>
    <x v="2"/>
    <x v="147"/>
  </r>
  <r>
    <x v="2"/>
    <n v="1197831"/>
    <x v="371"/>
    <x v="1"/>
    <x v="13"/>
    <x v="15"/>
    <x v="1"/>
    <n v="19"/>
    <x v="133"/>
    <x v="1626"/>
    <n v="2118.69"/>
    <n v="0.59"/>
    <x v="2"/>
    <x v="131"/>
  </r>
  <r>
    <x v="2"/>
    <n v="1197831"/>
    <x v="372"/>
    <x v="1"/>
    <x v="13"/>
    <x v="15"/>
    <x v="2"/>
    <n v="15"/>
    <x v="217"/>
    <x v="1632"/>
    <n v="1453.1999999999998"/>
    <n v="0.55999999999999994"/>
    <x v="2"/>
    <x v="148"/>
  </r>
  <r>
    <x v="2"/>
    <n v="1197831"/>
    <x v="373"/>
    <x v="1"/>
    <x v="13"/>
    <x v="15"/>
    <x v="3"/>
    <n v="34"/>
    <x v="192"/>
    <x v="1253"/>
    <n v="3121.2000000000003"/>
    <n v="0.68"/>
    <x v="2"/>
    <x v="111"/>
  </r>
  <r>
    <x v="2"/>
    <n v="1197831"/>
    <x v="374"/>
    <x v="1"/>
    <x v="13"/>
    <x v="15"/>
    <x v="4"/>
    <n v="49"/>
    <x v="196"/>
    <x v="1129"/>
    <n v="3175.2000000000003"/>
    <n v="0.54"/>
    <x v="2"/>
    <x v="98"/>
  </r>
  <r>
    <x v="2"/>
    <n v="1197831"/>
    <x v="375"/>
    <x v="1"/>
    <x v="13"/>
    <x v="15"/>
    <x v="5"/>
    <n v="43"/>
    <x v="126"/>
    <x v="1633"/>
    <n v="6284.880000000001"/>
    <n v="0.72000000000000008"/>
    <x v="2"/>
    <x v="94"/>
  </r>
  <r>
    <x v="2"/>
    <n v="1197831"/>
    <x v="376"/>
    <x v="1"/>
    <x v="13"/>
    <x v="15"/>
    <x v="0"/>
    <n v="43"/>
    <x v="126"/>
    <x v="1633"/>
    <n v="4800.95"/>
    <n v="0.54999999999999993"/>
    <x v="2"/>
    <x v="94"/>
  </r>
  <r>
    <x v="2"/>
    <n v="1197831"/>
    <x v="377"/>
    <x v="1"/>
    <x v="13"/>
    <x v="15"/>
    <x v="1"/>
    <n v="49"/>
    <x v="126"/>
    <x v="1634"/>
    <n v="5570.32"/>
    <n v="0.55999999999999994"/>
    <x v="2"/>
    <x v="98"/>
  </r>
  <r>
    <x v="2"/>
    <n v="1197831"/>
    <x v="378"/>
    <x v="1"/>
    <x v="13"/>
    <x v="15"/>
    <x v="2"/>
    <n v="44"/>
    <x v="133"/>
    <x v="961"/>
    <n v="4906.4399999999996"/>
    <n v="0.59"/>
    <x v="2"/>
    <x v="90"/>
  </r>
  <r>
    <x v="2"/>
    <n v="1197831"/>
    <x v="379"/>
    <x v="1"/>
    <x v="13"/>
    <x v="15"/>
    <x v="3"/>
    <n v="41"/>
    <x v="263"/>
    <x v="1500"/>
    <n v="5092.2000000000007"/>
    <n v="0.69000000000000006"/>
    <x v="2"/>
    <x v="87"/>
  </r>
  <r>
    <x v="2"/>
    <n v="1197831"/>
    <x v="380"/>
    <x v="1"/>
    <x v="13"/>
    <x v="15"/>
    <x v="4"/>
    <n v="49"/>
    <x v="57"/>
    <x v="934"/>
    <n v="3907.7499999999995"/>
    <n v="0.54999999999999993"/>
    <x v="2"/>
    <x v="98"/>
  </r>
  <r>
    <x v="2"/>
    <n v="1197831"/>
    <x v="381"/>
    <x v="1"/>
    <x v="13"/>
    <x v="15"/>
    <x v="5"/>
    <n v="50"/>
    <x v="82"/>
    <x v="1635"/>
    <n v="8820.0000000000018"/>
    <n v="0.72000000000000008"/>
    <x v="2"/>
    <x v="100"/>
  </r>
  <r>
    <x v="2"/>
    <n v="1197831"/>
    <x v="382"/>
    <x v="1"/>
    <x v="13"/>
    <x v="15"/>
    <x v="0"/>
    <n v="44"/>
    <x v="92"/>
    <x v="742"/>
    <n v="5800.9599999999991"/>
    <n v="0.6399999999999999"/>
    <x v="2"/>
    <x v="90"/>
  </r>
  <r>
    <x v="2"/>
    <n v="1197831"/>
    <x v="383"/>
    <x v="1"/>
    <x v="13"/>
    <x v="15"/>
    <x v="1"/>
    <n v="49"/>
    <x v="102"/>
    <x v="1636"/>
    <n v="6742.3999999999987"/>
    <n v="0.6399999999999999"/>
    <x v="2"/>
    <x v="98"/>
  </r>
  <r>
    <x v="2"/>
    <n v="1197831"/>
    <x v="384"/>
    <x v="1"/>
    <x v="13"/>
    <x v="15"/>
    <x v="2"/>
    <n v="41"/>
    <x v="120"/>
    <x v="1637"/>
    <n v="6560.8199999999988"/>
    <n v="0.62999999999999989"/>
    <x v="2"/>
    <x v="87"/>
  </r>
  <r>
    <x v="2"/>
    <n v="1197831"/>
    <x v="385"/>
    <x v="1"/>
    <x v="13"/>
    <x v="15"/>
    <x v="3"/>
    <n v="44"/>
    <x v="217"/>
    <x v="1638"/>
    <n v="5632.880000000001"/>
    <n v="0.7400000000000001"/>
    <x v="2"/>
    <x v="90"/>
  </r>
  <r>
    <x v="2"/>
    <n v="1197831"/>
    <x v="386"/>
    <x v="1"/>
    <x v="13"/>
    <x v="15"/>
    <x v="4"/>
    <n v="45"/>
    <x v="165"/>
    <x v="955"/>
    <n v="3419.1"/>
    <n v="0.57999999999999996"/>
    <x v="2"/>
    <x v="96"/>
  </r>
  <r>
    <x v="2"/>
    <n v="1197831"/>
    <x v="387"/>
    <x v="1"/>
    <x v="13"/>
    <x v="15"/>
    <x v="5"/>
    <n v="56"/>
    <x v="142"/>
    <x v="882"/>
    <n v="10752.000000000002"/>
    <n v="0.80000000000000016"/>
    <x v="2"/>
    <x v="97"/>
  </r>
  <r>
    <x v="2"/>
    <n v="1197831"/>
    <x v="388"/>
    <x v="1"/>
    <x v="13"/>
    <x v="15"/>
    <x v="0"/>
    <n v="38"/>
    <x v="37"/>
    <x v="815"/>
    <n v="5215.5"/>
    <n v="0.61"/>
    <x v="2"/>
    <x v="115"/>
  </r>
  <r>
    <x v="2"/>
    <n v="1197831"/>
    <x v="389"/>
    <x v="1"/>
    <x v="13"/>
    <x v="15"/>
    <x v="1"/>
    <n v="52"/>
    <x v="124"/>
    <x v="1639"/>
    <n v="7097.9999999999991"/>
    <n v="0.64999999999999991"/>
    <x v="2"/>
    <x v="107"/>
  </r>
  <r>
    <x v="2"/>
    <n v="1197831"/>
    <x v="390"/>
    <x v="1"/>
    <x v="13"/>
    <x v="15"/>
    <x v="2"/>
    <n v="51"/>
    <x v="114"/>
    <x v="1640"/>
    <n v="8200.7999999999993"/>
    <n v="0.6"/>
    <x v="2"/>
    <x v="109"/>
  </r>
  <r>
    <x v="2"/>
    <n v="1197831"/>
    <x v="391"/>
    <x v="1"/>
    <x v="13"/>
    <x v="15"/>
    <x v="3"/>
    <n v="46"/>
    <x v="164"/>
    <x v="1641"/>
    <n v="3886.5400000000004"/>
    <n v="0.71000000000000008"/>
    <x v="2"/>
    <x v="89"/>
  </r>
  <r>
    <x v="2"/>
    <n v="1197831"/>
    <x v="392"/>
    <x v="1"/>
    <x v="13"/>
    <x v="15"/>
    <x v="4"/>
    <n v="50"/>
    <x v="248"/>
    <x v="1642"/>
    <n v="3628.5"/>
    <n v="0.59"/>
    <x v="2"/>
    <x v="100"/>
  </r>
  <r>
    <x v="2"/>
    <n v="1197831"/>
    <x v="393"/>
    <x v="1"/>
    <x v="13"/>
    <x v="15"/>
    <x v="5"/>
    <n v="59"/>
    <x v="131"/>
    <x v="918"/>
    <n v="8268.260000000002"/>
    <n v="0.77000000000000013"/>
    <x v="2"/>
    <x v="95"/>
  </r>
  <r>
    <x v="2"/>
    <n v="1197831"/>
    <x v="394"/>
    <x v="1"/>
    <x v="13"/>
    <x v="15"/>
    <x v="0"/>
    <n v="51"/>
    <x v="36"/>
    <x v="1643"/>
    <n v="5355"/>
    <n v="0.6"/>
    <x v="2"/>
    <x v="109"/>
  </r>
  <r>
    <x v="2"/>
    <n v="1197831"/>
    <x v="395"/>
    <x v="1"/>
    <x v="13"/>
    <x v="15"/>
    <x v="1"/>
    <n v="50"/>
    <x v="179"/>
    <x v="1644"/>
    <n v="4535.9999999999991"/>
    <n v="0.62999999999999989"/>
    <x v="2"/>
    <x v="100"/>
  </r>
  <r>
    <x v="2"/>
    <n v="1197831"/>
    <x v="396"/>
    <x v="1"/>
    <x v="13"/>
    <x v="15"/>
    <x v="2"/>
    <n v="59"/>
    <x v="143"/>
    <x v="905"/>
    <n v="6987.9599999999991"/>
    <n v="0.62999999999999989"/>
    <x v="2"/>
    <x v="95"/>
  </r>
  <r>
    <x v="2"/>
    <n v="1197831"/>
    <x v="397"/>
    <x v="1"/>
    <x v="13"/>
    <x v="15"/>
    <x v="3"/>
    <n v="58"/>
    <x v="60"/>
    <x v="1645"/>
    <n v="3912.1000000000004"/>
    <n v="0.71000000000000008"/>
    <x v="2"/>
    <x v="91"/>
  </r>
  <r>
    <x v="2"/>
    <n v="1197831"/>
    <x v="398"/>
    <x v="1"/>
    <x v="13"/>
    <x v="15"/>
    <x v="4"/>
    <n v="41"/>
    <x v="246"/>
    <x v="1646"/>
    <n v="2056.56"/>
    <n v="0.56999999999999995"/>
    <x v="2"/>
    <x v="87"/>
  </r>
  <r>
    <x v="2"/>
    <n v="1197831"/>
    <x v="399"/>
    <x v="1"/>
    <x v="13"/>
    <x v="15"/>
    <x v="5"/>
    <n v="37"/>
    <x v="42"/>
    <x v="1647"/>
    <n v="4273.5000000000009"/>
    <n v="0.77000000000000013"/>
    <x v="2"/>
    <x v="117"/>
  </r>
  <r>
    <x v="2"/>
    <n v="1197831"/>
    <x v="400"/>
    <x v="1"/>
    <x v="13"/>
    <x v="15"/>
    <x v="0"/>
    <n v="29"/>
    <x v="165"/>
    <x v="1648"/>
    <n v="2279.4"/>
    <n v="0.6"/>
    <x v="2"/>
    <x v="116"/>
  </r>
  <r>
    <x v="2"/>
    <n v="1197831"/>
    <x v="401"/>
    <x v="1"/>
    <x v="13"/>
    <x v="15"/>
    <x v="1"/>
    <n v="29"/>
    <x v="174"/>
    <x v="1649"/>
    <n v="2886.6599999999994"/>
    <n v="0.62999999999999989"/>
    <x v="2"/>
    <x v="116"/>
  </r>
  <r>
    <x v="2"/>
    <n v="1197831"/>
    <x v="402"/>
    <x v="1"/>
    <x v="13"/>
    <x v="15"/>
    <x v="2"/>
    <n v="32"/>
    <x v="168"/>
    <x v="1650"/>
    <n v="2380.7999999999997"/>
    <n v="0.6"/>
    <x v="2"/>
    <x v="114"/>
  </r>
  <r>
    <x v="2"/>
    <n v="1197831"/>
    <x v="403"/>
    <x v="1"/>
    <x v="13"/>
    <x v="15"/>
    <x v="3"/>
    <n v="32"/>
    <x v="250"/>
    <x v="1651"/>
    <n v="2125.7600000000002"/>
    <n v="0.73000000000000009"/>
    <x v="2"/>
    <x v="114"/>
  </r>
  <r>
    <x v="2"/>
    <n v="1197831"/>
    <x v="404"/>
    <x v="1"/>
    <x v="13"/>
    <x v="15"/>
    <x v="4"/>
    <n v="29"/>
    <x v="252"/>
    <x v="1652"/>
    <n v="1357.2"/>
    <n v="0.6"/>
    <x v="2"/>
    <x v="116"/>
  </r>
  <r>
    <x v="2"/>
    <n v="1197831"/>
    <x v="405"/>
    <x v="1"/>
    <x v="13"/>
    <x v="15"/>
    <x v="5"/>
    <n v="36"/>
    <x v="231"/>
    <x v="1182"/>
    <n v="3861.0000000000005"/>
    <n v="0.75000000000000011"/>
    <x v="2"/>
    <x v="86"/>
  </r>
  <r>
    <x v="2"/>
    <n v="1197831"/>
    <x v="406"/>
    <x v="1"/>
    <x v="13"/>
    <x v="15"/>
    <x v="0"/>
    <n v="18"/>
    <x v="138"/>
    <x v="1653"/>
    <n v="1946.8799999999997"/>
    <n v="0.6399999999999999"/>
    <x v="2"/>
    <x v="129"/>
  </r>
  <r>
    <x v="2"/>
    <n v="1197831"/>
    <x v="407"/>
    <x v="1"/>
    <x v="13"/>
    <x v="15"/>
    <x v="1"/>
    <n v="19"/>
    <x v="138"/>
    <x v="1528"/>
    <n v="1958.71"/>
    <n v="0.61"/>
    <x v="2"/>
    <x v="131"/>
  </r>
  <r>
    <x v="2"/>
    <n v="1197831"/>
    <x v="408"/>
    <x v="1"/>
    <x v="13"/>
    <x v="15"/>
    <x v="2"/>
    <n v="43"/>
    <x v="179"/>
    <x v="1654"/>
    <n v="3962.8799999999992"/>
    <n v="0.6399999999999999"/>
    <x v="2"/>
    <x v="94"/>
  </r>
  <r>
    <x v="2"/>
    <n v="1197831"/>
    <x v="409"/>
    <x v="1"/>
    <x v="13"/>
    <x v="15"/>
    <x v="3"/>
    <n v="44"/>
    <x v="165"/>
    <x v="1655"/>
    <n v="4207.72"/>
    <n v="0.73000000000000009"/>
    <x v="2"/>
    <x v="90"/>
  </r>
  <r>
    <x v="2"/>
    <n v="1197831"/>
    <x v="410"/>
    <x v="1"/>
    <x v="13"/>
    <x v="15"/>
    <x v="4"/>
    <n v="48"/>
    <x v="215"/>
    <x v="1656"/>
    <n v="3143.52"/>
    <n v="0.59"/>
    <x v="2"/>
    <x v="92"/>
  </r>
  <r>
    <x v="2"/>
    <n v="1197831"/>
    <x v="411"/>
    <x v="1"/>
    <x v="13"/>
    <x v="15"/>
    <x v="5"/>
    <n v="56"/>
    <x v="143"/>
    <x v="1657"/>
    <n v="8317.1200000000008"/>
    <n v="0.79000000000000015"/>
    <x v="2"/>
    <x v="97"/>
  </r>
  <r>
    <x v="2"/>
    <n v="1197831"/>
    <x v="412"/>
    <x v="1"/>
    <x v="13"/>
    <x v="15"/>
    <x v="0"/>
    <n v="56"/>
    <x v="148"/>
    <x v="1096"/>
    <n v="8220.239999999998"/>
    <n v="0.62999999999999989"/>
    <x v="2"/>
    <x v="97"/>
  </r>
  <r>
    <x v="2"/>
    <n v="1197831"/>
    <x v="413"/>
    <x v="1"/>
    <x v="13"/>
    <x v="15"/>
    <x v="1"/>
    <n v="58"/>
    <x v="37"/>
    <x v="1658"/>
    <n v="8351.9999999999982"/>
    <n v="0.6399999999999999"/>
    <x v="2"/>
    <x v="91"/>
  </r>
  <r>
    <x v="2"/>
    <n v="1197831"/>
    <x v="414"/>
    <x v="1"/>
    <x v="13"/>
    <x v="15"/>
    <x v="2"/>
    <n v="64"/>
    <x v="36"/>
    <x v="1659"/>
    <n v="6943.9999999999991"/>
    <n v="0.61999999999999988"/>
    <x v="2"/>
    <x v="101"/>
  </r>
  <r>
    <x v="2"/>
    <n v="1197831"/>
    <x v="415"/>
    <x v="1"/>
    <x v="13"/>
    <x v="15"/>
    <x v="3"/>
    <n v="63"/>
    <x v="231"/>
    <x v="1660"/>
    <n v="6756.7500000000009"/>
    <n v="0.75000000000000011"/>
    <x v="2"/>
    <x v="121"/>
  </r>
  <r>
    <x v="2"/>
    <n v="1197831"/>
    <x v="416"/>
    <x v="1"/>
    <x v="13"/>
    <x v="15"/>
    <x v="4"/>
    <n v="58"/>
    <x v="57"/>
    <x v="1661"/>
    <n v="4709.5999999999995"/>
    <n v="0.55999999999999994"/>
    <x v="2"/>
    <x v="91"/>
  </r>
  <r>
    <x v="2"/>
    <n v="1197831"/>
    <x v="417"/>
    <x v="1"/>
    <x v="13"/>
    <x v="15"/>
    <x v="5"/>
    <n v="68"/>
    <x v="126"/>
    <x v="1662"/>
    <n v="11043.200000000003"/>
    <n v="0.80000000000000016"/>
    <x v="2"/>
    <x v="105"/>
  </r>
  <r>
    <x v="5"/>
    <n v="1185732"/>
    <x v="418"/>
    <x v="1"/>
    <x v="13"/>
    <x v="15"/>
    <x v="0"/>
    <n v="38"/>
    <x v="236"/>
    <x v="1663"/>
    <n v="2223"/>
    <n v="0.5"/>
    <x v="2"/>
    <x v="115"/>
  </r>
  <r>
    <x v="5"/>
    <n v="1185732"/>
    <x v="419"/>
    <x v="1"/>
    <x v="13"/>
    <x v="15"/>
    <x v="1"/>
    <n v="38"/>
    <x v="41"/>
    <x v="1027"/>
    <n v="1311"/>
    <n v="0.45999999999999996"/>
    <x v="2"/>
    <x v="115"/>
  </r>
  <r>
    <x v="5"/>
    <n v="1185732"/>
    <x v="420"/>
    <x v="1"/>
    <x v="13"/>
    <x v="15"/>
    <x v="2"/>
    <n v="28"/>
    <x v="184"/>
    <x v="1444"/>
    <n v="917.28000000000009"/>
    <n v="0.52"/>
    <x v="2"/>
    <x v="128"/>
  </r>
  <r>
    <x v="5"/>
    <n v="1185732"/>
    <x v="421"/>
    <x v="1"/>
    <x v="13"/>
    <x v="15"/>
    <x v="3"/>
    <n v="34"/>
    <x v="177"/>
    <x v="1664"/>
    <n v="390.32"/>
    <n v="0.41"/>
    <x v="2"/>
    <x v="111"/>
  </r>
  <r>
    <x v="5"/>
    <n v="1185732"/>
    <x v="422"/>
    <x v="0"/>
    <x v="14"/>
    <x v="16"/>
    <x v="4"/>
    <n v="47"/>
    <x v="186"/>
    <x v="1665"/>
    <n v="769.86"/>
    <n v="0.39"/>
    <x v="2"/>
    <x v="85"/>
  </r>
  <r>
    <x v="5"/>
    <n v="1185732"/>
    <x v="423"/>
    <x v="0"/>
    <x v="14"/>
    <x v="16"/>
    <x v="5"/>
    <n v="38"/>
    <x v="181"/>
    <x v="1621"/>
    <n v="1343.68"/>
    <n v="0.52"/>
    <x v="2"/>
    <x v="115"/>
  </r>
  <r>
    <x v="5"/>
    <n v="1185732"/>
    <x v="424"/>
    <x v="0"/>
    <x v="14"/>
    <x v="16"/>
    <x v="0"/>
    <n v="38"/>
    <x v="150"/>
    <x v="1666"/>
    <n v="2606.7999999999997"/>
    <n v="0.49"/>
    <x v="2"/>
    <x v="115"/>
  </r>
  <r>
    <x v="5"/>
    <n v="1185732"/>
    <x v="425"/>
    <x v="0"/>
    <x v="14"/>
    <x v="16"/>
    <x v="1"/>
    <n v="38"/>
    <x v="222"/>
    <x v="1458"/>
    <n v="803.69999999999993"/>
    <n v="0.47"/>
    <x v="2"/>
    <x v="115"/>
  </r>
  <r>
    <x v="5"/>
    <n v="1185732"/>
    <x v="426"/>
    <x v="0"/>
    <x v="14"/>
    <x v="16"/>
    <x v="2"/>
    <n v="29"/>
    <x v="180"/>
    <x v="1667"/>
    <n v="922.2"/>
    <n v="0.53"/>
    <x v="2"/>
    <x v="116"/>
  </r>
  <r>
    <x v="5"/>
    <n v="1185732"/>
    <x v="427"/>
    <x v="0"/>
    <x v="14"/>
    <x v="16"/>
    <x v="3"/>
    <n v="34"/>
    <x v="182"/>
    <x v="1668"/>
    <n v="271.32"/>
    <n v="0.42"/>
    <x v="2"/>
    <x v="111"/>
  </r>
  <r>
    <x v="5"/>
    <n v="1185732"/>
    <x v="428"/>
    <x v="0"/>
    <x v="14"/>
    <x v="16"/>
    <x v="4"/>
    <n v="46"/>
    <x v="222"/>
    <x v="1669"/>
    <n v="807.30000000000007"/>
    <n v="0.39"/>
    <x v="2"/>
    <x v="89"/>
  </r>
  <r>
    <x v="5"/>
    <n v="1185732"/>
    <x v="429"/>
    <x v="0"/>
    <x v="14"/>
    <x v="16"/>
    <x v="5"/>
    <n v="37"/>
    <x v="184"/>
    <x v="1028"/>
    <n v="1188.81"/>
    <n v="0.51"/>
    <x v="2"/>
    <x v="117"/>
  </r>
  <r>
    <x v="5"/>
    <n v="1185732"/>
    <x v="430"/>
    <x v="0"/>
    <x v="14"/>
    <x v="16"/>
    <x v="0"/>
    <n v="39"/>
    <x v="268"/>
    <x v="1670"/>
    <n v="2426.9699999999998"/>
    <n v="0.49"/>
    <x v="2"/>
    <x v="93"/>
  </r>
  <r>
    <x v="5"/>
    <n v="1185732"/>
    <x v="431"/>
    <x v="0"/>
    <x v="14"/>
    <x v="16"/>
    <x v="1"/>
    <n v="39"/>
    <x v="219"/>
    <x v="1671"/>
    <n v="879.06"/>
    <n v="0.49"/>
    <x v="2"/>
    <x v="93"/>
  </r>
  <r>
    <x v="5"/>
    <n v="1185732"/>
    <x v="432"/>
    <x v="0"/>
    <x v="14"/>
    <x v="16"/>
    <x v="2"/>
    <n v="27"/>
    <x v="239"/>
    <x v="1672"/>
    <n v="772.19999999999993"/>
    <n v="0.54999999999999993"/>
    <x v="2"/>
    <x v="118"/>
  </r>
  <r>
    <x v="5"/>
    <n v="1185732"/>
    <x v="433"/>
    <x v="0"/>
    <x v="14"/>
    <x v="16"/>
    <x v="3"/>
    <n v="32"/>
    <x v="220"/>
    <x v="1673"/>
    <n v="166.4"/>
    <n v="0.4"/>
    <x v="2"/>
    <x v="114"/>
  </r>
  <r>
    <x v="5"/>
    <n v="1185732"/>
    <x v="434"/>
    <x v="0"/>
    <x v="14"/>
    <x v="16"/>
    <x v="4"/>
    <n v="49"/>
    <x v="225"/>
    <x v="1674"/>
    <n v="511.56"/>
    <n v="0.36"/>
    <x v="2"/>
    <x v="98"/>
  </r>
  <r>
    <x v="5"/>
    <n v="1185732"/>
    <x v="435"/>
    <x v="0"/>
    <x v="14"/>
    <x v="16"/>
    <x v="5"/>
    <n v="36"/>
    <x v="50"/>
    <x v="1164"/>
    <n v="990.00000000000011"/>
    <n v="0.55000000000000004"/>
    <x v="2"/>
    <x v="86"/>
  </r>
  <r>
    <x v="5"/>
    <n v="1185732"/>
    <x v="436"/>
    <x v="0"/>
    <x v="14"/>
    <x v="16"/>
    <x v="0"/>
    <n v="37"/>
    <x v="185"/>
    <x v="1675"/>
    <n v="2166.7199999999998"/>
    <n v="0.48"/>
    <x v="2"/>
    <x v="117"/>
  </r>
  <r>
    <x v="5"/>
    <n v="1185732"/>
    <x v="437"/>
    <x v="0"/>
    <x v="14"/>
    <x v="16"/>
    <x v="1"/>
    <n v="37"/>
    <x v="178"/>
    <x v="1676"/>
    <n v="765.16"/>
    <n v="0.47"/>
    <x v="2"/>
    <x v="117"/>
  </r>
  <r>
    <x v="5"/>
    <n v="1185732"/>
    <x v="438"/>
    <x v="0"/>
    <x v="14"/>
    <x v="16"/>
    <x v="2"/>
    <n v="27"/>
    <x v="178"/>
    <x v="1677"/>
    <n v="641.5200000000001"/>
    <n v="0.54"/>
    <x v="2"/>
    <x v="118"/>
  </r>
  <r>
    <x v="5"/>
    <n v="1185732"/>
    <x v="439"/>
    <x v="0"/>
    <x v="14"/>
    <x v="16"/>
    <x v="3"/>
    <n v="33"/>
    <x v="262"/>
    <x v="1678"/>
    <n v="277.2"/>
    <n v="0.4"/>
    <x v="2"/>
    <x v="112"/>
  </r>
  <r>
    <x v="5"/>
    <n v="1185732"/>
    <x v="440"/>
    <x v="0"/>
    <x v="14"/>
    <x v="16"/>
    <x v="4"/>
    <n v="47"/>
    <x v="187"/>
    <x v="1679"/>
    <n v="357.2"/>
    <n v="0.38"/>
    <x v="2"/>
    <x v="85"/>
  </r>
  <r>
    <x v="5"/>
    <n v="1185732"/>
    <x v="441"/>
    <x v="0"/>
    <x v="14"/>
    <x v="16"/>
    <x v="5"/>
    <n v="39"/>
    <x v="184"/>
    <x v="1680"/>
    <n v="1253.07"/>
    <n v="0.51"/>
    <x v="2"/>
    <x v="93"/>
  </r>
  <r>
    <x v="5"/>
    <n v="1185732"/>
    <x v="442"/>
    <x v="0"/>
    <x v="14"/>
    <x v="16"/>
    <x v="0"/>
    <n v="52"/>
    <x v="179"/>
    <x v="1501"/>
    <n v="3369.5999999999995"/>
    <n v="0.44999999999999996"/>
    <x v="2"/>
    <x v="107"/>
  </r>
  <r>
    <x v="5"/>
    <n v="1185732"/>
    <x v="443"/>
    <x v="0"/>
    <x v="14"/>
    <x v="16"/>
    <x v="1"/>
    <n v="48"/>
    <x v="180"/>
    <x v="1477"/>
    <n v="1440"/>
    <n v="0.5"/>
    <x v="2"/>
    <x v="92"/>
  </r>
  <r>
    <x v="5"/>
    <n v="1185732"/>
    <x v="444"/>
    <x v="0"/>
    <x v="14"/>
    <x v="16"/>
    <x v="2"/>
    <n v="42"/>
    <x v="172"/>
    <x v="1665"/>
    <n v="1065.96"/>
    <n v="0.54"/>
    <x v="2"/>
    <x v="119"/>
  </r>
  <r>
    <x v="5"/>
    <n v="1185732"/>
    <x v="445"/>
    <x v="0"/>
    <x v="14"/>
    <x v="16"/>
    <x v="3"/>
    <n v="41"/>
    <x v="171"/>
    <x v="1681"/>
    <n v="557.6"/>
    <n v="0.4"/>
    <x v="2"/>
    <x v="87"/>
  </r>
  <r>
    <x v="5"/>
    <n v="1185732"/>
    <x v="446"/>
    <x v="0"/>
    <x v="14"/>
    <x v="16"/>
    <x v="4"/>
    <n v="51"/>
    <x v="186"/>
    <x v="1593"/>
    <n v="792.54"/>
    <n v="0.37"/>
    <x v="2"/>
    <x v="109"/>
  </r>
  <r>
    <x v="5"/>
    <n v="1185732"/>
    <x v="447"/>
    <x v="0"/>
    <x v="14"/>
    <x v="16"/>
    <x v="5"/>
    <n v="56"/>
    <x v="249"/>
    <x v="1012"/>
    <n v="2136.96"/>
    <n v="0.53"/>
    <x v="2"/>
    <x v="97"/>
  </r>
  <r>
    <x v="5"/>
    <n v="1185732"/>
    <x v="448"/>
    <x v="0"/>
    <x v="14"/>
    <x v="16"/>
    <x v="0"/>
    <n v="54"/>
    <x v="174"/>
    <x v="1682"/>
    <n v="4010.04"/>
    <n v="0.47"/>
    <x v="2"/>
    <x v="99"/>
  </r>
  <r>
    <x v="5"/>
    <n v="1185732"/>
    <x v="449"/>
    <x v="0"/>
    <x v="14"/>
    <x v="16"/>
    <x v="1"/>
    <n v="48"/>
    <x v="169"/>
    <x v="1683"/>
    <n v="1811.04"/>
    <n v="0.49"/>
    <x v="2"/>
    <x v="92"/>
  </r>
  <r>
    <x v="5"/>
    <n v="1185732"/>
    <x v="450"/>
    <x v="0"/>
    <x v="14"/>
    <x v="16"/>
    <x v="2"/>
    <n v="42"/>
    <x v="208"/>
    <x v="1684"/>
    <n v="1242.3600000000001"/>
    <n v="0.51"/>
    <x v="2"/>
    <x v="119"/>
  </r>
  <r>
    <x v="5"/>
    <n v="1185732"/>
    <x v="451"/>
    <x v="0"/>
    <x v="14"/>
    <x v="16"/>
    <x v="3"/>
    <n v="41"/>
    <x v="175"/>
    <x v="1588"/>
    <n v="878.21999999999991"/>
    <n v="0.42"/>
    <x v="2"/>
    <x v="87"/>
  </r>
  <r>
    <x v="5"/>
    <n v="1185732"/>
    <x v="452"/>
    <x v="0"/>
    <x v="14"/>
    <x v="16"/>
    <x v="4"/>
    <n v="50"/>
    <x v="206"/>
    <x v="1685"/>
    <n v="954"/>
    <n v="0.36"/>
    <x v="2"/>
    <x v="100"/>
  </r>
  <r>
    <x v="5"/>
    <n v="1185732"/>
    <x v="453"/>
    <x v="0"/>
    <x v="14"/>
    <x v="16"/>
    <x v="5"/>
    <n v="56"/>
    <x v="211"/>
    <x v="1686"/>
    <n v="2427.6"/>
    <n v="0.51"/>
    <x v="2"/>
    <x v="97"/>
  </r>
  <r>
    <x v="5"/>
    <n v="1185732"/>
    <x v="454"/>
    <x v="0"/>
    <x v="14"/>
    <x v="16"/>
    <x v="0"/>
    <n v="51"/>
    <x v="231"/>
    <x v="1687"/>
    <n v="3573.5699999999997"/>
    <n v="0.49"/>
    <x v="2"/>
    <x v="109"/>
  </r>
  <r>
    <x v="5"/>
    <n v="1185732"/>
    <x v="455"/>
    <x v="0"/>
    <x v="14"/>
    <x v="16"/>
    <x v="1"/>
    <n v="46"/>
    <x v="199"/>
    <x v="1532"/>
    <n v="1854.72"/>
    <n v="0.48"/>
    <x v="2"/>
    <x v="89"/>
  </r>
  <r>
    <x v="5"/>
    <n v="1185732"/>
    <x v="456"/>
    <x v="0"/>
    <x v="14"/>
    <x v="16"/>
    <x v="2"/>
    <n v="43"/>
    <x v="184"/>
    <x v="1014"/>
    <n v="1489.9499999999998"/>
    <n v="0.54999999999999993"/>
    <x v="2"/>
    <x v="94"/>
  </r>
  <r>
    <x v="5"/>
    <n v="1185732"/>
    <x v="457"/>
    <x v="0"/>
    <x v="14"/>
    <x v="16"/>
    <x v="3"/>
    <n v="43"/>
    <x v="178"/>
    <x v="1688"/>
    <n v="775.71999999999991"/>
    <n v="0.41"/>
    <x v="2"/>
    <x v="94"/>
  </r>
  <r>
    <x v="5"/>
    <n v="1185732"/>
    <x v="458"/>
    <x v="0"/>
    <x v="14"/>
    <x v="16"/>
    <x v="4"/>
    <n v="53"/>
    <x v="180"/>
    <x v="1689"/>
    <n v="1208.4000000000001"/>
    <n v="0.38"/>
    <x v="2"/>
    <x v="102"/>
  </r>
  <r>
    <x v="5"/>
    <n v="1185732"/>
    <x v="487"/>
    <x v="0"/>
    <x v="14"/>
    <x v="16"/>
    <x v="5"/>
    <n v="58"/>
    <x v="161"/>
    <x v="1690"/>
    <n v="3539.1600000000003"/>
    <n v="0.54"/>
    <x v="2"/>
    <x v="91"/>
  </r>
  <r>
    <x v="5"/>
    <n v="1185732"/>
    <x v="488"/>
    <x v="0"/>
    <x v="14"/>
    <x v="16"/>
    <x v="0"/>
    <n v="50"/>
    <x v="135"/>
    <x v="1691"/>
    <n v="3380.9999999999995"/>
    <n v="0.45999999999999996"/>
    <x v="2"/>
    <x v="100"/>
  </r>
  <r>
    <x v="5"/>
    <n v="1185732"/>
    <x v="489"/>
    <x v="0"/>
    <x v="14"/>
    <x v="16"/>
    <x v="1"/>
    <n v="49"/>
    <x v="228"/>
    <x v="1692"/>
    <n v="2072.6999999999998"/>
    <n v="0.47"/>
    <x v="2"/>
    <x v="98"/>
  </r>
  <r>
    <x v="5"/>
    <n v="1185732"/>
    <x v="490"/>
    <x v="0"/>
    <x v="14"/>
    <x v="16"/>
    <x v="2"/>
    <n v="41"/>
    <x v="181"/>
    <x v="1119"/>
    <n v="1394"/>
    <n v="0.5"/>
    <x v="2"/>
    <x v="87"/>
  </r>
  <r>
    <x v="5"/>
    <n v="1185732"/>
    <x v="491"/>
    <x v="0"/>
    <x v="14"/>
    <x v="16"/>
    <x v="3"/>
    <n v="41"/>
    <x v="175"/>
    <x v="1588"/>
    <n v="857.31"/>
    <n v="0.41"/>
    <x v="2"/>
    <x v="87"/>
  </r>
  <r>
    <x v="5"/>
    <n v="1185732"/>
    <x v="492"/>
    <x v="0"/>
    <x v="14"/>
    <x v="16"/>
    <x v="4"/>
    <n v="54"/>
    <x v="207"/>
    <x v="1693"/>
    <n v="819.18"/>
    <n v="0.37"/>
    <x v="2"/>
    <x v="99"/>
  </r>
  <r>
    <x v="5"/>
    <n v="1185732"/>
    <x v="493"/>
    <x v="0"/>
    <x v="14"/>
    <x v="16"/>
    <x v="5"/>
    <n v="54"/>
    <x v="250"/>
    <x v="1502"/>
    <n v="2653.5600000000004"/>
    <n v="0.54"/>
    <x v="2"/>
    <x v="99"/>
  </r>
  <r>
    <x v="5"/>
    <n v="1185732"/>
    <x v="494"/>
    <x v="0"/>
    <x v="14"/>
    <x v="16"/>
    <x v="0"/>
    <n v="53"/>
    <x v="185"/>
    <x v="1694"/>
    <n v="3103.68"/>
    <n v="0.48"/>
    <x v="2"/>
    <x v="102"/>
  </r>
  <r>
    <x v="5"/>
    <n v="1185732"/>
    <x v="495"/>
    <x v="0"/>
    <x v="14"/>
    <x v="16"/>
    <x v="1"/>
    <n v="46"/>
    <x v="227"/>
    <x v="1695"/>
    <n v="1513.3999999999999"/>
    <n v="0.47"/>
    <x v="2"/>
    <x v="89"/>
  </r>
  <r>
    <x v="5"/>
    <n v="1185732"/>
    <x v="496"/>
    <x v="0"/>
    <x v="14"/>
    <x v="16"/>
    <x v="2"/>
    <n v="41"/>
    <x v="183"/>
    <x v="1696"/>
    <n v="856.89999999999986"/>
    <n v="0.54999999999999993"/>
    <x v="2"/>
    <x v="87"/>
  </r>
  <r>
    <x v="5"/>
    <n v="1185732"/>
    <x v="497"/>
    <x v="0"/>
    <x v="14"/>
    <x v="16"/>
    <x v="3"/>
    <n v="42"/>
    <x v="218"/>
    <x v="1005"/>
    <n v="680.4"/>
    <n v="0.44999999999999996"/>
    <x v="2"/>
    <x v="119"/>
  </r>
  <r>
    <x v="5"/>
    <n v="1185732"/>
    <x v="498"/>
    <x v="0"/>
    <x v="14"/>
    <x v="16"/>
    <x v="4"/>
    <n v="52"/>
    <x v="218"/>
    <x v="1039"/>
    <n v="692.64"/>
    <n v="0.37"/>
    <x v="2"/>
    <x v="107"/>
  </r>
  <r>
    <x v="5"/>
    <n v="1185732"/>
    <x v="393"/>
    <x v="0"/>
    <x v="14"/>
    <x v="16"/>
    <x v="5"/>
    <n v="57"/>
    <x v="229"/>
    <x v="1697"/>
    <n v="1748.76"/>
    <n v="0.52"/>
    <x v="2"/>
    <x v="126"/>
  </r>
  <r>
    <x v="5"/>
    <n v="1185732"/>
    <x v="425"/>
    <x v="0"/>
    <x v="14"/>
    <x v="16"/>
    <x v="0"/>
    <n v="55"/>
    <x v="196"/>
    <x v="1698"/>
    <n v="3300"/>
    <n v="0.5"/>
    <x v="2"/>
    <x v="88"/>
  </r>
  <r>
    <x v="5"/>
    <n v="1185732"/>
    <x v="425"/>
    <x v="0"/>
    <x v="14"/>
    <x v="16"/>
    <x v="1"/>
    <n v="54"/>
    <x v="229"/>
    <x v="1699"/>
    <n v="1561.1399999999999"/>
    <n v="0.49"/>
    <x v="2"/>
    <x v="99"/>
  </r>
  <r>
    <x v="5"/>
    <n v="1185732"/>
    <x v="425"/>
    <x v="0"/>
    <x v="14"/>
    <x v="16"/>
    <x v="2"/>
    <n v="52"/>
    <x v="226"/>
    <x v="1700"/>
    <n v="886.59999999999991"/>
    <n v="0.54999999999999993"/>
    <x v="2"/>
    <x v="107"/>
  </r>
  <r>
    <x v="5"/>
    <n v="1185732"/>
    <x v="425"/>
    <x v="0"/>
    <x v="14"/>
    <x v="16"/>
    <x v="3"/>
    <n v="50"/>
    <x v="259"/>
    <x v="1701"/>
    <n v="520"/>
    <n v="0.4"/>
    <x v="2"/>
    <x v="100"/>
  </r>
  <r>
    <x v="5"/>
    <n v="1185732"/>
    <x v="425"/>
    <x v="0"/>
    <x v="14"/>
    <x v="16"/>
    <x v="4"/>
    <n v="61"/>
    <x v="234"/>
    <x v="1702"/>
    <n v="625.86"/>
    <n v="0.38"/>
    <x v="2"/>
    <x v="103"/>
  </r>
  <r>
    <x v="5"/>
    <n v="1185732"/>
    <x v="425"/>
    <x v="0"/>
    <x v="14"/>
    <x v="16"/>
    <x v="5"/>
    <n v="68"/>
    <x v="195"/>
    <x v="1465"/>
    <n v="2018.24"/>
    <n v="0.53"/>
    <x v="2"/>
    <x v="105"/>
  </r>
  <r>
    <x v="5"/>
    <n v="1185732"/>
    <x v="455"/>
    <x v="0"/>
    <x v="14"/>
    <x v="16"/>
    <x v="0"/>
    <n v="62"/>
    <x v="230"/>
    <x v="1703"/>
    <n v="2977.24"/>
    <n v="0.49"/>
    <x v="2"/>
    <x v="104"/>
  </r>
  <r>
    <x v="5"/>
    <n v="1185732"/>
    <x v="455"/>
    <x v="0"/>
    <x v="14"/>
    <x v="16"/>
    <x v="1"/>
    <n v="52"/>
    <x v="239"/>
    <x v="1704"/>
    <n v="1352"/>
    <n v="0.5"/>
    <x v="2"/>
    <x v="107"/>
  </r>
  <r>
    <x v="5"/>
    <n v="1185732"/>
    <x v="455"/>
    <x v="0"/>
    <x v="14"/>
    <x v="16"/>
    <x v="2"/>
    <n v="52"/>
    <x v="235"/>
    <x v="1705"/>
    <n v="1487.2"/>
    <n v="0.52"/>
    <x v="2"/>
    <x v="107"/>
  </r>
  <r>
    <x v="5"/>
    <n v="1185732"/>
    <x v="455"/>
    <x v="0"/>
    <x v="14"/>
    <x v="16"/>
    <x v="3"/>
    <n v="54"/>
    <x v="219"/>
    <x v="1706"/>
    <n v="1068.1199999999999"/>
    <n v="0.43"/>
    <x v="2"/>
    <x v="99"/>
  </r>
  <r>
    <x v="5"/>
    <n v="1185732"/>
    <x v="455"/>
    <x v="0"/>
    <x v="14"/>
    <x v="16"/>
    <x v="4"/>
    <n v="60"/>
    <x v="207"/>
    <x v="1707"/>
    <n v="885.6"/>
    <n v="0.36"/>
    <x v="2"/>
    <x v="106"/>
  </r>
  <r>
    <x v="5"/>
    <n v="1185732"/>
    <x v="455"/>
    <x v="0"/>
    <x v="14"/>
    <x v="16"/>
    <x v="5"/>
    <n v="67"/>
    <x v="184"/>
    <x v="1708"/>
    <n v="2279.34"/>
    <n v="0.54"/>
    <x v="2"/>
    <x v="125"/>
  </r>
  <r>
    <x v="5"/>
    <n v="1185732"/>
    <x v="484"/>
    <x v="0"/>
    <x v="14"/>
    <x v="16"/>
    <x v="0"/>
    <n v="62"/>
    <x v="216"/>
    <x v="1709"/>
    <n v="4106.88"/>
    <n v="0.48"/>
    <x v="2"/>
    <x v="104"/>
  </r>
  <r>
    <x v="5"/>
    <n v="1185732"/>
    <x v="484"/>
    <x v="0"/>
    <x v="14"/>
    <x v="16"/>
    <x v="1"/>
    <n v="53"/>
    <x v="238"/>
    <x v="1710"/>
    <n v="1961"/>
    <n v="0.5"/>
    <x v="2"/>
    <x v="102"/>
  </r>
  <r>
    <x v="5"/>
    <n v="1185732"/>
    <x v="484"/>
    <x v="0"/>
    <x v="14"/>
    <x v="16"/>
    <x v="2"/>
    <n v="52"/>
    <x v="181"/>
    <x v="1625"/>
    <n v="1768"/>
    <n v="0.5"/>
    <x v="2"/>
    <x v="107"/>
  </r>
  <r>
    <x v="5"/>
    <n v="1185732"/>
    <x v="484"/>
    <x v="0"/>
    <x v="14"/>
    <x v="16"/>
    <x v="3"/>
    <n v="52"/>
    <x v="50"/>
    <x v="1711"/>
    <n v="1118"/>
    <n v="0.43"/>
    <x v="2"/>
    <x v="107"/>
  </r>
  <r>
    <x v="5"/>
    <n v="1185732"/>
    <x v="484"/>
    <x v="0"/>
    <x v="14"/>
    <x v="16"/>
    <x v="4"/>
    <n v="60"/>
    <x v="190"/>
    <x v="1712"/>
    <n v="1166.3999999999999"/>
    <n v="0.36"/>
    <x v="2"/>
    <x v="106"/>
  </r>
  <r>
    <x v="5"/>
    <n v="1185732"/>
    <x v="484"/>
    <x v="0"/>
    <x v="14"/>
    <x v="16"/>
    <x v="5"/>
    <n v="69"/>
    <x v="41"/>
    <x v="1713"/>
    <n v="2742.75"/>
    <n v="0.53"/>
    <x v="2"/>
    <x v="122"/>
  </r>
  <r>
    <x v="3"/>
    <n v="1128299"/>
    <x v="174"/>
    <x v="0"/>
    <x v="14"/>
    <x v="16"/>
    <x v="0"/>
    <n v="33"/>
    <x v="230"/>
    <x v="1462"/>
    <n v="1131.8999999999999"/>
    <n v="0.35"/>
    <x v="2"/>
    <x v="112"/>
  </r>
  <r>
    <x v="3"/>
    <n v="1128299"/>
    <x v="174"/>
    <x v="0"/>
    <x v="14"/>
    <x v="16"/>
    <x v="1"/>
    <n v="41"/>
    <x v="245"/>
    <x v="1714"/>
    <n v="1474.77"/>
    <n v="0.33"/>
    <x v="2"/>
    <x v="87"/>
  </r>
  <r>
    <x v="3"/>
    <n v="1128299"/>
    <x v="174"/>
    <x v="0"/>
    <x v="14"/>
    <x v="16"/>
    <x v="2"/>
    <n v="43"/>
    <x v="253"/>
    <x v="1480"/>
    <n v="1737.2"/>
    <n v="0.4"/>
    <x v="2"/>
    <x v="94"/>
  </r>
  <r>
    <x v="3"/>
    <n v="1128299"/>
    <x v="174"/>
    <x v="0"/>
    <x v="14"/>
    <x v="16"/>
    <x v="3"/>
    <n v="43"/>
    <x v="229"/>
    <x v="1715"/>
    <n v="989.43000000000006"/>
    <n v="0.39"/>
    <x v="2"/>
    <x v="94"/>
  </r>
  <r>
    <x v="5"/>
    <n v="1185732"/>
    <x v="188"/>
    <x v="2"/>
    <x v="15"/>
    <x v="17"/>
    <x v="5"/>
    <n v="52"/>
    <x v="199"/>
    <x v="1716"/>
    <n v="1790.8799999999999"/>
    <n v="0.41"/>
    <x v="2"/>
    <x v="107"/>
  </r>
  <r>
    <x v="5"/>
    <n v="1185732"/>
    <x v="696"/>
    <x v="2"/>
    <x v="15"/>
    <x v="17"/>
    <x v="0"/>
    <n v="51"/>
    <x v="217"/>
    <x v="1717"/>
    <n v="4146.8100000000004"/>
    <n v="0.47000000000000003"/>
    <x v="2"/>
    <x v="109"/>
  </r>
  <r>
    <x v="5"/>
    <n v="1185732"/>
    <x v="696"/>
    <x v="2"/>
    <x v="15"/>
    <x v="17"/>
    <x v="1"/>
    <n v="53"/>
    <x v="188"/>
    <x v="1718"/>
    <n v="1653.6000000000001"/>
    <n v="0.48000000000000004"/>
    <x v="2"/>
    <x v="102"/>
  </r>
  <r>
    <x v="5"/>
    <n v="1185732"/>
    <x v="696"/>
    <x v="2"/>
    <x v="15"/>
    <x v="17"/>
    <x v="2"/>
    <n v="43"/>
    <x v="169"/>
    <x v="996"/>
    <n v="1225.07"/>
    <n v="0.37"/>
    <x v="2"/>
    <x v="94"/>
  </r>
  <r>
    <x v="5"/>
    <n v="1185732"/>
    <x v="696"/>
    <x v="2"/>
    <x v="15"/>
    <x v="17"/>
    <x v="3"/>
    <n v="49"/>
    <x v="219"/>
    <x v="1719"/>
    <n v="879.06000000000006"/>
    <n v="0.39"/>
    <x v="2"/>
    <x v="98"/>
  </r>
  <r>
    <x v="5"/>
    <n v="1185732"/>
    <x v="696"/>
    <x v="2"/>
    <x v="15"/>
    <x v="17"/>
    <x v="4"/>
    <n v="60"/>
    <x v="41"/>
    <x v="1720"/>
    <n v="1710"/>
    <n v="0.38"/>
    <x v="2"/>
    <x v="106"/>
  </r>
  <r>
    <x v="5"/>
    <n v="1185732"/>
    <x v="696"/>
    <x v="2"/>
    <x v="15"/>
    <x v="17"/>
    <x v="5"/>
    <n v="52"/>
    <x v="240"/>
    <x v="1721"/>
    <n v="2333.7600000000002"/>
    <n v="0.44"/>
    <x v="2"/>
    <x v="107"/>
  </r>
  <r>
    <x v="5"/>
    <n v="1185732"/>
    <x v="225"/>
    <x v="2"/>
    <x v="15"/>
    <x v="17"/>
    <x v="0"/>
    <n v="53"/>
    <x v="269"/>
    <x v="1722"/>
    <n v="3973.4100000000003"/>
    <n v="0.49000000000000005"/>
    <x v="2"/>
    <x v="102"/>
  </r>
  <r>
    <x v="5"/>
    <n v="1185732"/>
    <x v="225"/>
    <x v="2"/>
    <x v="15"/>
    <x v="17"/>
    <x v="1"/>
    <n v="52"/>
    <x v="188"/>
    <x v="1306"/>
    <n v="1690"/>
    <n v="0.5"/>
    <x v="2"/>
    <x v="107"/>
  </r>
  <r>
    <x v="5"/>
    <n v="1185732"/>
    <x v="225"/>
    <x v="2"/>
    <x v="15"/>
    <x v="17"/>
    <x v="2"/>
    <n v="41"/>
    <x v="173"/>
    <x v="990"/>
    <n v="1046.73"/>
    <n v="0.37"/>
    <x v="2"/>
    <x v="87"/>
  </r>
  <r>
    <x v="5"/>
    <n v="1185732"/>
    <x v="225"/>
    <x v="2"/>
    <x v="15"/>
    <x v="17"/>
    <x v="3"/>
    <n v="49"/>
    <x v="218"/>
    <x v="1444"/>
    <n v="670.32"/>
    <n v="0.38"/>
    <x v="2"/>
    <x v="98"/>
  </r>
  <r>
    <x v="5"/>
    <n v="1185732"/>
    <x v="225"/>
    <x v="2"/>
    <x v="15"/>
    <x v="17"/>
    <x v="4"/>
    <n v="64"/>
    <x v="206"/>
    <x v="1723"/>
    <n v="1322.88"/>
    <n v="0.39"/>
    <x v="2"/>
    <x v="101"/>
  </r>
  <r>
    <x v="5"/>
    <n v="1185732"/>
    <x v="225"/>
    <x v="2"/>
    <x v="15"/>
    <x v="17"/>
    <x v="5"/>
    <n v="53"/>
    <x v="249"/>
    <x v="1724"/>
    <n v="1526.4"/>
    <n v="0.4"/>
    <x v="2"/>
    <x v="102"/>
  </r>
  <r>
    <x v="5"/>
    <n v="1185732"/>
    <x v="244"/>
    <x v="2"/>
    <x v="15"/>
    <x v="17"/>
    <x v="0"/>
    <n v="54"/>
    <x v="165"/>
    <x v="1725"/>
    <n v="3254.04"/>
    <n v="0.46"/>
    <x v="2"/>
    <x v="99"/>
  </r>
  <r>
    <x v="5"/>
    <n v="1185732"/>
    <x v="244"/>
    <x v="2"/>
    <x v="15"/>
    <x v="17"/>
    <x v="1"/>
    <n v="50"/>
    <x v="176"/>
    <x v="1726"/>
    <n v="1525"/>
    <n v="0.5"/>
    <x v="2"/>
    <x v="100"/>
  </r>
  <r>
    <x v="5"/>
    <n v="1185732"/>
    <x v="244"/>
    <x v="2"/>
    <x v="15"/>
    <x v="17"/>
    <x v="2"/>
    <n v="44"/>
    <x v="176"/>
    <x v="1727"/>
    <n v="1073.6000000000001"/>
    <n v="0.4"/>
    <x v="2"/>
    <x v="90"/>
  </r>
  <r>
    <x v="5"/>
    <n v="1185732"/>
    <x v="244"/>
    <x v="2"/>
    <x v="15"/>
    <x v="17"/>
    <x v="3"/>
    <n v="47"/>
    <x v="178"/>
    <x v="1132"/>
    <n v="765.16"/>
    <n v="0.37"/>
    <x v="2"/>
    <x v="85"/>
  </r>
  <r>
    <x v="5"/>
    <n v="1185732"/>
    <x v="244"/>
    <x v="2"/>
    <x v="15"/>
    <x v="17"/>
    <x v="4"/>
    <n v="56"/>
    <x v="207"/>
    <x v="1047"/>
    <n v="849.52"/>
    <n v="0.37"/>
    <x v="2"/>
    <x v="97"/>
  </r>
  <r>
    <x v="5"/>
    <n v="1185732"/>
    <x v="244"/>
    <x v="2"/>
    <x v="15"/>
    <x v="17"/>
    <x v="5"/>
    <n v="49"/>
    <x v="199"/>
    <x v="1728"/>
    <n v="1811.04"/>
    <n v="0.44"/>
    <x v="2"/>
    <x v="98"/>
  </r>
  <r>
    <x v="5"/>
    <n v="1185732"/>
    <x v="273"/>
    <x v="2"/>
    <x v="15"/>
    <x v="17"/>
    <x v="0"/>
    <n v="59"/>
    <x v="160"/>
    <x v="1729"/>
    <n v="4720"/>
    <n v="0.5"/>
    <x v="2"/>
    <x v="95"/>
  </r>
  <r>
    <x v="5"/>
    <n v="1185732"/>
    <x v="273"/>
    <x v="2"/>
    <x v="15"/>
    <x v="17"/>
    <x v="1"/>
    <n v="56"/>
    <x v="249"/>
    <x v="1012"/>
    <n v="1814.4000000000003"/>
    <n v="0.45000000000000007"/>
    <x v="2"/>
    <x v="97"/>
  </r>
  <r>
    <x v="5"/>
    <n v="1185732"/>
    <x v="273"/>
    <x v="2"/>
    <x v="15"/>
    <x v="17"/>
    <x v="2"/>
    <n v="53"/>
    <x v="199"/>
    <x v="1730"/>
    <n v="1780.8000000000002"/>
    <n v="0.4"/>
    <x v="2"/>
    <x v="102"/>
  </r>
  <r>
    <x v="5"/>
    <n v="1185732"/>
    <x v="273"/>
    <x v="2"/>
    <x v="15"/>
    <x v="17"/>
    <x v="3"/>
    <n v="51"/>
    <x v="184"/>
    <x v="1731"/>
    <n v="1220.94"/>
    <n v="0.38"/>
    <x v="2"/>
    <x v="109"/>
  </r>
  <r>
    <x v="5"/>
    <n v="1185732"/>
    <x v="273"/>
    <x v="2"/>
    <x v="15"/>
    <x v="17"/>
    <x v="4"/>
    <n v="62"/>
    <x v="173"/>
    <x v="1732"/>
    <n v="1625.64"/>
    <n v="0.38"/>
    <x v="2"/>
    <x v="104"/>
  </r>
  <r>
    <x v="5"/>
    <n v="1185732"/>
    <x v="273"/>
    <x v="2"/>
    <x v="15"/>
    <x v="17"/>
    <x v="5"/>
    <n v="67"/>
    <x v="38"/>
    <x v="1733"/>
    <n v="2747"/>
    <n v="0.41"/>
    <x v="2"/>
    <x v="125"/>
  </r>
  <r>
    <x v="5"/>
    <n v="1185732"/>
    <x v="306"/>
    <x v="2"/>
    <x v="15"/>
    <x v="17"/>
    <x v="0"/>
    <n v="59"/>
    <x v="133"/>
    <x v="973"/>
    <n v="5129.46"/>
    <n v="0.46"/>
    <x v="2"/>
    <x v="95"/>
  </r>
  <r>
    <x v="5"/>
    <n v="1185732"/>
    <x v="306"/>
    <x v="2"/>
    <x v="15"/>
    <x v="17"/>
    <x v="1"/>
    <n v="55"/>
    <x v="205"/>
    <x v="1043"/>
    <n v="3080"/>
    <n v="0.5"/>
    <x v="2"/>
    <x v="88"/>
  </r>
  <r>
    <x v="5"/>
    <n v="1185732"/>
    <x v="306"/>
    <x v="2"/>
    <x v="15"/>
    <x v="17"/>
    <x v="2"/>
    <n v="53"/>
    <x v="194"/>
    <x v="1436"/>
    <n v="1545.48"/>
    <n v="0.36"/>
    <x v="2"/>
    <x v="102"/>
  </r>
  <r>
    <x v="5"/>
    <n v="1185732"/>
    <x v="306"/>
    <x v="2"/>
    <x v="15"/>
    <x v="17"/>
    <x v="3"/>
    <n v="53"/>
    <x v="228"/>
    <x v="1734"/>
    <n v="1717.2"/>
    <n v="0.36"/>
    <x v="2"/>
    <x v="102"/>
  </r>
  <r>
    <x v="5"/>
    <n v="1185732"/>
    <x v="306"/>
    <x v="2"/>
    <x v="15"/>
    <x v="17"/>
    <x v="4"/>
    <n v="60"/>
    <x v="199"/>
    <x v="1735"/>
    <n v="1814.3999999999999"/>
    <n v="0.36"/>
    <x v="2"/>
    <x v="106"/>
  </r>
  <r>
    <x v="5"/>
    <n v="1185732"/>
    <x v="306"/>
    <x v="2"/>
    <x v="15"/>
    <x v="17"/>
    <x v="5"/>
    <n v="67"/>
    <x v="214"/>
    <x v="1736"/>
    <n v="3545.64"/>
    <n v="0.42"/>
    <x v="2"/>
    <x v="125"/>
  </r>
  <r>
    <x v="5"/>
    <n v="1185732"/>
    <x v="334"/>
    <x v="2"/>
    <x v="15"/>
    <x v="17"/>
    <x v="0"/>
    <n v="63"/>
    <x v="131"/>
    <x v="1737"/>
    <n v="5274.3600000000006"/>
    <n v="0.46"/>
    <x v="2"/>
    <x v="121"/>
  </r>
  <r>
    <x v="5"/>
    <n v="1185732"/>
    <x v="334"/>
    <x v="2"/>
    <x v="15"/>
    <x v="17"/>
    <x v="1"/>
    <n v="59"/>
    <x v="215"/>
    <x v="1738"/>
    <n v="3078.03"/>
    <n v="0.47000000000000003"/>
    <x v="2"/>
    <x v="95"/>
  </r>
  <r>
    <x v="5"/>
    <n v="1185732"/>
    <x v="334"/>
    <x v="2"/>
    <x v="15"/>
    <x v="17"/>
    <x v="2"/>
    <n v="53"/>
    <x v="240"/>
    <x v="1739"/>
    <n v="1946.1599999999999"/>
    <n v="0.36"/>
    <x v="2"/>
    <x v="102"/>
  </r>
  <r>
    <x v="5"/>
    <n v="1185732"/>
    <x v="334"/>
    <x v="2"/>
    <x v="15"/>
    <x v="17"/>
    <x v="3"/>
    <n v="51"/>
    <x v="41"/>
    <x v="1740"/>
    <n v="1453.5"/>
    <n v="0.38"/>
    <x v="2"/>
    <x v="109"/>
  </r>
  <r>
    <x v="5"/>
    <n v="1185732"/>
    <x v="334"/>
    <x v="2"/>
    <x v="15"/>
    <x v="17"/>
    <x v="4"/>
    <n v="61"/>
    <x v="250"/>
    <x v="1741"/>
    <n v="2164.89"/>
    <n v="0.39"/>
    <x v="2"/>
    <x v="103"/>
  </r>
  <r>
    <x v="5"/>
    <n v="1185732"/>
    <x v="334"/>
    <x v="2"/>
    <x v="15"/>
    <x v="17"/>
    <x v="5"/>
    <n v="67"/>
    <x v="242"/>
    <x v="1742"/>
    <n v="3919.4999999999995"/>
    <n v="0.44999999999999996"/>
    <x v="2"/>
    <x v="125"/>
  </r>
  <r>
    <x v="5"/>
    <n v="1185732"/>
    <x v="366"/>
    <x v="2"/>
    <x v="15"/>
    <x v="17"/>
    <x v="0"/>
    <n v="59"/>
    <x v="134"/>
    <x v="1743"/>
    <n v="4327.6500000000005"/>
    <n v="0.45000000000000007"/>
    <x v="2"/>
    <x v="95"/>
  </r>
  <r>
    <x v="5"/>
    <n v="1185732"/>
    <x v="366"/>
    <x v="2"/>
    <x v="15"/>
    <x v="17"/>
    <x v="1"/>
    <n v="56"/>
    <x v="162"/>
    <x v="1744"/>
    <n v="2671.2000000000003"/>
    <n v="0.45000000000000007"/>
    <x v="2"/>
    <x v="97"/>
  </r>
  <r>
    <x v="5"/>
    <n v="1185732"/>
    <x v="366"/>
    <x v="2"/>
    <x v="15"/>
    <x v="17"/>
    <x v="2"/>
    <n v="54"/>
    <x v="240"/>
    <x v="1745"/>
    <n v="1982.8799999999999"/>
    <n v="0.36"/>
    <x v="2"/>
    <x v="99"/>
  </r>
  <r>
    <x v="5"/>
    <n v="1185732"/>
    <x v="366"/>
    <x v="2"/>
    <x v="15"/>
    <x v="17"/>
    <x v="3"/>
    <n v="53"/>
    <x v="181"/>
    <x v="1746"/>
    <n v="1441.6000000000001"/>
    <n v="0.4"/>
    <x v="2"/>
    <x v="102"/>
  </r>
  <r>
    <x v="5"/>
    <n v="1185732"/>
    <x v="366"/>
    <x v="2"/>
    <x v="15"/>
    <x v="17"/>
    <x v="4"/>
    <n v="62"/>
    <x v="188"/>
    <x v="1747"/>
    <n v="1531.4"/>
    <n v="0.38"/>
    <x v="2"/>
    <x v="104"/>
  </r>
  <r>
    <x v="5"/>
    <n v="1185732"/>
    <x v="366"/>
    <x v="2"/>
    <x v="15"/>
    <x v="17"/>
    <x v="5"/>
    <n v="67"/>
    <x v="233"/>
    <x v="1748"/>
    <n v="2926.56"/>
    <n v="0.42"/>
    <x v="2"/>
    <x v="125"/>
  </r>
  <r>
    <x v="5"/>
    <n v="1185732"/>
    <x v="396"/>
    <x v="2"/>
    <x v="15"/>
    <x v="17"/>
    <x v="0"/>
    <n v="64"/>
    <x v="165"/>
    <x v="1749"/>
    <n v="4024.32"/>
    <n v="0.48000000000000004"/>
    <x v="2"/>
    <x v="101"/>
  </r>
  <r>
    <x v="5"/>
    <n v="1185732"/>
    <x v="396"/>
    <x v="2"/>
    <x v="15"/>
    <x v="17"/>
    <x v="1"/>
    <n v="55"/>
    <x v="250"/>
    <x v="1750"/>
    <n v="2402.4"/>
    <n v="0.48000000000000004"/>
    <x v="2"/>
    <x v="88"/>
  </r>
  <r>
    <x v="5"/>
    <n v="1185732"/>
    <x v="396"/>
    <x v="2"/>
    <x v="15"/>
    <x v="17"/>
    <x v="2"/>
    <n v="50"/>
    <x v="229"/>
    <x v="1751"/>
    <n v="1121"/>
    <n v="0.38"/>
    <x v="2"/>
    <x v="100"/>
  </r>
  <r>
    <x v="5"/>
    <n v="1185732"/>
    <x v="396"/>
    <x v="2"/>
    <x v="15"/>
    <x v="17"/>
    <x v="3"/>
    <n v="50"/>
    <x v="195"/>
    <x v="1752"/>
    <n v="1092"/>
    <n v="0.39"/>
    <x v="2"/>
    <x v="100"/>
  </r>
  <r>
    <x v="5"/>
    <n v="1185732"/>
    <x v="396"/>
    <x v="2"/>
    <x v="15"/>
    <x v="17"/>
    <x v="4"/>
    <n v="62"/>
    <x v="180"/>
    <x v="1753"/>
    <n v="1488"/>
    <n v="0.4"/>
    <x v="2"/>
    <x v="104"/>
  </r>
  <r>
    <x v="5"/>
    <n v="1185732"/>
    <x v="396"/>
    <x v="2"/>
    <x v="15"/>
    <x v="17"/>
    <x v="5"/>
    <n v="64"/>
    <x v="199"/>
    <x v="1251"/>
    <n v="2204.16"/>
    <n v="0.41"/>
    <x v="2"/>
    <x v="101"/>
  </r>
  <r>
    <x v="5"/>
    <n v="1185732"/>
    <x v="428"/>
    <x v="2"/>
    <x v="15"/>
    <x v="17"/>
    <x v="0"/>
    <n v="68"/>
    <x v="161"/>
    <x v="1754"/>
    <n v="3611.48"/>
    <n v="0.47000000000000003"/>
    <x v="2"/>
    <x v="105"/>
  </r>
  <r>
    <x v="5"/>
    <n v="1185732"/>
    <x v="428"/>
    <x v="2"/>
    <x v="15"/>
    <x v="17"/>
    <x v="1"/>
    <n v="60"/>
    <x v="169"/>
    <x v="1506"/>
    <n v="2217.6000000000004"/>
    <n v="0.48000000000000004"/>
    <x v="2"/>
    <x v="106"/>
  </r>
  <r>
    <x v="5"/>
    <n v="1185732"/>
    <x v="428"/>
    <x v="2"/>
    <x v="15"/>
    <x v="17"/>
    <x v="2"/>
    <n v="59"/>
    <x v="219"/>
    <x v="1755"/>
    <n v="1085.6000000000001"/>
    <n v="0.4"/>
    <x v="2"/>
    <x v="95"/>
  </r>
  <r>
    <x v="5"/>
    <n v="1185732"/>
    <x v="428"/>
    <x v="2"/>
    <x v="15"/>
    <x v="17"/>
    <x v="3"/>
    <n v="59"/>
    <x v="186"/>
    <x v="1756"/>
    <n v="892.07999999999993"/>
    <n v="0.36"/>
    <x v="2"/>
    <x v="95"/>
  </r>
  <r>
    <x v="5"/>
    <n v="1185732"/>
    <x v="428"/>
    <x v="2"/>
    <x v="15"/>
    <x v="17"/>
    <x v="4"/>
    <n v="71"/>
    <x v="178"/>
    <x v="1757"/>
    <n v="1093.3999999999999"/>
    <n v="0.35"/>
    <x v="2"/>
    <x v="132"/>
  </r>
  <r>
    <x v="5"/>
    <n v="1185732"/>
    <x v="428"/>
    <x v="2"/>
    <x v="15"/>
    <x v="17"/>
    <x v="5"/>
    <n v="73"/>
    <x v="170"/>
    <x v="1758"/>
    <n v="2423.6"/>
    <n v="0.4"/>
    <x v="2"/>
    <x v="134"/>
  </r>
  <r>
    <x v="5"/>
    <n v="1185732"/>
    <x v="458"/>
    <x v="2"/>
    <x v="15"/>
    <x v="17"/>
    <x v="0"/>
    <n v="68"/>
    <x v="248"/>
    <x v="1759"/>
    <n v="4014.7200000000003"/>
    <n v="0.48000000000000004"/>
    <x v="2"/>
    <x v="105"/>
  </r>
  <r>
    <x v="5"/>
    <n v="1185732"/>
    <x v="458"/>
    <x v="2"/>
    <x v="15"/>
    <x v="17"/>
    <x v="1"/>
    <n v="59"/>
    <x v="194"/>
    <x v="1210"/>
    <n v="2198.34"/>
    <n v="0.46"/>
    <x v="2"/>
    <x v="95"/>
  </r>
  <r>
    <x v="5"/>
    <n v="1185732"/>
    <x v="458"/>
    <x v="2"/>
    <x v="15"/>
    <x v="17"/>
    <x v="2"/>
    <n v="59"/>
    <x v="270"/>
    <x v="1760"/>
    <n v="2139.9300000000003"/>
    <n v="0.39"/>
    <x v="2"/>
    <x v="95"/>
  </r>
  <r>
    <x v="5"/>
    <n v="1185732"/>
    <x v="458"/>
    <x v="2"/>
    <x v="15"/>
    <x v="17"/>
    <x v="3"/>
    <n v="62"/>
    <x v="228"/>
    <x v="1761"/>
    <n v="2120.4"/>
    <n v="0.38"/>
    <x v="2"/>
    <x v="104"/>
  </r>
  <r>
    <x v="5"/>
    <n v="1185732"/>
    <x v="458"/>
    <x v="2"/>
    <x v="15"/>
    <x v="17"/>
    <x v="4"/>
    <n v="69"/>
    <x v="170"/>
    <x v="1762"/>
    <n v="2004.4499999999998"/>
    <n v="0.35"/>
    <x v="2"/>
    <x v="122"/>
  </r>
  <r>
    <x v="5"/>
    <n v="1185732"/>
    <x v="458"/>
    <x v="2"/>
    <x v="15"/>
    <x v="17"/>
    <x v="5"/>
    <n v="74"/>
    <x v="253"/>
    <x v="1763"/>
    <n v="3139.08"/>
    <n v="0.42"/>
    <x v="2"/>
    <x v="135"/>
  </r>
  <r>
    <x v="5"/>
    <n v="1185732"/>
    <x v="487"/>
    <x v="2"/>
    <x v="15"/>
    <x v="17"/>
    <x v="0"/>
    <n v="69"/>
    <x v="132"/>
    <x v="740"/>
    <n v="5642.8200000000006"/>
    <n v="0.47000000000000003"/>
    <x v="2"/>
    <x v="122"/>
  </r>
  <r>
    <x v="5"/>
    <n v="1185732"/>
    <x v="487"/>
    <x v="2"/>
    <x v="15"/>
    <x v="17"/>
    <x v="1"/>
    <n v="60"/>
    <x v="205"/>
    <x v="1764"/>
    <n v="3158.4"/>
    <n v="0.47000000000000003"/>
    <x v="2"/>
    <x v="106"/>
  </r>
  <r>
    <x v="0"/>
    <n v="1128299"/>
    <x v="174"/>
    <x v="2"/>
    <x v="15"/>
    <x v="17"/>
    <x v="0"/>
    <n v="33"/>
    <x v="245"/>
    <x v="1765"/>
    <n v="1366.8600000000001"/>
    <n v="0.38"/>
    <x v="2"/>
    <x v="112"/>
  </r>
  <r>
    <x v="0"/>
    <n v="1128299"/>
    <x v="174"/>
    <x v="2"/>
    <x v="15"/>
    <x v="17"/>
    <x v="1"/>
    <n v="43"/>
    <x v="245"/>
    <x v="1766"/>
    <n v="1546.71"/>
    <n v="0.33"/>
    <x v="2"/>
    <x v="94"/>
  </r>
  <r>
    <x v="0"/>
    <n v="1128299"/>
    <x v="174"/>
    <x v="2"/>
    <x v="15"/>
    <x v="17"/>
    <x v="2"/>
    <n v="41"/>
    <x v="161"/>
    <x v="1767"/>
    <n v="1667.8799999999999"/>
    <n v="0.36"/>
    <x v="2"/>
    <x v="87"/>
  </r>
  <r>
    <x v="0"/>
    <n v="1128299"/>
    <x v="174"/>
    <x v="2"/>
    <x v="15"/>
    <x v="17"/>
    <x v="3"/>
    <n v="43"/>
    <x v="195"/>
    <x v="1768"/>
    <n v="842.8"/>
    <n v="0.35"/>
    <x v="2"/>
    <x v="94"/>
  </r>
  <r>
    <x v="0"/>
    <n v="1128299"/>
    <x v="174"/>
    <x v="2"/>
    <x v="15"/>
    <x v="17"/>
    <x v="4"/>
    <n v="46"/>
    <x v="219"/>
    <x v="1769"/>
    <n v="634.79999999999995"/>
    <n v="0.3"/>
    <x v="2"/>
    <x v="89"/>
  </r>
  <r>
    <x v="0"/>
    <n v="1128299"/>
    <x v="174"/>
    <x v="2"/>
    <x v="15"/>
    <x v="17"/>
    <x v="5"/>
    <n v="42"/>
    <x v="248"/>
    <x v="1469"/>
    <n v="2789.6400000000003"/>
    <n v="0.54"/>
    <x v="2"/>
    <x v="119"/>
  </r>
  <r>
    <x v="0"/>
    <n v="1128299"/>
    <x v="205"/>
    <x v="2"/>
    <x v="15"/>
    <x v="17"/>
    <x v="0"/>
    <n v="33"/>
    <x v="231"/>
    <x v="1770"/>
    <n v="1698.84"/>
    <n v="0.36"/>
    <x v="2"/>
    <x v="112"/>
  </r>
  <r>
    <x v="0"/>
    <n v="1128299"/>
    <x v="205"/>
    <x v="2"/>
    <x v="15"/>
    <x v="17"/>
    <x v="1"/>
    <n v="42"/>
    <x v="230"/>
    <x v="1728"/>
    <n v="1317.1200000000001"/>
    <n v="0.32"/>
    <x v="2"/>
    <x v="119"/>
  </r>
  <r>
    <x v="0"/>
    <n v="1128299"/>
    <x v="205"/>
    <x v="2"/>
    <x v="15"/>
    <x v="17"/>
    <x v="2"/>
    <n v="44"/>
    <x v="198"/>
    <x v="1771"/>
    <n v="1488.96"/>
    <n v="0.36"/>
    <x v="2"/>
    <x v="90"/>
  </r>
  <r>
    <x v="0"/>
    <n v="1128299"/>
    <x v="205"/>
    <x v="2"/>
    <x v="16"/>
    <x v="18"/>
    <x v="3"/>
    <n v="41"/>
    <x v="195"/>
    <x v="1047"/>
    <n v="895.44"/>
    <n v="0.39"/>
    <x v="2"/>
    <x v="87"/>
  </r>
  <r>
    <x v="0"/>
    <n v="1128299"/>
    <x v="205"/>
    <x v="2"/>
    <x v="16"/>
    <x v="18"/>
    <x v="4"/>
    <n v="47"/>
    <x v="183"/>
    <x v="1016"/>
    <n v="535.79999999999995"/>
    <n v="0.3"/>
    <x v="2"/>
    <x v="85"/>
  </r>
  <r>
    <x v="0"/>
    <n v="1128299"/>
    <x v="205"/>
    <x v="2"/>
    <x v="16"/>
    <x v="18"/>
    <x v="5"/>
    <n v="44"/>
    <x v="240"/>
    <x v="1772"/>
    <n v="2468.4"/>
    <n v="0.55000000000000004"/>
    <x v="2"/>
    <x v="90"/>
  </r>
  <r>
    <x v="0"/>
    <n v="1128299"/>
    <x v="214"/>
    <x v="2"/>
    <x v="16"/>
    <x v="18"/>
    <x v="0"/>
    <n v="44"/>
    <x v="192"/>
    <x v="1773"/>
    <n v="2376"/>
    <n v="0.4"/>
    <x v="2"/>
    <x v="90"/>
  </r>
  <r>
    <x v="0"/>
    <n v="1128299"/>
    <x v="214"/>
    <x v="2"/>
    <x v="16"/>
    <x v="18"/>
    <x v="1"/>
    <n v="54"/>
    <x v="250"/>
    <x v="1502"/>
    <n v="1523.34"/>
    <n v="0.31"/>
    <x v="2"/>
    <x v="99"/>
  </r>
  <r>
    <x v="0"/>
    <n v="1128299"/>
    <x v="214"/>
    <x v="2"/>
    <x v="16"/>
    <x v="18"/>
    <x v="2"/>
    <n v="57"/>
    <x v="253"/>
    <x v="1774"/>
    <n v="2245.23"/>
    <n v="0.39"/>
    <x v="2"/>
    <x v="126"/>
  </r>
  <r>
    <x v="0"/>
    <n v="1128299"/>
    <x v="214"/>
    <x v="2"/>
    <x v="16"/>
    <x v="18"/>
    <x v="3"/>
    <n v="52"/>
    <x v="173"/>
    <x v="1775"/>
    <n v="1291.68"/>
    <n v="0.36"/>
    <x v="2"/>
    <x v="107"/>
  </r>
  <r>
    <x v="0"/>
    <n v="1128299"/>
    <x v="214"/>
    <x v="2"/>
    <x v="16"/>
    <x v="18"/>
    <x v="4"/>
    <n v="55"/>
    <x v="218"/>
    <x v="1776"/>
    <n v="514.80000000000007"/>
    <n v="0.26"/>
    <x v="2"/>
    <x v="88"/>
  </r>
  <r>
    <x v="0"/>
    <n v="1128299"/>
    <x v="214"/>
    <x v="2"/>
    <x v="16"/>
    <x v="18"/>
    <x v="5"/>
    <n v="50"/>
    <x v="211"/>
    <x v="1777"/>
    <n v="2337.5"/>
    <n v="0.55000000000000004"/>
    <x v="2"/>
    <x v="100"/>
  </r>
  <r>
    <x v="0"/>
    <n v="1128299"/>
    <x v="233"/>
    <x v="2"/>
    <x v="16"/>
    <x v="18"/>
    <x v="0"/>
    <n v="59"/>
    <x v="242"/>
    <x v="1778"/>
    <n v="2761.2"/>
    <n v="0.36"/>
    <x v="2"/>
    <x v="95"/>
  </r>
  <r>
    <x v="0"/>
    <n v="1128299"/>
    <x v="233"/>
    <x v="2"/>
    <x v="16"/>
    <x v="18"/>
    <x v="1"/>
    <n v="61"/>
    <x v="194"/>
    <x v="1779"/>
    <n v="1729.35"/>
    <n v="0.35"/>
    <x v="2"/>
    <x v="103"/>
  </r>
  <r>
    <x v="0"/>
    <n v="1128299"/>
    <x v="233"/>
    <x v="2"/>
    <x v="16"/>
    <x v="18"/>
    <x v="2"/>
    <n v="60"/>
    <x v="250"/>
    <x v="1780"/>
    <n v="2074.8000000000002"/>
    <n v="0.38"/>
    <x v="2"/>
    <x v="106"/>
  </r>
  <r>
    <x v="0"/>
    <n v="1128299"/>
    <x v="233"/>
    <x v="2"/>
    <x v="16"/>
    <x v="18"/>
    <x v="3"/>
    <n v="48"/>
    <x v="201"/>
    <x v="1781"/>
    <n v="1226.3999999999999"/>
    <n v="0.35"/>
    <x v="2"/>
    <x v="92"/>
  </r>
  <r>
    <x v="0"/>
    <n v="1128299"/>
    <x v="233"/>
    <x v="2"/>
    <x v="16"/>
    <x v="18"/>
    <x v="4"/>
    <n v="52"/>
    <x v="186"/>
    <x v="1140"/>
    <n v="589.68000000000006"/>
    <n v="0.27"/>
    <x v="2"/>
    <x v="107"/>
  </r>
  <r>
    <x v="0"/>
    <n v="1128299"/>
    <x v="233"/>
    <x v="2"/>
    <x v="16"/>
    <x v="18"/>
    <x v="5"/>
    <n v="66"/>
    <x v="198"/>
    <x v="1782"/>
    <n v="3102"/>
    <n v="0.5"/>
    <x v="2"/>
    <x v="108"/>
  </r>
  <r>
    <x v="0"/>
    <n v="1128299"/>
    <x v="264"/>
    <x v="2"/>
    <x v="16"/>
    <x v="18"/>
    <x v="0"/>
    <n v="51"/>
    <x v="174"/>
    <x v="1783"/>
    <n v="2981.46"/>
    <n v="0.37"/>
    <x v="2"/>
    <x v="109"/>
  </r>
  <r>
    <x v="0"/>
    <n v="1128299"/>
    <x v="264"/>
    <x v="2"/>
    <x v="16"/>
    <x v="18"/>
    <x v="1"/>
    <n v="58"/>
    <x v="230"/>
    <x v="1343"/>
    <n v="1875.72"/>
    <n v="0.33"/>
    <x v="2"/>
    <x v="91"/>
  </r>
  <r>
    <x v="0"/>
    <n v="1128299"/>
    <x v="264"/>
    <x v="2"/>
    <x v="16"/>
    <x v="18"/>
    <x v="2"/>
    <n v="56"/>
    <x v="230"/>
    <x v="1054"/>
    <n v="2195.2000000000003"/>
    <n v="0.4"/>
    <x v="2"/>
    <x v="97"/>
  </r>
  <r>
    <x v="0"/>
    <n v="1128299"/>
    <x v="264"/>
    <x v="2"/>
    <x v="16"/>
    <x v="18"/>
    <x v="3"/>
    <n v="52"/>
    <x v="232"/>
    <x v="1784"/>
    <n v="1664"/>
    <n v="0.4"/>
    <x v="2"/>
    <x v="107"/>
  </r>
  <r>
    <x v="0"/>
    <n v="1128299"/>
    <x v="264"/>
    <x v="2"/>
    <x v="16"/>
    <x v="18"/>
    <x v="4"/>
    <n v="55"/>
    <x v="219"/>
    <x v="1785"/>
    <n v="708.40000000000009"/>
    <n v="0.28000000000000003"/>
    <x v="2"/>
    <x v="88"/>
  </r>
  <r>
    <x v="0"/>
    <n v="1128299"/>
    <x v="264"/>
    <x v="2"/>
    <x v="16"/>
    <x v="18"/>
    <x v="5"/>
    <n v="69"/>
    <x v="231"/>
    <x v="1786"/>
    <n v="5426.85"/>
    <n v="0.55000000000000004"/>
    <x v="2"/>
    <x v="122"/>
  </r>
  <r>
    <x v="0"/>
    <n v="1128299"/>
    <x v="294"/>
    <x v="2"/>
    <x v="16"/>
    <x v="18"/>
    <x v="0"/>
    <n v="67"/>
    <x v="124"/>
    <x v="1787"/>
    <n v="5628"/>
    <n v="0.4"/>
    <x v="2"/>
    <x v="125"/>
  </r>
  <r>
    <x v="0"/>
    <n v="1128299"/>
    <x v="294"/>
    <x v="2"/>
    <x v="16"/>
    <x v="18"/>
    <x v="1"/>
    <n v="72"/>
    <x v="163"/>
    <x v="1788"/>
    <n v="3481.92"/>
    <n v="0.31"/>
    <x v="2"/>
    <x v="120"/>
  </r>
  <r>
    <x v="0"/>
    <n v="1128299"/>
    <x v="294"/>
    <x v="2"/>
    <x v="16"/>
    <x v="18"/>
    <x v="2"/>
    <n v="71"/>
    <x v="263"/>
    <x v="1789"/>
    <n v="4600.8"/>
    <n v="0.36"/>
    <x v="2"/>
    <x v="132"/>
  </r>
  <r>
    <x v="0"/>
    <n v="1128299"/>
    <x v="294"/>
    <x v="2"/>
    <x v="16"/>
    <x v="18"/>
    <x v="3"/>
    <n v="74"/>
    <x v="247"/>
    <x v="820"/>
    <n v="3739.96"/>
    <n v="0.38"/>
    <x v="2"/>
    <x v="135"/>
  </r>
  <r>
    <x v="0"/>
    <n v="1128299"/>
    <x v="294"/>
    <x v="2"/>
    <x v="16"/>
    <x v="18"/>
    <x v="4"/>
    <n v="83"/>
    <x v="246"/>
    <x v="1790"/>
    <n v="2191.1999999999998"/>
    <n v="0.3"/>
    <x v="2"/>
    <x v="136"/>
  </r>
  <r>
    <x v="0"/>
    <n v="1128299"/>
    <x v="294"/>
    <x v="2"/>
    <x v="16"/>
    <x v="18"/>
    <x v="5"/>
    <n v="97"/>
    <x v="138"/>
    <x v="1791"/>
    <n v="8524.36"/>
    <n v="0.52"/>
    <x v="2"/>
    <x v="149"/>
  </r>
  <r>
    <x v="0"/>
    <n v="1128299"/>
    <x v="323"/>
    <x v="2"/>
    <x v="16"/>
    <x v="18"/>
    <x v="0"/>
    <n v="74"/>
    <x v="159"/>
    <x v="1792"/>
    <n v="5695.04"/>
    <n v="0.37"/>
    <x v="2"/>
    <x v="135"/>
  </r>
  <r>
    <x v="0"/>
    <n v="1128299"/>
    <x v="323"/>
    <x v="2"/>
    <x v="16"/>
    <x v="18"/>
    <x v="1"/>
    <n v="81"/>
    <x v="131"/>
    <x v="1793"/>
    <n v="5012.2800000000007"/>
    <n v="0.34"/>
    <x v="2"/>
    <x v="150"/>
  </r>
  <r>
    <x v="0"/>
    <n v="1128299"/>
    <x v="323"/>
    <x v="2"/>
    <x v="16"/>
    <x v="18"/>
    <x v="2"/>
    <n v="79"/>
    <x v="42"/>
    <x v="1794"/>
    <n v="4266"/>
    <n v="0.36"/>
    <x v="2"/>
    <x v="151"/>
  </r>
  <r>
    <x v="0"/>
    <n v="1128299"/>
    <x v="323"/>
    <x v="2"/>
    <x v="16"/>
    <x v="18"/>
    <x v="3"/>
    <n v="73"/>
    <x v="242"/>
    <x v="1293"/>
    <n v="3796"/>
    <n v="0.4"/>
    <x v="2"/>
    <x v="134"/>
  </r>
  <r>
    <x v="0"/>
    <n v="1128299"/>
    <x v="323"/>
    <x v="2"/>
    <x v="16"/>
    <x v="18"/>
    <x v="4"/>
    <n v="80"/>
    <x v="197"/>
    <x v="1795"/>
    <n v="3576"/>
    <n v="0.3"/>
    <x v="2"/>
    <x v="142"/>
  </r>
  <r>
    <x v="0"/>
    <n v="1128299"/>
    <x v="323"/>
    <x v="2"/>
    <x v="16"/>
    <x v="18"/>
    <x v="5"/>
    <n v="96"/>
    <x v="125"/>
    <x v="1796"/>
    <n v="7687.68"/>
    <n v="0.52"/>
    <x v="2"/>
    <x v="152"/>
  </r>
  <r>
    <x v="0"/>
    <n v="1128299"/>
    <x v="355"/>
    <x v="2"/>
    <x v="16"/>
    <x v="18"/>
    <x v="0"/>
    <n v="79"/>
    <x v="124"/>
    <x v="1797"/>
    <n v="6138.3"/>
    <n v="0.37"/>
    <x v="2"/>
    <x v="151"/>
  </r>
  <r>
    <x v="0"/>
    <n v="1128299"/>
    <x v="355"/>
    <x v="2"/>
    <x v="16"/>
    <x v="18"/>
    <x v="1"/>
    <n v="71"/>
    <x v="153"/>
    <x v="1798"/>
    <n v="5262.52"/>
    <n v="0.34"/>
    <x v="2"/>
    <x v="132"/>
  </r>
  <r>
    <x v="0"/>
    <n v="1128299"/>
    <x v="355"/>
    <x v="2"/>
    <x v="16"/>
    <x v="18"/>
    <x v="2"/>
    <n v="64"/>
    <x v="244"/>
    <x v="1799"/>
    <n v="4043.52"/>
    <n v="0.39"/>
    <x v="2"/>
    <x v="101"/>
  </r>
  <r>
    <x v="0"/>
    <n v="1128299"/>
    <x v="355"/>
    <x v="2"/>
    <x v="16"/>
    <x v="18"/>
    <x v="3"/>
    <n v="67"/>
    <x v="213"/>
    <x v="1800"/>
    <n v="3615.32"/>
    <n v="0.38"/>
    <x v="2"/>
    <x v="125"/>
  </r>
  <r>
    <x v="1"/>
    <n v="1128299"/>
    <x v="355"/>
    <x v="2"/>
    <x v="16"/>
    <x v="18"/>
    <x v="4"/>
    <n v="69"/>
    <x v="135"/>
    <x v="1801"/>
    <n v="2738.61"/>
    <n v="0.27"/>
    <x v="2"/>
    <x v="122"/>
  </r>
  <r>
    <x v="1"/>
    <n v="1128299"/>
    <x v="355"/>
    <x v="2"/>
    <x v="16"/>
    <x v="18"/>
    <x v="5"/>
    <n v="72"/>
    <x v="246"/>
    <x v="1802"/>
    <n v="3358.0800000000004"/>
    <n v="0.53"/>
    <x v="2"/>
    <x v="120"/>
  </r>
  <r>
    <x v="1"/>
    <n v="1128299"/>
    <x v="387"/>
    <x v="2"/>
    <x v="16"/>
    <x v="18"/>
    <x v="0"/>
    <n v="62"/>
    <x v="197"/>
    <x v="1803"/>
    <n v="3325.68"/>
    <n v="0.36"/>
    <x v="2"/>
    <x v="104"/>
  </r>
  <r>
    <x v="1"/>
    <n v="1128299"/>
    <x v="387"/>
    <x v="2"/>
    <x v="16"/>
    <x v="18"/>
    <x v="1"/>
    <n v="69"/>
    <x v="197"/>
    <x v="1804"/>
    <n v="3392.73"/>
    <n v="0.33"/>
    <x v="2"/>
    <x v="122"/>
  </r>
  <r>
    <x v="1"/>
    <n v="1128299"/>
    <x v="387"/>
    <x v="2"/>
    <x v="16"/>
    <x v="18"/>
    <x v="2"/>
    <n v="64"/>
    <x v="193"/>
    <x v="1764"/>
    <n v="2620.8000000000002"/>
    <n v="0.39"/>
    <x v="2"/>
    <x v="101"/>
  </r>
  <r>
    <x v="1"/>
    <n v="1128299"/>
    <x v="387"/>
    <x v="2"/>
    <x v="16"/>
    <x v="18"/>
    <x v="3"/>
    <n v="62"/>
    <x v="211"/>
    <x v="1805"/>
    <n v="2108"/>
    <n v="0.4"/>
    <x v="2"/>
    <x v="104"/>
  </r>
  <r>
    <x v="1"/>
    <n v="1128299"/>
    <x v="387"/>
    <x v="2"/>
    <x v="16"/>
    <x v="18"/>
    <x v="4"/>
    <n v="71"/>
    <x v="250"/>
    <x v="1806"/>
    <n v="1938.3"/>
    <n v="0.3"/>
    <x v="2"/>
    <x v="132"/>
  </r>
  <r>
    <x v="1"/>
    <n v="1128299"/>
    <x v="387"/>
    <x v="2"/>
    <x v="16"/>
    <x v="18"/>
    <x v="5"/>
    <n v="56"/>
    <x v="193"/>
    <x v="1129"/>
    <n v="3116.4"/>
    <n v="0.53"/>
    <x v="2"/>
    <x v="97"/>
  </r>
  <r>
    <x v="1"/>
    <n v="1128299"/>
    <x v="416"/>
    <x v="2"/>
    <x v="16"/>
    <x v="18"/>
    <x v="0"/>
    <n v="52"/>
    <x v="168"/>
    <x v="1807"/>
    <n v="2579.2000000000003"/>
    <n v="0.4"/>
    <x v="2"/>
    <x v="107"/>
  </r>
  <r>
    <x v="1"/>
    <n v="1128299"/>
    <x v="416"/>
    <x v="2"/>
    <x v="16"/>
    <x v="18"/>
    <x v="1"/>
    <n v="61"/>
    <x v="216"/>
    <x v="1808"/>
    <n v="2525.4000000000005"/>
    <n v="0.30000000000000004"/>
    <x v="2"/>
    <x v="103"/>
  </r>
  <r>
    <x v="1"/>
    <n v="1128299"/>
    <x v="416"/>
    <x v="2"/>
    <x v="16"/>
    <x v="18"/>
    <x v="2"/>
    <n v="56"/>
    <x v="237"/>
    <x v="1809"/>
    <n v="1705.1999999999998"/>
    <n v="0.35"/>
    <x v="2"/>
    <x v="97"/>
  </r>
  <r>
    <x v="1"/>
    <n v="1128299"/>
    <x v="416"/>
    <x v="2"/>
    <x v="16"/>
    <x v="18"/>
    <x v="3"/>
    <n v="50"/>
    <x v="170"/>
    <x v="1810"/>
    <n v="1535.5"/>
    <n v="0.37"/>
    <x v="2"/>
    <x v="100"/>
  </r>
  <r>
    <x v="1"/>
    <n v="1128299"/>
    <x v="416"/>
    <x v="2"/>
    <x v="16"/>
    <x v="18"/>
    <x v="4"/>
    <n v="63"/>
    <x v="227"/>
    <x v="1692"/>
    <n v="1234.8000000000002"/>
    <n v="0.28000000000000003"/>
    <x v="2"/>
    <x v="121"/>
  </r>
  <r>
    <x v="1"/>
    <n v="1128299"/>
    <x v="416"/>
    <x v="2"/>
    <x v="16"/>
    <x v="18"/>
    <x v="5"/>
    <n v="64"/>
    <x v="41"/>
    <x v="1287"/>
    <n v="2448"/>
    <n v="0.51"/>
    <x v="2"/>
    <x v="101"/>
  </r>
  <r>
    <x v="1"/>
    <n v="1128299"/>
    <x v="447"/>
    <x v="2"/>
    <x v="16"/>
    <x v="18"/>
    <x v="0"/>
    <n v="51"/>
    <x v="174"/>
    <x v="1783"/>
    <n v="2981.46"/>
    <n v="0.37"/>
    <x v="2"/>
    <x v="109"/>
  </r>
  <r>
    <x v="1"/>
    <n v="1128299"/>
    <x v="447"/>
    <x v="2"/>
    <x v="16"/>
    <x v="18"/>
    <x v="1"/>
    <n v="56"/>
    <x v="137"/>
    <x v="1811"/>
    <n v="3010.56"/>
    <n v="0.32"/>
    <x v="2"/>
    <x v="97"/>
  </r>
  <r>
    <x v="1"/>
    <n v="1128299"/>
    <x v="447"/>
    <x v="2"/>
    <x v="16"/>
    <x v="18"/>
    <x v="2"/>
    <n v="50"/>
    <x v="248"/>
    <x v="1642"/>
    <n v="2460"/>
    <n v="0.4"/>
    <x v="2"/>
    <x v="100"/>
  </r>
  <r>
    <x v="1"/>
    <n v="1128299"/>
    <x v="447"/>
    <x v="2"/>
    <x v="16"/>
    <x v="18"/>
    <x v="3"/>
    <n v="60"/>
    <x v="233"/>
    <x v="1204"/>
    <n v="2433.6"/>
    <n v="0.39"/>
    <x v="2"/>
    <x v="106"/>
  </r>
  <r>
    <x v="1"/>
    <n v="1128299"/>
    <x v="447"/>
    <x v="2"/>
    <x v="16"/>
    <x v="18"/>
    <x v="4"/>
    <n v="83"/>
    <x v="161"/>
    <x v="1812"/>
    <n v="2813.7"/>
    <n v="0.3"/>
    <x v="2"/>
    <x v="136"/>
  </r>
  <r>
    <x v="1"/>
    <n v="1128299"/>
    <x v="447"/>
    <x v="2"/>
    <x v="16"/>
    <x v="18"/>
    <x v="5"/>
    <n v="82"/>
    <x v="150"/>
    <x v="1813"/>
    <n v="5969.6"/>
    <n v="0.52"/>
    <x v="2"/>
    <x v="138"/>
  </r>
  <r>
    <x v="1"/>
    <n v="1128299"/>
    <x v="476"/>
    <x v="2"/>
    <x v="16"/>
    <x v="18"/>
    <x v="0"/>
    <n v="68"/>
    <x v="133"/>
    <x v="1814"/>
    <n v="5140.8"/>
    <n v="0.4"/>
    <x v="2"/>
    <x v="105"/>
  </r>
  <r>
    <x v="1"/>
    <n v="1128299"/>
    <x v="476"/>
    <x v="2"/>
    <x v="16"/>
    <x v="18"/>
    <x v="1"/>
    <n v="77"/>
    <x v="131"/>
    <x v="1815"/>
    <n v="4204.2000000000007"/>
    <n v="0.30000000000000004"/>
    <x v="2"/>
    <x v="140"/>
  </r>
  <r>
    <x v="2"/>
    <n v="1128299"/>
    <x v="476"/>
    <x v="2"/>
    <x v="16"/>
    <x v="18"/>
    <x v="2"/>
    <n v="74"/>
    <x v="192"/>
    <x v="1816"/>
    <n v="3496.5"/>
    <n v="0.35"/>
    <x v="2"/>
    <x v="135"/>
  </r>
  <r>
    <x v="2"/>
    <n v="1128299"/>
    <x v="476"/>
    <x v="2"/>
    <x v="16"/>
    <x v="18"/>
    <x v="3"/>
    <n v="73"/>
    <x v="57"/>
    <x v="1817"/>
    <n v="3704.7499999999995"/>
    <n v="0.35"/>
    <x v="2"/>
    <x v="134"/>
  </r>
  <r>
    <x v="2"/>
    <n v="1128299"/>
    <x v="476"/>
    <x v="2"/>
    <x v="16"/>
    <x v="18"/>
    <x v="4"/>
    <n v="84"/>
    <x v="209"/>
    <x v="1369"/>
    <n v="2795.52"/>
    <n v="0.26"/>
    <x v="2"/>
    <x v="153"/>
  </r>
  <r>
    <x v="2"/>
    <n v="1128299"/>
    <x v="476"/>
    <x v="2"/>
    <x v="16"/>
    <x v="18"/>
    <x v="5"/>
    <n v="89"/>
    <x v="213"/>
    <x v="1818"/>
    <n v="6319"/>
    <n v="0.5"/>
    <x v="2"/>
    <x v="154"/>
  </r>
  <r>
    <x v="2"/>
    <n v="1128299"/>
    <x v="181"/>
    <x v="2"/>
    <x v="16"/>
    <x v="18"/>
    <x v="0"/>
    <n v="38"/>
    <x v="202"/>
    <x v="1819"/>
    <n v="1879.1"/>
    <n v="0.43"/>
    <x v="2"/>
    <x v="115"/>
  </r>
  <r>
    <x v="2"/>
    <n v="1128299"/>
    <x v="181"/>
    <x v="2"/>
    <x v="16"/>
    <x v="18"/>
    <x v="1"/>
    <n v="48"/>
    <x v="248"/>
    <x v="1102"/>
    <n v="2066.4"/>
    <n v="0.35"/>
    <x v="2"/>
    <x v="92"/>
  </r>
  <r>
    <x v="2"/>
    <n v="1128299"/>
    <x v="181"/>
    <x v="2"/>
    <x v="16"/>
    <x v="18"/>
    <x v="2"/>
    <n v="45"/>
    <x v="248"/>
    <x v="1820"/>
    <n v="2269.35"/>
    <n v="0.41"/>
    <x v="2"/>
    <x v="96"/>
  </r>
  <r>
    <x v="2"/>
    <n v="1128299"/>
    <x v="181"/>
    <x v="2"/>
    <x v="16"/>
    <x v="18"/>
    <x v="3"/>
    <n v="47"/>
    <x v="169"/>
    <x v="1467"/>
    <n v="1628.5499999999997"/>
    <n v="0.44999999999999996"/>
    <x v="2"/>
    <x v="85"/>
  </r>
  <r>
    <x v="2"/>
    <n v="1128299"/>
    <x v="181"/>
    <x v="2"/>
    <x v="16"/>
    <x v="18"/>
    <x v="4"/>
    <n v="54"/>
    <x v="181"/>
    <x v="1821"/>
    <n v="1101.6000000000001"/>
    <n v="0.30000000000000004"/>
    <x v="2"/>
    <x v="99"/>
  </r>
  <r>
    <x v="2"/>
    <n v="1128299"/>
    <x v="181"/>
    <x v="2"/>
    <x v="16"/>
    <x v="18"/>
    <x v="5"/>
    <n v="49"/>
    <x v="168"/>
    <x v="1703"/>
    <n v="3584.8400000000006"/>
    <n v="0.59000000000000008"/>
    <x v="2"/>
    <x v="98"/>
  </r>
  <r>
    <x v="2"/>
    <n v="1128299"/>
    <x v="212"/>
    <x v="2"/>
    <x v="16"/>
    <x v="18"/>
    <x v="0"/>
    <n v="36"/>
    <x v="251"/>
    <x v="1822"/>
    <n v="2071.44"/>
    <n v="0.42"/>
    <x v="2"/>
    <x v="86"/>
  </r>
  <r>
    <x v="2"/>
    <n v="1128299"/>
    <x v="212"/>
    <x v="2"/>
    <x v="16"/>
    <x v="18"/>
    <x v="1"/>
    <n v="49"/>
    <x v="215"/>
    <x v="1823"/>
    <n v="1903.6499999999999"/>
    <n v="0.35"/>
    <x v="2"/>
    <x v="98"/>
  </r>
  <r>
    <x v="2"/>
    <n v="1128299"/>
    <x v="212"/>
    <x v="2"/>
    <x v="16"/>
    <x v="18"/>
    <x v="2"/>
    <n v="49"/>
    <x v="215"/>
    <x v="1823"/>
    <n v="2175.6"/>
    <n v="0.4"/>
    <x v="2"/>
    <x v="98"/>
  </r>
  <r>
    <x v="2"/>
    <n v="1128299"/>
    <x v="212"/>
    <x v="4"/>
    <x v="8"/>
    <x v="19"/>
    <x v="3"/>
    <n v="45"/>
    <x v="238"/>
    <x v="1824"/>
    <n v="1465.2"/>
    <n v="0.44"/>
    <x v="2"/>
    <x v="96"/>
  </r>
  <r>
    <x v="2"/>
    <n v="1128299"/>
    <x v="212"/>
    <x v="4"/>
    <x v="8"/>
    <x v="19"/>
    <x v="4"/>
    <n v="52"/>
    <x v="180"/>
    <x v="1320"/>
    <n v="998.4"/>
    <n v="0.32"/>
    <x v="2"/>
    <x v="107"/>
  </r>
  <r>
    <x v="2"/>
    <n v="1128299"/>
    <x v="212"/>
    <x v="4"/>
    <x v="8"/>
    <x v="19"/>
    <x v="5"/>
    <n v="47"/>
    <x v="243"/>
    <x v="1197"/>
    <n v="2944.0800000000004"/>
    <n v="0.58000000000000007"/>
    <x v="2"/>
    <x v="85"/>
  </r>
  <r>
    <x v="2"/>
    <n v="1128299"/>
    <x v="221"/>
    <x v="4"/>
    <x v="8"/>
    <x v="19"/>
    <x v="0"/>
    <n v="46"/>
    <x v="160"/>
    <x v="1825"/>
    <n v="3017.6"/>
    <n v="0.41"/>
    <x v="2"/>
    <x v="89"/>
  </r>
  <r>
    <x v="2"/>
    <n v="1128299"/>
    <x v="221"/>
    <x v="4"/>
    <x v="8"/>
    <x v="19"/>
    <x v="1"/>
    <n v="58"/>
    <x v="38"/>
    <x v="1826"/>
    <n v="2204"/>
    <n v="0.38"/>
    <x v="2"/>
    <x v="91"/>
  </r>
  <r>
    <x v="2"/>
    <n v="1128299"/>
    <x v="221"/>
    <x v="4"/>
    <x v="8"/>
    <x v="19"/>
    <x v="2"/>
    <n v="59"/>
    <x v="202"/>
    <x v="1827"/>
    <n v="2917.55"/>
    <n v="0.43"/>
    <x v="2"/>
    <x v="95"/>
  </r>
  <r>
    <x v="2"/>
    <n v="1128299"/>
    <x v="221"/>
    <x v="4"/>
    <x v="8"/>
    <x v="19"/>
    <x v="3"/>
    <n v="58"/>
    <x v="250"/>
    <x v="1064"/>
    <n v="2216.7599999999998"/>
    <n v="0.42"/>
    <x v="2"/>
    <x v="91"/>
  </r>
  <r>
    <x v="2"/>
    <n v="1128299"/>
    <x v="221"/>
    <x v="4"/>
    <x v="8"/>
    <x v="19"/>
    <x v="4"/>
    <n v="61"/>
    <x v="178"/>
    <x v="1727"/>
    <n v="885.72"/>
    <n v="0.33"/>
    <x v="2"/>
    <x v="103"/>
  </r>
  <r>
    <x v="2"/>
    <n v="1128299"/>
    <x v="221"/>
    <x v="4"/>
    <x v="8"/>
    <x v="19"/>
    <x v="5"/>
    <n v="54"/>
    <x v="253"/>
    <x v="1828"/>
    <n v="3272.4"/>
    <n v="0.6"/>
    <x v="2"/>
    <x v="99"/>
  </r>
  <r>
    <x v="1"/>
    <n v="1128299"/>
    <x v="240"/>
    <x v="4"/>
    <x v="8"/>
    <x v="19"/>
    <x v="0"/>
    <n v="62"/>
    <x v="216"/>
    <x v="1709"/>
    <n v="3593.52"/>
    <n v="0.42"/>
    <x v="2"/>
    <x v="104"/>
  </r>
  <r>
    <x v="1"/>
    <n v="1128299"/>
    <x v="240"/>
    <x v="4"/>
    <x v="8"/>
    <x v="19"/>
    <x v="1"/>
    <n v="66"/>
    <x v="230"/>
    <x v="1829"/>
    <n v="2263.7999999999997"/>
    <n v="0.35"/>
    <x v="2"/>
    <x v="108"/>
  </r>
  <r>
    <x v="1"/>
    <n v="1128299"/>
    <x v="240"/>
    <x v="4"/>
    <x v="8"/>
    <x v="19"/>
    <x v="2"/>
    <n v="66"/>
    <x v="196"/>
    <x v="1830"/>
    <n v="3247.2"/>
    <n v="0.41"/>
    <x v="2"/>
    <x v="108"/>
  </r>
  <r>
    <x v="1"/>
    <n v="1128299"/>
    <x v="240"/>
    <x v="4"/>
    <x v="8"/>
    <x v="19"/>
    <x v="3"/>
    <n v="52"/>
    <x v="199"/>
    <x v="1716"/>
    <n v="1965.6"/>
    <n v="0.44999999999999996"/>
    <x v="2"/>
    <x v="107"/>
  </r>
  <r>
    <x v="1"/>
    <n v="1128299"/>
    <x v="240"/>
    <x v="4"/>
    <x v="8"/>
    <x v="19"/>
    <x v="4"/>
    <n v="59"/>
    <x v="208"/>
    <x v="1051"/>
    <n v="1197.6999999999998"/>
    <n v="0.35"/>
    <x v="2"/>
    <x v="95"/>
  </r>
  <r>
    <x v="1"/>
    <n v="1128299"/>
    <x v="240"/>
    <x v="4"/>
    <x v="8"/>
    <x v="19"/>
    <x v="5"/>
    <n v="72"/>
    <x v="245"/>
    <x v="1831"/>
    <n v="4708.8"/>
    <n v="0.6"/>
    <x v="2"/>
    <x v="120"/>
  </r>
  <r>
    <x v="1"/>
    <n v="1128299"/>
    <x v="271"/>
    <x v="4"/>
    <x v="8"/>
    <x v="19"/>
    <x v="0"/>
    <n v="58"/>
    <x v="155"/>
    <x v="878"/>
    <n v="3865.7"/>
    <n v="0.43"/>
    <x v="2"/>
    <x v="91"/>
  </r>
  <r>
    <x v="1"/>
    <n v="1128299"/>
    <x v="271"/>
    <x v="4"/>
    <x v="8"/>
    <x v="19"/>
    <x v="1"/>
    <n v="60"/>
    <x v="209"/>
    <x v="1363"/>
    <n v="3072"/>
    <n v="0.4"/>
    <x v="2"/>
    <x v="106"/>
  </r>
  <r>
    <x v="1"/>
    <n v="1128299"/>
    <x v="271"/>
    <x v="4"/>
    <x v="8"/>
    <x v="19"/>
    <x v="2"/>
    <n v="59"/>
    <x v="164"/>
    <x v="1239"/>
    <n v="3159.45"/>
    <n v="0.44999999999999996"/>
    <x v="2"/>
    <x v="95"/>
  </r>
  <r>
    <x v="1"/>
    <n v="1128299"/>
    <x v="271"/>
    <x v="4"/>
    <x v="8"/>
    <x v="19"/>
    <x v="3"/>
    <n v="59"/>
    <x v="246"/>
    <x v="1584"/>
    <n v="2232.56"/>
    <n v="0.43"/>
    <x v="2"/>
    <x v="95"/>
  </r>
  <r>
    <x v="1"/>
    <n v="1128299"/>
    <x v="271"/>
    <x v="4"/>
    <x v="8"/>
    <x v="19"/>
    <x v="4"/>
    <n v="52"/>
    <x v="181"/>
    <x v="1625"/>
    <n v="1131.52"/>
    <n v="0.32"/>
    <x v="2"/>
    <x v="107"/>
  </r>
  <r>
    <x v="1"/>
    <n v="1128299"/>
    <x v="271"/>
    <x v="4"/>
    <x v="8"/>
    <x v="19"/>
    <x v="5"/>
    <n v="67"/>
    <x v="217"/>
    <x v="1832"/>
    <n v="6722.7800000000007"/>
    <n v="0.58000000000000007"/>
    <x v="2"/>
    <x v="125"/>
  </r>
  <r>
    <x v="1"/>
    <n v="1128299"/>
    <x v="301"/>
    <x v="4"/>
    <x v="8"/>
    <x v="19"/>
    <x v="0"/>
    <n v="61"/>
    <x v="149"/>
    <x v="1833"/>
    <n v="6121.3499999999995"/>
    <n v="0.44999999999999996"/>
    <x v="2"/>
    <x v="103"/>
  </r>
  <r>
    <x v="1"/>
    <n v="1128299"/>
    <x v="301"/>
    <x v="4"/>
    <x v="8"/>
    <x v="19"/>
    <x v="1"/>
    <n v="64"/>
    <x v="126"/>
    <x v="1834"/>
    <n v="4547.2"/>
    <n v="0.35"/>
    <x v="2"/>
    <x v="101"/>
  </r>
  <r>
    <x v="1"/>
    <n v="1128299"/>
    <x v="301"/>
    <x v="4"/>
    <x v="8"/>
    <x v="19"/>
    <x v="2"/>
    <n v="80"/>
    <x v="124"/>
    <x v="1835"/>
    <n v="7224"/>
    <n v="0.43"/>
    <x v="2"/>
    <x v="142"/>
  </r>
  <r>
    <x v="1"/>
    <n v="1128299"/>
    <x v="301"/>
    <x v="4"/>
    <x v="8"/>
    <x v="19"/>
    <x v="3"/>
    <n v="77"/>
    <x v="155"/>
    <x v="1836"/>
    <n v="5012.7"/>
    <n v="0.42"/>
    <x v="2"/>
    <x v="140"/>
  </r>
  <r>
    <x v="1"/>
    <n v="1128299"/>
    <x v="301"/>
    <x v="4"/>
    <x v="8"/>
    <x v="19"/>
    <x v="4"/>
    <n v="89"/>
    <x v="214"/>
    <x v="1837"/>
    <n v="3588.48"/>
    <n v="0.32"/>
    <x v="2"/>
    <x v="154"/>
  </r>
  <r>
    <x v="1"/>
    <n v="1128299"/>
    <x v="301"/>
    <x v="4"/>
    <x v="8"/>
    <x v="19"/>
    <x v="5"/>
    <n v="103"/>
    <x v="153"/>
    <x v="1838"/>
    <n v="12574.240000000002"/>
    <n v="0.56000000000000005"/>
    <x v="2"/>
    <x v="155"/>
  </r>
  <r>
    <x v="1"/>
    <n v="1128299"/>
    <x v="330"/>
    <x v="4"/>
    <x v="8"/>
    <x v="19"/>
    <x v="0"/>
    <n v="83"/>
    <x v="90"/>
    <x v="1839"/>
    <n v="9531.7199999999993"/>
    <n v="0.44"/>
    <x v="2"/>
    <x v="136"/>
  </r>
  <r>
    <x v="1"/>
    <n v="1128299"/>
    <x v="330"/>
    <x v="4"/>
    <x v="8"/>
    <x v="19"/>
    <x v="1"/>
    <n v="88"/>
    <x v="37"/>
    <x v="1840"/>
    <n v="7920"/>
    <n v="0.4"/>
    <x v="2"/>
    <x v="144"/>
  </r>
  <r>
    <x v="1"/>
    <n v="1128299"/>
    <x v="330"/>
    <x v="4"/>
    <x v="8"/>
    <x v="19"/>
    <x v="2"/>
    <n v="86"/>
    <x v="133"/>
    <x v="1841"/>
    <n v="7151.76"/>
    <n v="0.44"/>
    <x v="2"/>
    <x v="145"/>
  </r>
  <r>
    <x v="1"/>
    <n v="1128299"/>
    <x v="330"/>
    <x v="4"/>
    <x v="8"/>
    <x v="19"/>
    <x v="3"/>
    <n v="82"/>
    <x v="263"/>
    <x v="1842"/>
    <n v="6346.8"/>
    <n v="0.43"/>
    <x v="2"/>
    <x v="138"/>
  </r>
  <r>
    <x v="1"/>
    <n v="1128299"/>
    <x v="330"/>
    <x v="4"/>
    <x v="8"/>
    <x v="19"/>
    <x v="4"/>
    <n v="89"/>
    <x v="49"/>
    <x v="1843"/>
    <n v="5553.6"/>
    <n v="0.32"/>
    <x v="2"/>
    <x v="154"/>
  </r>
  <r>
    <x v="1"/>
    <n v="1128299"/>
    <x v="330"/>
    <x v="4"/>
    <x v="8"/>
    <x v="19"/>
    <x v="5"/>
    <n v="101"/>
    <x v="134"/>
    <x v="1844"/>
    <n v="9383.9100000000017"/>
    <n v="0.57000000000000006"/>
    <x v="2"/>
    <x v="156"/>
  </r>
  <r>
    <x v="1"/>
    <n v="1128299"/>
    <x v="362"/>
    <x v="4"/>
    <x v="8"/>
    <x v="19"/>
    <x v="0"/>
    <n v="87"/>
    <x v="127"/>
    <x v="1845"/>
    <n v="7597.7099999999991"/>
    <n v="0.41"/>
    <x v="2"/>
    <x v="157"/>
  </r>
  <r>
    <x v="1"/>
    <n v="1128299"/>
    <x v="362"/>
    <x v="4"/>
    <x v="8"/>
    <x v="19"/>
    <x v="1"/>
    <n v="77"/>
    <x v="92"/>
    <x v="1846"/>
    <n v="5551.7"/>
    <n v="0.35"/>
    <x v="2"/>
    <x v="140"/>
  </r>
  <r>
    <x v="1"/>
    <n v="1128299"/>
    <x v="362"/>
    <x v="4"/>
    <x v="8"/>
    <x v="19"/>
    <x v="2"/>
    <n v="78"/>
    <x v="133"/>
    <x v="1793"/>
    <n v="6339.0599999999995"/>
    <n v="0.43"/>
    <x v="2"/>
    <x v="133"/>
  </r>
  <r>
    <x v="1"/>
    <n v="1128299"/>
    <x v="362"/>
    <x v="4"/>
    <x v="8"/>
    <x v="19"/>
    <x v="3"/>
    <n v="77"/>
    <x v="231"/>
    <x v="1847"/>
    <n v="4624.62"/>
    <n v="0.42"/>
    <x v="2"/>
    <x v="140"/>
  </r>
  <r>
    <x v="1"/>
    <n v="1128299"/>
    <x v="362"/>
    <x v="4"/>
    <x v="8"/>
    <x v="19"/>
    <x v="4"/>
    <n v="74"/>
    <x v="231"/>
    <x v="1848"/>
    <n v="3280.42"/>
    <n v="0.31"/>
    <x v="2"/>
    <x v="135"/>
  </r>
  <r>
    <x v="1"/>
    <n v="1128299"/>
    <x v="362"/>
    <x v="4"/>
    <x v="8"/>
    <x v="19"/>
    <x v="5"/>
    <n v="81"/>
    <x v="237"/>
    <x v="1849"/>
    <n v="4087.2600000000007"/>
    <n v="0.58000000000000007"/>
    <x v="2"/>
    <x v="150"/>
  </r>
  <r>
    <x v="1"/>
    <n v="1128299"/>
    <x v="394"/>
    <x v="4"/>
    <x v="8"/>
    <x v="19"/>
    <x v="0"/>
    <n v="58"/>
    <x v="150"/>
    <x v="1850"/>
    <n v="3248"/>
    <n v="0.4"/>
    <x v="2"/>
    <x v="91"/>
  </r>
  <r>
    <x v="1"/>
    <n v="1128299"/>
    <x v="394"/>
    <x v="4"/>
    <x v="8"/>
    <x v="19"/>
    <x v="1"/>
    <n v="60"/>
    <x v="192"/>
    <x v="1851"/>
    <n v="2997"/>
    <n v="0.37"/>
    <x v="2"/>
    <x v="106"/>
  </r>
  <r>
    <x v="1"/>
    <n v="1128299"/>
    <x v="394"/>
    <x v="4"/>
    <x v="8"/>
    <x v="19"/>
    <x v="2"/>
    <n v="54"/>
    <x v="41"/>
    <x v="1156"/>
    <n v="1822.4999999999998"/>
    <n v="0.44999999999999996"/>
    <x v="2"/>
    <x v="99"/>
  </r>
  <r>
    <x v="1"/>
    <n v="1128299"/>
    <x v="394"/>
    <x v="4"/>
    <x v="8"/>
    <x v="19"/>
    <x v="3"/>
    <n v="54"/>
    <x v="188"/>
    <x v="1517"/>
    <n v="1544.4"/>
    <n v="0.44"/>
    <x v="2"/>
    <x v="99"/>
  </r>
  <r>
    <x v="1"/>
    <n v="1128299"/>
    <x v="394"/>
    <x v="4"/>
    <x v="8"/>
    <x v="19"/>
    <x v="4"/>
    <n v="64"/>
    <x v="238"/>
    <x v="1245"/>
    <n v="1468.16"/>
    <n v="0.31"/>
    <x v="2"/>
    <x v="101"/>
  </r>
  <r>
    <x v="1"/>
    <n v="1128299"/>
    <x v="394"/>
    <x v="4"/>
    <x v="8"/>
    <x v="19"/>
    <x v="5"/>
    <n v="51"/>
    <x v="41"/>
    <x v="1740"/>
    <n v="2103.75"/>
    <n v="0.55000000000000004"/>
    <x v="2"/>
    <x v="109"/>
  </r>
  <r>
    <x v="1"/>
    <n v="1128299"/>
    <x v="423"/>
    <x v="4"/>
    <x v="8"/>
    <x v="19"/>
    <x v="0"/>
    <n v="47"/>
    <x v="38"/>
    <x v="1030"/>
    <n v="2068"/>
    <n v="0.44"/>
    <x v="2"/>
    <x v="85"/>
  </r>
  <r>
    <x v="1"/>
    <n v="1128299"/>
    <x v="423"/>
    <x v="4"/>
    <x v="8"/>
    <x v="19"/>
    <x v="1"/>
    <n v="59"/>
    <x v="179"/>
    <x v="1264"/>
    <n v="3228.48"/>
    <n v="0.38"/>
    <x v="2"/>
    <x v="95"/>
  </r>
  <r>
    <x v="1"/>
    <n v="1128299"/>
    <x v="423"/>
    <x v="4"/>
    <x v="8"/>
    <x v="19"/>
    <x v="2"/>
    <n v="55"/>
    <x v="205"/>
    <x v="1043"/>
    <n v="2525.6"/>
    <n v="0.41"/>
    <x v="2"/>
    <x v="88"/>
  </r>
  <r>
    <x v="1"/>
    <n v="1128299"/>
    <x v="423"/>
    <x v="4"/>
    <x v="8"/>
    <x v="19"/>
    <x v="3"/>
    <n v="51"/>
    <x v="161"/>
    <x v="1511"/>
    <n v="2362.83"/>
    <n v="0.41"/>
    <x v="2"/>
    <x v="109"/>
  </r>
  <r>
    <x v="1"/>
    <n v="1128299"/>
    <x v="423"/>
    <x v="4"/>
    <x v="8"/>
    <x v="19"/>
    <x v="4"/>
    <n v="59"/>
    <x v="230"/>
    <x v="1260"/>
    <n v="1792.42"/>
    <n v="0.31"/>
    <x v="2"/>
    <x v="95"/>
  </r>
  <r>
    <x v="1"/>
    <n v="1128299"/>
    <x v="423"/>
    <x v="4"/>
    <x v="8"/>
    <x v="19"/>
    <x v="5"/>
    <n v="65"/>
    <x v="233"/>
    <x v="1852"/>
    <n v="3920.8000000000006"/>
    <n v="0.58000000000000007"/>
    <x v="2"/>
    <x v="124"/>
  </r>
  <r>
    <x v="1"/>
    <n v="1128299"/>
    <x v="454"/>
    <x v="4"/>
    <x v="8"/>
    <x v="19"/>
    <x v="0"/>
    <n v="52"/>
    <x v="138"/>
    <x v="1853"/>
    <n v="3515.2000000000003"/>
    <n v="0.4"/>
    <x v="2"/>
    <x v="107"/>
  </r>
  <r>
    <x v="1"/>
    <n v="1128299"/>
    <x v="454"/>
    <x v="4"/>
    <x v="8"/>
    <x v="19"/>
    <x v="1"/>
    <n v="54"/>
    <x v="36"/>
    <x v="1366"/>
    <n v="3591"/>
    <n v="0.38"/>
    <x v="2"/>
    <x v="99"/>
  </r>
  <r>
    <x v="1"/>
    <n v="1128299"/>
    <x v="454"/>
    <x v="4"/>
    <x v="8"/>
    <x v="19"/>
    <x v="2"/>
    <n v="53"/>
    <x v="135"/>
    <x v="1854"/>
    <n v="3194.31"/>
    <n v="0.41"/>
    <x v="2"/>
    <x v="102"/>
  </r>
  <r>
    <x v="1"/>
    <n v="1128299"/>
    <x v="454"/>
    <x v="4"/>
    <x v="8"/>
    <x v="19"/>
    <x v="3"/>
    <n v="64"/>
    <x v="42"/>
    <x v="1234"/>
    <n v="4128"/>
    <n v="0.43"/>
    <x v="2"/>
    <x v="101"/>
  </r>
  <r>
    <x v="1"/>
    <n v="1128299"/>
    <x v="454"/>
    <x v="4"/>
    <x v="8"/>
    <x v="19"/>
    <x v="4"/>
    <n v="77"/>
    <x v="168"/>
    <x v="1855"/>
    <n v="2864.4000000000005"/>
    <n v="0.30000000000000004"/>
    <x v="2"/>
    <x v="140"/>
  </r>
  <r>
    <x v="1"/>
    <n v="1128299"/>
    <x v="454"/>
    <x v="4"/>
    <x v="8"/>
    <x v="19"/>
    <x v="5"/>
    <n v="86"/>
    <x v="244"/>
    <x v="1856"/>
    <n v="8219.880000000001"/>
    <n v="0.59000000000000008"/>
    <x v="2"/>
    <x v="145"/>
  </r>
  <r>
    <x v="1"/>
    <n v="1128299"/>
    <x v="483"/>
    <x v="4"/>
    <x v="8"/>
    <x v="19"/>
    <x v="0"/>
    <n v="72"/>
    <x v="97"/>
    <x v="1857"/>
    <n v="6220.8"/>
    <n v="0.4"/>
    <x v="2"/>
    <x v="120"/>
  </r>
  <r>
    <x v="1"/>
    <n v="1128299"/>
    <x v="483"/>
    <x v="4"/>
    <x v="8"/>
    <x v="19"/>
    <x v="1"/>
    <n v="82"/>
    <x v="40"/>
    <x v="1858"/>
    <n v="5740"/>
    <n v="0.35"/>
    <x v="2"/>
    <x v="138"/>
  </r>
  <r>
    <x v="3"/>
    <n v="1128299"/>
    <x v="483"/>
    <x v="4"/>
    <x v="8"/>
    <x v="19"/>
    <x v="2"/>
    <n v="75"/>
    <x v="132"/>
    <x v="1658"/>
    <n v="5220"/>
    <n v="0.4"/>
    <x v="2"/>
    <x v="137"/>
  </r>
  <r>
    <x v="3"/>
    <n v="1128299"/>
    <x v="483"/>
    <x v="4"/>
    <x v="8"/>
    <x v="19"/>
    <x v="3"/>
    <n v="78"/>
    <x v="263"/>
    <x v="1859"/>
    <n v="5756.4"/>
    <n v="0.41"/>
    <x v="2"/>
    <x v="133"/>
  </r>
  <r>
    <x v="3"/>
    <n v="1128299"/>
    <x v="483"/>
    <x v="4"/>
    <x v="8"/>
    <x v="19"/>
    <x v="4"/>
    <n v="86"/>
    <x v="135"/>
    <x v="1860"/>
    <n v="4424.7"/>
    <n v="0.35"/>
    <x v="2"/>
    <x v="145"/>
  </r>
  <r>
    <x v="3"/>
    <n v="1128299"/>
    <x v="483"/>
    <x v="4"/>
    <x v="8"/>
    <x v="19"/>
    <x v="5"/>
    <n v="87"/>
    <x v="163"/>
    <x v="1861"/>
    <n v="7464.6"/>
    <n v="0.55000000000000004"/>
    <x v="2"/>
    <x v="157"/>
  </r>
  <r>
    <x v="3"/>
    <n v="1185732"/>
    <x v="176"/>
    <x v="4"/>
    <x v="8"/>
    <x v="19"/>
    <x v="0"/>
    <n v="41"/>
    <x v="128"/>
    <x v="1862"/>
    <n v="5750.2500000000009"/>
    <n v="0.55000000000000004"/>
    <x v="2"/>
    <x v="87"/>
  </r>
  <r>
    <x v="3"/>
    <n v="1185732"/>
    <x v="176"/>
    <x v="4"/>
    <x v="8"/>
    <x v="19"/>
    <x v="1"/>
    <n v="44"/>
    <x v="133"/>
    <x v="961"/>
    <n v="3908.52"/>
    <n v="0.47"/>
    <x v="2"/>
    <x v="90"/>
  </r>
  <r>
    <x v="3"/>
    <n v="1185732"/>
    <x v="176"/>
    <x v="4"/>
    <x v="8"/>
    <x v="19"/>
    <x v="2"/>
    <n v="32"/>
    <x v="138"/>
    <x v="1195"/>
    <n v="2055.04"/>
    <n v="0.38"/>
    <x v="2"/>
    <x v="114"/>
  </r>
  <r>
    <x v="3"/>
    <n v="1185732"/>
    <x v="176"/>
    <x v="4"/>
    <x v="8"/>
    <x v="19"/>
    <x v="3"/>
    <n v="37"/>
    <x v="57"/>
    <x v="1863"/>
    <n v="2199.65"/>
    <n v="0.41"/>
    <x v="2"/>
    <x v="117"/>
  </r>
  <r>
    <x v="3"/>
    <n v="1185732"/>
    <x v="176"/>
    <x v="4"/>
    <x v="8"/>
    <x v="19"/>
    <x v="4"/>
    <n v="51"/>
    <x v="241"/>
    <x v="804"/>
    <n v="3786.7499999999995"/>
    <n v="0.44999999999999996"/>
    <x v="2"/>
    <x v="109"/>
  </r>
  <r>
    <x v="3"/>
    <n v="1185732"/>
    <x v="176"/>
    <x v="4"/>
    <x v="8"/>
    <x v="19"/>
    <x v="5"/>
    <n v="44"/>
    <x v="129"/>
    <x v="1083"/>
    <n v="5033.6000000000004"/>
    <n v="0.65"/>
    <x v="2"/>
    <x v="90"/>
  </r>
  <r>
    <x v="3"/>
    <n v="1185732"/>
    <x v="205"/>
    <x v="4"/>
    <x v="8"/>
    <x v="19"/>
    <x v="0"/>
    <n v="44"/>
    <x v="88"/>
    <x v="1864"/>
    <n v="5662.8"/>
    <n v="0.55000000000000004"/>
    <x v="2"/>
    <x v="90"/>
  </r>
  <r>
    <x v="3"/>
    <n v="1185732"/>
    <x v="205"/>
    <x v="4"/>
    <x v="8"/>
    <x v="19"/>
    <x v="1"/>
    <n v="42"/>
    <x v="216"/>
    <x v="1865"/>
    <n v="2840.04"/>
    <n v="0.49"/>
    <x v="2"/>
    <x v="119"/>
  </r>
  <r>
    <x v="3"/>
    <n v="1185732"/>
    <x v="205"/>
    <x v="4"/>
    <x v="8"/>
    <x v="19"/>
    <x v="2"/>
    <n v="33"/>
    <x v="132"/>
    <x v="1619"/>
    <n v="2124.54"/>
    <n v="0.37"/>
    <x v="2"/>
    <x v="112"/>
  </r>
  <r>
    <x v="3"/>
    <n v="1185732"/>
    <x v="205"/>
    <x v="0"/>
    <x v="0"/>
    <x v="20"/>
    <x v="3"/>
    <n v="37"/>
    <x v="247"/>
    <x v="1866"/>
    <n v="2066.8199999999997"/>
    <n v="0.42"/>
    <x v="2"/>
    <x v="117"/>
  </r>
  <r>
    <x v="3"/>
    <n v="1185732"/>
    <x v="205"/>
    <x v="0"/>
    <x v="0"/>
    <x v="20"/>
    <x v="4"/>
    <n v="50"/>
    <x v="125"/>
    <x v="844"/>
    <n v="3541.9999999999995"/>
    <n v="0.45999999999999996"/>
    <x v="2"/>
    <x v="100"/>
  </r>
  <r>
    <x v="3"/>
    <n v="1185732"/>
    <x v="205"/>
    <x v="0"/>
    <x v="0"/>
    <x v="20"/>
    <x v="5"/>
    <n v="42"/>
    <x v="131"/>
    <x v="947"/>
    <n v="4892.16"/>
    <n v="0.64"/>
    <x v="2"/>
    <x v="119"/>
  </r>
  <r>
    <x v="3"/>
    <n v="1185732"/>
    <x v="710"/>
    <x v="0"/>
    <x v="0"/>
    <x v="20"/>
    <x v="0"/>
    <n v="44"/>
    <x v="100"/>
    <x v="1108"/>
    <n v="6541.920000000001"/>
    <n v="0.59000000000000008"/>
    <x v="2"/>
    <x v="90"/>
  </r>
  <r>
    <x v="3"/>
    <n v="1185732"/>
    <x v="710"/>
    <x v="0"/>
    <x v="0"/>
    <x v="20"/>
    <x v="1"/>
    <n v="44"/>
    <x v="241"/>
    <x v="1489"/>
    <n v="3339.6"/>
    <n v="0.45999999999999996"/>
    <x v="2"/>
    <x v="90"/>
  </r>
  <r>
    <x v="3"/>
    <n v="1185732"/>
    <x v="710"/>
    <x v="0"/>
    <x v="0"/>
    <x v="20"/>
    <x v="2"/>
    <n v="33"/>
    <x v="147"/>
    <x v="1867"/>
    <n v="1912.6799999999998"/>
    <n v="0.36"/>
    <x v="2"/>
    <x v="112"/>
  </r>
  <r>
    <x v="3"/>
    <n v="1185732"/>
    <x v="710"/>
    <x v="0"/>
    <x v="0"/>
    <x v="20"/>
    <x v="3"/>
    <n v="39"/>
    <x v="162"/>
    <x v="1868"/>
    <n v="1694.9399999999998"/>
    <n v="0.41"/>
    <x v="2"/>
    <x v="93"/>
  </r>
  <r>
    <x v="3"/>
    <n v="1185732"/>
    <x v="710"/>
    <x v="0"/>
    <x v="0"/>
    <x v="20"/>
    <x v="4"/>
    <n v="51"/>
    <x v="247"/>
    <x v="1869"/>
    <n v="3323.67"/>
    <n v="0.49"/>
    <x v="2"/>
    <x v="109"/>
  </r>
  <r>
    <x v="3"/>
    <n v="1185732"/>
    <x v="710"/>
    <x v="0"/>
    <x v="0"/>
    <x v="20"/>
    <x v="5"/>
    <n v="43"/>
    <x v="147"/>
    <x v="1870"/>
    <n v="4153.8"/>
    <n v="0.6"/>
    <x v="2"/>
    <x v="94"/>
  </r>
  <r>
    <x v="3"/>
    <n v="1185732"/>
    <x v="232"/>
    <x v="0"/>
    <x v="0"/>
    <x v="20"/>
    <x v="0"/>
    <n v="42"/>
    <x v="154"/>
    <x v="1871"/>
    <n v="5832.9600000000009"/>
    <n v="0.56000000000000005"/>
    <x v="2"/>
    <x v="119"/>
  </r>
  <r>
    <x v="3"/>
    <n v="1185732"/>
    <x v="232"/>
    <x v="0"/>
    <x v="0"/>
    <x v="20"/>
    <x v="1"/>
    <n v="43"/>
    <x v="135"/>
    <x v="1872"/>
    <n v="2844.45"/>
    <n v="0.44999999999999996"/>
    <x v="2"/>
    <x v="94"/>
  </r>
  <r>
    <x v="3"/>
    <n v="1185732"/>
    <x v="232"/>
    <x v="0"/>
    <x v="0"/>
    <x v="20"/>
    <x v="2"/>
    <n v="34"/>
    <x v="152"/>
    <x v="1056"/>
    <n v="1860.48"/>
    <n v="0.36"/>
    <x v="2"/>
    <x v="111"/>
  </r>
  <r>
    <x v="3"/>
    <n v="1185732"/>
    <x v="232"/>
    <x v="0"/>
    <x v="0"/>
    <x v="20"/>
    <x v="3"/>
    <n v="37"/>
    <x v="192"/>
    <x v="1873"/>
    <n v="2047.9499999999998"/>
    <n v="0.41"/>
    <x v="2"/>
    <x v="117"/>
  </r>
  <r>
    <x v="3"/>
    <n v="1185732"/>
    <x v="232"/>
    <x v="0"/>
    <x v="0"/>
    <x v="20"/>
    <x v="4"/>
    <n v="50"/>
    <x v="168"/>
    <x v="1461"/>
    <n v="2914"/>
    <n v="0.47"/>
    <x v="2"/>
    <x v="100"/>
  </r>
  <r>
    <x v="3"/>
    <n v="1185732"/>
    <x v="232"/>
    <x v="0"/>
    <x v="0"/>
    <x v="20"/>
    <x v="5"/>
    <n v="41"/>
    <x v="163"/>
    <x v="1493"/>
    <n v="4157.4000000000005"/>
    <n v="0.65"/>
    <x v="2"/>
    <x v="87"/>
  </r>
  <r>
    <x v="3"/>
    <n v="1185732"/>
    <x v="261"/>
    <x v="0"/>
    <x v="0"/>
    <x v="20"/>
    <x v="0"/>
    <n v="50"/>
    <x v="90"/>
    <x v="1658"/>
    <n v="7830"/>
    <n v="0.6"/>
    <x v="2"/>
    <x v="100"/>
  </r>
  <r>
    <x v="3"/>
    <n v="1185732"/>
    <x v="261"/>
    <x v="0"/>
    <x v="0"/>
    <x v="20"/>
    <x v="1"/>
    <n v="53"/>
    <x v="147"/>
    <x v="1874"/>
    <n v="4010.5099999999998"/>
    <n v="0.47"/>
    <x v="2"/>
    <x v="102"/>
  </r>
  <r>
    <x v="3"/>
    <n v="1185732"/>
    <x v="261"/>
    <x v="0"/>
    <x v="0"/>
    <x v="20"/>
    <x v="2"/>
    <n v="49"/>
    <x v="160"/>
    <x v="1437"/>
    <n v="2822.4"/>
    <n v="0.36"/>
    <x v="2"/>
    <x v="98"/>
  </r>
  <r>
    <x v="3"/>
    <n v="1185732"/>
    <x v="261"/>
    <x v="0"/>
    <x v="0"/>
    <x v="20"/>
    <x v="3"/>
    <n v="47"/>
    <x v="242"/>
    <x v="1875"/>
    <n v="2444"/>
    <n v="0.4"/>
    <x v="2"/>
    <x v="85"/>
  </r>
  <r>
    <x v="3"/>
    <n v="1185732"/>
    <x v="261"/>
    <x v="0"/>
    <x v="0"/>
    <x v="20"/>
    <x v="4"/>
    <n v="56"/>
    <x v="251"/>
    <x v="1876"/>
    <n v="3759.2799999999997"/>
    <n v="0.49"/>
    <x v="2"/>
    <x v="97"/>
  </r>
  <r>
    <x v="3"/>
    <n v="1185732"/>
    <x v="261"/>
    <x v="0"/>
    <x v="0"/>
    <x v="20"/>
    <x v="5"/>
    <n v="59"/>
    <x v="138"/>
    <x v="1560"/>
    <n v="6281.7300000000005"/>
    <n v="0.63"/>
    <x v="2"/>
    <x v="95"/>
  </r>
  <r>
    <x v="3"/>
    <n v="1185732"/>
    <x v="294"/>
    <x v="0"/>
    <x v="0"/>
    <x v="20"/>
    <x v="0"/>
    <n v="59"/>
    <x v="121"/>
    <x v="1877"/>
    <n v="8689.52"/>
    <n v="0.56000000000000005"/>
    <x v="2"/>
    <x v="95"/>
  </r>
  <r>
    <x v="3"/>
    <n v="1185732"/>
    <x v="294"/>
    <x v="0"/>
    <x v="0"/>
    <x v="20"/>
    <x v="1"/>
    <n v="54"/>
    <x v="36"/>
    <x v="1366"/>
    <n v="4536"/>
    <n v="0.48"/>
    <x v="2"/>
    <x v="99"/>
  </r>
  <r>
    <x v="3"/>
    <n v="1185732"/>
    <x v="294"/>
    <x v="0"/>
    <x v="0"/>
    <x v="20"/>
    <x v="2"/>
    <n v="48"/>
    <x v="42"/>
    <x v="1644"/>
    <n v="2736"/>
    <n v="0.38"/>
    <x v="2"/>
    <x v="92"/>
  </r>
  <r>
    <x v="3"/>
    <n v="1185732"/>
    <x v="294"/>
    <x v="0"/>
    <x v="0"/>
    <x v="20"/>
    <x v="3"/>
    <n v="49"/>
    <x v="179"/>
    <x v="822"/>
    <n v="2892.96"/>
    <n v="0.41"/>
    <x v="2"/>
    <x v="98"/>
  </r>
  <r>
    <x v="3"/>
    <n v="1185732"/>
    <x v="294"/>
    <x v="0"/>
    <x v="0"/>
    <x v="20"/>
    <x v="4"/>
    <n v="62"/>
    <x v="42"/>
    <x v="1878"/>
    <n v="4557"/>
    <n v="0.49"/>
    <x v="2"/>
    <x v="104"/>
  </r>
  <r>
    <x v="3"/>
    <n v="1185732"/>
    <x v="294"/>
    <x v="0"/>
    <x v="0"/>
    <x v="20"/>
    <x v="5"/>
    <n v="69"/>
    <x v="141"/>
    <x v="1879"/>
    <n v="7743.18"/>
    <n v="0.62"/>
    <x v="2"/>
    <x v="122"/>
  </r>
  <r>
    <x v="3"/>
    <n v="1185732"/>
    <x v="322"/>
    <x v="0"/>
    <x v="0"/>
    <x v="20"/>
    <x v="0"/>
    <n v="59"/>
    <x v="87"/>
    <x v="1880"/>
    <n v="8015.1500000000005"/>
    <n v="0.55000000000000004"/>
    <x v="2"/>
    <x v="95"/>
  </r>
  <r>
    <x v="3"/>
    <n v="1185732"/>
    <x v="322"/>
    <x v="0"/>
    <x v="0"/>
    <x v="20"/>
    <x v="1"/>
    <n v="56"/>
    <x v="130"/>
    <x v="974"/>
    <n v="4939.2"/>
    <n v="0.44999999999999996"/>
    <x v="2"/>
    <x v="97"/>
  </r>
  <r>
    <x v="3"/>
    <n v="1185732"/>
    <x v="322"/>
    <x v="0"/>
    <x v="0"/>
    <x v="20"/>
    <x v="2"/>
    <n v="51"/>
    <x v="138"/>
    <x v="1881"/>
    <n v="3016.6499999999996"/>
    <n v="0.35"/>
    <x v="2"/>
    <x v="109"/>
  </r>
  <r>
    <x v="3"/>
    <n v="1185732"/>
    <x v="322"/>
    <x v="0"/>
    <x v="0"/>
    <x v="20"/>
    <x v="3"/>
    <n v="53"/>
    <x v="42"/>
    <x v="1882"/>
    <n v="3418.5"/>
    <n v="0.43"/>
    <x v="2"/>
    <x v="102"/>
  </r>
  <r>
    <x v="3"/>
    <n v="1185732"/>
    <x v="322"/>
    <x v="0"/>
    <x v="0"/>
    <x v="20"/>
    <x v="4"/>
    <n v="62"/>
    <x v="137"/>
    <x v="1871"/>
    <n v="4791.3599999999997"/>
    <n v="0.45999999999999996"/>
    <x v="2"/>
    <x v="104"/>
  </r>
  <r>
    <x v="3"/>
    <n v="1185732"/>
    <x v="322"/>
    <x v="0"/>
    <x v="0"/>
    <x v="20"/>
    <x v="5"/>
    <n v="66"/>
    <x v="145"/>
    <x v="1883"/>
    <n v="8322.6"/>
    <n v="0.65"/>
    <x v="2"/>
    <x v="108"/>
  </r>
  <r>
    <x v="3"/>
    <n v="1185732"/>
    <x v="354"/>
    <x v="0"/>
    <x v="0"/>
    <x v="20"/>
    <x v="0"/>
    <n v="62"/>
    <x v="43"/>
    <x v="1884"/>
    <n v="8680"/>
    <n v="0.56000000000000005"/>
    <x v="2"/>
    <x v="104"/>
  </r>
  <r>
    <x v="3"/>
    <n v="1185732"/>
    <x v="354"/>
    <x v="0"/>
    <x v="0"/>
    <x v="20"/>
    <x v="1"/>
    <n v="55"/>
    <x v="124"/>
    <x v="1885"/>
    <n v="5197.4999999999991"/>
    <n v="0.44999999999999996"/>
    <x v="2"/>
    <x v="88"/>
  </r>
  <r>
    <x v="3"/>
    <n v="1185732"/>
    <x v="354"/>
    <x v="0"/>
    <x v="0"/>
    <x v="20"/>
    <x v="2"/>
    <n v="51"/>
    <x v="143"/>
    <x v="1886"/>
    <n v="3451.68"/>
    <n v="0.36"/>
    <x v="2"/>
    <x v="109"/>
  </r>
  <r>
    <x v="3"/>
    <n v="1185732"/>
    <x v="354"/>
    <x v="0"/>
    <x v="0"/>
    <x v="20"/>
    <x v="3"/>
    <n v="41"/>
    <x v="42"/>
    <x v="1642"/>
    <n v="2460"/>
    <n v="0.4"/>
    <x v="2"/>
    <x v="87"/>
  </r>
  <r>
    <x v="3"/>
    <n v="1185732"/>
    <x v="354"/>
    <x v="0"/>
    <x v="0"/>
    <x v="20"/>
    <x v="4"/>
    <n v="52"/>
    <x v="197"/>
    <x v="1887"/>
    <n v="3719.04"/>
    <n v="0.48"/>
    <x v="2"/>
    <x v="107"/>
  </r>
  <r>
    <x v="3"/>
    <n v="1185732"/>
    <x v="354"/>
    <x v="0"/>
    <x v="0"/>
    <x v="20"/>
    <x v="5"/>
    <n v="55"/>
    <x v="153"/>
    <x v="899"/>
    <n v="7194"/>
    <n v="0.6"/>
    <x v="2"/>
    <x v="88"/>
  </r>
  <r>
    <x v="3"/>
    <n v="1185732"/>
    <x v="384"/>
    <x v="0"/>
    <x v="0"/>
    <x v="20"/>
    <x v="0"/>
    <n v="50"/>
    <x v="99"/>
    <x v="1888"/>
    <n v="7021.0000000000009"/>
    <n v="0.59000000000000008"/>
    <x v="2"/>
    <x v="100"/>
  </r>
  <r>
    <x v="3"/>
    <n v="1185732"/>
    <x v="384"/>
    <x v="0"/>
    <x v="0"/>
    <x v="20"/>
    <x v="1"/>
    <n v="48"/>
    <x v="134"/>
    <x v="1889"/>
    <n v="3520.7999999999997"/>
    <n v="0.44999999999999996"/>
    <x v="2"/>
    <x v="92"/>
  </r>
  <r>
    <x v="3"/>
    <n v="1185732"/>
    <x v="384"/>
    <x v="0"/>
    <x v="0"/>
    <x v="20"/>
    <x v="2"/>
    <n v="41"/>
    <x v="216"/>
    <x v="1307"/>
    <n v="1980.3"/>
    <n v="0.35"/>
    <x v="2"/>
    <x v="87"/>
  </r>
  <r>
    <x v="3"/>
    <n v="1185732"/>
    <x v="384"/>
    <x v="0"/>
    <x v="0"/>
    <x v="20"/>
    <x v="3"/>
    <n v="44"/>
    <x v="251"/>
    <x v="1890"/>
    <n v="2471.48"/>
    <n v="0.41"/>
    <x v="2"/>
    <x v="90"/>
  </r>
  <r>
    <x v="3"/>
    <n v="1185732"/>
    <x v="384"/>
    <x v="0"/>
    <x v="0"/>
    <x v="20"/>
    <x v="4"/>
    <n v="51"/>
    <x v="165"/>
    <x v="1891"/>
    <n v="3206.8799999999997"/>
    <n v="0.48"/>
    <x v="2"/>
    <x v="109"/>
  </r>
  <r>
    <x v="3"/>
    <n v="1185732"/>
    <x v="384"/>
    <x v="0"/>
    <x v="0"/>
    <x v="20"/>
    <x v="5"/>
    <n v="59"/>
    <x v="163"/>
    <x v="809"/>
    <n v="5522.4"/>
    <n v="0.6"/>
    <x v="2"/>
    <x v="95"/>
  </r>
  <r>
    <x v="3"/>
    <n v="1185732"/>
    <x v="416"/>
    <x v="0"/>
    <x v="0"/>
    <x v="20"/>
    <x v="0"/>
    <n v="57"/>
    <x v="159"/>
    <x v="1892"/>
    <n v="6757.920000000001"/>
    <n v="0.57000000000000006"/>
    <x v="2"/>
    <x v="126"/>
  </r>
  <r>
    <x v="3"/>
    <n v="1185732"/>
    <x v="416"/>
    <x v="0"/>
    <x v="0"/>
    <x v="20"/>
    <x v="1"/>
    <n v="46"/>
    <x v="163"/>
    <x v="1893"/>
    <n v="3300.9599999999996"/>
    <n v="0.45999999999999996"/>
    <x v="2"/>
    <x v="89"/>
  </r>
  <r>
    <x v="3"/>
    <n v="1185732"/>
    <x v="416"/>
    <x v="0"/>
    <x v="0"/>
    <x v="20"/>
    <x v="2"/>
    <n v="46"/>
    <x v="251"/>
    <x v="1894"/>
    <n v="2520.8000000000002"/>
    <n v="0.4"/>
    <x v="2"/>
    <x v="89"/>
  </r>
  <r>
    <x v="3"/>
    <n v="1185732"/>
    <x v="416"/>
    <x v="0"/>
    <x v="0"/>
    <x v="20"/>
    <x v="3"/>
    <n v="45"/>
    <x v="192"/>
    <x v="1895"/>
    <n v="2490.75"/>
    <n v="0.41"/>
    <x v="2"/>
    <x v="96"/>
  </r>
  <r>
    <x v="3"/>
    <n v="1185732"/>
    <x v="416"/>
    <x v="0"/>
    <x v="0"/>
    <x v="20"/>
    <x v="4"/>
    <n v="59"/>
    <x v="42"/>
    <x v="1896"/>
    <n v="4159.5"/>
    <n v="0.47"/>
    <x v="2"/>
    <x v="95"/>
  </r>
  <r>
    <x v="3"/>
    <n v="1185732"/>
    <x v="416"/>
    <x v="0"/>
    <x v="0"/>
    <x v="20"/>
    <x v="5"/>
    <n v="64"/>
    <x v="163"/>
    <x v="1336"/>
    <n v="6190.08"/>
    <n v="0.62"/>
    <x v="2"/>
    <x v="101"/>
  </r>
  <r>
    <x v="3"/>
    <n v="1185732"/>
    <x v="446"/>
    <x v="0"/>
    <x v="0"/>
    <x v="20"/>
    <x v="0"/>
    <n v="56"/>
    <x v="146"/>
    <x v="1897"/>
    <n v="6683.6"/>
    <n v="0.55000000000000004"/>
    <x v="2"/>
    <x v="97"/>
  </r>
  <r>
    <x v="3"/>
    <n v="1185732"/>
    <x v="446"/>
    <x v="0"/>
    <x v="0"/>
    <x v="20"/>
    <x v="1"/>
    <n v="49"/>
    <x v="244"/>
    <x v="1898"/>
    <n v="3889.62"/>
    <n v="0.49"/>
    <x v="2"/>
    <x v="98"/>
  </r>
  <r>
    <x v="3"/>
    <n v="1185732"/>
    <x v="446"/>
    <x v="0"/>
    <x v="0"/>
    <x v="20"/>
    <x v="2"/>
    <n v="45"/>
    <x v="135"/>
    <x v="1899"/>
    <n v="2381.4"/>
    <n v="0.36"/>
    <x v="2"/>
    <x v="96"/>
  </r>
  <r>
    <x v="3"/>
    <n v="1185732"/>
    <x v="446"/>
    <x v="0"/>
    <x v="0"/>
    <x v="20"/>
    <x v="3"/>
    <n v="47"/>
    <x v="179"/>
    <x v="997"/>
    <n v="2707.2000000000003"/>
    <n v="0.4"/>
    <x v="2"/>
    <x v="85"/>
  </r>
  <r>
    <x v="3"/>
    <n v="1185732"/>
    <x v="446"/>
    <x v="0"/>
    <x v="0"/>
    <x v="20"/>
    <x v="4"/>
    <n v="62"/>
    <x v="125"/>
    <x v="1855"/>
    <n v="4296.5999999999995"/>
    <n v="0.44999999999999996"/>
    <x v="2"/>
    <x v="104"/>
  </r>
  <r>
    <x v="3"/>
    <n v="1185732"/>
    <x v="446"/>
    <x v="0"/>
    <x v="0"/>
    <x v="20"/>
    <x v="5"/>
    <n v="68"/>
    <x v="129"/>
    <x v="1900"/>
    <n v="7659.52"/>
    <n v="0.64"/>
    <x v="2"/>
    <x v="105"/>
  </r>
  <r>
    <x v="3"/>
    <n v="1185732"/>
    <x v="475"/>
    <x v="0"/>
    <x v="0"/>
    <x v="20"/>
    <x v="0"/>
    <n v="59"/>
    <x v="82"/>
    <x v="760"/>
    <n v="8383.9000000000015"/>
    <n v="0.58000000000000007"/>
    <x v="2"/>
    <x v="95"/>
  </r>
  <r>
    <x v="3"/>
    <n v="1185732"/>
    <x v="475"/>
    <x v="0"/>
    <x v="0"/>
    <x v="20"/>
    <x v="1"/>
    <n v="51"/>
    <x v="138"/>
    <x v="1881"/>
    <n v="4309.5"/>
    <n v="0.5"/>
    <x v="2"/>
    <x v="109"/>
  </r>
  <r>
    <x v="4"/>
    <n v="1185732"/>
    <x v="475"/>
    <x v="0"/>
    <x v="0"/>
    <x v="20"/>
    <x v="2"/>
    <n v="52"/>
    <x v="134"/>
    <x v="1901"/>
    <n v="3305.6400000000003"/>
    <n v="0.39"/>
    <x v="2"/>
    <x v="107"/>
  </r>
  <r>
    <x v="4"/>
    <n v="1185732"/>
    <x v="475"/>
    <x v="0"/>
    <x v="0"/>
    <x v="20"/>
    <x v="3"/>
    <n v="54"/>
    <x v="155"/>
    <x v="1265"/>
    <n v="3431.7"/>
    <n v="0.41"/>
    <x v="2"/>
    <x v="99"/>
  </r>
  <r>
    <x v="4"/>
    <n v="1185732"/>
    <x v="475"/>
    <x v="0"/>
    <x v="0"/>
    <x v="20"/>
    <x v="4"/>
    <n v="60"/>
    <x v="155"/>
    <x v="1878"/>
    <n v="4278"/>
    <n v="0.45999999999999996"/>
    <x v="2"/>
    <x v="106"/>
  </r>
  <r>
    <x v="4"/>
    <n v="1185732"/>
    <x v="475"/>
    <x v="0"/>
    <x v="0"/>
    <x v="20"/>
    <x v="5"/>
    <n v="69"/>
    <x v="131"/>
    <x v="1093"/>
    <n v="8037.12"/>
    <n v="0.64"/>
    <x v="2"/>
    <x v="122"/>
  </r>
  <r>
    <x v="4"/>
    <n v="1185732"/>
    <x v="178"/>
    <x v="0"/>
    <x v="0"/>
    <x v="20"/>
    <x v="0"/>
    <n v="39"/>
    <x v="97"/>
    <x v="1223"/>
    <n v="5307.12"/>
    <n v="0.63"/>
    <x v="2"/>
    <x v="93"/>
  </r>
  <r>
    <x v="4"/>
    <n v="1185732"/>
    <x v="178"/>
    <x v="0"/>
    <x v="0"/>
    <x v="20"/>
    <x v="1"/>
    <n v="39"/>
    <x v="163"/>
    <x v="1100"/>
    <n v="2737.7999999999997"/>
    <n v="0.44999999999999996"/>
    <x v="2"/>
    <x v="93"/>
  </r>
  <r>
    <x v="4"/>
    <n v="1185732"/>
    <x v="178"/>
    <x v="0"/>
    <x v="0"/>
    <x v="20"/>
    <x v="2"/>
    <n v="29"/>
    <x v="137"/>
    <x v="1809"/>
    <n v="2338.56"/>
    <n v="0.48"/>
    <x v="2"/>
    <x v="116"/>
  </r>
  <r>
    <x v="4"/>
    <n v="1185732"/>
    <x v="178"/>
    <x v="0"/>
    <x v="0"/>
    <x v="20"/>
    <x v="3"/>
    <n v="34"/>
    <x v="165"/>
    <x v="1902"/>
    <n v="2093.3799999999997"/>
    <n v="0.47"/>
    <x v="2"/>
    <x v="111"/>
  </r>
  <r>
    <x v="4"/>
    <n v="1185732"/>
    <x v="178"/>
    <x v="0"/>
    <x v="0"/>
    <x v="20"/>
    <x v="4"/>
    <n v="49"/>
    <x v="57"/>
    <x v="934"/>
    <n v="3197.2499999999995"/>
    <n v="0.44999999999999996"/>
    <x v="2"/>
    <x v="98"/>
  </r>
  <r>
    <x v="4"/>
    <n v="1185732"/>
    <x v="178"/>
    <x v="0"/>
    <x v="0"/>
    <x v="20"/>
    <x v="5"/>
    <n v="38"/>
    <x v="163"/>
    <x v="1903"/>
    <n v="2371.2000000000003"/>
    <n v="0.4"/>
    <x v="2"/>
    <x v="115"/>
  </r>
  <r>
    <x v="4"/>
    <n v="1185732"/>
    <x v="207"/>
    <x v="0"/>
    <x v="0"/>
    <x v="20"/>
    <x v="0"/>
    <n v="37"/>
    <x v="99"/>
    <x v="830"/>
    <n v="5371.66"/>
    <n v="0.61"/>
    <x v="2"/>
    <x v="117"/>
  </r>
  <r>
    <x v="4"/>
    <n v="1185732"/>
    <x v="207"/>
    <x v="0"/>
    <x v="0"/>
    <x v="20"/>
    <x v="1"/>
    <n v="37"/>
    <x v="57"/>
    <x v="1863"/>
    <n v="2199.65"/>
    <n v="0.41"/>
    <x v="2"/>
    <x v="117"/>
  </r>
  <r>
    <x v="4"/>
    <n v="1185732"/>
    <x v="207"/>
    <x v="0"/>
    <x v="0"/>
    <x v="20"/>
    <x v="2"/>
    <n v="29"/>
    <x v="231"/>
    <x v="1904"/>
    <n v="2032.03"/>
    <n v="0.49"/>
    <x v="2"/>
    <x v="116"/>
  </r>
  <r>
    <x v="4"/>
    <n v="1185732"/>
    <x v="207"/>
    <x v="2"/>
    <x v="17"/>
    <x v="21"/>
    <x v="3"/>
    <n v="32"/>
    <x v="248"/>
    <x v="1905"/>
    <n v="1889.28"/>
    <n v="0.48"/>
    <x v="2"/>
    <x v="114"/>
  </r>
  <r>
    <x v="4"/>
    <n v="1185732"/>
    <x v="207"/>
    <x v="2"/>
    <x v="17"/>
    <x v="21"/>
    <x v="4"/>
    <n v="47"/>
    <x v="57"/>
    <x v="1906"/>
    <n v="2794.1499999999996"/>
    <n v="0.41"/>
    <x v="2"/>
    <x v="85"/>
  </r>
  <r>
    <x v="4"/>
    <n v="1185732"/>
    <x v="207"/>
    <x v="2"/>
    <x v="17"/>
    <x v="21"/>
    <x v="5"/>
    <n v="38"/>
    <x v="132"/>
    <x v="1907"/>
    <n v="2578.6800000000003"/>
    <n v="0.39"/>
    <x v="2"/>
    <x v="115"/>
  </r>
  <r>
    <x v="4"/>
    <n v="1185732"/>
    <x v="215"/>
    <x v="2"/>
    <x v="17"/>
    <x v="21"/>
    <x v="0"/>
    <n v="38"/>
    <x v="271"/>
    <x v="1908"/>
    <n v="5608.8"/>
    <n v="0.6"/>
    <x v="2"/>
    <x v="115"/>
  </r>
  <r>
    <x v="4"/>
    <n v="1185732"/>
    <x v="215"/>
    <x v="2"/>
    <x v="17"/>
    <x v="21"/>
    <x v="1"/>
    <n v="37"/>
    <x v="165"/>
    <x v="1909"/>
    <n v="2132.6799999999998"/>
    <n v="0.44"/>
    <x v="2"/>
    <x v="117"/>
  </r>
  <r>
    <x v="4"/>
    <n v="1185732"/>
    <x v="215"/>
    <x v="2"/>
    <x v="17"/>
    <x v="21"/>
    <x v="2"/>
    <n v="27"/>
    <x v="197"/>
    <x v="1910"/>
    <n v="1810.35"/>
    <n v="0.44999999999999996"/>
    <x v="2"/>
    <x v="118"/>
  </r>
  <r>
    <x v="4"/>
    <n v="1185732"/>
    <x v="215"/>
    <x v="2"/>
    <x v="17"/>
    <x v="21"/>
    <x v="3"/>
    <n v="33"/>
    <x v="205"/>
    <x v="1683"/>
    <n v="1737.12"/>
    <n v="0.47"/>
    <x v="2"/>
    <x v="112"/>
  </r>
  <r>
    <x v="4"/>
    <n v="1185732"/>
    <x v="215"/>
    <x v="2"/>
    <x v="17"/>
    <x v="21"/>
    <x v="4"/>
    <n v="47"/>
    <x v="214"/>
    <x v="1911"/>
    <n v="2664.8999999999996"/>
    <n v="0.44999999999999996"/>
    <x v="2"/>
    <x v="85"/>
  </r>
  <r>
    <x v="4"/>
    <n v="1185732"/>
    <x v="215"/>
    <x v="2"/>
    <x v="17"/>
    <x v="21"/>
    <x v="5"/>
    <n v="37"/>
    <x v="241"/>
    <x v="1250"/>
    <n v="2258.85"/>
    <n v="0.37"/>
    <x v="2"/>
    <x v="117"/>
  </r>
  <r>
    <x v="4"/>
    <n v="1185732"/>
    <x v="234"/>
    <x v="2"/>
    <x v="17"/>
    <x v="21"/>
    <x v="0"/>
    <n v="39"/>
    <x v="159"/>
    <x v="1912"/>
    <n v="5029.4399999999996"/>
    <n v="0.62"/>
    <x v="2"/>
    <x v="93"/>
  </r>
  <r>
    <x v="4"/>
    <n v="1185732"/>
    <x v="234"/>
    <x v="2"/>
    <x v="17"/>
    <x v="21"/>
    <x v="1"/>
    <n v="39"/>
    <x v="150"/>
    <x v="1780"/>
    <n v="2456.9999999999995"/>
    <n v="0.44999999999999996"/>
    <x v="2"/>
    <x v="93"/>
  </r>
  <r>
    <x v="4"/>
    <n v="1185732"/>
    <x v="234"/>
    <x v="2"/>
    <x v="17"/>
    <x v="21"/>
    <x v="2"/>
    <n v="28"/>
    <x v="57"/>
    <x v="1066"/>
    <n v="1867.6"/>
    <n v="0.45999999999999996"/>
    <x v="2"/>
    <x v="128"/>
  </r>
  <r>
    <x v="4"/>
    <n v="1185732"/>
    <x v="234"/>
    <x v="2"/>
    <x v="17"/>
    <x v="21"/>
    <x v="3"/>
    <n v="33"/>
    <x v="164"/>
    <x v="1913"/>
    <n v="1845.6899999999998"/>
    <n v="0.47"/>
    <x v="2"/>
    <x v="112"/>
  </r>
  <r>
    <x v="4"/>
    <n v="1185732"/>
    <x v="234"/>
    <x v="2"/>
    <x v="17"/>
    <x v="21"/>
    <x v="4"/>
    <n v="47"/>
    <x v="162"/>
    <x v="1914"/>
    <n v="2092.44"/>
    <n v="0.42"/>
    <x v="2"/>
    <x v="85"/>
  </r>
  <r>
    <x v="4"/>
    <n v="1185732"/>
    <x v="234"/>
    <x v="2"/>
    <x v="17"/>
    <x v="21"/>
    <x v="5"/>
    <n v="36"/>
    <x v="197"/>
    <x v="1915"/>
    <n v="1877.3999999999999"/>
    <n v="0.35"/>
    <x v="2"/>
    <x v="86"/>
  </r>
  <r>
    <x v="4"/>
    <n v="1185732"/>
    <x v="263"/>
    <x v="2"/>
    <x v="17"/>
    <x v="21"/>
    <x v="0"/>
    <n v="45"/>
    <x v="271"/>
    <x v="1916"/>
    <n v="7195.5"/>
    <n v="0.65"/>
    <x v="2"/>
    <x v="96"/>
  </r>
  <r>
    <x v="4"/>
    <n v="1185732"/>
    <x v="263"/>
    <x v="2"/>
    <x v="17"/>
    <x v="21"/>
    <x v="1"/>
    <n v="41"/>
    <x v="152"/>
    <x v="938"/>
    <n v="2492.8000000000002"/>
    <n v="0.4"/>
    <x v="2"/>
    <x v="87"/>
  </r>
  <r>
    <x v="4"/>
    <n v="1185732"/>
    <x v="263"/>
    <x v="2"/>
    <x v="17"/>
    <x v="21"/>
    <x v="2"/>
    <n v="39"/>
    <x v="57"/>
    <x v="1917"/>
    <n v="2770.95"/>
    <n v="0.49"/>
    <x v="2"/>
    <x v="93"/>
  </r>
  <r>
    <x v="4"/>
    <n v="1185732"/>
    <x v="263"/>
    <x v="2"/>
    <x v="17"/>
    <x v="21"/>
    <x v="3"/>
    <n v="39"/>
    <x v="165"/>
    <x v="1918"/>
    <n v="2554.5"/>
    <n v="0.5"/>
    <x v="2"/>
    <x v="93"/>
  </r>
  <r>
    <x v="4"/>
    <n v="1185732"/>
    <x v="263"/>
    <x v="2"/>
    <x v="17"/>
    <x v="21"/>
    <x v="4"/>
    <n v="45"/>
    <x v="247"/>
    <x v="1919"/>
    <n v="2513.6999999999998"/>
    <n v="0.42"/>
    <x v="2"/>
    <x v="96"/>
  </r>
  <r>
    <x v="4"/>
    <n v="1185732"/>
    <x v="263"/>
    <x v="2"/>
    <x v="17"/>
    <x v="21"/>
    <x v="5"/>
    <n v="52"/>
    <x v="163"/>
    <x v="1912"/>
    <n v="3244.8"/>
    <n v="0.4"/>
    <x v="2"/>
    <x v="107"/>
  </r>
  <r>
    <x v="4"/>
    <n v="1185732"/>
    <x v="296"/>
    <x v="2"/>
    <x v="17"/>
    <x v="21"/>
    <x v="0"/>
    <n v="46"/>
    <x v="87"/>
    <x v="770"/>
    <n v="7158.06"/>
    <n v="0.63"/>
    <x v="2"/>
    <x v="89"/>
  </r>
  <r>
    <x v="4"/>
    <n v="1185732"/>
    <x v="296"/>
    <x v="2"/>
    <x v="17"/>
    <x v="21"/>
    <x v="1"/>
    <n v="42"/>
    <x v="137"/>
    <x v="822"/>
    <n v="2892.96"/>
    <n v="0.41"/>
    <x v="2"/>
    <x v="119"/>
  </r>
  <r>
    <x v="4"/>
    <n v="1185732"/>
    <x v="296"/>
    <x v="2"/>
    <x v="17"/>
    <x v="21"/>
    <x v="2"/>
    <n v="38"/>
    <x v="165"/>
    <x v="1920"/>
    <n v="2240.1"/>
    <n v="0.44999999999999996"/>
    <x v="2"/>
    <x v="115"/>
  </r>
  <r>
    <x v="4"/>
    <n v="1185732"/>
    <x v="296"/>
    <x v="2"/>
    <x v="17"/>
    <x v="21"/>
    <x v="3"/>
    <n v="38"/>
    <x v="150"/>
    <x v="1666"/>
    <n v="2500.3999999999996"/>
    <n v="0.47"/>
    <x v="2"/>
    <x v="115"/>
  </r>
  <r>
    <x v="4"/>
    <n v="1185732"/>
    <x v="296"/>
    <x v="2"/>
    <x v="17"/>
    <x v="21"/>
    <x v="4"/>
    <n v="49"/>
    <x v="192"/>
    <x v="1899"/>
    <n v="2910.6"/>
    <n v="0.44"/>
    <x v="2"/>
    <x v="98"/>
  </r>
  <r>
    <x v="4"/>
    <n v="1185732"/>
    <x v="296"/>
    <x v="2"/>
    <x v="17"/>
    <x v="21"/>
    <x v="5"/>
    <n v="50"/>
    <x v="134"/>
    <x v="1921"/>
    <n v="3015.5"/>
    <n v="0.37"/>
    <x v="2"/>
    <x v="100"/>
  </r>
  <r>
    <x v="4"/>
    <n v="1185732"/>
    <x v="324"/>
    <x v="2"/>
    <x v="17"/>
    <x v="21"/>
    <x v="0"/>
    <n v="48"/>
    <x v="151"/>
    <x v="1922"/>
    <n v="7004.16"/>
    <n v="0.64"/>
    <x v="2"/>
    <x v="92"/>
  </r>
  <r>
    <x v="4"/>
    <n v="1185732"/>
    <x v="324"/>
    <x v="2"/>
    <x v="17"/>
    <x v="21"/>
    <x v="1"/>
    <n v="44"/>
    <x v="134"/>
    <x v="1923"/>
    <n v="3083.96"/>
    <n v="0.43"/>
    <x v="2"/>
    <x v="90"/>
  </r>
  <r>
    <x v="4"/>
    <n v="1185732"/>
    <x v="324"/>
    <x v="2"/>
    <x v="17"/>
    <x v="21"/>
    <x v="2"/>
    <n v="38"/>
    <x v="197"/>
    <x v="1924"/>
    <n v="2717.7599999999998"/>
    <n v="0.48"/>
    <x v="2"/>
    <x v="115"/>
  </r>
  <r>
    <x v="4"/>
    <n v="1185732"/>
    <x v="324"/>
    <x v="2"/>
    <x v="17"/>
    <x v="21"/>
    <x v="3"/>
    <n v="39"/>
    <x v="42"/>
    <x v="1484"/>
    <n v="2749.5"/>
    <n v="0.47"/>
    <x v="2"/>
    <x v="93"/>
  </r>
  <r>
    <x v="4"/>
    <n v="1185732"/>
    <x v="324"/>
    <x v="2"/>
    <x v="17"/>
    <x v="21"/>
    <x v="4"/>
    <n v="48"/>
    <x v="251"/>
    <x v="1925"/>
    <n v="2761.92"/>
    <n v="0.42"/>
    <x v="2"/>
    <x v="92"/>
  </r>
  <r>
    <x v="4"/>
    <n v="1185732"/>
    <x v="324"/>
    <x v="2"/>
    <x v="17"/>
    <x v="21"/>
    <x v="5"/>
    <n v="51"/>
    <x v="130"/>
    <x v="825"/>
    <n v="3598.56"/>
    <n v="0.36"/>
    <x v="2"/>
    <x v="109"/>
  </r>
  <r>
    <x v="4"/>
    <n v="1185732"/>
    <x v="356"/>
    <x v="2"/>
    <x v="17"/>
    <x v="21"/>
    <x v="0"/>
    <n v="47"/>
    <x v="128"/>
    <x v="858"/>
    <n v="7670.4000000000005"/>
    <n v="0.64"/>
    <x v="2"/>
    <x v="85"/>
  </r>
  <r>
    <x v="4"/>
    <n v="1185732"/>
    <x v="356"/>
    <x v="2"/>
    <x v="17"/>
    <x v="21"/>
    <x v="1"/>
    <n v="43"/>
    <x v="134"/>
    <x v="1926"/>
    <n v="2873.69"/>
    <n v="0.41"/>
    <x v="2"/>
    <x v="94"/>
  </r>
  <r>
    <x v="4"/>
    <n v="1185732"/>
    <x v="356"/>
    <x v="2"/>
    <x v="17"/>
    <x v="21"/>
    <x v="2"/>
    <n v="38"/>
    <x v="231"/>
    <x v="1927"/>
    <n v="2445.2999999999997"/>
    <n v="0.44999999999999996"/>
    <x v="2"/>
    <x v="115"/>
  </r>
  <r>
    <x v="4"/>
    <n v="1185732"/>
    <x v="356"/>
    <x v="2"/>
    <x v="17"/>
    <x v="21"/>
    <x v="3"/>
    <n v="38"/>
    <x v="135"/>
    <x v="1513"/>
    <n v="2737.14"/>
    <n v="0.49"/>
    <x v="2"/>
    <x v="115"/>
  </r>
  <r>
    <x v="4"/>
    <n v="1185732"/>
    <x v="356"/>
    <x v="2"/>
    <x v="17"/>
    <x v="21"/>
    <x v="4"/>
    <n v="47"/>
    <x v="150"/>
    <x v="1928"/>
    <n v="2697.7999999999997"/>
    <n v="0.41"/>
    <x v="2"/>
    <x v="85"/>
  </r>
  <r>
    <x v="4"/>
    <n v="1185732"/>
    <x v="356"/>
    <x v="2"/>
    <x v="17"/>
    <x v="21"/>
    <x v="5"/>
    <n v="52"/>
    <x v="130"/>
    <x v="888"/>
    <n v="4076.8"/>
    <n v="0.4"/>
    <x v="2"/>
    <x v="107"/>
  </r>
  <r>
    <x v="4"/>
    <n v="1185732"/>
    <x v="386"/>
    <x v="2"/>
    <x v="17"/>
    <x v="21"/>
    <x v="0"/>
    <n v="48"/>
    <x v="159"/>
    <x v="1336"/>
    <n v="6389.76"/>
    <n v="0.64"/>
    <x v="2"/>
    <x v="92"/>
  </r>
  <r>
    <x v="4"/>
    <n v="1185732"/>
    <x v="386"/>
    <x v="2"/>
    <x v="17"/>
    <x v="21"/>
    <x v="1"/>
    <n v="44"/>
    <x v="42"/>
    <x v="1698"/>
    <n v="2838"/>
    <n v="0.43"/>
    <x v="2"/>
    <x v="90"/>
  </r>
  <r>
    <x v="4"/>
    <n v="1185732"/>
    <x v="386"/>
    <x v="2"/>
    <x v="17"/>
    <x v="21"/>
    <x v="2"/>
    <n v="38"/>
    <x v="251"/>
    <x v="1929"/>
    <n v="2394.7599999999998"/>
    <n v="0.45999999999999996"/>
    <x v="2"/>
    <x v="115"/>
  </r>
  <r>
    <x v="4"/>
    <n v="1185732"/>
    <x v="386"/>
    <x v="2"/>
    <x v="17"/>
    <x v="21"/>
    <x v="3"/>
    <n v="38"/>
    <x v="192"/>
    <x v="1206"/>
    <n v="2513.6999999999998"/>
    <n v="0.49"/>
    <x v="2"/>
    <x v="115"/>
  </r>
  <r>
    <x v="4"/>
    <n v="1185732"/>
    <x v="386"/>
    <x v="2"/>
    <x v="17"/>
    <x v="21"/>
    <x v="4"/>
    <n v="48"/>
    <x v="35"/>
    <x v="1194"/>
    <n v="2580"/>
    <n v="0.43"/>
    <x v="2"/>
    <x v="92"/>
  </r>
  <r>
    <x v="4"/>
    <n v="1185732"/>
    <x v="386"/>
    <x v="2"/>
    <x v="17"/>
    <x v="21"/>
    <x v="5"/>
    <n v="52"/>
    <x v="132"/>
    <x v="818"/>
    <n v="3619.2000000000003"/>
    <n v="0.4"/>
    <x v="2"/>
    <x v="107"/>
  </r>
  <r>
    <x v="4"/>
    <n v="1185732"/>
    <x v="418"/>
    <x v="2"/>
    <x v="17"/>
    <x v="21"/>
    <x v="0"/>
    <n v="50"/>
    <x v="158"/>
    <x v="1930"/>
    <n v="6464"/>
    <n v="0.64"/>
    <x v="2"/>
    <x v="100"/>
  </r>
  <r>
    <x v="4"/>
    <n v="1185732"/>
    <x v="418"/>
    <x v="2"/>
    <x v="17"/>
    <x v="21"/>
    <x v="1"/>
    <n v="44"/>
    <x v="132"/>
    <x v="1931"/>
    <n v="3062.4"/>
    <n v="0.4"/>
    <x v="2"/>
    <x v="90"/>
  </r>
  <r>
    <x v="4"/>
    <n v="1185732"/>
    <x v="418"/>
    <x v="2"/>
    <x v="17"/>
    <x v="21"/>
    <x v="2"/>
    <n v="42"/>
    <x v="35"/>
    <x v="1932"/>
    <n v="2415"/>
    <n v="0.45999999999999996"/>
    <x v="2"/>
    <x v="119"/>
  </r>
  <r>
    <x v="4"/>
    <n v="1185732"/>
    <x v="418"/>
    <x v="2"/>
    <x v="17"/>
    <x v="21"/>
    <x v="3"/>
    <n v="41"/>
    <x v="164"/>
    <x v="1189"/>
    <n v="2244.3399999999997"/>
    <n v="0.45999999999999996"/>
    <x v="2"/>
    <x v="87"/>
  </r>
  <r>
    <x v="4"/>
    <n v="1185732"/>
    <x v="418"/>
    <x v="2"/>
    <x v="17"/>
    <x v="21"/>
    <x v="4"/>
    <n v="54"/>
    <x v="209"/>
    <x v="941"/>
    <n v="3041.28"/>
    <n v="0.44"/>
    <x v="2"/>
    <x v="99"/>
  </r>
  <r>
    <x v="4"/>
    <n v="1185732"/>
    <x v="418"/>
    <x v="2"/>
    <x v="17"/>
    <x v="21"/>
    <x v="5"/>
    <n v="55"/>
    <x v="42"/>
    <x v="1289"/>
    <n v="3052.5"/>
    <n v="0.37"/>
    <x v="2"/>
    <x v="88"/>
  </r>
  <r>
    <x v="4"/>
    <n v="1185732"/>
    <x v="448"/>
    <x v="2"/>
    <x v="17"/>
    <x v="21"/>
    <x v="0"/>
    <n v="53"/>
    <x v="153"/>
    <x v="1364"/>
    <n v="7047.94"/>
    <n v="0.61"/>
    <x v="2"/>
    <x v="102"/>
  </r>
  <r>
    <x v="4"/>
    <n v="1185732"/>
    <x v="448"/>
    <x v="2"/>
    <x v="17"/>
    <x v="21"/>
    <x v="1"/>
    <n v="42"/>
    <x v="212"/>
    <x v="1933"/>
    <n v="3016.02"/>
    <n v="0.43"/>
    <x v="2"/>
    <x v="119"/>
  </r>
  <r>
    <x v="4"/>
    <n v="1185732"/>
    <x v="448"/>
    <x v="2"/>
    <x v="17"/>
    <x v="21"/>
    <x v="2"/>
    <n v="42"/>
    <x v="272"/>
    <x v="1934"/>
    <n v="3066"/>
    <n v="0.5"/>
    <x v="2"/>
    <x v="119"/>
  </r>
  <r>
    <x v="4"/>
    <n v="1185732"/>
    <x v="448"/>
    <x v="2"/>
    <x v="17"/>
    <x v="21"/>
    <x v="3"/>
    <n v="42"/>
    <x v="192"/>
    <x v="1230"/>
    <n v="2778.2999999999997"/>
    <n v="0.49"/>
    <x v="2"/>
    <x v="119"/>
  </r>
  <r>
    <x v="4"/>
    <n v="1185732"/>
    <x v="448"/>
    <x v="2"/>
    <x v="17"/>
    <x v="21"/>
    <x v="4"/>
    <n v="51"/>
    <x v="231"/>
    <x v="1687"/>
    <n v="2990.1299999999997"/>
    <n v="0.41"/>
    <x v="2"/>
    <x v="109"/>
  </r>
  <r>
    <x v="4"/>
    <n v="1185732"/>
    <x v="448"/>
    <x v="2"/>
    <x v="17"/>
    <x v="21"/>
    <x v="5"/>
    <n v="55"/>
    <x v="147"/>
    <x v="1935"/>
    <n v="3453.4500000000003"/>
    <n v="0.39"/>
    <x v="2"/>
    <x v="88"/>
  </r>
  <r>
    <x v="4"/>
    <n v="1185732"/>
    <x v="477"/>
    <x v="2"/>
    <x v="17"/>
    <x v="21"/>
    <x v="0"/>
    <n v="52"/>
    <x v="167"/>
    <x v="1219"/>
    <n v="7105.28"/>
    <n v="0.61"/>
    <x v="2"/>
    <x v="107"/>
  </r>
  <r>
    <x v="4"/>
    <n v="1185732"/>
    <x v="477"/>
    <x v="2"/>
    <x v="17"/>
    <x v="21"/>
    <x v="1"/>
    <n v="44"/>
    <x v="137"/>
    <x v="1936"/>
    <n v="3030.72"/>
    <n v="0.41"/>
    <x v="2"/>
    <x v="90"/>
  </r>
  <r>
    <x v="0"/>
    <n v="1185732"/>
    <x v="477"/>
    <x v="2"/>
    <x v="17"/>
    <x v="21"/>
    <x v="2"/>
    <n v="44"/>
    <x v="241"/>
    <x v="1489"/>
    <n v="3339.6"/>
    <n v="0.45999999999999996"/>
    <x v="2"/>
    <x v="90"/>
  </r>
  <r>
    <x v="0"/>
    <n v="1185732"/>
    <x v="477"/>
    <x v="2"/>
    <x v="17"/>
    <x v="21"/>
    <x v="3"/>
    <n v="44"/>
    <x v="192"/>
    <x v="1773"/>
    <n v="2910.6"/>
    <n v="0.49"/>
    <x v="2"/>
    <x v="90"/>
  </r>
  <r>
    <x v="0"/>
    <n v="1185732"/>
    <x v="477"/>
    <x v="2"/>
    <x v="17"/>
    <x v="21"/>
    <x v="4"/>
    <n v="54"/>
    <x v="57"/>
    <x v="1937"/>
    <n v="3523.4999999999995"/>
    <n v="0.44999999999999996"/>
    <x v="2"/>
    <x v="99"/>
  </r>
  <r>
    <x v="0"/>
    <n v="1185732"/>
    <x v="477"/>
    <x v="2"/>
    <x v="17"/>
    <x v="21"/>
    <x v="5"/>
    <n v="56"/>
    <x v="132"/>
    <x v="853"/>
    <n v="3507.8399999999997"/>
    <n v="0.36"/>
    <x v="2"/>
    <x v="97"/>
  </r>
  <r>
    <x v="0"/>
    <n v="1128299"/>
    <x v="188"/>
    <x v="2"/>
    <x v="17"/>
    <x v="21"/>
    <x v="0"/>
    <n v="29"/>
    <x v="250"/>
    <x v="1938"/>
    <n v="1213.9399999999998"/>
    <n v="0.45999999999999996"/>
    <x v="2"/>
    <x v="116"/>
  </r>
  <r>
    <x v="0"/>
    <n v="1128299"/>
    <x v="188"/>
    <x v="2"/>
    <x v="17"/>
    <x v="21"/>
    <x v="1"/>
    <n v="36"/>
    <x v="193"/>
    <x v="1053"/>
    <n v="1738.8"/>
    <n v="0.45999999999999996"/>
    <x v="2"/>
    <x v="86"/>
  </r>
  <r>
    <x v="0"/>
    <n v="1128299"/>
    <x v="188"/>
    <x v="2"/>
    <x v="17"/>
    <x v="21"/>
    <x v="2"/>
    <n v="39"/>
    <x v="250"/>
    <x v="1939"/>
    <n v="1597.05"/>
    <n v="0.44999999999999996"/>
    <x v="2"/>
    <x v="93"/>
  </r>
  <r>
    <x v="0"/>
    <n v="1128299"/>
    <x v="188"/>
    <x v="2"/>
    <x v="17"/>
    <x v="21"/>
    <x v="3"/>
    <n v="38"/>
    <x v="190"/>
    <x v="1940"/>
    <n v="964.43999999999994"/>
    <n v="0.47"/>
    <x v="2"/>
    <x v="115"/>
  </r>
  <r>
    <x v="0"/>
    <n v="1128299"/>
    <x v="188"/>
    <x v="2"/>
    <x v="17"/>
    <x v="21"/>
    <x v="4"/>
    <n v="42"/>
    <x v="222"/>
    <x v="1941"/>
    <n v="963.9"/>
    <n v="0.51"/>
    <x v="2"/>
    <x v="119"/>
  </r>
  <r>
    <x v="0"/>
    <n v="1128299"/>
    <x v="188"/>
    <x v="2"/>
    <x v="17"/>
    <x v="21"/>
    <x v="5"/>
    <n v="38"/>
    <x v="210"/>
    <x v="1942"/>
    <n v="1983.6"/>
    <n v="0.44999999999999996"/>
    <x v="2"/>
    <x v="115"/>
  </r>
  <r>
    <x v="0"/>
    <n v="1128299"/>
    <x v="698"/>
    <x v="2"/>
    <x v="17"/>
    <x v="21"/>
    <x v="0"/>
    <n v="27"/>
    <x v="161"/>
    <x v="1943"/>
    <n v="1403.4599999999998"/>
    <n v="0.45999999999999996"/>
    <x v="2"/>
    <x v="118"/>
  </r>
  <r>
    <x v="0"/>
    <n v="1128299"/>
    <x v="698"/>
    <x v="2"/>
    <x v="17"/>
    <x v="21"/>
    <x v="1"/>
    <n v="36"/>
    <x v="193"/>
    <x v="1053"/>
    <n v="1700.9999999999998"/>
    <n v="0.44999999999999996"/>
    <x v="2"/>
    <x v="86"/>
  </r>
  <r>
    <x v="0"/>
    <n v="1128299"/>
    <x v="698"/>
    <x v="2"/>
    <x v="17"/>
    <x v="21"/>
    <x v="2"/>
    <n v="39"/>
    <x v="246"/>
    <x v="1944"/>
    <n v="1544.3999999999999"/>
    <n v="0.44999999999999996"/>
    <x v="2"/>
    <x v="93"/>
  </r>
  <r>
    <x v="0"/>
    <n v="1128299"/>
    <x v="698"/>
    <x v="4"/>
    <x v="18"/>
    <x v="22"/>
    <x v="3"/>
    <n v="38"/>
    <x v="208"/>
    <x v="1945"/>
    <n v="1102"/>
    <n v="0.5"/>
    <x v="2"/>
    <x v="115"/>
  </r>
  <r>
    <x v="0"/>
    <n v="1128299"/>
    <x v="698"/>
    <x v="4"/>
    <x v="18"/>
    <x v="22"/>
    <x v="4"/>
    <n v="42"/>
    <x v="183"/>
    <x v="1946"/>
    <n v="877.80000000000007"/>
    <n v="0.55000000000000004"/>
    <x v="2"/>
    <x v="119"/>
  </r>
  <r>
    <x v="0"/>
    <n v="1128299"/>
    <x v="698"/>
    <x v="4"/>
    <x v="18"/>
    <x v="22"/>
    <x v="5"/>
    <n v="38"/>
    <x v="194"/>
    <x v="1068"/>
    <n v="1323.54"/>
    <n v="0.43"/>
    <x v="2"/>
    <x v="115"/>
  </r>
  <r>
    <x v="0"/>
    <n v="1128299"/>
    <x v="228"/>
    <x v="4"/>
    <x v="18"/>
    <x v="22"/>
    <x v="0"/>
    <n v="38"/>
    <x v="231"/>
    <x v="1927"/>
    <n v="2553.98"/>
    <n v="0.47"/>
    <x v="2"/>
    <x v="115"/>
  </r>
  <r>
    <x v="0"/>
    <n v="1128299"/>
    <x v="228"/>
    <x v="4"/>
    <x v="18"/>
    <x v="22"/>
    <x v="1"/>
    <n v="45"/>
    <x v="211"/>
    <x v="1740"/>
    <n v="1797.75"/>
    <n v="0.47"/>
    <x v="2"/>
    <x v="96"/>
  </r>
  <r>
    <x v="0"/>
    <n v="1128299"/>
    <x v="228"/>
    <x v="4"/>
    <x v="18"/>
    <x v="22"/>
    <x v="2"/>
    <n v="52"/>
    <x v="250"/>
    <x v="1947"/>
    <n v="2271.36"/>
    <n v="0.48"/>
    <x v="2"/>
    <x v="107"/>
  </r>
  <r>
    <x v="0"/>
    <n v="1128299"/>
    <x v="228"/>
    <x v="4"/>
    <x v="18"/>
    <x v="22"/>
    <x v="3"/>
    <n v="48"/>
    <x v="188"/>
    <x v="1320"/>
    <n v="1435.1999999999998"/>
    <n v="0.45999999999999996"/>
    <x v="2"/>
    <x v="92"/>
  </r>
  <r>
    <x v="0"/>
    <n v="1128299"/>
    <x v="228"/>
    <x v="4"/>
    <x v="18"/>
    <x v="22"/>
    <x v="4"/>
    <n v="51"/>
    <x v="267"/>
    <x v="1948"/>
    <n v="795.6"/>
    <n v="0.52"/>
    <x v="2"/>
    <x v="109"/>
  </r>
  <r>
    <x v="0"/>
    <n v="1128299"/>
    <x v="228"/>
    <x v="4"/>
    <x v="18"/>
    <x v="22"/>
    <x v="5"/>
    <n v="49"/>
    <x v="252"/>
    <x v="1299"/>
    <n v="1605.24"/>
    <n v="0.42"/>
    <x v="2"/>
    <x v="98"/>
  </r>
  <r>
    <x v="0"/>
    <n v="1128299"/>
    <x v="247"/>
    <x v="4"/>
    <x v="18"/>
    <x v="22"/>
    <x v="0"/>
    <n v="52"/>
    <x v="168"/>
    <x v="1807"/>
    <n v="3095.04"/>
    <n v="0.48"/>
    <x v="2"/>
    <x v="107"/>
  </r>
  <r>
    <x v="0"/>
    <n v="1128299"/>
    <x v="247"/>
    <x v="4"/>
    <x v="18"/>
    <x v="22"/>
    <x v="1"/>
    <n v="59"/>
    <x v="173"/>
    <x v="1949"/>
    <n v="1954.08"/>
    <n v="0.48"/>
    <x v="2"/>
    <x v="95"/>
  </r>
  <r>
    <x v="0"/>
    <n v="1128299"/>
    <x v="247"/>
    <x v="4"/>
    <x v="18"/>
    <x v="22"/>
    <x v="2"/>
    <n v="57"/>
    <x v="211"/>
    <x v="1950"/>
    <n v="2374.0500000000002"/>
    <n v="0.49"/>
    <x v="2"/>
    <x v="126"/>
  </r>
  <r>
    <x v="0"/>
    <n v="1128299"/>
    <x v="247"/>
    <x v="4"/>
    <x v="18"/>
    <x v="22"/>
    <x v="3"/>
    <n v="42"/>
    <x v="195"/>
    <x v="1045"/>
    <n v="1105.4399999999998"/>
    <n v="0.47"/>
    <x v="2"/>
    <x v="119"/>
  </r>
  <r>
    <x v="0"/>
    <n v="1128299"/>
    <x v="247"/>
    <x v="4"/>
    <x v="18"/>
    <x v="22"/>
    <x v="4"/>
    <n v="49"/>
    <x v="191"/>
    <x v="1951"/>
    <n v="874.65"/>
    <n v="0.51"/>
    <x v="2"/>
    <x v="98"/>
  </r>
  <r>
    <x v="0"/>
    <n v="1128299"/>
    <x v="247"/>
    <x v="4"/>
    <x v="18"/>
    <x v="22"/>
    <x v="5"/>
    <n v="64"/>
    <x v="252"/>
    <x v="1952"/>
    <n v="2196.48"/>
    <n v="0.44"/>
    <x v="2"/>
    <x v="101"/>
  </r>
  <r>
    <x v="0"/>
    <n v="1128299"/>
    <x v="278"/>
    <x v="4"/>
    <x v="18"/>
    <x v="22"/>
    <x v="0"/>
    <n v="46"/>
    <x v="35"/>
    <x v="1301"/>
    <n v="2645"/>
    <n v="0.45999999999999996"/>
    <x v="2"/>
    <x v="89"/>
  </r>
  <r>
    <x v="0"/>
    <n v="1128299"/>
    <x v="278"/>
    <x v="4"/>
    <x v="18"/>
    <x v="22"/>
    <x v="1"/>
    <n v="51"/>
    <x v="230"/>
    <x v="1123"/>
    <n v="2249.1"/>
    <n v="0.44999999999999996"/>
    <x v="2"/>
    <x v="109"/>
  </r>
  <r>
    <x v="0"/>
    <n v="1128299"/>
    <x v="278"/>
    <x v="4"/>
    <x v="18"/>
    <x v="22"/>
    <x v="2"/>
    <n v="50"/>
    <x v="246"/>
    <x v="1953"/>
    <n v="2200"/>
    <n v="0.5"/>
    <x v="2"/>
    <x v="100"/>
  </r>
  <r>
    <x v="0"/>
    <n v="1128299"/>
    <x v="278"/>
    <x v="4"/>
    <x v="18"/>
    <x v="22"/>
    <x v="3"/>
    <n v="47"/>
    <x v="173"/>
    <x v="1954"/>
    <n v="1621.5"/>
    <n v="0.5"/>
    <x v="2"/>
    <x v="85"/>
  </r>
  <r>
    <x v="0"/>
    <n v="1128299"/>
    <x v="278"/>
    <x v="4"/>
    <x v="18"/>
    <x v="22"/>
    <x v="4"/>
    <n v="44"/>
    <x v="200"/>
    <x v="1009"/>
    <n v="1164.24"/>
    <n v="0.54"/>
    <x v="2"/>
    <x v="90"/>
  </r>
  <r>
    <x v="0"/>
    <n v="1128299"/>
    <x v="278"/>
    <x v="4"/>
    <x v="18"/>
    <x v="22"/>
    <x v="5"/>
    <n v="56"/>
    <x v="152"/>
    <x v="1955"/>
    <n v="3660.16"/>
    <n v="0.43"/>
    <x v="2"/>
    <x v="97"/>
  </r>
  <r>
    <x v="0"/>
    <n v="1128299"/>
    <x v="308"/>
    <x v="4"/>
    <x v="18"/>
    <x v="22"/>
    <x v="0"/>
    <n v="53"/>
    <x v="148"/>
    <x v="1382"/>
    <n v="5804.03"/>
    <n v="0.47"/>
    <x v="2"/>
    <x v="102"/>
  </r>
  <r>
    <x v="0"/>
    <n v="1128299"/>
    <x v="308"/>
    <x v="4"/>
    <x v="18"/>
    <x v="22"/>
    <x v="1"/>
    <n v="62"/>
    <x v="129"/>
    <x v="977"/>
    <n v="5019.5199999999995"/>
    <n v="0.45999999999999996"/>
    <x v="2"/>
    <x v="104"/>
  </r>
  <r>
    <x v="0"/>
    <n v="1128299"/>
    <x v="308"/>
    <x v="4"/>
    <x v="18"/>
    <x v="22"/>
    <x v="2"/>
    <n v="73"/>
    <x v="49"/>
    <x v="1956"/>
    <n v="6832.8"/>
    <n v="0.48"/>
    <x v="2"/>
    <x v="134"/>
  </r>
  <r>
    <x v="0"/>
    <n v="1128299"/>
    <x v="308"/>
    <x v="4"/>
    <x v="18"/>
    <x v="22"/>
    <x v="3"/>
    <n v="72"/>
    <x v="213"/>
    <x v="1957"/>
    <n v="5009.76"/>
    <n v="0.49"/>
    <x v="2"/>
    <x v="120"/>
  </r>
  <r>
    <x v="0"/>
    <n v="1128299"/>
    <x v="308"/>
    <x v="4"/>
    <x v="18"/>
    <x v="22"/>
    <x v="4"/>
    <n v="81"/>
    <x v="233"/>
    <x v="1223"/>
    <n v="4296.24"/>
    <n v="0.51"/>
    <x v="2"/>
    <x v="150"/>
  </r>
  <r>
    <x v="0"/>
    <n v="1128299"/>
    <x v="308"/>
    <x v="4"/>
    <x v="18"/>
    <x v="22"/>
    <x v="5"/>
    <n v="96"/>
    <x v="131"/>
    <x v="1958"/>
    <n v="6988.8"/>
    <n v="0.4"/>
    <x v="2"/>
    <x v="152"/>
  </r>
  <r>
    <x v="0"/>
    <n v="1128299"/>
    <x v="337"/>
    <x v="4"/>
    <x v="18"/>
    <x v="22"/>
    <x v="0"/>
    <n v="79"/>
    <x v="128"/>
    <x v="1959"/>
    <n v="10072.5"/>
    <n v="0.5"/>
    <x v="2"/>
    <x v="151"/>
  </r>
  <r>
    <x v="0"/>
    <n v="1128299"/>
    <x v="337"/>
    <x v="4"/>
    <x v="18"/>
    <x v="22"/>
    <x v="1"/>
    <n v="81"/>
    <x v="126"/>
    <x v="1960"/>
    <n v="8221.5"/>
    <n v="0.5"/>
    <x v="2"/>
    <x v="150"/>
  </r>
  <r>
    <x v="0"/>
    <n v="1128299"/>
    <x v="337"/>
    <x v="4"/>
    <x v="18"/>
    <x v="22"/>
    <x v="2"/>
    <n v="86"/>
    <x v="131"/>
    <x v="1961"/>
    <n v="7043.4"/>
    <n v="0.44999999999999996"/>
    <x v="2"/>
    <x v="145"/>
  </r>
  <r>
    <x v="0"/>
    <n v="1128299"/>
    <x v="337"/>
    <x v="4"/>
    <x v="18"/>
    <x v="22"/>
    <x v="3"/>
    <n v="82"/>
    <x v="197"/>
    <x v="1962"/>
    <n v="5620.28"/>
    <n v="0.45999999999999996"/>
    <x v="2"/>
    <x v="138"/>
  </r>
  <r>
    <x v="0"/>
    <n v="1128299"/>
    <x v="337"/>
    <x v="4"/>
    <x v="18"/>
    <x v="22"/>
    <x v="4"/>
    <n v="85"/>
    <x v="244"/>
    <x v="1091"/>
    <n v="7573.5000000000009"/>
    <n v="0.55000000000000004"/>
    <x v="2"/>
    <x v="143"/>
  </r>
  <r>
    <x v="0"/>
    <n v="1128299"/>
    <x v="337"/>
    <x v="4"/>
    <x v="18"/>
    <x v="22"/>
    <x v="5"/>
    <n v="96"/>
    <x v="263"/>
    <x v="1963"/>
    <n v="6912"/>
    <n v="0.4"/>
    <x v="2"/>
    <x v="152"/>
  </r>
  <r>
    <x v="0"/>
    <n v="1128299"/>
    <x v="369"/>
    <x v="4"/>
    <x v="18"/>
    <x v="22"/>
    <x v="0"/>
    <n v="83"/>
    <x v="142"/>
    <x v="1964"/>
    <n v="8964"/>
    <n v="0.44999999999999996"/>
    <x v="2"/>
    <x v="136"/>
  </r>
  <r>
    <x v="0"/>
    <n v="1128299"/>
    <x v="369"/>
    <x v="4"/>
    <x v="18"/>
    <x v="22"/>
    <x v="1"/>
    <n v="76"/>
    <x v="158"/>
    <x v="1965"/>
    <n v="7368.96"/>
    <n v="0.48"/>
    <x v="2"/>
    <x v="123"/>
  </r>
  <r>
    <x v="0"/>
    <n v="1128299"/>
    <x v="369"/>
    <x v="4"/>
    <x v="18"/>
    <x v="22"/>
    <x v="2"/>
    <n v="69"/>
    <x v="133"/>
    <x v="1966"/>
    <n v="6259.6799999999994"/>
    <n v="0.48"/>
    <x v="2"/>
    <x v="122"/>
  </r>
  <r>
    <x v="0"/>
    <n v="1128299"/>
    <x v="369"/>
    <x v="4"/>
    <x v="18"/>
    <x v="22"/>
    <x v="3"/>
    <n v="66"/>
    <x v="215"/>
    <x v="1967"/>
    <n v="3589.74"/>
    <n v="0.49"/>
    <x v="2"/>
    <x v="108"/>
  </r>
  <r>
    <x v="0"/>
    <n v="1128299"/>
    <x v="369"/>
    <x v="4"/>
    <x v="18"/>
    <x v="22"/>
    <x v="4"/>
    <n v="64"/>
    <x v="162"/>
    <x v="1968"/>
    <n v="3459.84"/>
    <n v="0.51"/>
    <x v="2"/>
    <x v="101"/>
  </r>
  <r>
    <x v="0"/>
    <n v="1128299"/>
    <x v="369"/>
    <x v="4"/>
    <x v="18"/>
    <x v="22"/>
    <x v="5"/>
    <n v="73"/>
    <x v="41"/>
    <x v="1969"/>
    <n v="2299.5"/>
    <n v="0.42"/>
    <x v="2"/>
    <x v="134"/>
  </r>
  <r>
    <x v="0"/>
    <n v="1128299"/>
    <x v="401"/>
    <x v="4"/>
    <x v="18"/>
    <x v="22"/>
    <x v="0"/>
    <n v="46"/>
    <x v="161"/>
    <x v="939"/>
    <n v="2599"/>
    <n v="0.5"/>
    <x v="2"/>
    <x v="89"/>
  </r>
  <r>
    <x v="0"/>
    <n v="1128299"/>
    <x v="401"/>
    <x v="4"/>
    <x v="18"/>
    <x v="22"/>
    <x v="1"/>
    <n v="52"/>
    <x v="161"/>
    <x v="1970"/>
    <n v="2702.9599999999996"/>
    <n v="0.45999999999999996"/>
    <x v="2"/>
    <x v="107"/>
  </r>
  <r>
    <x v="0"/>
    <n v="1128299"/>
    <x v="401"/>
    <x v="4"/>
    <x v="18"/>
    <x v="22"/>
    <x v="2"/>
    <n v="47"/>
    <x v="188"/>
    <x v="1971"/>
    <n v="1435.85"/>
    <n v="0.47"/>
    <x v="2"/>
    <x v="85"/>
  </r>
  <r>
    <x v="0"/>
    <n v="1128299"/>
    <x v="401"/>
    <x v="4"/>
    <x v="18"/>
    <x v="22"/>
    <x v="3"/>
    <n v="45"/>
    <x v="190"/>
    <x v="1972"/>
    <n v="1190.7"/>
    <n v="0.49"/>
    <x v="2"/>
    <x v="96"/>
  </r>
  <r>
    <x v="0"/>
    <n v="1128299"/>
    <x v="401"/>
    <x v="4"/>
    <x v="18"/>
    <x v="22"/>
    <x v="4"/>
    <n v="58"/>
    <x v="195"/>
    <x v="1973"/>
    <n v="1624"/>
    <n v="0.5"/>
    <x v="2"/>
    <x v="91"/>
  </r>
  <r>
    <x v="0"/>
    <n v="1128299"/>
    <x v="401"/>
    <x v="4"/>
    <x v="18"/>
    <x v="22"/>
    <x v="5"/>
    <n v="42"/>
    <x v="227"/>
    <x v="1454"/>
    <n v="1264.2"/>
    <n v="0.43"/>
    <x v="2"/>
    <x v="119"/>
  </r>
  <r>
    <x v="0"/>
    <n v="1128299"/>
    <x v="430"/>
    <x v="4"/>
    <x v="18"/>
    <x v="22"/>
    <x v="0"/>
    <n v="38"/>
    <x v="240"/>
    <x v="1974"/>
    <n v="1744.1999999999998"/>
    <n v="0.44999999999999996"/>
    <x v="2"/>
    <x v="115"/>
  </r>
  <r>
    <x v="0"/>
    <n v="1128299"/>
    <x v="430"/>
    <x v="4"/>
    <x v="18"/>
    <x v="22"/>
    <x v="1"/>
    <n v="51"/>
    <x v="213"/>
    <x v="1975"/>
    <n v="3548.58"/>
    <n v="0.49"/>
    <x v="2"/>
    <x v="109"/>
  </r>
  <r>
    <x v="0"/>
    <n v="1128299"/>
    <x v="430"/>
    <x v="4"/>
    <x v="18"/>
    <x v="22"/>
    <x v="2"/>
    <n v="46"/>
    <x v="60"/>
    <x v="1819"/>
    <n v="2010.1999999999998"/>
    <n v="0.45999999999999996"/>
    <x v="2"/>
    <x v="89"/>
  </r>
  <r>
    <x v="0"/>
    <n v="1128299"/>
    <x v="430"/>
    <x v="4"/>
    <x v="18"/>
    <x v="22"/>
    <x v="3"/>
    <n v="41"/>
    <x v="230"/>
    <x v="1450"/>
    <n v="1968.82"/>
    <n v="0.49"/>
    <x v="2"/>
    <x v="87"/>
  </r>
  <r>
    <x v="0"/>
    <n v="1128299"/>
    <x v="430"/>
    <x v="4"/>
    <x v="18"/>
    <x v="22"/>
    <x v="4"/>
    <n v="53"/>
    <x v="237"/>
    <x v="1976"/>
    <n v="2489.94"/>
    <n v="0.54"/>
    <x v="2"/>
    <x v="102"/>
  </r>
  <r>
    <x v="0"/>
    <n v="1128299"/>
    <x v="430"/>
    <x v="4"/>
    <x v="18"/>
    <x v="22"/>
    <x v="5"/>
    <n v="59"/>
    <x v="240"/>
    <x v="1977"/>
    <n v="2647.92"/>
    <n v="0.44"/>
    <x v="2"/>
    <x v="95"/>
  </r>
  <r>
    <x v="0"/>
    <n v="1128299"/>
    <x v="461"/>
    <x v="4"/>
    <x v="18"/>
    <x v="22"/>
    <x v="0"/>
    <n v="42"/>
    <x v="155"/>
    <x v="1313"/>
    <n v="3059.7"/>
    <n v="0.47"/>
    <x v="2"/>
    <x v="119"/>
  </r>
  <r>
    <x v="0"/>
    <n v="1128299"/>
    <x v="461"/>
    <x v="4"/>
    <x v="18"/>
    <x v="22"/>
    <x v="1"/>
    <n v="47"/>
    <x v="138"/>
    <x v="953"/>
    <n v="3892.0699999999997"/>
    <n v="0.49"/>
    <x v="2"/>
    <x v="85"/>
  </r>
  <r>
    <x v="0"/>
    <n v="1128299"/>
    <x v="461"/>
    <x v="4"/>
    <x v="18"/>
    <x v="22"/>
    <x v="2"/>
    <n v="43"/>
    <x v="216"/>
    <x v="1468"/>
    <n v="2848.3199999999997"/>
    <n v="0.48"/>
    <x v="2"/>
    <x v="94"/>
  </r>
  <r>
    <x v="0"/>
    <n v="1128299"/>
    <x v="461"/>
    <x v="4"/>
    <x v="18"/>
    <x v="22"/>
    <x v="3"/>
    <n v="52"/>
    <x v="161"/>
    <x v="1970"/>
    <n v="2820.48"/>
    <n v="0.48"/>
    <x v="2"/>
    <x v="107"/>
  </r>
  <r>
    <x v="0"/>
    <n v="1128299"/>
    <x v="461"/>
    <x v="4"/>
    <x v="18"/>
    <x v="22"/>
    <x v="4"/>
    <n v="73"/>
    <x v="215"/>
    <x v="1978"/>
    <n v="4456.6500000000005"/>
    <n v="0.55000000000000004"/>
    <x v="2"/>
    <x v="134"/>
  </r>
  <r>
    <x v="0"/>
    <n v="1128299"/>
    <x v="461"/>
    <x v="4"/>
    <x v="18"/>
    <x v="22"/>
    <x v="5"/>
    <n v="74"/>
    <x v="197"/>
    <x v="1979"/>
    <n v="4410.4000000000005"/>
    <n v="0.4"/>
    <x v="2"/>
    <x v="135"/>
  </r>
  <r>
    <x v="0"/>
    <n v="1128299"/>
    <x v="490"/>
    <x v="4"/>
    <x v="18"/>
    <x v="22"/>
    <x v="0"/>
    <n v="60"/>
    <x v="37"/>
    <x v="751"/>
    <n v="6345"/>
    <n v="0.47"/>
    <x v="2"/>
    <x v="106"/>
  </r>
  <r>
    <x v="0"/>
    <n v="1128299"/>
    <x v="490"/>
    <x v="4"/>
    <x v="18"/>
    <x v="22"/>
    <x v="1"/>
    <n v="74"/>
    <x v="37"/>
    <x v="1980"/>
    <n v="7492.4999999999991"/>
    <n v="0.44999999999999996"/>
    <x v="2"/>
    <x v="135"/>
  </r>
  <r>
    <x v="2"/>
    <n v="1128299"/>
    <x v="490"/>
    <x v="4"/>
    <x v="18"/>
    <x v="22"/>
    <x v="2"/>
    <n v="64"/>
    <x v="125"/>
    <x v="1981"/>
    <n v="4730.88"/>
    <n v="0.48"/>
    <x v="2"/>
    <x v="101"/>
  </r>
  <r>
    <x v="2"/>
    <n v="1128299"/>
    <x v="490"/>
    <x v="4"/>
    <x v="18"/>
    <x v="22"/>
    <x v="3"/>
    <n v="67"/>
    <x v="160"/>
    <x v="1982"/>
    <n v="5360"/>
    <n v="0.5"/>
    <x v="2"/>
    <x v="125"/>
  </r>
  <r>
    <x v="2"/>
    <n v="1128299"/>
    <x v="490"/>
    <x v="4"/>
    <x v="18"/>
    <x v="22"/>
    <x v="4"/>
    <n v="72"/>
    <x v="247"/>
    <x v="1983"/>
    <n v="4883.76"/>
    <n v="0.51"/>
    <x v="2"/>
    <x v="120"/>
  </r>
  <r>
    <x v="2"/>
    <n v="1128299"/>
    <x v="490"/>
    <x v="4"/>
    <x v="18"/>
    <x v="22"/>
    <x v="5"/>
    <n v="82"/>
    <x v="42"/>
    <x v="1984"/>
    <n v="5289"/>
    <n v="0.43"/>
    <x v="2"/>
    <x v="138"/>
  </r>
  <r>
    <x v="2"/>
    <n v="1185732"/>
    <x v="183"/>
    <x v="4"/>
    <x v="18"/>
    <x v="22"/>
    <x v="0"/>
    <n v="34"/>
    <x v="126"/>
    <x v="802"/>
    <n v="4210.22"/>
    <n v="0.61"/>
    <x v="2"/>
    <x v="111"/>
  </r>
  <r>
    <x v="2"/>
    <n v="1185732"/>
    <x v="183"/>
    <x v="4"/>
    <x v="18"/>
    <x v="22"/>
    <x v="1"/>
    <n v="34"/>
    <x v="125"/>
    <x v="1078"/>
    <n v="2670.36"/>
    <n v="0.51"/>
    <x v="2"/>
    <x v="111"/>
  </r>
  <r>
    <x v="2"/>
    <n v="1185732"/>
    <x v="183"/>
    <x v="4"/>
    <x v="18"/>
    <x v="22"/>
    <x v="2"/>
    <n v="23"/>
    <x v="197"/>
    <x v="1985"/>
    <n v="1370.8000000000002"/>
    <n v="0.4"/>
    <x v="2"/>
    <x v="113"/>
  </r>
  <r>
    <x v="2"/>
    <n v="1185732"/>
    <x v="183"/>
    <x v="4"/>
    <x v="18"/>
    <x v="22"/>
    <x v="3"/>
    <n v="29"/>
    <x v="210"/>
    <x v="1986"/>
    <n v="1682"/>
    <n v="0.5"/>
    <x v="2"/>
    <x v="116"/>
  </r>
  <r>
    <x v="2"/>
    <n v="1185732"/>
    <x v="183"/>
    <x v="4"/>
    <x v="18"/>
    <x v="22"/>
    <x v="4"/>
    <n v="43"/>
    <x v="185"/>
    <x v="1470"/>
    <n v="2727.92"/>
    <n v="0.52"/>
    <x v="2"/>
    <x v="94"/>
  </r>
  <r>
    <x v="2"/>
    <n v="1185732"/>
    <x v="183"/>
    <x v="4"/>
    <x v="18"/>
    <x v="22"/>
    <x v="5"/>
    <n v="33"/>
    <x v="216"/>
    <x v="1616"/>
    <n v="3096.7200000000003"/>
    <n v="0.68"/>
    <x v="2"/>
    <x v="112"/>
  </r>
  <r>
    <x v="2"/>
    <n v="1185732"/>
    <x v="212"/>
    <x v="4"/>
    <x v="18"/>
    <x v="22"/>
    <x v="0"/>
    <n v="34"/>
    <x v="40"/>
    <x v="1987"/>
    <n v="4284"/>
    <n v="0.63"/>
    <x v="2"/>
    <x v="111"/>
  </r>
  <r>
    <x v="2"/>
    <n v="1185732"/>
    <x v="212"/>
    <x v="4"/>
    <x v="18"/>
    <x v="22"/>
    <x v="1"/>
    <n v="33"/>
    <x v="236"/>
    <x v="1988"/>
    <n v="2007.72"/>
    <n v="0.52"/>
    <x v="2"/>
    <x v="112"/>
  </r>
  <r>
    <x v="2"/>
    <n v="1185732"/>
    <x v="212"/>
    <x v="4"/>
    <x v="18"/>
    <x v="22"/>
    <x v="2"/>
    <n v="23"/>
    <x v="42"/>
    <x v="1049"/>
    <n v="1483.5"/>
    <n v="0.43"/>
    <x v="2"/>
    <x v="113"/>
  </r>
  <r>
    <x v="2"/>
    <n v="1185732"/>
    <x v="212"/>
    <x v="3"/>
    <x v="19"/>
    <x v="23"/>
    <x v="3"/>
    <n v="28"/>
    <x v="245"/>
    <x v="1989"/>
    <n v="1495.48"/>
    <n v="0.49"/>
    <x v="2"/>
    <x v="128"/>
  </r>
  <r>
    <x v="2"/>
    <n v="1185732"/>
    <x v="212"/>
    <x v="3"/>
    <x v="19"/>
    <x v="23"/>
    <x v="4"/>
    <n v="41"/>
    <x v="214"/>
    <x v="1469"/>
    <n v="2841.2999999999997"/>
    <n v="0.54999999999999993"/>
    <x v="2"/>
    <x v="87"/>
  </r>
  <r>
    <x v="2"/>
    <n v="1185732"/>
    <x v="212"/>
    <x v="3"/>
    <x v="19"/>
    <x v="23"/>
    <x v="5"/>
    <n v="33"/>
    <x v="216"/>
    <x v="1616"/>
    <n v="3051.1800000000003"/>
    <n v="0.67"/>
    <x v="2"/>
    <x v="112"/>
  </r>
  <r>
    <x v="2"/>
    <n v="1185732"/>
    <x v="220"/>
    <x v="3"/>
    <x v="19"/>
    <x v="23"/>
    <x v="0"/>
    <n v="34"/>
    <x v="97"/>
    <x v="1990"/>
    <n v="4479.84"/>
    <n v="0.61"/>
    <x v="2"/>
    <x v="111"/>
  </r>
  <r>
    <x v="2"/>
    <n v="1185732"/>
    <x v="220"/>
    <x v="3"/>
    <x v="19"/>
    <x v="23"/>
    <x v="1"/>
    <n v="32"/>
    <x v="214"/>
    <x v="1012"/>
    <n v="2177.2800000000002"/>
    <n v="0.54"/>
    <x v="2"/>
    <x v="114"/>
  </r>
  <r>
    <x v="2"/>
    <n v="1185732"/>
    <x v="220"/>
    <x v="3"/>
    <x v="19"/>
    <x v="23"/>
    <x v="2"/>
    <n v="25"/>
    <x v="168"/>
    <x v="1991"/>
    <n v="1240"/>
    <n v="0.4"/>
    <x v="2"/>
    <x v="130"/>
  </r>
  <r>
    <x v="2"/>
    <n v="1185732"/>
    <x v="220"/>
    <x v="3"/>
    <x v="19"/>
    <x v="23"/>
    <x v="3"/>
    <n v="29"/>
    <x v="250"/>
    <x v="1938"/>
    <n v="1266.72"/>
    <n v="0.48"/>
    <x v="2"/>
    <x v="116"/>
  </r>
  <r>
    <x v="2"/>
    <n v="1185732"/>
    <x v="220"/>
    <x v="3"/>
    <x v="19"/>
    <x v="23"/>
    <x v="4"/>
    <n v="43"/>
    <x v="198"/>
    <x v="1992"/>
    <n v="2101.84"/>
    <n v="0.52"/>
    <x v="2"/>
    <x v="94"/>
  </r>
  <r>
    <x v="2"/>
    <n v="1185732"/>
    <x v="220"/>
    <x v="3"/>
    <x v="19"/>
    <x v="23"/>
    <x v="5"/>
    <n v="33"/>
    <x v="231"/>
    <x v="1770"/>
    <n v="3256.11"/>
    <n v="0.69000000000000006"/>
    <x v="2"/>
    <x v="112"/>
  </r>
  <r>
    <x v="2"/>
    <n v="1185732"/>
    <x v="239"/>
    <x v="3"/>
    <x v="19"/>
    <x v="23"/>
    <x v="0"/>
    <n v="32"/>
    <x v="141"/>
    <x v="1993"/>
    <n v="3475.2"/>
    <n v="0.6"/>
    <x v="2"/>
    <x v="114"/>
  </r>
  <r>
    <x v="2"/>
    <n v="1185732"/>
    <x v="239"/>
    <x v="3"/>
    <x v="19"/>
    <x v="23"/>
    <x v="1"/>
    <n v="38"/>
    <x v="215"/>
    <x v="1247"/>
    <n v="2235.54"/>
    <n v="0.53"/>
    <x v="2"/>
    <x v="115"/>
  </r>
  <r>
    <x v="2"/>
    <n v="1185732"/>
    <x v="239"/>
    <x v="3"/>
    <x v="19"/>
    <x v="23"/>
    <x v="2"/>
    <n v="27"/>
    <x v="192"/>
    <x v="1994"/>
    <n v="1530.8999999999999"/>
    <n v="0.42"/>
    <x v="2"/>
    <x v="118"/>
  </r>
  <r>
    <x v="2"/>
    <n v="1185732"/>
    <x v="239"/>
    <x v="3"/>
    <x v="19"/>
    <x v="23"/>
    <x v="3"/>
    <n v="32"/>
    <x v="245"/>
    <x v="1995"/>
    <n v="1604.4799999999998"/>
    <n v="0.45999999999999996"/>
    <x v="2"/>
    <x v="114"/>
  </r>
  <r>
    <x v="2"/>
    <n v="1185732"/>
    <x v="239"/>
    <x v="3"/>
    <x v="19"/>
    <x v="23"/>
    <x v="4"/>
    <n v="45"/>
    <x v="196"/>
    <x v="1996"/>
    <n v="2700"/>
    <n v="0.5"/>
    <x v="2"/>
    <x v="96"/>
  </r>
  <r>
    <x v="2"/>
    <n v="1185732"/>
    <x v="239"/>
    <x v="3"/>
    <x v="19"/>
    <x v="23"/>
    <x v="5"/>
    <n v="37"/>
    <x v="152"/>
    <x v="1997"/>
    <n v="3880.5600000000004"/>
    <n v="0.69000000000000006"/>
    <x v="2"/>
    <x v="117"/>
  </r>
  <r>
    <x v="2"/>
    <n v="1185732"/>
    <x v="268"/>
    <x v="3"/>
    <x v="19"/>
    <x v="23"/>
    <x v="0"/>
    <n v="48"/>
    <x v="273"/>
    <x v="741"/>
    <n v="6060.96"/>
    <n v="0.61"/>
    <x v="2"/>
    <x v="92"/>
  </r>
  <r>
    <x v="2"/>
    <n v="1185732"/>
    <x v="268"/>
    <x v="3"/>
    <x v="19"/>
    <x v="23"/>
    <x v="1"/>
    <n v="47"/>
    <x v="42"/>
    <x v="871"/>
    <n v="3877.4999999999995"/>
    <n v="0.54999999999999993"/>
    <x v="2"/>
    <x v="85"/>
  </r>
  <r>
    <x v="2"/>
    <n v="1185732"/>
    <x v="268"/>
    <x v="3"/>
    <x v="19"/>
    <x v="23"/>
    <x v="2"/>
    <n v="44"/>
    <x v="247"/>
    <x v="1998"/>
    <n v="2340.8000000000002"/>
    <n v="0.4"/>
    <x v="2"/>
    <x v="90"/>
  </r>
  <r>
    <x v="2"/>
    <n v="1185732"/>
    <x v="268"/>
    <x v="3"/>
    <x v="19"/>
    <x v="23"/>
    <x v="3"/>
    <n v="42"/>
    <x v="214"/>
    <x v="1442"/>
    <n v="2646"/>
    <n v="0.5"/>
    <x v="2"/>
    <x v="119"/>
  </r>
  <r>
    <x v="2"/>
    <n v="1185732"/>
    <x v="268"/>
    <x v="3"/>
    <x v="19"/>
    <x v="23"/>
    <x v="4"/>
    <n v="52"/>
    <x v="168"/>
    <x v="1807"/>
    <n v="3417.44"/>
    <n v="0.53"/>
    <x v="2"/>
    <x v="107"/>
  </r>
  <r>
    <x v="2"/>
    <n v="1185732"/>
    <x v="268"/>
    <x v="3"/>
    <x v="19"/>
    <x v="23"/>
    <x v="5"/>
    <n v="55"/>
    <x v="42"/>
    <x v="1289"/>
    <n v="5775.0000000000009"/>
    <n v="0.70000000000000007"/>
    <x v="2"/>
    <x v="88"/>
  </r>
  <r>
    <x v="2"/>
    <n v="1185732"/>
    <x v="301"/>
    <x v="3"/>
    <x v="19"/>
    <x v="23"/>
    <x v="0"/>
    <n v="52"/>
    <x v="92"/>
    <x v="1999"/>
    <n v="6641.44"/>
    <n v="0.62"/>
    <x v="2"/>
    <x v="107"/>
  </r>
  <r>
    <x v="2"/>
    <n v="1185732"/>
    <x v="301"/>
    <x v="3"/>
    <x v="19"/>
    <x v="23"/>
    <x v="1"/>
    <n v="46"/>
    <x v="212"/>
    <x v="1308"/>
    <n v="4148.2800000000007"/>
    <n v="0.54"/>
    <x v="2"/>
    <x v="89"/>
  </r>
  <r>
    <x v="2"/>
    <n v="1185732"/>
    <x v="301"/>
    <x v="3"/>
    <x v="19"/>
    <x v="23"/>
    <x v="2"/>
    <n v="41"/>
    <x v="216"/>
    <x v="1307"/>
    <n v="2489.52"/>
    <n v="0.44"/>
    <x v="2"/>
    <x v="87"/>
  </r>
  <r>
    <x v="2"/>
    <n v="1185732"/>
    <x v="301"/>
    <x v="3"/>
    <x v="19"/>
    <x v="23"/>
    <x v="3"/>
    <n v="43"/>
    <x v="174"/>
    <x v="2000"/>
    <n v="3261.12"/>
    <n v="0.48"/>
    <x v="2"/>
    <x v="94"/>
  </r>
  <r>
    <x v="2"/>
    <n v="1185732"/>
    <x v="301"/>
    <x v="3"/>
    <x v="19"/>
    <x v="23"/>
    <x v="4"/>
    <n v="57"/>
    <x v="152"/>
    <x v="2001"/>
    <n v="4765.2"/>
    <n v="0.54999999999999993"/>
    <x v="2"/>
    <x v="126"/>
  </r>
  <r>
    <x v="2"/>
    <n v="1185732"/>
    <x v="301"/>
    <x v="3"/>
    <x v="19"/>
    <x v="23"/>
    <x v="5"/>
    <n v="60"/>
    <x v="138"/>
    <x v="2002"/>
    <n v="6591"/>
    <n v="0.65"/>
    <x v="2"/>
    <x v="106"/>
  </r>
  <r>
    <x v="2"/>
    <n v="1185732"/>
    <x v="329"/>
    <x v="3"/>
    <x v="19"/>
    <x v="23"/>
    <x v="0"/>
    <n v="57"/>
    <x v="37"/>
    <x v="1380"/>
    <n v="7695"/>
    <n v="0.6"/>
    <x v="2"/>
    <x v="126"/>
  </r>
  <r>
    <x v="2"/>
    <n v="1185732"/>
    <x v="329"/>
    <x v="3"/>
    <x v="19"/>
    <x v="23"/>
    <x v="1"/>
    <n v="53"/>
    <x v="133"/>
    <x v="2003"/>
    <n v="5108.67"/>
    <n v="0.51"/>
    <x v="2"/>
    <x v="102"/>
  </r>
  <r>
    <x v="2"/>
    <n v="1185732"/>
    <x v="329"/>
    <x v="3"/>
    <x v="19"/>
    <x v="23"/>
    <x v="2"/>
    <n v="46"/>
    <x v="217"/>
    <x v="2004"/>
    <n v="3581.0999999999995"/>
    <n v="0.44999999999999996"/>
    <x v="2"/>
    <x v="89"/>
  </r>
  <r>
    <x v="2"/>
    <n v="1185732"/>
    <x v="329"/>
    <x v="3"/>
    <x v="19"/>
    <x v="23"/>
    <x v="3"/>
    <n v="47"/>
    <x v="174"/>
    <x v="2005"/>
    <n v="3341.7"/>
    <n v="0.44999999999999996"/>
    <x v="2"/>
    <x v="85"/>
  </r>
  <r>
    <x v="2"/>
    <n v="1185732"/>
    <x v="329"/>
    <x v="3"/>
    <x v="19"/>
    <x v="23"/>
    <x v="4"/>
    <n v="54"/>
    <x v="231"/>
    <x v="2006"/>
    <n v="3938.2200000000003"/>
    <n v="0.51"/>
    <x v="2"/>
    <x v="99"/>
  </r>
  <r>
    <x v="2"/>
    <n v="1185732"/>
    <x v="329"/>
    <x v="3"/>
    <x v="19"/>
    <x v="23"/>
    <x v="5"/>
    <n v="62"/>
    <x v="124"/>
    <x v="1218"/>
    <n v="8983.8000000000011"/>
    <n v="0.69000000000000006"/>
    <x v="2"/>
    <x v="104"/>
  </r>
  <r>
    <x v="2"/>
    <n v="1185732"/>
    <x v="361"/>
    <x v="3"/>
    <x v="19"/>
    <x v="23"/>
    <x v="0"/>
    <n v="55"/>
    <x v="121"/>
    <x v="2007"/>
    <n v="9257.6"/>
    <n v="0.64"/>
    <x v="2"/>
    <x v="88"/>
  </r>
  <r>
    <x v="2"/>
    <n v="1185732"/>
    <x v="361"/>
    <x v="3"/>
    <x v="19"/>
    <x v="23"/>
    <x v="1"/>
    <n v="50"/>
    <x v="49"/>
    <x v="1361"/>
    <n v="4875"/>
    <n v="0.5"/>
    <x v="2"/>
    <x v="100"/>
  </r>
  <r>
    <x v="2"/>
    <n v="1185732"/>
    <x v="361"/>
    <x v="3"/>
    <x v="19"/>
    <x v="23"/>
    <x v="2"/>
    <n v="42"/>
    <x v="179"/>
    <x v="1236"/>
    <n v="2540.16"/>
    <n v="0.42"/>
    <x v="2"/>
    <x v="119"/>
  </r>
  <r>
    <x v="2"/>
    <n v="1185732"/>
    <x v="361"/>
    <x v="3"/>
    <x v="19"/>
    <x v="23"/>
    <x v="3"/>
    <n v="34"/>
    <x v="213"/>
    <x v="2008"/>
    <n v="2172.6"/>
    <n v="0.44999999999999996"/>
    <x v="2"/>
    <x v="111"/>
  </r>
  <r>
    <x v="2"/>
    <n v="1185732"/>
    <x v="361"/>
    <x v="3"/>
    <x v="19"/>
    <x v="23"/>
    <x v="4"/>
    <n v="42"/>
    <x v="192"/>
    <x v="1230"/>
    <n v="3005.1000000000004"/>
    <n v="0.53"/>
    <x v="2"/>
    <x v="119"/>
  </r>
  <r>
    <x v="2"/>
    <n v="1185732"/>
    <x v="361"/>
    <x v="3"/>
    <x v="19"/>
    <x v="23"/>
    <x v="5"/>
    <n v="45"/>
    <x v="129"/>
    <x v="1830"/>
    <n v="5385.6"/>
    <n v="0.68"/>
    <x v="2"/>
    <x v="96"/>
  </r>
  <r>
    <x v="2"/>
    <n v="1185732"/>
    <x v="391"/>
    <x v="3"/>
    <x v="19"/>
    <x v="23"/>
    <x v="0"/>
    <n v="42"/>
    <x v="136"/>
    <x v="853"/>
    <n v="6138.72"/>
    <n v="0.63"/>
    <x v="2"/>
    <x v="119"/>
  </r>
  <r>
    <x v="2"/>
    <n v="1185732"/>
    <x v="391"/>
    <x v="3"/>
    <x v="19"/>
    <x v="23"/>
    <x v="1"/>
    <n v="37"/>
    <x v="132"/>
    <x v="811"/>
    <n v="3283.38"/>
    <n v="0.51"/>
    <x v="2"/>
    <x v="117"/>
  </r>
  <r>
    <x v="2"/>
    <n v="1185732"/>
    <x v="391"/>
    <x v="3"/>
    <x v="19"/>
    <x v="23"/>
    <x v="2"/>
    <n v="34"/>
    <x v="57"/>
    <x v="2009"/>
    <n v="2070.6"/>
    <n v="0.42"/>
    <x v="2"/>
    <x v="111"/>
  </r>
  <r>
    <x v="2"/>
    <n v="1185732"/>
    <x v="391"/>
    <x v="3"/>
    <x v="19"/>
    <x v="23"/>
    <x v="3"/>
    <n v="34"/>
    <x v="164"/>
    <x v="1061"/>
    <n v="1820.6999999999998"/>
    <n v="0.44999999999999996"/>
    <x v="2"/>
    <x v="111"/>
  </r>
  <r>
    <x v="2"/>
    <n v="1185732"/>
    <x v="391"/>
    <x v="3"/>
    <x v="19"/>
    <x v="23"/>
    <x v="4"/>
    <n v="41"/>
    <x v="209"/>
    <x v="1186"/>
    <n v="2624"/>
    <n v="0.5"/>
    <x v="2"/>
    <x v="87"/>
  </r>
  <r>
    <x v="2"/>
    <n v="1185732"/>
    <x v="391"/>
    <x v="3"/>
    <x v="19"/>
    <x v="23"/>
    <x v="5"/>
    <n v="48"/>
    <x v="217"/>
    <x v="2010"/>
    <n v="5397.6"/>
    <n v="0.65"/>
    <x v="2"/>
    <x v="92"/>
  </r>
  <r>
    <x v="2"/>
    <n v="1185732"/>
    <x v="423"/>
    <x v="3"/>
    <x v="19"/>
    <x v="23"/>
    <x v="0"/>
    <n v="49"/>
    <x v="37"/>
    <x v="982"/>
    <n v="6725.25"/>
    <n v="0.61"/>
    <x v="2"/>
    <x v="98"/>
  </r>
  <r>
    <x v="2"/>
    <n v="1185732"/>
    <x v="423"/>
    <x v="3"/>
    <x v="19"/>
    <x v="23"/>
    <x v="1"/>
    <n v="37"/>
    <x v="212"/>
    <x v="2011"/>
    <n v="3151.29"/>
    <n v="0.51"/>
    <x v="2"/>
    <x v="117"/>
  </r>
  <r>
    <x v="2"/>
    <n v="1185732"/>
    <x v="423"/>
    <x v="3"/>
    <x v="19"/>
    <x v="23"/>
    <x v="2"/>
    <n v="37"/>
    <x v="248"/>
    <x v="1103"/>
    <n v="2047.9499999999998"/>
    <n v="0.44999999999999996"/>
    <x v="2"/>
    <x v="117"/>
  </r>
  <r>
    <x v="2"/>
    <n v="1185732"/>
    <x v="423"/>
    <x v="3"/>
    <x v="19"/>
    <x v="23"/>
    <x v="3"/>
    <n v="38"/>
    <x v="210"/>
    <x v="1942"/>
    <n v="2204"/>
    <n v="0.5"/>
    <x v="2"/>
    <x v="115"/>
  </r>
  <r>
    <x v="2"/>
    <n v="1185732"/>
    <x v="423"/>
    <x v="3"/>
    <x v="19"/>
    <x v="23"/>
    <x v="4"/>
    <n v="48"/>
    <x v="205"/>
    <x v="1251"/>
    <n v="2956.7999999999997"/>
    <n v="0.54999999999999993"/>
    <x v="2"/>
    <x v="92"/>
  </r>
  <r>
    <x v="2"/>
    <n v="1185732"/>
    <x v="423"/>
    <x v="3"/>
    <x v="19"/>
    <x v="23"/>
    <x v="5"/>
    <n v="52"/>
    <x v="251"/>
    <x v="2012"/>
    <n v="4986.8"/>
    <n v="0.70000000000000007"/>
    <x v="2"/>
    <x v="107"/>
  </r>
  <r>
    <x v="2"/>
    <n v="1185732"/>
    <x v="453"/>
    <x v="3"/>
    <x v="19"/>
    <x v="23"/>
    <x v="0"/>
    <n v="49"/>
    <x v="130"/>
    <x v="870"/>
    <n v="6050.52"/>
    <n v="0.63"/>
    <x v="2"/>
    <x v="98"/>
  </r>
  <r>
    <x v="2"/>
    <n v="1185732"/>
    <x v="453"/>
    <x v="3"/>
    <x v="19"/>
    <x v="23"/>
    <x v="1"/>
    <n v="42"/>
    <x v="57"/>
    <x v="2013"/>
    <n v="3349.4999999999995"/>
    <n v="0.54999999999999993"/>
    <x v="2"/>
    <x v="119"/>
  </r>
  <r>
    <x v="2"/>
    <n v="1185732"/>
    <x v="453"/>
    <x v="3"/>
    <x v="19"/>
    <x v="23"/>
    <x v="2"/>
    <n v="43"/>
    <x v="196"/>
    <x v="2014"/>
    <n v="2321.9999999999995"/>
    <n v="0.44999999999999996"/>
    <x v="2"/>
    <x v="94"/>
  </r>
  <r>
    <x v="2"/>
    <n v="1185732"/>
    <x v="453"/>
    <x v="3"/>
    <x v="19"/>
    <x v="23"/>
    <x v="3"/>
    <n v="41"/>
    <x v="216"/>
    <x v="1307"/>
    <n v="2772.42"/>
    <n v="0.49"/>
    <x v="2"/>
    <x v="87"/>
  </r>
  <r>
    <x v="2"/>
    <n v="1185732"/>
    <x v="453"/>
    <x v="3"/>
    <x v="19"/>
    <x v="23"/>
    <x v="4"/>
    <n v="59"/>
    <x v="214"/>
    <x v="2015"/>
    <n v="4088.6999999999994"/>
    <n v="0.54999999999999993"/>
    <x v="2"/>
    <x v="95"/>
  </r>
  <r>
    <x v="2"/>
    <n v="1185732"/>
    <x v="453"/>
    <x v="3"/>
    <x v="19"/>
    <x v="23"/>
    <x v="5"/>
    <n v="59"/>
    <x v="138"/>
    <x v="1560"/>
    <n v="6879.9900000000007"/>
    <n v="0.69000000000000006"/>
    <x v="2"/>
    <x v="95"/>
  </r>
  <r>
    <x v="2"/>
    <n v="1185732"/>
    <x v="482"/>
    <x v="3"/>
    <x v="19"/>
    <x v="23"/>
    <x v="0"/>
    <n v="55"/>
    <x v="128"/>
    <x v="2016"/>
    <n v="8555.25"/>
    <n v="0.61"/>
    <x v="2"/>
    <x v="88"/>
  </r>
  <r>
    <x v="2"/>
    <n v="1185732"/>
    <x v="482"/>
    <x v="3"/>
    <x v="19"/>
    <x v="23"/>
    <x v="1"/>
    <n v="46"/>
    <x v="129"/>
    <x v="971"/>
    <n v="4290.88"/>
    <n v="0.53"/>
    <x v="2"/>
    <x v="89"/>
  </r>
  <r>
    <x v="0"/>
    <n v="1185732"/>
    <x v="482"/>
    <x v="3"/>
    <x v="19"/>
    <x v="23"/>
    <x v="2"/>
    <n v="48"/>
    <x v="137"/>
    <x v="2017"/>
    <n v="3628.7999999999997"/>
    <n v="0.44999999999999996"/>
    <x v="2"/>
    <x v="92"/>
  </r>
  <r>
    <x v="0"/>
    <n v="1185732"/>
    <x v="482"/>
    <x v="3"/>
    <x v="19"/>
    <x v="23"/>
    <x v="3"/>
    <n v="48"/>
    <x v="216"/>
    <x v="2018"/>
    <n v="3179.52"/>
    <n v="0.48"/>
    <x v="2"/>
    <x v="92"/>
  </r>
  <r>
    <x v="0"/>
    <n v="1185732"/>
    <x v="482"/>
    <x v="3"/>
    <x v="19"/>
    <x v="23"/>
    <x v="4"/>
    <n v="55"/>
    <x v="231"/>
    <x v="2019"/>
    <n v="4089.8"/>
    <n v="0.52"/>
    <x v="2"/>
    <x v="88"/>
  </r>
  <r>
    <x v="0"/>
    <n v="1185732"/>
    <x v="482"/>
    <x v="3"/>
    <x v="19"/>
    <x v="23"/>
    <x v="5"/>
    <n v="59"/>
    <x v="134"/>
    <x v="1743"/>
    <n v="6251.05"/>
    <n v="0.65"/>
    <x v="2"/>
    <x v="95"/>
  </r>
  <r>
    <x v="0"/>
    <n v="1185732"/>
    <x v="182"/>
    <x v="3"/>
    <x v="19"/>
    <x v="23"/>
    <x v="0"/>
    <n v="27"/>
    <x v="163"/>
    <x v="1297"/>
    <n v="2106"/>
    <n v="0.5"/>
    <x v="2"/>
    <x v="118"/>
  </r>
  <r>
    <x v="0"/>
    <n v="1185732"/>
    <x v="182"/>
    <x v="3"/>
    <x v="19"/>
    <x v="23"/>
    <x v="1"/>
    <n v="29"/>
    <x v="248"/>
    <x v="2020"/>
    <n v="1676.49"/>
    <n v="0.47"/>
    <x v="2"/>
    <x v="116"/>
  </r>
  <r>
    <x v="0"/>
    <n v="1185732"/>
    <x v="182"/>
    <x v="3"/>
    <x v="19"/>
    <x v="23"/>
    <x v="2"/>
    <n v="19"/>
    <x v="248"/>
    <x v="2021"/>
    <n v="1051.6499999999999"/>
    <n v="0.44999999999999996"/>
    <x v="2"/>
    <x v="131"/>
  </r>
  <r>
    <x v="0"/>
    <n v="1185732"/>
    <x v="182"/>
    <x v="3"/>
    <x v="19"/>
    <x v="23"/>
    <x v="3"/>
    <n v="24"/>
    <x v="169"/>
    <x v="1041"/>
    <n v="960.96"/>
    <n v="0.52"/>
    <x v="2"/>
    <x v="110"/>
  </r>
  <r>
    <x v="0"/>
    <n v="1185732"/>
    <x v="182"/>
    <x v="3"/>
    <x v="19"/>
    <x v="23"/>
    <x v="4"/>
    <n v="39"/>
    <x v="230"/>
    <x v="1299"/>
    <n v="1872.78"/>
    <n v="0.49"/>
    <x v="2"/>
    <x v="93"/>
  </r>
  <r>
    <x v="0"/>
    <n v="1185732"/>
    <x v="182"/>
    <x v="3"/>
    <x v="19"/>
    <x v="23"/>
    <x v="5"/>
    <n v="29"/>
    <x v="248"/>
    <x v="2020"/>
    <n v="2247.21"/>
    <n v="0.63"/>
    <x v="2"/>
    <x v="116"/>
  </r>
  <r>
    <x v="0"/>
    <n v="1185732"/>
    <x v="213"/>
    <x v="3"/>
    <x v="19"/>
    <x v="23"/>
    <x v="0"/>
    <n v="29"/>
    <x v="131"/>
    <x v="1064"/>
    <n v="2797.34"/>
    <n v="0.53"/>
    <x v="2"/>
    <x v="116"/>
  </r>
  <r>
    <x v="0"/>
    <n v="1185732"/>
    <x v="213"/>
    <x v="3"/>
    <x v="19"/>
    <x v="23"/>
    <x v="1"/>
    <n v="28"/>
    <x v="198"/>
    <x v="1023"/>
    <n v="1289.68"/>
    <n v="0.49"/>
    <x v="2"/>
    <x v="128"/>
  </r>
  <r>
    <x v="0"/>
    <n v="1185732"/>
    <x v="213"/>
    <x v="3"/>
    <x v="19"/>
    <x v="23"/>
    <x v="2"/>
    <n v="19"/>
    <x v="161"/>
    <x v="2022"/>
    <n v="966.14999999999986"/>
    <n v="0.44999999999999996"/>
    <x v="2"/>
    <x v="131"/>
  </r>
  <r>
    <x v="0"/>
    <n v="1185732"/>
    <x v="213"/>
    <x v="3"/>
    <x v="20"/>
    <x v="24"/>
    <x v="3"/>
    <n v="24"/>
    <x v="227"/>
    <x v="2023"/>
    <n v="873.6"/>
    <n v="0.52"/>
    <x v="2"/>
    <x v="110"/>
  </r>
  <r>
    <x v="0"/>
    <n v="1185732"/>
    <x v="213"/>
    <x v="3"/>
    <x v="20"/>
    <x v="24"/>
    <x v="4"/>
    <n v="38"/>
    <x v="246"/>
    <x v="1486"/>
    <n v="1504.8"/>
    <n v="0.44999999999999996"/>
    <x v="2"/>
    <x v="115"/>
  </r>
  <r>
    <x v="0"/>
    <n v="1185732"/>
    <x v="213"/>
    <x v="3"/>
    <x v="20"/>
    <x v="24"/>
    <x v="5"/>
    <n v="28"/>
    <x v="196"/>
    <x v="1597"/>
    <n v="2116.8000000000002"/>
    <n v="0.63"/>
    <x v="2"/>
    <x v="128"/>
  </r>
  <r>
    <x v="0"/>
    <n v="1185732"/>
    <x v="222"/>
    <x v="3"/>
    <x v="20"/>
    <x v="24"/>
    <x v="0"/>
    <n v="34"/>
    <x v="274"/>
    <x v="1199"/>
    <n v="3225.2400000000002"/>
    <n v="0.51"/>
    <x v="2"/>
    <x v="111"/>
  </r>
  <r>
    <x v="0"/>
    <n v="1185732"/>
    <x v="222"/>
    <x v="3"/>
    <x v="20"/>
    <x v="24"/>
    <x v="1"/>
    <n v="34"/>
    <x v="237"/>
    <x v="1431"/>
    <n v="1331.1"/>
    <n v="0.44999999999999996"/>
    <x v="2"/>
    <x v="111"/>
  </r>
  <r>
    <x v="0"/>
    <n v="1185732"/>
    <x v="222"/>
    <x v="3"/>
    <x v="20"/>
    <x v="24"/>
    <x v="2"/>
    <n v="23"/>
    <x v="60"/>
    <x v="2024"/>
    <n v="1005.0999999999999"/>
    <n v="0.45999999999999996"/>
    <x v="2"/>
    <x v="113"/>
  </r>
  <r>
    <x v="0"/>
    <n v="1185732"/>
    <x v="222"/>
    <x v="3"/>
    <x v="20"/>
    <x v="24"/>
    <x v="3"/>
    <n v="28"/>
    <x v="190"/>
    <x v="1005"/>
    <n v="771.12"/>
    <n v="0.51"/>
    <x v="2"/>
    <x v="128"/>
  </r>
  <r>
    <x v="0"/>
    <n v="1185732"/>
    <x v="222"/>
    <x v="3"/>
    <x v="20"/>
    <x v="24"/>
    <x v="4"/>
    <n v="41"/>
    <x v="41"/>
    <x v="1491"/>
    <n v="1506.75"/>
    <n v="0.49"/>
    <x v="2"/>
    <x v="87"/>
  </r>
  <r>
    <x v="0"/>
    <n v="1185732"/>
    <x v="222"/>
    <x v="3"/>
    <x v="20"/>
    <x v="24"/>
    <x v="5"/>
    <n v="34"/>
    <x v="240"/>
    <x v="2025"/>
    <n v="2254.2000000000003"/>
    <n v="0.65"/>
    <x v="2"/>
    <x v="111"/>
  </r>
  <r>
    <x v="0"/>
    <n v="1185732"/>
    <x v="241"/>
    <x v="3"/>
    <x v="20"/>
    <x v="24"/>
    <x v="0"/>
    <n v="33"/>
    <x v="179"/>
    <x v="2026"/>
    <n v="2471.04"/>
    <n v="0.52"/>
    <x v="2"/>
    <x v="112"/>
  </r>
  <r>
    <x v="0"/>
    <n v="1185732"/>
    <x v="241"/>
    <x v="3"/>
    <x v="20"/>
    <x v="24"/>
    <x v="1"/>
    <n v="27"/>
    <x v="249"/>
    <x v="1121"/>
    <n v="952.56"/>
    <n v="0.49"/>
    <x v="2"/>
    <x v="118"/>
  </r>
  <r>
    <x v="0"/>
    <n v="1185732"/>
    <x v="241"/>
    <x v="3"/>
    <x v="20"/>
    <x v="24"/>
    <x v="2"/>
    <n v="18"/>
    <x v="170"/>
    <x v="2027"/>
    <n v="732.06"/>
    <n v="0.49"/>
    <x v="2"/>
    <x v="129"/>
  </r>
  <r>
    <x v="0"/>
    <n v="1185732"/>
    <x v="241"/>
    <x v="3"/>
    <x v="20"/>
    <x v="24"/>
    <x v="3"/>
    <n v="23"/>
    <x v="239"/>
    <x v="2028"/>
    <n v="621.92000000000007"/>
    <n v="0.52"/>
    <x v="2"/>
    <x v="113"/>
  </r>
  <r>
    <x v="0"/>
    <n v="1185732"/>
    <x v="241"/>
    <x v="3"/>
    <x v="20"/>
    <x v="24"/>
    <x v="4"/>
    <n v="36"/>
    <x v="188"/>
    <x v="1021"/>
    <n v="1053"/>
    <n v="0.44999999999999996"/>
    <x v="2"/>
    <x v="86"/>
  </r>
  <r>
    <x v="0"/>
    <n v="1185732"/>
    <x v="241"/>
    <x v="3"/>
    <x v="20"/>
    <x v="24"/>
    <x v="5"/>
    <n v="28"/>
    <x v="193"/>
    <x v="1454"/>
    <n v="1793.3999999999999"/>
    <n v="0.61"/>
    <x v="2"/>
    <x v="128"/>
  </r>
  <r>
    <x v="0"/>
    <n v="1185732"/>
    <x v="272"/>
    <x v="3"/>
    <x v="20"/>
    <x v="24"/>
    <x v="0"/>
    <n v="39"/>
    <x v="263"/>
    <x v="2029"/>
    <n v="3580.2000000000003"/>
    <n v="0.51"/>
    <x v="2"/>
    <x v="93"/>
  </r>
  <r>
    <x v="0"/>
    <n v="1185732"/>
    <x v="272"/>
    <x v="3"/>
    <x v="20"/>
    <x v="24"/>
    <x v="1"/>
    <n v="34"/>
    <x v="246"/>
    <x v="1128"/>
    <n v="1406.24"/>
    <n v="0.47"/>
    <x v="2"/>
    <x v="111"/>
  </r>
  <r>
    <x v="0"/>
    <n v="1185732"/>
    <x v="272"/>
    <x v="3"/>
    <x v="20"/>
    <x v="24"/>
    <x v="2"/>
    <n v="29"/>
    <x v="237"/>
    <x v="2030"/>
    <n v="1160.58"/>
    <n v="0.45999999999999996"/>
    <x v="2"/>
    <x v="116"/>
  </r>
  <r>
    <x v="0"/>
    <n v="1185732"/>
    <x v="272"/>
    <x v="3"/>
    <x v="20"/>
    <x v="24"/>
    <x v="3"/>
    <n v="29"/>
    <x v="188"/>
    <x v="2031"/>
    <n v="1036.75"/>
    <n v="0.55000000000000004"/>
    <x v="2"/>
    <x v="116"/>
  </r>
  <r>
    <x v="0"/>
    <n v="1185732"/>
    <x v="272"/>
    <x v="3"/>
    <x v="20"/>
    <x v="24"/>
    <x v="4"/>
    <n v="44"/>
    <x v="227"/>
    <x v="2032"/>
    <n v="1478.3999999999999"/>
    <n v="0.48"/>
    <x v="2"/>
    <x v="90"/>
  </r>
  <r>
    <x v="0"/>
    <n v="1185732"/>
    <x v="272"/>
    <x v="3"/>
    <x v="20"/>
    <x v="24"/>
    <x v="5"/>
    <n v="45"/>
    <x v="193"/>
    <x v="2033"/>
    <n v="2835"/>
    <n v="0.6"/>
    <x v="2"/>
    <x v="96"/>
  </r>
  <r>
    <x v="0"/>
    <n v="1185732"/>
    <x v="302"/>
    <x v="3"/>
    <x v="20"/>
    <x v="24"/>
    <x v="0"/>
    <n v="32"/>
    <x v="137"/>
    <x v="1251"/>
    <n v="2903.04"/>
    <n v="0.54"/>
    <x v="2"/>
    <x v="114"/>
  </r>
  <r>
    <x v="0"/>
    <n v="1185732"/>
    <x v="302"/>
    <x v="3"/>
    <x v="20"/>
    <x v="24"/>
    <x v="1"/>
    <n v="27"/>
    <x v="250"/>
    <x v="1680"/>
    <n v="1130.2199999999998"/>
    <n v="0.45999999999999996"/>
    <x v="2"/>
    <x v="118"/>
  </r>
  <r>
    <x v="0"/>
    <n v="1185732"/>
    <x v="302"/>
    <x v="3"/>
    <x v="20"/>
    <x v="24"/>
    <x v="2"/>
    <n v="23"/>
    <x v="161"/>
    <x v="2034"/>
    <n v="1273.51"/>
    <n v="0.49"/>
    <x v="2"/>
    <x v="113"/>
  </r>
  <r>
    <x v="0"/>
    <n v="1185732"/>
    <x v="302"/>
    <x v="3"/>
    <x v="20"/>
    <x v="24"/>
    <x v="3"/>
    <n v="23"/>
    <x v="250"/>
    <x v="2035"/>
    <n v="1046.5"/>
    <n v="0.5"/>
    <x v="2"/>
    <x v="113"/>
  </r>
  <r>
    <x v="0"/>
    <n v="1185732"/>
    <x v="302"/>
    <x v="3"/>
    <x v="20"/>
    <x v="24"/>
    <x v="4"/>
    <n v="38"/>
    <x v="240"/>
    <x v="1974"/>
    <n v="1744.1999999999998"/>
    <n v="0.44999999999999996"/>
    <x v="2"/>
    <x v="115"/>
  </r>
  <r>
    <x v="0"/>
    <n v="1185732"/>
    <x v="302"/>
    <x v="3"/>
    <x v="20"/>
    <x v="24"/>
    <x v="5"/>
    <n v="42"/>
    <x v="213"/>
    <x v="2036"/>
    <n v="3876.6"/>
    <n v="0.65"/>
    <x v="2"/>
    <x v="119"/>
  </r>
  <r>
    <x v="0"/>
    <n v="1185732"/>
    <x v="331"/>
    <x v="3"/>
    <x v="20"/>
    <x v="24"/>
    <x v="0"/>
    <n v="36"/>
    <x v="126"/>
    <x v="1205"/>
    <n v="4019.4000000000005"/>
    <n v="0.55000000000000004"/>
    <x v="2"/>
    <x v="86"/>
  </r>
  <r>
    <x v="0"/>
    <n v="1185732"/>
    <x v="331"/>
    <x v="3"/>
    <x v="20"/>
    <x v="24"/>
    <x v="1"/>
    <n v="33"/>
    <x v="242"/>
    <x v="2037"/>
    <n v="2016.3"/>
    <n v="0.47"/>
    <x v="2"/>
    <x v="112"/>
  </r>
  <r>
    <x v="0"/>
    <n v="1185732"/>
    <x v="331"/>
    <x v="3"/>
    <x v="20"/>
    <x v="24"/>
    <x v="2"/>
    <n v="29"/>
    <x v="209"/>
    <x v="1067"/>
    <n v="1707.52"/>
    <n v="0.45999999999999996"/>
    <x v="2"/>
    <x v="116"/>
  </r>
  <r>
    <x v="0"/>
    <n v="1185732"/>
    <x v="331"/>
    <x v="3"/>
    <x v="20"/>
    <x v="24"/>
    <x v="3"/>
    <n v="29"/>
    <x v="253"/>
    <x v="2038"/>
    <n v="1552.3700000000001"/>
    <n v="0.53"/>
    <x v="2"/>
    <x v="116"/>
  </r>
  <r>
    <x v="0"/>
    <n v="1185732"/>
    <x v="331"/>
    <x v="3"/>
    <x v="20"/>
    <x v="24"/>
    <x v="4"/>
    <n v="37"/>
    <x v="198"/>
    <x v="1057"/>
    <n v="1704.22"/>
    <n v="0.49"/>
    <x v="2"/>
    <x v="117"/>
  </r>
  <r>
    <x v="0"/>
    <n v="1185732"/>
    <x v="331"/>
    <x v="3"/>
    <x v="20"/>
    <x v="24"/>
    <x v="5"/>
    <n v="41"/>
    <x v="160"/>
    <x v="933"/>
    <n v="4001.6"/>
    <n v="0.61"/>
    <x v="2"/>
    <x v="87"/>
  </r>
  <r>
    <x v="0"/>
    <n v="1185732"/>
    <x v="363"/>
    <x v="3"/>
    <x v="20"/>
    <x v="24"/>
    <x v="0"/>
    <n v="38"/>
    <x v="126"/>
    <x v="827"/>
    <n v="3857"/>
    <n v="0.5"/>
    <x v="2"/>
    <x v="115"/>
  </r>
  <r>
    <x v="0"/>
    <n v="1185732"/>
    <x v="363"/>
    <x v="3"/>
    <x v="20"/>
    <x v="24"/>
    <x v="1"/>
    <n v="38"/>
    <x v="231"/>
    <x v="1927"/>
    <n v="2499.64"/>
    <n v="0.45999999999999996"/>
    <x v="2"/>
    <x v="115"/>
  </r>
  <r>
    <x v="0"/>
    <n v="1185732"/>
    <x v="363"/>
    <x v="3"/>
    <x v="20"/>
    <x v="24"/>
    <x v="2"/>
    <n v="32"/>
    <x v="196"/>
    <x v="1153"/>
    <n v="1766.3999999999999"/>
    <n v="0.45999999999999996"/>
    <x v="2"/>
    <x v="114"/>
  </r>
  <r>
    <x v="0"/>
    <n v="1185732"/>
    <x v="363"/>
    <x v="3"/>
    <x v="20"/>
    <x v="24"/>
    <x v="3"/>
    <n v="24"/>
    <x v="250"/>
    <x v="1140"/>
    <n v="1201.2"/>
    <n v="0.55000000000000004"/>
    <x v="2"/>
    <x v="110"/>
  </r>
  <r>
    <x v="0"/>
    <n v="1185732"/>
    <x v="363"/>
    <x v="3"/>
    <x v="20"/>
    <x v="24"/>
    <x v="4"/>
    <n v="34"/>
    <x v="194"/>
    <x v="2039"/>
    <n v="1294.3799999999999"/>
    <n v="0.47"/>
    <x v="2"/>
    <x v="111"/>
  </r>
  <r>
    <x v="0"/>
    <n v="1185732"/>
    <x v="363"/>
    <x v="3"/>
    <x v="20"/>
    <x v="24"/>
    <x v="5"/>
    <n v="36"/>
    <x v="209"/>
    <x v="2040"/>
    <n v="2995.2000000000003"/>
    <n v="0.65"/>
    <x v="2"/>
    <x v="86"/>
  </r>
  <r>
    <x v="0"/>
    <n v="1185732"/>
    <x v="395"/>
    <x v="3"/>
    <x v="20"/>
    <x v="24"/>
    <x v="0"/>
    <n v="32"/>
    <x v="132"/>
    <x v="1426"/>
    <n v="2784"/>
    <n v="0.5"/>
    <x v="2"/>
    <x v="114"/>
  </r>
  <r>
    <x v="0"/>
    <n v="1185732"/>
    <x v="395"/>
    <x v="3"/>
    <x v="20"/>
    <x v="24"/>
    <x v="1"/>
    <n v="28"/>
    <x v="38"/>
    <x v="1752"/>
    <n v="1316"/>
    <n v="0.47"/>
    <x v="2"/>
    <x v="128"/>
  </r>
  <r>
    <x v="0"/>
    <n v="1185732"/>
    <x v="395"/>
    <x v="3"/>
    <x v="20"/>
    <x v="24"/>
    <x v="2"/>
    <n v="14"/>
    <x v="41"/>
    <x v="2041"/>
    <n v="514.5"/>
    <n v="0.49"/>
    <x v="2"/>
    <x v="146"/>
  </r>
  <r>
    <x v="0"/>
    <n v="1185732"/>
    <x v="395"/>
    <x v="3"/>
    <x v="20"/>
    <x v="24"/>
    <x v="3"/>
    <n v="14"/>
    <x v="170"/>
    <x v="2042"/>
    <n v="615.86"/>
    <n v="0.53"/>
    <x v="2"/>
    <x v="146"/>
  </r>
  <r>
    <x v="0"/>
    <n v="1185732"/>
    <x v="395"/>
    <x v="3"/>
    <x v="20"/>
    <x v="24"/>
    <x v="4"/>
    <n v="23"/>
    <x v="169"/>
    <x v="2043"/>
    <n v="832.37"/>
    <n v="0.47"/>
    <x v="2"/>
    <x v="113"/>
  </r>
  <r>
    <x v="0"/>
    <n v="1185732"/>
    <x v="395"/>
    <x v="3"/>
    <x v="20"/>
    <x v="24"/>
    <x v="5"/>
    <n v="28"/>
    <x v="60"/>
    <x v="2044"/>
    <n v="1702.4"/>
    <n v="0.64"/>
    <x v="2"/>
    <x v="128"/>
  </r>
  <r>
    <x v="0"/>
    <n v="1185732"/>
    <x v="424"/>
    <x v="3"/>
    <x v="20"/>
    <x v="24"/>
    <x v="0"/>
    <n v="34"/>
    <x v="165"/>
    <x v="1902"/>
    <n v="2271.54"/>
    <n v="0.51"/>
    <x v="2"/>
    <x v="111"/>
  </r>
  <r>
    <x v="0"/>
    <n v="1185732"/>
    <x v="424"/>
    <x v="3"/>
    <x v="20"/>
    <x v="24"/>
    <x v="1"/>
    <n v="24"/>
    <x v="250"/>
    <x v="1140"/>
    <n v="1092"/>
    <n v="0.5"/>
    <x v="2"/>
    <x v="110"/>
  </r>
  <r>
    <x v="0"/>
    <n v="1185732"/>
    <x v="424"/>
    <x v="3"/>
    <x v="20"/>
    <x v="24"/>
    <x v="2"/>
    <n v="23"/>
    <x v="201"/>
    <x v="2045"/>
    <n v="805.92"/>
    <n v="0.48"/>
    <x v="2"/>
    <x v="113"/>
  </r>
  <r>
    <x v="0"/>
    <n v="1185732"/>
    <x v="424"/>
    <x v="3"/>
    <x v="20"/>
    <x v="24"/>
    <x v="3"/>
    <n v="23"/>
    <x v="229"/>
    <x v="2046"/>
    <n v="678.5"/>
    <n v="0.5"/>
    <x v="2"/>
    <x v="113"/>
  </r>
  <r>
    <x v="0"/>
    <n v="1185732"/>
    <x v="424"/>
    <x v="3"/>
    <x v="20"/>
    <x v="24"/>
    <x v="4"/>
    <n v="32"/>
    <x v="181"/>
    <x v="1569"/>
    <n v="1022.7199999999999"/>
    <n v="0.47"/>
    <x v="2"/>
    <x v="114"/>
  </r>
  <r>
    <x v="0"/>
    <n v="1185732"/>
    <x v="424"/>
    <x v="3"/>
    <x v="20"/>
    <x v="24"/>
    <x v="5"/>
    <n v="38"/>
    <x v="246"/>
    <x v="1486"/>
    <n v="2140.16"/>
    <n v="0.64"/>
    <x v="2"/>
    <x v="115"/>
  </r>
  <r>
    <x v="0"/>
    <n v="1185732"/>
    <x v="455"/>
    <x v="3"/>
    <x v="20"/>
    <x v="24"/>
    <x v="0"/>
    <n v="34"/>
    <x v="42"/>
    <x v="2047"/>
    <n v="2601"/>
    <n v="0.51"/>
    <x v="2"/>
    <x v="111"/>
  </r>
  <r>
    <x v="0"/>
    <n v="1185732"/>
    <x v="455"/>
    <x v="3"/>
    <x v="20"/>
    <x v="24"/>
    <x v="1"/>
    <n v="23"/>
    <x v="246"/>
    <x v="2048"/>
    <n v="910.8"/>
    <n v="0.44999999999999996"/>
    <x v="2"/>
    <x v="113"/>
  </r>
  <r>
    <x v="0"/>
    <n v="1185732"/>
    <x v="455"/>
    <x v="3"/>
    <x v="20"/>
    <x v="24"/>
    <x v="2"/>
    <n v="23"/>
    <x v="232"/>
    <x v="2049"/>
    <n v="901.6"/>
    <n v="0.49"/>
    <x v="2"/>
    <x v="113"/>
  </r>
  <r>
    <x v="0"/>
    <n v="1185732"/>
    <x v="455"/>
    <x v="3"/>
    <x v="20"/>
    <x v="24"/>
    <x v="3"/>
    <n v="23"/>
    <x v="246"/>
    <x v="2048"/>
    <n v="1052.48"/>
    <n v="0.52"/>
    <x v="2"/>
    <x v="113"/>
  </r>
  <r>
    <x v="0"/>
    <n v="1185732"/>
    <x v="455"/>
    <x v="3"/>
    <x v="20"/>
    <x v="24"/>
    <x v="4"/>
    <n v="43"/>
    <x v="194"/>
    <x v="1020"/>
    <n v="1671.84"/>
    <n v="0.48"/>
    <x v="2"/>
    <x v="94"/>
  </r>
  <r>
    <x v="0"/>
    <n v="1185732"/>
    <x v="455"/>
    <x v="3"/>
    <x v="20"/>
    <x v="24"/>
    <x v="5"/>
    <n v="48"/>
    <x v="243"/>
    <x v="1052"/>
    <n v="3265.92"/>
    <n v="0.63"/>
    <x v="2"/>
    <x v="92"/>
  </r>
  <r>
    <x v="0"/>
    <n v="1185732"/>
    <x v="484"/>
    <x v="3"/>
    <x v="20"/>
    <x v="24"/>
    <x v="0"/>
    <n v="41"/>
    <x v="134"/>
    <x v="2050"/>
    <n v="3475.1600000000003"/>
    <n v="0.52"/>
    <x v="2"/>
    <x v="87"/>
  </r>
  <r>
    <x v="0"/>
    <n v="1185732"/>
    <x v="484"/>
    <x v="3"/>
    <x v="20"/>
    <x v="24"/>
    <x v="1"/>
    <n v="32"/>
    <x v="161"/>
    <x v="2051"/>
    <n v="1735.6799999999998"/>
    <n v="0.48"/>
    <x v="2"/>
    <x v="114"/>
  </r>
  <r>
    <x v="3"/>
    <n v="1185732"/>
    <x v="484"/>
    <x v="3"/>
    <x v="20"/>
    <x v="24"/>
    <x v="2"/>
    <n v="32"/>
    <x v="196"/>
    <x v="1153"/>
    <n v="1804.8"/>
    <n v="0.47"/>
    <x v="2"/>
    <x v="114"/>
  </r>
  <r>
    <x v="3"/>
    <n v="1185732"/>
    <x v="484"/>
    <x v="3"/>
    <x v="20"/>
    <x v="24"/>
    <x v="3"/>
    <n v="34"/>
    <x v="246"/>
    <x v="1128"/>
    <n v="1555.8400000000001"/>
    <n v="0.52"/>
    <x v="2"/>
    <x v="111"/>
  </r>
  <r>
    <x v="3"/>
    <n v="1185732"/>
    <x v="484"/>
    <x v="3"/>
    <x v="20"/>
    <x v="24"/>
    <x v="4"/>
    <n v="42"/>
    <x v="246"/>
    <x v="1683"/>
    <n v="1848"/>
    <n v="0.5"/>
    <x v="2"/>
    <x v="119"/>
  </r>
  <r>
    <x v="3"/>
    <n v="1185732"/>
    <x v="484"/>
    <x v="3"/>
    <x v="20"/>
    <x v="24"/>
    <x v="5"/>
    <n v="47"/>
    <x v="214"/>
    <x v="1911"/>
    <n v="3612.42"/>
    <n v="0.61"/>
    <x v="2"/>
    <x v="85"/>
  </r>
  <r>
    <x v="3"/>
    <n v="1185732"/>
    <x v="175"/>
    <x v="3"/>
    <x v="20"/>
    <x v="24"/>
    <x v="0"/>
    <n v="23"/>
    <x v="130"/>
    <x v="2052"/>
    <n v="2479.4"/>
    <n v="0.55000000000000004"/>
    <x v="2"/>
    <x v="113"/>
  </r>
  <r>
    <x v="3"/>
    <n v="1185732"/>
    <x v="175"/>
    <x v="3"/>
    <x v="20"/>
    <x v="24"/>
    <x v="1"/>
    <n v="23"/>
    <x v="247"/>
    <x v="2053"/>
    <n v="1437.73"/>
    <n v="0.47"/>
    <x v="2"/>
    <x v="113"/>
  </r>
  <r>
    <x v="3"/>
    <n v="1185732"/>
    <x v="175"/>
    <x v="3"/>
    <x v="20"/>
    <x v="24"/>
    <x v="2"/>
    <n v="14"/>
    <x v="231"/>
    <x v="2054"/>
    <n v="940.93999999999994"/>
    <n v="0.47"/>
    <x v="2"/>
    <x v="146"/>
  </r>
  <r>
    <x v="3"/>
    <n v="1185732"/>
    <x v="175"/>
    <x v="3"/>
    <x v="20"/>
    <x v="24"/>
    <x v="3"/>
    <n v="18"/>
    <x v="246"/>
    <x v="1034"/>
    <n v="823.68000000000006"/>
    <n v="0.52"/>
    <x v="2"/>
    <x v="129"/>
  </r>
  <r>
    <x v="3"/>
    <n v="1185732"/>
    <x v="175"/>
    <x v="3"/>
    <x v="20"/>
    <x v="24"/>
    <x v="4"/>
    <n v="33"/>
    <x v="230"/>
    <x v="1462"/>
    <n v="1519.98"/>
    <n v="0.47"/>
    <x v="2"/>
    <x v="112"/>
  </r>
  <r>
    <x v="3"/>
    <n v="1185732"/>
    <x v="175"/>
    <x v="3"/>
    <x v="20"/>
    <x v="24"/>
    <x v="5"/>
    <n v="24"/>
    <x v="216"/>
    <x v="2055"/>
    <n v="2119.6799999999998"/>
    <n v="0.64"/>
    <x v="2"/>
    <x v="110"/>
  </r>
  <r>
    <x v="3"/>
    <n v="1185732"/>
    <x v="206"/>
    <x v="3"/>
    <x v="20"/>
    <x v="24"/>
    <x v="0"/>
    <n v="25"/>
    <x v="153"/>
    <x v="2056"/>
    <n v="2888.5"/>
    <n v="0.53"/>
    <x v="2"/>
    <x v="130"/>
  </r>
  <r>
    <x v="3"/>
    <n v="1185732"/>
    <x v="206"/>
    <x v="3"/>
    <x v="20"/>
    <x v="24"/>
    <x v="1"/>
    <n v="24"/>
    <x v="253"/>
    <x v="2057"/>
    <n v="1139.28"/>
    <n v="0.47"/>
    <x v="2"/>
    <x v="110"/>
  </r>
  <r>
    <x v="3"/>
    <n v="1185732"/>
    <x v="206"/>
    <x v="3"/>
    <x v="20"/>
    <x v="24"/>
    <x v="2"/>
    <n v="14"/>
    <x v="202"/>
    <x v="2058"/>
    <n v="724.49999999999989"/>
    <n v="0.44999999999999996"/>
    <x v="2"/>
    <x v="146"/>
  </r>
  <r>
    <x v="3"/>
    <n v="1185732"/>
    <x v="206"/>
    <x v="2"/>
    <x v="21"/>
    <x v="25"/>
    <x v="3"/>
    <n v="19"/>
    <x v="237"/>
    <x v="2059"/>
    <n v="826.5"/>
    <n v="0.5"/>
    <x v="2"/>
    <x v="131"/>
  </r>
  <r>
    <x v="3"/>
    <n v="1185732"/>
    <x v="206"/>
    <x v="2"/>
    <x v="21"/>
    <x v="25"/>
    <x v="4"/>
    <n v="32"/>
    <x v="253"/>
    <x v="2060"/>
    <n v="1454.3999999999999"/>
    <n v="0.44999999999999996"/>
    <x v="2"/>
    <x v="114"/>
  </r>
  <r>
    <x v="3"/>
    <n v="1185732"/>
    <x v="206"/>
    <x v="2"/>
    <x v="21"/>
    <x v="25"/>
    <x v="5"/>
    <n v="24"/>
    <x v="165"/>
    <x v="2061"/>
    <n v="1949.28"/>
    <n v="0.62"/>
    <x v="2"/>
    <x v="110"/>
  </r>
  <r>
    <x v="3"/>
    <n v="1185732"/>
    <x v="215"/>
    <x v="2"/>
    <x v="21"/>
    <x v="25"/>
    <x v="0"/>
    <n v="29"/>
    <x v="137"/>
    <x v="1809"/>
    <n v="2533.44"/>
    <n v="0.52"/>
    <x v="2"/>
    <x v="116"/>
  </r>
  <r>
    <x v="3"/>
    <n v="1185732"/>
    <x v="215"/>
    <x v="2"/>
    <x v="21"/>
    <x v="25"/>
    <x v="1"/>
    <n v="28"/>
    <x v="240"/>
    <x v="2062"/>
    <n v="1428"/>
    <n v="0.5"/>
    <x v="2"/>
    <x v="128"/>
  </r>
  <r>
    <x v="3"/>
    <n v="1185732"/>
    <x v="215"/>
    <x v="2"/>
    <x v="21"/>
    <x v="25"/>
    <x v="2"/>
    <n v="18"/>
    <x v="205"/>
    <x v="2063"/>
    <n v="1008"/>
    <n v="0.5"/>
    <x v="2"/>
    <x v="129"/>
  </r>
  <r>
    <x v="3"/>
    <n v="1185732"/>
    <x v="215"/>
    <x v="2"/>
    <x v="21"/>
    <x v="25"/>
    <x v="3"/>
    <n v="23"/>
    <x v="201"/>
    <x v="2045"/>
    <n v="889.87"/>
    <n v="0.53"/>
    <x v="2"/>
    <x v="113"/>
  </r>
  <r>
    <x v="3"/>
    <n v="1185732"/>
    <x v="215"/>
    <x v="2"/>
    <x v="21"/>
    <x v="25"/>
    <x v="4"/>
    <n v="38"/>
    <x v="41"/>
    <x v="1027"/>
    <n v="1425"/>
    <n v="0.5"/>
    <x v="2"/>
    <x v="115"/>
  </r>
  <r>
    <x v="3"/>
    <n v="1185732"/>
    <x v="215"/>
    <x v="2"/>
    <x v="21"/>
    <x v="25"/>
    <x v="5"/>
    <n v="29"/>
    <x v="38"/>
    <x v="2064"/>
    <n v="1856"/>
    <n v="0.64"/>
    <x v="2"/>
    <x v="116"/>
  </r>
  <r>
    <x v="3"/>
    <n v="1185732"/>
    <x v="234"/>
    <x v="2"/>
    <x v="21"/>
    <x v="25"/>
    <x v="0"/>
    <n v="27"/>
    <x v="141"/>
    <x v="2065"/>
    <n v="2443.5"/>
    <n v="0.5"/>
    <x v="2"/>
    <x v="118"/>
  </r>
  <r>
    <x v="3"/>
    <n v="1185732"/>
    <x v="234"/>
    <x v="2"/>
    <x v="21"/>
    <x v="25"/>
    <x v="1"/>
    <n v="25"/>
    <x v="198"/>
    <x v="2066"/>
    <n v="1057.5"/>
    <n v="0.44999999999999996"/>
    <x v="2"/>
    <x v="130"/>
  </r>
  <r>
    <x v="3"/>
    <n v="1185732"/>
    <x v="234"/>
    <x v="2"/>
    <x v="21"/>
    <x v="25"/>
    <x v="2"/>
    <n v="14"/>
    <x v="230"/>
    <x v="2067"/>
    <n v="631.12"/>
    <n v="0.45999999999999996"/>
    <x v="2"/>
    <x v="146"/>
  </r>
  <r>
    <x v="3"/>
    <n v="1185732"/>
    <x v="234"/>
    <x v="2"/>
    <x v="21"/>
    <x v="25"/>
    <x v="3"/>
    <n v="18"/>
    <x v="227"/>
    <x v="2068"/>
    <n v="667.80000000000007"/>
    <n v="0.53"/>
    <x v="2"/>
    <x v="129"/>
  </r>
  <r>
    <x v="3"/>
    <n v="1185732"/>
    <x v="234"/>
    <x v="2"/>
    <x v="21"/>
    <x v="25"/>
    <x v="4"/>
    <n v="33"/>
    <x v="238"/>
    <x v="2069"/>
    <n v="1123.32"/>
    <n v="0.45999999999999996"/>
    <x v="2"/>
    <x v="112"/>
  </r>
  <r>
    <x v="3"/>
    <n v="1185732"/>
    <x v="234"/>
    <x v="2"/>
    <x v="21"/>
    <x v="25"/>
    <x v="5"/>
    <n v="24"/>
    <x v="205"/>
    <x v="1174"/>
    <n v="1612.8"/>
    <n v="0.6"/>
    <x v="2"/>
    <x v="110"/>
  </r>
  <r>
    <x v="3"/>
    <n v="1185732"/>
    <x v="265"/>
    <x v="2"/>
    <x v="21"/>
    <x v="25"/>
    <x v="0"/>
    <n v="32"/>
    <x v="132"/>
    <x v="1426"/>
    <n v="2839.68"/>
    <n v="0.51"/>
    <x v="2"/>
    <x v="114"/>
  </r>
  <r>
    <x v="3"/>
    <n v="1185732"/>
    <x v="265"/>
    <x v="2"/>
    <x v="21"/>
    <x v="25"/>
    <x v="1"/>
    <n v="29"/>
    <x v="253"/>
    <x v="2038"/>
    <n v="1435.21"/>
    <n v="0.49"/>
    <x v="2"/>
    <x v="116"/>
  </r>
  <r>
    <x v="3"/>
    <n v="1185732"/>
    <x v="265"/>
    <x v="2"/>
    <x v="21"/>
    <x v="25"/>
    <x v="2"/>
    <n v="25"/>
    <x v="230"/>
    <x v="1029"/>
    <n v="1225"/>
    <n v="0.5"/>
    <x v="2"/>
    <x v="130"/>
  </r>
  <r>
    <x v="3"/>
    <n v="1185732"/>
    <x v="265"/>
    <x v="2"/>
    <x v="21"/>
    <x v="25"/>
    <x v="3"/>
    <n v="23"/>
    <x v="249"/>
    <x v="2070"/>
    <n v="910.80000000000007"/>
    <n v="0.55000000000000004"/>
    <x v="2"/>
    <x v="113"/>
  </r>
  <r>
    <x v="3"/>
    <n v="1185732"/>
    <x v="265"/>
    <x v="2"/>
    <x v="21"/>
    <x v="25"/>
    <x v="4"/>
    <n v="39"/>
    <x v="41"/>
    <x v="2071"/>
    <n v="1462.5"/>
    <n v="0.5"/>
    <x v="2"/>
    <x v="93"/>
  </r>
  <r>
    <x v="3"/>
    <n v="1185732"/>
    <x v="265"/>
    <x v="2"/>
    <x v="21"/>
    <x v="25"/>
    <x v="5"/>
    <n v="44"/>
    <x v="196"/>
    <x v="1481"/>
    <n v="3432"/>
    <n v="0.65"/>
    <x v="2"/>
    <x v="90"/>
  </r>
  <r>
    <x v="3"/>
    <n v="1185732"/>
    <x v="295"/>
    <x v="2"/>
    <x v="21"/>
    <x v="25"/>
    <x v="0"/>
    <n v="28"/>
    <x v="131"/>
    <x v="2072"/>
    <n v="2598.96"/>
    <n v="0.51"/>
    <x v="2"/>
    <x v="128"/>
  </r>
  <r>
    <x v="3"/>
    <n v="1185732"/>
    <x v="295"/>
    <x v="2"/>
    <x v="21"/>
    <x v="25"/>
    <x v="1"/>
    <n v="24"/>
    <x v="205"/>
    <x v="1174"/>
    <n v="1317.12"/>
    <n v="0.49"/>
    <x v="2"/>
    <x v="110"/>
  </r>
  <r>
    <x v="3"/>
    <n v="1185732"/>
    <x v="295"/>
    <x v="2"/>
    <x v="21"/>
    <x v="25"/>
    <x v="2"/>
    <n v="19"/>
    <x v="202"/>
    <x v="2024"/>
    <n v="1070.6500000000001"/>
    <n v="0.49"/>
    <x v="2"/>
    <x v="131"/>
  </r>
  <r>
    <x v="3"/>
    <n v="1185732"/>
    <x v="295"/>
    <x v="2"/>
    <x v="21"/>
    <x v="25"/>
    <x v="3"/>
    <n v="19"/>
    <x v="243"/>
    <x v="1940"/>
    <n v="1046.52"/>
    <n v="0.51"/>
    <x v="2"/>
    <x v="131"/>
  </r>
  <r>
    <x v="3"/>
    <n v="1185732"/>
    <x v="295"/>
    <x v="2"/>
    <x v="21"/>
    <x v="25"/>
    <x v="4"/>
    <n v="34"/>
    <x v="243"/>
    <x v="1821"/>
    <n v="1652.3999999999999"/>
    <n v="0.44999999999999996"/>
    <x v="2"/>
    <x v="111"/>
  </r>
  <r>
    <x v="3"/>
    <n v="1185732"/>
    <x v="295"/>
    <x v="2"/>
    <x v="21"/>
    <x v="25"/>
    <x v="5"/>
    <n v="38"/>
    <x v="42"/>
    <x v="2073"/>
    <n v="3420"/>
    <n v="0.6"/>
    <x v="2"/>
    <x v="115"/>
  </r>
  <r>
    <x v="3"/>
    <n v="1185732"/>
    <x v="324"/>
    <x v="2"/>
    <x v="21"/>
    <x v="25"/>
    <x v="0"/>
    <n v="34"/>
    <x v="167"/>
    <x v="2074"/>
    <n v="3960.32"/>
    <n v="0.52"/>
    <x v="2"/>
    <x v="111"/>
  </r>
  <r>
    <x v="3"/>
    <n v="1185732"/>
    <x v="324"/>
    <x v="2"/>
    <x v="21"/>
    <x v="25"/>
    <x v="1"/>
    <n v="29"/>
    <x v="160"/>
    <x v="2075"/>
    <n v="2227.1999999999998"/>
    <n v="0.48"/>
    <x v="2"/>
    <x v="116"/>
  </r>
  <r>
    <x v="3"/>
    <n v="1185732"/>
    <x v="324"/>
    <x v="2"/>
    <x v="21"/>
    <x v="25"/>
    <x v="2"/>
    <n v="24"/>
    <x v="216"/>
    <x v="2055"/>
    <n v="1589.76"/>
    <n v="0.48"/>
    <x v="2"/>
    <x v="110"/>
  </r>
  <r>
    <x v="3"/>
    <n v="1185732"/>
    <x v="324"/>
    <x v="2"/>
    <x v="21"/>
    <x v="25"/>
    <x v="3"/>
    <n v="23"/>
    <x v="202"/>
    <x v="2076"/>
    <n v="1322.5"/>
    <n v="0.5"/>
    <x v="2"/>
    <x v="113"/>
  </r>
  <r>
    <x v="3"/>
    <n v="1185732"/>
    <x v="324"/>
    <x v="2"/>
    <x v="21"/>
    <x v="25"/>
    <x v="4"/>
    <n v="32"/>
    <x v="209"/>
    <x v="1062"/>
    <n v="1884.1599999999999"/>
    <n v="0.45999999999999996"/>
    <x v="2"/>
    <x v="114"/>
  </r>
  <r>
    <x v="3"/>
    <n v="1185732"/>
    <x v="324"/>
    <x v="2"/>
    <x v="21"/>
    <x v="25"/>
    <x v="5"/>
    <n v="38"/>
    <x v="42"/>
    <x v="2073"/>
    <n v="3705"/>
    <n v="0.65"/>
    <x v="2"/>
    <x v="115"/>
  </r>
  <r>
    <x v="3"/>
    <n v="1185732"/>
    <x v="356"/>
    <x v="2"/>
    <x v="21"/>
    <x v="25"/>
    <x v="0"/>
    <n v="33"/>
    <x v="126"/>
    <x v="2077"/>
    <n v="3349.5"/>
    <n v="0.5"/>
    <x v="2"/>
    <x v="112"/>
  </r>
  <r>
    <x v="3"/>
    <n v="1185732"/>
    <x v="356"/>
    <x v="2"/>
    <x v="21"/>
    <x v="25"/>
    <x v="1"/>
    <n v="34"/>
    <x v="165"/>
    <x v="1902"/>
    <n v="2093.3799999999997"/>
    <n v="0.47"/>
    <x v="2"/>
    <x v="111"/>
  </r>
  <r>
    <x v="3"/>
    <n v="1185732"/>
    <x v="356"/>
    <x v="2"/>
    <x v="21"/>
    <x v="25"/>
    <x v="2"/>
    <n v="29"/>
    <x v="161"/>
    <x v="2078"/>
    <n v="1605.73"/>
    <n v="0.49"/>
    <x v="2"/>
    <x v="116"/>
  </r>
  <r>
    <x v="3"/>
    <n v="1185732"/>
    <x v="356"/>
    <x v="2"/>
    <x v="21"/>
    <x v="25"/>
    <x v="3"/>
    <n v="19"/>
    <x v="253"/>
    <x v="2079"/>
    <n v="1017.07"/>
    <n v="0.53"/>
    <x v="2"/>
    <x v="131"/>
  </r>
  <r>
    <x v="3"/>
    <n v="1185732"/>
    <x v="356"/>
    <x v="2"/>
    <x v="21"/>
    <x v="25"/>
    <x v="4"/>
    <n v="29"/>
    <x v="193"/>
    <x v="2080"/>
    <n v="1400.6999999999998"/>
    <n v="0.45999999999999996"/>
    <x v="2"/>
    <x v="116"/>
  </r>
  <r>
    <x v="3"/>
    <n v="1185732"/>
    <x v="356"/>
    <x v="2"/>
    <x v="21"/>
    <x v="25"/>
    <x v="5"/>
    <n v="32"/>
    <x v="152"/>
    <x v="2081"/>
    <n v="2918.4"/>
    <n v="0.6"/>
    <x v="2"/>
    <x v="114"/>
  </r>
  <r>
    <x v="3"/>
    <n v="1185732"/>
    <x v="388"/>
    <x v="2"/>
    <x v="21"/>
    <x v="25"/>
    <x v="0"/>
    <n v="29"/>
    <x v="138"/>
    <x v="2082"/>
    <n v="2548.52"/>
    <n v="0.52"/>
    <x v="2"/>
    <x v="116"/>
  </r>
  <r>
    <x v="3"/>
    <n v="1185732"/>
    <x v="388"/>
    <x v="2"/>
    <x v="21"/>
    <x v="25"/>
    <x v="1"/>
    <n v="23"/>
    <x v="185"/>
    <x v="1159"/>
    <n v="1262.6999999999998"/>
    <n v="0.44999999999999996"/>
    <x v="2"/>
    <x v="113"/>
  </r>
  <r>
    <x v="3"/>
    <n v="1185732"/>
    <x v="388"/>
    <x v="2"/>
    <x v="21"/>
    <x v="25"/>
    <x v="2"/>
    <n v="9"/>
    <x v="250"/>
    <x v="2083"/>
    <n v="409.5"/>
    <n v="0.5"/>
    <x v="2"/>
    <x v="147"/>
  </r>
  <r>
    <x v="3"/>
    <n v="1185732"/>
    <x v="388"/>
    <x v="2"/>
    <x v="21"/>
    <x v="25"/>
    <x v="3"/>
    <n v="10"/>
    <x v="246"/>
    <x v="1006"/>
    <n v="448.8"/>
    <n v="0.51"/>
    <x v="2"/>
    <x v="158"/>
  </r>
  <r>
    <x v="3"/>
    <n v="1185732"/>
    <x v="388"/>
    <x v="2"/>
    <x v="21"/>
    <x v="25"/>
    <x v="4"/>
    <n v="19"/>
    <x v="246"/>
    <x v="1608"/>
    <n v="836"/>
    <n v="0.5"/>
    <x v="2"/>
    <x v="131"/>
  </r>
  <r>
    <x v="3"/>
    <n v="1185732"/>
    <x v="388"/>
    <x v="2"/>
    <x v="21"/>
    <x v="25"/>
    <x v="5"/>
    <n v="24"/>
    <x v="196"/>
    <x v="1477"/>
    <n v="1843.2"/>
    <n v="0.64"/>
    <x v="2"/>
    <x v="110"/>
  </r>
  <r>
    <x v="3"/>
    <n v="1185732"/>
    <x v="417"/>
    <x v="2"/>
    <x v="21"/>
    <x v="25"/>
    <x v="0"/>
    <n v="28"/>
    <x v="217"/>
    <x v="2084"/>
    <n v="2470.44"/>
    <n v="0.51"/>
    <x v="2"/>
    <x v="128"/>
  </r>
  <r>
    <x v="3"/>
    <n v="1185732"/>
    <x v="417"/>
    <x v="2"/>
    <x v="21"/>
    <x v="25"/>
    <x v="1"/>
    <n v="19"/>
    <x v="38"/>
    <x v="2085"/>
    <n v="950"/>
    <n v="0.5"/>
    <x v="2"/>
    <x v="131"/>
  </r>
  <r>
    <x v="3"/>
    <n v="1185732"/>
    <x v="417"/>
    <x v="2"/>
    <x v="21"/>
    <x v="25"/>
    <x v="2"/>
    <n v="19"/>
    <x v="237"/>
    <x v="2059"/>
    <n v="809.97"/>
    <n v="0.49"/>
    <x v="2"/>
    <x v="131"/>
  </r>
  <r>
    <x v="3"/>
    <n v="1185732"/>
    <x v="417"/>
    <x v="2"/>
    <x v="21"/>
    <x v="25"/>
    <x v="3"/>
    <n v="19"/>
    <x v="249"/>
    <x v="1457"/>
    <n v="752.40000000000009"/>
    <n v="0.55000000000000004"/>
    <x v="2"/>
    <x v="131"/>
  </r>
  <r>
    <x v="3"/>
    <n v="1185732"/>
    <x v="417"/>
    <x v="2"/>
    <x v="21"/>
    <x v="25"/>
    <x v="4"/>
    <n v="29"/>
    <x v="170"/>
    <x v="2086"/>
    <n v="1203.5"/>
    <n v="0.5"/>
    <x v="2"/>
    <x v="116"/>
  </r>
  <r>
    <x v="3"/>
    <n v="1185732"/>
    <x v="417"/>
    <x v="2"/>
    <x v="21"/>
    <x v="25"/>
    <x v="5"/>
    <n v="32"/>
    <x v="233"/>
    <x v="2087"/>
    <n v="2063.36"/>
    <n v="0.62"/>
    <x v="2"/>
    <x v="114"/>
  </r>
  <r>
    <x v="3"/>
    <n v="1185732"/>
    <x v="448"/>
    <x v="2"/>
    <x v="21"/>
    <x v="25"/>
    <x v="0"/>
    <n v="29"/>
    <x v="197"/>
    <x v="2088"/>
    <n v="2160.5"/>
    <n v="0.5"/>
    <x v="2"/>
    <x v="116"/>
  </r>
  <r>
    <x v="3"/>
    <n v="1185732"/>
    <x v="448"/>
    <x v="2"/>
    <x v="21"/>
    <x v="25"/>
    <x v="1"/>
    <n v="20"/>
    <x v="243"/>
    <x v="1033"/>
    <n v="993.59999999999991"/>
    <n v="0.45999999999999996"/>
    <x v="2"/>
    <x v="127"/>
  </r>
  <r>
    <x v="3"/>
    <n v="1185732"/>
    <x v="448"/>
    <x v="2"/>
    <x v="21"/>
    <x v="25"/>
    <x v="2"/>
    <n v="19"/>
    <x v="270"/>
    <x v="2089"/>
    <n v="848.16"/>
    <n v="0.48"/>
    <x v="2"/>
    <x v="131"/>
  </r>
  <r>
    <x v="3"/>
    <n v="1185732"/>
    <x v="448"/>
    <x v="2"/>
    <x v="21"/>
    <x v="25"/>
    <x v="3"/>
    <n v="19"/>
    <x v="161"/>
    <x v="2022"/>
    <n v="1094.97"/>
    <n v="0.51"/>
    <x v="2"/>
    <x v="131"/>
  </r>
  <r>
    <x v="3"/>
    <n v="1185732"/>
    <x v="448"/>
    <x v="2"/>
    <x v="21"/>
    <x v="25"/>
    <x v="4"/>
    <n v="39"/>
    <x v="250"/>
    <x v="1939"/>
    <n v="1739.01"/>
    <n v="0.49"/>
    <x v="2"/>
    <x v="93"/>
  </r>
  <r>
    <x v="3"/>
    <n v="1185732"/>
    <x v="448"/>
    <x v="2"/>
    <x v="21"/>
    <x v="25"/>
    <x v="5"/>
    <n v="43"/>
    <x v="161"/>
    <x v="1445"/>
    <n v="3158.35"/>
    <n v="0.65"/>
    <x v="2"/>
    <x v="94"/>
  </r>
  <r>
    <x v="3"/>
    <n v="1185732"/>
    <x v="477"/>
    <x v="2"/>
    <x v="21"/>
    <x v="25"/>
    <x v="0"/>
    <n v="39"/>
    <x v="126"/>
    <x v="2090"/>
    <n v="4354.3500000000004"/>
    <n v="0.55000000000000004"/>
    <x v="2"/>
    <x v="93"/>
  </r>
  <r>
    <x v="3"/>
    <n v="1185732"/>
    <x v="477"/>
    <x v="2"/>
    <x v="21"/>
    <x v="25"/>
    <x v="1"/>
    <n v="28"/>
    <x v="57"/>
    <x v="1066"/>
    <n v="1989.3999999999999"/>
    <n v="0.49"/>
    <x v="2"/>
    <x v="128"/>
  </r>
  <r>
    <x v="3"/>
    <n v="1185732"/>
    <x v="477"/>
    <x v="2"/>
    <x v="21"/>
    <x v="25"/>
    <x v="2"/>
    <n v="29"/>
    <x v="161"/>
    <x v="2078"/>
    <n v="1540.1899999999998"/>
    <n v="0.47"/>
    <x v="2"/>
    <x v="116"/>
  </r>
  <r>
    <x v="3"/>
    <n v="1185732"/>
    <x v="477"/>
    <x v="2"/>
    <x v="21"/>
    <x v="25"/>
    <x v="3"/>
    <n v="27"/>
    <x v="205"/>
    <x v="2091"/>
    <n v="1542.24"/>
    <n v="0.51"/>
    <x v="2"/>
    <x v="118"/>
  </r>
  <r>
    <x v="3"/>
    <n v="1185732"/>
    <x v="477"/>
    <x v="2"/>
    <x v="21"/>
    <x v="25"/>
    <x v="4"/>
    <n v="38"/>
    <x v="205"/>
    <x v="1522"/>
    <n v="2128"/>
    <n v="0.5"/>
    <x v="2"/>
    <x v="115"/>
  </r>
  <r>
    <x v="3"/>
    <n v="1185732"/>
    <x v="477"/>
    <x v="2"/>
    <x v="21"/>
    <x v="25"/>
    <x v="5"/>
    <n v="42"/>
    <x v="35"/>
    <x v="1932"/>
    <n v="3202.5"/>
    <n v="0.61"/>
    <x v="2"/>
    <x v="119"/>
  </r>
  <r>
    <x v="3"/>
    <n v="1128299"/>
    <x v="188"/>
    <x v="2"/>
    <x v="21"/>
    <x v="25"/>
    <x v="0"/>
    <n v="27"/>
    <x v="230"/>
    <x v="1050"/>
    <n v="1270.08"/>
    <n v="0.48"/>
    <x v="2"/>
    <x v="118"/>
  </r>
  <r>
    <x v="3"/>
    <n v="1128299"/>
    <x v="188"/>
    <x v="2"/>
    <x v="21"/>
    <x v="25"/>
    <x v="1"/>
    <n v="39"/>
    <x v="193"/>
    <x v="2092"/>
    <n v="2006.55"/>
    <n v="0.49"/>
    <x v="2"/>
    <x v="93"/>
  </r>
  <r>
    <x v="3"/>
    <n v="1128299"/>
    <x v="188"/>
    <x v="2"/>
    <x v="21"/>
    <x v="25"/>
    <x v="2"/>
    <n v="39"/>
    <x v="193"/>
    <x v="2092"/>
    <n v="1965.6"/>
    <n v="0.48"/>
    <x v="2"/>
    <x v="93"/>
  </r>
  <r>
    <x v="3"/>
    <n v="1128299"/>
    <x v="188"/>
    <x v="2"/>
    <x v="21"/>
    <x v="25"/>
    <x v="3"/>
    <n v="39"/>
    <x v="208"/>
    <x v="1652"/>
    <n v="1040.52"/>
    <n v="0.45999999999999996"/>
    <x v="2"/>
    <x v="93"/>
  </r>
  <r>
    <x v="3"/>
    <n v="1128299"/>
    <x v="188"/>
    <x v="2"/>
    <x v="21"/>
    <x v="25"/>
    <x v="4"/>
    <n v="42"/>
    <x v="178"/>
    <x v="1041"/>
    <n v="1016.4000000000001"/>
    <n v="0.55000000000000004"/>
    <x v="2"/>
    <x v="119"/>
  </r>
  <r>
    <x v="3"/>
    <n v="1128299"/>
    <x v="188"/>
    <x v="2"/>
    <x v="21"/>
    <x v="25"/>
    <x v="5"/>
    <n v="39"/>
    <x v="243"/>
    <x v="1297"/>
    <n v="1811.16"/>
    <n v="0.43"/>
    <x v="2"/>
    <x v="93"/>
  </r>
  <r>
    <x v="3"/>
    <n v="1128299"/>
    <x v="698"/>
    <x v="2"/>
    <x v="21"/>
    <x v="25"/>
    <x v="0"/>
    <n v="29"/>
    <x v="236"/>
    <x v="2093"/>
    <n v="1526.85"/>
    <n v="0.44999999999999996"/>
    <x v="2"/>
    <x v="116"/>
  </r>
  <r>
    <x v="3"/>
    <n v="1128299"/>
    <x v="698"/>
    <x v="2"/>
    <x v="21"/>
    <x v="25"/>
    <x v="1"/>
    <n v="39"/>
    <x v="250"/>
    <x v="1939"/>
    <n v="1703.52"/>
    <n v="0.48"/>
    <x v="2"/>
    <x v="93"/>
  </r>
  <r>
    <x v="3"/>
    <n v="1128299"/>
    <x v="698"/>
    <x v="2"/>
    <x v="21"/>
    <x v="25"/>
    <x v="2"/>
    <n v="36"/>
    <x v="246"/>
    <x v="2094"/>
    <n v="1425.6"/>
    <n v="0.44999999999999996"/>
    <x v="2"/>
    <x v="86"/>
  </r>
  <r>
    <x v="3"/>
    <n v="1128299"/>
    <x v="698"/>
    <x v="2"/>
    <x v="22"/>
    <x v="16"/>
    <x v="3"/>
    <n v="39"/>
    <x v="208"/>
    <x v="1652"/>
    <n v="1085.76"/>
    <n v="0.48"/>
    <x v="2"/>
    <x v="93"/>
  </r>
  <r>
    <x v="3"/>
    <n v="1128299"/>
    <x v="698"/>
    <x v="2"/>
    <x v="22"/>
    <x v="16"/>
    <x v="4"/>
    <n v="42"/>
    <x v="183"/>
    <x v="1946"/>
    <n v="829.92000000000007"/>
    <n v="0.52"/>
    <x v="2"/>
    <x v="119"/>
  </r>
  <r>
    <x v="3"/>
    <n v="1128299"/>
    <x v="698"/>
    <x v="2"/>
    <x v="22"/>
    <x v="16"/>
    <x v="5"/>
    <n v="37"/>
    <x v="211"/>
    <x v="2095"/>
    <n v="1258"/>
    <n v="0.4"/>
    <x v="2"/>
    <x v="117"/>
  </r>
  <r>
    <x v="3"/>
    <n v="1128299"/>
    <x v="228"/>
    <x v="2"/>
    <x v="22"/>
    <x v="16"/>
    <x v="0"/>
    <n v="38"/>
    <x v="209"/>
    <x v="2081"/>
    <n v="2383.36"/>
    <n v="0.49"/>
    <x v="2"/>
    <x v="115"/>
  </r>
  <r>
    <x v="3"/>
    <n v="1128299"/>
    <x v="228"/>
    <x v="2"/>
    <x v="22"/>
    <x v="16"/>
    <x v="1"/>
    <n v="45"/>
    <x v="211"/>
    <x v="1740"/>
    <n v="1836"/>
    <n v="0.48"/>
    <x v="2"/>
    <x v="96"/>
  </r>
  <r>
    <x v="3"/>
    <n v="1128299"/>
    <x v="228"/>
    <x v="2"/>
    <x v="22"/>
    <x v="16"/>
    <x v="2"/>
    <n v="54"/>
    <x v="246"/>
    <x v="2026"/>
    <n v="2138.3999999999996"/>
    <n v="0.44999999999999996"/>
    <x v="2"/>
    <x v="99"/>
  </r>
  <r>
    <x v="3"/>
    <n v="1128299"/>
    <x v="228"/>
    <x v="2"/>
    <x v="22"/>
    <x v="16"/>
    <x v="3"/>
    <n v="49"/>
    <x v="188"/>
    <x v="1007"/>
    <n v="1528.8"/>
    <n v="0.48"/>
    <x v="2"/>
    <x v="98"/>
  </r>
  <r>
    <x v="3"/>
    <n v="1128299"/>
    <x v="228"/>
    <x v="2"/>
    <x v="22"/>
    <x v="16"/>
    <x v="4"/>
    <n v="54"/>
    <x v="259"/>
    <x v="1672"/>
    <n v="744.12"/>
    <n v="0.53"/>
    <x v="2"/>
    <x v="99"/>
  </r>
  <r>
    <x v="3"/>
    <n v="1128299"/>
    <x v="228"/>
    <x v="2"/>
    <x v="22"/>
    <x v="16"/>
    <x v="5"/>
    <n v="49"/>
    <x v="237"/>
    <x v="2096"/>
    <n v="1790.46"/>
    <n v="0.42"/>
    <x v="2"/>
    <x v="98"/>
  </r>
  <r>
    <x v="3"/>
    <n v="1128299"/>
    <x v="247"/>
    <x v="2"/>
    <x v="22"/>
    <x v="16"/>
    <x v="0"/>
    <n v="51"/>
    <x v="168"/>
    <x v="1199"/>
    <n v="2909.04"/>
    <n v="0.45999999999999996"/>
    <x v="2"/>
    <x v="109"/>
  </r>
  <r>
    <x v="3"/>
    <n v="1128299"/>
    <x v="247"/>
    <x v="2"/>
    <x v="22"/>
    <x v="16"/>
    <x v="1"/>
    <n v="54"/>
    <x v="170"/>
    <x v="2097"/>
    <n v="2196.1799999999998"/>
    <n v="0.49"/>
    <x v="2"/>
    <x v="99"/>
  </r>
  <r>
    <x v="3"/>
    <n v="1128299"/>
    <x v="247"/>
    <x v="2"/>
    <x v="22"/>
    <x v="16"/>
    <x v="2"/>
    <n v="55"/>
    <x v="211"/>
    <x v="2098"/>
    <n v="2244"/>
    <n v="0.48"/>
    <x v="2"/>
    <x v="88"/>
  </r>
  <r>
    <x v="3"/>
    <n v="1128299"/>
    <x v="247"/>
    <x v="2"/>
    <x v="22"/>
    <x v="16"/>
    <x v="3"/>
    <n v="41"/>
    <x v="184"/>
    <x v="2099"/>
    <n v="1291.5"/>
    <n v="0.5"/>
    <x v="2"/>
    <x v="87"/>
  </r>
  <r>
    <x v="3"/>
    <n v="1128299"/>
    <x v="247"/>
    <x v="2"/>
    <x v="22"/>
    <x v="16"/>
    <x v="4"/>
    <n v="48"/>
    <x v="218"/>
    <x v="2100"/>
    <n v="864"/>
    <n v="0.5"/>
    <x v="2"/>
    <x v="92"/>
  </r>
  <r>
    <x v="3"/>
    <n v="1128299"/>
    <x v="247"/>
    <x v="2"/>
    <x v="22"/>
    <x v="16"/>
    <x v="5"/>
    <n v="59"/>
    <x v="199"/>
    <x v="2101"/>
    <n v="2230.1999999999998"/>
    <n v="0.44999999999999996"/>
    <x v="2"/>
    <x v="95"/>
  </r>
  <r>
    <x v="3"/>
    <n v="1128299"/>
    <x v="278"/>
    <x v="2"/>
    <x v="22"/>
    <x v="16"/>
    <x v="0"/>
    <n v="48"/>
    <x v="57"/>
    <x v="1291"/>
    <n v="3131.9999999999995"/>
    <n v="0.44999999999999996"/>
    <x v="2"/>
    <x v="92"/>
  </r>
  <r>
    <x v="3"/>
    <n v="1128299"/>
    <x v="278"/>
    <x v="2"/>
    <x v="22"/>
    <x v="16"/>
    <x v="1"/>
    <n v="50"/>
    <x v="193"/>
    <x v="1932"/>
    <n v="2415"/>
    <n v="0.45999999999999996"/>
    <x v="2"/>
    <x v="100"/>
  </r>
  <r>
    <x v="3"/>
    <n v="1128299"/>
    <x v="278"/>
    <x v="2"/>
    <x v="22"/>
    <x v="16"/>
    <x v="2"/>
    <n v="50"/>
    <x v="60"/>
    <x v="806"/>
    <n v="2375"/>
    <n v="0.5"/>
    <x v="2"/>
    <x v="100"/>
  </r>
  <r>
    <x v="3"/>
    <n v="1128299"/>
    <x v="278"/>
    <x v="2"/>
    <x v="22"/>
    <x v="16"/>
    <x v="3"/>
    <n v="49"/>
    <x v="170"/>
    <x v="2102"/>
    <n v="1952.1599999999999"/>
    <n v="0.48"/>
    <x v="2"/>
    <x v="98"/>
  </r>
  <r>
    <x v="3"/>
    <n v="1128299"/>
    <x v="278"/>
    <x v="2"/>
    <x v="22"/>
    <x v="16"/>
    <x v="4"/>
    <n v="41"/>
    <x v="178"/>
    <x v="1417"/>
    <n v="992.2"/>
    <n v="0.55000000000000004"/>
    <x v="2"/>
    <x v="87"/>
  </r>
  <r>
    <x v="3"/>
    <n v="1128299"/>
    <x v="278"/>
    <x v="2"/>
    <x v="22"/>
    <x v="16"/>
    <x v="5"/>
    <n v="54"/>
    <x v="174"/>
    <x v="1682"/>
    <n v="3839.3999999999996"/>
    <n v="0.44999999999999996"/>
    <x v="2"/>
    <x v="99"/>
  </r>
  <r>
    <x v="3"/>
    <n v="1128299"/>
    <x v="308"/>
    <x v="2"/>
    <x v="22"/>
    <x v="16"/>
    <x v="0"/>
    <n v="51"/>
    <x v="37"/>
    <x v="2103"/>
    <n v="5622.75"/>
    <n v="0.49"/>
    <x v="2"/>
    <x v="109"/>
  </r>
  <r>
    <x v="3"/>
    <n v="1128299"/>
    <x v="308"/>
    <x v="2"/>
    <x v="22"/>
    <x v="16"/>
    <x v="1"/>
    <n v="62"/>
    <x v="138"/>
    <x v="2104"/>
    <n v="5134.22"/>
    <n v="0.49"/>
    <x v="2"/>
    <x v="104"/>
  </r>
  <r>
    <x v="3"/>
    <n v="1128299"/>
    <x v="308"/>
    <x v="2"/>
    <x v="22"/>
    <x v="16"/>
    <x v="2"/>
    <n v="78"/>
    <x v="133"/>
    <x v="1793"/>
    <n v="6781.32"/>
    <n v="0.45999999999999996"/>
    <x v="2"/>
    <x v="133"/>
  </r>
  <r>
    <x v="3"/>
    <n v="1128299"/>
    <x v="308"/>
    <x v="2"/>
    <x v="22"/>
    <x v="16"/>
    <x v="3"/>
    <n v="74"/>
    <x v="174"/>
    <x v="2105"/>
    <n v="5846"/>
    <n v="0.5"/>
    <x v="2"/>
    <x v="135"/>
  </r>
  <r>
    <x v="3"/>
    <n v="1128299"/>
    <x v="308"/>
    <x v="2"/>
    <x v="22"/>
    <x v="16"/>
    <x v="4"/>
    <n v="86"/>
    <x v="243"/>
    <x v="748"/>
    <n v="4922.6400000000003"/>
    <n v="0.53"/>
    <x v="2"/>
    <x v="145"/>
  </r>
  <r>
    <x v="3"/>
    <n v="1128299"/>
    <x v="308"/>
    <x v="2"/>
    <x v="22"/>
    <x v="16"/>
    <x v="5"/>
    <n v="95"/>
    <x v="133"/>
    <x v="2106"/>
    <n v="8079.7499999999991"/>
    <n v="0.44999999999999996"/>
    <x v="2"/>
    <x v="141"/>
  </r>
  <r>
    <x v="3"/>
    <n v="1128299"/>
    <x v="337"/>
    <x v="2"/>
    <x v="22"/>
    <x v="16"/>
    <x v="0"/>
    <n v="79"/>
    <x v="128"/>
    <x v="1959"/>
    <n v="9669.6"/>
    <n v="0.48"/>
    <x v="2"/>
    <x v="151"/>
  </r>
  <r>
    <x v="3"/>
    <n v="1128299"/>
    <x v="337"/>
    <x v="2"/>
    <x v="22"/>
    <x v="16"/>
    <x v="1"/>
    <n v="85"/>
    <x v="130"/>
    <x v="2107"/>
    <n v="7830.2"/>
    <n v="0.47"/>
    <x v="2"/>
    <x v="143"/>
  </r>
  <r>
    <x v="3"/>
    <n v="1128299"/>
    <x v="337"/>
    <x v="2"/>
    <x v="22"/>
    <x v="16"/>
    <x v="2"/>
    <n v="86"/>
    <x v="134"/>
    <x v="2108"/>
    <n v="6588.46"/>
    <n v="0.47"/>
    <x v="2"/>
    <x v="145"/>
  </r>
  <r>
    <x v="3"/>
    <n v="1128299"/>
    <x v="337"/>
    <x v="2"/>
    <x v="22"/>
    <x v="16"/>
    <x v="3"/>
    <n v="82"/>
    <x v="241"/>
    <x v="2109"/>
    <n v="6494.4"/>
    <n v="0.48"/>
    <x v="2"/>
    <x v="138"/>
  </r>
  <r>
    <x v="3"/>
    <n v="1128299"/>
    <x v="337"/>
    <x v="2"/>
    <x v="22"/>
    <x v="16"/>
    <x v="4"/>
    <n v="84"/>
    <x v="163"/>
    <x v="2110"/>
    <n v="6552"/>
    <n v="0.5"/>
    <x v="2"/>
    <x v="153"/>
  </r>
  <r>
    <x v="3"/>
    <n v="1128299"/>
    <x v="337"/>
    <x v="2"/>
    <x v="22"/>
    <x v="16"/>
    <x v="5"/>
    <n v="97"/>
    <x v="42"/>
    <x v="2111"/>
    <n v="6111"/>
    <n v="0.42"/>
    <x v="2"/>
    <x v="149"/>
  </r>
  <r>
    <x v="3"/>
    <n v="1128299"/>
    <x v="369"/>
    <x v="2"/>
    <x v="22"/>
    <x v="16"/>
    <x v="0"/>
    <n v="81"/>
    <x v="40"/>
    <x v="2112"/>
    <n v="7776"/>
    <n v="0.48"/>
    <x v="2"/>
    <x v="150"/>
  </r>
  <r>
    <x v="3"/>
    <n v="1128299"/>
    <x v="369"/>
    <x v="2"/>
    <x v="22"/>
    <x v="16"/>
    <x v="1"/>
    <n v="76"/>
    <x v="148"/>
    <x v="2113"/>
    <n v="8676.92"/>
    <n v="0.49"/>
    <x v="2"/>
    <x v="123"/>
  </r>
  <r>
    <x v="3"/>
    <n v="1128299"/>
    <x v="369"/>
    <x v="2"/>
    <x v="22"/>
    <x v="16"/>
    <x v="2"/>
    <n v="68"/>
    <x v="49"/>
    <x v="2114"/>
    <n v="6497.4"/>
    <n v="0.49"/>
    <x v="2"/>
    <x v="105"/>
  </r>
  <r>
    <x v="3"/>
    <n v="1128299"/>
    <x v="369"/>
    <x v="2"/>
    <x v="22"/>
    <x v="16"/>
    <x v="3"/>
    <n v="68"/>
    <x v="164"/>
    <x v="2115"/>
    <n v="3722.3199999999997"/>
    <n v="0.45999999999999996"/>
    <x v="2"/>
    <x v="105"/>
  </r>
  <r>
    <x v="3"/>
    <n v="1128299"/>
    <x v="369"/>
    <x v="2"/>
    <x v="22"/>
    <x v="16"/>
    <x v="4"/>
    <n v="65"/>
    <x v="209"/>
    <x v="2116"/>
    <n v="4409.6000000000004"/>
    <n v="0.53"/>
    <x v="2"/>
    <x v="124"/>
  </r>
  <r>
    <x v="3"/>
    <n v="1128299"/>
    <x v="369"/>
    <x v="2"/>
    <x v="22"/>
    <x v="16"/>
    <x v="5"/>
    <n v="69"/>
    <x v="201"/>
    <x v="2117"/>
    <n v="2216.2800000000002"/>
    <n v="0.44"/>
    <x v="2"/>
    <x v="122"/>
  </r>
  <r>
    <x v="3"/>
    <n v="1128299"/>
    <x v="401"/>
    <x v="2"/>
    <x v="22"/>
    <x v="16"/>
    <x v="0"/>
    <n v="46"/>
    <x v="185"/>
    <x v="1133"/>
    <n v="2525.3999999999996"/>
    <n v="0.44999999999999996"/>
    <x v="2"/>
    <x v="89"/>
  </r>
  <r>
    <x v="3"/>
    <n v="1128299"/>
    <x v="401"/>
    <x v="2"/>
    <x v="22"/>
    <x v="16"/>
    <x v="1"/>
    <n v="51"/>
    <x v="185"/>
    <x v="2118"/>
    <n v="2862.12"/>
    <n v="0.45999999999999996"/>
    <x v="2"/>
    <x v="109"/>
  </r>
  <r>
    <x v="3"/>
    <n v="1128299"/>
    <x v="401"/>
    <x v="2"/>
    <x v="22"/>
    <x v="16"/>
    <x v="2"/>
    <n v="49"/>
    <x v="41"/>
    <x v="1038"/>
    <n v="1653.7499999999998"/>
    <n v="0.44999999999999996"/>
    <x v="2"/>
    <x v="98"/>
  </r>
  <r>
    <x v="3"/>
    <n v="1128299"/>
    <x v="401"/>
    <x v="2"/>
    <x v="22"/>
    <x v="16"/>
    <x v="3"/>
    <n v="49"/>
    <x v="239"/>
    <x v="2119"/>
    <n v="1172.08"/>
    <n v="0.45999999999999996"/>
    <x v="2"/>
    <x v="98"/>
  </r>
  <r>
    <x v="3"/>
    <n v="1128299"/>
    <x v="401"/>
    <x v="2"/>
    <x v="22"/>
    <x v="16"/>
    <x v="4"/>
    <n v="58"/>
    <x v="229"/>
    <x v="1051"/>
    <n v="1813.66"/>
    <n v="0.53"/>
    <x v="2"/>
    <x v="91"/>
  </r>
  <r>
    <x v="3"/>
    <n v="1128299"/>
    <x v="401"/>
    <x v="2"/>
    <x v="22"/>
    <x v="16"/>
    <x v="5"/>
    <n v="41"/>
    <x v="201"/>
    <x v="2120"/>
    <n v="1257.06"/>
    <n v="0.42"/>
    <x v="2"/>
    <x v="87"/>
  </r>
  <r>
    <x v="3"/>
    <n v="1128299"/>
    <x v="430"/>
    <x v="2"/>
    <x v="22"/>
    <x v="16"/>
    <x v="0"/>
    <n v="38"/>
    <x v="240"/>
    <x v="1974"/>
    <n v="1821.7199999999998"/>
    <n v="0.47"/>
    <x v="2"/>
    <x v="115"/>
  </r>
  <r>
    <x v="3"/>
    <n v="1128299"/>
    <x v="430"/>
    <x v="2"/>
    <x v="22"/>
    <x v="16"/>
    <x v="1"/>
    <n v="50"/>
    <x v="213"/>
    <x v="2121"/>
    <n v="3265.9999999999995"/>
    <n v="0.45999999999999996"/>
    <x v="2"/>
    <x v="100"/>
  </r>
  <r>
    <x v="3"/>
    <n v="1128299"/>
    <x v="430"/>
    <x v="2"/>
    <x v="22"/>
    <x v="16"/>
    <x v="2"/>
    <n v="46"/>
    <x v="250"/>
    <x v="1455"/>
    <n v="2051.14"/>
    <n v="0.49"/>
    <x v="2"/>
    <x v="89"/>
  </r>
  <r>
    <x v="3"/>
    <n v="1128299"/>
    <x v="430"/>
    <x v="2"/>
    <x v="22"/>
    <x v="16"/>
    <x v="3"/>
    <n v="44"/>
    <x v="194"/>
    <x v="1471"/>
    <n v="1710.72"/>
    <n v="0.48"/>
    <x v="2"/>
    <x v="90"/>
  </r>
  <r>
    <x v="3"/>
    <n v="1128299"/>
    <x v="430"/>
    <x v="2"/>
    <x v="22"/>
    <x v="16"/>
    <x v="4"/>
    <n v="51"/>
    <x v="41"/>
    <x v="1740"/>
    <n v="2065.5"/>
    <n v="0.54"/>
    <x v="2"/>
    <x v="109"/>
  </r>
  <r>
    <x v="3"/>
    <n v="1128299"/>
    <x v="430"/>
    <x v="2"/>
    <x v="22"/>
    <x v="16"/>
    <x v="5"/>
    <n v="58"/>
    <x v="193"/>
    <x v="2013"/>
    <n v="2618.6999999999998"/>
    <n v="0.43"/>
    <x v="2"/>
    <x v="91"/>
  </r>
  <r>
    <x v="3"/>
    <n v="1128299"/>
    <x v="461"/>
    <x v="2"/>
    <x v="22"/>
    <x v="16"/>
    <x v="0"/>
    <n v="44"/>
    <x v="217"/>
    <x v="1638"/>
    <n v="3501.5199999999995"/>
    <n v="0.45999999999999996"/>
    <x v="2"/>
    <x v="90"/>
  </r>
  <r>
    <x v="3"/>
    <n v="1128299"/>
    <x v="461"/>
    <x v="2"/>
    <x v="22"/>
    <x v="16"/>
    <x v="1"/>
    <n v="48"/>
    <x v="49"/>
    <x v="2122"/>
    <n v="4680"/>
    <n v="0.5"/>
    <x v="2"/>
    <x v="92"/>
  </r>
  <r>
    <x v="3"/>
    <n v="1128299"/>
    <x v="461"/>
    <x v="2"/>
    <x v="22"/>
    <x v="16"/>
    <x v="2"/>
    <n v="42"/>
    <x v="209"/>
    <x v="1251"/>
    <n v="2688"/>
    <n v="0.5"/>
    <x v="2"/>
    <x v="119"/>
  </r>
  <r>
    <x v="3"/>
    <n v="1128299"/>
    <x v="461"/>
    <x v="2"/>
    <x v="22"/>
    <x v="16"/>
    <x v="3"/>
    <n v="51"/>
    <x v="165"/>
    <x v="1891"/>
    <n v="3073.2599999999998"/>
    <n v="0.45999999999999996"/>
    <x v="2"/>
    <x v="109"/>
  </r>
  <r>
    <x v="3"/>
    <n v="1128299"/>
    <x v="461"/>
    <x v="2"/>
    <x v="22"/>
    <x v="16"/>
    <x v="4"/>
    <n v="68"/>
    <x v="215"/>
    <x v="2123"/>
    <n v="4075.92"/>
    <n v="0.54"/>
    <x v="2"/>
    <x v="105"/>
  </r>
  <r>
    <x v="3"/>
    <n v="1128299"/>
    <x v="461"/>
    <x v="2"/>
    <x v="22"/>
    <x v="16"/>
    <x v="5"/>
    <n v="76"/>
    <x v="197"/>
    <x v="2124"/>
    <n v="4756.08"/>
    <n v="0.42"/>
    <x v="2"/>
    <x v="123"/>
  </r>
  <r>
    <x v="3"/>
    <n v="1128299"/>
    <x v="490"/>
    <x v="2"/>
    <x v="22"/>
    <x v="16"/>
    <x v="0"/>
    <n v="61"/>
    <x v="143"/>
    <x v="2125"/>
    <n v="5504.6399999999994"/>
    <n v="0.48"/>
    <x v="2"/>
    <x v="103"/>
  </r>
  <r>
    <x v="3"/>
    <n v="1128299"/>
    <x v="490"/>
    <x v="2"/>
    <x v="22"/>
    <x v="16"/>
    <x v="1"/>
    <n v="72"/>
    <x v="153"/>
    <x v="2126"/>
    <n v="7377.12"/>
    <n v="0.47"/>
    <x v="2"/>
    <x v="120"/>
  </r>
  <r>
    <x v="3"/>
    <n v="1128299"/>
    <x v="490"/>
    <x v="2"/>
    <x v="22"/>
    <x v="16"/>
    <x v="2"/>
    <n v="67"/>
    <x v="241"/>
    <x v="2127"/>
    <n v="4974.7499999999991"/>
    <n v="0.44999999999999996"/>
    <x v="2"/>
    <x v="125"/>
  </r>
  <r>
    <x v="3"/>
    <n v="1128299"/>
    <x v="490"/>
    <x v="2"/>
    <x v="22"/>
    <x v="16"/>
    <x v="3"/>
    <n v="67"/>
    <x v="231"/>
    <x v="1273"/>
    <n v="4311.45"/>
    <n v="0.44999999999999996"/>
    <x v="2"/>
    <x v="125"/>
  </r>
  <r>
    <x v="3"/>
    <n v="1128299"/>
    <x v="490"/>
    <x v="2"/>
    <x v="22"/>
    <x v="16"/>
    <x v="4"/>
    <n v="72"/>
    <x v="247"/>
    <x v="1983"/>
    <n v="4788"/>
    <n v="0.5"/>
    <x v="2"/>
    <x v="120"/>
  </r>
  <r>
    <x v="3"/>
    <n v="1128299"/>
    <x v="490"/>
    <x v="2"/>
    <x v="22"/>
    <x v="16"/>
    <x v="5"/>
    <n v="77"/>
    <x v="217"/>
    <x v="2128"/>
    <n v="5328.4000000000005"/>
    <n v="0.4"/>
    <x v="2"/>
    <x v="140"/>
  </r>
  <r>
    <x v="3"/>
    <n v="1128299"/>
    <x v="181"/>
    <x v="2"/>
    <x v="22"/>
    <x v="16"/>
    <x v="0"/>
    <n v="33"/>
    <x v="38"/>
    <x v="1171"/>
    <n v="1683"/>
    <n v="0.51"/>
    <x v="2"/>
    <x v="112"/>
  </r>
  <r>
    <x v="3"/>
    <n v="1128299"/>
    <x v="181"/>
    <x v="2"/>
    <x v="22"/>
    <x v="16"/>
    <x v="1"/>
    <n v="42"/>
    <x v="38"/>
    <x v="1077"/>
    <n v="2268"/>
    <n v="0.54"/>
    <x v="2"/>
    <x v="119"/>
  </r>
  <r>
    <x v="3"/>
    <n v="1128299"/>
    <x v="181"/>
    <x v="2"/>
    <x v="22"/>
    <x v="16"/>
    <x v="2"/>
    <n v="43"/>
    <x v="205"/>
    <x v="2129"/>
    <n v="2600.6400000000003"/>
    <n v="0.54"/>
    <x v="2"/>
    <x v="94"/>
  </r>
  <r>
    <x v="3"/>
    <n v="1128299"/>
    <x v="181"/>
    <x v="2"/>
    <x v="22"/>
    <x v="16"/>
    <x v="3"/>
    <n v="41"/>
    <x v="181"/>
    <x v="1119"/>
    <n v="1533.3999999999999"/>
    <n v="0.54999999999999993"/>
    <x v="2"/>
    <x v="87"/>
  </r>
  <r>
    <x v="3"/>
    <n v="1128299"/>
    <x v="181"/>
    <x v="2"/>
    <x v="22"/>
    <x v="16"/>
    <x v="4"/>
    <n v="46"/>
    <x v="208"/>
    <x v="2130"/>
    <n v="1574.1200000000001"/>
    <n v="0.59000000000000008"/>
    <x v="2"/>
    <x v="89"/>
  </r>
  <r>
    <x v="3"/>
    <n v="1128299"/>
    <x v="181"/>
    <x v="2"/>
    <x v="22"/>
    <x v="16"/>
    <x v="5"/>
    <n v="41"/>
    <x v="185"/>
    <x v="2131"/>
    <n v="2400.96"/>
    <n v="0.48"/>
    <x v="2"/>
    <x v="87"/>
  </r>
  <r>
    <x v="3"/>
    <n v="1128299"/>
    <x v="212"/>
    <x v="2"/>
    <x v="22"/>
    <x v="16"/>
    <x v="0"/>
    <n v="33"/>
    <x v="150"/>
    <x v="1506"/>
    <n v="2448.6"/>
    <n v="0.53"/>
    <x v="2"/>
    <x v="112"/>
  </r>
  <r>
    <x v="3"/>
    <n v="1128299"/>
    <x v="212"/>
    <x v="2"/>
    <x v="22"/>
    <x v="16"/>
    <x v="1"/>
    <n v="41"/>
    <x v="210"/>
    <x v="1192"/>
    <n v="2425.56"/>
    <n v="0.51"/>
    <x v="2"/>
    <x v="87"/>
  </r>
  <r>
    <x v="3"/>
    <n v="1128299"/>
    <x v="212"/>
    <x v="2"/>
    <x v="22"/>
    <x v="16"/>
    <x v="2"/>
    <n v="41"/>
    <x v="196"/>
    <x v="2132"/>
    <n v="2558.4"/>
    <n v="0.52"/>
    <x v="2"/>
    <x v="87"/>
  </r>
  <r>
    <x v="3"/>
    <n v="1128299"/>
    <x v="212"/>
    <x v="1"/>
    <x v="23"/>
    <x v="26"/>
    <x v="3"/>
    <n v="44"/>
    <x v="201"/>
    <x v="2133"/>
    <n v="1766.5999999999997"/>
    <n v="0.54999999999999993"/>
    <x v="2"/>
    <x v="90"/>
  </r>
  <r>
    <x v="3"/>
    <n v="1128299"/>
    <x v="212"/>
    <x v="1"/>
    <x v="23"/>
    <x v="26"/>
    <x v="4"/>
    <n v="48"/>
    <x v="175"/>
    <x v="2134"/>
    <n v="1468.8"/>
    <n v="0.6"/>
    <x v="2"/>
    <x v="92"/>
  </r>
  <r>
    <x v="3"/>
    <n v="1128299"/>
    <x v="212"/>
    <x v="1"/>
    <x v="23"/>
    <x v="26"/>
    <x v="5"/>
    <n v="44"/>
    <x v="193"/>
    <x v="1506"/>
    <n v="2217.6"/>
    <n v="0.48"/>
    <x v="2"/>
    <x v="90"/>
  </r>
  <r>
    <x v="3"/>
    <n v="1128299"/>
    <x v="221"/>
    <x v="1"/>
    <x v="23"/>
    <x v="26"/>
    <x v="0"/>
    <n v="44"/>
    <x v="135"/>
    <x v="1829"/>
    <n v="3298.68"/>
    <n v="0.51"/>
    <x v="2"/>
    <x v="90"/>
  </r>
  <r>
    <x v="3"/>
    <n v="1128299"/>
    <x v="221"/>
    <x v="1"/>
    <x v="23"/>
    <x v="26"/>
    <x v="1"/>
    <n v="51"/>
    <x v="253"/>
    <x v="2135"/>
    <n v="2833.0499999999997"/>
    <n v="0.54999999999999993"/>
    <x v="2"/>
    <x v="109"/>
  </r>
  <r>
    <x v="3"/>
    <n v="1128299"/>
    <x v="221"/>
    <x v="1"/>
    <x v="23"/>
    <x v="26"/>
    <x v="2"/>
    <n v="56"/>
    <x v="210"/>
    <x v="931"/>
    <n v="3572.7999999999997"/>
    <n v="0.54999999999999993"/>
    <x v="2"/>
    <x v="97"/>
  </r>
  <r>
    <x v="3"/>
    <n v="1128299"/>
    <x v="221"/>
    <x v="1"/>
    <x v="23"/>
    <x v="26"/>
    <x v="3"/>
    <n v="50"/>
    <x v="199"/>
    <x v="1077"/>
    <n v="2309.9999999999995"/>
    <n v="0.54999999999999993"/>
    <x v="2"/>
    <x v="100"/>
  </r>
  <r>
    <x v="3"/>
    <n v="1128299"/>
    <x v="221"/>
    <x v="1"/>
    <x v="23"/>
    <x v="26"/>
    <x v="4"/>
    <n v="56"/>
    <x v="203"/>
    <x v="1140"/>
    <n v="1310.3999999999999"/>
    <n v="0.6"/>
    <x v="2"/>
    <x v="97"/>
  </r>
  <r>
    <x v="3"/>
    <n v="1128299"/>
    <x v="221"/>
    <x v="1"/>
    <x v="23"/>
    <x v="26"/>
    <x v="5"/>
    <n v="41"/>
    <x v="60"/>
    <x v="2136"/>
    <n v="1752.7499999999998"/>
    <n v="0.44999999999999996"/>
    <x v="2"/>
    <x v="87"/>
  </r>
  <r>
    <x v="3"/>
    <n v="1128299"/>
    <x v="240"/>
    <x v="1"/>
    <x v="23"/>
    <x v="26"/>
    <x v="0"/>
    <n v="48"/>
    <x v="213"/>
    <x v="2137"/>
    <n v="3544.32"/>
    <n v="0.52"/>
    <x v="2"/>
    <x v="92"/>
  </r>
  <r>
    <x v="3"/>
    <n v="1128299"/>
    <x v="240"/>
    <x v="1"/>
    <x v="23"/>
    <x v="26"/>
    <x v="1"/>
    <n v="52"/>
    <x v="246"/>
    <x v="2138"/>
    <n v="2288"/>
    <n v="0.5"/>
    <x v="2"/>
    <x v="107"/>
  </r>
  <r>
    <x v="3"/>
    <n v="1128299"/>
    <x v="240"/>
    <x v="1"/>
    <x v="23"/>
    <x v="26"/>
    <x v="2"/>
    <n v="52"/>
    <x v="193"/>
    <x v="1780"/>
    <n v="2784.6"/>
    <n v="0.51"/>
    <x v="2"/>
    <x v="107"/>
  </r>
  <r>
    <x v="3"/>
    <n v="1128299"/>
    <x v="240"/>
    <x v="1"/>
    <x v="23"/>
    <x v="26"/>
    <x v="3"/>
    <n v="39"/>
    <x v="238"/>
    <x v="2139"/>
    <n v="1529.5800000000002"/>
    <n v="0.53"/>
    <x v="2"/>
    <x v="93"/>
  </r>
  <r>
    <x v="3"/>
    <n v="1128299"/>
    <x v="240"/>
    <x v="1"/>
    <x v="23"/>
    <x v="26"/>
    <x v="4"/>
    <n v="43"/>
    <x v="206"/>
    <x v="2140"/>
    <n v="1299.0300000000002"/>
    <n v="0.57000000000000006"/>
    <x v="2"/>
    <x v="94"/>
  </r>
  <r>
    <x v="3"/>
    <n v="1128299"/>
    <x v="240"/>
    <x v="1"/>
    <x v="23"/>
    <x v="26"/>
    <x v="5"/>
    <n v="55"/>
    <x v="193"/>
    <x v="2141"/>
    <n v="2887.5"/>
    <n v="0.5"/>
    <x v="2"/>
    <x v="88"/>
  </r>
  <r>
    <x v="3"/>
    <n v="1128299"/>
    <x v="271"/>
    <x v="1"/>
    <x v="23"/>
    <x v="26"/>
    <x v="0"/>
    <n v="43"/>
    <x v="160"/>
    <x v="1193"/>
    <n v="3646.4"/>
    <n v="0.53"/>
    <x v="2"/>
    <x v="94"/>
  </r>
  <r>
    <x v="3"/>
    <n v="1128299"/>
    <x v="271"/>
    <x v="1"/>
    <x v="23"/>
    <x v="26"/>
    <x v="1"/>
    <n v="47"/>
    <x v="38"/>
    <x v="1030"/>
    <n v="2444"/>
    <n v="0.52"/>
    <x v="2"/>
    <x v="85"/>
  </r>
  <r>
    <x v="3"/>
    <n v="1128299"/>
    <x v="271"/>
    <x v="1"/>
    <x v="23"/>
    <x v="26"/>
    <x v="2"/>
    <n v="49"/>
    <x v="205"/>
    <x v="1054"/>
    <n v="2798.88"/>
    <n v="0.51"/>
    <x v="2"/>
    <x v="98"/>
  </r>
  <r>
    <x v="3"/>
    <n v="1128299"/>
    <x v="271"/>
    <x v="1"/>
    <x v="23"/>
    <x v="26"/>
    <x v="3"/>
    <n v="44"/>
    <x v="211"/>
    <x v="2142"/>
    <n v="1907.4"/>
    <n v="0.51"/>
    <x v="2"/>
    <x v="90"/>
  </r>
  <r>
    <x v="3"/>
    <n v="1128299"/>
    <x v="271"/>
    <x v="1"/>
    <x v="23"/>
    <x v="26"/>
    <x v="4"/>
    <n v="36"/>
    <x v="188"/>
    <x v="1021"/>
    <n v="1380.6000000000001"/>
    <n v="0.59000000000000008"/>
    <x v="2"/>
    <x v="86"/>
  </r>
  <r>
    <x v="3"/>
    <n v="1128299"/>
    <x v="271"/>
    <x v="1"/>
    <x v="23"/>
    <x v="26"/>
    <x v="5"/>
    <n v="59"/>
    <x v="212"/>
    <x v="2143"/>
    <n v="4433.8499999999995"/>
    <n v="0.44999999999999996"/>
    <x v="2"/>
    <x v="95"/>
  </r>
  <r>
    <x v="3"/>
    <n v="1128299"/>
    <x v="301"/>
    <x v="1"/>
    <x v="23"/>
    <x v="26"/>
    <x v="0"/>
    <n v="58"/>
    <x v="154"/>
    <x v="2144"/>
    <n v="7335.84"/>
    <n v="0.51"/>
    <x v="2"/>
    <x v="91"/>
  </r>
  <r>
    <x v="3"/>
    <n v="1128299"/>
    <x v="301"/>
    <x v="1"/>
    <x v="23"/>
    <x v="26"/>
    <x v="1"/>
    <n v="65"/>
    <x v="124"/>
    <x v="1329"/>
    <n v="7098"/>
    <n v="0.52"/>
    <x v="2"/>
    <x v="124"/>
  </r>
  <r>
    <x v="3"/>
    <n v="1128299"/>
    <x v="301"/>
    <x v="1"/>
    <x v="23"/>
    <x v="26"/>
    <x v="2"/>
    <n v="83"/>
    <x v="126"/>
    <x v="2145"/>
    <n v="9266.9499999999989"/>
    <n v="0.54999999999999993"/>
    <x v="2"/>
    <x v="136"/>
  </r>
  <r>
    <x v="3"/>
    <n v="1128299"/>
    <x v="301"/>
    <x v="1"/>
    <x v="23"/>
    <x v="26"/>
    <x v="3"/>
    <n v="82"/>
    <x v="147"/>
    <x v="2146"/>
    <n v="7261.0999999999995"/>
    <n v="0.54999999999999993"/>
    <x v="2"/>
    <x v="138"/>
  </r>
  <r>
    <x v="3"/>
    <n v="1128299"/>
    <x v="301"/>
    <x v="1"/>
    <x v="23"/>
    <x v="26"/>
    <x v="4"/>
    <n v="92"/>
    <x v="236"/>
    <x v="842"/>
    <n v="6135.4800000000005"/>
    <n v="0.57000000000000006"/>
    <x v="2"/>
    <x v="159"/>
  </r>
  <r>
    <x v="3"/>
    <n v="1128299"/>
    <x v="301"/>
    <x v="1"/>
    <x v="23"/>
    <x v="26"/>
    <x v="5"/>
    <n v="100"/>
    <x v="49"/>
    <x v="2147"/>
    <n v="9360"/>
    <n v="0.48"/>
    <x v="2"/>
    <x v="160"/>
  </r>
  <r>
    <x v="3"/>
    <n v="1128299"/>
    <x v="330"/>
    <x v="1"/>
    <x v="23"/>
    <x v="26"/>
    <x v="0"/>
    <n v="86"/>
    <x v="83"/>
    <x v="2148"/>
    <n v="12306.6"/>
    <n v="0.53"/>
    <x v="2"/>
    <x v="145"/>
  </r>
  <r>
    <x v="3"/>
    <n v="1128299"/>
    <x v="330"/>
    <x v="1"/>
    <x v="23"/>
    <x v="26"/>
    <x v="1"/>
    <n v="92"/>
    <x v="126"/>
    <x v="2149"/>
    <n v="10271.799999999999"/>
    <n v="0.54999999999999993"/>
    <x v="2"/>
    <x v="159"/>
  </r>
  <r>
    <x v="3"/>
    <n v="1128299"/>
    <x v="330"/>
    <x v="1"/>
    <x v="23"/>
    <x v="26"/>
    <x v="2"/>
    <n v="90"/>
    <x v="130"/>
    <x v="2150"/>
    <n v="9525.6"/>
    <n v="0.54"/>
    <x v="2"/>
    <x v="161"/>
  </r>
  <r>
    <x v="3"/>
    <n v="1128299"/>
    <x v="330"/>
    <x v="1"/>
    <x v="23"/>
    <x v="26"/>
    <x v="3"/>
    <n v="86"/>
    <x v="137"/>
    <x v="2151"/>
    <n v="7801.92"/>
    <n v="0.54"/>
    <x v="2"/>
    <x v="145"/>
  </r>
  <r>
    <x v="3"/>
    <n v="1128299"/>
    <x v="330"/>
    <x v="1"/>
    <x v="23"/>
    <x v="26"/>
    <x v="4"/>
    <n v="86"/>
    <x v="133"/>
    <x v="1841"/>
    <n v="9427.3200000000015"/>
    <n v="0.58000000000000007"/>
    <x v="2"/>
    <x v="145"/>
  </r>
  <r>
    <x v="3"/>
    <n v="1128299"/>
    <x v="330"/>
    <x v="1"/>
    <x v="23"/>
    <x v="26"/>
    <x v="5"/>
    <n v="103"/>
    <x v="134"/>
    <x v="2152"/>
    <n v="8058.7199999999993"/>
    <n v="0.48"/>
    <x v="2"/>
    <x v="155"/>
  </r>
  <r>
    <x v="3"/>
    <n v="1128299"/>
    <x v="362"/>
    <x v="1"/>
    <x v="23"/>
    <x v="26"/>
    <x v="0"/>
    <n v="86"/>
    <x v="128"/>
    <x v="2153"/>
    <n v="11184.300000000001"/>
    <n v="0.51"/>
    <x v="2"/>
    <x v="145"/>
  </r>
  <r>
    <x v="3"/>
    <n v="1128299"/>
    <x v="362"/>
    <x v="1"/>
    <x v="23"/>
    <x v="26"/>
    <x v="1"/>
    <n v="77"/>
    <x v="101"/>
    <x v="2154"/>
    <n v="9385.5300000000007"/>
    <n v="0.51"/>
    <x v="2"/>
    <x v="140"/>
  </r>
  <r>
    <x v="3"/>
    <n v="1128299"/>
    <x v="362"/>
    <x v="1"/>
    <x v="23"/>
    <x v="26"/>
    <x v="2"/>
    <n v="70"/>
    <x v="133"/>
    <x v="2155"/>
    <n v="7276.4999999999991"/>
    <n v="0.54999999999999993"/>
    <x v="2"/>
    <x v="162"/>
  </r>
  <r>
    <x v="3"/>
    <n v="1128299"/>
    <x v="362"/>
    <x v="1"/>
    <x v="23"/>
    <x v="26"/>
    <x v="3"/>
    <n v="74"/>
    <x v="209"/>
    <x v="2156"/>
    <n v="5020.16"/>
    <n v="0.53"/>
    <x v="2"/>
    <x v="135"/>
  </r>
  <r>
    <x v="3"/>
    <n v="1128299"/>
    <x v="362"/>
    <x v="1"/>
    <x v="23"/>
    <x v="26"/>
    <x v="4"/>
    <n v="64"/>
    <x v="216"/>
    <x v="1341"/>
    <n v="5210.880000000001"/>
    <n v="0.59000000000000008"/>
    <x v="2"/>
    <x v="101"/>
  </r>
  <r>
    <x v="3"/>
    <n v="1128299"/>
    <x v="362"/>
    <x v="1"/>
    <x v="23"/>
    <x v="26"/>
    <x v="5"/>
    <n v="63"/>
    <x v="228"/>
    <x v="1230"/>
    <n v="2778.2999999999997"/>
    <n v="0.49"/>
    <x v="2"/>
    <x v="121"/>
  </r>
  <r>
    <x v="3"/>
    <n v="1128299"/>
    <x v="394"/>
    <x v="1"/>
    <x v="23"/>
    <x v="26"/>
    <x v="0"/>
    <n v="43"/>
    <x v="57"/>
    <x v="1539"/>
    <n v="3429.2499999999995"/>
    <n v="0.54999999999999993"/>
    <x v="2"/>
    <x v="94"/>
  </r>
  <r>
    <x v="3"/>
    <n v="1128299"/>
    <x v="394"/>
    <x v="1"/>
    <x v="23"/>
    <x v="26"/>
    <x v="1"/>
    <n v="46"/>
    <x v="35"/>
    <x v="1301"/>
    <n v="2932.5"/>
    <n v="0.51"/>
    <x v="2"/>
    <x v="89"/>
  </r>
  <r>
    <x v="3"/>
    <n v="1128299"/>
    <x v="394"/>
    <x v="1"/>
    <x v="23"/>
    <x v="26"/>
    <x v="2"/>
    <n v="43"/>
    <x v="252"/>
    <x v="2157"/>
    <n v="1744.0800000000002"/>
    <n v="0.52"/>
    <x v="2"/>
    <x v="94"/>
  </r>
  <r>
    <x v="3"/>
    <n v="1128299"/>
    <x v="394"/>
    <x v="1"/>
    <x v="23"/>
    <x v="26"/>
    <x v="3"/>
    <n v="41"/>
    <x v="184"/>
    <x v="2099"/>
    <n v="1317.33"/>
    <n v="0.51"/>
    <x v="2"/>
    <x v="87"/>
  </r>
  <r>
    <x v="3"/>
    <n v="1128299"/>
    <x v="394"/>
    <x v="1"/>
    <x v="23"/>
    <x v="26"/>
    <x v="4"/>
    <n v="51"/>
    <x v="169"/>
    <x v="1913"/>
    <n v="2159.8500000000004"/>
    <n v="0.55000000000000004"/>
    <x v="2"/>
    <x v="109"/>
  </r>
  <r>
    <x v="3"/>
    <n v="1128299"/>
    <x v="394"/>
    <x v="1"/>
    <x v="23"/>
    <x v="26"/>
    <x v="5"/>
    <n v="39"/>
    <x v="41"/>
    <x v="2071"/>
    <n v="1462.5"/>
    <n v="0.5"/>
    <x v="2"/>
    <x v="93"/>
  </r>
  <r>
    <x v="3"/>
    <n v="1128299"/>
    <x v="423"/>
    <x v="1"/>
    <x v="23"/>
    <x v="26"/>
    <x v="0"/>
    <n v="34"/>
    <x v="205"/>
    <x v="1465"/>
    <n v="2056.3200000000002"/>
    <n v="0.54"/>
    <x v="2"/>
    <x v="111"/>
  </r>
  <r>
    <x v="3"/>
    <n v="1128299"/>
    <x v="423"/>
    <x v="1"/>
    <x v="23"/>
    <x v="26"/>
    <x v="1"/>
    <n v="45"/>
    <x v="155"/>
    <x v="2158"/>
    <n v="3836.2499999999995"/>
    <n v="0.54999999999999993"/>
    <x v="2"/>
    <x v="96"/>
  </r>
  <r>
    <x v="3"/>
    <n v="1128299"/>
    <x v="423"/>
    <x v="1"/>
    <x v="23"/>
    <x v="26"/>
    <x v="2"/>
    <n v="42"/>
    <x v="38"/>
    <x v="1077"/>
    <n v="2100"/>
    <n v="0.5"/>
    <x v="2"/>
    <x v="119"/>
  </r>
  <r>
    <x v="3"/>
    <n v="1128299"/>
    <x v="423"/>
    <x v="1"/>
    <x v="23"/>
    <x v="26"/>
    <x v="3"/>
    <n v="36"/>
    <x v="193"/>
    <x v="1053"/>
    <n v="1890"/>
    <n v="0.5"/>
    <x v="2"/>
    <x v="86"/>
  </r>
  <r>
    <x v="3"/>
    <n v="1128299"/>
    <x v="423"/>
    <x v="1"/>
    <x v="23"/>
    <x v="26"/>
    <x v="4"/>
    <n v="47"/>
    <x v="60"/>
    <x v="2159"/>
    <n v="2634.3500000000004"/>
    <n v="0.59000000000000008"/>
    <x v="2"/>
    <x v="85"/>
  </r>
  <r>
    <x v="3"/>
    <n v="1128299"/>
    <x v="423"/>
    <x v="1"/>
    <x v="23"/>
    <x v="26"/>
    <x v="5"/>
    <n v="50"/>
    <x v="243"/>
    <x v="1996"/>
    <n v="2538"/>
    <n v="0.47"/>
    <x v="2"/>
    <x v="100"/>
  </r>
  <r>
    <x v="3"/>
    <n v="1128299"/>
    <x v="454"/>
    <x v="1"/>
    <x v="23"/>
    <x v="26"/>
    <x v="0"/>
    <n v="39"/>
    <x v="143"/>
    <x v="2160"/>
    <n v="3666"/>
    <n v="0.5"/>
    <x v="2"/>
    <x v="93"/>
  </r>
  <r>
    <x v="3"/>
    <n v="1128299"/>
    <x v="454"/>
    <x v="1"/>
    <x v="23"/>
    <x v="26"/>
    <x v="1"/>
    <n v="42"/>
    <x v="124"/>
    <x v="1392"/>
    <n v="4586.4000000000005"/>
    <n v="0.52"/>
    <x v="2"/>
    <x v="119"/>
  </r>
  <r>
    <x v="3"/>
    <n v="1128299"/>
    <x v="454"/>
    <x v="1"/>
    <x v="23"/>
    <x v="26"/>
    <x v="2"/>
    <n v="38"/>
    <x v="251"/>
    <x v="1929"/>
    <n v="2707.12"/>
    <n v="0.52"/>
    <x v="2"/>
    <x v="115"/>
  </r>
  <r>
    <x v="3"/>
    <n v="1128299"/>
    <x v="454"/>
    <x v="1"/>
    <x v="23"/>
    <x v="26"/>
    <x v="3"/>
    <n v="48"/>
    <x v="35"/>
    <x v="1194"/>
    <n v="3000"/>
    <n v="0.5"/>
    <x v="2"/>
    <x v="92"/>
  </r>
  <r>
    <x v="3"/>
    <n v="1128299"/>
    <x v="454"/>
    <x v="1"/>
    <x v="23"/>
    <x v="26"/>
    <x v="4"/>
    <n v="68"/>
    <x v="164"/>
    <x v="2115"/>
    <n v="4450.6000000000004"/>
    <n v="0.55000000000000004"/>
    <x v="2"/>
    <x v="105"/>
  </r>
  <r>
    <x v="3"/>
    <n v="1128299"/>
    <x v="454"/>
    <x v="1"/>
    <x v="23"/>
    <x v="26"/>
    <x v="5"/>
    <n v="81"/>
    <x v="132"/>
    <x v="743"/>
    <n v="6765.12"/>
    <n v="0.48"/>
    <x v="2"/>
    <x v="150"/>
  </r>
  <r>
    <x v="3"/>
    <n v="1128299"/>
    <x v="483"/>
    <x v="1"/>
    <x v="23"/>
    <x v="26"/>
    <x v="0"/>
    <n v="69"/>
    <x v="142"/>
    <x v="2161"/>
    <n v="8611.2000000000007"/>
    <n v="0.52"/>
    <x v="2"/>
    <x v="122"/>
  </r>
  <r>
    <x v="3"/>
    <n v="1128299"/>
    <x v="483"/>
    <x v="1"/>
    <x v="23"/>
    <x v="26"/>
    <x v="1"/>
    <n v="72"/>
    <x v="97"/>
    <x v="1857"/>
    <n v="7776"/>
    <n v="0.5"/>
    <x v="2"/>
    <x v="120"/>
  </r>
  <r>
    <x v="0"/>
    <n v="1128299"/>
    <x v="483"/>
    <x v="1"/>
    <x v="23"/>
    <x v="26"/>
    <x v="2"/>
    <n v="69"/>
    <x v="244"/>
    <x v="771"/>
    <n v="5812.56"/>
    <n v="0.52"/>
    <x v="2"/>
    <x v="122"/>
  </r>
  <r>
    <x v="0"/>
    <n v="1128299"/>
    <x v="483"/>
    <x v="1"/>
    <x v="23"/>
    <x v="26"/>
    <x v="3"/>
    <n v="72"/>
    <x v="163"/>
    <x v="1788"/>
    <n v="6065.2800000000007"/>
    <n v="0.54"/>
    <x v="2"/>
    <x v="120"/>
  </r>
  <r>
    <x v="0"/>
    <n v="1128299"/>
    <x v="483"/>
    <x v="1"/>
    <x v="23"/>
    <x v="26"/>
    <x v="4"/>
    <n v="82"/>
    <x v="165"/>
    <x v="2162"/>
    <n v="6230.3600000000006"/>
    <n v="0.58000000000000007"/>
    <x v="2"/>
    <x v="138"/>
  </r>
  <r>
    <x v="0"/>
    <n v="1128299"/>
    <x v="483"/>
    <x v="1"/>
    <x v="23"/>
    <x v="26"/>
    <x v="5"/>
    <n v="87"/>
    <x v="36"/>
    <x v="2163"/>
    <n v="6851.2499999999991"/>
    <n v="0.44999999999999996"/>
    <x v="2"/>
    <x v="157"/>
  </r>
  <r>
    <x v="0"/>
    <n v="1197831"/>
    <x v="169"/>
    <x v="1"/>
    <x v="23"/>
    <x v="26"/>
    <x v="0"/>
    <n v="19"/>
    <x v="131"/>
    <x v="2164"/>
    <n v="1486.94"/>
    <n v="0.43"/>
    <x v="2"/>
    <x v="131"/>
  </r>
  <r>
    <x v="0"/>
    <n v="1197831"/>
    <x v="169"/>
    <x v="1"/>
    <x v="23"/>
    <x v="26"/>
    <x v="1"/>
    <n v="28"/>
    <x v="130"/>
    <x v="1054"/>
    <n v="2469.6"/>
    <n v="0.44999999999999996"/>
    <x v="2"/>
    <x v="128"/>
  </r>
  <r>
    <x v="0"/>
    <n v="1197831"/>
    <x v="169"/>
    <x v="1"/>
    <x v="23"/>
    <x v="26"/>
    <x v="2"/>
    <n v="28"/>
    <x v="164"/>
    <x v="2165"/>
    <n v="1332.8000000000002"/>
    <n v="0.4"/>
    <x v="2"/>
    <x v="128"/>
  </r>
  <r>
    <x v="0"/>
    <n v="1197831"/>
    <x v="169"/>
    <x v="1"/>
    <x v="23"/>
    <x v="26"/>
    <x v="3"/>
    <n v="33"/>
    <x v="247"/>
    <x v="2166"/>
    <n v="2326.17"/>
    <n v="0.53"/>
    <x v="2"/>
    <x v="112"/>
  </r>
  <r>
    <x v="0"/>
    <n v="1197831"/>
    <x v="169"/>
    <x v="1"/>
    <x v="23"/>
    <x v="26"/>
    <x v="4"/>
    <n v="36"/>
    <x v="211"/>
    <x v="2167"/>
    <n v="1132.2"/>
    <n v="0.37"/>
    <x v="2"/>
    <x v="86"/>
  </r>
  <r>
    <x v="3"/>
    <n v="1197831"/>
    <x v="169"/>
    <x v="1"/>
    <x v="23"/>
    <x v="26"/>
    <x v="5"/>
    <n v="34"/>
    <x v="231"/>
    <x v="2168"/>
    <n v="2917.2"/>
    <n v="0.6"/>
    <x v="2"/>
    <x v="111"/>
  </r>
  <r>
    <x v="0"/>
    <n v="1197831"/>
    <x v="199"/>
    <x v="1"/>
    <x v="23"/>
    <x v="26"/>
    <x v="0"/>
    <n v="23"/>
    <x v="134"/>
    <x v="2169"/>
    <n v="1499.6000000000001"/>
    <n v="0.4"/>
    <x v="2"/>
    <x v="113"/>
  </r>
  <r>
    <x v="0"/>
    <n v="1197831"/>
    <x v="199"/>
    <x v="1"/>
    <x v="23"/>
    <x v="26"/>
    <x v="1"/>
    <n v="32"/>
    <x v="132"/>
    <x v="1426"/>
    <n v="2338.56"/>
    <n v="0.42"/>
    <x v="2"/>
    <x v="114"/>
  </r>
  <r>
    <x v="0"/>
    <n v="1197831"/>
    <x v="199"/>
    <x v="1"/>
    <x v="23"/>
    <x v="26"/>
    <x v="2"/>
    <n v="34"/>
    <x v="209"/>
    <x v="2170"/>
    <n v="1784.32"/>
    <n v="0.41"/>
    <x v="2"/>
    <x v="111"/>
  </r>
  <r>
    <x v="0"/>
    <n v="1197831"/>
    <x v="199"/>
    <x v="2"/>
    <x v="24"/>
    <x v="27"/>
    <x v="3"/>
    <n v="32"/>
    <x v="245"/>
    <x v="1995"/>
    <n v="1883.5200000000002"/>
    <n v="0.54"/>
    <x v="2"/>
    <x v="114"/>
  </r>
  <r>
    <x v="0"/>
    <n v="1197831"/>
    <x v="199"/>
    <x v="2"/>
    <x v="24"/>
    <x v="27"/>
    <x v="4"/>
    <n v="39"/>
    <x v="227"/>
    <x v="2171"/>
    <n v="955.49999999999989"/>
    <n v="0.35"/>
    <x v="2"/>
    <x v="93"/>
  </r>
  <r>
    <x v="0"/>
    <n v="1197831"/>
    <x v="199"/>
    <x v="2"/>
    <x v="24"/>
    <x v="27"/>
    <x v="5"/>
    <n v="34"/>
    <x v="165"/>
    <x v="1902"/>
    <n v="2449.7000000000003"/>
    <n v="0.55000000000000004"/>
    <x v="2"/>
    <x v="111"/>
  </r>
  <r>
    <x v="0"/>
    <n v="1197831"/>
    <x v="708"/>
    <x v="2"/>
    <x v="24"/>
    <x v="27"/>
    <x v="0"/>
    <n v="28"/>
    <x v="163"/>
    <x v="1716"/>
    <n v="1965.6"/>
    <n v="0.44999999999999996"/>
    <x v="2"/>
    <x v="128"/>
  </r>
  <r>
    <x v="0"/>
    <n v="1197831"/>
    <x v="708"/>
    <x v="2"/>
    <x v="24"/>
    <x v="27"/>
    <x v="1"/>
    <n v="36"/>
    <x v="138"/>
    <x v="1100"/>
    <n v="2798.64"/>
    <n v="0.45999999999999996"/>
    <x v="2"/>
    <x v="86"/>
  </r>
  <r>
    <x v="0"/>
    <n v="1197831"/>
    <x v="708"/>
    <x v="2"/>
    <x v="24"/>
    <x v="27"/>
    <x v="2"/>
    <n v="28"/>
    <x v="161"/>
    <x v="2172"/>
    <n v="1550.36"/>
    <n v="0.49"/>
    <x v="2"/>
    <x v="128"/>
  </r>
  <r>
    <x v="0"/>
    <n v="1197831"/>
    <x v="708"/>
    <x v="2"/>
    <x v="24"/>
    <x v="27"/>
    <x v="3"/>
    <n v="33"/>
    <x v="193"/>
    <x v="1624"/>
    <n v="2009.7000000000003"/>
    <n v="0.58000000000000007"/>
    <x v="2"/>
    <x v="112"/>
  </r>
  <r>
    <x v="3"/>
    <n v="1197831"/>
    <x v="708"/>
    <x v="2"/>
    <x v="24"/>
    <x v="27"/>
    <x v="4"/>
    <n v="37"/>
    <x v="41"/>
    <x v="2173"/>
    <n v="1248.7499999999998"/>
    <n v="0.44999999999999996"/>
    <x v="2"/>
    <x v="117"/>
  </r>
  <r>
    <x v="3"/>
    <n v="1197831"/>
    <x v="708"/>
    <x v="2"/>
    <x v="24"/>
    <x v="27"/>
    <x v="5"/>
    <n v="33"/>
    <x v="210"/>
    <x v="2174"/>
    <n v="2488.2000000000003"/>
    <n v="0.65"/>
    <x v="2"/>
    <x v="112"/>
  </r>
  <r>
    <x v="3"/>
    <n v="1197831"/>
    <x v="723"/>
    <x v="2"/>
    <x v="24"/>
    <x v="27"/>
    <x v="0"/>
    <n v="19"/>
    <x v="49"/>
    <x v="1075"/>
    <n v="1741.35"/>
    <n v="0.47"/>
    <x v="2"/>
    <x v="131"/>
  </r>
  <r>
    <x v="3"/>
    <n v="1197831"/>
    <x v="723"/>
    <x v="2"/>
    <x v="24"/>
    <x v="27"/>
    <x v="1"/>
    <n v="29"/>
    <x v="49"/>
    <x v="1917"/>
    <n v="2714.4"/>
    <n v="0.48"/>
    <x v="2"/>
    <x v="116"/>
  </r>
  <r>
    <x v="3"/>
    <n v="1197831"/>
    <x v="723"/>
    <x v="2"/>
    <x v="24"/>
    <x v="27"/>
    <x v="2"/>
    <n v="24"/>
    <x v="216"/>
    <x v="2055"/>
    <n v="1556.6399999999999"/>
    <n v="0.47"/>
    <x v="2"/>
    <x v="110"/>
  </r>
  <r>
    <x v="3"/>
    <n v="1197831"/>
    <x v="723"/>
    <x v="2"/>
    <x v="24"/>
    <x v="27"/>
    <x v="3"/>
    <n v="29"/>
    <x v="161"/>
    <x v="2078"/>
    <n v="1802.3500000000001"/>
    <n v="0.55000000000000004"/>
    <x v="2"/>
    <x v="116"/>
  </r>
  <r>
    <x v="3"/>
    <n v="1197831"/>
    <x v="723"/>
    <x v="2"/>
    <x v="24"/>
    <x v="27"/>
    <x v="4"/>
    <n v="34"/>
    <x v="249"/>
    <x v="2134"/>
    <n v="1052.6399999999999"/>
    <n v="0.43"/>
    <x v="2"/>
    <x v="111"/>
  </r>
  <r>
    <x v="3"/>
    <n v="1197831"/>
    <x v="723"/>
    <x v="2"/>
    <x v="24"/>
    <x v="27"/>
    <x v="5"/>
    <n v="28"/>
    <x v="216"/>
    <x v="1532"/>
    <n v="2357.04"/>
    <n v="0.61"/>
    <x v="2"/>
    <x v="128"/>
  </r>
  <r>
    <x v="3"/>
    <n v="1197831"/>
    <x v="258"/>
    <x v="2"/>
    <x v="24"/>
    <x v="27"/>
    <x v="0"/>
    <n v="18"/>
    <x v="126"/>
    <x v="2175"/>
    <n v="1827"/>
    <n v="0.5"/>
    <x v="2"/>
    <x v="129"/>
  </r>
  <r>
    <x v="3"/>
    <n v="1197831"/>
    <x v="258"/>
    <x v="2"/>
    <x v="24"/>
    <x v="27"/>
    <x v="1"/>
    <n v="28"/>
    <x v="130"/>
    <x v="1054"/>
    <n v="2634.24"/>
    <n v="0.48"/>
    <x v="2"/>
    <x v="128"/>
  </r>
  <r>
    <x v="3"/>
    <n v="1197831"/>
    <x v="258"/>
    <x v="2"/>
    <x v="24"/>
    <x v="27"/>
    <x v="2"/>
    <n v="23"/>
    <x v="212"/>
    <x v="2176"/>
    <n v="1805.27"/>
    <n v="0.47"/>
    <x v="2"/>
    <x v="113"/>
  </r>
  <r>
    <x v="3"/>
    <n v="1197831"/>
    <x v="258"/>
    <x v="2"/>
    <x v="24"/>
    <x v="27"/>
    <x v="3"/>
    <n v="33"/>
    <x v="242"/>
    <x v="2037"/>
    <n v="2359.5"/>
    <n v="0.55000000000000004"/>
    <x v="2"/>
    <x v="112"/>
  </r>
  <r>
    <x v="3"/>
    <n v="1197831"/>
    <x v="258"/>
    <x v="2"/>
    <x v="24"/>
    <x v="27"/>
    <x v="4"/>
    <n v="47"/>
    <x v="196"/>
    <x v="1552"/>
    <n v="2256"/>
    <n v="0.4"/>
    <x v="2"/>
    <x v="85"/>
  </r>
  <r>
    <x v="3"/>
    <n v="1197831"/>
    <x v="258"/>
    <x v="2"/>
    <x v="24"/>
    <x v="27"/>
    <x v="5"/>
    <n v="42"/>
    <x v="153"/>
    <x v="2177"/>
    <n v="5768.28"/>
    <n v="0.63"/>
    <x v="2"/>
    <x v="119"/>
  </r>
  <r>
    <x v="3"/>
    <n v="1197831"/>
    <x v="288"/>
    <x v="2"/>
    <x v="24"/>
    <x v="27"/>
    <x v="0"/>
    <n v="42"/>
    <x v="49"/>
    <x v="854"/>
    <n v="4013.1"/>
    <n v="0.49"/>
    <x v="2"/>
    <x v="119"/>
  </r>
  <r>
    <x v="3"/>
    <n v="1197831"/>
    <x v="288"/>
    <x v="2"/>
    <x v="24"/>
    <x v="27"/>
    <x v="1"/>
    <n v="46"/>
    <x v="143"/>
    <x v="2178"/>
    <n v="4151.04"/>
    <n v="0.48"/>
    <x v="2"/>
    <x v="89"/>
  </r>
  <r>
    <x v="3"/>
    <n v="1197831"/>
    <x v="288"/>
    <x v="2"/>
    <x v="24"/>
    <x v="27"/>
    <x v="2"/>
    <n v="47"/>
    <x v="132"/>
    <x v="2179"/>
    <n v="3925.44"/>
    <n v="0.48"/>
    <x v="2"/>
    <x v="85"/>
  </r>
  <r>
    <x v="3"/>
    <n v="1197831"/>
    <x v="288"/>
    <x v="2"/>
    <x v="24"/>
    <x v="27"/>
    <x v="3"/>
    <n v="48"/>
    <x v="231"/>
    <x v="1317"/>
    <n v="4049.7600000000007"/>
    <n v="0.59000000000000008"/>
    <x v="2"/>
    <x v="92"/>
  </r>
  <r>
    <x v="3"/>
    <n v="1197831"/>
    <x v="288"/>
    <x v="2"/>
    <x v="24"/>
    <x v="27"/>
    <x v="4"/>
    <n v="52"/>
    <x v="236"/>
    <x v="1100"/>
    <n v="2616.12"/>
    <n v="0.43"/>
    <x v="2"/>
    <x v="107"/>
  </r>
  <r>
    <x v="3"/>
    <n v="1197831"/>
    <x v="288"/>
    <x v="2"/>
    <x v="24"/>
    <x v="27"/>
    <x v="5"/>
    <n v="55"/>
    <x v="108"/>
    <x v="2180"/>
    <n v="7750.05"/>
    <n v="0.61"/>
    <x v="2"/>
    <x v="88"/>
  </r>
  <r>
    <x v="3"/>
    <n v="1197831"/>
    <x v="320"/>
    <x v="2"/>
    <x v="24"/>
    <x v="27"/>
    <x v="0"/>
    <n v="48"/>
    <x v="146"/>
    <x v="1871"/>
    <n v="5208"/>
    <n v="0.5"/>
    <x v="2"/>
    <x v="92"/>
  </r>
  <r>
    <x v="3"/>
    <n v="1197831"/>
    <x v="320"/>
    <x v="2"/>
    <x v="24"/>
    <x v="27"/>
    <x v="1"/>
    <n v="52"/>
    <x v="158"/>
    <x v="2181"/>
    <n v="5462.08"/>
    <n v="0.52"/>
    <x v="2"/>
    <x v="107"/>
  </r>
  <r>
    <x v="3"/>
    <n v="1197831"/>
    <x v="320"/>
    <x v="2"/>
    <x v="24"/>
    <x v="27"/>
    <x v="2"/>
    <n v="46"/>
    <x v="112"/>
    <x v="2182"/>
    <n v="6097.2999999999993"/>
    <n v="0.54999999999999993"/>
    <x v="2"/>
    <x v="89"/>
  </r>
  <r>
    <x v="3"/>
    <n v="1197831"/>
    <x v="320"/>
    <x v="2"/>
    <x v="24"/>
    <x v="27"/>
    <x v="3"/>
    <n v="47"/>
    <x v="251"/>
    <x v="1443"/>
    <n v="4120.96"/>
    <n v="0.64"/>
    <x v="2"/>
    <x v="85"/>
  </r>
  <r>
    <x v="3"/>
    <n v="1197831"/>
    <x v="320"/>
    <x v="2"/>
    <x v="24"/>
    <x v="27"/>
    <x v="4"/>
    <n v="53"/>
    <x v="165"/>
    <x v="2183"/>
    <n v="3332.64"/>
    <n v="0.48"/>
    <x v="2"/>
    <x v="102"/>
  </r>
  <r>
    <x v="0"/>
    <n v="1197831"/>
    <x v="320"/>
    <x v="2"/>
    <x v="24"/>
    <x v="27"/>
    <x v="5"/>
    <n v="64"/>
    <x v="159"/>
    <x v="2184"/>
    <n v="9185.2800000000007"/>
    <n v="0.69000000000000006"/>
    <x v="2"/>
    <x v="101"/>
  </r>
  <r>
    <x v="0"/>
    <n v="1197831"/>
    <x v="353"/>
    <x v="2"/>
    <x v="24"/>
    <x v="27"/>
    <x v="0"/>
    <n v="46"/>
    <x v="124"/>
    <x v="2185"/>
    <n v="5312.9999999999991"/>
    <n v="0.54999999999999993"/>
    <x v="2"/>
    <x v="89"/>
  </r>
  <r>
    <x v="0"/>
    <n v="1197831"/>
    <x v="353"/>
    <x v="2"/>
    <x v="24"/>
    <x v="27"/>
    <x v="1"/>
    <n v="53"/>
    <x v="49"/>
    <x v="2186"/>
    <n v="5477.55"/>
    <n v="0.53"/>
    <x v="2"/>
    <x v="102"/>
  </r>
  <r>
    <x v="0"/>
    <n v="1197831"/>
    <x v="353"/>
    <x v="2"/>
    <x v="24"/>
    <x v="27"/>
    <x v="2"/>
    <n v="46"/>
    <x v="43"/>
    <x v="2187"/>
    <n v="6095"/>
    <n v="0.53"/>
    <x v="2"/>
    <x v="89"/>
  </r>
  <r>
    <x v="0"/>
    <n v="1197831"/>
    <x v="353"/>
    <x v="2"/>
    <x v="24"/>
    <x v="27"/>
    <x v="3"/>
    <n v="48"/>
    <x v="168"/>
    <x v="2188"/>
    <n v="3868.8"/>
    <n v="0.65"/>
    <x v="2"/>
    <x v="92"/>
  </r>
  <r>
    <x v="2"/>
    <n v="1197831"/>
    <x v="353"/>
    <x v="2"/>
    <x v="24"/>
    <x v="27"/>
    <x v="4"/>
    <n v="52"/>
    <x v="247"/>
    <x v="1559"/>
    <n v="3181.3599999999997"/>
    <n v="0.45999999999999996"/>
    <x v="2"/>
    <x v="107"/>
  </r>
  <r>
    <x v="2"/>
    <n v="1197831"/>
    <x v="353"/>
    <x v="2"/>
    <x v="24"/>
    <x v="27"/>
    <x v="5"/>
    <n v="54"/>
    <x v="130"/>
    <x v="1208"/>
    <n v="7197.1200000000008"/>
    <n v="0.68"/>
    <x v="2"/>
    <x v="99"/>
  </r>
  <r>
    <x v="2"/>
    <n v="1197831"/>
    <x v="381"/>
    <x v="2"/>
    <x v="24"/>
    <x v="27"/>
    <x v="0"/>
    <n v="50"/>
    <x v="129"/>
    <x v="2189"/>
    <n v="4400"/>
    <n v="0.5"/>
    <x v="2"/>
    <x v="100"/>
  </r>
  <r>
    <x v="2"/>
    <n v="1197831"/>
    <x v="381"/>
    <x v="2"/>
    <x v="24"/>
    <x v="27"/>
    <x v="1"/>
    <n v="50"/>
    <x v="143"/>
    <x v="2190"/>
    <n v="4888"/>
    <n v="0.52"/>
    <x v="2"/>
    <x v="100"/>
  </r>
  <r>
    <x v="2"/>
    <n v="1197831"/>
    <x v="381"/>
    <x v="2"/>
    <x v="24"/>
    <x v="27"/>
    <x v="2"/>
    <n v="56"/>
    <x v="131"/>
    <x v="888"/>
    <n v="5299.84"/>
    <n v="0.52"/>
    <x v="2"/>
    <x v="97"/>
  </r>
  <r>
    <x v="2"/>
    <n v="1197831"/>
    <x v="381"/>
    <x v="2"/>
    <x v="24"/>
    <x v="27"/>
    <x v="3"/>
    <n v="55"/>
    <x v="210"/>
    <x v="2191"/>
    <n v="4019.4"/>
    <n v="0.63"/>
    <x v="2"/>
    <x v="88"/>
  </r>
  <r>
    <x v="2"/>
    <n v="1197831"/>
    <x v="381"/>
    <x v="2"/>
    <x v="24"/>
    <x v="27"/>
    <x v="4"/>
    <n v="50"/>
    <x v="233"/>
    <x v="2192"/>
    <n v="2392"/>
    <n v="0.45999999999999996"/>
    <x v="2"/>
    <x v="100"/>
  </r>
  <r>
    <x v="2"/>
    <n v="1197831"/>
    <x v="381"/>
    <x v="2"/>
    <x v="24"/>
    <x v="27"/>
    <x v="5"/>
    <n v="49"/>
    <x v="141"/>
    <x v="2193"/>
    <n v="5942.2300000000005"/>
    <n v="0.67"/>
    <x v="2"/>
    <x v="98"/>
  </r>
  <r>
    <x v="2"/>
    <n v="1197831"/>
    <x v="410"/>
    <x v="2"/>
    <x v="24"/>
    <x v="27"/>
    <x v="0"/>
    <n v="36"/>
    <x v="212"/>
    <x v="2194"/>
    <n v="3066.12"/>
    <n v="0.51"/>
    <x v="2"/>
    <x v="86"/>
  </r>
  <r>
    <x v="2"/>
    <n v="1197831"/>
    <x v="410"/>
    <x v="2"/>
    <x v="24"/>
    <x v="27"/>
    <x v="1"/>
    <n v="37"/>
    <x v="217"/>
    <x v="2195"/>
    <n v="3456.5400000000004"/>
    <n v="0.54"/>
    <x v="2"/>
    <x v="117"/>
  </r>
  <r>
    <x v="2"/>
    <n v="1197831"/>
    <x v="410"/>
    <x v="2"/>
    <x v="24"/>
    <x v="27"/>
    <x v="2"/>
    <n v="41"/>
    <x v="165"/>
    <x v="2196"/>
    <n v="2739.21"/>
    <n v="0.51"/>
    <x v="2"/>
    <x v="87"/>
  </r>
  <r>
    <x v="2"/>
    <n v="1197831"/>
    <x v="410"/>
    <x v="2"/>
    <x v="24"/>
    <x v="27"/>
    <x v="3"/>
    <n v="44"/>
    <x v="253"/>
    <x v="2197"/>
    <n v="2888.6"/>
    <n v="0.65"/>
    <x v="2"/>
    <x v="90"/>
  </r>
  <r>
    <x v="2"/>
    <n v="1197831"/>
    <x v="410"/>
    <x v="2"/>
    <x v="24"/>
    <x v="27"/>
    <x v="4"/>
    <n v="32"/>
    <x v="250"/>
    <x v="1651"/>
    <n v="1397.76"/>
    <n v="0.48"/>
    <x v="2"/>
    <x v="114"/>
  </r>
  <r>
    <x v="2"/>
    <n v="1197831"/>
    <x v="410"/>
    <x v="2"/>
    <x v="24"/>
    <x v="27"/>
    <x v="5"/>
    <n v="42"/>
    <x v="213"/>
    <x v="2036"/>
    <n v="3936.2400000000002"/>
    <n v="0.66"/>
    <x v="2"/>
    <x v="119"/>
  </r>
  <r>
    <x v="2"/>
    <n v="1197831"/>
    <x v="442"/>
    <x v="2"/>
    <x v="24"/>
    <x v="27"/>
    <x v="0"/>
    <n v="33"/>
    <x v="131"/>
    <x v="1266"/>
    <n v="3303.2999999999997"/>
    <n v="0.54999999999999993"/>
    <x v="2"/>
    <x v="112"/>
  </r>
  <r>
    <x v="2"/>
    <n v="1197831"/>
    <x v="442"/>
    <x v="2"/>
    <x v="24"/>
    <x v="27"/>
    <x v="1"/>
    <n v="32"/>
    <x v="133"/>
    <x v="1236"/>
    <n v="3144.96"/>
    <n v="0.52"/>
    <x v="2"/>
    <x v="114"/>
  </r>
  <r>
    <x v="2"/>
    <n v="1197831"/>
    <x v="442"/>
    <x v="2"/>
    <x v="24"/>
    <x v="27"/>
    <x v="2"/>
    <n v="58"/>
    <x v="42"/>
    <x v="1149"/>
    <n v="4698"/>
    <n v="0.54"/>
    <x v="2"/>
    <x v="91"/>
  </r>
  <r>
    <x v="2"/>
    <n v="1197831"/>
    <x v="442"/>
    <x v="2"/>
    <x v="24"/>
    <x v="27"/>
    <x v="3"/>
    <n v="54"/>
    <x v="185"/>
    <x v="2198"/>
    <n v="4018.68"/>
    <n v="0.61"/>
    <x v="2"/>
    <x v="99"/>
  </r>
  <r>
    <x v="2"/>
    <n v="1197831"/>
    <x v="442"/>
    <x v="2"/>
    <x v="24"/>
    <x v="27"/>
    <x v="4"/>
    <n v="54"/>
    <x v="162"/>
    <x v="2199"/>
    <n v="2862"/>
    <n v="0.5"/>
    <x v="2"/>
    <x v="99"/>
  </r>
  <r>
    <x v="2"/>
    <n v="1197831"/>
    <x v="442"/>
    <x v="2"/>
    <x v="24"/>
    <x v="27"/>
    <x v="5"/>
    <n v="63"/>
    <x v="134"/>
    <x v="923"/>
    <n v="6880.2300000000005"/>
    <n v="0.67"/>
    <x v="2"/>
    <x v="121"/>
  </r>
  <r>
    <x v="0"/>
    <n v="1197831"/>
    <x v="471"/>
    <x v="2"/>
    <x v="24"/>
    <x v="27"/>
    <x v="0"/>
    <n v="54"/>
    <x v="148"/>
    <x v="1547"/>
    <n v="6794.2800000000007"/>
    <n v="0.54"/>
    <x v="2"/>
    <x v="99"/>
  </r>
  <r>
    <x v="0"/>
    <n v="1197831"/>
    <x v="471"/>
    <x v="2"/>
    <x v="24"/>
    <x v="27"/>
    <x v="1"/>
    <n v="51"/>
    <x v="144"/>
    <x v="2200"/>
    <n v="5755.8600000000006"/>
    <n v="0.54"/>
    <x v="2"/>
    <x v="109"/>
  </r>
  <r>
    <x v="0"/>
    <n v="1197831"/>
    <x v="471"/>
    <x v="2"/>
    <x v="24"/>
    <x v="27"/>
    <x v="2"/>
    <n v="56"/>
    <x v="129"/>
    <x v="1981"/>
    <n v="5125.12"/>
    <n v="0.52"/>
    <x v="2"/>
    <x v="97"/>
  </r>
  <r>
    <x v="0"/>
    <n v="1197831"/>
    <x v="471"/>
    <x v="2"/>
    <x v="24"/>
    <x v="27"/>
    <x v="3"/>
    <n v="59"/>
    <x v="213"/>
    <x v="2201"/>
    <n v="5445.7"/>
    <n v="0.65"/>
    <x v="2"/>
    <x v="95"/>
  </r>
  <r>
    <x v="0"/>
    <n v="1197831"/>
    <x v="471"/>
    <x v="2"/>
    <x v="24"/>
    <x v="27"/>
    <x v="4"/>
    <n v="50"/>
    <x v="247"/>
    <x v="1360"/>
    <n v="3258.5"/>
    <n v="0.49"/>
    <x v="2"/>
    <x v="100"/>
  </r>
  <r>
    <x v="0"/>
    <n v="1197831"/>
    <x v="471"/>
    <x v="2"/>
    <x v="24"/>
    <x v="27"/>
    <x v="5"/>
    <n v="60"/>
    <x v="130"/>
    <x v="2202"/>
    <n v="8114.4000000000005"/>
    <n v="0.69000000000000006"/>
    <x v="2"/>
    <x v="106"/>
  </r>
  <r>
    <x v="0"/>
    <n v="1128299"/>
    <x v="187"/>
    <x v="2"/>
    <x v="24"/>
    <x v="27"/>
    <x v="0"/>
    <n v="29"/>
    <x v="164"/>
    <x v="2203"/>
    <n v="1656.48"/>
    <n v="0.48"/>
    <x v="2"/>
    <x v="116"/>
  </r>
  <r>
    <x v="0"/>
    <n v="1128299"/>
    <x v="187"/>
    <x v="2"/>
    <x v="24"/>
    <x v="27"/>
    <x v="1"/>
    <n v="37"/>
    <x v="162"/>
    <x v="1710"/>
    <n v="2000.22"/>
    <n v="0.51"/>
    <x v="2"/>
    <x v="117"/>
  </r>
  <r>
    <x v="0"/>
    <n v="1128299"/>
    <x v="187"/>
    <x v="2"/>
    <x v="24"/>
    <x v="27"/>
    <x v="2"/>
    <n v="37"/>
    <x v="162"/>
    <x v="1710"/>
    <n v="1921.78"/>
    <n v="0.49"/>
    <x v="2"/>
    <x v="117"/>
  </r>
  <r>
    <x v="0"/>
    <n v="1128299"/>
    <x v="187"/>
    <x v="2"/>
    <x v="24"/>
    <x v="27"/>
    <x v="3"/>
    <n v="38"/>
    <x v="169"/>
    <x v="2204"/>
    <n v="1345.9599999999998"/>
    <n v="0.45999999999999996"/>
    <x v="2"/>
    <x v="115"/>
  </r>
  <r>
    <x v="0"/>
    <n v="1128299"/>
    <x v="187"/>
    <x v="2"/>
    <x v="24"/>
    <x v="27"/>
    <x v="4"/>
    <n v="42"/>
    <x v="184"/>
    <x v="1050"/>
    <n v="1190.6999999999998"/>
    <n v="0.44999999999999996"/>
    <x v="2"/>
    <x v="119"/>
  </r>
  <r>
    <x v="0"/>
    <n v="1128299"/>
    <x v="187"/>
    <x v="2"/>
    <x v="24"/>
    <x v="27"/>
    <x v="5"/>
    <n v="36"/>
    <x v="215"/>
    <x v="2205"/>
    <n v="1398.6"/>
    <n v="0.35"/>
    <x v="2"/>
    <x v="86"/>
  </r>
  <r>
    <x v="0"/>
    <n v="1128299"/>
    <x v="697"/>
    <x v="2"/>
    <x v="24"/>
    <x v="27"/>
    <x v="0"/>
    <n v="29"/>
    <x v="231"/>
    <x v="1904"/>
    <n v="2073.5"/>
    <n v="0.5"/>
    <x v="2"/>
    <x v="116"/>
  </r>
  <r>
    <x v="0"/>
    <n v="1128299"/>
    <x v="697"/>
    <x v="2"/>
    <x v="24"/>
    <x v="27"/>
    <x v="1"/>
    <n v="38"/>
    <x v="161"/>
    <x v="2206"/>
    <n v="2318.7600000000002"/>
    <n v="0.54"/>
    <x v="2"/>
    <x v="115"/>
  </r>
  <r>
    <x v="0"/>
    <n v="1128299"/>
    <x v="697"/>
    <x v="2"/>
    <x v="24"/>
    <x v="27"/>
    <x v="2"/>
    <n v="38"/>
    <x v="193"/>
    <x v="1579"/>
    <n v="1875.3"/>
    <n v="0.47"/>
    <x v="2"/>
    <x v="115"/>
  </r>
  <r>
    <x v="0"/>
    <n v="1128299"/>
    <x v="697"/>
    <x v="2"/>
    <x v="25"/>
    <x v="28"/>
    <x v="3"/>
    <n v="38"/>
    <x v="184"/>
    <x v="2207"/>
    <n v="1149.1199999999999"/>
    <n v="0.48"/>
    <x v="2"/>
    <x v="115"/>
  </r>
  <r>
    <x v="0"/>
    <n v="1128299"/>
    <x v="697"/>
    <x v="2"/>
    <x v="25"/>
    <x v="28"/>
    <x v="4"/>
    <n v="42"/>
    <x v="178"/>
    <x v="1041"/>
    <n v="813.12"/>
    <n v="0.44"/>
    <x v="2"/>
    <x v="119"/>
  </r>
  <r>
    <x v="0"/>
    <n v="1128299"/>
    <x v="697"/>
    <x v="2"/>
    <x v="25"/>
    <x v="28"/>
    <x v="5"/>
    <n v="38"/>
    <x v="246"/>
    <x v="1486"/>
    <n v="1203.8399999999999"/>
    <n v="0.36"/>
    <x v="2"/>
    <x v="115"/>
  </r>
  <r>
    <x v="0"/>
    <n v="1128299"/>
    <x v="227"/>
    <x v="2"/>
    <x v="25"/>
    <x v="28"/>
    <x v="0"/>
    <n v="37"/>
    <x v="57"/>
    <x v="1863"/>
    <n v="2521.5499999999997"/>
    <n v="0.47"/>
    <x v="2"/>
    <x v="117"/>
  </r>
  <r>
    <x v="0"/>
    <n v="1128299"/>
    <x v="227"/>
    <x v="2"/>
    <x v="25"/>
    <x v="28"/>
    <x v="1"/>
    <n v="48"/>
    <x v="60"/>
    <x v="2208"/>
    <n v="2508"/>
    <n v="0.55000000000000004"/>
    <x v="2"/>
    <x v="92"/>
  </r>
  <r>
    <x v="0"/>
    <n v="1128299"/>
    <x v="227"/>
    <x v="2"/>
    <x v="25"/>
    <x v="28"/>
    <x v="2"/>
    <n v="49"/>
    <x v="250"/>
    <x v="1595"/>
    <n v="2229.5"/>
    <n v="0.5"/>
    <x v="2"/>
    <x v="98"/>
  </r>
  <r>
    <x v="0"/>
    <n v="1128299"/>
    <x v="227"/>
    <x v="2"/>
    <x v="25"/>
    <x v="28"/>
    <x v="3"/>
    <n v="47"/>
    <x v="181"/>
    <x v="2209"/>
    <n v="1470.1599999999999"/>
    <n v="0.45999999999999996"/>
    <x v="2"/>
    <x v="85"/>
  </r>
  <r>
    <x v="0"/>
    <n v="1128299"/>
    <x v="227"/>
    <x v="2"/>
    <x v="25"/>
    <x v="28"/>
    <x v="4"/>
    <n v="54"/>
    <x v="226"/>
    <x v="2210"/>
    <n v="686.33999999999992"/>
    <n v="0.41"/>
    <x v="2"/>
    <x v="99"/>
  </r>
  <r>
    <x v="0"/>
    <n v="1128299"/>
    <x v="227"/>
    <x v="2"/>
    <x v="25"/>
    <x v="28"/>
    <x v="5"/>
    <n v="47"/>
    <x v="246"/>
    <x v="1771"/>
    <n v="1654.4"/>
    <n v="0.4"/>
    <x v="2"/>
    <x v="85"/>
  </r>
  <r>
    <x v="0"/>
    <n v="1128299"/>
    <x v="246"/>
    <x v="2"/>
    <x v="25"/>
    <x v="28"/>
    <x v="0"/>
    <n v="48"/>
    <x v="242"/>
    <x v="1204"/>
    <n v="2807.9999999999995"/>
    <n v="0.44999999999999996"/>
    <x v="2"/>
    <x v="92"/>
  </r>
  <r>
    <x v="0"/>
    <n v="1128299"/>
    <x v="246"/>
    <x v="2"/>
    <x v="25"/>
    <x v="28"/>
    <x v="1"/>
    <n v="53"/>
    <x v="228"/>
    <x v="1734"/>
    <n v="2385"/>
    <n v="0.5"/>
    <x v="2"/>
    <x v="102"/>
  </r>
  <r>
    <x v="0"/>
    <n v="1128299"/>
    <x v="246"/>
    <x v="2"/>
    <x v="25"/>
    <x v="28"/>
    <x v="2"/>
    <n v="50"/>
    <x v="240"/>
    <x v="2047"/>
    <n v="2550"/>
    <n v="0.5"/>
    <x v="2"/>
    <x v="100"/>
  </r>
  <r>
    <x v="0"/>
    <n v="1128299"/>
    <x v="246"/>
    <x v="2"/>
    <x v="25"/>
    <x v="28"/>
    <x v="3"/>
    <n v="46"/>
    <x v="41"/>
    <x v="1049"/>
    <n v="1725"/>
    <n v="0.5"/>
    <x v="2"/>
    <x v="89"/>
  </r>
  <r>
    <x v="0"/>
    <n v="1128299"/>
    <x v="246"/>
    <x v="2"/>
    <x v="25"/>
    <x v="28"/>
    <x v="4"/>
    <n v="50"/>
    <x v="203"/>
    <x v="1022"/>
    <n v="819"/>
    <n v="0.42"/>
    <x v="2"/>
    <x v="100"/>
  </r>
  <r>
    <x v="0"/>
    <n v="1128299"/>
    <x v="246"/>
    <x v="2"/>
    <x v="25"/>
    <x v="28"/>
    <x v="5"/>
    <n v="67"/>
    <x v="198"/>
    <x v="2211"/>
    <n v="2267.2799999999997"/>
    <n v="0.36"/>
    <x v="2"/>
    <x v="125"/>
  </r>
  <r>
    <x v="0"/>
    <n v="1128299"/>
    <x v="277"/>
    <x v="2"/>
    <x v="25"/>
    <x v="28"/>
    <x v="0"/>
    <n v="47"/>
    <x v="135"/>
    <x v="1094"/>
    <n v="3247.23"/>
    <n v="0.47"/>
    <x v="2"/>
    <x v="85"/>
  </r>
  <r>
    <x v="0"/>
    <n v="1128299"/>
    <x v="277"/>
    <x v="2"/>
    <x v="25"/>
    <x v="28"/>
    <x v="1"/>
    <n v="53"/>
    <x v="161"/>
    <x v="2212"/>
    <n v="3234.0600000000004"/>
    <n v="0.54"/>
    <x v="2"/>
    <x v="102"/>
  </r>
  <r>
    <x v="0"/>
    <n v="1128299"/>
    <x v="277"/>
    <x v="2"/>
    <x v="25"/>
    <x v="28"/>
    <x v="2"/>
    <n v="50"/>
    <x v="196"/>
    <x v="1194"/>
    <n v="2820"/>
    <n v="0.47"/>
    <x v="2"/>
    <x v="100"/>
  </r>
  <r>
    <x v="0"/>
    <n v="1128299"/>
    <x v="277"/>
    <x v="2"/>
    <x v="25"/>
    <x v="28"/>
    <x v="3"/>
    <n v="49"/>
    <x v="228"/>
    <x v="1692"/>
    <n v="2205"/>
    <n v="0.5"/>
    <x v="2"/>
    <x v="98"/>
  </r>
  <r>
    <x v="0"/>
    <n v="1128299"/>
    <x v="277"/>
    <x v="2"/>
    <x v="25"/>
    <x v="28"/>
    <x v="4"/>
    <n v="51"/>
    <x v="208"/>
    <x v="1431"/>
    <n v="1212.78"/>
    <n v="0.41"/>
    <x v="2"/>
    <x v="109"/>
  </r>
  <r>
    <x v="0"/>
    <n v="1128299"/>
    <x v="277"/>
    <x v="2"/>
    <x v="25"/>
    <x v="28"/>
    <x v="5"/>
    <n v="64"/>
    <x v="230"/>
    <x v="1154"/>
    <n v="2257.92"/>
    <n v="0.36"/>
    <x v="2"/>
    <x v="101"/>
  </r>
  <r>
    <x v="0"/>
    <n v="1128299"/>
    <x v="307"/>
    <x v="2"/>
    <x v="25"/>
    <x v="28"/>
    <x v="0"/>
    <n v="48"/>
    <x v="163"/>
    <x v="1501"/>
    <n v="3669.12"/>
    <n v="0.49"/>
    <x v="2"/>
    <x v="92"/>
  </r>
  <r>
    <x v="0"/>
    <n v="1128299"/>
    <x v="307"/>
    <x v="2"/>
    <x v="25"/>
    <x v="28"/>
    <x v="1"/>
    <n v="51"/>
    <x v="216"/>
    <x v="2213"/>
    <n v="3659.76"/>
    <n v="0.52"/>
    <x v="2"/>
    <x v="109"/>
  </r>
  <r>
    <x v="0"/>
    <n v="1128299"/>
    <x v="307"/>
    <x v="2"/>
    <x v="25"/>
    <x v="28"/>
    <x v="2"/>
    <n v="51"/>
    <x v="216"/>
    <x v="2213"/>
    <n v="3167.1"/>
    <n v="0.44999999999999996"/>
    <x v="2"/>
    <x v="109"/>
  </r>
  <r>
    <x v="0"/>
    <n v="1128299"/>
    <x v="307"/>
    <x v="2"/>
    <x v="25"/>
    <x v="28"/>
    <x v="3"/>
    <n v="46"/>
    <x v="60"/>
    <x v="1819"/>
    <n v="2185"/>
    <n v="0.5"/>
    <x v="2"/>
    <x v="89"/>
  </r>
  <r>
    <x v="0"/>
    <n v="1128299"/>
    <x v="307"/>
    <x v="2"/>
    <x v="25"/>
    <x v="28"/>
    <x v="4"/>
    <n v="51"/>
    <x v="181"/>
    <x v="2025"/>
    <n v="1456.56"/>
    <n v="0.42"/>
    <x v="2"/>
    <x v="109"/>
  </r>
  <r>
    <x v="0"/>
    <n v="1128299"/>
    <x v="307"/>
    <x v="2"/>
    <x v="25"/>
    <x v="28"/>
    <x v="5"/>
    <n v="69"/>
    <x v="165"/>
    <x v="2214"/>
    <n v="3525.21"/>
    <n v="0.39"/>
    <x v="2"/>
    <x v="122"/>
  </r>
  <r>
    <x v="0"/>
    <n v="1128299"/>
    <x v="336"/>
    <x v="2"/>
    <x v="25"/>
    <x v="28"/>
    <x v="0"/>
    <n v="49"/>
    <x v="130"/>
    <x v="870"/>
    <n v="4705.96"/>
    <n v="0.49"/>
    <x v="2"/>
    <x v="98"/>
  </r>
  <r>
    <x v="0"/>
    <n v="1128299"/>
    <x v="336"/>
    <x v="2"/>
    <x v="25"/>
    <x v="28"/>
    <x v="1"/>
    <n v="50"/>
    <x v="213"/>
    <x v="2121"/>
    <n v="3621"/>
    <n v="0.51"/>
    <x v="2"/>
    <x v="100"/>
  </r>
  <r>
    <x v="0"/>
    <n v="1128299"/>
    <x v="336"/>
    <x v="2"/>
    <x v="25"/>
    <x v="28"/>
    <x v="2"/>
    <n v="51"/>
    <x v="247"/>
    <x v="1869"/>
    <n v="3188.0099999999998"/>
    <n v="0.47"/>
    <x v="2"/>
    <x v="109"/>
  </r>
  <r>
    <x v="0"/>
    <n v="1128299"/>
    <x v="336"/>
    <x v="2"/>
    <x v="25"/>
    <x v="28"/>
    <x v="3"/>
    <n v="48"/>
    <x v="253"/>
    <x v="2215"/>
    <n v="2181.6"/>
    <n v="0.44999999999999996"/>
    <x v="2"/>
    <x v="92"/>
  </r>
  <r>
    <x v="0"/>
    <n v="1128299"/>
    <x v="336"/>
    <x v="2"/>
    <x v="25"/>
    <x v="28"/>
    <x v="4"/>
    <n v="52"/>
    <x v="209"/>
    <x v="2216"/>
    <n v="2862.08"/>
    <n v="0.43"/>
    <x v="2"/>
    <x v="107"/>
  </r>
  <r>
    <x v="0"/>
    <n v="1128299"/>
    <x v="336"/>
    <x v="2"/>
    <x v="25"/>
    <x v="28"/>
    <x v="5"/>
    <n v="67"/>
    <x v="248"/>
    <x v="2217"/>
    <n v="3131.58"/>
    <n v="0.38"/>
    <x v="2"/>
    <x v="125"/>
  </r>
  <r>
    <x v="0"/>
    <n v="1128299"/>
    <x v="368"/>
    <x v="2"/>
    <x v="25"/>
    <x v="28"/>
    <x v="0"/>
    <n v="50"/>
    <x v="134"/>
    <x v="1921"/>
    <n v="4075"/>
    <n v="0.5"/>
    <x v="2"/>
    <x v="100"/>
  </r>
  <r>
    <x v="0"/>
    <n v="1128299"/>
    <x v="368"/>
    <x v="2"/>
    <x v="25"/>
    <x v="28"/>
    <x v="1"/>
    <n v="57"/>
    <x v="147"/>
    <x v="2218"/>
    <n v="4588.5"/>
    <n v="0.5"/>
    <x v="2"/>
    <x v="126"/>
  </r>
  <r>
    <x v="0"/>
    <n v="1128299"/>
    <x v="368"/>
    <x v="2"/>
    <x v="25"/>
    <x v="28"/>
    <x v="2"/>
    <n v="54"/>
    <x v="161"/>
    <x v="2219"/>
    <n v="2989.98"/>
    <n v="0.49"/>
    <x v="2"/>
    <x v="99"/>
  </r>
  <r>
    <x v="0"/>
    <n v="1128299"/>
    <x v="368"/>
    <x v="2"/>
    <x v="25"/>
    <x v="28"/>
    <x v="3"/>
    <n v="52"/>
    <x v="205"/>
    <x v="810"/>
    <n v="2853.7599999999998"/>
    <n v="0.49"/>
    <x v="2"/>
    <x v="107"/>
  </r>
  <r>
    <x v="0"/>
    <n v="1128299"/>
    <x v="368"/>
    <x v="2"/>
    <x v="25"/>
    <x v="28"/>
    <x v="4"/>
    <n v="59"/>
    <x v="210"/>
    <x v="2220"/>
    <n v="2806.04"/>
    <n v="0.41"/>
    <x v="2"/>
    <x v="95"/>
  </r>
  <r>
    <x v="0"/>
    <n v="1128299"/>
    <x v="368"/>
    <x v="2"/>
    <x v="25"/>
    <x v="28"/>
    <x v="5"/>
    <n v="65"/>
    <x v="198"/>
    <x v="1875"/>
    <n v="2444"/>
    <n v="0.4"/>
    <x v="2"/>
    <x v="124"/>
  </r>
  <r>
    <x v="0"/>
    <n v="1128299"/>
    <x v="400"/>
    <x v="2"/>
    <x v="25"/>
    <x v="28"/>
    <x v="0"/>
    <n v="41"/>
    <x v="212"/>
    <x v="2221"/>
    <n v="3355.0299999999997"/>
    <n v="0.49"/>
    <x v="2"/>
    <x v="87"/>
  </r>
  <r>
    <x v="0"/>
    <n v="1128299"/>
    <x v="400"/>
    <x v="2"/>
    <x v="25"/>
    <x v="28"/>
    <x v="1"/>
    <n v="45"/>
    <x v="147"/>
    <x v="1105"/>
    <n v="3839.8500000000004"/>
    <n v="0.53"/>
    <x v="2"/>
    <x v="96"/>
  </r>
  <r>
    <x v="0"/>
    <n v="1128299"/>
    <x v="400"/>
    <x v="2"/>
    <x v="25"/>
    <x v="28"/>
    <x v="2"/>
    <n v="43"/>
    <x v="209"/>
    <x v="1188"/>
    <n v="2476.7999999999997"/>
    <n v="0.44999999999999996"/>
    <x v="2"/>
    <x v="94"/>
  </r>
  <r>
    <x v="0"/>
    <n v="1128299"/>
    <x v="400"/>
    <x v="2"/>
    <x v="25"/>
    <x v="28"/>
    <x v="3"/>
    <n v="41"/>
    <x v="161"/>
    <x v="1767"/>
    <n v="2177.5099999999998"/>
    <n v="0.47"/>
    <x v="2"/>
    <x v="87"/>
  </r>
  <r>
    <x v="0"/>
    <n v="1128299"/>
    <x v="400"/>
    <x v="2"/>
    <x v="25"/>
    <x v="28"/>
    <x v="4"/>
    <n v="54"/>
    <x v="193"/>
    <x v="1230"/>
    <n v="2494.8000000000002"/>
    <n v="0.44"/>
    <x v="2"/>
    <x v="99"/>
  </r>
  <r>
    <x v="0"/>
    <n v="1128299"/>
    <x v="400"/>
    <x v="2"/>
    <x v="25"/>
    <x v="28"/>
    <x v="5"/>
    <n v="56"/>
    <x v="164"/>
    <x v="807"/>
    <n v="2465.6799999999998"/>
    <n v="0.37"/>
    <x v="2"/>
    <x v="97"/>
  </r>
  <r>
    <x v="0"/>
    <n v="1128299"/>
    <x v="429"/>
    <x v="2"/>
    <x v="25"/>
    <x v="28"/>
    <x v="0"/>
    <n v="41"/>
    <x v="192"/>
    <x v="1820"/>
    <n v="2656.7999999999997"/>
    <n v="0.48"/>
    <x v="2"/>
    <x v="87"/>
  </r>
  <r>
    <x v="0"/>
    <n v="1128299"/>
    <x v="429"/>
    <x v="2"/>
    <x v="25"/>
    <x v="28"/>
    <x v="1"/>
    <n v="47"/>
    <x v="57"/>
    <x v="1906"/>
    <n v="3611.9500000000003"/>
    <n v="0.53"/>
    <x v="2"/>
    <x v="85"/>
  </r>
  <r>
    <x v="0"/>
    <n v="1128299"/>
    <x v="429"/>
    <x v="2"/>
    <x v="25"/>
    <x v="28"/>
    <x v="2"/>
    <n v="44"/>
    <x v="250"/>
    <x v="1476"/>
    <n v="1921.9199999999998"/>
    <n v="0.48"/>
    <x v="2"/>
    <x v="90"/>
  </r>
  <r>
    <x v="0"/>
    <n v="1128299"/>
    <x v="429"/>
    <x v="2"/>
    <x v="25"/>
    <x v="28"/>
    <x v="3"/>
    <n v="43"/>
    <x v="228"/>
    <x v="2222"/>
    <n v="1896.3"/>
    <n v="0.49"/>
    <x v="2"/>
    <x v="94"/>
  </r>
  <r>
    <x v="0"/>
    <n v="1128299"/>
    <x v="429"/>
    <x v="2"/>
    <x v="25"/>
    <x v="28"/>
    <x v="4"/>
    <n v="53"/>
    <x v="173"/>
    <x v="2223"/>
    <n v="1462.8000000000002"/>
    <n v="0.4"/>
    <x v="2"/>
    <x v="102"/>
  </r>
  <r>
    <x v="0"/>
    <n v="1128299"/>
    <x v="429"/>
    <x v="2"/>
    <x v="25"/>
    <x v="28"/>
    <x v="5"/>
    <n v="56"/>
    <x v="211"/>
    <x v="1686"/>
    <n v="1808.8"/>
    <n v="0.38"/>
    <x v="2"/>
    <x v="97"/>
  </r>
  <r>
    <x v="0"/>
    <n v="1128299"/>
    <x v="460"/>
    <x v="2"/>
    <x v="25"/>
    <x v="28"/>
    <x v="0"/>
    <n v="42"/>
    <x v="192"/>
    <x v="1230"/>
    <n v="2664.8999999999996"/>
    <n v="0.47"/>
    <x v="2"/>
    <x v="119"/>
  </r>
  <r>
    <x v="0"/>
    <n v="1128299"/>
    <x v="460"/>
    <x v="2"/>
    <x v="25"/>
    <x v="28"/>
    <x v="1"/>
    <n v="46"/>
    <x v="135"/>
    <x v="2224"/>
    <n v="3516.2400000000002"/>
    <n v="0.52"/>
    <x v="2"/>
    <x v="89"/>
  </r>
  <r>
    <x v="0"/>
    <n v="1128299"/>
    <x v="460"/>
    <x v="2"/>
    <x v="25"/>
    <x v="28"/>
    <x v="2"/>
    <n v="44"/>
    <x v="193"/>
    <x v="1506"/>
    <n v="2125.1999999999998"/>
    <n v="0.45999999999999996"/>
    <x v="2"/>
    <x v="90"/>
  </r>
  <r>
    <x v="0"/>
    <n v="1128299"/>
    <x v="460"/>
    <x v="2"/>
    <x v="25"/>
    <x v="28"/>
    <x v="3"/>
    <n v="42"/>
    <x v="230"/>
    <x v="1728"/>
    <n v="1934.52"/>
    <n v="0.47"/>
    <x v="2"/>
    <x v="119"/>
  </r>
  <r>
    <x v="0"/>
    <n v="1128299"/>
    <x v="460"/>
    <x v="2"/>
    <x v="25"/>
    <x v="28"/>
    <x v="4"/>
    <n v="53"/>
    <x v="237"/>
    <x v="1976"/>
    <n v="1890.51"/>
    <n v="0.41"/>
    <x v="2"/>
    <x v="102"/>
  </r>
  <r>
    <x v="0"/>
    <n v="1128299"/>
    <x v="460"/>
    <x v="2"/>
    <x v="25"/>
    <x v="28"/>
    <x v="5"/>
    <n v="55"/>
    <x v="215"/>
    <x v="1250"/>
    <n v="2258.85"/>
    <n v="0.37"/>
    <x v="2"/>
    <x v="88"/>
  </r>
  <r>
    <x v="0"/>
    <n v="1128299"/>
    <x v="489"/>
    <x v="2"/>
    <x v="25"/>
    <x v="28"/>
    <x v="0"/>
    <n v="44"/>
    <x v="141"/>
    <x v="2225"/>
    <n v="3663.4399999999996"/>
    <n v="0.45999999999999996"/>
    <x v="2"/>
    <x v="90"/>
  </r>
  <r>
    <x v="0"/>
    <n v="1128299"/>
    <x v="489"/>
    <x v="2"/>
    <x v="25"/>
    <x v="28"/>
    <x v="1"/>
    <n v="49"/>
    <x v="36"/>
    <x v="948"/>
    <n v="4630.5"/>
    <n v="0.54"/>
    <x v="2"/>
    <x v="98"/>
  </r>
  <r>
    <x v="4"/>
    <n v="1128299"/>
    <x v="489"/>
    <x v="2"/>
    <x v="25"/>
    <x v="28"/>
    <x v="2"/>
    <n v="43"/>
    <x v="248"/>
    <x v="2226"/>
    <n v="2538.7199999999998"/>
    <n v="0.48"/>
    <x v="2"/>
    <x v="94"/>
  </r>
  <r>
    <x v="4"/>
    <n v="1128299"/>
    <x v="489"/>
    <x v="2"/>
    <x v="25"/>
    <x v="28"/>
    <x v="3"/>
    <n v="44"/>
    <x v="202"/>
    <x v="2227"/>
    <n v="2277"/>
    <n v="0.44999999999999996"/>
    <x v="2"/>
    <x v="90"/>
  </r>
  <r>
    <x v="4"/>
    <n v="1128299"/>
    <x v="489"/>
    <x v="2"/>
    <x v="25"/>
    <x v="28"/>
    <x v="4"/>
    <n v="52"/>
    <x v="246"/>
    <x v="2138"/>
    <n v="1967.68"/>
    <n v="0.43"/>
    <x v="2"/>
    <x v="107"/>
  </r>
  <r>
    <x v="4"/>
    <n v="1128299"/>
    <x v="489"/>
    <x v="2"/>
    <x v="25"/>
    <x v="28"/>
    <x v="5"/>
    <n v="58"/>
    <x v="192"/>
    <x v="1937"/>
    <n v="2897.1"/>
    <n v="0.37"/>
    <x v="2"/>
    <x v="91"/>
  </r>
  <r>
    <x v="4"/>
    <n v="1128299"/>
    <x v="190"/>
    <x v="2"/>
    <x v="25"/>
    <x v="28"/>
    <x v="0"/>
    <n v="33"/>
    <x v="247"/>
    <x v="2166"/>
    <n v="2150.61"/>
    <n v="0.49"/>
    <x v="2"/>
    <x v="112"/>
  </r>
  <r>
    <x v="4"/>
    <n v="1128299"/>
    <x v="190"/>
    <x v="2"/>
    <x v="25"/>
    <x v="28"/>
    <x v="1"/>
    <n v="42"/>
    <x v="216"/>
    <x v="1865"/>
    <n v="3071.88"/>
    <n v="0.53"/>
    <x v="2"/>
    <x v="119"/>
  </r>
  <r>
    <x v="4"/>
    <n v="1128299"/>
    <x v="190"/>
    <x v="2"/>
    <x v="25"/>
    <x v="28"/>
    <x v="2"/>
    <n v="42"/>
    <x v="216"/>
    <x v="1865"/>
    <n v="2666.16"/>
    <n v="0.45999999999999996"/>
    <x v="2"/>
    <x v="119"/>
  </r>
  <r>
    <x v="4"/>
    <n v="1128299"/>
    <x v="190"/>
    <x v="2"/>
    <x v="25"/>
    <x v="28"/>
    <x v="3"/>
    <n v="43"/>
    <x v="211"/>
    <x v="2228"/>
    <n v="1790.95"/>
    <n v="0.49"/>
    <x v="2"/>
    <x v="94"/>
  </r>
  <r>
    <x v="4"/>
    <n v="1128299"/>
    <x v="190"/>
    <x v="2"/>
    <x v="25"/>
    <x v="28"/>
    <x v="4"/>
    <n v="45"/>
    <x v="232"/>
    <x v="1104"/>
    <n v="1476"/>
    <n v="0.41"/>
    <x v="2"/>
    <x v="96"/>
  </r>
  <r>
    <x v="4"/>
    <n v="1128299"/>
    <x v="190"/>
    <x v="2"/>
    <x v="25"/>
    <x v="28"/>
    <x v="5"/>
    <n v="42"/>
    <x v="209"/>
    <x v="1251"/>
    <n v="1935.36"/>
    <n v="0.36"/>
    <x v="2"/>
    <x v="119"/>
  </r>
  <r>
    <x v="4"/>
    <n v="1128299"/>
    <x v="700"/>
    <x v="2"/>
    <x v="25"/>
    <x v="28"/>
    <x v="0"/>
    <n v="33"/>
    <x v="135"/>
    <x v="1058"/>
    <n v="2376.9899999999998"/>
    <n v="0.49"/>
    <x v="2"/>
    <x v="112"/>
  </r>
  <r>
    <x v="4"/>
    <n v="1128299"/>
    <x v="700"/>
    <x v="2"/>
    <x v="25"/>
    <x v="28"/>
    <x v="1"/>
    <n v="44"/>
    <x v="162"/>
    <x v="1432"/>
    <n v="2565.2000000000003"/>
    <n v="0.55000000000000004"/>
    <x v="2"/>
    <x v="90"/>
  </r>
  <r>
    <x v="4"/>
    <n v="1128299"/>
    <x v="700"/>
    <x v="2"/>
    <x v="25"/>
    <x v="28"/>
    <x v="2"/>
    <n v="41"/>
    <x v="215"/>
    <x v="1103"/>
    <n v="2093.46"/>
    <n v="0.45999999999999996"/>
    <x v="2"/>
    <x v="87"/>
  </r>
  <r>
    <x v="4"/>
    <n v="1128299"/>
    <x v="700"/>
    <x v="2"/>
    <x v="26"/>
    <x v="29"/>
    <x v="3"/>
    <n v="43"/>
    <x v="238"/>
    <x v="2229"/>
    <n v="1559.18"/>
    <n v="0.49"/>
    <x v="2"/>
    <x v="94"/>
  </r>
  <r>
    <x v="4"/>
    <n v="1128299"/>
    <x v="700"/>
    <x v="2"/>
    <x v="26"/>
    <x v="29"/>
    <x v="4"/>
    <n v="45"/>
    <x v="190"/>
    <x v="1972"/>
    <n v="1069.2"/>
    <n v="0.44"/>
    <x v="2"/>
    <x v="96"/>
  </r>
  <r>
    <x v="4"/>
    <n v="1128299"/>
    <x v="700"/>
    <x v="2"/>
    <x v="26"/>
    <x v="29"/>
    <x v="5"/>
    <n v="41"/>
    <x v="233"/>
    <x v="2230"/>
    <n v="1620.32"/>
    <n v="0.38"/>
    <x v="2"/>
    <x v="87"/>
  </r>
  <r>
    <x v="4"/>
    <n v="1128299"/>
    <x v="712"/>
    <x v="2"/>
    <x v="26"/>
    <x v="29"/>
    <x v="0"/>
    <n v="44"/>
    <x v="241"/>
    <x v="1489"/>
    <n v="3630"/>
    <n v="0.5"/>
    <x v="2"/>
    <x v="90"/>
  </r>
  <r>
    <x v="4"/>
    <n v="1128299"/>
    <x v="712"/>
    <x v="2"/>
    <x v="26"/>
    <x v="29"/>
    <x v="1"/>
    <n v="51"/>
    <x v="205"/>
    <x v="2231"/>
    <n v="3027.36"/>
    <n v="0.53"/>
    <x v="2"/>
    <x v="109"/>
  </r>
  <r>
    <x v="4"/>
    <n v="1128299"/>
    <x v="712"/>
    <x v="2"/>
    <x v="26"/>
    <x v="29"/>
    <x v="2"/>
    <n v="52"/>
    <x v="205"/>
    <x v="810"/>
    <n v="2853.7599999999998"/>
    <n v="0.49"/>
    <x v="2"/>
    <x v="107"/>
  </r>
  <r>
    <x v="4"/>
    <n v="1128299"/>
    <x v="712"/>
    <x v="2"/>
    <x v="26"/>
    <x v="29"/>
    <x v="3"/>
    <n v="50"/>
    <x v="170"/>
    <x v="1810"/>
    <n v="1908.9999999999998"/>
    <n v="0.45999999999999996"/>
    <x v="2"/>
    <x v="100"/>
  </r>
  <r>
    <x v="4"/>
    <n v="1128299"/>
    <x v="712"/>
    <x v="2"/>
    <x v="26"/>
    <x v="29"/>
    <x v="4"/>
    <n v="55"/>
    <x v="206"/>
    <x v="2232"/>
    <n v="1253.45"/>
    <n v="0.43"/>
    <x v="2"/>
    <x v="88"/>
  </r>
  <r>
    <x v="4"/>
    <n v="1128299"/>
    <x v="712"/>
    <x v="2"/>
    <x v="26"/>
    <x v="29"/>
    <x v="5"/>
    <n v="50"/>
    <x v="230"/>
    <x v="1071"/>
    <n v="1862"/>
    <n v="0.38"/>
    <x v="2"/>
    <x v="100"/>
  </r>
  <r>
    <x v="4"/>
    <n v="1128299"/>
    <x v="249"/>
    <x v="2"/>
    <x v="26"/>
    <x v="29"/>
    <x v="0"/>
    <n v="51"/>
    <x v="125"/>
    <x v="2233"/>
    <n v="3534.2999999999997"/>
    <n v="0.44999999999999996"/>
    <x v="2"/>
    <x v="109"/>
  </r>
  <r>
    <x v="4"/>
    <n v="1128299"/>
    <x v="249"/>
    <x v="2"/>
    <x v="26"/>
    <x v="29"/>
    <x v="1"/>
    <n v="59"/>
    <x v="230"/>
    <x v="1260"/>
    <n v="2891"/>
    <n v="0.5"/>
    <x v="2"/>
    <x v="95"/>
  </r>
  <r>
    <x v="4"/>
    <n v="1128299"/>
    <x v="249"/>
    <x v="2"/>
    <x v="26"/>
    <x v="29"/>
    <x v="2"/>
    <n v="55"/>
    <x v="210"/>
    <x v="2191"/>
    <n v="3190"/>
    <n v="0.5"/>
    <x v="2"/>
    <x v="88"/>
  </r>
  <r>
    <x v="4"/>
    <n v="1128299"/>
    <x v="249"/>
    <x v="2"/>
    <x v="26"/>
    <x v="29"/>
    <x v="3"/>
    <n v="54"/>
    <x v="237"/>
    <x v="2234"/>
    <n v="2161.08"/>
    <n v="0.45999999999999996"/>
    <x v="2"/>
    <x v="99"/>
  </r>
  <r>
    <x v="4"/>
    <n v="1128299"/>
    <x v="249"/>
    <x v="2"/>
    <x v="26"/>
    <x v="29"/>
    <x v="4"/>
    <n v="56"/>
    <x v="208"/>
    <x v="1973"/>
    <n v="1331.6799999999998"/>
    <n v="0.41"/>
    <x v="2"/>
    <x v="97"/>
  </r>
  <r>
    <x v="4"/>
    <n v="1128299"/>
    <x v="249"/>
    <x v="2"/>
    <x v="26"/>
    <x v="29"/>
    <x v="5"/>
    <n v="69"/>
    <x v="253"/>
    <x v="2235"/>
    <n v="2648.2200000000003"/>
    <n v="0.38"/>
    <x v="2"/>
    <x v="122"/>
  </r>
  <r>
    <x v="4"/>
    <n v="1128299"/>
    <x v="280"/>
    <x v="2"/>
    <x v="26"/>
    <x v="29"/>
    <x v="0"/>
    <n v="51"/>
    <x v="42"/>
    <x v="798"/>
    <n v="3442.4999999999995"/>
    <n v="0.44999999999999996"/>
    <x v="2"/>
    <x v="109"/>
  </r>
  <r>
    <x v="4"/>
    <n v="1128299"/>
    <x v="280"/>
    <x v="2"/>
    <x v="26"/>
    <x v="29"/>
    <x v="1"/>
    <n v="58"/>
    <x v="215"/>
    <x v="811"/>
    <n v="3283.38"/>
    <n v="0.51"/>
    <x v="2"/>
    <x v="91"/>
  </r>
  <r>
    <x v="4"/>
    <n v="1128299"/>
    <x v="280"/>
    <x v="2"/>
    <x v="26"/>
    <x v="29"/>
    <x v="2"/>
    <n v="56"/>
    <x v="214"/>
    <x v="822"/>
    <n v="3316.3199999999997"/>
    <n v="0.47"/>
    <x v="2"/>
    <x v="97"/>
  </r>
  <r>
    <x v="4"/>
    <n v="1128299"/>
    <x v="280"/>
    <x v="2"/>
    <x v="26"/>
    <x v="29"/>
    <x v="3"/>
    <n v="51"/>
    <x v="250"/>
    <x v="1510"/>
    <n v="2134.8599999999997"/>
    <n v="0.45999999999999996"/>
    <x v="2"/>
    <x v="109"/>
  </r>
  <r>
    <x v="4"/>
    <n v="1128299"/>
    <x v="280"/>
    <x v="2"/>
    <x v="26"/>
    <x v="29"/>
    <x v="4"/>
    <n v="56"/>
    <x v="188"/>
    <x v="2236"/>
    <n v="1528.8"/>
    <n v="0.42"/>
    <x v="2"/>
    <x v="97"/>
  </r>
  <r>
    <x v="4"/>
    <n v="1128299"/>
    <x v="280"/>
    <x v="2"/>
    <x v="26"/>
    <x v="29"/>
    <x v="5"/>
    <n v="69"/>
    <x v="202"/>
    <x v="2237"/>
    <n v="3094.65"/>
    <n v="0.39"/>
    <x v="2"/>
    <x v="122"/>
  </r>
  <r>
    <x v="4"/>
    <n v="1128299"/>
    <x v="310"/>
    <x v="2"/>
    <x v="26"/>
    <x v="29"/>
    <x v="0"/>
    <n v="52"/>
    <x v="126"/>
    <x v="966"/>
    <n v="5066.88"/>
    <n v="0.48"/>
    <x v="2"/>
    <x v="107"/>
  </r>
  <r>
    <x v="4"/>
    <n v="1128299"/>
    <x v="310"/>
    <x v="2"/>
    <x v="26"/>
    <x v="29"/>
    <x v="1"/>
    <n v="54"/>
    <x v="125"/>
    <x v="961"/>
    <n v="4324.32"/>
    <n v="0.52"/>
    <x v="2"/>
    <x v="99"/>
  </r>
  <r>
    <x v="4"/>
    <n v="1128299"/>
    <x v="310"/>
    <x v="2"/>
    <x v="26"/>
    <x v="29"/>
    <x v="2"/>
    <n v="54"/>
    <x v="197"/>
    <x v="1563"/>
    <n v="4023"/>
    <n v="0.5"/>
    <x v="2"/>
    <x v="99"/>
  </r>
  <r>
    <x v="4"/>
    <n v="1128299"/>
    <x v="310"/>
    <x v="2"/>
    <x v="26"/>
    <x v="29"/>
    <x v="3"/>
    <n v="54"/>
    <x v="162"/>
    <x v="2199"/>
    <n v="2575.7999999999997"/>
    <n v="0.44999999999999996"/>
    <x v="2"/>
    <x v="99"/>
  </r>
  <r>
    <x v="4"/>
    <n v="1128299"/>
    <x v="310"/>
    <x v="2"/>
    <x v="26"/>
    <x v="29"/>
    <x v="4"/>
    <n v="56"/>
    <x v="237"/>
    <x v="1809"/>
    <n v="2094.96"/>
    <n v="0.43"/>
    <x v="2"/>
    <x v="97"/>
  </r>
  <r>
    <x v="4"/>
    <n v="1128299"/>
    <x v="310"/>
    <x v="2"/>
    <x v="26"/>
    <x v="29"/>
    <x v="5"/>
    <n v="74"/>
    <x v="244"/>
    <x v="2238"/>
    <n v="4315.68"/>
    <n v="0.36"/>
    <x v="2"/>
    <x v="135"/>
  </r>
  <r>
    <x v="4"/>
    <n v="1128299"/>
    <x v="339"/>
    <x v="2"/>
    <x v="26"/>
    <x v="29"/>
    <x v="0"/>
    <n v="54"/>
    <x v="126"/>
    <x v="2239"/>
    <n v="5152.1399999999994"/>
    <n v="0.47"/>
    <x v="2"/>
    <x v="99"/>
  </r>
  <r>
    <x v="4"/>
    <n v="1128299"/>
    <x v="339"/>
    <x v="2"/>
    <x v="26"/>
    <x v="29"/>
    <x v="1"/>
    <n v="56"/>
    <x v="263"/>
    <x v="2240"/>
    <n v="5443.2000000000007"/>
    <n v="0.54"/>
    <x v="2"/>
    <x v="97"/>
  </r>
  <r>
    <x v="4"/>
    <n v="1128299"/>
    <x v="339"/>
    <x v="2"/>
    <x v="26"/>
    <x v="29"/>
    <x v="2"/>
    <n v="58"/>
    <x v="160"/>
    <x v="2241"/>
    <n v="4454.3999999999996"/>
    <n v="0.48"/>
    <x v="2"/>
    <x v="91"/>
  </r>
  <r>
    <x v="4"/>
    <n v="1128299"/>
    <x v="339"/>
    <x v="2"/>
    <x v="26"/>
    <x v="29"/>
    <x v="3"/>
    <n v="54"/>
    <x v="192"/>
    <x v="2242"/>
    <n v="3280.4999999999995"/>
    <n v="0.44999999999999996"/>
    <x v="2"/>
    <x v="99"/>
  </r>
  <r>
    <x v="4"/>
    <n v="1128299"/>
    <x v="339"/>
    <x v="2"/>
    <x v="26"/>
    <x v="29"/>
    <x v="4"/>
    <n v="57"/>
    <x v="57"/>
    <x v="2243"/>
    <n v="3553.95"/>
    <n v="0.43"/>
    <x v="2"/>
    <x v="126"/>
  </r>
  <r>
    <x v="4"/>
    <n v="1128299"/>
    <x v="339"/>
    <x v="2"/>
    <x v="26"/>
    <x v="29"/>
    <x v="5"/>
    <n v="69"/>
    <x v="150"/>
    <x v="2185"/>
    <n v="3670.8"/>
    <n v="0.38"/>
    <x v="2"/>
    <x v="122"/>
  </r>
  <r>
    <x v="4"/>
    <n v="1128299"/>
    <x v="371"/>
    <x v="2"/>
    <x v="26"/>
    <x v="29"/>
    <x v="0"/>
    <n v="56"/>
    <x v="36"/>
    <x v="1082"/>
    <n v="4900"/>
    <n v="0.5"/>
    <x v="2"/>
    <x v="97"/>
  </r>
  <r>
    <x v="4"/>
    <n v="1128299"/>
    <x v="371"/>
    <x v="2"/>
    <x v="26"/>
    <x v="29"/>
    <x v="1"/>
    <n v="60"/>
    <x v="129"/>
    <x v="846"/>
    <n v="5491.2"/>
    <n v="0.52"/>
    <x v="2"/>
    <x v="106"/>
  </r>
  <r>
    <x v="4"/>
    <n v="1128299"/>
    <x v="371"/>
    <x v="2"/>
    <x v="26"/>
    <x v="29"/>
    <x v="2"/>
    <n v="58"/>
    <x v="213"/>
    <x v="2244"/>
    <n v="3788.5599999999995"/>
    <n v="0.45999999999999996"/>
    <x v="2"/>
    <x v="91"/>
  </r>
  <r>
    <x v="4"/>
    <n v="1128299"/>
    <x v="371"/>
    <x v="2"/>
    <x v="26"/>
    <x v="29"/>
    <x v="3"/>
    <n v="55"/>
    <x v="231"/>
    <x v="2019"/>
    <n v="3696.5499999999997"/>
    <n v="0.47"/>
    <x v="2"/>
    <x v="88"/>
  </r>
  <r>
    <x v="4"/>
    <n v="1128299"/>
    <x v="371"/>
    <x v="2"/>
    <x v="26"/>
    <x v="29"/>
    <x v="4"/>
    <n v="67"/>
    <x v="168"/>
    <x v="1176"/>
    <n v="3323.2000000000003"/>
    <n v="0.4"/>
    <x v="2"/>
    <x v="125"/>
  </r>
  <r>
    <x v="4"/>
    <n v="1128299"/>
    <x v="371"/>
    <x v="2"/>
    <x v="26"/>
    <x v="29"/>
    <x v="5"/>
    <n v="70"/>
    <x v="214"/>
    <x v="1392"/>
    <n v="3351.6"/>
    <n v="0.38"/>
    <x v="2"/>
    <x v="162"/>
  </r>
  <r>
    <x v="4"/>
    <n v="1128299"/>
    <x v="403"/>
    <x v="2"/>
    <x v="26"/>
    <x v="29"/>
    <x v="0"/>
    <n v="49"/>
    <x v="134"/>
    <x v="2245"/>
    <n v="3594.1499999999996"/>
    <n v="0.44999999999999996"/>
    <x v="2"/>
    <x v="98"/>
  </r>
  <r>
    <x v="4"/>
    <n v="1128299"/>
    <x v="403"/>
    <x v="2"/>
    <x v="26"/>
    <x v="29"/>
    <x v="1"/>
    <n v="51"/>
    <x v="163"/>
    <x v="2246"/>
    <n v="4057.56"/>
    <n v="0.51"/>
    <x v="2"/>
    <x v="109"/>
  </r>
  <r>
    <x v="4"/>
    <n v="1128299"/>
    <x v="403"/>
    <x v="2"/>
    <x v="26"/>
    <x v="29"/>
    <x v="2"/>
    <n v="46"/>
    <x v="231"/>
    <x v="2247"/>
    <n v="3091.66"/>
    <n v="0.47"/>
    <x v="2"/>
    <x v="89"/>
  </r>
  <r>
    <x v="4"/>
    <n v="1128299"/>
    <x v="403"/>
    <x v="2"/>
    <x v="26"/>
    <x v="29"/>
    <x v="3"/>
    <n v="49"/>
    <x v="248"/>
    <x v="2248"/>
    <n v="2832.69"/>
    <n v="0.47"/>
    <x v="2"/>
    <x v="98"/>
  </r>
  <r>
    <x v="4"/>
    <n v="1128299"/>
    <x v="403"/>
    <x v="2"/>
    <x v="26"/>
    <x v="29"/>
    <x v="4"/>
    <n v="54"/>
    <x v="215"/>
    <x v="2249"/>
    <n v="2397.6"/>
    <n v="0.4"/>
    <x v="2"/>
    <x v="99"/>
  </r>
  <r>
    <x v="4"/>
    <n v="1128299"/>
    <x v="403"/>
    <x v="2"/>
    <x v="26"/>
    <x v="29"/>
    <x v="5"/>
    <n v="59"/>
    <x v="247"/>
    <x v="2250"/>
    <n v="2824.92"/>
    <n v="0.36"/>
    <x v="2"/>
    <x v="95"/>
  </r>
  <r>
    <x v="4"/>
    <n v="1128299"/>
    <x v="432"/>
    <x v="2"/>
    <x v="26"/>
    <x v="29"/>
    <x v="0"/>
    <n v="48"/>
    <x v="241"/>
    <x v="1830"/>
    <n v="3960"/>
    <n v="0.5"/>
    <x v="2"/>
    <x v="92"/>
  </r>
  <r>
    <x v="4"/>
    <n v="1128299"/>
    <x v="432"/>
    <x v="2"/>
    <x v="26"/>
    <x v="29"/>
    <x v="1"/>
    <n v="50"/>
    <x v="197"/>
    <x v="2251"/>
    <n v="3948.5"/>
    <n v="0.53"/>
    <x v="2"/>
    <x v="100"/>
  </r>
  <r>
    <x v="4"/>
    <n v="1128299"/>
    <x v="432"/>
    <x v="2"/>
    <x v="26"/>
    <x v="29"/>
    <x v="2"/>
    <n v="48"/>
    <x v="193"/>
    <x v="1735"/>
    <n v="2368.7999999999997"/>
    <n v="0.47"/>
    <x v="2"/>
    <x v="92"/>
  </r>
  <r>
    <x v="4"/>
    <n v="1128299"/>
    <x v="432"/>
    <x v="2"/>
    <x v="26"/>
    <x v="29"/>
    <x v="3"/>
    <n v="46"/>
    <x v="60"/>
    <x v="1819"/>
    <n v="2141.3000000000002"/>
    <n v="0.49"/>
    <x v="2"/>
    <x v="89"/>
  </r>
  <r>
    <x v="4"/>
    <n v="1128299"/>
    <x v="432"/>
    <x v="2"/>
    <x v="26"/>
    <x v="29"/>
    <x v="4"/>
    <n v="56"/>
    <x v="250"/>
    <x v="2072"/>
    <n v="2242.2400000000002"/>
    <n v="0.44"/>
    <x v="2"/>
    <x v="97"/>
  </r>
  <r>
    <x v="4"/>
    <n v="1128299"/>
    <x v="432"/>
    <x v="2"/>
    <x v="26"/>
    <x v="29"/>
    <x v="5"/>
    <n v="68"/>
    <x v="193"/>
    <x v="1292"/>
    <n v="2641.8"/>
    <n v="0.37"/>
    <x v="2"/>
    <x v="105"/>
  </r>
  <r>
    <x v="4"/>
    <n v="1128299"/>
    <x v="463"/>
    <x v="2"/>
    <x v="26"/>
    <x v="29"/>
    <x v="0"/>
    <n v="58"/>
    <x v="160"/>
    <x v="2241"/>
    <n v="4547.2"/>
    <n v="0.49"/>
    <x v="2"/>
    <x v="91"/>
  </r>
  <r>
    <x v="4"/>
    <n v="1128299"/>
    <x v="463"/>
    <x v="2"/>
    <x v="26"/>
    <x v="29"/>
    <x v="1"/>
    <n v="59"/>
    <x v="42"/>
    <x v="1896"/>
    <n v="4779"/>
    <n v="0.54"/>
    <x v="2"/>
    <x v="95"/>
  </r>
  <r>
    <x v="4"/>
    <n v="1128299"/>
    <x v="463"/>
    <x v="2"/>
    <x v="26"/>
    <x v="29"/>
    <x v="2"/>
    <n v="54"/>
    <x v="236"/>
    <x v="814"/>
    <n v="3032.64"/>
    <n v="0.48"/>
    <x v="2"/>
    <x v="99"/>
  </r>
  <r>
    <x v="4"/>
    <n v="1128299"/>
    <x v="463"/>
    <x v="2"/>
    <x v="26"/>
    <x v="29"/>
    <x v="3"/>
    <n v="55"/>
    <x v="202"/>
    <x v="2252"/>
    <n v="2972.75"/>
    <n v="0.47"/>
    <x v="2"/>
    <x v="88"/>
  </r>
  <r>
    <x v="4"/>
    <n v="1128299"/>
    <x v="463"/>
    <x v="2"/>
    <x v="26"/>
    <x v="29"/>
    <x v="4"/>
    <n v="65"/>
    <x v="161"/>
    <x v="2253"/>
    <n v="3231.8"/>
    <n v="0.44"/>
    <x v="2"/>
    <x v="124"/>
  </r>
  <r>
    <x v="4"/>
    <n v="1128299"/>
    <x v="463"/>
    <x v="2"/>
    <x v="26"/>
    <x v="29"/>
    <x v="5"/>
    <n v="72"/>
    <x v="150"/>
    <x v="2240"/>
    <n v="3931.2000000000003"/>
    <n v="0.39"/>
    <x v="2"/>
    <x v="120"/>
  </r>
  <r>
    <x v="4"/>
    <n v="1128299"/>
    <x v="492"/>
    <x v="2"/>
    <x v="26"/>
    <x v="29"/>
    <x v="0"/>
    <n v="55"/>
    <x v="124"/>
    <x v="1885"/>
    <n v="5313"/>
    <n v="0.45999999999999996"/>
    <x v="2"/>
    <x v="88"/>
  </r>
  <r>
    <x v="4"/>
    <n v="1128299"/>
    <x v="492"/>
    <x v="2"/>
    <x v="26"/>
    <x v="29"/>
    <x v="1"/>
    <n v="61"/>
    <x v="131"/>
    <x v="2254"/>
    <n v="5551"/>
    <n v="0.5"/>
    <x v="2"/>
    <x v="103"/>
  </r>
  <r>
    <x v="2"/>
    <n v="1128299"/>
    <x v="492"/>
    <x v="2"/>
    <x v="26"/>
    <x v="29"/>
    <x v="2"/>
    <n v="59"/>
    <x v="242"/>
    <x v="1778"/>
    <n v="3758.2999999999997"/>
    <n v="0.49"/>
    <x v="2"/>
    <x v="95"/>
  </r>
  <r>
    <x v="2"/>
    <n v="1128299"/>
    <x v="492"/>
    <x v="2"/>
    <x v="26"/>
    <x v="29"/>
    <x v="3"/>
    <n v="55"/>
    <x v="57"/>
    <x v="2255"/>
    <n v="3668.4999999999995"/>
    <n v="0.45999999999999996"/>
    <x v="2"/>
    <x v="88"/>
  </r>
  <r>
    <x v="2"/>
    <n v="1128299"/>
    <x v="492"/>
    <x v="2"/>
    <x v="26"/>
    <x v="29"/>
    <x v="4"/>
    <n v="64"/>
    <x v="164"/>
    <x v="2074"/>
    <n v="3427.2"/>
    <n v="0.44999999999999996"/>
    <x v="2"/>
    <x v="101"/>
  </r>
  <r>
    <x v="2"/>
    <n v="1128299"/>
    <x v="492"/>
    <x v="2"/>
    <x v="26"/>
    <x v="29"/>
    <x v="5"/>
    <n v="72"/>
    <x v="165"/>
    <x v="2256"/>
    <n v="3301.2"/>
    <n v="0.35"/>
    <x v="2"/>
    <x v="120"/>
  </r>
  <r>
    <x v="2"/>
    <n v="1128299"/>
    <x v="177"/>
    <x v="2"/>
    <x v="26"/>
    <x v="29"/>
    <x v="0"/>
    <n v="29"/>
    <x v="165"/>
    <x v="1648"/>
    <n v="1937.49"/>
    <n v="0.51"/>
    <x v="2"/>
    <x v="116"/>
  </r>
  <r>
    <x v="2"/>
    <n v="1128299"/>
    <x v="177"/>
    <x v="2"/>
    <x v="26"/>
    <x v="29"/>
    <x v="1"/>
    <n v="39"/>
    <x v="192"/>
    <x v="1148"/>
    <n v="2685.15"/>
    <n v="0.51"/>
    <x v="2"/>
    <x v="93"/>
  </r>
  <r>
    <x v="2"/>
    <n v="1128299"/>
    <x v="177"/>
    <x v="2"/>
    <x v="26"/>
    <x v="29"/>
    <x v="2"/>
    <n v="38"/>
    <x v="214"/>
    <x v="2257"/>
    <n v="2154.6"/>
    <n v="0.44999999999999996"/>
    <x v="2"/>
    <x v="115"/>
  </r>
  <r>
    <x v="2"/>
    <n v="1128299"/>
    <x v="177"/>
    <x v="2"/>
    <x v="26"/>
    <x v="29"/>
    <x v="3"/>
    <n v="39"/>
    <x v="41"/>
    <x v="2071"/>
    <n v="1462.5"/>
    <n v="0.5"/>
    <x v="2"/>
    <x v="93"/>
  </r>
  <r>
    <x v="2"/>
    <n v="1128299"/>
    <x v="177"/>
    <x v="2"/>
    <x v="26"/>
    <x v="29"/>
    <x v="4"/>
    <n v="41"/>
    <x v="184"/>
    <x v="2099"/>
    <n v="1162.3499999999999"/>
    <n v="0.44999999999999996"/>
    <x v="2"/>
    <x v="87"/>
  </r>
  <r>
    <x v="2"/>
    <n v="1128299"/>
    <x v="177"/>
    <x v="2"/>
    <x v="26"/>
    <x v="29"/>
    <x v="5"/>
    <n v="36"/>
    <x v="236"/>
    <x v="1297"/>
    <n v="1642.68"/>
    <n v="0.39"/>
    <x v="2"/>
    <x v="86"/>
  </r>
  <r>
    <x v="2"/>
    <n v="1128299"/>
    <x v="208"/>
    <x v="2"/>
    <x v="26"/>
    <x v="29"/>
    <x v="0"/>
    <n v="29"/>
    <x v="57"/>
    <x v="2258"/>
    <n v="2228.65"/>
    <n v="0.53"/>
    <x v="2"/>
    <x v="116"/>
  </r>
  <r>
    <x v="2"/>
    <n v="1128299"/>
    <x v="208"/>
    <x v="2"/>
    <x v="26"/>
    <x v="29"/>
    <x v="1"/>
    <n v="37"/>
    <x v="205"/>
    <x v="1258"/>
    <n v="2279.2000000000003"/>
    <n v="0.55000000000000004"/>
    <x v="2"/>
    <x v="117"/>
  </r>
  <r>
    <x v="2"/>
    <n v="1128299"/>
    <x v="208"/>
    <x v="2"/>
    <x v="26"/>
    <x v="29"/>
    <x v="2"/>
    <n v="37"/>
    <x v="233"/>
    <x v="2259"/>
    <n v="1924"/>
    <n v="0.5"/>
    <x v="2"/>
    <x v="117"/>
  </r>
  <r>
    <x v="2"/>
    <n v="1128299"/>
    <x v="208"/>
    <x v="4"/>
    <x v="27"/>
    <x v="30"/>
    <x v="3"/>
    <n v="36"/>
    <x v="184"/>
    <x v="1439"/>
    <n v="1179.3600000000001"/>
    <n v="0.52"/>
    <x v="2"/>
    <x v="86"/>
  </r>
  <r>
    <x v="2"/>
    <n v="1128299"/>
    <x v="208"/>
    <x v="4"/>
    <x v="27"/>
    <x v="30"/>
    <x v="4"/>
    <n v="41"/>
    <x v="175"/>
    <x v="1588"/>
    <n v="1003.68"/>
    <n v="0.48"/>
    <x v="2"/>
    <x v="87"/>
  </r>
  <r>
    <x v="2"/>
    <n v="1128299"/>
    <x v="208"/>
    <x v="4"/>
    <x v="27"/>
    <x v="30"/>
    <x v="5"/>
    <n v="37"/>
    <x v="230"/>
    <x v="2260"/>
    <n v="1305.3599999999999"/>
    <n v="0.36"/>
    <x v="2"/>
    <x v="117"/>
  </r>
  <r>
    <x v="2"/>
    <n v="1128299"/>
    <x v="217"/>
    <x v="4"/>
    <x v="27"/>
    <x v="30"/>
    <x v="0"/>
    <n v="37"/>
    <x v="251"/>
    <x v="2261"/>
    <n v="2534.5"/>
    <n v="0.5"/>
    <x v="2"/>
    <x v="117"/>
  </r>
  <r>
    <x v="2"/>
    <n v="1128299"/>
    <x v="217"/>
    <x v="4"/>
    <x v="27"/>
    <x v="30"/>
    <x v="1"/>
    <n v="46"/>
    <x v="253"/>
    <x v="2262"/>
    <n v="2462.38"/>
    <n v="0.53"/>
    <x v="2"/>
    <x v="89"/>
  </r>
  <r>
    <x v="2"/>
    <n v="1128299"/>
    <x v="217"/>
    <x v="4"/>
    <x v="27"/>
    <x v="30"/>
    <x v="2"/>
    <n v="49"/>
    <x v="161"/>
    <x v="2263"/>
    <n v="2713.13"/>
    <n v="0.49"/>
    <x v="2"/>
    <x v="98"/>
  </r>
  <r>
    <x v="2"/>
    <n v="1128299"/>
    <x v="217"/>
    <x v="4"/>
    <x v="27"/>
    <x v="30"/>
    <x v="3"/>
    <n v="47"/>
    <x v="201"/>
    <x v="2264"/>
    <n v="1784.1200000000001"/>
    <n v="0.52"/>
    <x v="2"/>
    <x v="85"/>
  </r>
  <r>
    <x v="2"/>
    <n v="1128299"/>
    <x v="217"/>
    <x v="4"/>
    <x v="27"/>
    <x v="30"/>
    <x v="4"/>
    <n v="51"/>
    <x v="203"/>
    <x v="2265"/>
    <n v="934.82999999999993"/>
    <n v="0.47"/>
    <x v="2"/>
    <x v="109"/>
  </r>
  <r>
    <x v="2"/>
    <n v="1128299"/>
    <x v="217"/>
    <x v="4"/>
    <x v="27"/>
    <x v="30"/>
    <x v="5"/>
    <n v="48"/>
    <x v="60"/>
    <x v="2208"/>
    <n v="1641.6"/>
    <n v="0.36"/>
    <x v="2"/>
    <x v="92"/>
  </r>
  <r>
    <x v="2"/>
    <n v="1128299"/>
    <x v="236"/>
    <x v="4"/>
    <x v="27"/>
    <x v="30"/>
    <x v="0"/>
    <n v="45"/>
    <x v="213"/>
    <x v="2266"/>
    <n v="3258.9"/>
    <n v="0.51"/>
    <x v="2"/>
    <x v="96"/>
  </r>
  <r>
    <x v="2"/>
    <n v="1128299"/>
    <x v="236"/>
    <x v="4"/>
    <x v="27"/>
    <x v="30"/>
    <x v="1"/>
    <n v="51"/>
    <x v="246"/>
    <x v="1772"/>
    <n v="2244"/>
    <n v="0.5"/>
    <x v="2"/>
    <x v="109"/>
  </r>
  <r>
    <x v="2"/>
    <n v="1128299"/>
    <x v="236"/>
    <x v="4"/>
    <x v="27"/>
    <x v="30"/>
    <x v="2"/>
    <n v="50"/>
    <x v="198"/>
    <x v="1030"/>
    <n v="2350"/>
    <n v="0.5"/>
    <x v="2"/>
    <x v="100"/>
  </r>
  <r>
    <x v="2"/>
    <n v="1128299"/>
    <x v="236"/>
    <x v="4"/>
    <x v="27"/>
    <x v="30"/>
    <x v="3"/>
    <n v="48"/>
    <x v="173"/>
    <x v="2055"/>
    <n v="1821.6000000000001"/>
    <n v="0.55000000000000004"/>
    <x v="2"/>
    <x v="92"/>
  </r>
  <r>
    <x v="2"/>
    <n v="1128299"/>
    <x v="236"/>
    <x v="4"/>
    <x v="27"/>
    <x v="30"/>
    <x v="4"/>
    <n v="52"/>
    <x v="206"/>
    <x v="2267"/>
    <n v="1322.8799999999999"/>
    <n v="0.48"/>
    <x v="2"/>
    <x v="107"/>
  </r>
  <r>
    <x v="2"/>
    <n v="1128299"/>
    <x v="236"/>
    <x v="4"/>
    <x v="27"/>
    <x v="30"/>
    <x v="5"/>
    <n v="63"/>
    <x v="193"/>
    <x v="1899"/>
    <n v="2646"/>
    <n v="0.4"/>
    <x v="2"/>
    <x v="121"/>
  </r>
  <r>
    <x v="2"/>
    <n v="1128299"/>
    <x v="267"/>
    <x v="4"/>
    <x v="27"/>
    <x v="30"/>
    <x v="0"/>
    <n v="47"/>
    <x v="160"/>
    <x v="2268"/>
    <n v="4060.8"/>
    <n v="0.54"/>
    <x v="2"/>
    <x v="85"/>
  </r>
  <r>
    <x v="2"/>
    <n v="1128299"/>
    <x v="267"/>
    <x v="4"/>
    <x v="27"/>
    <x v="30"/>
    <x v="1"/>
    <n v="52"/>
    <x v="243"/>
    <x v="797"/>
    <n v="2920.32"/>
    <n v="0.52"/>
    <x v="2"/>
    <x v="107"/>
  </r>
  <r>
    <x v="2"/>
    <n v="1128299"/>
    <x v="267"/>
    <x v="4"/>
    <x v="27"/>
    <x v="30"/>
    <x v="2"/>
    <n v="52"/>
    <x v="248"/>
    <x v="1493"/>
    <n v="3198"/>
    <n v="0.5"/>
    <x v="2"/>
    <x v="107"/>
  </r>
  <r>
    <x v="2"/>
    <n v="1128299"/>
    <x v="267"/>
    <x v="4"/>
    <x v="27"/>
    <x v="30"/>
    <x v="3"/>
    <n v="47"/>
    <x v="250"/>
    <x v="2269"/>
    <n v="2309.58"/>
    <n v="0.54"/>
    <x v="2"/>
    <x v="85"/>
  </r>
  <r>
    <x v="2"/>
    <n v="1128299"/>
    <x v="267"/>
    <x v="4"/>
    <x v="27"/>
    <x v="30"/>
    <x v="4"/>
    <n v="50"/>
    <x v="195"/>
    <x v="1752"/>
    <n v="1344"/>
    <n v="0.48"/>
    <x v="2"/>
    <x v="100"/>
  </r>
  <r>
    <x v="2"/>
    <n v="1128299"/>
    <x v="267"/>
    <x v="4"/>
    <x v="27"/>
    <x v="30"/>
    <x v="5"/>
    <n v="64"/>
    <x v="196"/>
    <x v="1363"/>
    <n v="3072"/>
    <n v="0.4"/>
    <x v="2"/>
    <x v="101"/>
  </r>
  <r>
    <x v="2"/>
    <n v="1128299"/>
    <x v="297"/>
    <x v="4"/>
    <x v="27"/>
    <x v="30"/>
    <x v="0"/>
    <n v="46"/>
    <x v="129"/>
    <x v="971"/>
    <n v="4290.88"/>
    <n v="0.53"/>
    <x v="2"/>
    <x v="89"/>
  </r>
  <r>
    <x v="2"/>
    <n v="1128299"/>
    <x v="297"/>
    <x v="4"/>
    <x v="27"/>
    <x v="30"/>
    <x v="1"/>
    <n v="54"/>
    <x v="135"/>
    <x v="1898"/>
    <n v="4048.38"/>
    <n v="0.51"/>
    <x v="2"/>
    <x v="99"/>
  </r>
  <r>
    <x v="2"/>
    <n v="1128299"/>
    <x v="297"/>
    <x v="4"/>
    <x v="27"/>
    <x v="30"/>
    <x v="2"/>
    <n v="52"/>
    <x v="213"/>
    <x v="2270"/>
    <n v="3544.3199999999997"/>
    <n v="0.48"/>
    <x v="2"/>
    <x v="107"/>
  </r>
  <r>
    <x v="2"/>
    <n v="1128299"/>
    <x v="297"/>
    <x v="4"/>
    <x v="27"/>
    <x v="30"/>
    <x v="3"/>
    <n v="49"/>
    <x v="196"/>
    <x v="1129"/>
    <n v="2998.8"/>
    <n v="0.51"/>
    <x v="2"/>
    <x v="98"/>
  </r>
  <r>
    <x v="2"/>
    <n v="1128299"/>
    <x v="297"/>
    <x v="4"/>
    <x v="27"/>
    <x v="30"/>
    <x v="4"/>
    <n v="51"/>
    <x v="249"/>
    <x v="1821"/>
    <n v="1762.56"/>
    <n v="0.48"/>
    <x v="2"/>
    <x v="109"/>
  </r>
  <r>
    <x v="2"/>
    <n v="1128299"/>
    <x v="297"/>
    <x v="4"/>
    <x v="27"/>
    <x v="30"/>
    <x v="5"/>
    <n v="67"/>
    <x v="42"/>
    <x v="2271"/>
    <n v="3517.5"/>
    <n v="0.35"/>
    <x v="2"/>
    <x v="125"/>
  </r>
  <r>
    <x v="2"/>
    <n v="1128299"/>
    <x v="326"/>
    <x v="4"/>
    <x v="27"/>
    <x v="30"/>
    <x v="0"/>
    <n v="47"/>
    <x v="130"/>
    <x v="2272"/>
    <n v="4606"/>
    <n v="0.5"/>
    <x v="2"/>
    <x v="85"/>
  </r>
  <r>
    <x v="2"/>
    <n v="1128299"/>
    <x v="326"/>
    <x v="4"/>
    <x v="27"/>
    <x v="30"/>
    <x v="1"/>
    <n v="51"/>
    <x v="217"/>
    <x v="1717"/>
    <n v="4499.7300000000005"/>
    <n v="0.51"/>
    <x v="2"/>
    <x v="109"/>
  </r>
  <r>
    <x v="2"/>
    <n v="1128299"/>
    <x v="326"/>
    <x v="4"/>
    <x v="27"/>
    <x v="30"/>
    <x v="2"/>
    <n v="50"/>
    <x v="251"/>
    <x v="2273"/>
    <n v="3425"/>
    <n v="0.5"/>
    <x v="2"/>
    <x v="100"/>
  </r>
  <r>
    <x v="2"/>
    <n v="1128299"/>
    <x v="326"/>
    <x v="4"/>
    <x v="27"/>
    <x v="30"/>
    <x v="3"/>
    <n v="46"/>
    <x v="209"/>
    <x v="2274"/>
    <n v="3002.88"/>
    <n v="0.51"/>
    <x v="2"/>
    <x v="89"/>
  </r>
  <r>
    <x v="2"/>
    <n v="1128299"/>
    <x v="326"/>
    <x v="4"/>
    <x v="27"/>
    <x v="30"/>
    <x v="4"/>
    <n v="54"/>
    <x v="216"/>
    <x v="2275"/>
    <n v="3576.96"/>
    <n v="0.48"/>
    <x v="2"/>
    <x v="99"/>
  </r>
  <r>
    <x v="2"/>
    <n v="1128299"/>
    <x v="326"/>
    <x v="4"/>
    <x v="27"/>
    <x v="30"/>
    <x v="5"/>
    <n v="67"/>
    <x v="231"/>
    <x v="1273"/>
    <n v="3640.78"/>
    <n v="0.38"/>
    <x v="2"/>
    <x v="125"/>
  </r>
  <r>
    <x v="2"/>
    <n v="1128299"/>
    <x v="358"/>
    <x v="4"/>
    <x v="27"/>
    <x v="30"/>
    <x v="0"/>
    <n v="53"/>
    <x v="131"/>
    <x v="1368"/>
    <n v="4919.46"/>
    <n v="0.51"/>
    <x v="2"/>
    <x v="102"/>
  </r>
  <r>
    <x v="2"/>
    <n v="1128299"/>
    <x v="358"/>
    <x v="4"/>
    <x v="27"/>
    <x v="30"/>
    <x v="1"/>
    <n v="58"/>
    <x v="36"/>
    <x v="875"/>
    <n v="5278"/>
    <n v="0.52"/>
    <x v="2"/>
    <x v="91"/>
  </r>
  <r>
    <x v="2"/>
    <n v="1128299"/>
    <x v="358"/>
    <x v="4"/>
    <x v="27"/>
    <x v="30"/>
    <x v="2"/>
    <n v="54"/>
    <x v="42"/>
    <x v="1851"/>
    <n v="3725.9999999999995"/>
    <n v="0.45999999999999996"/>
    <x v="2"/>
    <x v="99"/>
  </r>
  <r>
    <x v="2"/>
    <n v="1128299"/>
    <x v="358"/>
    <x v="4"/>
    <x v="27"/>
    <x v="30"/>
    <x v="3"/>
    <n v="53"/>
    <x v="161"/>
    <x v="2212"/>
    <n v="3114.28"/>
    <n v="0.52"/>
    <x v="2"/>
    <x v="102"/>
  </r>
  <r>
    <x v="2"/>
    <n v="1128299"/>
    <x v="358"/>
    <x v="4"/>
    <x v="27"/>
    <x v="30"/>
    <x v="4"/>
    <n v="60"/>
    <x v="214"/>
    <x v="832"/>
    <n v="3628.7999999999997"/>
    <n v="0.48"/>
    <x v="2"/>
    <x v="106"/>
  </r>
  <r>
    <x v="2"/>
    <n v="1128299"/>
    <x v="358"/>
    <x v="4"/>
    <x v="27"/>
    <x v="30"/>
    <x v="5"/>
    <n v="68"/>
    <x v="164"/>
    <x v="2115"/>
    <n v="2832.2"/>
    <n v="0.35"/>
    <x v="2"/>
    <x v="105"/>
  </r>
  <r>
    <x v="2"/>
    <n v="1128299"/>
    <x v="390"/>
    <x v="4"/>
    <x v="27"/>
    <x v="30"/>
    <x v="0"/>
    <n v="43"/>
    <x v="263"/>
    <x v="1540"/>
    <n v="4179.6000000000004"/>
    <n v="0.54"/>
    <x v="2"/>
    <x v="94"/>
  </r>
  <r>
    <x v="2"/>
    <n v="1128299"/>
    <x v="390"/>
    <x v="4"/>
    <x v="27"/>
    <x v="30"/>
    <x v="1"/>
    <n v="47"/>
    <x v="163"/>
    <x v="2160"/>
    <n v="4032.6000000000004"/>
    <n v="0.55000000000000004"/>
    <x v="2"/>
    <x v="85"/>
  </r>
  <r>
    <x v="2"/>
    <n v="1128299"/>
    <x v="390"/>
    <x v="4"/>
    <x v="27"/>
    <x v="30"/>
    <x v="2"/>
    <n v="42"/>
    <x v="192"/>
    <x v="1230"/>
    <n v="2664.8999999999996"/>
    <n v="0.47"/>
    <x v="2"/>
    <x v="119"/>
  </r>
  <r>
    <x v="2"/>
    <n v="1128299"/>
    <x v="390"/>
    <x v="4"/>
    <x v="27"/>
    <x v="30"/>
    <x v="3"/>
    <n v="43"/>
    <x v="196"/>
    <x v="2014"/>
    <n v="2786.4"/>
    <n v="0.54"/>
    <x v="2"/>
    <x v="94"/>
  </r>
  <r>
    <x v="2"/>
    <n v="1128299"/>
    <x v="390"/>
    <x v="4"/>
    <x v="27"/>
    <x v="30"/>
    <x v="4"/>
    <n v="54"/>
    <x v="38"/>
    <x v="1996"/>
    <n v="2592"/>
    <n v="0.48"/>
    <x v="2"/>
    <x v="99"/>
  </r>
  <r>
    <x v="2"/>
    <n v="1128299"/>
    <x v="390"/>
    <x v="4"/>
    <x v="27"/>
    <x v="30"/>
    <x v="5"/>
    <n v="59"/>
    <x v="165"/>
    <x v="2276"/>
    <n v="3091.6000000000004"/>
    <n v="0.4"/>
    <x v="2"/>
    <x v="95"/>
  </r>
  <r>
    <x v="2"/>
    <n v="1128299"/>
    <x v="419"/>
    <x v="4"/>
    <x v="27"/>
    <x v="30"/>
    <x v="0"/>
    <n v="42"/>
    <x v="165"/>
    <x v="2277"/>
    <n v="2806.02"/>
    <n v="0.51"/>
    <x v="2"/>
    <x v="119"/>
  </r>
  <r>
    <x v="2"/>
    <n v="1128299"/>
    <x v="419"/>
    <x v="4"/>
    <x v="27"/>
    <x v="30"/>
    <x v="1"/>
    <n v="47"/>
    <x v="213"/>
    <x v="2278"/>
    <n v="3470.48"/>
    <n v="0.52"/>
    <x v="2"/>
    <x v="85"/>
  </r>
  <r>
    <x v="2"/>
    <n v="1128299"/>
    <x v="419"/>
    <x v="4"/>
    <x v="27"/>
    <x v="30"/>
    <x v="2"/>
    <n v="42"/>
    <x v="193"/>
    <x v="1692"/>
    <n v="2072.6999999999998"/>
    <n v="0.47"/>
    <x v="2"/>
    <x v="119"/>
  </r>
  <r>
    <x v="2"/>
    <n v="1128299"/>
    <x v="419"/>
    <x v="4"/>
    <x v="27"/>
    <x v="30"/>
    <x v="3"/>
    <n v="44"/>
    <x v="246"/>
    <x v="2279"/>
    <n v="1936"/>
    <n v="0.5"/>
    <x v="2"/>
    <x v="90"/>
  </r>
  <r>
    <x v="2"/>
    <n v="1128299"/>
    <x v="419"/>
    <x v="4"/>
    <x v="27"/>
    <x v="30"/>
    <x v="4"/>
    <n v="50"/>
    <x v="228"/>
    <x v="1720"/>
    <n v="2070"/>
    <n v="0.45999999999999996"/>
    <x v="2"/>
    <x v="100"/>
  </r>
  <r>
    <x v="2"/>
    <n v="1128299"/>
    <x v="419"/>
    <x v="4"/>
    <x v="27"/>
    <x v="30"/>
    <x v="5"/>
    <n v="64"/>
    <x v="240"/>
    <x v="1290"/>
    <n v="2545.92"/>
    <n v="0.39"/>
    <x v="2"/>
    <x v="101"/>
  </r>
  <r>
    <x v="2"/>
    <n v="1128299"/>
    <x v="450"/>
    <x v="4"/>
    <x v="27"/>
    <x v="30"/>
    <x v="0"/>
    <n v="51"/>
    <x v="251"/>
    <x v="1283"/>
    <n v="3563.37"/>
    <n v="0.51"/>
    <x v="2"/>
    <x v="109"/>
  </r>
  <r>
    <x v="2"/>
    <n v="1128299"/>
    <x v="450"/>
    <x v="4"/>
    <x v="27"/>
    <x v="30"/>
    <x v="1"/>
    <n v="58"/>
    <x v="217"/>
    <x v="2280"/>
    <n v="5418.3600000000006"/>
    <n v="0.54"/>
    <x v="2"/>
    <x v="91"/>
  </r>
  <r>
    <x v="2"/>
    <n v="1128299"/>
    <x v="450"/>
    <x v="4"/>
    <x v="27"/>
    <x v="30"/>
    <x v="2"/>
    <n v="54"/>
    <x v="202"/>
    <x v="1013"/>
    <n v="2918.7"/>
    <n v="0.47"/>
    <x v="2"/>
    <x v="99"/>
  </r>
  <r>
    <x v="2"/>
    <n v="1128299"/>
    <x v="450"/>
    <x v="4"/>
    <x v="27"/>
    <x v="30"/>
    <x v="3"/>
    <n v="51"/>
    <x v="210"/>
    <x v="1252"/>
    <n v="3076.32"/>
    <n v="0.52"/>
    <x v="2"/>
    <x v="109"/>
  </r>
  <r>
    <x v="2"/>
    <n v="1128299"/>
    <x v="450"/>
    <x v="4"/>
    <x v="27"/>
    <x v="30"/>
    <x v="4"/>
    <n v="60"/>
    <x v="240"/>
    <x v="2281"/>
    <n v="2876.3999999999996"/>
    <n v="0.47"/>
    <x v="2"/>
    <x v="106"/>
  </r>
  <r>
    <x v="2"/>
    <n v="1128299"/>
    <x v="450"/>
    <x v="4"/>
    <x v="27"/>
    <x v="30"/>
    <x v="5"/>
    <n v="65"/>
    <x v="168"/>
    <x v="2282"/>
    <n v="2821"/>
    <n v="0.35"/>
    <x v="2"/>
    <x v="124"/>
  </r>
  <r>
    <x v="2"/>
    <n v="1128299"/>
    <x v="479"/>
    <x v="4"/>
    <x v="27"/>
    <x v="30"/>
    <x v="0"/>
    <n v="50"/>
    <x v="126"/>
    <x v="875"/>
    <n v="5582.5"/>
    <n v="0.55000000000000004"/>
    <x v="2"/>
    <x v="100"/>
  </r>
  <r>
    <x v="2"/>
    <n v="1128299"/>
    <x v="479"/>
    <x v="4"/>
    <x v="27"/>
    <x v="30"/>
    <x v="1"/>
    <n v="58"/>
    <x v="133"/>
    <x v="2239"/>
    <n v="5809.8600000000006"/>
    <n v="0.53"/>
    <x v="2"/>
    <x v="91"/>
  </r>
  <r>
    <x v="0"/>
    <n v="1128299"/>
    <x v="479"/>
    <x v="4"/>
    <x v="27"/>
    <x v="30"/>
    <x v="2"/>
    <n v="53"/>
    <x v="216"/>
    <x v="2283"/>
    <n v="3657"/>
    <n v="0.5"/>
    <x v="2"/>
    <x v="102"/>
  </r>
  <r>
    <x v="0"/>
    <n v="1128299"/>
    <x v="479"/>
    <x v="4"/>
    <x v="27"/>
    <x v="30"/>
    <x v="3"/>
    <n v="51"/>
    <x v="209"/>
    <x v="1290"/>
    <n v="3264"/>
    <n v="0.5"/>
    <x v="2"/>
    <x v="109"/>
  </r>
  <r>
    <x v="0"/>
    <n v="1128299"/>
    <x v="479"/>
    <x v="4"/>
    <x v="27"/>
    <x v="30"/>
    <x v="4"/>
    <n v="64"/>
    <x v="210"/>
    <x v="2284"/>
    <n v="3712"/>
    <n v="0.5"/>
    <x v="2"/>
    <x v="101"/>
  </r>
  <r>
    <x v="0"/>
    <n v="1128299"/>
    <x v="479"/>
    <x v="4"/>
    <x v="27"/>
    <x v="30"/>
    <x v="5"/>
    <n v="64"/>
    <x v="192"/>
    <x v="1143"/>
    <n v="3024"/>
    <n v="0.35"/>
    <x v="2"/>
    <x v="101"/>
  </r>
  <r>
    <x v="0"/>
    <n v="1185732"/>
    <x v="173"/>
    <x v="4"/>
    <x v="27"/>
    <x v="30"/>
    <x v="0"/>
    <n v="39"/>
    <x v="254"/>
    <x v="1336"/>
    <n v="5790.7200000000012"/>
    <n v="0.58000000000000007"/>
    <x v="2"/>
    <x v="93"/>
  </r>
  <r>
    <x v="0"/>
    <n v="1185732"/>
    <x v="173"/>
    <x v="4"/>
    <x v="27"/>
    <x v="30"/>
    <x v="1"/>
    <n v="37"/>
    <x v="92"/>
    <x v="2285"/>
    <n v="3429.8999999999996"/>
    <n v="0.44999999999999996"/>
    <x v="2"/>
    <x v="117"/>
  </r>
  <r>
    <x v="0"/>
    <n v="1185732"/>
    <x v="173"/>
    <x v="4"/>
    <x v="27"/>
    <x v="30"/>
    <x v="2"/>
    <n v="29"/>
    <x v="154"/>
    <x v="2286"/>
    <n v="2804.88"/>
    <n v="0.39"/>
    <x v="2"/>
    <x v="116"/>
  </r>
  <r>
    <x v="0"/>
    <n v="1185732"/>
    <x v="173"/>
    <x v="4"/>
    <x v="27"/>
    <x v="30"/>
    <x v="3"/>
    <n v="34"/>
    <x v="126"/>
    <x v="802"/>
    <n v="3036.88"/>
    <n v="0.44"/>
    <x v="2"/>
    <x v="111"/>
  </r>
  <r>
    <x v="0"/>
    <n v="1185732"/>
    <x v="173"/>
    <x v="4"/>
    <x v="27"/>
    <x v="30"/>
    <x v="4"/>
    <n v="47"/>
    <x v="133"/>
    <x v="2287"/>
    <n v="4175.01"/>
    <n v="0.47"/>
    <x v="2"/>
    <x v="85"/>
  </r>
  <r>
    <x v="0"/>
    <n v="1185732"/>
    <x v="173"/>
    <x v="4"/>
    <x v="27"/>
    <x v="30"/>
    <x v="5"/>
    <n v="37"/>
    <x v="101"/>
    <x v="2288"/>
    <n v="5305.8"/>
    <n v="0.6"/>
    <x v="2"/>
    <x v="117"/>
  </r>
  <r>
    <x v="0"/>
    <n v="1185732"/>
    <x v="202"/>
    <x v="4"/>
    <x v="27"/>
    <x v="30"/>
    <x v="0"/>
    <n v="38"/>
    <x v="122"/>
    <x v="1892"/>
    <n v="6995.0400000000009"/>
    <n v="0.59000000000000008"/>
    <x v="2"/>
    <x v="115"/>
  </r>
  <r>
    <x v="0"/>
    <n v="1185732"/>
    <x v="202"/>
    <x v="4"/>
    <x v="27"/>
    <x v="30"/>
    <x v="1"/>
    <n v="39"/>
    <x v="153"/>
    <x v="2289"/>
    <n v="3910.9199999999996"/>
    <n v="0.45999999999999996"/>
    <x v="2"/>
    <x v="93"/>
  </r>
  <r>
    <x v="0"/>
    <n v="1185732"/>
    <x v="202"/>
    <x v="4"/>
    <x v="27"/>
    <x v="30"/>
    <x v="2"/>
    <n v="29"/>
    <x v="146"/>
    <x v="2290"/>
    <n v="2328.41"/>
    <n v="0.37"/>
    <x v="2"/>
    <x v="116"/>
  </r>
  <r>
    <x v="0"/>
    <n v="1185732"/>
    <x v="202"/>
    <x v="4"/>
    <x v="28"/>
    <x v="31"/>
    <x v="3"/>
    <n v="33"/>
    <x v="138"/>
    <x v="2291"/>
    <n v="2509.6499999999996"/>
    <n v="0.44999999999999996"/>
    <x v="2"/>
    <x v="112"/>
  </r>
  <r>
    <x v="0"/>
    <n v="1185732"/>
    <x v="202"/>
    <x v="4"/>
    <x v="28"/>
    <x v="31"/>
    <x v="4"/>
    <n v="49"/>
    <x v="133"/>
    <x v="2292"/>
    <n v="4352.67"/>
    <n v="0.47"/>
    <x v="2"/>
    <x v="98"/>
  </r>
  <r>
    <x v="0"/>
    <n v="1185732"/>
    <x v="202"/>
    <x v="4"/>
    <x v="28"/>
    <x v="31"/>
    <x v="5"/>
    <n v="34"/>
    <x v="97"/>
    <x v="1990"/>
    <n v="4773.6000000000004"/>
    <n v="0.65"/>
    <x v="2"/>
    <x v="111"/>
  </r>
  <r>
    <x v="0"/>
    <n v="1185732"/>
    <x v="707"/>
    <x v="4"/>
    <x v="28"/>
    <x v="31"/>
    <x v="0"/>
    <n v="33"/>
    <x v="275"/>
    <x v="2293"/>
    <n v="5072.1000000000004"/>
    <n v="0.58000000000000007"/>
    <x v="2"/>
    <x v="112"/>
  </r>
  <r>
    <x v="0"/>
    <n v="1185732"/>
    <x v="707"/>
    <x v="4"/>
    <x v="28"/>
    <x v="31"/>
    <x v="1"/>
    <n v="32"/>
    <x v="124"/>
    <x v="1764"/>
    <n v="3292.7999999999997"/>
    <n v="0.49"/>
    <x v="2"/>
    <x v="114"/>
  </r>
  <r>
    <x v="0"/>
    <n v="1185732"/>
    <x v="707"/>
    <x v="4"/>
    <x v="28"/>
    <x v="31"/>
    <x v="2"/>
    <n v="24"/>
    <x v="141"/>
    <x v="2294"/>
    <n v="1650.72"/>
    <n v="0.38"/>
    <x v="2"/>
    <x v="110"/>
  </r>
  <r>
    <x v="0"/>
    <n v="1185732"/>
    <x v="707"/>
    <x v="4"/>
    <x v="28"/>
    <x v="31"/>
    <x v="3"/>
    <n v="27"/>
    <x v="179"/>
    <x v="2295"/>
    <n v="1632.96"/>
    <n v="0.42"/>
    <x v="2"/>
    <x v="118"/>
  </r>
  <r>
    <x v="0"/>
    <n v="1185732"/>
    <x v="707"/>
    <x v="4"/>
    <x v="28"/>
    <x v="31"/>
    <x v="4"/>
    <n v="41"/>
    <x v="141"/>
    <x v="2296"/>
    <n v="3562.08"/>
    <n v="0.48"/>
    <x v="2"/>
    <x v="87"/>
  </r>
  <r>
    <x v="0"/>
    <n v="1185732"/>
    <x v="707"/>
    <x v="4"/>
    <x v="28"/>
    <x v="31"/>
    <x v="5"/>
    <n v="32"/>
    <x v="133"/>
    <x v="1236"/>
    <n v="3810.2400000000002"/>
    <n v="0.63"/>
    <x v="2"/>
    <x v="114"/>
  </r>
  <r>
    <x v="0"/>
    <n v="1185732"/>
    <x v="229"/>
    <x v="4"/>
    <x v="28"/>
    <x v="31"/>
    <x v="0"/>
    <n v="33"/>
    <x v="276"/>
    <x v="2297"/>
    <n v="5323.2300000000005"/>
    <n v="0.57000000000000006"/>
    <x v="2"/>
    <x v="112"/>
  </r>
  <r>
    <x v="0"/>
    <n v="1185732"/>
    <x v="229"/>
    <x v="4"/>
    <x v="28"/>
    <x v="31"/>
    <x v="1"/>
    <n v="34"/>
    <x v="131"/>
    <x v="2298"/>
    <n v="2846.4799999999996"/>
    <n v="0.45999999999999996"/>
    <x v="2"/>
    <x v="111"/>
  </r>
  <r>
    <x v="0"/>
    <n v="1185732"/>
    <x v="229"/>
    <x v="4"/>
    <x v="28"/>
    <x v="31"/>
    <x v="2"/>
    <n v="24"/>
    <x v="131"/>
    <x v="1716"/>
    <n v="1659.84"/>
    <n v="0.38"/>
    <x v="2"/>
    <x v="110"/>
  </r>
  <r>
    <x v="0"/>
    <n v="1185732"/>
    <x v="229"/>
    <x v="4"/>
    <x v="28"/>
    <x v="31"/>
    <x v="3"/>
    <n v="27"/>
    <x v="263"/>
    <x v="2299"/>
    <n v="2089.8000000000002"/>
    <n v="0.43"/>
    <x v="2"/>
    <x v="118"/>
  </r>
  <r>
    <x v="0"/>
    <n v="1185732"/>
    <x v="229"/>
    <x v="4"/>
    <x v="28"/>
    <x v="31"/>
    <x v="4"/>
    <n v="47"/>
    <x v="143"/>
    <x v="1373"/>
    <n v="4418"/>
    <n v="0.5"/>
    <x v="2"/>
    <x v="85"/>
  </r>
  <r>
    <x v="0"/>
    <n v="1185732"/>
    <x v="229"/>
    <x v="4"/>
    <x v="28"/>
    <x v="31"/>
    <x v="5"/>
    <n v="39"/>
    <x v="144"/>
    <x v="2300"/>
    <n v="5135.13"/>
    <n v="0.63"/>
    <x v="2"/>
    <x v="93"/>
  </r>
  <r>
    <x v="0"/>
    <n v="1185732"/>
    <x v="258"/>
    <x v="4"/>
    <x v="28"/>
    <x v="31"/>
    <x v="0"/>
    <n v="48"/>
    <x v="277"/>
    <x v="2301"/>
    <n v="7444.8"/>
    <n v="0.55000000000000004"/>
    <x v="2"/>
    <x v="92"/>
  </r>
  <r>
    <x v="0"/>
    <n v="1185732"/>
    <x v="258"/>
    <x v="4"/>
    <x v="28"/>
    <x v="31"/>
    <x v="1"/>
    <n v="45"/>
    <x v="143"/>
    <x v="2302"/>
    <n v="3806.9999999999995"/>
    <n v="0.44999999999999996"/>
    <x v="2"/>
    <x v="96"/>
  </r>
  <r>
    <x v="0"/>
    <n v="1185732"/>
    <x v="258"/>
    <x v="4"/>
    <x v="28"/>
    <x v="31"/>
    <x v="2"/>
    <n v="41"/>
    <x v="124"/>
    <x v="1325"/>
    <n v="3185.7"/>
    <n v="0.37"/>
    <x v="2"/>
    <x v="87"/>
  </r>
  <r>
    <x v="0"/>
    <n v="1185732"/>
    <x v="258"/>
    <x v="4"/>
    <x v="28"/>
    <x v="31"/>
    <x v="3"/>
    <n v="43"/>
    <x v="131"/>
    <x v="2303"/>
    <n v="3286.92"/>
    <n v="0.42"/>
    <x v="2"/>
    <x v="94"/>
  </r>
  <r>
    <x v="0"/>
    <n v="1185732"/>
    <x v="258"/>
    <x v="4"/>
    <x v="28"/>
    <x v="31"/>
    <x v="4"/>
    <n v="53"/>
    <x v="130"/>
    <x v="2304"/>
    <n v="5194"/>
    <n v="0.5"/>
    <x v="2"/>
    <x v="102"/>
  </r>
  <r>
    <x v="0"/>
    <n v="1185732"/>
    <x v="258"/>
    <x v="4"/>
    <x v="28"/>
    <x v="31"/>
    <x v="5"/>
    <n v="59"/>
    <x v="40"/>
    <x v="2305"/>
    <n v="7080"/>
    <n v="0.6"/>
    <x v="2"/>
    <x v="95"/>
  </r>
  <r>
    <x v="0"/>
    <n v="1185732"/>
    <x v="291"/>
    <x v="4"/>
    <x v="28"/>
    <x v="31"/>
    <x v="0"/>
    <n v="51"/>
    <x v="118"/>
    <x v="2306"/>
    <n v="7796.880000000001"/>
    <n v="0.56000000000000005"/>
    <x v="2"/>
    <x v="109"/>
  </r>
  <r>
    <x v="0"/>
    <n v="1185732"/>
    <x v="291"/>
    <x v="4"/>
    <x v="28"/>
    <x v="31"/>
    <x v="1"/>
    <n v="49"/>
    <x v="40"/>
    <x v="1082"/>
    <n v="4410"/>
    <n v="0.44999999999999996"/>
    <x v="2"/>
    <x v="98"/>
  </r>
  <r>
    <x v="0"/>
    <n v="1185732"/>
    <x v="291"/>
    <x v="4"/>
    <x v="28"/>
    <x v="31"/>
    <x v="2"/>
    <n v="47"/>
    <x v="144"/>
    <x v="2307"/>
    <n v="3536.2799999999997"/>
    <n v="0.36"/>
    <x v="2"/>
    <x v="85"/>
  </r>
  <r>
    <x v="0"/>
    <n v="1185732"/>
    <x v="291"/>
    <x v="4"/>
    <x v="28"/>
    <x v="31"/>
    <x v="3"/>
    <n v="47"/>
    <x v="153"/>
    <x v="960"/>
    <n v="4610.7"/>
    <n v="0.44999999999999996"/>
    <x v="2"/>
    <x v="85"/>
  </r>
  <r>
    <x v="0"/>
    <n v="1185732"/>
    <x v="291"/>
    <x v="4"/>
    <x v="28"/>
    <x v="31"/>
    <x v="4"/>
    <n v="62"/>
    <x v="49"/>
    <x v="2308"/>
    <n v="5440.4999999999991"/>
    <n v="0.44999999999999996"/>
    <x v="2"/>
    <x v="104"/>
  </r>
  <r>
    <x v="0"/>
    <n v="1185732"/>
    <x v="291"/>
    <x v="4"/>
    <x v="28"/>
    <x v="31"/>
    <x v="5"/>
    <n v="65"/>
    <x v="43"/>
    <x v="2309"/>
    <n v="10400"/>
    <n v="0.64"/>
    <x v="2"/>
    <x v="124"/>
  </r>
  <r>
    <x v="0"/>
    <n v="1185732"/>
    <x v="319"/>
    <x v="4"/>
    <x v="28"/>
    <x v="31"/>
    <x v="0"/>
    <n v="63"/>
    <x v="278"/>
    <x v="2310"/>
    <n v="11559.87"/>
    <n v="0.59000000000000008"/>
    <x v="2"/>
    <x v="121"/>
  </r>
  <r>
    <x v="0"/>
    <n v="1185732"/>
    <x v="319"/>
    <x v="4"/>
    <x v="28"/>
    <x v="31"/>
    <x v="1"/>
    <n v="58"/>
    <x v="83"/>
    <x v="796"/>
    <n v="7673.4"/>
    <n v="0.49"/>
    <x v="2"/>
    <x v="91"/>
  </r>
  <r>
    <x v="0"/>
    <n v="1185732"/>
    <x v="319"/>
    <x v="4"/>
    <x v="28"/>
    <x v="31"/>
    <x v="2"/>
    <n v="51"/>
    <x v="154"/>
    <x v="2311"/>
    <n v="4553.28"/>
    <n v="0.36"/>
    <x v="2"/>
    <x v="109"/>
  </r>
  <r>
    <x v="0"/>
    <n v="1185732"/>
    <x v="319"/>
    <x v="4"/>
    <x v="28"/>
    <x v="31"/>
    <x v="3"/>
    <n v="52"/>
    <x v="158"/>
    <x v="2181"/>
    <n v="4411.68"/>
    <n v="0.42"/>
    <x v="2"/>
    <x v="107"/>
  </r>
  <r>
    <x v="0"/>
    <n v="1185732"/>
    <x v="319"/>
    <x v="4"/>
    <x v="28"/>
    <x v="31"/>
    <x v="4"/>
    <n v="64"/>
    <x v="142"/>
    <x v="2312"/>
    <n v="6911.9999999999991"/>
    <n v="0.44999999999999996"/>
    <x v="2"/>
    <x v="101"/>
  </r>
  <r>
    <x v="0"/>
    <n v="1185732"/>
    <x v="319"/>
    <x v="4"/>
    <x v="28"/>
    <x v="31"/>
    <x v="5"/>
    <n v="66"/>
    <x v="255"/>
    <x v="2313"/>
    <n v="10467.6"/>
    <n v="0.65"/>
    <x v="2"/>
    <x v="108"/>
  </r>
  <r>
    <x v="0"/>
    <n v="1185732"/>
    <x v="351"/>
    <x v="4"/>
    <x v="28"/>
    <x v="31"/>
    <x v="0"/>
    <n v="62"/>
    <x v="279"/>
    <x v="2314"/>
    <n v="11520.840000000002"/>
    <n v="0.57000000000000006"/>
    <x v="2"/>
    <x v="104"/>
  </r>
  <r>
    <x v="0"/>
    <n v="1185732"/>
    <x v="351"/>
    <x v="4"/>
    <x v="28"/>
    <x v="31"/>
    <x v="1"/>
    <n v="54"/>
    <x v="93"/>
    <x v="2315"/>
    <n v="6429.78"/>
    <n v="0.49"/>
    <x v="2"/>
    <x v="99"/>
  </r>
  <r>
    <x v="0"/>
    <n v="1185732"/>
    <x v="351"/>
    <x v="4"/>
    <x v="28"/>
    <x v="31"/>
    <x v="2"/>
    <n v="50"/>
    <x v="108"/>
    <x v="1885"/>
    <n v="4620"/>
    <n v="0.4"/>
    <x v="2"/>
    <x v="100"/>
  </r>
  <r>
    <x v="0"/>
    <n v="1185732"/>
    <x v="351"/>
    <x v="4"/>
    <x v="28"/>
    <x v="31"/>
    <x v="3"/>
    <n v="44"/>
    <x v="148"/>
    <x v="1387"/>
    <n v="4203.32"/>
    <n v="0.41"/>
    <x v="2"/>
    <x v="90"/>
  </r>
  <r>
    <x v="0"/>
    <n v="1185732"/>
    <x v="351"/>
    <x v="4"/>
    <x v="28"/>
    <x v="31"/>
    <x v="4"/>
    <n v="51"/>
    <x v="37"/>
    <x v="2103"/>
    <n v="5278.5"/>
    <n v="0.45999999999999996"/>
    <x v="2"/>
    <x v="109"/>
  </r>
  <r>
    <x v="0"/>
    <n v="1185732"/>
    <x v="351"/>
    <x v="4"/>
    <x v="28"/>
    <x v="31"/>
    <x v="5"/>
    <n v="58"/>
    <x v="104"/>
    <x v="2316"/>
    <n v="9835.64"/>
    <n v="0.61"/>
    <x v="2"/>
    <x v="91"/>
  </r>
  <r>
    <x v="0"/>
    <n v="1185732"/>
    <x v="381"/>
    <x v="4"/>
    <x v="28"/>
    <x v="31"/>
    <x v="0"/>
    <n v="51"/>
    <x v="280"/>
    <x v="2317"/>
    <n v="8489.4600000000009"/>
    <n v="0.58000000000000007"/>
    <x v="2"/>
    <x v="109"/>
  </r>
  <r>
    <x v="0"/>
    <n v="1185732"/>
    <x v="381"/>
    <x v="4"/>
    <x v="28"/>
    <x v="31"/>
    <x v="1"/>
    <n v="48"/>
    <x v="149"/>
    <x v="2318"/>
    <n v="5137.92"/>
    <n v="0.48"/>
    <x v="2"/>
    <x v="92"/>
  </r>
  <r>
    <x v="0"/>
    <n v="1185732"/>
    <x v="381"/>
    <x v="4"/>
    <x v="28"/>
    <x v="31"/>
    <x v="2"/>
    <n v="38"/>
    <x v="130"/>
    <x v="1512"/>
    <n v="2904.7200000000003"/>
    <n v="0.39"/>
    <x v="2"/>
    <x v="115"/>
  </r>
  <r>
    <x v="0"/>
    <n v="1185732"/>
    <x v="381"/>
    <x v="4"/>
    <x v="28"/>
    <x v="31"/>
    <x v="3"/>
    <n v="39"/>
    <x v="124"/>
    <x v="854"/>
    <n v="3276"/>
    <n v="0.4"/>
    <x v="2"/>
    <x v="93"/>
  </r>
  <r>
    <x v="0"/>
    <n v="1185732"/>
    <x v="381"/>
    <x v="4"/>
    <x v="28"/>
    <x v="31"/>
    <x v="4"/>
    <n v="48"/>
    <x v="36"/>
    <x v="865"/>
    <n v="3863.9999999999995"/>
    <n v="0.45999999999999996"/>
    <x v="2"/>
    <x v="92"/>
  </r>
  <r>
    <x v="0"/>
    <n v="1185732"/>
    <x v="381"/>
    <x v="4"/>
    <x v="28"/>
    <x v="31"/>
    <x v="5"/>
    <n v="52"/>
    <x v="136"/>
    <x v="2319"/>
    <n v="7238.4"/>
    <n v="0.6"/>
    <x v="2"/>
    <x v="107"/>
  </r>
  <r>
    <x v="0"/>
    <n v="1185732"/>
    <x v="413"/>
    <x v="4"/>
    <x v="28"/>
    <x v="31"/>
    <x v="0"/>
    <n v="50"/>
    <x v="255"/>
    <x v="2320"/>
    <n v="7320"/>
    <n v="0.6"/>
    <x v="2"/>
    <x v="100"/>
  </r>
  <r>
    <x v="0"/>
    <n v="1185732"/>
    <x v="413"/>
    <x v="4"/>
    <x v="28"/>
    <x v="31"/>
    <x v="1"/>
    <n v="42"/>
    <x v="159"/>
    <x v="2321"/>
    <n v="4368"/>
    <n v="0.5"/>
    <x v="2"/>
    <x v="119"/>
  </r>
  <r>
    <x v="0"/>
    <n v="1185732"/>
    <x v="413"/>
    <x v="4"/>
    <x v="28"/>
    <x v="31"/>
    <x v="2"/>
    <n v="41"/>
    <x v="129"/>
    <x v="940"/>
    <n v="2814.2400000000002"/>
    <n v="0.39"/>
    <x v="2"/>
    <x v="87"/>
  </r>
  <r>
    <x v="0"/>
    <n v="1185732"/>
    <x v="413"/>
    <x v="4"/>
    <x v="28"/>
    <x v="31"/>
    <x v="3"/>
    <n v="41"/>
    <x v="129"/>
    <x v="940"/>
    <n v="2886.4"/>
    <n v="0.4"/>
    <x v="2"/>
    <x v="87"/>
  </r>
  <r>
    <x v="0"/>
    <n v="1185732"/>
    <x v="413"/>
    <x v="4"/>
    <x v="28"/>
    <x v="31"/>
    <x v="4"/>
    <n v="52"/>
    <x v="133"/>
    <x v="753"/>
    <n v="4717.4399999999996"/>
    <n v="0.48"/>
    <x v="2"/>
    <x v="107"/>
  </r>
  <r>
    <x v="0"/>
    <n v="1185732"/>
    <x v="413"/>
    <x v="4"/>
    <x v="28"/>
    <x v="31"/>
    <x v="5"/>
    <n v="56"/>
    <x v="37"/>
    <x v="789"/>
    <n v="8190"/>
    <n v="0.65"/>
    <x v="2"/>
    <x v="97"/>
  </r>
  <r>
    <x v="0"/>
    <n v="1185732"/>
    <x v="443"/>
    <x v="4"/>
    <x v="28"/>
    <x v="31"/>
    <x v="0"/>
    <n v="50"/>
    <x v="104"/>
    <x v="2322"/>
    <n v="7923.0000000000009"/>
    <n v="0.57000000000000006"/>
    <x v="2"/>
    <x v="100"/>
  </r>
  <r>
    <x v="0"/>
    <n v="1185732"/>
    <x v="443"/>
    <x v="4"/>
    <x v="28"/>
    <x v="31"/>
    <x v="1"/>
    <n v="44"/>
    <x v="143"/>
    <x v="980"/>
    <n v="3722.3999999999996"/>
    <n v="0.44999999999999996"/>
    <x v="2"/>
    <x v="90"/>
  </r>
  <r>
    <x v="0"/>
    <n v="1185732"/>
    <x v="443"/>
    <x v="4"/>
    <x v="28"/>
    <x v="31"/>
    <x v="2"/>
    <n v="43"/>
    <x v="158"/>
    <x v="2323"/>
    <n v="3040.1"/>
    <n v="0.35"/>
    <x v="2"/>
    <x v="94"/>
  </r>
  <r>
    <x v="0"/>
    <n v="1185732"/>
    <x v="443"/>
    <x v="4"/>
    <x v="28"/>
    <x v="31"/>
    <x v="3"/>
    <n v="53"/>
    <x v="37"/>
    <x v="2324"/>
    <n v="5008.5"/>
    <n v="0.42"/>
    <x v="2"/>
    <x v="102"/>
  </r>
  <r>
    <x v="0"/>
    <n v="1185732"/>
    <x v="443"/>
    <x v="4"/>
    <x v="28"/>
    <x v="31"/>
    <x v="4"/>
    <n v="66"/>
    <x v="130"/>
    <x v="1113"/>
    <n v="6079.92"/>
    <n v="0.47"/>
    <x v="2"/>
    <x v="108"/>
  </r>
  <r>
    <x v="0"/>
    <n v="1185732"/>
    <x v="443"/>
    <x v="4"/>
    <x v="28"/>
    <x v="31"/>
    <x v="5"/>
    <n v="74"/>
    <x v="92"/>
    <x v="2325"/>
    <n v="9603.7199999999993"/>
    <n v="0.63"/>
    <x v="2"/>
    <x v="135"/>
  </r>
  <r>
    <x v="0"/>
    <n v="1185732"/>
    <x v="472"/>
    <x v="4"/>
    <x v="28"/>
    <x v="31"/>
    <x v="0"/>
    <n v="67"/>
    <x v="94"/>
    <x v="2326"/>
    <n v="11658"/>
    <n v="0.6"/>
    <x v="2"/>
    <x v="125"/>
  </r>
  <r>
    <x v="0"/>
    <n v="1185732"/>
    <x v="472"/>
    <x v="4"/>
    <x v="28"/>
    <x v="31"/>
    <x v="1"/>
    <n v="58"/>
    <x v="156"/>
    <x v="1211"/>
    <n v="5715.9"/>
    <n v="0.44999999999999996"/>
    <x v="2"/>
    <x v="91"/>
  </r>
  <r>
    <x v="2"/>
    <n v="1185732"/>
    <x v="472"/>
    <x v="4"/>
    <x v="28"/>
    <x v="31"/>
    <x v="2"/>
    <n v="56"/>
    <x v="102"/>
    <x v="755"/>
    <n v="4214"/>
    <n v="0.35"/>
    <x v="2"/>
    <x v="97"/>
  </r>
  <r>
    <x v="2"/>
    <n v="1185732"/>
    <x v="472"/>
    <x v="4"/>
    <x v="28"/>
    <x v="31"/>
    <x v="3"/>
    <n v="59"/>
    <x v="145"/>
    <x v="2327"/>
    <n v="5150.7"/>
    <n v="0.44999999999999996"/>
    <x v="2"/>
    <x v="95"/>
  </r>
  <r>
    <x v="2"/>
    <n v="1185732"/>
    <x v="472"/>
    <x v="4"/>
    <x v="28"/>
    <x v="31"/>
    <x v="4"/>
    <n v="66"/>
    <x v="37"/>
    <x v="2328"/>
    <n v="6682.4999999999991"/>
    <n v="0.44999999999999996"/>
    <x v="2"/>
    <x v="108"/>
  </r>
  <r>
    <x v="2"/>
    <n v="1185732"/>
    <x v="472"/>
    <x v="4"/>
    <x v="28"/>
    <x v="31"/>
    <x v="5"/>
    <n v="68"/>
    <x v="151"/>
    <x v="2329"/>
    <n v="9302.4"/>
    <n v="0.6"/>
    <x v="2"/>
    <x v="105"/>
  </r>
  <r>
    <x v="2"/>
    <n v="1185732"/>
    <x v="170"/>
    <x v="4"/>
    <x v="28"/>
    <x v="31"/>
    <x v="0"/>
    <n v="33"/>
    <x v="108"/>
    <x v="2330"/>
    <n v="3811.5"/>
    <n v="0.5"/>
    <x v="2"/>
    <x v="112"/>
  </r>
  <r>
    <x v="2"/>
    <n v="1185732"/>
    <x v="170"/>
    <x v="4"/>
    <x v="28"/>
    <x v="31"/>
    <x v="1"/>
    <n v="34"/>
    <x v="141"/>
    <x v="2331"/>
    <n v="3077"/>
    <n v="0.5"/>
    <x v="2"/>
    <x v="111"/>
  </r>
  <r>
    <x v="2"/>
    <n v="1185732"/>
    <x v="170"/>
    <x v="4"/>
    <x v="28"/>
    <x v="31"/>
    <x v="2"/>
    <n v="24"/>
    <x v="133"/>
    <x v="2332"/>
    <n v="2449.44"/>
    <n v="0.54"/>
    <x v="2"/>
    <x v="110"/>
  </r>
  <r>
    <x v="2"/>
    <n v="1185732"/>
    <x v="170"/>
    <x v="4"/>
    <x v="28"/>
    <x v="31"/>
    <x v="3"/>
    <n v="29"/>
    <x v="217"/>
    <x v="2333"/>
    <n v="2759.3500000000004"/>
    <n v="0.55000000000000004"/>
    <x v="2"/>
    <x v="116"/>
  </r>
  <r>
    <x v="2"/>
    <n v="1185732"/>
    <x v="170"/>
    <x v="4"/>
    <x v="28"/>
    <x v="31"/>
    <x v="4"/>
    <n v="42"/>
    <x v="163"/>
    <x v="2334"/>
    <n v="3013.9199999999996"/>
    <n v="0.45999999999999996"/>
    <x v="2"/>
    <x v="119"/>
  </r>
  <r>
    <x v="2"/>
    <n v="1185732"/>
    <x v="170"/>
    <x v="4"/>
    <x v="28"/>
    <x v="31"/>
    <x v="5"/>
    <n v="34"/>
    <x v="130"/>
    <x v="807"/>
    <n v="4264.96"/>
    <n v="0.64"/>
    <x v="2"/>
    <x v="111"/>
  </r>
  <r>
    <x v="2"/>
    <n v="1185732"/>
    <x v="199"/>
    <x v="4"/>
    <x v="28"/>
    <x v="31"/>
    <x v="0"/>
    <n v="34"/>
    <x v="121"/>
    <x v="2335"/>
    <n v="4471"/>
    <n v="0.5"/>
    <x v="2"/>
    <x v="111"/>
  </r>
  <r>
    <x v="2"/>
    <n v="1185732"/>
    <x v="199"/>
    <x v="4"/>
    <x v="28"/>
    <x v="31"/>
    <x v="1"/>
    <n v="34"/>
    <x v="143"/>
    <x v="1232"/>
    <n v="3068.16"/>
    <n v="0.48"/>
    <x v="2"/>
    <x v="111"/>
  </r>
  <r>
    <x v="2"/>
    <n v="1185732"/>
    <x v="199"/>
    <x v="4"/>
    <x v="28"/>
    <x v="31"/>
    <x v="2"/>
    <n v="23"/>
    <x v="138"/>
    <x v="2336"/>
    <n v="2137.8500000000004"/>
    <n v="0.55000000000000004"/>
    <x v="2"/>
    <x v="113"/>
  </r>
  <r>
    <x v="2"/>
    <n v="1185732"/>
    <x v="199"/>
    <x v="4"/>
    <x v="29"/>
    <x v="32"/>
    <x v="3"/>
    <n v="29"/>
    <x v="213"/>
    <x v="2337"/>
    <n v="2059"/>
    <n v="0.5"/>
    <x v="2"/>
    <x v="116"/>
  </r>
  <r>
    <x v="2"/>
    <n v="1185732"/>
    <x v="199"/>
    <x v="4"/>
    <x v="29"/>
    <x v="32"/>
    <x v="4"/>
    <n v="44"/>
    <x v="263"/>
    <x v="1830"/>
    <n v="3960"/>
    <n v="0.5"/>
    <x v="2"/>
    <x v="90"/>
  </r>
  <r>
    <x v="2"/>
    <n v="1185732"/>
    <x v="199"/>
    <x v="4"/>
    <x v="29"/>
    <x v="32"/>
    <x v="5"/>
    <n v="29"/>
    <x v="126"/>
    <x v="2338"/>
    <n v="3532.2"/>
    <n v="0.6"/>
    <x v="2"/>
    <x v="116"/>
  </r>
  <r>
    <x v="2"/>
    <n v="1185732"/>
    <x v="704"/>
    <x v="4"/>
    <x v="29"/>
    <x v="32"/>
    <x v="0"/>
    <n v="28"/>
    <x v="91"/>
    <x v="1110"/>
    <n v="4173.12"/>
    <n v="0.54"/>
    <x v="2"/>
    <x v="128"/>
  </r>
  <r>
    <x v="2"/>
    <n v="1185732"/>
    <x v="704"/>
    <x v="4"/>
    <x v="29"/>
    <x v="32"/>
    <x v="1"/>
    <n v="29"/>
    <x v="42"/>
    <x v="2339"/>
    <n v="1957.4999999999998"/>
    <n v="0.44999999999999996"/>
    <x v="2"/>
    <x v="116"/>
  </r>
  <r>
    <x v="2"/>
    <n v="1185732"/>
    <x v="704"/>
    <x v="4"/>
    <x v="29"/>
    <x v="32"/>
    <x v="2"/>
    <n v="19"/>
    <x v="141"/>
    <x v="2340"/>
    <n v="1788.28"/>
    <n v="0.52"/>
    <x v="2"/>
    <x v="131"/>
  </r>
  <r>
    <x v="2"/>
    <n v="1185732"/>
    <x v="704"/>
    <x v="4"/>
    <x v="29"/>
    <x v="32"/>
    <x v="3"/>
    <n v="25"/>
    <x v="168"/>
    <x v="1991"/>
    <n v="1674"/>
    <n v="0.54"/>
    <x v="2"/>
    <x v="130"/>
  </r>
  <r>
    <x v="2"/>
    <n v="1185732"/>
    <x v="704"/>
    <x v="4"/>
    <x v="29"/>
    <x v="32"/>
    <x v="4"/>
    <n v="37"/>
    <x v="174"/>
    <x v="2341"/>
    <n v="2630.7"/>
    <n v="0.44999999999999996"/>
    <x v="2"/>
    <x v="117"/>
  </r>
  <r>
    <x v="2"/>
    <n v="1185732"/>
    <x v="704"/>
    <x v="4"/>
    <x v="29"/>
    <x v="32"/>
    <x v="5"/>
    <n v="27"/>
    <x v="138"/>
    <x v="2342"/>
    <n v="2829.06"/>
    <n v="0.62"/>
    <x v="2"/>
    <x v="118"/>
  </r>
  <r>
    <x v="2"/>
    <n v="1185732"/>
    <x v="721"/>
    <x v="4"/>
    <x v="29"/>
    <x v="32"/>
    <x v="0"/>
    <n v="27"/>
    <x v="121"/>
    <x v="2343"/>
    <n v="3834.5400000000004"/>
    <n v="0.54"/>
    <x v="2"/>
    <x v="118"/>
  </r>
  <r>
    <x v="2"/>
    <n v="1185732"/>
    <x v="721"/>
    <x v="4"/>
    <x v="29"/>
    <x v="32"/>
    <x v="1"/>
    <n v="28"/>
    <x v="155"/>
    <x v="2344"/>
    <n v="2039.8"/>
    <n v="0.47"/>
    <x v="2"/>
    <x v="128"/>
  </r>
  <r>
    <x v="2"/>
    <n v="1185732"/>
    <x v="721"/>
    <x v="4"/>
    <x v="29"/>
    <x v="32"/>
    <x v="2"/>
    <n v="20"/>
    <x v="179"/>
    <x v="1477"/>
    <n v="1584.0000000000002"/>
    <n v="0.55000000000000004"/>
    <x v="2"/>
    <x v="127"/>
  </r>
  <r>
    <x v="2"/>
    <n v="1185732"/>
    <x v="721"/>
    <x v="4"/>
    <x v="29"/>
    <x v="32"/>
    <x v="3"/>
    <n v="24"/>
    <x v="150"/>
    <x v="1597"/>
    <n v="1814.4"/>
    <n v="0.54"/>
    <x v="2"/>
    <x v="110"/>
  </r>
  <r>
    <x v="2"/>
    <n v="1185732"/>
    <x v="721"/>
    <x v="4"/>
    <x v="29"/>
    <x v="32"/>
    <x v="4"/>
    <n v="42"/>
    <x v="165"/>
    <x v="2277"/>
    <n v="2751"/>
    <n v="0.5"/>
    <x v="2"/>
    <x v="119"/>
  </r>
  <r>
    <x v="2"/>
    <n v="1185732"/>
    <x v="721"/>
    <x v="4"/>
    <x v="29"/>
    <x v="32"/>
    <x v="5"/>
    <n v="32"/>
    <x v="133"/>
    <x v="1236"/>
    <n v="3689.2799999999997"/>
    <n v="0.61"/>
    <x v="2"/>
    <x v="114"/>
  </r>
  <r>
    <x v="2"/>
    <n v="1185732"/>
    <x v="255"/>
    <x v="4"/>
    <x v="29"/>
    <x v="32"/>
    <x v="0"/>
    <n v="41"/>
    <x v="271"/>
    <x v="2345"/>
    <n v="5547.3"/>
    <n v="0.55000000000000004"/>
    <x v="2"/>
    <x v="87"/>
  </r>
  <r>
    <x v="2"/>
    <n v="1185732"/>
    <x v="255"/>
    <x v="4"/>
    <x v="29"/>
    <x v="32"/>
    <x v="1"/>
    <n v="42"/>
    <x v="131"/>
    <x v="947"/>
    <n v="3516.24"/>
    <n v="0.45999999999999996"/>
    <x v="2"/>
    <x v="119"/>
  </r>
  <r>
    <x v="2"/>
    <n v="1185732"/>
    <x v="255"/>
    <x v="4"/>
    <x v="29"/>
    <x v="32"/>
    <x v="2"/>
    <n v="37"/>
    <x v="138"/>
    <x v="2346"/>
    <n v="3314.09"/>
    <n v="0.53"/>
    <x v="2"/>
    <x v="117"/>
  </r>
  <r>
    <x v="2"/>
    <n v="1185732"/>
    <x v="255"/>
    <x v="4"/>
    <x v="29"/>
    <x v="32"/>
    <x v="3"/>
    <n v="38"/>
    <x v="42"/>
    <x v="2073"/>
    <n v="3078"/>
    <n v="0.54"/>
    <x v="2"/>
    <x v="115"/>
  </r>
  <r>
    <x v="2"/>
    <n v="1185732"/>
    <x v="255"/>
    <x v="4"/>
    <x v="29"/>
    <x v="32"/>
    <x v="4"/>
    <n v="46"/>
    <x v="42"/>
    <x v="1310"/>
    <n v="3381"/>
    <n v="0.49"/>
    <x v="2"/>
    <x v="89"/>
  </r>
  <r>
    <x v="2"/>
    <n v="1185732"/>
    <x v="255"/>
    <x v="4"/>
    <x v="29"/>
    <x v="32"/>
    <x v="5"/>
    <n v="51"/>
    <x v="126"/>
    <x v="917"/>
    <n v="6418.86"/>
    <n v="0.62"/>
    <x v="2"/>
    <x v="109"/>
  </r>
  <r>
    <x v="2"/>
    <n v="1185732"/>
    <x v="288"/>
    <x v="4"/>
    <x v="29"/>
    <x v="32"/>
    <x v="0"/>
    <n v="46"/>
    <x v="99"/>
    <x v="2347"/>
    <n v="6021.4000000000005"/>
    <n v="0.55000000000000004"/>
    <x v="2"/>
    <x v="89"/>
  </r>
  <r>
    <x v="2"/>
    <n v="1185732"/>
    <x v="288"/>
    <x v="4"/>
    <x v="29"/>
    <x v="32"/>
    <x v="1"/>
    <n v="42"/>
    <x v="131"/>
    <x v="947"/>
    <n v="3592.68"/>
    <n v="0.47"/>
    <x v="2"/>
    <x v="119"/>
  </r>
  <r>
    <x v="2"/>
    <n v="1185732"/>
    <x v="288"/>
    <x v="4"/>
    <x v="29"/>
    <x v="32"/>
    <x v="2"/>
    <n v="47"/>
    <x v="138"/>
    <x v="953"/>
    <n v="4289.22"/>
    <n v="0.54"/>
    <x v="2"/>
    <x v="85"/>
  </r>
  <r>
    <x v="2"/>
    <n v="1185732"/>
    <x v="288"/>
    <x v="4"/>
    <x v="29"/>
    <x v="32"/>
    <x v="3"/>
    <n v="49"/>
    <x v="138"/>
    <x v="2348"/>
    <n v="4223.3100000000004"/>
    <n v="0.51"/>
    <x v="2"/>
    <x v="98"/>
  </r>
  <r>
    <x v="2"/>
    <n v="1185732"/>
    <x v="288"/>
    <x v="4"/>
    <x v="29"/>
    <x v="32"/>
    <x v="4"/>
    <n v="61"/>
    <x v="134"/>
    <x v="2349"/>
    <n v="4872.07"/>
    <n v="0.49"/>
    <x v="2"/>
    <x v="103"/>
  </r>
  <r>
    <x v="2"/>
    <n v="1185732"/>
    <x v="288"/>
    <x v="4"/>
    <x v="29"/>
    <x v="32"/>
    <x v="5"/>
    <n v="67"/>
    <x v="108"/>
    <x v="2350"/>
    <n v="9286.1999999999989"/>
    <n v="0.6"/>
    <x v="2"/>
    <x v="125"/>
  </r>
  <r>
    <x v="2"/>
    <n v="1185732"/>
    <x v="316"/>
    <x v="4"/>
    <x v="29"/>
    <x v="32"/>
    <x v="0"/>
    <n v="60"/>
    <x v="281"/>
    <x v="2150"/>
    <n v="8820"/>
    <n v="0.5"/>
    <x v="2"/>
    <x v="106"/>
  </r>
  <r>
    <x v="2"/>
    <n v="1185732"/>
    <x v="316"/>
    <x v="4"/>
    <x v="29"/>
    <x v="32"/>
    <x v="1"/>
    <n v="58"/>
    <x v="167"/>
    <x v="1834"/>
    <n v="6496"/>
    <n v="0.5"/>
    <x v="2"/>
    <x v="91"/>
  </r>
  <r>
    <x v="2"/>
    <n v="1185732"/>
    <x v="316"/>
    <x v="4"/>
    <x v="29"/>
    <x v="32"/>
    <x v="2"/>
    <n v="53"/>
    <x v="130"/>
    <x v="2304"/>
    <n v="5713.4000000000005"/>
    <n v="0.55000000000000004"/>
    <x v="2"/>
    <x v="102"/>
  </r>
  <r>
    <x v="2"/>
    <n v="1185732"/>
    <x v="316"/>
    <x v="4"/>
    <x v="29"/>
    <x v="32"/>
    <x v="3"/>
    <n v="52"/>
    <x v="126"/>
    <x v="966"/>
    <n v="5383.56"/>
    <n v="0.51"/>
    <x v="2"/>
    <x v="107"/>
  </r>
  <r>
    <x v="2"/>
    <n v="1185732"/>
    <x v="316"/>
    <x v="4"/>
    <x v="29"/>
    <x v="32"/>
    <x v="4"/>
    <n v="59"/>
    <x v="131"/>
    <x v="918"/>
    <n v="5261.62"/>
    <n v="0.49"/>
    <x v="2"/>
    <x v="95"/>
  </r>
  <r>
    <x v="2"/>
    <n v="1185732"/>
    <x v="316"/>
    <x v="4"/>
    <x v="29"/>
    <x v="32"/>
    <x v="5"/>
    <n v="64"/>
    <x v="121"/>
    <x v="2351"/>
    <n v="10604.16"/>
    <n v="0.63"/>
    <x v="2"/>
    <x v="101"/>
  </r>
  <r>
    <x v="2"/>
    <n v="1185732"/>
    <x v="348"/>
    <x v="4"/>
    <x v="29"/>
    <x v="32"/>
    <x v="0"/>
    <n v="61"/>
    <x v="110"/>
    <x v="2352"/>
    <n v="9957.6400000000012"/>
    <n v="0.53"/>
    <x v="2"/>
    <x v="103"/>
  </r>
  <r>
    <x v="2"/>
    <n v="1185732"/>
    <x v="348"/>
    <x v="4"/>
    <x v="29"/>
    <x v="32"/>
    <x v="1"/>
    <n v="58"/>
    <x v="40"/>
    <x v="2353"/>
    <n v="5219.9999999999991"/>
    <n v="0.44999999999999996"/>
    <x v="2"/>
    <x v="91"/>
  </r>
  <r>
    <x v="2"/>
    <n v="1185732"/>
    <x v="348"/>
    <x v="4"/>
    <x v="29"/>
    <x v="32"/>
    <x v="2"/>
    <n v="54"/>
    <x v="124"/>
    <x v="879"/>
    <n v="6010.2000000000007"/>
    <n v="0.53"/>
    <x v="2"/>
    <x v="99"/>
  </r>
  <r>
    <x v="2"/>
    <n v="1185732"/>
    <x v="348"/>
    <x v="4"/>
    <x v="29"/>
    <x v="32"/>
    <x v="3"/>
    <n v="44"/>
    <x v="131"/>
    <x v="2354"/>
    <n v="4244.24"/>
    <n v="0.53"/>
    <x v="2"/>
    <x v="90"/>
  </r>
  <r>
    <x v="2"/>
    <n v="1185732"/>
    <x v="348"/>
    <x v="4"/>
    <x v="29"/>
    <x v="32"/>
    <x v="4"/>
    <n v="53"/>
    <x v="129"/>
    <x v="2355"/>
    <n v="4477.4399999999996"/>
    <n v="0.48"/>
    <x v="2"/>
    <x v="102"/>
  </r>
  <r>
    <x v="2"/>
    <n v="1185732"/>
    <x v="348"/>
    <x v="4"/>
    <x v="29"/>
    <x v="32"/>
    <x v="5"/>
    <n v="54"/>
    <x v="108"/>
    <x v="2356"/>
    <n v="7983.3600000000006"/>
    <n v="0.64"/>
    <x v="2"/>
    <x v="99"/>
  </r>
  <r>
    <x v="2"/>
    <n v="1185732"/>
    <x v="378"/>
    <x v="4"/>
    <x v="29"/>
    <x v="32"/>
    <x v="0"/>
    <n v="53"/>
    <x v="43"/>
    <x v="2357"/>
    <n v="6890"/>
    <n v="0.52"/>
    <x v="2"/>
    <x v="102"/>
  </r>
  <r>
    <x v="2"/>
    <n v="1185732"/>
    <x v="378"/>
    <x v="4"/>
    <x v="29"/>
    <x v="32"/>
    <x v="1"/>
    <n v="49"/>
    <x v="141"/>
    <x v="2193"/>
    <n v="4434.5"/>
    <n v="0.5"/>
    <x v="2"/>
    <x v="98"/>
  </r>
  <r>
    <x v="2"/>
    <n v="1185732"/>
    <x v="378"/>
    <x v="4"/>
    <x v="29"/>
    <x v="32"/>
    <x v="2"/>
    <n v="28"/>
    <x v="36"/>
    <x v="1071"/>
    <n v="2499"/>
    <n v="0.51"/>
    <x v="2"/>
    <x v="128"/>
  </r>
  <r>
    <x v="2"/>
    <n v="1185732"/>
    <x v="378"/>
    <x v="4"/>
    <x v="29"/>
    <x v="32"/>
    <x v="3"/>
    <n v="28"/>
    <x v="42"/>
    <x v="1077"/>
    <n v="2100"/>
    <n v="0.5"/>
    <x v="2"/>
    <x v="128"/>
  </r>
  <r>
    <x v="2"/>
    <n v="1185732"/>
    <x v="378"/>
    <x v="4"/>
    <x v="29"/>
    <x v="32"/>
    <x v="4"/>
    <n v="38"/>
    <x v="163"/>
    <x v="1903"/>
    <n v="2726.8799999999997"/>
    <n v="0.45999999999999996"/>
    <x v="2"/>
    <x v="115"/>
  </r>
  <r>
    <x v="2"/>
    <n v="1185732"/>
    <x v="378"/>
    <x v="4"/>
    <x v="29"/>
    <x v="32"/>
    <x v="5"/>
    <n v="41"/>
    <x v="126"/>
    <x v="2358"/>
    <n v="5077.03"/>
    <n v="0.61"/>
    <x v="2"/>
    <x v="87"/>
  </r>
  <r>
    <x v="2"/>
    <n v="1185732"/>
    <x v="410"/>
    <x v="4"/>
    <x v="29"/>
    <x v="32"/>
    <x v="0"/>
    <n v="42"/>
    <x v="82"/>
    <x v="869"/>
    <n v="5556.6"/>
    <n v="0.54"/>
    <x v="2"/>
    <x v="119"/>
  </r>
  <r>
    <x v="2"/>
    <n v="1185732"/>
    <x v="410"/>
    <x v="4"/>
    <x v="29"/>
    <x v="32"/>
    <x v="1"/>
    <n v="33"/>
    <x v="130"/>
    <x v="1829"/>
    <n v="2975.2799999999997"/>
    <n v="0.45999999999999996"/>
    <x v="2"/>
    <x v="112"/>
  </r>
  <r>
    <x v="2"/>
    <n v="1185732"/>
    <x v="410"/>
    <x v="4"/>
    <x v="29"/>
    <x v="32"/>
    <x v="2"/>
    <n v="34"/>
    <x v="42"/>
    <x v="2047"/>
    <n v="2601"/>
    <n v="0.51"/>
    <x v="2"/>
    <x v="111"/>
  </r>
  <r>
    <x v="2"/>
    <n v="1185732"/>
    <x v="410"/>
    <x v="4"/>
    <x v="29"/>
    <x v="32"/>
    <x v="3"/>
    <n v="34"/>
    <x v="160"/>
    <x v="1311"/>
    <n v="2937.6000000000004"/>
    <n v="0.54"/>
    <x v="2"/>
    <x v="111"/>
  </r>
  <r>
    <x v="2"/>
    <n v="1185732"/>
    <x v="410"/>
    <x v="4"/>
    <x v="29"/>
    <x v="32"/>
    <x v="4"/>
    <n v="42"/>
    <x v="197"/>
    <x v="2359"/>
    <n v="2941.2599999999998"/>
    <n v="0.47"/>
    <x v="2"/>
    <x v="119"/>
  </r>
  <r>
    <x v="2"/>
    <n v="1185732"/>
    <x v="410"/>
    <x v="4"/>
    <x v="29"/>
    <x v="32"/>
    <x v="5"/>
    <n v="48"/>
    <x v="129"/>
    <x v="2360"/>
    <n v="5322.24"/>
    <n v="0.63"/>
    <x v="2"/>
    <x v="92"/>
  </r>
  <r>
    <x v="2"/>
    <n v="1185732"/>
    <x v="440"/>
    <x v="4"/>
    <x v="29"/>
    <x v="32"/>
    <x v="0"/>
    <n v="44"/>
    <x v="102"/>
    <x v="2361"/>
    <n v="5203"/>
    <n v="0.55000000000000004"/>
    <x v="2"/>
    <x v="90"/>
  </r>
  <r>
    <x v="2"/>
    <n v="1185732"/>
    <x v="440"/>
    <x v="4"/>
    <x v="29"/>
    <x v="32"/>
    <x v="1"/>
    <n v="32"/>
    <x v="49"/>
    <x v="1204"/>
    <n v="2932.7999999999997"/>
    <n v="0.47"/>
    <x v="2"/>
    <x v="114"/>
  </r>
  <r>
    <x v="2"/>
    <n v="1185732"/>
    <x v="440"/>
    <x v="4"/>
    <x v="29"/>
    <x v="32"/>
    <x v="2"/>
    <n v="38"/>
    <x v="212"/>
    <x v="1508"/>
    <n v="3426.84"/>
    <n v="0.54"/>
    <x v="2"/>
    <x v="115"/>
  </r>
  <r>
    <x v="2"/>
    <n v="1185732"/>
    <x v="440"/>
    <x v="4"/>
    <x v="29"/>
    <x v="32"/>
    <x v="3"/>
    <n v="55"/>
    <x v="134"/>
    <x v="2362"/>
    <n v="4572.1499999999996"/>
    <n v="0.51"/>
    <x v="2"/>
    <x v="88"/>
  </r>
  <r>
    <x v="2"/>
    <n v="1185732"/>
    <x v="440"/>
    <x v="4"/>
    <x v="29"/>
    <x v="32"/>
    <x v="4"/>
    <n v="72"/>
    <x v="134"/>
    <x v="1324"/>
    <n v="5750.64"/>
    <n v="0.49"/>
    <x v="2"/>
    <x v="120"/>
  </r>
  <r>
    <x v="2"/>
    <n v="1185732"/>
    <x v="440"/>
    <x v="4"/>
    <x v="29"/>
    <x v="32"/>
    <x v="5"/>
    <n v="72"/>
    <x v="124"/>
    <x v="1394"/>
    <n v="9676.8000000000011"/>
    <n v="0.64"/>
    <x v="2"/>
    <x v="120"/>
  </r>
  <r>
    <x v="2"/>
    <n v="1185732"/>
    <x v="469"/>
    <x v="4"/>
    <x v="29"/>
    <x v="32"/>
    <x v="0"/>
    <n v="64"/>
    <x v="255"/>
    <x v="2363"/>
    <n v="7964.16"/>
    <n v="0.51"/>
    <x v="2"/>
    <x v="101"/>
  </r>
  <r>
    <x v="2"/>
    <n v="1185732"/>
    <x v="469"/>
    <x v="4"/>
    <x v="29"/>
    <x v="32"/>
    <x v="1"/>
    <n v="55"/>
    <x v="158"/>
    <x v="2364"/>
    <n v="4999.4999999999991"/>
    <n v="0.44999999999999996"/>
    <x v="2"/>
    <x v="88"/>
  </r>
  <r>
    <x v="5"/>
    <n v="1185732"/>
    <x v="469"/>
    <x v="4"/>
    <x v="29"/>
    <x v="32"/>
    <x v="2"/>
    <n v="55"/>
    <x v="153"/>
    <x v="899"/>
    <n v="6114.9000000000005"/>
    <n v="0.51"/>
    <x v="2"/>
    <x v="88"/>
  </r>
  <r>
    <x v="5"/>
    <n v="1185732"/>
    <x v="469"/>
    <x v="4"/>
    <x v="29"/>
    <x v="32"/>
    <x v="3"/>
    <n v="55"/>
    <x v="130"/>
    <x v="2365"/>
    <n v="5821.2000000000007"/>
    <n v="0.54"/>
    <x v="2"/>
    <x v="88"/>
  </r>
  <r>
    <x v="5"/>
    <n v="1185732"/>
    <x v="469"/>
    <x v="4"/>
    <x v="29"/>
    <x v="32"/>
    <x v="4"/>
    <n v="65"/>
    <x v="138"/>
    <x v="2366"/>
    <n v="5382.65"/>
    <n v="0.49"/>
    <x v="2"/>
    <x v="124"/>
  </r>
  <r>
    <x v="5"/>
    <n v="1185732"/>
    <x v="469"/>
    <x v="4"/>
    <x v="29"/>
    <x v="32"/>
    <x v="5"/>
    <n v="69"/>
    <x v="37"/>
    <x v="2367"/>
    <n v="10091.25"/>
    <n v="0.65"/>
    <x v="2"/>
    <x v="122"/>
  </r>
  <r>
    <x v="5"/>
    <n v="1185732"/>
    <x v="177"/>
    <x v="4"/>
    <x v="29"/>
    <x v="32"/>
    <x v="0"/>
    <n v="32"/>
    <x v="145"/>
    <x v="2368"/>
    <n v="3228.1600000000003"/>
    <n v="0.52"/>
    <x v="2"/>
    <x v="114"/>
  </r>
  <r>
    <x v="5"/>
    <n v="1185732"/>
    <x v="177"/>
    <x v="4"/>
    <x v="29"/>
    <x v="32"/>
    <x v="1"/>
    <n v="33"/>
    <x v="42"/>
    <x v="1150"/>
    <n v="2475"/>
    <n v="0.5"/>
    <x v="2"/>
    <x v="112"/>
  </r>
  <r>
    <x v="5"/>
    <n v="1185732"/>
    <x v="177"/>
    <x v="4"/>
    <x v="29"/>
    <x v="32"/>
    <x v="2"/>
    <n v="24"/>
    <x v="212"/>
    <x v="2369"/>
    <n v="2164.3200000000002"/>
    <n v="0.54"/>
    <x v="2"/>
    <x v="110"/>
  </r>
  <r>
    <x v="5"/>
    <n v="1185732"/>
    <x v="177"/>
    <x v="4"/>
    <x v="29"/>
    <x v="32"/>
    <x v="3"/>
    <n v="29"/>
    <x v="248"/>
    <x v="2020"/>
    <n v="1854.8400000000001"/>
    <n v="0.52"/>
    <x v="2"/>
    <x v="116"/>
  </r>
  <r>
    <x v="5"/>
    <n v="1185732"/>
    <x v="177"/>
    <x v="4"/>
    <x v="29"/>
    <x v="32"/>
    <x v="4"/>
    <n v="44"/>
    <x v="209"/>
    <x v="805"/>
    <n v="2816"/>
    <n v="0.5"/>
    <x v="2"/>
    <x v="90"/>
  </r>
  <r>
    <x v="5"/>
    <n v="1185732"/>
    <x v="177"/>
    <x v="4"/>
    <x v="29"/>
    <x v="32"/>
    <x v="5"/>
    <n v="32"/>
    <x v="217"/>
    <x v="1474"/>
    <n v="3598.4"/>
    <n v="0.65"/>
    <x v="2"/>
    <x v="114"/>
  </r>
  <r>
    <x v="5"/>
    <n v="1185732"/>
    <x v="206"/>
    <x v="4"/>
    <x v="29"/>
    <x v="32"/>
    <x v="0"/>
    <n v="32"/>
    <x v="108"/>
    <x v="1936"/>
    <n v="3696"/>
    <n v="0.5"/>
    <x v="2"/>
    <x v="114"/>
  </r>
  <r>
    <x v="5"/>
    <n v="1185732"/>
    <x v="206"/>
    <x v="4"/>
    <x v="29"/>
    <x v="32"/>
    <x v="1"/>
    <n v="33"/>
    <x v="231"/>
    <x v="1770"/>
    <n v="2359.5"/>
    <n v="0.5"/>
    <x v="2"/>
    <x v="112"/>
  </r>
  <r>
    <x v="5"/>
    <n v="1185732"/>
    <x v="206"/>
    <x v="4"/>
    <x v="29"/>
    <x v="32"/>
    <x v="2"/>
    <n v="23"/>
    <x v="174"/>
    <x v="2370"/>
    <n v="1817"/>
    <n v="0.5"/>
    <x v="2"/>
    <x v="113"/>
  </r>
  <r>
    <x v="5"/>
    <n v="1185732"/>
    <x v="206"/>
    <x v="3"/>
    <x v="30"/>
    <x v="33"/>
    <x v="3"/>
    <n v="29"/>
    <x v="253"/>
    <x v="2038"/>
    <n v="1464.5"/>
    <n v="0.5"/>
    <x v="2"/>
    <x v="116"/>
  </r>
  <r>
    <x v="5"/>
    <n v="1185732"/>
    <x v="206"/>
    <x v="3"/>
    <x v="30"/>
    <x v="33"/>
    <x v="4"/>
    <n v="41"/>
    <x v="185"/>
    <x v="2131"/>
    <n v="2300.9199999999996"/>
    <n v="0.45999999999999996"/>
    <x v="2"/>
    <x v="87"/>
  </r>
  <r>
    <x v="5"/>
    <n v="1185732"/>
    <x v="206"/>
    <x v="3"/>
    <x v="30"/>
    <x v="33"/>
    <x v="5"/>
    <n v="29"/>
    <x v="231"/>
    <x v="1904"/>
    <n v="2529.67"/>
    <n v="0.61"/>
    <x v="2"/>
    <x v="116"/>
  </r>
  <r>
    <x v="5"/>
    <n v="1185732"/>
    <x v="214"/>
    <x v="3"/>
    <x v="30"/>
    <x v="33"/>
    <x v="0"/>
    <n v="27"/>
    <x v="108"/>
    <x v="2371"/>
    <n v="3243.2400000000002"/>
    <n v="0.52"/>
    <x v="2"/>
    <x v="118"/>
  </r>
  <r>
    <x v="5"/>
    <n v="1185732"/>
    <x v="214"/>
    <x v="3"/>
    <x v="30"/>
    <x v="33"/>
    <x v="1"/>
    <n v="27"/>
    <x v="214"/>
    <x v="2372"/>
    <n v="1530.8999999999999"/>
    <n v="0.44999999999999996"/>
    <x v="2"/>
    <x v="118"/>
  </r>
  <r>
    <x v="5"/>
    <n v="1185732"/>
    <x v="214"/>
    <x v="3"/>
    <x v="30"/>
    <x v="33"/>
    <x v="2"/>
    <n v="20"/>
    <x v="168"/>
    <x v="2373"/>
    <n v="1314.4"/>
    <n v="0.53"/>
    <x v="2"/>
    <x v="127"/>
  </r>
  <r>
    <x v="5"/>
    <n v="1185732"/>
    <x v="214"/>
    <x v="3"/>
    <x v="30"/>
    <x v="33"/>
    <x v="3"/>
    <n v="24"/>
    <x v="230"/>
    <x v="1045"/>
    <n v="1223.04"/>
    <n v="0.52"/>
    <x v="2"/>
    <x v="110"/>
  </r>
  <r>
    <x v="5"/>
    <n v="1185732"/>
    <x v="214"/>
    <x v="3"/>
    <x v="30"/>
    <x v="33"/>
    <x v="4"/>
    <n v="37"/>
    <x v="161"/>
    <x v="2374"/>
    <n v="2048.69"/>
    <n v="0.49"/>
    <x v="2"/>
    <x v="117"/>
  </r>
  <r>
    <x v="5"/>
    <n v="1185732"/>
    <x v="214"/>
    <x v="3"/>
    <x v="30"/>
    <x v="33"/>
    <x v="5"/>
    <n v="28"/>
    <x v="209"/>
    <x v="2375"/>
    <n v="2186.2399999999998"/>
    <n v="0.61"/>
    <x v="2"/>
    <x v="128"/>
  </r>
  <r>
    <x v="5"/>
    <n v="1185732"/>
    <x v="233"/>
    <x v="3"/>
    <x v="30"/>
    <x v="33"/>
    <x v="0"/>
    <n v="28"/>
    <x v="153"/>
    <x v="2376"/>
    <n v="3357.2000000000003"/>
    <n v="0.55000000000000004"/>
    <x v="2"/>
    <x v="128"/>
  </r>
  <r>
    <x v="5"/>
    <n v="1185732"/>
    <x v="233"/>
    <x v="3"/>
    <x v="30"/>
    <x v="33"/>
    <x v="1"/>
    <n v="28"/>
    <x v="215"/>
    <x v="1609"/>
    <n v="1522.92"/>
    <n v="0.49"/>
    <x v="2"/>
    <x v="128"/>
  </r>
  <r>
    <x v="5"/>
    <n v="1185732"/>
    <x v="233"/>
    <x v="3"/>
    <x v="30"/>
    <x v="33"/>
    <x v="2"/>
    <n v="19"/>
    <x v="162"/>
    <x v="2377"/>
    <n v="1067.42"/>
    <n v="0.53"/>
    <x v="2"/>
    <x v="131"/>
  </r>
  <r>
    <x v="5"/>
    <n v="1185732"/>
    <x v="233"/>
    <x v="3"/>
    <x v="30"/>
    <x v="33"/>
    <x v="3"/>
    <n v="24"/>
    <x v="240"/>
    <x v="2134"/>
    <n v="1224"/>
    <n v="0.5"/>
    <x v="2"/>
    <x v="110"/>
  </r>
  <r>
    <x v="5"/>
    <n v="1185732"/>
    <x v="233"/>
    <x v="3"/>
    <x v="30"/>
    <x v="33"/>
    <x v="4"/>
    <n v="42"/>
    <x v="253"/>
    <x v="2378"/>
    <n v="1993.7399999999998"/>
    <n v="0.47"/>
    <x v="2"/>
    <x v="119"/>
  </r>
  <r>
    <x v="5"/>
    <n v="1185732"/>
    <x v="233"/>
    <x v="3"/>
    <x v="30"/>
    <x v="33"/>
    <x v="5"/>
    <n v="34"/>
    <x v="251"/>
    <x v="2379"/>
    <n v="3027.7000000000003"/>
    <n v="0.65"/>
    <x v="2"/>
    <x v="111"/>
  </r>
  <r>
    <x v="5"/>
    <n v="1185732"/>
    <x v="262"/>
    <x v="3"/>
    <x v="30"/>
    <x v="33"/>
    <x v="0"/>
    <n v="42"/>
    <x v="273"/>
    <x v="962"/>
    <n v="4347"/>
    <n v="0.5"/>
    <x v="2"/>
    <x v="119"/>
  </r>
  <r>
    <x v="5"/>
    <n v="1185732"/>
    <x v="262"/>
    <x v="3"/>
    <x v="30"/>
    <x v="33"/>
    <x v="1"/>
    <n v="44"/>
    <x v="192"/>
    <x v="1773"/>
    <n v="2910.6"/>
    <n v="0.49"/>
    <x v="2"/>
    <x v="90"/>
  </r>
  <r>
    <x v="5"/>
    <n v="1185732"/>
    <x v="262"/>
    <x v="3"/>
    <x v="30"/>
    <x v="33"/>
    <x v="2"/>
    <n v="39"/>
    <x v="231"/>
    <x v="2291"/>
    <n v="2844.27"/>
    <n v="0.51"/>
    <x v="2"/>
    <x v="93"/>
  </r>
  <r>
    <x v="5"/>
    <n v="1185732"/>
    <x v="262"/>
    <x v="3"/>
    <x v="30"/>
    <x v="33"/>
    <x v="3"/>
    <n v="38"/>
    <x v="248"/>
    <x v="1242"/>
    <n v="2570.7000000000003"/>
    <n v="0.55000000000000004"/>
    <x v="2"/>
    <x v="115"/>
  </r>
  <r>
    <x v="5"/>
    <n v="1185732"/>
    <x v="262"/>
    <x v="3"/>
    <x v="30"/>
    <x v="33"/>
    <x v="4"/>
    <n v="49"/>
    <x v="214"/>
    <x v="817"/>
    <n v="2840.04"/>
    <n v="0.45999999999999996"/>
    <x v="2"/>
    <x v="98"/>
  </r>
  <r>
    <x v="5"/>
    <n v="1185732"/>
    <x v="262"/>
    <x v="3"/>
    <x v="30"/>
    <x v="33"/>
    <x v="5"/>
    <n v="53"/>
    <x v="231"/>
    <x v="2380"/>
    <n v="4850.5600000000004"/>
    <n v="0.64"/>
    <x v="2"/>
    <x v="102"/>
  </r>
  <r>
    <x v="5"/>
    <n v="1185732"/>
    <x v="295"/>
    <x v="3"/>
    <x v="30"/>
    <x v="33"/>
    <x v="0"/>
    <n v="49"/>
    <x v="136"/>
    <x v="1238"/>
    <n v="6025.04"/>
    <n v="0.53"/>
    <x v="2"/>
    <x v="98"/>
  </r>
  <r>
    <x v="5"/>
    <n v="1185732"/>
    <x v="295"/>
    <x v="3"/>
    <x v="30"/>
    <x v="33"/>
    <x v="1"/>
    <n v="41"/>
    <x v="216"/>
    <x v="1307"/>
    <n v="2602.6799999999998"/>
    <n v="0.45999999999999996"/>
    <x v="2"/>
    <x v="87"/>
  </r>
  <r>
    <x v="5"/>
    <n v="1185732"/>
    <x v="295"/>
    <x v="3"/>
    <x v="30"/>
    <x v="33"/>
    <x v="2"/>
    <n v="49"/>
    <x v="213"/>
    <x v="2381"/>
    <n v="3757.32"/>
    <n v="0.54"/>
    <x v="2"/>
    <x v="98"/>
  </r>
  <r>
    <x v="5"/>
    <n v="1185732"/>
    <x v="295"/>
    <x v="3"/>
    <x v="30"/>
    <x v="33"/>
    <x v="3"/>
    <n v="49"/>
    <x v="150"/>
    <x v="2382"/>
    <n v="3498.6"/>
    <n v="0.51"/>
    <x v="2"/>
    <x v="98"/>
  </r>
  <r>
    <x v="5"/>
    <n v="1185732"/>
    <x v="295"/>
    <x v="3"/>
    <x v="30"/>
    <x v="33"/>
    <x v="4"/>
    <n v="62"/>
    <x v="42"/>
    <x v="1878"/>
    <n v="4371"/>
    <n v="0.47"/>
    <x v="2"/>
    <x v="104"/>
  </r>
  <r>
    <x v="5"/>
    <n v="1185732"/>
    <x v="295"/>
    <x v="3"/>
    <x v="30"/>
    <x v="33"/>
    <x v="5"/>
    <n v="64"/>
    <x v="130"/>
    <x v="2383"/>
    <n v="7777.28"/>
    <n v="0.62"/>
    <x v="2"/>
    <x v="101"/>
  </r>
  <r>
    <x v="5"/>
    <n v="1185732"/>
    <x v="323"/>
    <x v="3"/>
    <x v="30"/>
    <x v="33"/>
    <x v="0"/>
    <n v="63"/>
    <x v="100"/>
    <x v="2384"/>
    <n v="8255.52"/>
    <n v="0.52"/>
    <x v="2"/>
    <x v="121"/>
  </r>
  <r>
    <x v="5"/>
    <n v="1185732"/>
    <x v="323"/>
    <x v="3"/>
    <x v="30"/>
    <x v="33"/>
    <x v="1"/>
    <n v="56"/>
    <x v="49"/>
    <x v="1639"/>
    <n v="5132.3999999999996"/>
    <n v="0.47"/>
    <x v="2"/>
    <x v="97"/>
  </r>
  <r>
    <x v="5"/>
    <n v="1185732"/>
    <x v="323"/>
    <x v="3"/>
    <x v="30"/>
    <x v="33"/>
    <x v="2"/>
    <n v="51"/>
    <x v="217"/>
    <x v="1717"/>
    <n v="4499.7300000000005"/>
    <n v="0.51"/>
    <x v="2"/>
    <x v="109"/>
  </r>
  <r>
    <x v="5"/>
    <n v="1185732"/>
    <x v="323"/>
    <x v="3"/>
    <x v="30"/>
    <x v="33"/>
    <x v="3"/>
    <n v="53"/>
    <x v="152"/>
    <x v="2385"/>
    <n v="4350.2400000000007"/>
    <n v="0.54"/>
    <x v="2"/>
    <x v="102"/>
  </r>
  <r>
    <x v="5"/>
    <n v="1185732"/>
    <x v="323"/>
    <x v="3"/>
    <x v="30"/>
    <x v="33"/>
    <x v="4"/>
    <n v="59"/>
    <x v="125"/>
    <x v="2386"/>
    <n v="4179.5599999999995"/>
    <n v="0.45999999999999996"/>
    <x v="2"/>
    <x v="95"/>
  </r>
  <r>
    <x v="5"/>
    <n v="1185732"/>
    <x v="323"/>
    <x v="3"/>
    <x v="30"/>
    <x v="33"/>
    <x v="5"/>
    <n v="69"/>
    <x v="141"/>
    <x v="1879"/>
    <n v="7868.07"/>
    <n v="0.63"/>
    <x v="2"/>
    <x v="122"/>
  </r>
  <r>
    <x v="5"/>
    <n v="1185732"/>
    <x v="355"/>
    <x v="3"/>
    <x v="30"/>
    <x v="33"/>
    <x v="0"/>
    <n v="61"/>
    <x v="151"/>
    <x v="2387"/>
    <n v="6954"/>
    <n v="0.5"/>
    <x v="2"/>
    <x v="103"/>
  </r>
  <r>
    <x v="5"/>
    <n v="1185732"/>
    <x v="355"/>
    <x v="3"/>
    <x v="30"/>
    <x v="33"/>
    <x v="1"/>
    <n v="58"/>
    <x v="49"/>
    <x v="1217"/>
    <n v="5202.5999999999995"/>
    <n v="0.45999999999999996"/>
    <x v="2"/>
    <x v="91"/>
  </r>
  <r>
    <x v="5"/>
    <n v="1185732"/>
    <x v="355"/>
    <x v="3"/>
    <x v="30"/>
    <x v="33"/>
    <x v="2"/>
    <n v="53"/>
    <x v="42"/>
    <x v="1882"/>
    <n v="4054.5"/>
    <n v="0.51"/>
    <x v="2"/>
    <x v="102"/>
  </r>
  <r>
    <x v="5"/>
    <n v="1185732"/>
    <x v="355"/>
    <x v="3"/>
    <x v="30"/>
    <x v="33"/>
    <x v="3"/>
    <n v="41"/>
    <x v="174"/>
    <x v="2388"/>
    <n v="3303.78"/>
    <n v="0.51"/>
    <x v="2"/>
    <x v="87"/>
  </r>
  <r>
    <x v="5"/>
    <n v="1185732"/>
    <x v="355"/>
    <x v="3"/>
    <x v="30"/>
    <x v="33"/>
    <x v="4"/>
    <n v="50"/>
    <x v="192"/>
    <x v="2389"/>
    <n v="3307.5"/>
    <n v="0.49"/>
    <x v="2"/>
    <x v="100"/>
  </r>
  <r>
    <x v="5"/>
    <n v="1185732"/>
    <x v="355"/>
    <x v="3"/>
    <x v="30"/>
    <x v="33"/>
    <x v="5"/>
    <n v="54"/>
    <x v="138"/>
    <x v="2390"/>
    <n v="5566.86"/>
    <n v="0.61"/>
    <x v="2"/>
    <x v="99"/>
  </r>
  <r>
    <x v="5"/>
    <n v="1185732"/>
    <x v="385"/>
    <x v="3"/>
    <x v="30"/>
    <x v="33"/>
    <x v="0"/>
    <n v="50"/>
    <x v="37"/>
    <x v="186"/>
    <n v="6075"/>
    <n v="0.54"/>
    <x v="2"/>
    <x v="100"/>
  </r>
  <r>
    <x v="5"/>
    <n v="1185732"/>
    <x v="385"/>
    <x v="3"/>
    <x v="30"/>
    <x v="33"/>
    <x v="1"/>
    <n v="47"/>
    <x v="217"/>
    <x v="2391"/>
    <n v="3821.5699999999997"/>
    <n v="0.47"/>
    <x v="2"/>
    <x v="85"/>
  </r>
  <r>
    <x v="5"/>
    <n v="1185732"/>
    <x v="385"/>
    <x v="3"/>
    <x v="30"/>
    <x v="33"/>
    <x v="2"/>
    <n v="23"/>
    <x v="216"/>
    <x v="1312"/>
    <n v="1745.7"/>
    <n v="0.55000000000000004"/>
    <x v="2"/>
    <x v="113"/>
  </r>
  <r>
    <x v="5"/>
    <n v="1185732"/>
    <x v="385"/>
    <x v="3"/>
    <x v="30"/>
    <x v="33"/>
    <x v="3"/>
    <n v="24"/>
    <x v="161"/>
    <x v="2392"/>
    <n v="1383.1200000000001"/>
    <n v="0.51"/>
    <x v="2"/>
    <x v="110"/>
  </r>
  <r>
    <x v="5"/>
    <n v="1185732"/>
    <x v="385"/>
    <x v="3"/>
    <x v="30"/>
    <x v="33"/>
    <x v="4"/>
    <n v="32"/>
    <x v="185"/>
    <x v="1181"/>
    <n v="1873.9199999999998"/>
    <n v="0.48"/>
    <x v="2"/>
    <x v="114"/>
  </r>
  <r>
    <x v="5"/>
    <n v="1185732"/>
    <x v="385"/>
    <x v="3"/>
    <x v="30"/>
    <x v="33"/>
    <x v="5"/>
    <n v="37"/>
    <x v="216"/>
    <x v="2393"/>
    <n v="3165.72"/>
    <n v="0.62"/>
    <x v="2"/>
    <x v="117"/>
  </r>
  <r>
    <x v="5"/>
    <n v="1185732"/>
    <x v="417"/>
    <x v="3"/>
    <x v="30"/>
    <x v="33"/>
    <x v="0"/>
    <n v="36"/>
    <x v="124"/>
    <x v="832"/>
    <n v="3931.2000000000003"/>
    <n v="0.52"/>
    <x v="2"/>
    <x v="86"/>
  </r>
  <r>
    <x v="5"/>
    <n v="1185732"/>
    <x v="417"/>
    <x v="3"/>
    <x v="30"/>
    <x v="33"/>
    <x v="1"/>
    <n v="29"/>
    <x v="216"/>
    <x v="1261"/>
    <n v="1880.9399999999998"/>
    <n v="0.47"/>
    <x v="2"/>
    <x v="116"/>
  </r>
  <r>
    <x v="5"/>
    <n v="1185732"/>
    <x v="417"/>
    <x v="3"/>
    <x v="30"/>
    <x v="33"/>
    <x v="2"/>
    <n v="27"/>
    <x v="162"/>
    <x v="1008"/>
    <n v="1516.8600000000001"/>
    <n v="0.53"/>
    <x v="2"/>
    <x v="118"/>
  </r>
  <r>
    <x v="5"/>
    <n v="1185732"/>
    <x v="417"/>
    <x v="3"/>
    <x v="30"/>
    <x v="33"/>
    <x v="3"/>
    <n v="29"/>
    <x v="205"/>
    <x v="1973"/>
    <n v="1656.48"/>
    <n v="0.51"/>
    <x v="2"/>
    <x v="116"/>
  </r>
  <r>
    <x v="5"/>
    <n v="1185732"/>
    <x v="417"/>
    <x v="3"/>
    <x v="30"/>
    <x v="33"/>
    <x v="4"/>
    <n v="37"/>
    <x v="210"/>
    <x v="1249"/>
    <n v="1974.32"/>
    <n v="0.45999999999999996"/>
    <x v="2"/>
    <x v="117"/>
  </r>
  <r>
    <x v="5"/>
    <n v="1185732"/>
    <x v="417"/>
    <x v="3"/>
    <x v="30"/>
    <x v="33"/>
    <x v="5"/>
    <n v="38"/>
    <x v="135"/>
    <x v="1513"/>
    <n v="3519.18"/>
    <n v="0.63"/>
    <x v="2"/>
    <x v="115"/>
  </r>
  <r>
    <x v="5"/>
    <n v="1185732"/>
    <x v="447"/>
    <x v="3"/>
    <x v="30"/>
    <x v="33"/>
    <x v="0"/>
    <n v="34"/>
    <x v="138"/>
    <x v="2394"/>
    <n v="2987.92"/>
    <n v="0.52"/>
    <x v="2"/>
    <x v="111"/>
  </r>
  <r>
    <x v="5"/>
    <n v="1185732"/>
    <x v="447"/>
    <x v="3"/>
    <x v="30"/>
    <x v="33"/>
    <x v="1"/>
    <n v="24"/>
    <x v="150"/>
    <x v="1597"/>
    <n v="1511.9999999999998"/>
    <n v="0.44999999999999996"/>
    <x v="2"/>
    <x v="110"/>
  </r>
  <r>
    <x v="5"/>
    <n v="1185732"/>
    <x v="447"/>
    <x v="3"/>
    <x v="30"/>
    <x v="33"/>
    <x v="2"/>
    <n v="32"/>
    <x v="210"/>
    <x v="1067"/>
    <n v="1856"/>
    <n v="0.5"/>
    <x v="2"/>
    <x v="114"/>
  </r>
  <r>
    <x v="5"/>
    <n v="1185732"/>
    <x v="447"/>
    <x v="3"/>
    <x v="30"/>
    <x v="33"/>
    <x v="3"/>
    <n v="59"/>
    <x v="192"/>
    <x v="2395"/>
    <n v="3982.5"/>
    <n v="0.5"/>
    <x v="2"/>
    <x v="95"/>
  </r>
  <r>
    <x v="5"/>
    <n v="1185732"/>
    <x v="447"/>
    <x v="3"/>
    <x v="30"/>
    <x v="33"/>
    <x v="4"/>
    <n v="76"/>
    <x v="216"/>
    <x v="1355"/>
    <n v="5139.12"/>
    <n v="0.49"/>
    <x v="2"/>
    <x v="123"/>
  </r>
  <r>
    <x v="5"/>
    <n v="1185732"/>
    <x v="447"/>
    <x v="3"/>
    <x v="30"/>
    <x v="33"/>
    <x v="5"/>
    <n v="74"/>
    <x v="212"/>
    <x v="2396"/>
    <n v="7909.12"/>
    <n v="0.64"/>
    <x v="2"/>
    <x v="135"/>
  </r>
  <r>
    <x v="5"/>
    <n v="1185732"/>
    <x v="476"/>
    <x v="3"/>
    <x v="30"/>
    <x v="33"/>
    <x v="0"/>
    <n v="70"/>
    <x v="108"/>
    <x v="1332"/>
    <n v="8085"/>
    <n v="0.5"/>
    <x v="2"/>
    <x v="162"/>
  </r>
  <r>
    <x v="5"/>
    <n v="1185732"/>
    <x v="476"/>
    <x v="3"/>
    <x v="30"/>
    <x v="33"/>
    <x v="1"/>
    <n v="60"/>
    <x v="141"/>
    <x v="2397"/>
    <n v="5104.2"/>
    <n v="0.47"/>
    <x v="2"/>
    <x v="106"/>
  </r>
  <r>
    <x v="3"/>
    <n v="1185732"/>
    <x v="476"/>
    <x v="3"/>
    <x v="30"/>
    <x v="33"/>
    <x v="2"/>
    <n v="59"/>
    <x v="147"/>
    <x v="2398"/>
    <n v="4939.4800000000005"/>
    <n v="0.52"/>
    <x v="2"/>
    <x v="95"/>
  </r>
  <r>
    <x v="3"/>
    <n v="1185732"/>
    <x v="476"/>
    <x v="3"/>
    <x v="30"/>
    <x v="33"/>
    <x v="3"/>
    <n v="63"/>
    <x v="135"/>
    <x v="2292"/>
    <n v="4630.5"/>
    <n v="0.5"/>
    <x v="2"/>
    <x v="121"/>
  </r>
  <r>
    <x v="3"/>
    <n v="1185732"/>
    <x v="476"/>
    <x v="3"/>
    <x v="30"/>
    <x v="33"/>
    <x v="4"/>
    <n v="68"/>
    <x v="213"/>
    <x v="2399"/>
    <n v="4731.4399999999996"/>
    <n v="0.49"/>
    <x v="2"/>
    <x v="105"/>
  </r>
  <r>
    <x v="3"/>
    <n v="1185732"/>
    <x v="476"/>
    <x v="3"/>
    <x v="30"/>
    <x v="33"/>
    <x v="5"/>
    <n v="74"/>
    <x v="163"/>
    <x v="2400"/>
    <n v="6926.4"/>
    <n v="0.6"/>
    <x v="2"/>
    <x v="135"/>
  </r>
  <r>
    <x v="5"/>
    <n v="1185732"/>
    <x v="186"/>
    <x v="3"/>
    <x v="30"/>
    <x v="33"/>
    <x v="0"/>
    <n v="37"/>
    <x v="192"/>
    <x v="1873"/>
    <n v="2697.3"/>
    <n v="0.54"/>
    <x v="2"/>
    <x v="117"/>
  </r>
  <r>
    <x v="5"/>
    <n v="1185732"/>
    <x v="186"/>
    <x v="3"/>
    <x v="30"/>
    <x v="33"/>
    <x v="1"/>
    <n v="38"/>
    <x v="252"/>
    <x v="2401"/>
    <n v="1393.08"/>
    <n v="0.47"/>
    <x v="2"/>
    <x v="115"/>
  </r>
  <r>
    <x v="5"/>
    <n v="1185732"/>
    <x v="186"/>
    <x v="3"/>
    <x v="30"/>
    <x v="33"/>
    <x v="2"/>
    <n v="28"/>
    <x v="41"/>
    <x v="2402"/>
    <n v="1092"/>
    <n v="0.52"/>
    <x v="2"/>
    <x v="128"/>
  </r>
  <r>
    <x v="5"/>
    <n v="1185732"/>
    <x v="186"/>
    <x v="3"/>
    <x v="30"/>
    <x v="33"/>
    <x v="3"/>
    <n v="34"/>
    <x v="186"/>
    <x v="2403"/>
    <n v="714"/>
    <n v="0.5"/>
    <x v="2"/>
    <x v="111"/>
  </r>
  <r>
    <x v="5"/>
    <n v="1185732"/>
    <x v="186"/>
    <x v="3"/>
    <x v="30"/>
    <x v="33"/>
    <x v="4"/>
    <n v="46"/>
    <x v="239"/>
    <x v="1191"/>
    <n v="1124.24"/>
    <n v="0.47"/>
    <x v="2"/>
    <x v="89"/>
  </r>
  <r>
    <x v="5"/>
    <n v="1185732"/>
    <x v="186"/>
    <x v="3"/>
    <x v="30"/>
    <x v="33"/>
    <x v="5"/>
    <n v="37"/>
    <x v="194"/>
    <x v="1592"/>
    <n v="1618.38"/>
    <n v="0.54"/>
    <x v="2"/>
    <x v="117"/>
  </r>
  <r>
    <x v="5"/>
    <n v="1185732"/>
    <x v="696"/>
    <x v="3"/>
    <x v="30"/>
    <x v="33"/>
    <x v="0"/>
    <n v="38"/>
    <x v="216"/>
    <x v="2404"/>
    <n v="2779.32"/>
    <n v="0.53"/>
    <x v="2"/>
    <x v="115"/>
  </r>
  <r>
    <x v="5"/>
    <n v="1185732"/>
    <x v="696"/>
    <x v="3"/>
    <x v="30"/>
    <x v="33"/>
    <x v="1"/>
    <n v="38"/>
    <x v="208"/>
    <x v="1945"/>
    <n v="1013.8399999999999"/>
    <n v="0.45999999999999996"/>
    <x v="2"/>
    <x v="115"/>
  </r>
  <r>
    <x v="5"/>
    <n v="1185732"/>
    <x v="696"/>
    <x v="3"/>
    <x v="30"/>
    <x v="33"/>
    <x v="2"/>
    <n v="29"/>
    <x v="184"/>
    <x v="1631"/>
    <n v="968.31000000000006"/>
    <n v="0.53"/>
    <x v="2"/>
    <x v="116"/>
  </r>
  <r>
    <x v="5"/>
    <n v="1185732"/>
    <x v="696"/>
    <x v="4"/>
    <x v="31"/>
    <x v="34"/>
    <x v="3"/>
    <n v="34"/>
    <x v="171"/>
    <x v="2405"/>
    <n v="624.24"/>
    <n v="0.54"/>
    <x v="2"/>
    <x v="111"/>
  </r>
  <r>
    <x v="5"/>
    <n v="1185732"/>
    <x v="696"/>
    <x v="4"/>
    <x v="31"/>
    <x v="34"/>
    <x v="4"/>
    <n v="48"/>
    <x v="190"/>
    <x v="1138"/>
    <n v="1218.24"/>
    <n v="0.47"/>
    <x v="2"/>
    <x v="92"/>
  </r>
  <r>
    <x v="5"/>
    <n v="1185732"/>
    <x v="696"/>
    <x v="4"/>
    <x v="31"/>
    <x v="34"/>
    <x v="5"/>
    <n v="39"/>
    <x v="252"/>
    <x v="1653"/>
    <n v="1551.42"/>
    <n v="0.51"/>
    <x v="2"/>
    <x v="93"/>
  </r>
  <r>
    <x v="5"/>
    <n v="1185732"/>
    <x v="226"/>
    <x v="4"/>
    <x v="31"/>
    <x v="34"/>
    <x v="0"/>
    <n v="41"/>
    <x v="163"/>
    <x v="1493"/>
    <n v="3261.96"/>
    <n v="0.51"/>
    <x v="2"/>
    <x v="87"/>
  </r>
  <r>
    <x v="5"/>
    <n v="1185732"/>
    <x v="226"/>
    <x v="4"/>
    <x v="31"/>
    <x v="34"/>
    <x v="1"/>
    <n v="41"/>
    <x v="229"/>
    <x v="2406"/>
    <n v="1185.31"/>
    <n v="0.49"/>
    <x v="2"/>
    <x v="87"/>
  </r>
  <r>
    <x v="5"/>
    <n v="1185732"/>
    <x v="226"/>
    <x v="4"/>
    <x v="31"/>
    <x v="34"/>
    <x v="2"/>
    <n v="34"/>
    <x v="201"/>
    <x v="2407"/>
    <n v="1241"/>
    <n v="0.5"/>
    <x v="2"/>
    <x v="111"/>
  </r>
  <r>
    <x v="5"/>
    <n v="1185732"/>
    <x v="226"/>
    <x v="4"/>
    <x v="31"/>
    <x v="34"/>
    <x v="3"/>
    <n v="36"/>
    <x v="234"/>
    <x v="1611"/>
    <n v="505.44"/>
    <n v="0.52"/>
    <x v="2"/>
    <x v="86"/>
  </r>
  <r>
    <x v="5"/>
    <n v="1185732"/>
    <x v="226"/>
    <x v="4"/>
    <x v="31"/>
    <x v="34"/>
    <x v="4"/>
    <n v="52"/>
    <x v="178"/>
    <x v="1145"/>
    <n v="1052.48"/>
    <n v="0.45999999999999996"/>
    <x v="2"/>
    <x v="107"/>
  </r>
  <r>
    <x v="5"/>
    <n v="1185732"/>
    <x v="226"/>
    <x v="4"/>
    <x v="31"/>
    <x v="34"/>
    <x v="5"/>
    <n v="42"/>
    <x v="188"/>
    <x v="2171"/>
    <n v="1392.3"/>
    <n v="0.51"/>
    <x v="2"/>
    <x v="119"/>
  </r>
  <r>
    <x v="5"/>
    <n v="1185732"/>
    <x v="245"/>
    <x v="4"/>
    <x v="31"/>
    <x v="34"/>
    <x v="0"/>
    <n v="41"/>
    <x v="164"/>
    <x v="1189"/>
    <n v="2683.4500000000003"/>
    <n v="0.55000000000000004"/>
    <x v="2"/>
    <x v="87"/>
  </r>
  <r>
    <x v="5"/>
    <n v="1185732"/>
    <x v="245"/>
    <x v="4"/>
    <x v="31"/>
    <x v="34"/>
    <x v="1"/>
    <n v="41"/>
    <x v="200"/>
    <x v="2408"/>
    <n v="964.31999999999994"/>
    <n v="0.48"/>
    <x v="2"/>
    <x v="87"/>
  </r>
  <r>
    <x v="5"/>
    <n v="1185732"/>
    <x v="245"/>
    <x v="4"/>
    <x v="31"/>
    <x v="34"/>
    <x v="2"/>
    <n v="38"/>
    <x v="200"/>
    <x v="1433"/>
    <n v="1024.1000000000001"/>
    <n v="0.55000000000000004"/>
    <x v="2"/>
    <x v="115"/>
  </r>
  <r>
    <x v="5"/>
    <n v="1185732"/>
    <x v="245"/>
    <x v="4"/>
    <x v="31"/>
    <x v="34"/>
    <x v="3"/>
    <n v="42"/>
    <x v="225"/>
    <x v="2409"/>
    <n v="609"/>
    <n v="0.5"/>
    <x v="2"/>
    <x v="119"/>
  </r>
  <r>
    <x v="5"/>
    <n v="1185732"/>
    <x v="245"/>
    <x v="4"/>
    <x v="31"/>
    <x v="34"/>
    <x v="4"/>
    <n v="47"/>
    <x v="191"/>
    <x v="2410"/>
    <n v="806.05"/>
    <n v="0.49"/>
    <x v="2"/>
    <x v="85"/>
  </r>
  <r>
    <x v="5"/>
    <n v="1185732"/>
    <x v="245"/>
    <x v="4"/>
    <x v="31"/>
    <x v="34"/>
    <x v="5"/>
    <n v="36"/>
    <x v="41"/>
    <x v="1147"/>
    <n v="1350"/>
    <n v="0.5"/>
    <x v="2"/>
    <x v="86"/>
  </r>
  <r>
    <x v="5"/>
    <n v="1185732"/>
    <x v="276"/>
    <x v="4"/>
    <x v="31"/>
    <x v="34"/>
    <x v="0"/>
    <n v="49"/>
    <x v="163"/>
    <x v="947"/>
    <n v="3898.44"/>
    <n v="0.51"/>
    <x v="2"/>
    <x v="98"/>
  </r>
  <r>
    <x v="5"/>
    <n v="1185732"/>
    <x v="276"/>
    <x v="4"/>
    <x v="31"/>
    <x v="34"/>
    <x v="1"/>
    <n v="42"/>
    <x v="181"/>
    <x v="2062"/>
    <n v="1428"/>
    <n v="0.5"/>
    <x v="2"/>
    <x v="119"/>
  </r>
  <r>
    <x v="5"/>
    <n v="1185732"/>
    <x v="276"/>
    <x v="4"/>
    <x v="31"/>
    <x v="34"/>
    <x v="2"/>
    <n v="38"/>
    <x v="208"/>
    <x v="1945"/>
    <n v="1146.08"/>
    <n v="0.52"/>
    <x v="2"/>
    <x v="115"/>
  </r>
  <r>
    <x v="5"/>
    <n v="1185732"/>
    <x v="276"/>
    <x v="4"/>
    <x v="31"/>
    <x v="34"/>
    <x v="3"/>
    <n v="38"/>
    <x v="183"/>
    <x v="1135"/>
    <n v="779.7600000000001"/>
    <n v="0.54"/>
    <x v="2"/>
    <x v="115"/>
  </r>
  <r>
    <x v="5"/>
    <n v="1185732"/>
    <x v="276"/>
    <x v="4"/>
    <x v="31"/>
    <x v="34"/>
    <x v="4"/>
    <n v="46"/>
    <x v="186"/>
    <x v="2411"/>
    <n v="888.71999999999991"/>
    <n v="0.45999999999999996"/>
    <x v="2"/>
    <x v="89"/>
  </r>
  <r>
    <x v="5"/>
    <n v="1185732"/>
    <x v="276"/>
    <x v="4"/>
    <x v="31"/>
    <x v="34"/>
    <x v="5"/>
    <n v="51"/>
    <x v="170"/>
    <x v="2412"/>
    <n v="2158.83"/>
    <n v="0.51"/>
    <x v="2"/>
    <x v="109"/>
  </r>
  <r>
    <x v="5"/>
    <n v="1185732"/>
    <x v="306"/>
    <x v="4"/>
    <x v="31"/>
    <x v="34"/>
    <x v="0"/>
    <n v="36"/>
    <x v="213"/>
    <x v="2413"/>
    <n v="2556"/>
    <n v="0.5"/>
    <x v="2"/>
    <x v="86"/>
  </r>
  <r>
    <x v="5"/>
    <n v="1185732"/>
    <x v="306"/>
    <x v="4"/>
    <x v="31"/>
    <x v="34"/>
    <x v="1"/>
    <n v="33"/>
    <x v="169"/>
    <x v="2414"/>
    <n v="1245.0899999999999"/>
    <n v="0.49"/>
    <x v="2"/>
    <x v="112"/>
  </r>
  <r>
    <x v="5"/>
    <n v="1185732"/>
    <x v="306"/>
    <x v="4"/>
    <x v="31"/>
    <x v="34"/>
    <x v="2"/>
    <n v="28"/>
    <x v="195"/>
    <x v="2415"/>
    <n v="862.40000000000009"/>
    <n v="0.55000000000000004"/>
    <x v="2"/>
    <x v="128"/>
  </r>
  <r>
    <x v="5"/>
    <n v="1185732"/>
    <x v="306"/>
    <x v="4"/>
    <x v="31"/>
    <x v="34"/>
    <x v="3"/>
    <n v="29"/>
    <x v="239"/>
    <x v="2416"/>
    <n v="829.40000000000009"/>
    <n v="0.55000000000000004"/>
    <x v="2"/>
    <x v="116"/>
  </r>
  <r>
    <x v="5"/>
    <n v="1185732"/>
    <x v="306"/>
    <x v="4"/>
    <x v="31"/>
    <x v="34"/>
    <x v="4"/>
    <n v="49"/>
    <x v="190"/>
    <x v="1050"/>
    <n v="1296.54"/>
    <n v="0.49"/>
    <x v="2"/>
    <x v="98"/>
  </r>
  <r>
    <x v="5"/>
    <n v="1185732"/>
    <x v="306"/>
    <x v="4"/>
    <x v="31"/>
    <x v="34"/>
    <x v="5"/>
    <n v="52"/>
    <x v="253"/>
    <x v="2417"/>
    <n v="2731.04"/>
    <n v="0.52"/>
    <x v="2"/>
    <x v="107"/>
  </r>
  <r>
    <x v="5"/>
    <n v="1185732"/>
    <x v="335"/>
    <x v="4"/>
    <x v="31"/>
    <x v="34"/>
    <x v="0"/>
    <n v="47"/>
    <x v="137"/>
    <x v="2418"/>
    <n v="4342.8"/>
    <n v="0.55000000000000004"/>
    <x v="2"/>
    <x v="85"/>
  </r>
  <r>
    <x v="5"/>
    <n v="1185732"/>
    <x v="335"/>
    <x v="4"/>
    <x v="31"/>
    <x v="34"/>
    <x v="1"/>
    <n v="44"/>
    <x v="60"/>
    <x v="2419"/>
    <n v="2048.1999999999998"/>
    <n v="0.49"/>
    <x v="2"/>
    <x v="90"/>
  </r>
  <r>
    <x v="5"/>
    <n v="1185732"/>
    <x v="335"/>
    <x v="4"/>
    <x v="31"/>
    <x v="34"/>
    <x v="2"/>
    <n v="38"/>
    <x v="173"/>
    <x v="2420"/>
    <n v="1363.44"/>
    <n v="0.52"/>
    <x v="2"/>
    <x v="115"/>
  </r>
  <r>
    <x v="5"/>
    <n v="1185732"/>
    <x v="335"/>
    <x v="4"/>
    <x v="31"/>
    <x v="34"/>
    <x v="3"/>
    <n v="37"/>
    <x v="184"/>
    <x v="1028"/>
    <n v="1258.74"/>
    <n v="0.54"/>
    <x v="2"/>
    <x v="117"/>
  </r>
  <r>
    <x v="5"/>
    <n v="1185732"/>
    <x v="335"/>
    <x v="4"/>
    <x v="31"/>
    <x v="34"/>
    <x v="4"/>
    <n v="46"/>
    <x v="41"/>
    <x v="1049"/>
    <n v="1586.9999999999998"/>
    <n v="0.45999999999999996"/>
    <x v="2"/>
    <x v="89"/>
  </r>
  <r>
    <x v="5"/>
    <n v="1185732"/>
    <x v="335"/>
    <x v="4"/>
    <x v="31"/>
    <x v="34"/>
    <x v="5"/>
    <n v="50"/>
    <x v="202"/>
    <x v="1301"/>
    <n v="3105"/>
    <n v="0.54"/>
    <x v="2"/>
    <x v="100"/>
  </r>
  <r>
    <x v="5"/>
    <n v="1185732"/>
    <x v="367"/>
    <x v="4"/>
    <x v="31"/>
    <x v="34"/>
    <x v="0"/>
    <n v="46"/>
    <x v="212"/>
    <x v="1308"/>
    <n v="4148.2800000000007"/>
    <n v="0.54"/>
    <x v="2"/>
    <x v="89"/>
  </r>
  <r>
    <x v="5"/>
    <n v="1185732"/>
    <x v="367"/>
    <x v="4"/>
    <x v="31"/>
    <x v="34"/>
    <x v="1"/>
    <n v="41"/>
    <x v="250"/>
    <x v="2421"/>
    <n v="1753.57"/>
    <n v="0.47"/>
    <x v="2"/>
    <x v="87"/>
  </r>
  <r>
    <x v="5"/>
    <n v="1185732"/>
    <x v="367"/>
    <x v="4"/>
    <x v="31"/>
    <x v="34"/>
    <x v="2"/>
    <n v="36"/>
    <x v="232"/>
    <x v="1477"/>
    <n v="1555.2"/>
    <n v="0.54"/>
    <x v="2"/>
    <x v="86"/>
  </r>
  <r>
    <x v="5"/>
    <n v="1185732"/>
    <x v="367"/>
    <x v="4"/>
    <x v="31"/>
    <x v="34"/>
    <x v="3"/>
    <n v="38"/>
    <x v="41"/>
    <x v="1027"/>
    <n v="1425"/>
    <n v="0.5"/>
    <x v="2"/>
    <x v="115"/>
  </r>
  <r>
    <x v="5"/>
    <n v="1185732"/>
    <x v="367"/>
    <x v="4"/>
    <x v="31"/>
    <x v="34"/>
    <x v="4"/>
    <n v="49"/>
    <x v="188"/>
    <x v="1007"/>
    <n v="1560.6499999999999"/>
    <n v="0.49"/>
    <x v="2"/>
    <x v="98"/>
  </r>
  <r>
    <x v="5"/>
    <n v="1185732"/>
    <x v="367"/>
    <x v="4"/>
    <x v="31"/>
    <x v="34"/>
    <x v="5"/>
    <n v="51"/>
    <x v="196"/>
    <x v="2281"/>
    <n v="3304.8"/>
    <n v="0.54"/>
    <x v="2"/>
    <x v="109"/>
  </r>
  <r>
    <x v="5"/>
    <n v="1185732"/>
    <x v="399"/>
    <x v="4"/>
    <x v="31"/>
    <x v="34"/>
    <x v="0"/>
    <n v="48"/>
    <x v="251"/>
    <x v="1925"/>
    <n v="3485.28"/>
    <n v="0.53"/>
    <x v="2"/>
    <x v="92"/>
  </r>
  <r>
    <x v="5"/>
    <n v="1185732"/>
    <x v="399"/>
    <x v="4"/>
    <x v="31"/>
    <x v="34"/>
    <x v="1"/>
    <n v="44"/>
    <x v="198"/>
    <x v="1771"/>
    <n v="2026.6399999999999"/>
    <n v="0.49"/>
    <x v="2"/>
    <x v="90"/>
  </r>
  <r>
    <x v="5"/>
    <n v="1185732"/>
    <x v="399"/>
    <x v="4"/>
    <x v="31"/>
    <x v="34"/>
    <x v="2"/>
    <n v="33"/>
    <x v="188"/>
    <x v="1410"/>
    <n v="1136.8500000000001"/>
    <n v="0.53"/>
    <x v="2"/>
    <x v="112"/>
  </r>
  <r>
    <x v="5"/>
    <n v="1185732"/>
    <x v="399"/>
    <x v="4"/>
    <x v="31"/>
    <x v="34"/>
    <x v="3"/>
    <n v="32"/>
    <x v="190"/>
    <x v="2100"/>
    <n v="881.28"/>
    <n v="0.51"/>
    <x v="2"/>
    <x v="114"/>
  </r>
  <r>
    <x v="5"/>
    <n v="1185732"/>
    <x v="399"/>
    <x v="4"/>
    <x v="31"/>
    <x v="34"/>
    <x v="4"/>
    <n v="43"/>
    <x v="208"/>
    <x v="1248"/>
    <n v="1172.1799999999998"/>
    <n v="0.47"/>
    <x v="2"/>
    <x v="94"/>
  </r>
  <r>
    <x v="5"/>
    <n v="1185732"/>
    <x v="399"/>
    <x v="4"/>
    <x v="31"/>
    <x v="34"/>
    <x v="5"/>
    <n v="49"/>
    <x v="238"/>
    <x v="2260"/>
    <n v="1885.52"/>
    <n v="0.52"/>
    <x v="2"/>
    <x v="98"/>
  </r>
  <r>
    <x v="5"/>
    <n v="1185732"/>
    <x v="428"/>
    <x v="4"/>
    <x v="31"/>
    <x v="34"/>
    <x v="0"/>
    <n v="53"/>
    <x v="214"/>
    <x v="2422"/>
    <n v="3672.9"/>
    <n v="0.55000000000000004"/>
    <x v="2"/>
    <x v="102"/>
  </r>
  <r>
    <x v="5"/>
    <n v="1185732"/>
    <x v="428"/>
    <x v="4"/>
    <x v="31"/>
    <x v="34"/>
    <x v="1"/>
    <n v="41"/>
    <x v="170"/>
    <x v="2423"/>
    <n v="1701.5"/>
    <n v="0.5"/>
    <x v="2"/>
    <x v="87"/>
  </r>
  <r>
    <x v="5"/>
    <n v="1185732"/>
    <x v="428"/>
    <x v="4"/>
    <x v="31"/>
    <x v="34"/>
    <x v="2"/>
    <n v="43"/>
    <x v="172"/>
    <x v="2424"/>
    <n v="1091.3400000000001"/>
    <n v="0.54"/>
    <x v="2"/>
    <x v="94"/>
  </r>
  <r>
    <x v="5"/>
    <n v="1185732"/>
    <x v="428"/>
    <x v="4"/>
    <x v="31"/>
    <x v="34"/>
    <x v="3"/>
    <n v="41"/>
    <x v="186"/>
    <x v="2425"/>
    <n v="895.44"/>
    <n v="0.52"/>
    <x v="2"/>
    <x v="87"/>
  </r>
  <r>
    <x v="5"/>
    <n v="1185732"/>
    <x v="428"/>
    <x v="4"/>
    <x v="31"/>
    <x v="34"/>
    <x v="4"/>
    <n v="53"/>
    <x v="207"/>
    <x v="1163"/>
    <n v="1064.77"/>
    <n v="0.49"/>
    <x v="2"/>
    <x v="102"/>
  </r>
  <r>
    <x v="5"/>
    <n v="1185732"/>
    <x v="428"/>
    <x v="4"/>
    <x v="31"/>
    <x v="34"/>
    <x v="5"/>
    <n v="53"/>
    <x v="170"/>
    <x v="2426"/>
    <n v="2199.5"/>
    <n v="0.5"/>
    <x v="2"/>
    <x v="102"/>
  </r>
  <r>
    <x v="5"/>
    <n v="1185732"/>
    <x v="459"/>
    <x v="4"/>
    <x v="31"/>
    <x v="34"/>
    <x v="0"/>
    <n v="48"/>
    <x v="248"/>
    <x v="1102"/>
    <n v="3070.08"/>
    <n v="0.52"/>
    <x v="2"/>
    <x v="92"/>
  </r>
  <r>
    <x v="5"/>
    <n v="1185732"/>
    <x v="459"/>
    <x v="4"/>
    <x v="31"/>
    <x v="34"/>
    <x v="1"/>
    <n v="39"/>
    <x v="249"/>
    <x v="1482"/>
    <n v="1319.76"/>
    <n v="0.47"/>
    <x v="2"/>
    <x v="93"/>
  </r>
  <r>
    <x v="5"/>
    <n v="1185732"/>
    <x v="459"/>
    <x v="4"/>
    <x v="31"/>
    <x v="34"/>
    <x v="2"/>
    <n v="41"/>
    <x v="282"/>
    <x v="2021"/>
    <n v="1191.8700000000001"/>
    <n v="0.51"/>
    <x v="2"/>
    <x v="87"/>
  </r>
  <r>
    <x v="0"/>
    <n v="1185732"/>
    <x v="459"/>
    <x v="4"/>
    <x v="31"/>
    <x v="34"/>
    <x v="3"/>
    <n v="52"/>
    <x v="239"/>
    <x v="1704"/>
    <n v="1352"/>
    <n v="0.5"/>
    <x v="2"/>
    <x v="107"/>
  </r>
  <r>
    <x v="0"/>
    <n v="1185732"/>
    <x v="459"/>
    <x v="4"/>
    <x v="31"/>
    <x v="34"/>
    <x v="4"/>
    <n v="59"/>
    <x v="206"/>
    <x v="2427"/>
    <n v="1500.96"/>
    <n v="0.48"/>
    <x v="2"/>
    <x v="95"/>
  </r>
  <r>
    <x v="0"/>
    <n v="1185732"/>
    <x v="459"/>
    <x v="4"/>
    <x v="31"/>
    <x v="34"/>
    <x v="5"/>
    <n v="66"/>
    <x v="232"/>
    <x v="1481"/>
    <n v="2851.2000000000003"/>
    <n v="0.54"/>
    <x v="2"/>
    <x v="108"/>
  </r>
  <r>
    <x v="0"/>
    <n v="1185732"/>
    <x v="488"/>
    <x v="4"/>
    <x v="31"/>
    <x v="34"/>
    <x v="0"/>
    <n v="59"/>
    <x v="174"/>
    <x v="2428"/>
    <n v="5127.1000000000004"/>
    <n v="0.55000000000000004"/>
    <x v="2"/>
    <x v="95"/>
  </r>
  <r>
    <x v="0"/>
    <n v="1185732"/>
    <x v="488"/>
    <x v="4"/>
    <x v="31"/>
    <x v="34"/>
    <x v="1"/>
    <n v="52"/>
    <x v="230"/>
    <x v="2072"/>
    <n v="2446.08"/>
    <n v="0.48"/>
    <x v="2"/>
    <x v="107"/>
  </r>
  <r>
    <x v="0"/>
    <n v="1185732"/>
    <x v="488"/>
    <x v="4"/>
    <x v="31"/>
    <x v="34"/>
    <x v="2"/>
    <n v="51"/>
    <x v="238"/>
    <x v="2429"/>
    <n v="2075.7000000000003"/>
    <n v="0.55000000000000004"/>
    <x v="2"/>
    <x v="109"/>
  </r>
  <r>
    <x v="0"/>
    <n v="1185732"/>
    <x v="488"/>
    <x v="4"/>
    <x v="31"/>
    <x v="34"/>
    <x v="3"/>
    <n v="49"/>
    <x v="181"/>
    <x v="2165"/>
    <n v="1765.96"/>
    <n v="0.53"/>
    <x v="2"/>
    <x v="98"/>
  </r>
  <r>
    <x v="0"/>
    <n v="1185732"/>
    <x v="488"/>
    <x v="4"/>
    <x v="31"/>
    <x v="34"/>
    <x v="4"/>
    <n v="54"/>
    <x v="181"/>
    <x v="1821"/>
    <n v="1725.84"/>
    <n v="0.47"/>
    <x v="2"/>
    <x v="99"/>
  </r>
  <r>
    <x v="0"/>
    <n v="1185732"/>
    <x v="488"/>
    <x v="4"/>
    <x v="31"/>
    <x v="34"/>
    <x v="5"/>
    <n v="64"/>
    <x v="230"/>
    <x v="1154"/>
    <n v="3324.1600000000003"/>
    <n v="0.53"/>
    <x v="2"/>
    <x v="101"/>
  </r>
  <r>
    <x v="0"/>
    <n v="1185732"/>
    <x v="184"/>
    <x v="4"/>
    <x v="31"/>
    <x v="34"/>
    <x v="0"/>
    <n v="29"/>
    <x v="133"/>
    <x v="1558"/>
    <n v="2959.7400000000002"/>
    <n v="0.54"/>
    <x v="2"/>
    <x v="116"/>
  </r>
  <r>
    <x v="0"/>
    <n v="1185732"/>
    <x v="184"/>
    <x v="4"/>
    <x v="31"/>
    <x v="34"/>
    <x v="1"/>
    <n v="29"/>
    <x v="213"/>
    <x v="2337"/>
    <n v="1853.1"/>
    <n v="0.44999999999999996"/>
    <x v="2"/>
    <x v="116"/>
  </r>
  <r>
    <x v="0"/>
    <n v="1185732"/>
    <x v="184"/>
    <x v="4"/>
    <x v="31"/>
    <x v="34"/>
    <x v="2"/>
    <n v="18"/>
    <x v="174"/>
    <x v="2430"/>
    <n v="1564.2"/>
    <n v="0.55000000000000004"/>
    <x v="2"/>
    <x v="129"/>
  </r>
  <r>
    <x v="0"/>
    <n v="1185732"/>
    <x v="184"/>
    <x v="4"/>
    <x v="31"/>
    <x v="34"/>
    <x v="3"/>
    <n v="23"/>
    <x v="253"/>
    <x v="2431"/>
    <n v="1231.19"/>
    <n v="0.53"/>
    <x v="2"/>
    <x v="113"/>
  </r>
  <r>
    <x v="0"/>
    <n v="1185732"/>
    <x v="184"/>
    <x v="4"/>
    <x v="31"/>
    <x v="34"/>
    <x v="4"/>
    <n v="38"/>
    <x v="202"/>
    <x v="1819"/>
    <n v="2097.6"/>
    <n v="0.48"/>
    <x v="2"/>
    <x v="115"/>
  </r>
  <r>
    <x v="0"/>
    <n v="1185732"/>
    <x v="184"/>
    <x v="4"/>
    <x v="31"/>
    <x v="34"/>
    <x v="5"/>
    <n v="29"/>
    <x v="174"/>
    <x v="1649"/>
    <n v="2840.84"/>
    <n v="0.62"/>
    <x v="2"/>
    <x v="116"/>
  </r>
  <r>
    <x v="0"/>
    <n v="1185732"/>
    <x v="213"/>
    <x v="4"/>
    <x v="31"/>
    <x v="34"/>
    <x v="0"/>
    <n v="28"/>
    <x v="37"/>
    <x v="848"/>
    <n v="3276"/>
    <n v="0.52"/>
    <x v="2"/>
    <x v="128"/>
  </r>
  <r>
    <x v="0"/>
    <n v="1185732"/>
    <x v="213"/>
    <x v="4"/>
    <x v="31"/>
    <x v="34"/>
    <x v="1"/>
    <n v="27"/>
    <x v="162"/>
    <x v="1008"/>
    <n v="1373.76"/>
    <n v="0.48"/>
    <x v="2"/>
    <x v="118"/>
  </r>
  <r>
    <x v="0"/>
    <n v="1185732"/>
    <x v="213"/>
    <x v="4"/>
    <x v="31"/>
    <x v="34"/>
    <x v="2"/>
    <n v="18"/>
    <x v="168"/>
    <x v="2432"/>
    <n v="1227.6000000000001"/>
    <n v="0.55000000000000004"/>
    <x v="2"/>
    <x v="129"/>
  </r>
  <r>
    <x v="0"/>
    <n v="1185732"/>
    <x v="213"/>
    <x v="1"/>
    <x v="32"/>
    <x v="35"/>
    <x v="3"/>
    <n v="25"/>
    <x v="250"/>
    <x v="2433"/>
    <n v="1137.5"/>
    <n v="0.5"/>
    <x v="2"/>
    <x v="130"/>
  </r>
  <r>
    <x v="0"/>
    <n v="1185732"/>
    <x v="213"/>
    <x v="1"/>
    <x v="32"/>
    <x v="35"/>
    <x v="4"/>
    <n v="39"/>
    <x v="243"/>
    <x v="1297"/>
    <n v="1937.5199999999998"/>
    <n v="0.45999999999999996"/>
    <x v="2"/>
    <x v="93"/>
  </r>
  <r>
    <x v="0"/>
    <n v="1185732"/>
    <x v="213"/>
    <x v="1"/>
    <x v="32"/>
    <x v="35"/>
    <x v="5"/>
    <n v="24"/>
    <x v="35"/>
    <x v="2434"/>
    <n v="1800"/>
    <n v="0.6"/>
    <x v="2"/>
    <x v="110"/>
  </r>
  <r>
    <x v="0"/>
    <n v="1185732"/>
    <x v="221"/>
    <x v="1"/>
    <x v="32"/>
    <x v="35"/>
    <x v="0"/>
    <n v="23"/>
    <x v="283"/>
    <x v="2435"/>
    <n v="2365.5500000000002"/>
    <n v="0.55000000000000004"/>
    <x v="2"/>
    <x v="113"/>
  </r>
  <r>
    <x v="0"/>
    <n v="1185732"/>
    <x v="221"/>
    <x v="1"/>
    <x v="32"/>
    <x v="35"/>
    <x v="1"/>
    <n v="24"/>
    <x v="38"/>
    <x v="2436"/>
    <n v="1128"/>
    <n v="0.47"/>
    <x v="2"/>
    <x v="110"/>
  </r>
  <r>
    <x v="0"/>
    <n v="1185732"/>
    <x v="221"/>
    <x v="1"/>
    <x v="32"/>
    <x v="35"/>
    <x v="2"/>
    <n v="14"/>
    <x v="209"/>
    <x v="1565"/>
    <n v="949.76"/>
    <n v="0.53"/>
    <x v="2"/>
    <x v="146"/>
  </r>
  <r>
    <x v="0"/>
    <n v="1185732"/>
    <x v="221"/>
    <x v="1"/>
    <x v="32"/>
    <x v="35"/>
    <x v="3"/>
    <n v="19"/>
    <x v="232"/>
    <x v="2437"/>
    <n v="790.4"/>
    <n v="0.52"/>
    <x v="2"/>
    <x v="131"/>
  </r>
  <r>
    <x v="0"/>
    <n v="1185732"/>
    <x v="221"/>
    <x v="1"/>
    <x v="32"/>
    <x v="35"/>
    <x v="4"/>
    <n v="32"/>
    <x v="194"/>
    <x v="1138"/>
    <n v="1192.32"/>
    <n v="0.45999999999999996"/>
    <x v="2"/>
    <x v="114"/>
  </r>
  <r>
    <x v="0"/>
    <n v="1185732"/>
    <x v="221"/>
    <x v="1"/>
    <x v="32"/>
    <x v="35"/>
    <x v="5"/>
    <n v="24"/>
    <x v="248"/>
    <x v="2438"/>
    <n v="1830.24"/>
    <n v="0.62"/>
    <x v="2"/>
    <x v="110"/>
  </r>
  <r>
    <x v="0"/>
    <n v="1185732"/>
    <x v="240"/>
    <x v="1"/>
    <x v="32"/>
    <x v="35"/>
    <x v="0"/>
    <n v="23"/>
    <x v="138"/>
    <x v="2336"/>
    <n v="2098.98"/>
    <n v="0.54"/>
    <x v="2"/>
    <x v="113"/>
  </r>
  <r>
    <x v="0"/>
    <n v="1185732"/>
    <x v="240"/>
    <x v="1"/>
    <x v="32"/>
    <x v="35"/>
    <x v="1"/>
    <n v="23"/>
    <x v="245"/>
    <x v="2439"/>
    <n v="1253.5"/>
    <n v="0.5"/>
    <x v="2"/>
    <x v="113"/>
  </r>
  <r>
    <x v="0"/>
    <n v="1185732"/>
    <x v="240"/>
    <x v="1"/>
    <x v="32"/>
    <x v="35"/>
    <x v="2"/>
    <n v="14"/>
    <x v="253"/>
    <x v="2440"/>
    <n v="777.7"/>
    <n v="0.55000000000000004"/>
    <x v="2"/>
    <x v="146"/>
  </r>
  <r>
    <x v="0"/>
    <n v="1185732"/>
    <x v="240"/>
    <x v="1"/>
    <x v="32"/>
    <x v="35"/>
    <x v="3"/>
    <n v="19"/>
    <x v="41"/>
    <x v="2441"/>
    <n v="741"/>
    <n v="0.52"/>
    <x v="2"/>
    <x v="131"/>
  </r>
  <r>
    <x v="0"/>
    <n v="1185732"/>
    <x v="240"/>
    <x v="1"/>
    <x v="32"/>
    <x v="35"/>
    <x v="4"/>
    <n v="38"/>
    <x v="194"/>
    <x v="1068"/>
    <n v="1477.44"/>
    <n v="0.48"/>
    <x v="2"/>
    <x v="115"/>
  </r>
  <r>
    <x v="0"/>
    <n v="1185732"/>
    <x v="240"/>
    <x v="1"/>
    <x v="32"/>
    <x v="35"/>
    <x v="5"/>
    <n v="28"/>
    <x v="168"/>
    <x v="1524"/>
    <n v="2117.92"/>
    <n v="0.61"/>
    <x v="2"/>
    <x v="128"/>
  </r>
  <r>
    <x v="0"/>
    <n v="1185732"/>
    <x v="269"/>
    <x v="1"/>
    <x v="32"/>
    <x v="35"/>
    <x v="0"/>
    <n v="39"/>
    <x v="145"/>
    <x v="2442"/>
    <n v="4161.3"/>
    <n v="0.55000000000000004"/>
    <x v="2"/>
    <x v="93"/>
  </r>
  <r>
    <x v="0"/>
    <n v="1185732"/>
    <x v="269"/>
    <x v="1"/>
    <x v="32"/>
    <x v="35"/>
    <x v="1"/>
    <n v="37"/>
    <x v="165"/>
    <x v="1909"/>
    <n v="2181.1499999999996"/>
    <n v="0.44999999999999996"/>
    <x v="2"/>
    <x v="117"/>
  </r>
  <r>
    <x v="0"/>
    <n v="1185732"/>
    <x v="269"/>
    <x v="1"/>
    <x v="32"/>
    <x v="35"/>
    <x v="2"/>
    <n v="33"/>
    <x v="164"/>
    <x v="1913"/>
    <n v="2120.58"/>
    <n v="0.54"/>
    <x v="2"/>
    <x v="112"/>
  </r>
  <r>
    <x v="0"/>
    <n v="1185732"/>
    <x v="269"/>
    <x v="1"/>
    <x v="32"/>
    <x v="35"/>
    <x v="3"/>
    <n v="33"/>
    <x v="253"/>
    <x v="1525"/>
    <n v="1699.83"/>
    <n v="0.51"/>
    <x v="2"/>
    <x v="112"/>
  </r>
  <r>
    <x v="0"/>
    <n v="1185732"/>
    <x v="269"/>
    <x v="1"/>
    <x v="32"/>
    <x v="35"/>
    <x v="4"/>
    <n v="41"/>
    <x v="210"/>
    <x v="1192"/>
    <n v="2235.3199999999997"/>
    <n v="0.47"/>
    <x v="2"/>
    <x v="87"/>
  </r>
  <r>
    <x v="0"/>
    <n v="1185732"/>
    <x v="269"/>
    <x v="1"/>
    <x v="32"/>
    <x v="35"/>
    <x v="5"/>
    <n v="47"/>
    <x v="150"/>
    <x v="1928"/>
    <n v="4211.2"/>
    <n v="0.64"/>
    <x v="2"/>
    <x v="85"/>
  </r>
  <r>
    <x v="0"/>
    <n v="1185732"/>
    <x v="302"/>
    <x v="1"/>
    <x v="32"/>
    <x v="35"/>
    <x v="0"/>
    <n v="44"/>
    <x v="124"/>
    <x v="889"/>
    <n v="4804.8"/>
    <n v="0.52"/>
    <x v="2"/>
    <x v="90"/>
  </r>
  <r>
    <x v="0"/>
    <n v="1185732"/>
    <x v="302"/>
    <x v="1"/>
    <x v="32"/>
    <x v="35"/>
    <x v="1"/>
    <n v="37"/>
    <x v="35"/>
    <x v="2443"/>
    <n v="2173.75"/>
    <n v="0.47"/>
    <x v="2"/>
    <x v="117"/>
  </r>
  <r>
    <x v="0"/>
    <n v="1185732"/>
    <x v="302"/>
    <x v="1"/>
    <x v="32"/>
    <x v="35"/>
    <x v="2"/>
    <n v="41"/>
    <x v="231"/>
    <x v="2444"/>
    <n v="3224.65"/>
    <n v="0.55000000000000004"/>
    <x v="2"/>
    <x v="87"/>
  </r>
  <r>
    <x v="0"/>
    <n v="1185732"/>
    <x v="302"/>
    <x v="1"/>
    <x v="32"/>
    <x v="35"/>
    <x v="3"/>
    <n v="43"/>
    <x v="236"/>
    <x v="2445"/>
    <n v="2515.5"/>
    <n v="0.5"/>
    <x v="2"/>
    <x v="94"/>
  </r>
  <r>
    <x v="0"/>
    <n v="1185732"/>
    <x v="302"/>
    <x v="1"/>
    <x v="32"/>
    <x v="35"/>
    <x v="4"/>
    <n v="57"/>
    <x v="192"/>
    <x v="2446"/>
    <n v="3462.7499999999995"/>
    <n v="0.44999999999999996"/>
    <x v="2"/>
    <x v="126"/>
  </r>
  <r>
    <x v="0"/>
    <n v="1185732"/>
    <x v="302"/>
    <x v="1"/>
    <x v="32"/>
    <x v="35"/>
    <x v="5"/>
    <n v="60"/>
    <x v="143"/>
    <x v="1347"/>
    <n v="7106.4"/>
    <n v="0.63"/>
    <x v="2"/>
    <x v="106"/>
  </r>
  <r>
    <x v="0"/>
    <n v="1185732"/>
    <x v="330"/>
    <x v="1"/>
    <x v="32"/>
    <x v="35"/>
    <x v="0"/>
    <n v="58"/>
    <x v="166"/>
    <x v="2447"/>
    <n v="6537.18"/>
    <n v="0.51"/>
    <x v="2"/>
    <x v="91"/>
  </r>
  <r>
    <x v="1"/>
    <n v="1185732"/>
    <x v="330"/>
    <x v="1"/>
    <x v="32"/>
    <x v="35"/>
    <x v="1"/>
    <n v="53"/>
    <x v="163"/>
    <x v="2448"/>
    <n v="3720.5999999999995"/>
    <n v="0.44999999999999996"/>
    <x v="2"/>
    <x v="102"/>
  </r>
  <r>
    <x v="1"/>
    <n v="1185732"/>
    <x v="330"/>
    <x v="1"/>
    <x v="32"/>
    <x v="35"/>
    <x v="2"/>
    <n v="48"/>
    <x v="213"/>
    <x v="2137"/>
    <n v="3408"/>
    <n v="0.5"/>
    <x v="2"/>
    <x v="92"/>
  </r>
  <r>
    <x v="1"/>
    <n v="1185732"/>
    <x v="330"/>
    <x v="1"/>
    <x v="32"/>
    <x v="35"/>
    <x v="3"/>
    <n v="48"/>
    <x v="168"/>
    <x v="2188"/>
    <n v="3154.56"/>
    <n v="0.53"/>
    <x v="2"/>
    <x v="92"/>
  </r>
  <r>
    <x v="1"/>
    <n v="1185732"/>
    <x v="330"/>
    <x v="1"/>
    <x v="32"/>
    <x v="35"/>
    <x v="4"/>
    <n v="59"/>
    <x v="42"/>
    <x v="1896"/>
    <n v="4248"/>
    <n v="0.48"/>
    <x v="2"/>
    <x v="95"/>
  </r>
  <r>
    <x v="1"/>
    <n v="1185732"/>
    <x v="330"/>
    <x v="1"/>
    <x v="32"/>
    <x v="35"/>
    <x v="5"/>
    <n v="61"/>
    <x v="129"/>
    <x v="2449"/>
    <n v="6548.96"/>
    <n v="0.61"/>
    <x v="2"/>
    <x v="103"/>
  </r>
  <r>
    <x v="1"/>
    <n v="1185732"/>
    <x v="362"/>
    <x v="1"/>
    <x v="32"/>
    <x v="35"/>
    <x v="0"/>
    <n v="56"/>
    <x v="102"/>
    <x v="755"/>
    <n v="6501.6"/>
    <n v="0.54"/>
    <x v="2"/>
    <x v="97"/>
  </r>
  <r>
    <x v="1"/>
    <n v="1185732"/>
    <x v="362"/>
    <x v="1"/>
    <x v="32"/>
    <x v="35"/>
    <x v="1"/>
    <n v="50"/>
    <x v="137"/>
    <x v="865"/>
    <n v="4032"/>
    <n v="0.48"/>
    <x v="2"/>
    <x v="100"/>
  </r>
  <r>
    <x v="1"/>
    <n v="1185732"/>
    <x v="362"/>
    <x v="1"/>
    <x v="32"/>
    <x v="35"/>
    <x v="2"/>
    <n v="48"/>
    <x v="135"/>
    <x v="822"/>
    <n v="3669.1200000000003"/>
    <n v="0.52"/>
    <x v="2"/>
    <x v="92"/>
  </r>
  <r>
    <x v="1"/>
    <n v="1185732"/>
    <x v="362"/>
    <x v="1"/>
    <x v="32"/>
    <x v="35"/>
    <x v="3"/>
    <n v="39"/>
    <x v="209"/>
    <x v="1952"/>
    <n v="2595.84"/>
    <n v="0.52"/>
    <x v="2"/>
    <x v="93"/>
  </r>
  <r>
    <x v="1"/>
    <n v="1185732"/>
    <x v="362"/>
    <x v="1"/>
    <x v="32"/>
    <x v="35"/>
    <x v="4"/>
    <n v="46"/>
    <x v="185"/>
    <x v="1133"/>
    <n v="2525.3999999999996"/>
    <n v="0.44999999999999996"/>
    <x v="2"/>
    <x v="89"/>
  </r>
  <r>
    <x v="1"/>
    <n v="1185732"/>
    <x v="362"/>
    <x v="1"/>
    <x v="32"/>
    <x v="35"/>
    <x v="5"/>
    <n v="53"/>
    <x v="138"/>
    <x v="2450"/>
    <n v="5822.05"/>
    <n v="0.65"/>
    <x v="2"/>
    <x v="102"/>
  </r>
  <r>
    <x v="1"/>
    <n v="1185732"/>
    <x v="392"/>
    <x v="1"/>
    <x v="32"/>
    <x v="35"/>
    <x v="0"/>
    <n v="47"/>
    <x v="126"/>
    <x v="1396"/>
    <n v="5152.1400000000003"/>
    <n v="0.54"/>
    <x v="2"/>
    <x v="85"/>
  </r>
  <r>
    <x v="1"/>
    <n v="1185732"/>
    <x v="392"/>
    <x v="1"/>
    <x v="32"/>
    <x v="35"/>
    <x v="1"/>
    <n v="42"/>
    <x v="135"/>
    <x v="817"/>
    <n v="2778.2999999999997"/>
    <n v="0.44999999999999996"/>
    <x v="2"/>
    <x v="119"/>
  </r>
  <r>
    <x v="1"/>
    <n v="1185732"/>
    <x v="392"/>
    <x v="1"/>
    <x v="32"/>
    <x v="35"/>
    <x v="2"/>
    <n v="19"/>
    <x v="248"/>
    <x v="2021"/>
    <n v="1168.5"/>
    <n v="0.5"/>
    <x v="2"/>
    <x v="131"/>
  </r>
  <r>
    <x v="1"/>
    <n v="1185732"/>
    <x v="392"/>
    <x v="1"/>
    <x v="32"/>
    <x v="35"/>
    <x v="3"/>
    <n v="19"/>
    <x v="38"/>
    <x v="2085"/>
    <n v="1045"/>
    <n v="0.55000000000000004"/>
    <x v="2"/>
    <x v="131"/>
  </r>
  <r>
    <x v="1"/>
    <n v="1185732"/>
    <x v="392"/>
    <x v="1"/>
    <x v="32"/>
    <x v="35"/>
    <x v="4"/>
    <n v="29"/>
    <x v="243"/>
    <x v="2451"/>
    <n v="1503.36"/>
    <n v="0.48"/>
    <x v="2"/>
    <x v="116"/>
  </r>
  <r>
    <x v="1"/>
    <n v="1185732"/>
    <x v="392"/>
    <x v="1"/>
    <x v="32"/>
    <x v="35"/>
    <x v="5"/>
    <n v="32"/>
    <x v="242"/>
    <x v="1784"/>
    <n v="2579.1999999999998"/>
    <n v="0.62"/>
    <x v="2"/>
    <x v="114"/>
  </r>
  <r>
    <x v="1"/>
    <n v="1185732"/>
    <x v="424"/>
    <x v="1"/>
    <x v="32"/>
    <x v="35"/>
    <x v="0"/>
    <n v="32"/>
    <x v="129"/>
    <x v="805"/>
    <n v="3041.28"/>
    <n v="0.54"/>
    <x v="2"/>
    <x v="114"/>
  </r>
  <r>
    <x v="1"/>
    <n v="1185732"/>
    <x v="424"/>
    <x v="1"/>
    <x v="32"/>
    <x v="35"/>
    <x v="1"/>
    <n v="25"/>
    <x v="57"/>
    <x v="2452"/>
    <n v="1631.2499999999998"/>
    <n v="0.44999999999999996"/>
    <x v="2"/>
    <x v="130"/>
  </r>
  <r>
    <x v="1"/>
    <n v="1185732"/>
    <x v="424"/>
    <x v="1"/>
    <x v="32"/>
    <x v="35"/>
    <x v="2"/>
    <n v="24"/>
    <x v="230"/>
    <x v="1045"/>
    <n v="1270.0800000000002"/>
    <n v="0.54"/>
    <x v="2"/>
    <x v="110"/>
  </r>
  <r>
    <x v="1"/>
    <n v="1185732"/>
    <x v="424"/>
    <x v="1"/>
    <x v="32"/>
    <x v="35"/>
    <x v="3"/>
    <n v="23"/>
    <x v="193"/>
    <x v="2453"/>
    <n v="1207.5"/>
    <n v="0.5"/>
    <x v="2"/>
    <x v="113"/>
  </r>
  <r>
    <x v="1"/>
    <n v="1185732"/>
    <x v="424"/>
    <x v="1"/>
    <x v="32"/>
    <x v="35"/>
    <x v="4"/>
    <n v="32"/>
    <x v="230"/>
    <x v="1620"/>
    <n v="1568"/>
    <n v="0.5"/>
    <x v="2"/>
    <x v="114"/>
  </r>
  <r>
    <x v="2"/>
    <n v="1185732"/>
    <x v="424"/>
    <x v="1"/>
    <x v="32"/>
    <x v="35"/>
    <x v="5"/>
    <n v="33"/>
    <x v="168"/>
    <x v="2454"/>
    <n v="2618.88"/>
    <n v="0.64"/>
    <x v="2"/>
    <x v="112"/>
  </r>
  <r>
    <x v="2"/>
    <n v="1185732"/>
    <x v="454"/>
    <x v="1"/>
    <x v="32"/>
    <x v="35"/>
    <x v="0"/>
    <n v="28"/>
    <x v="134"/>
    <x v="1622"/>
    <n v="2464.56"/>
    <n v="0.54"/>
    <x v="2"/>
    <x v="128"/>
  </r>
  <r>
    <x v="2"/>
    <n v="1185732"/>
    <x v="454"/>
    <x v="1"/>
    <x v="32"/>
    <x v="35"/>
    <x v="1"/>
    <n v="18"/>
    <x v="236"/>
    <x v="1015"/>
    <n v="947.69999999999993"/>
    <n v="0.44999999999999996"/>
    <x v="2"/>
    <x v="129"/>
  </r>
  <r>
    <x v="2"/>
    <n v="1185732"/>
    <x v="454"/>
    <x v="1"/>
    <x v="32"/>
    <x v="35"/>
    <x v="2"/>
    <n v="28"/>
    <x v="215"/>
    <x v="1609"/>
    <n v="1678.3200000000002"/>
    <n v="0.54"/>
    <x v="2"/>
    <x v="128"/>
  </r>
  <r>
    <x v="2"/>
    <n v="1185732"/>
    <x v="454"/>
    <x v="1"/>
    <x v="32"/>
    <x v="35"/>
    <x v="3"/>
    <n v="54"/>
    <x v="236"/>
    <x v="814"/>
    <n v="3348.54"/>
    <n v="0.53"/>
    <x v="2"/>
    <x v="99"/>
  </r>
  <r>
    <x v="2"/>
    <n v="1185732"/>
    <x v="454"/>
    <x v="1"/>
    <x v="32"/>
    <x v="35"/>
    <x v="4"/>
    <n v="71"/>
    <x v="248"/>
    <x v="841"/>
    <n v="3929.8499999999995"/>
    <n v="0.44999999999999996"/>
    <x v="2"/>
    <x v="132"/>
  </r>
  <r>
    <x v="2"/>
    <n v="1185732"/>
    <x v="454"/>
    <x v="1"/>
    <x v="32"/>
    <x v="35"/>
    <x v="5"/>
    <n v="68"/>
    <x v="174"/>
    <x v="2455"/>
    <n v="6553.84"/>
    <n v="0.61"/>
    <x v="2"/>
    <x v="105"/>
  </r>
  <r>
    <x v="2"/>
    <n v="1185732"/>
    <x v="483"/>
    <x v="1"/>
    <x v="32"/>
    <x v="35"/>
    <x v="0"/>
    <n v="68"/>
    <x v="145"/>
    <x v="2456"/>
    <n v="6991.76"/>
    <n v="0.53"/>
    <x v="2"/>
    <x v="105"/>
  </r>
  <r>
    <x v="2"/>
    <n v="1185732"/>
    <x v="483"/>
    <x v="1"/>
    <x v="32"/>
    <x v="35"/>
    <x v="1"/>
    <n v="58"/>
    <x v="155"/>
    <x v="878"/>
    <n v="4405.1000000000004"/>
    <n v="0.49"/>
    <x v="2"/>
    <x v="91"/>
  </r>
  <r>
    <x v="2"/>
    <n v="1185732"/>
    <x v="483"/>
    <x v="1"/>
    <x v="32"/>
    <x v="35"/>
    <x v="2"/>
    <n v="59"/>
    <x v="251"/>
    <x v="2457"/>
    <n v="4364.8200000000006"/>
    <n v="0.54"/>
    <x v="2"/>
    <x v="95"/>
  </r>
  <r>
    <x v="2"/>
    <n v="1185732"/>
    <x v="483"/>
    <x v="1"/>
    <x v="32"/>
    <x v="35"/>
    <x v="3"/>
    <n v="56"/>
    <x v="247"/>
    <x v="1512"/>
    <n v="3872.96"/>
    <n v="0.52"/>
    <x v="2"/>
    <x v="97"/>
  </r>
  <r>
    <x v="2"/>
    <n v="1185732"/>
    <x v="483"/>
    <x v="1"/>
    <x v="32"/>
    <x v="35"/>
    <x v="4"/>
    <n v="65"/>
    <x v="168"/>
    <x v="2282"/>
    <n v="4030"/>
    <n v="0.5"/>
    <x v="2"/>
    <x v="124"/>
  </r>
  <r>
    <x v="2"/>
    <n v="1185732"/>
    <x v="483"/>
    <x v="1"/>
    <x v="32"/>
    <x v="35"/>
    <x v="5"/>
    <n v="71"/>
    <x v="179"/>
    <x v="1957"/>
    <n v="6236.6399999999994"/>
    <n v="0.61"/>
    <x v="2"/>
    <x v="132"/>
  </r>
  <r>
    <x v="2"/>
    <n v="1197831"/>
    <x v="187"/>
    <x v="1"/>
    <x v="32"/>
    <x v="35"/>
    <x v="0"/>
    <n v="24"/>
    <x v="129"/>
    <x v="1529"/>
    <n v="2154.2400000000002"/>
    <n v="0.51"/>
    <x v="2"/>
    <x v="110"/>
  </r>
  <r>
    <x v="2"/>
    <n v="1197831"/>
    <x v="187"/>
    <x v="1"/>
    <x v="32"/>
    <x v="35"/>
    <x v="1"/>
    <n v="25"/>
    <x v="165"/>
    <x v="2458"/>
    <n v="1473.7499999999998"/>
    <n v="0.44999999999999996"/>
    <x v="2"/>
    <x v="130"/>
  </r>
  <r>
    <x v="2"/>
    <n v="1197831"/>
    <x v="187"/>
    <x v="1"/>
    <x v="32"/>
    <x v="35"/>
    <x v="2"/>
    <n v="14"/>
    <x v="236"/>
    <x v="2459"/>
    <n v="835.38"/>
    <n v="0.51"/>
    <x v="2"/>
    <x v="146"/>
  </r>
  <r>
    <x v="2"/>
    <n v="1197831"/>
    <x v="187"/>
    <x v="1"/>
    <x v="32"/>
    <x v="35"/>
    <x v="3"/>
    <n v="19"/>
    <x v="252"/>
    <x v="2460"/>
    <n v="785.46"/>
    <n v="0.53"/>
    <x v="2"/>
    <x v="131"/>
  </r>
  <r>
    <x v="2"/>
    <n v="1197831"/>
    <x v="187"/>
    <x v="1"/>
    <x v="32"/>
    <x v="35"/>
    <x v="4"/>
    <n v="34"/>
    <x v="60"/>
    <x v="2461"/>
    <n v="1550.3999999999999"/>
    <n v="0.48"/>
    <x v="2"/>
    <x v="111"/>
  </r>
  <r>
    <x v="2"/>
    <n v="1197831"/>
    <x v="187"/>
    <x v="1"/>
    <x v="32"/>
    <x v="35"/>
    <x v="5"/>
    <n v="23"/>
    <x v="185"/>
    <x v="1159"/>
    <n v="1459.1200000000001"/>
    <n v="0.52"/>
    <x v="2"/>
    <x v="113"/>
  </r>
  <r>
    <x v="2"/>
    <n v="1197831"/>
    <x v="695"/>
    <x v="1"/>
    <x v="32"/>
    <x v="35"/>
    <x v="0"/>
    <n v="24"/>
    <x v="133"/>
    <x v="2332"/>
    <n v="2313.36"/>
    <n v="0.51"/>
    <x v="2"/>
    <x v="110"/>
  </r>
  <r>
    <x v="2"/>
    <n v="1197831"/>
    <x v="695"/>
    <x v="1"/>
    <x v="32"/>
    <x v="35"/>
    <x v="1"/>
    <n v="24"/>
    <x v="193"/>
    <x v="2462"/>
    <n v="1134"/>
    <n v="0.44999999999999996"/>
    <x v="2"/>
    <x v="110"/>
  </r>
  <r>
    <x v="2"/>
    <n v="1197831"/>
    <x v="695"/>
    <x v="1"/>
    <x v="32"/>
    <x v="35"/>
    <x v="2"/>
    <n v="14"/>
    <x v="196"/>
    <x v="2023"/>
    <n v="840"/>
    <n v="0.5"/>
    <x v="2"/>
    <x v="146"/>
  </r>
  <r>
    <x v="1"/>
    <n v="1197831"/>
    <x v="695"/>
    <x v="1"/>
    <x v="33"/>
    <x v="36"/>
    <x v="3"/>
    <n v="18"/>
    <x v="227"/>
    <x v="2068"/>
    <n v="630"/>
    <n v="0.5"/>
    <x v="2"/>
    <x v="129"/>
  </r>
  <r>
    <x v="1"/>
    <n v="1197831"/>
    <x v="695"/>
    <x v="1"/>
    <x v="33"/>
    <x v="36"/>
    <x v="4"/>
    <n v="34"/>
    <x v="230"/>
    <x v="2165"/>
    <n v="1499.3999999999999"/>
    <n v="0.44999999999999996"/>
    <x v="2"/>
    <x v="111"/>
  </r>
  <r>
    <x v="1"/>
    <n v="1197831"/>
    <x v="695"/>
    <x v="1"/>
    <x v="33"/>
    <x v="36"/>
    <x v="5"/>
    <n v="19"/>
    <x v="202"/>
    <x v="2024"/>
    <n v="1179.9000000000001"/>
    <n v="0.54"/>
    <x v="2"/>
    <x v="131"/>
  </r>
  <r>
    <x v="1"/>
    <n v="1197831"/>
    <x v="224"/>
    <x v="1"/>
    <x v="33"/>
    <x v="36"/>
    <x v="0"/>
    <n v="18"/>
    <x v="141"/>
    <x v="2463"/>
    <n v="1726.74"/>
    <n v="0.53"/>
    <x v="2"/>
    <x v="129"/>
  </r>
  <r>
    <x v="1"/>
    <n v="1197831"/>
    <x v="224"/>
    <x v="1"/>
    <x v="33"/>
    <x v="36"/>
    <x v="1"/>
    <n v="20"/>
    <x v="230"/>
    <x v="2464"/>
    <n v="881.99999999999989"/>
    <n v="0.44999999999999996"/>
    <x v="2"/>
    <x v="127"/>
  </r>
  <r>
    <x v="1"/>
    <n v="1197831"/>
    <x v="224"/>
    <x v="1"/>
    <x v="33"/>
    <x v="36"/>
    <x v="2"/>
    <n v="10"/>
    <x v="246"/>
    <x v="1006"/>
    <n v="475.20000000000005"/>
    <n v="0.54"/>
    <x v="2"/>
    <x v="158"/>
  </r>
  <r>
    <x v="1"/>
    <n v="1197831"/>
    <x v="224"/>
    <x v="1"/>
    <x v="33"/>
    <x v="36"/>
    <x v="3"/>
    <n v="19"/>
    <x v="180"/>
    <x v="2465"/>
    <n v="592.80000000000007"/>
    <n v="0.52"/>
    <x v="2"/>
    <x v="131"/>
  </r>
  <r>
    <x v="1"/>
    <n v="1197831"/>
    <x v="224"/>
    <x v="1"/>
    <x v="33"/>
    <x v="36"/>
    <x v="4"/>
    <n v="32"/>
    <x v="188"/>
    <x v="1413"/>
    <n v="956.8"/>
    <n v="0.45999999999999996"/>
    <x v="2"/>
    <x v="114"/>
  </r>
  <r>
    <x v="1"/>
    <n v="1197831"/>
    <x v="224"/>
    <x v="1"/>
    <x v="33"/>
    <x v="36"/>
    <x v="5"/>
    <n v="24"/>
    <x v="240"/>
    <x v="2134"/>
    <n v="1248.48"/>
    <n v="0.51"/>
    <x v="2"/>
    <x v="110"/>
  </r>
  <r>
    <x v="1"/>
    <n v="1197831"/>
    <x v="243"/>
    <x v="1"/>
    <x v="33"/>
    <x v="36"/>
    <x v="0"/>
    <n v="23"/>
    <x v="132"/>
    <x v="1261"/>
    <n v="2161.08"/>
    <n v="0.54"/>
    <x v="2"/>
    <x v="113"/>
  </r>
  <r>
    <x v="1"/>
    <n v="1197831"/>
    <x v="243"/>
    <x v="1"/>
    <x v="33"/>
    <x v="36"/>
    <x v="1"/>
    <n v="24"/>
    <x v="194"/>
    <x v="1121"/>
    <n v="952.56"/>
    <n v="0.49"/>
    <x v="2"/>
    <x v="110"/>
  </r>
  <r>
    <x v="1"/>
    <n v="1197831"/>
    <x v="243"/>
    <x v="1"/>
    <x v="33"/>
    <x v="36"/>
    <x v="2"/>
    <n v="14"/>
    <x v="41"/>
    <x v="2041"/>
    <n v="546"/>
    <n v="0.52"/>
    <x v="2"/>
    <x v="146"/>
  </r>
  <r>
    <x v="1"/>
    <n v="1197831"/>
    <x v="243"/>
    <x v="1"/>
    <x v="33"/>
    <x v="36"/>
    <x v="3"/>
    <n v="20"/>
    <x v="184"/>
    <x v="2068"/>
    <n v="667.80000000000007"/>
    <n v="0.53"/>
    <x v="2"/>
    <x v="127"/>
  </r>
  <r>
    <x v="1"/>
    <n v="1197831"/>
    <x v="243"/>
    <x v="1"/>
    <x v="33"/>
    <x v="36"/>
    <x v="4"/>
    <n v="37"/>
    <x v="201"/>
    <x v="1446"/>
    <n v="1296.48"/>
    <n v="0.48"/>
    <x v="2"/>
    <x v="117"/>
  </r>
  <r>
    <x v="1"/>
    <n v="1197831"/>
    <x v="243"/>
    <x v="1"/>
    <x v="33"/>
    <x v="36"/>
    <x v="5"/>
    <n v="28"/>
    <x v="210"/>
    <x v="1973"/>
    <n v="1656.48"/>
    <n v="0.51"/>
    <x v="2"/>
    <x v="128"/>
  </r>
  <r>
    <x v="1"/>
    <n v="1197831"/>
    <x v="272"/>
    <x v="1"/>
    <x v="33"/>
    <x v="36"/>
    <x v="0"/>
    <n v="39"/>
    <x v="141"/>
    <x v="2466"/>
    <n v="3811.86"/>
    <n v="0.54"/>
    <x v="2"/>
    <x v="93"/>
  </r>
  <r>
    <x v="1"/>
    <n v="1197831"/>
    <x v="272"/>
    <x v="1"/>
    <x v="33"/>
    <x v="36"/>
    <x v="1"/>
    <n v="38"/>
    <x v="161"/>
    <x v="2206"/>
    <n v="2147"/>
    <n v="0.5"/>
    <x v="2"/>
    <x v="115"/>
  </r>
  <r>
    <x v="1"/>
    <n v="1197831"/>
    <x v="272"/>
    <x v="1"/>
    <x v="33"/>
    <x v="36"/>
    <x v="2"/>
    <n v="34"/>
    <x v="250"/>
    <x v="2467"/>
    <n v="1701.7"/>
    <n v="0.55000000000000004"/>
    <x v="2"/>
    <x v="111"/>
  </r>
  <r>
    <x v="1"/>
    <n v="1197831"/>
    <x v="272"/>
    <x v="1"/>
    <x v="33"/>
    <x v="36"/>
    <x v="3"/>
    <n v="34"/>
    <x v="252"/>
    <x v="2468"/>
    <n v="1405.5600000000002"/>
    <n v="0.53"/>
    <x v="2"/>
    <x v="111"/>
  </r>
  <r>
    <x v="1"/>
    <n v="1197831"/>
    <x v="272"/>
    <x v="1"/>
    <x v="33"/>
    <x v="36"/>
    <x v="4"/>
    <n v="42"/>
    <x v="211"/>
    <x v="2469"/>
    <n v="1677.8999999999999"/>
    <n v="0.47"/>
    <x v="2"/>
    <x v="119"/>
  </r>
  <r>
    <x v="1"/>
    <n v="1197831"/>
    <x v="272"/>
    <x v="1"/>
    <x v="33"/>
    <x v="36"/>
    <x v="5"/>
    <n v="44"/>
    <x v="215"/>
    <x v="1118"/>
    <n v="2686.2000000000003"/>
    <n v="0.55000000000000004"/>
    <x v="2"/>
    <x v="90"/>
  </r>
  <r>
    <x v="1"/>
    <n v="1197831"/>
    <x v="305"/>
    <x v="1"/>
    <x v="33"/>
    <x v="36"/>
    <x v="0"/>
    <n v="36"/>
    <x v="126"/>
    <x v="1205"/>
    <n v="3654"/>
    <n v="0.5"/>
    <x v="2"/>
    <x v="86"/>
  </r>
  <r>
    <x v="1"/>
    <n v="1197831"/>
    <x v="305"/>
    <x v="1"/>
    <x v="33"/>
    <x v="36"/>
    <x v="1"/>
    <n v="32"/>
    <x v="162"/>
    <x v="1723"/>
    <n v="1662.08"/>
    <n v="0.49"/>
    <x v="2"/>
    <x v="114"/>
  </r>
  <r>
    <x v="1"/>
    <n v="1197831"/>
    <x v="305"/>
    <x v="1"/>
    <x v="33"/>
    <x v="36"/>
    <x v="2"/>
    <n v="38"/>
    <x v="233"/>
    <x v="2470"/>
    <n v="2134.08"/>
    <n v="0.54"/>
    <x v="2"/>
    <x v="115"/>
  </r>
  <r>
    <x v="1"/>
    <n v="1197831"/>
    <x v="305"/>
    <x v="1"/>
    <x v="33"/>
    <x v="36"/>
    <x v="3"/>
    <n v="37"/>
    <x v="230"/>
    <x v="2260"/>
    <n v="1885.52"/>
    <n v="0.52"/>
    <x v="2"/>
    <x v="117"/>
  </r>
  <r>
    <x v="1"/>
    <n v="1197831"/>
    <x v="305"/>
    <x v="1"/>
    <x v="33"/>
    <x v="36"/>
    <x v="4"/>
    <n v="54"/>
    <x v="230"/>
    <x v="1442"/>
    <n v="2540.16"/>
    <n v="0.48"/>
    <x v="2"/>
    <x v="99"/>
  </r>
  <r>
    <x v="1"/>
    <n v="1197831"/>
    <x v="305"/>
    <x v="1"/>
    <x v="33"/>
    <x v="36"/>
    <x v="5"/>
    <n v="54"/>
    <x v="160"/>
    <x v="1143"/>
    <n v="4665.6000000000004"/>
    <n v="0.54"/>
    <x v="2"/>
    <x v="99"/>
  </r>
  <r>
    <x v="1"/>
    <n v="1197831"/>
    <x v="333"/>
    <x v="1"/>
    <x v="33"/>
    <x v="36"/>
    <x v="0"/>
    <n v="50"/>
    <x v="148"/>
    <x v="2471"/>
    <n v="5825"/>
    <n v="0.5"/>
    <x v="2"/>
    <x v="100"/>
  </r>
  <r>
    <x v="1"/>
    <n v="1197831"/>
    <x v="333"/>
    <x v="1"/>
    <x v="33"/>
    <x v="36"/>
    <x v="1"/>
    <n v="47"/>
    <x v="135"/>
    <x v="1094"/>
    <n v="3109.0499999999997"/>
    <n v="0.44999999999999996"/>
    <x v="2"/>
    <x v="85"/>
  </r>
  <r>
    <x v="1"/>
    <n v="1197831"/>
    <x v="333"/>
    <x v="1"/>
    <x v="33"/>
    <x v="36"/>
    <x v="2"/>
    <n v="43"/>
    <x v="214"/>
    <x v="2472"/>
    <n v="2763.18"/>
    <n v="0.51"/>
    <x v="2"/>
    <x v="94"/>
  </r>
  <r>
    <x v="1"/>
    <n v="1197831"/>
    <x v="333"/>
    <x v="1"/>
    <x v="33"/>
    <x v="36"/>
    <x v="3"/>
    <n v="41"/>
    <x v="210"/>
    <x v="1192"/>
    <n v="2568.2400000000002"/>
    <n v="0.54"/>
    <x v="2"/>
    <x v="87"/>
  </r>
  <r>
    <x v="1"/>
    <n v="1197831"/>
    <x v="333"/>
    <x v="1"/>
    <x v="33"/>
    <x v="36"/>
    <x v="4"/>
    <n v="55"/>
    <x v="164"/>
    <x v="2473"/>
    <n v="3207.0499999999997"/>
    <n v="0.49"/>
    <x v="2"/>
    <x v="88"/>
  </r>
  <r>
    <x v="1"/>
    <n v="1197831"/>
    <x v="333"/>
    <x v="1"/>
    <x v="33"/>
    <x v="36"/>
    <x v="5"/>
    <n v="63"/>
    <x v="42"/>
    <x v="1366"/>
    <n v="5103"/>
    <n v="0.54"/>
    <x v="2"/>
    <x v="121"/>
  </r>
  <r>
    <x v="1"/>
    <n v="1197831"/>
    <x v="365"/>
    <x v="1"/>
    <x v="33"/>
    <x v="36"/>
    <x v="0"/>
    <n v="55"/>
    <x v="124"/>
    <x v="1885"/>
    <n v="6237"/>
    <n v="0.54"/>
    <x v="2"/>
    <x v="88"/>
  </r>
  <r>
    <x v="1"/>
    <n v="1197831"/>
    <x v="365"/>
    <x v="1"/>
    <x v="33"/>
    <x v="36"/>
    <x v="1"/>
    <n v="50"/>
    <x v="152"/>
    <x v="2474"/>
    <n v="3648"/>
    <n v="0.48"/>
    <x v="2"/>
    <x v="100"/>
  </r>
  <r>
    <x v="1"/>
    <n v="1197831"/>
    <x v="365"/>
    <x v="1"/>
    <x v="33"/>
    <x v="36"/>
    <x v="2"/>
    <n v="47"/>
    <x v="214"/>
    <x v="1911"/>
    <n v="3079.44"/>
    <n v="0.52"/>
    <x v="2"/>
    <x v="85"/>
  </r>
  <r>
    <x v="1"/>
    <n v="1197831"/>
    <x v="365"/>
    <x v="1"/>
    <x v="33"/>
    <x v="36"/>
    <x v="3"/>
    <n v="39"/>
    <x v="233"/>
    <x v="1519"/>
    <n v="2028"/>
    <n v="0.5"/>
    <x v="2"/>
    <x v="93"/>
  </r>
  <r>
    <x v="1"/>
    <n v="1197831"/>
    <x v="365"/>
    <x v="1"/>
    <x v="33"/>
    <x v="36"/>
    <x v="4"/>
    <n v="48"/>
    <x v="161"/>
    <x v="2475"/>
    <n v="2657.7599999999998"/>
    <n v="0.49"/>
    <x v="2"/>
    <x v="92"/>
  </r>
  <r>
    <x v="1"/>
    <n v="1197831"/>
    <x v="365"/>
    <x v="1"/>
    <x v="33"/>
    <x v="36"/>
    <x v="5"/>
    <n v="50"/>
    <x v="231"/>
    <x v="1516"/>
    <n v="3718"/>
    <n v="0.52"/>
    <x v="2"/>
    <x v="100"/>
  </r>
  <r>
    <x v="1"/>
    <n v="1197831"/>
    <x v="395"/>
    <x v="1"/>
    <x v="33"/>
    <x v="36"/>
    <x v="0"/>
    <n v="48"/>
    <x v="131"/>
    <x v="2321"/>
    <n v="4542.72"/>
    <n v="0.52"/>
    <x v="2"/>
    <x v="92"/>
  </r>
  <r>
    <x v="1"/>
    <n v="1197831"/>
    <x v="395"/>
    <x v="1"/>
    <x v="33"/>
    <x v="36"/>
    <x v="1"/>
    <n v="39"/>
    <x v="214"/>
    <x v="1502"/>
    <n v="2358.7199999999998"/>
    <n v="0.48"/>
    <x v="2"/>
    <x v="93"/>
  </r>
  <r>
    <x v="1"/>
    <n v="1197831"/>
    <x v="395"/>
    <x v="1"/>
    <x v="33"/>
    <x v="36"/>
    <x v="2"/>
    <n v="14"/>
    <x v="246"/>
    <x v="2476"/>
    <n v="640.64"/>
    <n v="0.52"/>
    <x v="2"/>
    <x v="146"/>
  </r>
  <r>
    <x v="1"/>
    <n v="1197831"/>
    <x v="395"/>
    <x v="1"/>
    <x v="33"/>
    <x v="36"/>
    <x v="3"/>
    <n v="14"/>
    <x v="246"/>
    <x v="2476"/>
    <n v="640.64"/>
    <n v="0.52"/>
    <x v="2"/>
    <x v="146"/>
  </r>
  <r>
    <x v="1"/>
    <n v="1197831"/>
    <x v="395"/>
    <x v="1"/>
    <x v="33"/>
    <x v="36"/>
    <x v="4"/>
    <n v="23"/>
    <x v="198"/>
    <x v="2477"/>
    <n v="1081"/>
    <n v="0.5"/>
    <x v="2"/>
    <x v="113"/>
  </r>
  <r>
    <x v="1"/>
    <n v="1197831"/>
    <x v="395"/>
    <x v="1"/>
    <x v="33"/>
    <x v="36"/>
    <x v="5"/>
    <n v="29"/>
    <x v="164"/>
    <x v="2203"/>
    <n v="1863.5400000000002"/>
    <n v="0.54"/>
    <x v="2"/>
    <x v="116"/>
  </r>
  <r>
    <x v="1"/>
    <n v="1197831"/>
    <x v="427"/>
    <x v="1"/>
    <x v="33"/>
    <x v="36"/>
    <x v="0"/>
    <n v="27"/>
    <x v="42"/>
    <x v="1156"/>
    <n v="2025"/>
    <n v="0.5"/>
    <x v="2"/>
    <x v="118"/>
  </r>
  <r>
    <x v="1"/>
    <n v="1197831"/>
    <x v="427"/>
    <x v="1"/>
    <x v="33"/>
    <x v="36"/>
    <x v="1"/>
    <n v="19"/>
    <x v="162"/>
    <x v="2377"/>
    <n v="906.3"/>
    <n v="0.44999999999999996"/>
    <x v="2"/>
    <x v="131"/>
  </r>
  <r>
    <x v="1"/>
    <n v="1197831"/>
    <x v="427"/>
    <x v="1"/>
    <x v="33"/>
    <x v="36"/>
    <x v="2"/>
    <n v="19"/>
    <x v="252"/>
    <x v="2460"/>
    <n v="741"/>
    <n v="0.5"/>
    <x v="2"/>
    <x v="131"/>
  </r>
  <r>
    <x v="1"/>
    <n v="1197831"/>
    <x v="427"/>
    <x v="1"/>
    <x v="33"/>
    <x v="36"/>
    <x v="3"/>
    <n v="19"/>
    <x v="249"/>
    <x v="1457"/>
    <n v="725.04000000000008"/>
    <n v="0.53"/>
    <x v="2"/>
    <x v="131"/>
  </r>
  <r>
    <x v="1"/>
    <n v="1197831"/>
    <x v="427"/>
    <x v="1"/>
    <x v="33"/>
    <x v="36"/>
    <x v="4"/>
    <n v="27"/>
    <x v="170"/>
    <x v="2478"/>
    <n v="1053.27"/>
    <n v="0.47"/>
    <x v="2"/>
    <x v="118"/>
  </r>
  <r>
    <x v="3"/>
    <n v="1197831"/>
    <x v="427"/>
    <x v="1"/>
    <x v="33"/>
    <x v="36"/>
    <x v="5"/>
    <n v="29"/>
    <x v="233"/>
    <x v="2479"/>
    <n v="1598.48"/>
    <n v="0.53"/>
    <x v="2"/>
    <x v="116"/>
  </r>
  <r>
    <x v="3"/>
    <n v="1197831"/>
    <x v="457"/>
    <x v="1"/>
    <x v="33"/>
    <x v="36"/>
    <x v="0"/>
    <n v="24"/>
    <x v="231"/>
    <x v="1944"/>
    <n v="1716"/>
    <n v="0.5"/>
    <x v="2"/>
    <x v="110"/>
  </r>
  <r>
    <x v="3"/>
    <n v="1197831"/>
    <x v="457"/>
    <x v="1"/>
    <x v="33"/>
    <x v="36"/>
    <x v="1"/>
    <n v="14"/>
    <x v="198"/>
    <x v="2480"/>
    <n v="658"/>
    <n v="0.5"/>
    <x v="2"/>
    <x v="146"/>
  </r>
  <r>
    <x v="3"/>
    <n v="1197831"/>
    <x v="457"/>
    <x v="1"/>
    <x v="33"/>
    <x v="36"/>
    <x v="2"/>
    <n v="23"/>
    <x v="228"/>
    <x v="1669"/>
    <n v="1055.7"/>
    <n v="0.51"/>
    <x v="2"/>
    <x v="113"/>
  </r>
  <r>
    <x v="3"/>
    <n v="1197831"/>
    <x v="457"/>
    <x v="1"/>
    <x v="33"/>
    <x v="36"/>
    <x v="3"/>
    <n v="51"/>
    <x v="245"/>
    <x v="2481"/>
    <n v="2779.5"/>
    <n v="0.5"/>
    <x v="2"/>
    <x v="109"/>
  </r>
  <r>
    <x v="3"/>
    <n v="1197831"/>
    <x v="457"/>
    <x v="1"/>
    <x v="33"/>
    <x v="36"/>
    <x v="4"/>
    <n v="69"/>
    <x v="250"/>
    <x v="2482"/>
    <n v="2951.1299999999997"/>
    <n v="0.47"/>
    <x v="2"/>
    <x v="122"/>
  </r>
  <r>
    <x v="3"/>
    <n v="1197831"/>
    <x v="457"/>
    <x v="1"/>
    <x v="33"/>
    <x v="36"/>
    <x v="5"/>
    <n v="73"/>
    <x v="236"/>
    <x v="2483"/>
    <n v="4526.7300000000005"/>
    <n v="0.53"/>
    <x v="2"/>
    <x v="134"/>
  </r>
  <r>
    <x v="3"/>
    <n v="1197831"/>
    <x v="486"/>
    <x v="1"/>
    <x v="33"/>
    <x v="36"/>
    <x v="0"/>
    <n v="67"/>
    <x v="126"/>
    <x v="2484"/>
    <n v="7480.55"/>
    <n v="0.55000000000000004"/>
    <x v="2"/>
    <x v="125"/>
  </r>
  <r>
    <x v="3"/>
    <n v="1197831"/>
    <x v="486"/>
    <x v="1"/>
    <x v="33"/>
    <x v="36"/>
    <x v="1"/>
    <n v="54"/>
    <x v="150"/>
    <x v="832"/>
    <n v="3553.2"/>
    <n v="0.47"/>
    <x v="2"/>
    <x v="99"/>
  </r>
  <r>
    <x v="3"/>
    <n v="1197831"/>
    <x v="486"/>
    <x v="1"/>
    <x v="33"/>
    <x v="36"/>
    <x v="2"/>
    <n v="55"/>
    <x v="214"/>
    <x v="799"/>
    <n v="3742.2000000000003"/>
    <n v="0.54"/>
    <x v="2"/>
    <x v="88"/>
  </r>
  <r>
    <x v="3"/>
    <n v="1197831"/>
    <x v="486"/>
    <x v="1"/>
    <x v="33"/>
    <x v="36"/>
    <x v="3"/>
    <n v="57"/>
    <x v="196"/>
    <x v="2485"/>
    <n v="3488.4"/>
    <n v="0.51"/>
    <x v="2"/>
    <x v="126"/>
  </r>
  <r>
    <x v="3"/>
    <n v="1197831"/>
    <x v="486"/>
    <x v="1"/>
    <x v="33"/>
    <x v="36"/>
    <x v="4"/>
    <n v="64"/>
    <x v="205"/>
    <x v="2486"/>
    <n v="3512.3199999999997"/>
    <n v="0.49"/>
    <x v="2"/>
    <x v="101"/>
  </r>
  <r>
    <x v="3"/>
    <n v="1197831"/>
    <x v="486"/>
    <x v="1"/>
    <x v="33"/>
    <x v="36"/>
    <x v="5"/>
    <n v="70"/>
    <x v="42"/>
    <x v="922"/>
    <n v="5355"/>
    <n v="0.51"/>
    <x v="2"/>
    <x v="162"/>
  </r>
  <r>
    <x v="3"/>
    <n v="1197831"/>
    <x v="187"/>
    <x v="1"/>
    <x v="33"/>
    <x v="36"/>
    <x v="0"/>
    <n v="24"/>
    <x v="212"/>
    <x v="2369"/>
    <n v="2124.2400000000002"/>
    <n v="0.53"/>
    <x v="2"/>
    <x v="110"/>
  </r>
  <r>
    <x v="3"/>
    <n v="1197831"/>
    <x v="187"/>
    <x v="1"/>
    <x v="33"/>
    <x v="36"/>
    <x v="1"/>
    <n v="25"/>
    <x v="245"/>
    <x v="2487"/>
    <n v="1226.2499999999998"/>
    <n v="0.44999999999999996"/>
    <x v="2"/>
    <x v="130"/>
  </r>
  <r>
    <x v="3"/>
    <n v="1197831"/>
    <x v="187"/>
    <x v="1"/>
    <x v="33"/>
    <x v="36"/>
    <x v="2"/>
    <n v="15"/>
    <x v="230"/>
    <x v="2488"/>
    <n v="808.50000000000011"/>
    <n v="0.55000000000000004"/>
    <x v="2"/>
    <x v="148"/>
  </r>
  <r>
    <x v="3"/>
    <n v="1197831"/>
    <x v="187"/>
    <x v="1"/>
    <x v="33"/>
    <x v="36"/>
    <x v="3"/>
    <n v="18"/>
    <x v="188"/>
    <x v="2489"/>
    <n v="643.5"/>
    <n v="0.55000000000000004"/>
    <x v="2"/>
    <x v="129"/>
  </r>
  <r>
    <x v="3"/>
    <n v="1197831"/>
    <x v="187"/>
    <x v="1"/>
    <x v="33"/>
    <x v="36"/>
    <x v="4"/>
    <n v="33"/>
    <x v="232"/>
    <x v="2490"/>
    <n v="1320"/>
    <n v="0.5"/>
    <x v="2"/>
    <x v="112"/>
  </r>
  <r>
    <x v="3"/>
    <n v="1197831"/>
    <x v="187"/>
    <x v="1"/>
    <x v="33"/>
    <x v="36"/>
    <x v="5"/>
    <n v="23"/>
    <x v="253"/>
    <x v="2431"/>
    <n v="1207.96"/>
    <n v="0.52"/>
    <x v="2"/>
    <x v="113"/>
  </r>
  <r>
    <x v="3"/>
    <n v="1197831"/>
    <x v="695"/>
    <x v="1"/>
    <x v="33"/>
    <x v="36"/>
    <x v="0"/>
    <n v="24"/>
    <x v="138"/>
    <x v="1519"/>
    <n v="2109.12"/>
    <n v="0.52"/>
    <x v="2"/>
    <x v="110"/>
  </r>
  <r>
    <x v="3"/>
    <n v="1197831"/>
    <x v="695"/>
    <x v="1"/>
    <x v="33"/>
    <x v="36"/>
    <x v="1"/>
    <n v="23"/>
    <x v="232"/>
    <x v="2049"/>
    <n v="846.4"/>
    <n v="0.45999999999999996"/>
    <x v="2"/>
    <x v="113"/>
  </r>
  <r>
    <x v="3"/>
    <n v="1197831"/>
    <x v="695"/>
    <x v="1"/>
    <x v="33"/>
    <x v="36"/>
    <x v="2"/>
    <n v="15"/>
    <x v="250"/>
    <x v="2491"/>
    <n v="682.5"/>
    <n v="0.5"/>
    <x v="2"/>
    <x v="148"/>
  </r>
  <r>
    <x v="3"/>
    <n v="1197831"/>
    <x v="695"/>
    <x v="1"/>
    <x v="34"/>
    <x v="37"/>
    <x v="3"/>
    <n v="19"/>
    <x v="200"/>
    <x v="2492"/>
    <n v="474.81"/>
    <n v="0.51"/>
    <x v="2"/>
    <x v="131"/>
  </r>
  <r>
    <x v="3"/>
    <n v="1197831"/>
    <x v="695"/>
    <x v="1"/>
    <x v="34"/>
    <x v="37"/>
    <x v="4"/>
    <n v="34"/>
    <x v="41"/>
    <x v="2493"/>
    <n v="1198.5"/>
    <n v="0.47"/>
    <x v="2"/>
    <x v="111"/>
  </r>
  <r>
    <x v="3"/>
    <n v="1197831"/>
    <x v="695"/>
    <x v="1"/>
    <x v="34"/>
    <x v="37"/>
    <x v="5"/>
    <n v="18"/>
    <x v="230"/>
    <x v="1444"/>
    <n v="899.64"/>
    <n v="0.51"/>
    <x v="2"/>
    <x v="129"/>
  </r>
  <r>
    <x v="3"/>
    <n v="1197831"/>
    <x v="224"/>
    <x v="1"/>
    <x v="34"/>
    <x v="37"/>
    <x v="0"/>
    <n v="19"/>
    <x v="125"/>
    <x v="2204"/>
    <n v="1463"/>
    <n v="0.5"/>
    <x v="2"/>
    <x v="131"/>
  </r>
  <r>
    <x v="3"/>
    <n v="1197831"/>
    <x v="224"/>
    <x v="1"/>
    <x v="34"/>
    <x v="37"/>
    <x v="1"/>
    <n v="19"/>
    <x v="201"/>
    <x v="2494"/>
    <n v="665.76"/>
    <n v="0.48"/>
    <x v="2"/>
    <x v="131"/>
  </r>
  <r>
    <x v="3"/>
    <n v="1197831"/>
    <x v="224"/>
    <x v="1"/>
    <x v="34"/>
    <x v="37"/>
    <x v="2"/>
    <n v="9"/>
    <x v="232"/>
    <x v="2495"/>
    <n v="360"/>
    <n v="0.5"/>
    <x v="2"/>
    <x v="147"/>
  </r>
  <r>
    <x v="3"/>
    <n v="1197831"/>
    <x v="224"/>
    <x v="1"/>
    <x v="34"/>
    <x v="37"/>
    <x v="3"/>
    <n v="20"/>
    <x v="171"/>
    <x v="2496"/>
    <n v="340"/>
    <n v="0.5"/>
    <x v="2"/>
    <x v="127"/>
  </r>
  <r>
    <x v="3"/>
    <n v="1197831"/>
    <x v="224"/>
    <x v="1"/>
    <x v="34"/>
    <x v="37"/>
    <x v="4"/>
    <n v="34"/>
    <x v="200"/>
    <x v="1627"/>
    <n v="783.02"/>
    <n v="0.47"/>
    <x v="2"/>
    <x v="111"/>
  </r>
  <r>
    <x v="3"/>
    <n v="1197831"/>
    <x v="224"/>
    <x v="1"/>
    <x v="34"/>
    <x v="37"/>
    <x v="5"/>
    <n v="23"/>
    <x v="173"/>
    <x v="2497"/>
    <n v="856.98"/>
    <n v="0.54"/>
    <x v="2"/>
    <x v="113"/>
  </r>
  <r>
    <x v="3"/>
    <n v="1197831"/>
    <x v="243"/>
    <x v="1"/>
    <x v="34"/>
    <x v="37"/>
    <x v="0"/>
    <n v="24"/>
    <x v="152"/>
    <x v="2498"/>
    <n v="1933.44"/>
    <n v="0.53"/>
    <x v="2"/>
    <x v="110"/>
  </r>
  <r>
    <x v="3"/>
    <n v="1197831"/>
    <x v="243"/>
    <x v="1"/>
    <x v="34"/>
    <x v="37"/>
    <x v="1"/>
    <n v="23"/>
    <x v="188"/>
    <x v="2499"/>
    <n v="717.6"/>
    <n v="0.48"/>
    <x v="2"/>
    <x v="113"/>
  </r>
  <r>
    <x v="3"/>
    <n v="1197831"/>
    <x v="243"/>
    <x v="1"/>
    <x v="34"/>
    <x v="37"/>
    <x v="2"/>
    <n v="14"/>
    <x v="181"/>
    <x v="1664"/>
    <n v="504.56"/>
    <n v="0.53"/>
    <x v="2"/>
    <x v="146"/>
  </r>
  <r>
    <x v="3"/>
    <n v="1197831"/>
    <x v="243"/>
    <x v="1"/>
    <x v="34"/>
    <x v="37"/>
    <x v="3"/>
    <n v="18"/>
    <x v="222"/>
    <x v="2500"/>
    <n v="429.3"/>
    <n v="0.53"/>
    <x v="2"/>
    <x v="129"/>
  </r>
  <r>
    <x v="3"/>
    <n v="1197831"/>
    <x v="243"/>
    <x v="1"/>
    <x v="34"/>
    <x v="37"/>
    <x v="4"/>
    <n v="38"/>
    <x v="206"/>
    <x v="2377"/>
    <n v="1007"/>
    <n v="0.5"/>
    <x v="2"/>
    <x v="115"/>
  </r>
  <r>
    <x v="3"/>
    <n v="1197831"/>
    <x v="243"/>
    <x v="1"/>
    <x v="34"/>
    <x v="37"/>
    <x v="5"/>
    <n v="28"/>
    <x v="198"/>
    <x v="1023"/>
    <n v="1447.6000000000001"/>
    <n v="0.55000000000000004"/>
    <x v="2"/>
    <x v="128"/>
  </r>
  <r>
    <x v="3"/>
    <n v="1197831"/>
    <x v="272"/>
    <x v="1"/>
    <x v="34"/>
    <x v="37"/>
    <x v="0"/>
    <n v="36"/>
    <x v="212"/>
    <x v="2194"/>
    <n v="3246.48"/>
    <n v="0.54"/>
    <x v="2"/>
    <x v="86"/>
  </r>
  <r>
    <x v="3"/>
    <n v="1197831"/>
    <x v="272"/>
    <x v="1"/>
    <x v="34"/>
    <x v="37"/>
    <x v="1"/>
    <n v="39"/>
    <x v="237"/>
    <x v="2093"/>
    <n v="1526.85"/>
    <n v="0.44999999999999996"/>
    <x v="2"/>
    <x v="93"/>
  </r>
  <r>
    <x v="3"/>
    <n v="1197831"/>
    <x v="272"/>
    <x v="1"/>
    <x v="34"/>
    <x v="37"/>
    <x v="2"/>
    <n v="34"/>
    <x v="249"/>
    <x v="2134"/>
    <n v="1272.96"/>
    <n v="0.52"/>
    <x v="2"/>
    <x v="111"/>
  </r>
  <r>
    <x v="3"/>
    <n v="1197831"/>
    <x v="272"/>
    <x v="1"/>
    <x v="34"/>
    <x v="37"/>
    <x v="3"/>
    <n v="34"/>
    <x v="229"/>
    <x v="2501"/>
    <n v="1103.3000000000002"/>
    <n v="0.55000000000000004"/>
    <x v="2"/>
    <x v="111"/>
  </r>
  <r>
    <x v="3"/>
    <n v="1197831"/>
    <x v="272"/>
    <x v="1"/>
    <x v="34"/>
    <x v="37"/>
    <x v="4"/>
    <n v="43"/>
    <x v="41"/>
    <x v="2502"/>
    <n v="1451.2499999999998"/>
    <n v="0.44999999999999996"/>
    <x v="2"/>
    <x v="94"/>
  </r>
  <r>
    <x v="3"/>
    <n v="1197831"/>
    <x v="272"/>
    <x v="1"/>
    <x v="34"/>
    <x v="37"/>
    <x v="5"/>
    <n v="42"/>
    <x v="230"/>
    <x v="1728"/>
    <n v="2140.3200000000002"/>
    <n v="0.52"/>
    <x v="2"/>
    <x v="119"/>
  </r>
  <r>
    <x v="3"/>
    <n v="1197831"/>
    <x v="305"/>
    <x v="1"/>
    <x v="34"/>
    <x v="37"/>
    <x v="0"/>
    <n v="38"/>
    <x v="163"/>
    <x v="1903"/>
    <n v="3023.28"/>
    <n v="0.51"/>
    <x v="2"/>
    <x v="115"/>
  </r>
  <r>
    <x v="3"/>
    <n v="1197831"/>
    <x v="305"/>
    <x v="1"/>
    <x v="34"/>
    <x v="37"/>
    <x v="1"/>
    <n v="33"/>
    <x v="246"/>
    <x v="2503"/>
    <n v="1306.8"/>
    <n v="0.44999999999999996"/>
    <x v="2"/>
    <x v="112"/>
  </r>
  <r>
    <x v="3"/>
    <n v="1197831"/>
    <x v="305"/>
    <x v="1"/>
    <x v="34"/>
    <x v="37"/>
    <x v="2"/>
    <n v="36"/>
    <x v="246"/>
    <x v="2094"/>
    <n v="1647.3600000000001"/>
    <n v="0.52"/>
    <x v="2"/>
    <x v="86"/>
  </r>
  <r>
    <x v="3"/>
    <n v="1197831"/>
    <x v="305"/>
    <x v="1"/>
    <x v="34"/>
    <x v="37"/>
    <x v="3"/>
    <n v="38"/>
    <x v="237"/>
    <x v="2504"/>
    <n v="1653"/>
    <n v="0.5"/>
    <x v="2"/>
    <x v="115"/>
  </r>
  <r>
    <x v="3"/>
    <n v="1197831"/>
    <x v="305"/>
    <x v="1"/>
    <x v="34"/>
    <x v="37"/>
    <x v="4"/>
    <n v="51"/>
    <x v="237"/>
    <x v="2505"/>
    <n v="2085.39"/>
    <n v="0.47"/>
    <x v="2"/>
    <x v="109"/>
  </r>
  <r>
    <x v="3"/>
    <n v="1197831"/>
    <x v="305"/>
    <x v="1"/>
    <x v="34"/>
    <x v="37"/>
    <x v="5"/>
    <n v="55"/>
    <x v="168"/>
    <x v="2506"/>
    <n v="3478.2000000000003"/>
    <n v="0.51"/>
    <x v="2"/>
    <x v="88"/>
  </r>
  <r>
    <x v="3"/>
    <n v="1197831"/>
    <x v="333"/>
    <x v="1"/>
    <x v="34"/>
    <x v="37"/>
    <x v="0"/>
    <n v="50"/>
    <x v="131"/>
    <x v="916"/>
    <n v="4732"/>
    <n v="0.52"/>
    <x v="2"/>
    <x v="100"/>
  </r>
  <r>
    <x v="3"/>
    <n v="1197831"/>
    <x v="333"/>
    <x v="1"/>
    <x v="34"/>
    <x v="37"/>
    <x v="1"/>
    <n v="45"/>
    <x v="236"/>
    <x v="1148"/>
    <n v="2632.5"/>
    <n v="0.5"/>
    <x v="2"/>
    <x v="96"/>
  </r>
  <r>
    <x v="3"/>
    <n v="1197831"/>
    <x v="333"/>
    <x v="1"/>
    <x v="34"/>
    <x v="37"/>
    <x v="2"/>
    <n v="44"/>
    <x v="198"/>
    <x v="1771"/>
    <n v="2233.44"/>
    <n v="0.54"/>
    <x v="2"/>
    <x v="90"/>
  </r>
  <r>
    <x v="3"/>
    <n v="1197831"/>
    <x v="333"/>
    <x v="1"/>
    <x v="34"/>
    <x v="37"/>
    <x v="3"/>
    <n v="41"/>
    <x v="211"/>
    <x v="2507"/>
    <n v="1847.0500000000002"/>
    <n v="0.53"/>
    <x v="2"/>
    <x v="87"/>
  </r>
  <r>
    <x v="3"/>
    <n v="1197831"/>
    <x v="333"/>
    <x v="1"/>
    <x v="34"/>
    <x v="37"/>
    <x v="4"/>
    <n v="59"/>
    <x v="230"/>
    <x v="1260"/>
    <n v="2659.72"/>
    <n v="0.45999999999999996"/>
    <x v="2"/>
    <x v="95"/>
  </r>
  <r>
    <x v="3"/>
    <n v="1197831"/>
    <x v="333"/>
    <x v="1"/>
    <x v="34"/>
    <x v="37"/>
    <x v="5"/>
    <n v="61"/>
    <x v="213"/>
    <x v="2508"/>
    <n v="4677.4800000000005"/>
    <n v="0.54"/>
    <x v="2"/>
    <x v="103"/>
  </r>
  <r>
    <x v="3"/>
    <n v="1197831"/>
    <x v="365"/>
    <x v="1"/>
    <x v="34"/>
    <x v="37"/>
    <x v="0"/>
    <n v="56"/>
    <x v="133"/>
    <x v="1208"/>
    <n v="5397.84"/>
    <n v="0.51"/>
    <x v="2"/>
    <x v="97"/>
  </r>
  <r>
    <x v="3"/>
    <n v="1197831"/>
    <x v="365"/>
    <x v="1"/>
    <x v="34"/>
    <x v="37"/>
    <x v="1"/>
    <n v="51"/>
    <x v="161"/>
    <x v="1511"/>
    <n v="2708.6099999999997"/>
    <n v="0.47"/>
    <x v="2"/>
    <x v="109"/>
  </r>
  <r>
    <x v="3"/>
    <n v="1197831"/>
    <x v="365"/>
    <x v="1"/>
    <x v="34"/>
    <x v="37"/>
    <x v="2"/>
    <n v="47"/>
    <x v="161"/>
    <x v="2509"/>
    <n v="2814.83"/>
    <n v="0.53"/>
    <x v="2"/>
    <x v="85"/>
  </r>
  <r>
    <x v="3"/>
    <n v="1197831"/>
    <x v="365"/>
    <x v="1"/>
    <x v="34"/>
    <x v="37"/>
    <x v="3"/>
    <n v="37"/>
    <x v="246"/>
    <x v="1190"/>
    <n v="1693.1200000000001"/>
    <n v="0.52"/>
    <x v="2"/>
    <x v="117"/>
  </r>
  <r>
    <x v="3"/>
    <n v="1197831"/>
    <x v="365"/>
    <x v="1"/>
    <x v="34"/>
    <x v="37"/>
    <x v="4"/>
    <n v="47"/>
    <x v="194"/>
    <x v="2510"/>
    <n v="1713.1499999999999"/>
    <n v="0.44999999999999996"/>
    <x v="2"/>
    <x v="85"/>
  </r>
  <r>
    <x v="3"/>
    <n v="1197831"/>
    <x v="365"/>
    <x v="1"/>
    <x v="34"/>
    <x v="37"/>
    <x v="5"/>
    <n v="50"/>
    <x v="168"/>
    <x v="1461"/>
    <n v="3224"/>
    <n v="0.52"/>
    <x v="2"/>
    <x v="100"/>
  </r>
  <r>
    <x v="3"/>
    <n v="1197831"/>
    <x v="395"/>
    <x v="1"/>
    <x v="34"/>
    <x v="37"/>
    <x v="0"/>
    <n v="49"/>
    <x v="42"/>
    <x v="1691"/>
    <n v="3969.0000000000005"/>
    <n v="0.54"/>
    <x v="2"/>
    <x v="98"/>
  </r>
  <r>
    <x v="3"/>
    <n v="1197831"/>
    <x v="395"/>
    <x v="1"/>
    <x v="34"/>
    <x v="37"/>
    <x v="1"/>
    <n v="38"/>
    <x v="230"/>
    <x v="1555"/>
    <n v="1675.7999999999997"/>
    <n v="0.44999999999999996"/>
    <x v="2"/>
    <x v="115"/>
  </r>
  <r>
    <x v="3"/>
    <n v="1197831"/>
    <x v="395"/>
    <x v="1"/>
    <x v="34"/>
    <x v="37"/>
    <x v="2"/>
    <n v="14"/>
    <x v="173"/>
    <x v="2511"/>
    <n v="492.66"/>
    <n v="0.51"/>
    <x v="2"/>
    <x v="146"/>
  </r>
  <r>
    <x v="3"/>
    <n v="1197831"/>
    <x v="395"/>
    <x v="1"/>
    <x v="34"/>
    <x v="37"/>
    <x v="3"/>
    <n v="14"/>
    <x v="184"/>
    <x v="2512"/>
    <n v="449.82"/>
    <n v="0.51"/>
    <x v="2"/>
    <x v="146"/>
  </r>
  <r>
    <x v="3"/>
    <n v="1197831"/>
    <x v="395"/>
    <x v="1"/>
    <x v="34"/>
    <x v="37"/>
    <x v="4"/>
    <n v="23"/>
    <x v="181"/>
    <x v="1125"/>
    <n v="703.8"/>
    <n v="0.44999999999999996"/>
    <x v="2"/>
    <x v="113"/>
  </r>
  <r>
    <x v="3"/>
    <n v="1197831"/>
    <x v="395"/>
    <x v="1"/>
    <x v="34"/>
    <x v="37"/>
    <x v="5"/>
    <n v="28"/>
    <x v="250"/>
    <x v="2119"/>
    <n v="1324.96"/>
    <n v="0.52"/>
    <x v="2"/>
    <x v="128"/>
  </r>
  <r>
    <x v="3"/>
    <n v="1197831"/>
    <x v="427"/>
    <x v="1"/>
    <x v="34"/>
    <x v="37"/>
    <x v="0"/>
    <n v="29"/>
    <x v="251"/>
    <x v="2513"/>
    <n v="2145.42"/>
    <n v="0.54"/>
    <x v="2"/>
    <x v="116"/>
  </r>
  <r>
    <x v="3"/>
    <n v="1197831"/>
    <x v="427"/>
    <x v="1"/>
    <x v="34"/>
    <x v="37"/>
    <x v="1"/>
    <n v="19"/>
    <x v="246"/>
    <x v="1608"/>
    <n v="769.11999999999989"/>
    <n v="0.45999999999999996"/>
    <x v="2"/>
    <x v="131"/>
  </r>
  <r>
    <x v="3"/>
    <n v="1197831"/>
    <x v="427"/>
    <x v="1"/>
    <x v="34"/>
    <x v="37"/>
    <x v="2"/>
    <n v="20"/>
    <x v="195"/>
    <x v="2514"/>
    <n v="571.20000000000005"/>
    <n v="0.51"/>
    <x v="2"/>
    <x v="127"/>
  </r>
  <r>
    <x v="3"/>
    <n v="1197831"/>
    <x v="427"/>
    <x v="1"/>
    <x v="34"/>
    <x v="37"/>
    <x v="3"/>
    <n v="18"/>
    <x v="239"/>
    <x v="2515"/>
    <n v="486.72"/>
    <n v="0.52"/>
    <x v="2"/>
    <x v="129"/>
  </r>
  <r>
    <x v="3"/>
    <n v="1197831"/>
    <x v="427"/>
    <x v="1"/>
    <x v="34"/>
    <x v="37"/>
    <x v="4"/>
    <n v="29"/>
    <x v="50"/>
    <x v="2516"/>
    <n v="696"/>
    <n v="0.48"/>
    <x v="2"/>
    <x v="116"/>
  </r>
  <r>
    <x v="4"/>
    <n v="1197831"/>
    <x v="427"/>
    <x v="1"/>
    <x v="34"/>
    <x v="37"/>
    <x v="5"/>
    <n v="29"/>
    <x v="250"/>
    <x v="1938"/>
    <n v="1451.45"/>
    <n v="0.55000000000000004"/>
    <x v="2"/>
    <x v="116"/>
  </r>
  <r>
    <x v="4"/>
    <n v="1197831"/>
    <x v="457"/>
    <x v="1"/>
    <x v="34"/>
    <x v="37"/>
    <x v="0"/>
    <n v="23"/>
    <x v="247"/>
    <x v="2053"/>
    <n v="1651.8600000000001"/>
    <n v="0.54"/>
    <x v="2"/>
    <x v="113"/>
  </r>
  <r>
    <x v="4"/>
    <n v="1197831"/>
    <x v="457"/>
    <x v="1"/>
    <x v="34"/>
    <x v="37"/>
    <x v="1"/>
    <n v="14"/>
    <x v="252"/>
    <x v="994"/>
    <n v="513.24"/>
    <n v="0.47"/>
    <x v="2"/>
    <x v="146"/>
  </r>
  <r>
    <x v="4"/>
    <n v="1197831"/>
    <x v="457"/>
    <x v="1"/>
    <x v="34"/>
    <x v="37"/>
    <x v="2"/>
    <n v="23"/>
    <x v="238"/>
    <x v="1629"/>
    <n v="919.08"/>
    <n v="0.54"/>
    <x v="2"/>
    <x v="113"/>
  </r>
  <r>
    <x v="4"/>
    <n v="1197831"/>
    <x v="457"/>
    <x v="1"/>
    <x v="34"/>
    <x v="37"/>
    <x v="3"/>
    <n v="52"/>
    <x v="41"/>
    <x v="1042"/>
    <n v="2067"/>
    <n v="0.53"/>
    <x v="2"/>
    <x v="107"/>
  </r>
  <r>
    <x v="4"/>
    <n v="1197831"/>
    <x v="457"/>
    <x v="1"/>
    <x v="34"/>
    <x v="37"/>
    <x v="4"/>
    <n v="71"/>
    <x v="169"/>
    <x v="2517"/>
    <n v="2678.83"/>
    <n v="0.49"/>
    <x v="2"/>
    <x v="132"/>
  </r>
  <r>
    <x v="4"/>
    <n v="1197831"/>
    <x v="457"/>
    <x v="1"/>
    <x v="34"/>
    <x v="37"/>
    <x v="5"/>
    <n v="72"/>
    <x v="193"/>
    <x v="832"/>
    <n v="3780"/>
    <n v="0.5"/>
    <x v="2"/>
    <x v="120"/>
  </r>
  <r>
    <x v="4"/>
    <n v="1197831"/>
    <x v="486"/>
    <x v="1"/>
    <x v="34"/>
    <x v="37"/>
    <x v="0"/>
    <n v="64"/>
    <x v="138"/>
    <x v="2518"/>
    <n v="5948.8"/>
    <n v="0.55000000000000004"/>
    <x v="2"/>
    <x v="101"/>
  </r>
  <r>
    <x v="4"/>
    <n v="1197831"/>
    <x v="486"/>
    <x v="1"/>
    <x v="34"/>
    <x v="37"/>
    <x v="1"/>
    <n v="58"/>
    <x v="164"/>
    <x v="802"/>
    <n v="3105.8999999999996"/>
    <n v="0.44999999999999996"/>
    <x v="2"/>
    <x v="91"/>
  </r>
  <r>
    <x v="4"/>
    <n v="1197831"/>
    <x v="486"/>
    <x v="1"/>
    <x v="34"/>
    <x v="37"/>
    <x v="2"/>
    <n v="55"/>
    <x v="253"/>
    <x v="1483"/>
    <n v="2777.5"/>
    <n v="0.5"/>
    <x v="2"/>
    <x v="88"/>
  </r>
  <r>
    <x v="4"/>
    <n v="1197831"/>
    <x v="486"/>
    <x v="1"/>
    <x v="34"/>
    <x v="37"/>
    <x v="3"/>
    <n v="54"/>
    <x v="198"/>
    <x v="1197"/>
    <n v="2690.28"/>
    <n v="0.53"/>
    <x v="2"/>
    <x v="99"/>
  </r>
  <r>
    <x v="4"/>
    <n v="1197831"/>
    <x v="486"/>
    <x v="1"/>
    <x v="34"/>
    <x v="37"/>
    <x v="4"/>
    <n v="69"/>
    <x v="194"/>
    <x v="2519"/>
    <n v="2682.72"/>
    <n v="0.48"/>
    <x v="2"/>
    <x v="122"/>
  </r>
  <r>
    <x v="4"/>
    <n v="1197831"/>
    <x v="486"/>
    <x v="1"/>
    <x v="34"/>
    <x v="37"/>
    <x v="5"/>
    <n v="68"/>
    <x v="248"/>
    <x v="1759"/>
    <n v="4182"/>
    <n v="0.5"/>
    <x v="2"/>
    <x v="105"/>
  </r>
  <r>
    <x v="4"/>
    <n v="1197831"/>
    <x v="180"/>
    <x v="1"/>
    <x v="34"/>
    <x v="37"/>
    <x v="0"/>
    <n v="23"/>
    <x v="197"/>
    <x v="1985"/>
    <n v="1679.23"/>
    <n v="0.49"/>
    <x v="2"/>
    <x v="113"/>
  </r>
  <r>
    <x v="4"/>
    <n v="1197831"/>
    <x v="180"/>
    <x v="1"/>
    <x v="34"/>
    <x v="37"/>
    <x v="1"/>
    <n v="23"/>
    <x v="250"/>
    <x v="2035"/>
    <n v="1025.57"/>
    <n v="0.49"/>
    <x v="2"/>
    <x v="113"/>
  </r>
  <r>
    <x v="4"/>
    <n v="1197831"/>
    <x v="180"/>
    <x v="1"/>
    <x v="34"/>
    <x v="37"/>
    <x v="2"/>
    <n v="14"/>
    <x v="246"/>
    <x v="2476"/>
    <n v="591.36"/>
    <n v="0.48"/>
    <x v="2"/>
    <x v="146"/>
  </r>
  <r>
    <x v="4"/>
    <n v="1197831"/>
    <x v="180"/>
    <x v="1"/>
    <x v="34"/>
    <x v="37"/>
    <x v="3"/>
    <n v="19"/>
    <x v="195"/>
    <x v="1423"/>
    <n v="521.36"/>
    <n v="0.49"/>
    <x v="2"/>
    <x v="131"/>
  </r>
  <r>
    <x v="4"/>
    <n v="1197831"/>
    <x v="180"/>
    <x v="1"/>
    <x v="34"/>
    <x v="37"/>
    <x v="4"/>
    <n v="33"/>
    <x v="188"/>
    <x v="1410"/>
    <n v="1029.5999999999999"/>
    <n v="0.48"/>
    <x v="2"/>
    <x v="112"/>
  </r>
  <r>
    <x v="4"/>
    <n v="1197831"/>
    <x v="180"/>
    <x v="1"/>
    <x v="34"/>
    <x v="37"/>
    <x v="5"/>
    <n v="23"/>
    <x v="240"/>
    <x v="1017"/>
    <n v="1173"/>
    <n v="0.5"/>
    <x v="2"/>
    <x v="113"/>
  </r>
  <r>
    <x v="4"/>
    <n v="1197831"/>
    <x v="209"/>
    <x v="1"/>
    <x v="34"/>
    <x v="37"/>
    <x v="0"/>
    <n v="23"/>
    <x v="244"/>
    <x v="2520"/>
    <n v="1751.2199999999998"/>
    <n v="0.47"/>
    <x v="2"/>
    <x v="113"/>
  </r>
  <r>
    <x v="4"/>
    <n v="1197831"/>
    <x v="209"/>
    <x v="1"/>
    <x v="34"/>
    <x v="37"/>
    <x v="1"/>
    <n v="23"/>
    <x v="188"/>
    <x v="2499"/>
    <n v="747.5"/>
    <n v="0.5"/>
    <x v="2"/>
    <x v="113"/>
  </r>
  <r>
    <x v="4"/>
    <n v="1197831"/>
    <x v="209"/>
    <x v="1"/>
    <x v="34"/>
    <x v="37"/>
    <x v="2"/>
    <n v="14"/>
    <x v="41"/>
    <x v="2041"/>
    <n v="514.5"/>
    <n v="0.49"/>
    <x v="2"/>
    <x v="146"/>
  </r>
  <r>
    <x v="4"/>
    <n v="1197831"/>
    <x v="209"/>
    <x v="3"/>
    <x v="35"/>
    <x v="38"/>
    <x v="3"/>
    <n v="20"/>
    <x v="186"/>
    <x v="1136"/>
    <n v="377.99999999999994"/>
    <n v="0.44999999999999996"/>
    <x v="2"/>
    <x v="127"/>
  </r>
  <r>
    <x v="4"/>
    <n v="1197831"/>
    <x v="209"/>
    <x v="3"/>
    <x v="35"/>
    <x v="38"/>
    <x v="4"/>
    <n v="32"/>
    <x v="181"/>
    <x v="1569"/>
    <n v="1044.48"/>
    <n v="0.48"/>
    <x v="2"/>
    <x v="114"/>
  </r>
  <r>
    <x v="4"/>
    <n v="1197831"/>
    <x v="209"/>
    <x v="3"/>
    <x v="35"/>
    <x v="38"/>
    <x v="5"/>
    <n v="18"/>
    <x v="230"/>
    <x v="1444"/>
    <n v="864.36"/>
    <n v="0.49"/>
    <x v="2"/>
    <x v="129"/>
  </r>
  <r>
    <x v="4"/>
    <n v="1197831"/>
    <x v="217"/>
    <x v="3"/>
    <x v="35"/>
    <x v="38"/>
    <x v="0"/>
    <n v="20"/>
    <x v="269"/>
    <x v="2167"/>
    <n v="1499.3999999999999"/>
    <n v="0.49"/>
    <x v="2"/>
    <x v="127"/>
  </r>
  <r>
    <x v="4"/>
    <n v="1197831"/>
    <x v="217"/>
    <x v="3"/>
    <x v="35"/>
    <x v="38"/>
    <x v="1"/>
    <n v="19"/>
    <x v="229"/>
    <x v="2521"/>
    <n v="526.87"/>
    <n v="0.47"/>
    <x v="2"/>
    <x v="131"/>
  </r>
  <r>
    <x v="4"/>
    <n v="1197831"/>
    <x v="217"/>
    <x v="3"/>
    <x v="35"/>
    <x v="38"/>
    <x v="2"/>
    <n v="9"/>
    <x v="41"/>
    <x v="2522"/>
    <n v="310.5"/>
    <n v="0.45999999999999996"/>
    <x v="2"/>
    <x v="147"/>
  </r>
  <r>
    <x v="4"/>
    <n v="1197831"/>
    <x v="217"/>
    <x v="3"/>
    <x v="35"/>
    <x v="38"/>
    <x v="3"/>
    <n v="20"/>
    <x v="259"/>
    <x v="2523"/>
    <n v="249.6"/>
    <n v="0.48"/>
    <x v="2"/>
    <x v="127"/>
  </r>
  <r>
    <x v="4"/>
    <n v="1197831"/>
    <x v="217"/>
    <x v="3"/>
    <x v="35"/>
    <x v="38"/>
    <x v="4"/>
    <n v="32"/>
    <x v="207"/>
    <x v="2524"/>
    <n v="603.52"/>
    <n v="0.45999999999999996"/>
    <x v="2"/>
    <x v="114"/>
  </r>
  <r>
    <x v="4"/>
    <n v="1197831"/>
    <x v="217"/>
    <x v="3"/>
    <x v="35"/>
    <x v="38"/>
    <x v="5"/>
    <n v="23"/>
    <x v="188"/>
    <x v="2499"/>
    <n v="747.5"/>
    <n v="0.5"/>
    <x v="2"/>
    <x v="113"/>
  </r>
  <r>
    <x v="4"/>
    <n v="1197831"/>
    <x v="236"/>
    <x v="3"/>
    <x v="35"/>
    <x v="38"/>
    <x v="0"/>
    <n v="24"/>
    <x v="42"/>
    <x v="1104"/>
    <n v="1619.9999999999998"/>
    <n v="0.44999999999999996"/>
    <x v="2"/>
    <x v="110"/>
  </r>
  <r>
    <x v="4"/>
    <n v="1197831"/>
    <x v="236"/>
    <x v="3"/>
    <x v="35"/>
    <x v="38"/>
    <x v="1"/>
    <n v="25"/>
    <x v="208"/>
    <x v="2516"/>
    <n v="696"/>
    <n v="0.48"/>
    <x v="2"/>
    <x v="130"/>
  </r>
  <r>
    <x v="4"/>
    <n v="1197831"/>
    <x v="236"/>
    <x v="3"/>
    <x v="35"/>
    <x v="38"/>
    <x v="2"/>
    <n v="14"/>
    <x v="180"/>
    <x v="1136"/>
    <n v="420"/>
    <n v="0.5"/>
    <x v="2"/>
    <x v="146"/>
  </r>
  <r>
    <x v="4"/>
    <n v="1197831"/>
    <x v="236"/>
    <x v="3"/>
    <x v="35"/>
    <x v="38"/>
    <x v="3"/>
    <n v="19"/>
    <x v="191"/>
    <x v="2525"/>
    <n v="299.24999999999994"/>
    <n v="0.44999999999999996"/>
    <x v="2"/>
    <x v="131"/>
  </r>
  <r>
    <x v="4"/>
    <n v="1197831"/>
    <x v="236"/>
    <x v="3"/>
    <x v="35"/>
    <x v="38"/>
    <x v="4"/>
    <n v="39"/>
    <x v="183"/>
    <x v="2460"/>
    <n v="726.18"/>
    <n v="0.49"/>
    <x v="2"/>
    <x v="93"/>
  </r>
  <r>
    <x v="4"/>
    <n v="1197831"/>
    <x v="236"/>
    <x v="3"/>
    <x v="35"/>
    <x v="38"/>
    <x v="5"/>
    <n v="29"/>
    <x v="194"/>
    <x v="2526"/>
    <n v="1151.01"/>
    <n v="0.49"/>
    <x v="2"/>
    <x v="116"/>
  </r>
  <r>
    <x v="4"/>
    <n v="1197831"/>
    <x v="265"/>
    <x v="3"/>
    <x v="35"/>
    <x v="38"/>
    <x v="0"/>
    <n v="36"/>
    <x v="231"/>
    <x v="1182"/>
    <n v="2316.6"/>
    <n v="0.44999999999999996"/>
    <x v="2"/>
    <x v="86"/>
  </r>
  <r>
    <x v="4"/>
    <n v="1197831"/>
    <x v="265"/>
    <x v="3"/>
    <x v="35"/>
    <x v="38"/>
    <x v="1"/>
    <n v="39"/>
    <x v="169"/>
    <x v="2527"/>
    <n v="1441.44"/>
    <n v="0.48"/>
    <x v="2"/>
    <x v="93"/>
  </r>
  <r>
    <x v="4"/>
    <n v="1197831"/>
    <x v="265"/>
    <x v="3"/>
    <x v="35"/>
    <x v="38"/>
    <x v="2"/>
    <n v="32"/>
    <x v="188"/>
    <x v="1413"/>
    <n v="1019.1999999999999"/>
    <n v="0.49"/>
    <x v="2"/>
    <x v="114"/>
  </r>
  <r>
    <x v="4"/>
    <n v="1197831"/>
    <x v="265"/>
    <x v="3"/>
    <x v="35"/>
    <x v="38"/>
    <x v="3"/>
    <n v="32"/>
    <x v="208"/>
    <x v="2528"/>
    <n v="928"/>
    <n v="0.5"/>
    <x v="2"/>
    <x v="114"/>
  </r>
  <r>
    <x v="4"/>
    <n v="1197831"/>
    <x v="265"/>
    <x v="3"/>
    <x v="35"/>
    <x v="38"/>
    <x v="4"/>
    <n v="43"/>
    <x v="195"/>
    <x v="1768"/>
    <n v="1204"/>
    <n v="0.5"/>
    <x v="2"/>
    <x v="94"/>
  </r>
  <r>
    <x v="4"/>
    <n v="1197831"/>
    <x v="265"/>
    <x v="3"/>
    <x v="35"/>
    <x v="38"/>
    <x v="5"/>
    <n v="42"/>
    <x v="198"/>
    <x v="2529"/>
    <n v="1776.6"/>
    <n v="0.44999999999999996"/>
    <x v="2"/>
    <x v="119"/>
  </r>
  <r>
    <x v="4"/>
    <n v="1197831"/>
    <x v="298"/>
    <x v="3"/>
    <x v="35"/>
    <x v="38"/>
    <x v="0"/>
    <n v="37"/>
    <x v="179"/>
    <x v="1656"/>
    <n v="2664"/>
    <n v="0.5"/>
    <x v="2"/>
    <x v="117"/>
  </r>
  <r>
    <x v="4"/>
    <n v="1197831"/>
    <x v="298"/>
    <x v="3"/>
    <x v="35"/>
    <x v="38"/>
    <x v="1"/>
    <n v="32"/>
    <x v="198"/>
    <x v="2530"/>
    <n v="1443.84"/>
    <n v="0.48"/>
    <x v="2"/>
    <x v="114"/>
  </r>
  <r>
    <x v="4"/>
    <n v="1197831"/>
    <x v="298"/>
    <x v="3"/>
    <x v="35"/>
    <x v="38"/>
    <x v="2"/>
    <n v="37"/>
    <x v="194"/>
    <x v="1592"/>
    <n v="1378.62"/>
    <n v="0.45999999999999996"/>
    <x v="2"/>
    <x v="117"/>
  </r>
  <r>
    <x v="4"/>
    <n v="1197831"/>
    <x v="298"/>
    <x v="3"/>
    <x v="35"/>
    <x v="38"/>
    <x v="3"/>
    <n v="38"/>
    <x v="232"/>
    <x v="2531"/>
    <n v="1367.9999999999998"/>
    <n v="0.44999999999999996"/>
    <x v="2"/>
    <x v="115"/>
  </r>
  <r>
    <x v="4"/>
    <n v="1197831"/>
    <x v="298"/>
    <x v="3"/>
    <x v="35"/>
    <x v="38"/>
    <x v="4"/>
    <n v="54"/>
    <x v="170"/>
    <x v="2097"/>
    <n v="2151.36"/>
    <n v="0.48"/>
    <x v="2"/>
    <x v="99"/>
  </r>
  <r>
    <x v="4"/>
    <n v="1197831"/>
    <x v="298"/>
    <x v="3"/>
    <x v="35"/>
    <x v="38"/>
    <x v="5"/>
    <n v="58"/>
    <x v="236"/>
    <x v="2532"/>
    <n v="3325.14"/>
    <n v="0.49"/>
    <x v="2"/>
    <x v="91"/>
  </r>
  <r>
    <x v="4"/>
    <n v="1197831"/>
    <x v="326"/>
    <x v="3"/>
    <x v="35"/>
    <x v="38"/>
    <x v="0"/>
    <n v="51"/>
    <x v="131"/>
    <x v="824"/>
    <n v="4641"/>
    <n v="0.5"/>
    <x v="2"/>
    <x v="109"/>
  </r>
  <r>
    <x v="4"/>
    <n v="1197831"/>
    <x v="326"/>
    <x v="3"/>
    <x v="35"/>
    <x v="38"/>
    <x v="1"/>
    <n v="49"/>
    <x v="164"/>
    <x v="950"/>
    <n v="2915.5"/>
    <n v="0.5"/>
    <x v="2"/>
    <x v="98"/>
  </r>
  <r>
    <x v="4"/>
    <n v="1197831"/>
    <x v="326"/>
    <x v="3"/>
    <x v="35"/>
    <x v="38"/>
    <x v="2"/>
    <n v="42"/>
    <x v="240"/>
    <x v="2533"/>
    <n v="1970.6399999999999"/>
    <n v="0.45999999999999996"/>
    <x v="2"/>
    <x v="119"/>
  </r>
  <r>
    <x v="4"/>
    <n v="1197831"/>
    <x v="326"/>
    <x v="3"/>
    <x v="35"/>
    <x v="38"/>
    <x v="3"/>
    <n v="43"/>
    <x v="41"/>
    <x v="2502"/>
    <n v="1580.25"/>
    <n v="0.49"/>
    <x v="2"/>
    <x v="94"/>
  </r>
  <r>
    <x v="4"/>
    <n v="1197831"/>
    <x v="326"/>
    <x v="3"/>
    <x v="35"/>
    <x v="38"/>
    <x v="4"/>
    <n v="56"/>
    <x v="250"/>
    <x v="2072"/>
    <n v="2344.16"/>
    <n v="0.45999999999999996"/>
    <x v="2"/>
    <x v="97"/>
  </r>
  <r>
    <x v="4"/>
    <n v="1197831"/>
    <x v="326"/>
    <x v="3"/>
    <x v="35"/>
    <x v="38"/>
    <x v="5"/>
    <n v="60"/>
    <x v="150"/>
    <x v="865"/>
    <n v="4116"/>
    <n v="0.49"/>
    <x v="2"/>
    <x v="106"/>
  </r>
  <r>
    <x v="4"/>
    <n v="1197831"/>
    <x v="358"/>
    <x v="3"/>
    <x v="35"/>
    <x v="38"/>
    <x v="0"/>
    <n v="56"/>
    <x v="133"/>
    <x v="1208"/>
    <n v="5292"/>
    <n v="0.5"/>
    <x v="2"/>
    <x v="97"/>
  </r>
  <r>
    <x v="4"/>
    <n v="1197831"/>
    <x v="358"/>
    <x v="3"/>
    <x v="35"/>
    <x v="38"/>
    <x v="1"/>
    <n v="51"/>
    <x v="215"/>
    <x v="2534"/>
    <n v="2547.4499999999998"/>
    <n v="0.44999999999999996"/>
    <x v="2"/>
    <x v="109"/>
  </r>
  <r>
    <x v="4"/>
    <n v="1197831"/>
    <x v="358"/>
    <x v="3"/>
    <x v="35"/>
    <x v="38"/>
    <x v="2"/>
    <n v="47"/>
    <x v="240"/>
    <x v="2535"/>
    <n v="2397"/>
    <n v="0.5"/>
    <x v="2"/>
    <x v="85"/>
  </r>
  <r>
    <x v="4"/>
    <n v="1197831"/>
    <x v="358"/>
    <x v="3"/>
    <x v="35"/>
    <x v="38"/>
    <x v="3"/>
    <n v="37"/>
    <x v="228"/>
    <x v="1824"/>
    <n v="1631.7"/>
    <n v="0.49"/>
    <x v="2"/>
    <x v="117"/>
  </r>
  <r>
    <x v="4"/>
    <n v="1197831"/>
    <x v="358"/>
    <x v="3"/>
    <x v="35"/>
    <x v="38"/>
    <x v="4"/>
    <n v="47"/>
    <x v="173"/>
    <x v="1954"/>
    <n v="1621.5"/>
    <n v="0.5"/>
    <x v="2"/>
    <x v="85"/>
  </r>
  <r>
    <x v="4"/>
    <n v="1197831"/>
    <x v="358"/>
    <x v="3"/>
    <x v="35"/>
    <x v="38"/>
    <x v="5"/>
    <n v="52"/>
    <x v="161"/>
    <x v="1970"/>
    <n v="2938"/>
    <n v="0.5"/>
    <x v="2"/>
    <x v="107"/>
  </r>
  <r>
    <x v="4"/>
    <n v="1197831"/>
    <x v="388"/>
    <x v="3"/>
    <x v="35"/>
    <x v="38"/>
    <x v="0"/>
    <n v="47"/>
    <x v="241"/>
    <x v="2536"/>
    <n v="3877.5"/>
    <n v="0.5"/>
    <x v="2"/>
    <x v="85"/>
  </r>
  <r>
    <x v="4"/>
    <n v="1197831"/>
    <x v="388"/>
    <x v="3"/>
    <x v="35"/>
    <x v="38"/>
    <x v="1"/>
    <n v="38"/>
    <x v="250"/>
    <x v="2164"/>
    <n v="1556.1"/>
    <n v="0.44999999999999996"/>
    <x v="2"/>
    <x v="115"/>
  </r>
  <r>
    <x v="4"/>
    <n v="1197831"/>
    <x v="388"/>
    <x v="3"/>
    <x v="35"/>
    <x v="38"/>
    <x v="2"/>
    <n v="15"/>
    <x v="41"/>
    <x v="2537"/>
    <n v="528.75"/>
    <n v="0.47"/>
    <x v="2"/>
    <x v="148"/>
  </r>
  <r>
    <x v="4"/>
    <n v="1197831"/>
    <x v="388"/>
    <x v="3"/>
    <x v="35"/>
    <x v="38"/>
    <x v="3"/>
    <n v="14"/>
    <x v="188"/>
    <x v="2538"/>
    <n v="427.7"/>
    <n v="0.47"/>
    <x v="2"/>
    <x v="146"/>
  </r>
  <r>
    <x v="4"/>
    <n v="1197831"/>
    <x v="388"/>
    <x v="3"/>
    <x v="35"/>
    <x v="38"/>
    <x v="4"/>
    <n v="24"/>
    <x v="176"/>
    <x v="2539"/>
    <n v="717.36"/>
    <n v="0.49"/>
    <x v="2"/>
    <x v="110"/>
  </r>
  <r>
    <x v="4"/>
    <n v="1197831"/>
    <x v="388"/>
    <x v="3"/>
    <x v="35"/>
    <x v="38"/>
    <x v="5"/>
    <n v="29"/>
    <x v="198"/>
    <x v="2540"/>
    <n v="1335.74"/>
    <n v="0.49"/>
    <x v="2"/>
    <x v="116"/>
  </r>
  <r>
    <x v="4"/>
    <n v="1197831"/>
    <x v="420"/>
    <x v="3"/>
    <x v="35"/>
    <x v="38"/>
    <x v="0"/>
    <n v="29"/>
    <x v="57"/>
    <x v="2258"/>
    <n v="1934.3"/>
    <n v="0.45999999999999996"/>
    <x v="2"/>
    <x v="116"/>
  </r>
  <r>
    <x v="4"/>
    <n v="1197831"/>
    <x v="420"/>
    <x v="3"/>
    <x v="35"/>
    <x v="38"/>
    <x v="1"/>
    <n v="19"/>
    <x v="211"/>
    <x v="2541"/>
    <n v="742.9"/>
    <n v="0.45999999999999996"/>
    <x v="2"/>
    <x v="131"/>
  </r>
  <r>
    <x v="4"/>
    <n v="1197831"/>
    <x v="420"/>
    <x v="3"/>
    <x v="35"/>
    <x v="38"/>
    <x v="2"/>
    <n v="19"/>
    <x v="180"/>
    <x v="2465"/>
    <n v="535.79999999999995"/>
    <n v="0.47"/>
    <x v="2"/>
    <x v="131"/>
  </r>
  <r>
    <x v="4"/>
    <n v="1197831"/>
    <x v="420"/>
    <x v="3"/>
    <x v="35"/>
    <x v="38"/>
    <x v="3"/>
    <n v="19"/>
    <x v="172"/>
    <x v="1422"/>
    <n v="428.64"/>
    <n v="0.48"/>
    <x v="2"/>
    <x v="131"/>
  </r>
  <r>
    <x v="4"/>
    <n v="1197831"/>
    <x v="420"/>
    <x v="3"/>
    <x v="35"/>
    <x v="38"/>
    <x v="4"/>
    <n v="29"/>
    <x v="219"/>
    <x v="2542"/>
    <n v="653.66"/>
    <n v="0.49"/>
    <x v="2"/>
    <x v="116"/>
  </r>
  <r>
    <x v="0"/>
    <n v="1197831"/>
    <x v="420"/>
    <x v="3"/>
    <x v="35"/>
    <x v="38"/>
    <x v="5"/>
    <n v="28"/>
    <x v="228"/>
    <x v="2462"/>
    <n v="1209.5999999999999"/>
    <n v="0.48"/>
    <x v="2"/>
    <x v="128"/>
  </r>
  <r>
    <x v="0"/>
    <n v="1197831"/>
    <x v="450"/>
    <x v="3"/>
    <x v="35"/>
    <x v="38"/>
    <x v="0"/>
    <n v="23"/>
    <x v="185"/>
    <x v="1159"/>
    <n v="1318.82"/>
    <n v="0.47"/>
    <x v="2"/>
    <x v="113"/>
  </r>
  <r>
    <x v="0"/>
    <n v="1197831"/>
    <x v="450"/>
    <x v="3"/>
    <x v="35"/>
    <x v="38"/>
    <x v="1"/>
    <n v="14"/>
    <x v="249"/>
    <x v="2543"/>
    <n v="504"/>
    <n v="0.5"/>
    <x v="2"/>
    <x v="146"/>
  </r>
  <r>
    <x v="0"/>
    <n v="1197831"/>
    <x v="450"/>
    <x v="3"/>
    <x v="35"/>
    <x v="38"/>
    <x v="2"/>
    <n v="23"/>
    <x v="235"/>
    <x v="2544"/>
    <n v="632.5"/>
    <n v="0.5"/>
    <x v="2"/>
    <x v="113"/>
  </r>
  <r>
    <x v="0"/>
    <n v="1197831"/>
    <x v="450"/>
    <x v="3"/>
    <x v="35"/>
    <x v="38"/>
    <x v="3"/>
    <n v="54"/>
    <x v="170"/>
    <x v="2097"/>
    <n v="2151.36"/>
    <n v="0.48"/>
    <x v="2"/>
    <x v="99"/>
  </r>
  <r>
    <x v="0"/>
    <n v="1197831"/>
    <x v="450"/>
    <x v="3"/>
    <x v="35"/>
    <x v="38"/>
    <x v="4"/>
    <n v="68"/>
    <x v="227"/>
    <x v="1686"/>
    <n v="2189.6"/>
    <n v="0.45999999999999996"/>
    <x v="2"/>
    <x v="105"/>
  </r>
  <r>
    <x v="0"/>
    <n v="1197831"/>
    <x v="450"/>
    <x v="3"/>
    <x v="35"/>
    <x v="38"/>
    <x v="5"/>
    <n v="73"/>
    <x v="246"/>
    <x v="2545"/>
    <n v="2955.04"/>
    <n v="0.45999999999999996"/>
    <x v="2"/>
    <x v="134"/>
  </r>
  <r>
    <x v="0"/>
    <n v="1197831"/>
    <x v="479"/>
    <x v="3"/>
    <x v="35"/>
    <x v="38"/>
    <x v="0"/>
    <n v="66"/>
    <x v="42"/>
    <x v="2546"/>
    <n v="4950"/>
    <n v="0.5"/>
    <x v="2"/>
    <x v="108"/>
  </r>
  <r>
    <x v="0"/>
    <n v="1197831"/>
    <x v="479"/>
    <x v="3"/>
    <x v="35"/>
    <x v="38"/>
    <x v="1"/>
    <n v="59"/>
    <x v="196"/>
    <x v="2547"/>
    <n v="3540"/>
    <n v="0.5"/>
    <x v="2"/>
    <x v="95"/>
  </r>
  <r>
    <x v="0"/>
    <n v="1197831"/>
    <x v="479"/>
    <x v="3"/>
    <x v="35"/>
    <x v="38"/>
    <x v="2"/>
    <n v="58"/>
    <x v="60"/>
    <x v="1645"/>
    <n v="2534.6"/>
    <n v="0.45999999999999996"/>
    <x v="2"/>
    <x v="91"/>
  </r>
  <r>
    <x v="0"/>
    <n v="1197831"/>
    <x v="479"/>
    <x v="3"/>
    <x v="35"/>
    <x v="38"/>
    <x v="3"/>
    <n v="59"/>
    <x v="228"/>
    <x v="1319"/>
    <n v="2389.4999999999995"/>
    <n v="0.44999999999999996"/>
    <x v="2"/>
    <x v="95"/>
  </r>
  <r>
    <x v="0"/>
    <n v="1197831"/>
    <x v="479"/>
    <x v="3"/>
    <x v="35"/>
    <x v="38"/>
    <x v="4"/>
    <n v="64"/>
    <x v="194"/>
    <x v="1052"/>
    <n v="2592"/>
    <n v="0.5"/>
    <x v="2"/>
    <x v="101"/>
  </r>
  <r>
    <x v="0"/>
    <n v="1197831"/>
    <x v="479"/>
    <x v="3"/>
    <x v="35"/>
    <x v="38"/>
    <x v="5"/>
    <n v="68"/>
    <x v="205"/>
    <x v="2074"/>
    <n v="3503.3599999999997"/>
    <n v="0.45999999999999996"/>
    <x v="2"/>
    <x v="105"/>
  </r>
  <r>
    <x v="0"/>
    <n v="1185732"/>
    <x v="176"/>
    <x v="3"/>
    <x v="35"/>
    <x v="38"/>
    <x v="0"/>
    <n v="38"/>
    <x v="216"/>
    <x v="2404"/>
    <n v="2569.56"/>
    <n v="0.49"/>
    <x v="2"/>
    <x v="115"/>
  </r>
  <r>
    <x v="0"/>
    <n v="1185732"/>
    <x v="176"/>
    <x v="3"/>
    <x v="35"/>
    <x v="38"/>
    <x v="1"/>
    <n v="37"/>
    <x v="232"/>
    <x v="2548"/>
    <n v="1184"/>
    <n v="0.4"/>
    <x v="2"/>
    <x v="117"/>
  </r>
  <r>
    <x v="0"/>
    <n v="1185732"/>
    <x v="176"/>
    <x v="3"/>
    <x v="35"/>
    <x v="38"/>
    <x v="2"/>
    <n v="27"/>
    <x v="170"/>
    <x v="2478"/>
    <n v="986.04"/>
    <n v="0.44"/>
    <x v="2"/>
    <x v="118"/>
  </r>
  <r>
    <x v="0"/>
    <n v="1185732"/>
    <x v="176"/>
    <x v="3"/>
    <x v="35"/>
    <x v="38"/>
    <x v="3"/>
    <n v="34"/>
    <x v="218"/>
    <x v="2549"/>
    <n v="489.6"/>
    <n v="0.4"/>
    <x v="2"/>
    <x v="111"/>
  </r>
  <r>
    <x v="0"/>
    <n v="1185732"/>
    <x v="176"/>
    <x v="3"/>
    <x v="35"/>
    <x v="38"/>
    <x v="4"/>
    <n v="48"/>
    <x v="178"/>
    <x v="1004"/>
    <n v="992.64"/>
    <n v="0.47"/>
    <x v="2"/>
    <x v="92"/>
  </r>
  <r>
    <x v="0"/>
    <n v="1185732"/>
    <x v="176"/>
    <x v="3"/>
    <x v="35"/>
    <x v="38"/>
    <x v="5"/>
    <n v="37"/>
    <x v="249"/>
    <x v="2550"/>
    <n v="1465.2"/>
    <n v="0.55000000000000004"/>
    <x v="2"/>
    <x v="117"/>
  </r>
  <r>
    <x v="0"/>
    <n v="1185732"/>
    <x v="207"/>
    <x v="3"/>
    <x v="35"/>
    <x v="38"/>
    <x v="0"/>
    <n v="37"/>
    <x v="174"/>
    <x v="2341"/>
    <n v="2923"/>
    <n v="0.5"/>
    <x v="2"/>
    <x v="117"/>
  </r>
  <r>
    <x v="0"/>
    <n v="1185732"/>
    <x v="207"/>
    <x v="3"/>
    <x v="35"/>
    <x v="38"/>
    <x v="1"/>
    <n v="39"/>
    <x v="172"/>
    <x v="2551"/>
    <n v="806.52"/>
    <n v="0.44"/>
    <x v="2"/>
    <x v="93"/>
  </r>
  <r>
    <x v="0"/>
    <n v="1185732"/>
    <x v="207"/>
    <x v="3"/>
    <x v="35"/>
    <x v="38"/>
    <x v="2"/>
    <n v="29"/>
    <x v="229"/>
    <x v="2552"/>
    <n v="735.73"/>
    <n v="0.43"/>
    <x v="2"/>
    <x v="116"/>
  </r>
  <r>
    <x v="0"/>
    <n v="1185732"/>
    <x v="207"/>
    <x v="3"/>
    <x v="36"/>
    <x v="39"/>
    <x v="3"/>
    <n v="33"/>
    <x v="52"/>
    <x v="2553"/>
    <n v="363"/>
    <n v="0.44"/>
    <x v="2"/>
    <x v="112"/>
  </r>
  <r>
    <x v="0"/>
    <n v="1185732"/>
    <x v="207"/>
    <x v="3"/>
    <x v="36"/>
    <x v="39"/>
    <x v="4"/>
    <n v="48"/>
    <x v="219"/>
    <x v="2554"/>
    <n v="993.59999999999991"/>
    <n v="0.44999999999999996"/>
    <x v="2"/>
    <x v="92"/>
  </r>
  <r>
    <x v="0"/>
    <n v="1185732"/>
    <x v="207"/>
    <x v="3"/>
    <x v="36"/>
    <x v="39"/>
    <x v="5"/>
    <n v="32"/>
    <x v="232"/>
    <x v="2555"/>
    <n v="1408"/>
    <n v="0.55000000000000004"/>
    <x v="2"/>
    <x v="114"/>
  </r>
  <r>
    <x v="0"/>
    <n v="1185732"/>
    <x v="216"/>
    <x v="3"/>
    <x v="36"/>
    <x v="39"/>
    <x v="0"/>
    <n v="39"/>
    <x v="168"/>
    <x v="2556"/>
    <n v="2369.64"/>
    <n v="0.49"/>
    <x v="2"/>
    <x v="93"/>
  </r>
  <r>
    <x v="0"/>
    <n v="1185732"/>
    <x v="216"/>
    <x v="3"/>
    <x v="36"/>
    <x v="39"/>
    <x v="1"/>
    <n v="37"/>
    <x v="50"/>
    <x v="2557"/>
    <n v="777"/>
    <n v="0.42"/>
    <x v="2"/>
    <x v="117"/>
  </r>
  <r>
    <x v="0"/>
    <n v="1185732"/>
    <x v="216"/>
    <x v="3"/>
    <x v="36"/>
    <x v="39"/>
    <x v="2"/>
    <n v="27"/>
    <x v="229"/>
    <x v="2558"/>
    <n v="669.06"/>
    <n v="0.42"/>
    <x v="2"/>
    <x v="118"/>
  </r>
  <r>
    <x v="0"/>
    <n v="1185732"/>
    <x v="216"/>
    <x v="3"/>
    <x v="36"/>
    <x v="39"/>
    <x v="3"/>
    <n v="33"/>
    <x v="264"/>
    <x v="2559"/>
    <n v="333.96"/>
    <n v="0.44"/>
    <x v="2"/>
    <x v="112"/>
  </r>
  <r>
    <x v="0"/>
    <n v="1185732"/>
    <x v="216"/>
    <x v="3"/>
    <x v="36"/>
    <x v="39"/>
    <x v="4"/>
    <n v="47"/>
    <x v="226"/>
    <x v="2560"/>
    <n v="728.5"/>
    <n v="0.5"/>
    <x v="2"/>
    <x v="85"/>
  </r>
  <r>
    <x v="0"/>
    <n v="1185732"/>
    <x v="216"/>
    <x v="3"/>
    <x v="36"/>
    <x v="39"/>
    <x v="5"/>
    <n v="37"/>
    <x v="229"/>
    <x v="2561"/>
    <n v="1156.99"/>
    <n v="0.53"/>
    <x v="2"/>
    <x v="117"/>
  </r>
  <r>
    <x v="0"/>
    <n v="1185732"/>
    <x v="235"/>
    <x v="3"/>
    <x v="36"/>
    <x v="39"/>
    <x v="0"/>
    <n v="38"/>
    <x v="161"/>
    <x v="2206"/>
    <n v="1975.2399999999998"/>
    <n v="0.45999999999999996"/>
    <x v="2"/>
    <x v="115"/>
  </r>
  <r>
    <x v="0"/>
    <n v="1185732"/>
    <x v="235"/>
    <x v="3"/>
    <x v="36"/>
    <x v="39"/>
    <x v="1"/>
    <n v="39"/>
    <x v="186"/>
    <x v="2459"/>
    <n v="671.57999999999993"/>
    <n v="0.41"/>
    <x v="2"/>
    <x v="93"/>
  </r>
  <r>
    <x v="0"/>
    <n v="1185732"/>
    <x v="235"/>
    <x v="3"/>
    <x v="36"/>
    <x v="39"/>
    <x v="2"/>
    <n v="29"/>
    <x v="222"/>
    <x v="2562"/>
    <n v="522"/>
    <n v="0.4"/>
    <x v="2"/>
    <x v="116"/>
  </r>
  <r>
    <x v="0"/>
    <n v="1185732"/>
    <x v="235"/>
    <x v="3"/>
    <x v="36"/>
    <x v="39"/>
    <x v="3"/>
    <n v="34"/>
    <x v="187"/>
    <x v="2496"/>
    <n v="292.39999999999998"/>
    <n v="0.43"/>
    <x v="2"/>
    <x v="111"/>
  </r>
  <r>
    <x v="0"/>
    <n v="1185732"/>
    <x v="235"/>
    <x v="3"/>
    <x v="36"/>
    <x v="39"/>
    <x v="4"/>
    <n v="56"/>
    <x v="225"/>
    <x v="2563"/>
    <n v="747.04"/>
    <n v="0.45999999999999996"/>
    <x v="2"/>
    <x v="97"/>
  </r>
  <r>
    <x v="0"/>
    <n v="1185732"/>
    <x v="235"/>
    <x v="3"/>
    <x v="36"/>
    <x v="39"/>
    <x v="5"/>
    <n v="48"/>
    <x v="176"/>
    <x v="2564"/>
    <n v="1551.8400000000001"/>
    <n v="0.53"/>
    <x v="2"/>
    <x v="92"/>
  </r>
  <r>
    <x v="0"/>
    <n v="1185732"/>
    <x v="266"/>
    <x v="3"/>
    <x v="36"/>
    <x v="39"/>
    <x v="0"/>
    <n v="58"/>
    <x v="284"/>
    <x v="2565"/>
    <n v="3789.14"/>
    <n v="0.47"/>
    <x v="2"/>
    <x v="91"/>
  </r>
  <r>
    <x v="0"/>
    <n v="1185732"/>
    <x v="266"/>
    <x v="3"/>
    <x v="36"/>
    <x v="39"/>
    <x v="1"/>
    <n v="45"/>
    <x v="180"/>
    <x v="1147"/>
    <n v="1214.9999999999998"/>
    <n v="0.44999999999999996"/>
    <x v="2"/>
    <x v="96"/>
  </r>
  <r>
    <x v="0"/>
    <n v="1185732"/>
    <x v="266"/>
    <x v="3"/>
    <x v="36"/>
    <x v="39"/>
    <x v="2"/>
    <n v="43"/>
    <x v="219"/>
    <x v="2566"/>
    <n v="830.76"/>
    <n v="0.42"/>
    <x v="2"/>
    <x v="94"/>
  </r>
  <r>
    <x v="0"/>
    <n v="1185732"/>
    <x v="266"/>
    <x v="3"/>
    <x v="36"/>
    <x v="39"/>
    <x v="3"/>
    <n v="43"/>
    <x v="259"/>
    <x v="2567"/>
    <n v="503.09999999999997"/>
    <n v="0.44999999999999996"/>
    <x v="2"/>
    <x v="94"/>
  </r>
  <r>
    <x v="0"/>
    <n v="1185732"/>
    <x v="266"/>
    <x v="3"/>
    <x v="36"/>
    <x v="39"/>
    <x v="4"/>
    <n v="51"/>
    <x v="183"/>
    <x v="1440"/>
    <n v="969"/>
    <n v="0.5"/>
    <x v="2"/>
    <x v="109"/>
  </r>
  <r>
    <x v="0"/>
    <n v="1185732"/>
    <x v="266"/>
    <x v="3"/>
    <x v="36"/>
    <x v="39"/>
    <x v="5"/>
    <n v="58"/>
    <x v="181"/>
    <x v="2568"/>
    <n v="2011.44"/>
    <n v="0.51"/>
    <x v="2"/>
    <x v="91"/>
  </r>
  <r>
    <x v="0"/>
    <n v="1185732"/>
    <x v="296"/>
    <x v="3"/>
    <x v="36"/>
    <x v="39"/>
    <x v="0"/>
    <n v="41"/>
    <x v="192"/>
    <x v="1820"/>
    <n v="2546.1"/>
    <n v="0.45999999999999996"/>
    <x v="2"/>
    <x v="87"/>
  </r>
  <r>
    <x v="0"/>
    <n v="1185732"/>
    <x v="296"/>
    <x v="3"/>
    <x v="36"/>
    <x v="39"/>
    <x v="1"/>
    <n v="39"/>
    <x v="227"/>
    <x v="2171"/>
    <n v="1092"/>
    <n v="0.4"/>
    <x v="2"/>
    <x v="93"/>
  </r>
  <r>
    <x v="0"/>
    <n v="1185732"/>
    <x v="296"/>
    <x v="3"/>
    <x v="36"/>
    <x v="39"/>
    <x v="2"/>
    <n v="32"/>
    <x v="190"/>
    <x v="2100"/>
    <n v="743.04"/>
    <n v="0.43"/>
    <x v="2"/>
    <x v="114"/>
  </r>
  <r>
    <x v="0"/>
    <n v="1185732"/>
    <x v="296"/>
    <x v="3"/>
    <x v="36"/>
    <x v="39"/>
    <x v="3"/>
    <n v="32"/>
    <x v="200"/>
    <x v="2415"/>
    <n v="705.59999999999991"/>
    <n v="0.44999999999999996"/>
    <x v="2"/>
    <x v="114"/>
  </r>
  <r>
    <x v="0"/>
    <n v="1185732"/>
    <x v="296"/>
    <x v="3"/>
    <x v="36"/>
    <x v="39"/>
    <x v="4"/>
    <n v="41"/>
    <x v="175"/>
    <x v="1588"/>
    <n v="940.94999999999993"/>
    <n v="0.44999999999999996"/>
    <x v="2"/>
    <x v="87"/>
  </r>
  <r>
    <x v="0"/>
    <n v="1185732"/>
    <x v="296"/>
    <x v="3"/>
    <x v="36"/>
    <x v="39"/>
    <x v="5"/>
    <n v="50"/>
    <x v="198"/>
    <x v="1030"/>
    <n v="2491"/>
    <n v="0.53"/>
    <x v="2"/>
    <x v="100"/>
  </r>
  <r>
    <x v="0"/>
    <n v="1185732"/>
    <x v="325"/>
    <x v="3"/>
    <x v="36"/>
    <x v="39"/>
    <x v="0"/>
    <n v="47"/>
    <x v="125"/>
    <x v="2569"/>
    <n v="3329.4799999999996"/>
    <n v="0.45999999999999996"/>
    <x v="2"/>
    <x v="85"/>
  </r>
  <r>
    <x v="0"/>
    <n v="1185732"/>
    <x v="325"/>
    <x v="3"/>
    <x v="36"/>
    <x v="39"/>
    <x v="1"/>
    <n v="44"/>
    <x v="194"/>
    <x v="1471"/>
    <n v="1603.8"/>
    <n v="0.44999999999999996"/>
    <x v="2"/>
    <x v="90"/>
  </r>
  <r>
    <x v="0"/>
    <n v="1185732"/>
    <x v="325"/>
    <x v="3"/>
    <x v="36"/>
    <x v="39"/>
    <x v="2"/>
    <n v="37"/>
    <x v="176"/>
    <x v="2570"/>
    <n v="947.93999999999994"/>
    <n v="0.42"/>
    <x v="2"/>
    <x v="117"/>
  </r>
  <r>
    <x v="0"/>
    <n v="1185732"/>
    <x v="325"/>
    <x v="3"/>
    <x v="36"/>
    <x v="39"/>
    <x v="3"/>
    <n v="38"/>
    <x v="178"/>
    <x v="1608"/>
    <n v="718.96"/>
    <n v="0.43"/>
    <x v="2"/>
    <x v="115"/>
  </r>
  <r>
    <x v="0"/>
    <n v="1185732"/>
    <x v="325"/>
    <x v="3"/>
    <x v="36"/>
    <x v="39"/>
    <x v="4"/>
    <n v="49"/>
    <x v="239"/>
    <x v="2119"/>
    <n v="1172.08"/>
    <n v="0.45999999999999996"/>
    <x v="2"/>
    <x v="98"/>
  </r>
  <r>
    <x v="0"/>
    <n v="1185732"/>
    <x v="325"/>
    <x v="3"/>
    <x v="36"/>
    <x v="39"/>
    <x v="5"/>
    <n v="53"/>
    <x v="198"/>
    <x v="1914"/>
    <n v="2640.46"/>
    <n v="0.53"/>
    <x v="2"/>
    <x v="102"/>
  </r>
  <r>
    <x v="0"/>
    <n v="1185732"/>
    <x v="357"/>
    <x v="3"/>
    <x v="36"/>
    <x v="39"/>
    <x v="0"/>
    <n v="49"/>
    <x v="165"/>
    <x v="1079"/>
    <n v="3081.12"/>
    <n v="0.48"/>
    <x v="2"/>
    <x v="98"/>
  </r>
  <r>
    <x v="0"/>
    <n v="1185732"/>
    <x v="357"/>
    <x v="3"/>
    <x v="36"/>
    <x v="39"/>
    <x v="1"/>
    <n v="42"/>
    <x v="252"/>
    <x v="1070"/>
    <n v="1474.1999999999998"/>
    <n v="0.44999999999999996"/>
    <x v="2"/>
    <x v="119"/>
  </r>
  <r>
    <x v="0"/>
    <n v="1185732"/>
    <x v="357"/>
    <x v="3"/>
    <x v="36"/>
    <x v="39"/>
    <x v="2"/>
    <n v="36"/>
    <x v="188"/>
    <x v="1021"/>
    <n v="936"/>
    <n v="0.4"/>
    <x v="2"/>
    <x v="86"/>
  </r>
  <r>
    <x v="0"/>
    <n v="1185732"/>
    <x v="357"/>
    <x v="3"/>
    <x v="36"/>
    <x v="39"/>
    <x v="3"/>
    <n v="38"/>
    <x v="208"/>
    <x v="1945"/>
    <n v="947.72"/>
    <n v="0.43"/>
    <x v="2"/>
    <x v="115"/>
  </r>
  <r>
    <x v="0"/>
    <n v="1185732"/>
    <x v="357"/>
    <x v="3"/>
    <x v="36"/>
    <x v="39"/>
    <x v="4"/>
    <n v="47"/>
    <x v="219"/>
    <x v="2477"/>
    <n v="994.51999999999987"/>
    <n v="0.45999999999999996"/>
    <x v="2"/>
    <x v="85"/>
  </r>
  <r>
    <x v="0"/>
    <n v="1185732"/>
    <x v="357"/>
    <x v="3"/>
    <x v="36"/>
    <x v="39"/>
    <x v="5"/>
    <n v="53"/>
    <x v="246"/>
    <x v="1432"/>
    <n v="2332"/>
    <n v="0.5"/>
    <x v="2"/>
    <x v="102"/>
  </r>
  <r>
    <x v="0"/>
    <n v="1185732"/>
    <x v="389"/>
    <x v="3"/>
    <x v="36"/>
    <x v="39"/>
    <x v="0"/>
    <n v="42"/>
    <x v="216"/>
    <x v="1865"/>
    <n v="2608.1999999999998"/>
    <n v="0.44999999999999996"/>
    <x v="2"/>
    <x v="119"/>
  </r>
  <r>
    <x v="0"/>
    <n v="1185732"/>
    <x v="389"/>
    <x v="3"/>
    <x v="36"/>
    <x v="39"/>
    <x v="1"/>
    <n v="39"/>
    <x v="232"/>
    <x v="1320"/>
    <n v="1248"/>
    <n v="0.4"/>
    <x v="2"/>
    <x v="93"/>
  </r>
  <r>
    <x v="0"/>
    <n v="1185732"/>
    <x v="389"/>
    <x v="3"/>
    <x v="36"/>
    <x v="39"/>
    <x v="2"/>
    <n v="32"/>
    <x v="206"/>
    <x v="2571"/>
    <n v="678.40000000000009"/>
    <n v="0.4"/>
    <x v="2"/>
    <x v="114"/>
  </r>
  <r>
    <x v="0"/>
    <n v="1185732"/>
    <x v="389"/>
    <x v="3"/>
    <x v="36"/>
    <x v="39"/>
    <x v="3"/>
    <n v="34"/>
    <x v="203"/>
    <x v="1583"/>
    <n v="530.4"/>
    <n v="0.4"/>
    <x v="2"/>
    <x v="111"/>
  </r>
  <r>
    <x v="0"/>
    <n v="1185732"/>
    <x v="389"/>
    <x v="3"/>
    <x v="36"/>
    <x v="39"/>
    <x v="4"/>
    <n v="41"/>
    <x v="186"/>
    <x v="2425"/>
    <n v="861"/>
    <n v="0.5"/>
    <x v="2"/>
    <x v="87"/>
  </r>
  <r>
    <x v="0"/>
    <n v="1185732"/>
    <x v="389"/>
    <x v="3"/>
    <x v="36"/>
    <x v="39"/>
    <x v="5"/>
    <n v="46"/>
    <x v="188"/>
    <x v="1044"/>
    <n v="1495"/>
    <n v="0.5"/>
    <x v="2"/>
    <x v="89"/>
  </r>
  <r>
    <x v="0"/>
    <n v="1185732"/>
    <x v="418"/>
    <x v="3"/>
    <x v="36"/>
    <x v="39"/>
    <x v="0"/>
    <n v="54"/>
    <x v="233"/>
    <x v="797"/>
    <n v="2583.3599999999997"/>
    <n v="0.45999999999999996"/>
    <x v="2"/>
    <x v="99"/>
  </r>
  <r>
    <x v="0"/>
    <n v="1185732"/>
    <x v="418"/>
    <x v="3"/>
    <x v="36"/>
    <x v="39"/>
    <x v="1"/>
    <n v="41"/>
    <x v="41"/>
    <x v="1491"/>
    <n v="1291.5"/>
    <n v="0.42"/>
    <x v="2"/>
    <x v="87"/>
  </r>
  <r>
    <x v="0"/>
    <n v="1185732"/>
    <x v="418"/>
    <x v="3"/>
    <x v="36"/>
    <x v="39"/>
    <x v="2"/>
    <n v="43"/>
    <x v="186"/>
    <x v="2572"/>
    <n v="722.40000000000009"/>
    <n v="0.4"/>
    <x v="2"/>
    <x v="94"/>
  </r>
  <r>
    <x v="0"/>
    <n v="1185732"/>
    <x v="418"/>
    <x v="3"/>
    <x v="36"/>
    <x v="39"/>
    <x v="3"/>
    <n v="43"/>
    <x v="218"/>
    <x v="2573"/>
    <n v="696.59999999999991"/>
    <n v="0.44999999999999996"/>
    <x v="2"/>
    <x v="94"/>
  </r>
  <r>
    <x v="0"/>
    <n v="1185732"/>
    <x v="418"/>
    <x v="3"/>
    <x v="36"/>
    <x v="39"/>
    <x v="4"/>
    <n v="54"/>
    <x v="183"/>
    <x v="1940"/>
    <n v="964.43999999999994"/>
    <n v="0.47"/>
    <x v="2"/>
    <x v="99"/>
  </r>
  <r>
    <x v="2"/>
    <n v="1185732"/>
    <x v="418"/>
    <x v="3"/>
    <x v="36"/>
    <x v="39"/>
    <x v="5"/>
    <n v="55"/>
    <x v="227"/>
    <x v="2574"/>
    <n v="2117.5"/>
    <n v="0.55000000000000004"/>
    <x v="2"/>
    <x v="88"/>
  </r>
  <r>
    <x v="2"/>
    <n v="1185732"/>
    <x v="449"/>
    <x v="3"/>
    <x v="36"/>
    <x v="39"/>
    <x v="0"/>
    <n v="53"/>
    <x v="233"/>
    <x v="1499"/>
    <n v="2700.88"/>
    <n v="0.49"/>
    <x v="2"/>
    <x v="102"/>
  </r>
  <r>
    <x v="2"/>
    <n v="1185732"/>
    <x v="449"/>
    <x v="3"/>
    <x v="36"/>
    <x v="39"/>
    <x v="1"/>
    <n v="41"/>
    <x v="184"/>
    <x v="2099"/>
    <n v="1059.03"/>
    <n v="0.41"/>
    <x v="2"/>
    <x v="87"/>
  </r>
  <r>
    <x v="2"/>
    <n v="1185732"/>
    <x v="449"/>
    <x v="3"/>
    <x v="36"/>
    <x v="39"/>
    <x v="2"/>
    <n v="43"/>
    <x v="282"/>
    <x v="2575"/>
    <n v="1078.44"/>
    <n v="0.44"/>
    <x v="2"/>
    <x v="94"/>
  </r>
  <r>
    <x v="2"/>
    <n v="1185732"/>
    <x v="449"/>
    <x v="3"/>
    <x v="36"/>
    <x v="39"/>
    <x v="3"/>
    <n v="43"/>
    <x v="178"/>
    <x v="1688"/>
    <n v="832.48"/>
    <n v="0.44"/>
    <x v="2"/>
    <x v="94"/>
  </r>
  <r>
    <x v="2"/>
    <n v="1185732"/>
    <x v="449"/>
    <x v="3"/>
    <x v="36"/>
    <x v="39"/>
    <x v="4"/>
    <n v="59"/>
    <x v="222"/>
    <x v="2576"/>
    <n v="1221.3"/>
    <n v="0.45999999999999996"/>
    <x v="2"/>
    <x v="95"/>
  </r>
  <r>
    <x v="2"/>
    <n v="1185732"/>
    <x v="449"/>
    <x v="3"/>
    <x v="36"/>
    <x v="39"/>
    <x v="5"/>
    <n v="61"/>
    <x v="188"/>
    <x v="1048"/>
    <n v="1982.5"/>
    <n v="0.5"/>
    <x v="2"/>
    <x v="103"/>
  </r>
  <r>
    <x v="2"/>
    <n v="1185732"/>
    <x v="478"/>
    <x v="3"/>
    <x v="36"/>
    <x v="39"/>
    <x v="0"/>
    <n v="58"/>
    <x v="150"/>
    <x v="1850"/>
    <n v="3735.2"/>
    <n v="0.45999999999999996"/>
    <x v="2"/>
    <x v="91"/>
  </r>
  <r>
    <x v="2"/>
    <n v="1185732"/>
    <x v="478"/>
    <x v="3"/>
    <x v="36"/>
    <x v="39"/>
    <x v="1"/>
    <n v="45"/>
    <x v="41"/>
    <x v="2577"/>
    <n v="1451.25"/>
    <n v="0.43"/>
    <x v="2"/>
    <x v="96"/>
  </r>
  <r>
    <x v="2"/>
    <n v="1185732"/>
    <x v="478"/>
    <x v="3"/>
    <x v="36"/>
    <x v="39"/>
    <x v="2"/>
    <n v="45"/>
    <x v="201"/>
    <x v="2578"/>
    <n v="1379.7"/>
    <n v="0.42"/>
    <x v="2"/>
    <x v="96"/>
  </r>
  <r>
    <x v="2"/>
    <n v="1185732"/>
    <x v="478"/>
    <x v="3"/>
    <x v="36"/>
    <x v="39"/>
    <x v="3"/>
    <n v="45"/>
    <x v="50"/>
    <x v="2579"/>
    <n v="1012.4999999999999"/>
    <n v="0.44999999999999996"/>
    <x v="2"/>
    <x v="96"/>
  </r>
  <r>
    <x v="2"/>
    <n v="1185732"/>
    <x v="478"/>
    <x v="3"/>
    <x v="36"/>
    <x v="39"/>
    <x v="4"/>
    <n v="56"/>
    <x v="50"/>
    <x v="1752"/>
    <n v="1259.9999999999998"/>
    <n v="0.44999999999999996"/>
    <x v="2"/>
    <x v="97"/>
  </r>
  <r>
    <x v="2"/>
    <n v="1185732"/>
    <x v="478"/>
    <x v="3"/>
    <x v="36"/>
    <x v="39"/>
    <x v="5"/>
    <n v="64"/>
    <x v="41"/>
    <x v="1287"/>
    <n v="2496"/>
    <n v="0.52"/>
    <x v="2"/>
    <x v="101"/>
  </r>
  <r>
    <x v="2"/>
    <n v="1185732"/>
    <x v="173"/>
    <x v="3"/>
    <x v="36"/>
    <x v="39"/>
    <x v="0"/>
    <n v="33"/>
    <x v="209"/>
    <x v="1529"/>
    <n v="1900.7999999999997"/>
    <n v="0.44999999999999996"/>
    <x v="2"/>
    <x v="112"/>
  </r>
  <r>
    <x v="2"/>
    <n v="1185732"/>
    <x v="173"/>
    <x v="3"/>
    <x v="36"/>
    <x v="39"/>
    <x v="1"/>
    <n v="32"/>
    <x v="238"/>
    <x v="2580"/>
    <n v="1041.92"/>
    <n v="0.44"/>
    <x v="2"/>
    <x v="114"/>
  </r>
  <r>
    <x v="2"/>
    <n v="1185732"/>
    <x v="173"/>
    <x v="3"/>
    <x v="36"/>
    <x v="39"/>
    <x v="2"/>
    <n v="25"/>
    <x v="238"/>
    <x v="2557"/>
    <n v="740"/>
    <n v="0.4"/>
    <x v="2"/>
    <x v="130"/>
  </r>
  <r>
    <x v="2"/>
    <n v="1185732"/>
    <x v="173"/>
    <x v="3"/>
    <x v="36"/>
    <x v="39"/>
    <x v="3"/>
    <n v="28"/>
    <x v="204"/>
    <x v="2581"/>
    <n v="415.79999999999995"/>
    <n v="0.44999999999999996"/>
    <x v="2"/>
    <x v="128"/>
  </r>
  <r>
    <x v="2"/>
    <n v="1185732"/>
    <x v="173"/>
    <x v="3"/>
    <x v="36"/>
    <x v="39"/>
    <x v="4"/>
    <n v="43"/>
    <x v="200"/>
    <x v="2582"/>
    <n v="1032.43"/>
    <n v="0.49"/>
    <x v="2"/>
    <x v="94"/>
  </r>
  <r>
    <x v="2"/>
    <n v="1185732"/>
    <x v="173"/>
    <x v="3"/>
    <x v="36"/>
    <x v="39"/>
    <x v="5"/>
    <n v="33"/>
    <x v="249"/>
    <x v="1463"/>
    <n v="1211.76"/>
    <n v="0.51"/>
    <x v="2"/>
    <x v="112"/>
  </r>
  <r>
    <x v="2"/>
    <n v="1185732"/>
    <x v="204"/>
    <x v="3"/>
    <x v="36"/>
    <x v="39"/>
    <x v="0"/>
    <n v="34"/>
    <x v="152"/>
    <x v="1056"/>
    <n v="2325.6"/>
    <n v="0.44999999999999996"/>
    <x v="2"/>
    <x v="111"/>
  </r>
  <r>
    <x v="2"/>
    <n v="1185732"/>
    <x v="204"/>
    <x v="3"/>
    <x v="36"/>
    <x v="39"/>
    <x v="1"/>
    <n v="34"/>
    <x v="175"/>
    <x v="2583"/>
    <n v="745.62"/>
    <n v="0.43"/>
    <x v="2"/>
    <x v="111"/>
  </r>
  <r>
    <x v="2"/>
    <n v="1185732"/>
    <x v="204"/>
    <x v="3"/>
    <x v="36"/>
    <x v="39"/>
    <x v="2"/>
    <n v="24"/>
    <x v="181"/>
    <x v="1168"/>
    <n v="685.43999999999994"/>
    <n v="0.42"/>
    <x v="2"/>
    <x v="110"/>
  </r>
  <r>
    <x v="2"/>
    <n v="1185732"/>
    <x v="204"/>
    <x v="3"/>
    <x v="37"/>
    <x v="40"/>
    <x v="3"/>
    <n v="29"/>
    <x v="267"/>
    <x v="2584"/>
    <n v="391.49999999999994"/>
    <n v="0.44999999999999996"/>
    <x v="2"/>
    <x v="116"/>
  </r>
  <r>
    <x v="2"/>
    <n v="1185732"/>
    <x v="204"/>
    <x v="3"/>
    <x v="37"/>
    <x v="40"/>
    <x v="4"/>
    <n v="42"/>
    <x v="175"/>
    <x v="1593"/>
    <n v="1049.58"/>
    <n v="0.49"/>
    <x v="2"/>
    <x v="119"/>
  </r>
  <r>
    <x v="2"/>
    <n v="1185732"/>
    <x v="204"/>
    <x v="3"/>
    <x v="37"/>
    <x v="40"/>
    <x v="5"/>
    <n v="23"/>
    <x v="173"/>
    <x v="2497"/>
    <n v="809.37"/>
    <n v="0.51"/>
    <x v="2"/>
    <x v="113"/>
  </r>
  <r>
    <x v="2"/>
    <n v="1185732"/>
    <x v="710"/>
    <x v="3"/>
    <x v="37"/>
    <x v="40"/>
    <x v="0"/>
    <n v="29"/>
    <x v="189"/>
    <x v="2585"/>
    <n v="1826.4199999999998"/>
    <n v="0.47"/>
    <x v="2"/>
    <x v="116"/>
  </r>
  <r>
    <x v="2"/>
    <n v="1185732"/>
    <x v="710"/>
    <x v="3"/>
    <x v="37"/>
    <x v="40"/>
    <x v="1"/>
    <n v="27"/>
    <x v="208"/>
    <x v="2586"/>
    <n v="657.72"/>
    <n v="0.42"/>
    <x v="2"/>
    <x v="118"/>
  </r>
  <r>
    <x v="2"/>
    <n v="1185732"/>
    <x v="710"/>
    <x v="3"/>
    <x v="37"/>
    <x v="40"/>
    <x v="2"/>
    <n v="19"/>
    <x v="195"/>
    <x v="1423"/>
    <n v="446.88"/>
    <n v="0.42"/>
    <x v="2"/>
    <x v="131"/>
  </r>
  <r>
    <x v="2"/>
    <n v="1185732"/>
    <x v="710"/>
    <x v="3"/>
    <x v="37"/>
    <x v="40"/>
    <x v="3"/>
    <n v="25"/>
    <x v="223"/>
    <x v="2587"/>
    <n v="231"/>
    <n v="0.42"/>
    <x v="2"/>
    <x v="130"/>
  </r>
  <r>
    <x v="2"/>
    <n v="1185732"/>
    <x v="710"/>
    <x v="3"/>
    <x v="37"/>
    <x v="40"/>
    <x v="4"/>
    <n v="36"/>
    <x v="218"/>
    <x v="1612"/>
    <n v="648"/>
    <n v="0.5"/>
    <x v="2"/>
    <x v="86"/>
  </r>
  <r>
    <x v="2"/>
    <n v="1185732"/>
    <x v="710"/>
    <x v="3"/>
    <x v="37"/>
    <x v="40"/>
    <x v="5"/>
    <n v="28"/>
    <x v="184"/>
    <x v="1444"/>
    <n v="917.28000000000009"/>
    <n v="0.52"/>
    <x v="2"/>
    <x v="128"/>
  </r>
  <r>
    <x v="2"/>
    <n v="1185732"/>
    <x v="232"/>
    <x v="3"/>
    <x v="37"/>
    <x v="40"/>
    <x v="0"/>
    <n v="28"/>
    <x v="161"/>
    <x v="2172"/>
    <n v="1550.36"/>
    <n v="0.49"/>
    <x v="2"/>
    <x v="128"/>
  </r>
  <r>
    <x v="2"/>
    <n v="1185732"/>
    <x v="232"/>
    <x v="3"/>
    <x v="37"/>
    <x v="40"/>
    <x v="1"/>
    <n v="28"/>
    <x v="178"/>
    <x v="2476"/>
    <n v="529.76"/>
    <n v="0.43"/>
    <x v="2"/>
    <x v="128"/>
  </r>
  <r>
    <x v="2"/>
    <n v="1185732"/>
    <x v="232"/>
    <x v="3"/>
    <x v="37"/>
    <x v="40"/>
    <x v="2"/>
    <n v="19"/>
    <x v="207"/>
    <x v="1000"/>
    <n v="327.18"/>
    <n v="0.42"/>
    <x v="2"/>
    <x v="131"/>
  </r>
  <r>
    <x v="2"/>
    <n v="1185732"/>
    <x v="232"/>
    <x v="3"/>
    <x v="37"/>
    <x v="40"/>
    <x v="3"/>
    <n v="24"/>
    <x v="223"/>
    <x v="2588"/>
    <n v="227.04"/>
    <n v="0.43"/>
    <x v="2"/>
    <x v="110"/>
  </r>
  <r>
    <x v="2"/>
    <n v="1185732"/>
    <x v="232"/>
    <x v="3"/>
    <x v="37"/>
    <x v="40"/>
    <x v="4"/>
    <n v="58"/>
    <x v="267"/>
    <x v="1667"/>
    <n v="835.19999999999993"/>
    <n v="0.48"/>
    <x v="2"/>
    <x v="91"/>
  </r>
  <r>
    <x v="2"/>
    <n v="1185732"/>
    <x v="232"/>
    <x v="3"/>
    <x v="37"/>
    <x v="40"/>
    <x v="5"/>
    <n v="49"/>
    <x v="181"/>
    <x v="2165"/>
    <n v="1765.96"/>
    <n v="0.53"/>
    <x v="2"/>
    <x v="98"/>
  </r>
  <r>
    <x v="2"/>
    <n v="1185732"/>
    <x v="263"/>
    <x v="3"/>
    <x v="37"/>
    <x v="40"/>
    <x v="0"/>
    <n v="55"/>
    <x v="285"/>
    <x v="1544"/>
    <n v="3405.6"/>
    <n v="0.48"/>
    <x v="2"/>
    <x v="88"/>
  </r>
  <r>
    <x v="2"/>
    <n v="1185732"/>
    <x v="263"/>
    <x v="3"/>
    <x v="37"/>
    <x v="40"/>
    <x v="1"/>
    <n v="41"/>
    <x v="190"/>
    <x v="1693"/>
    <n v="974.16"/>
    <n v="0.44"/>
    <x v="2"/>
    <x v="87"/>
  </r>
  <r>
    <x v="2"/>
    <n v="1185732"/>
    <x v="263"/>
    <x v="3"/>
    <x v="37"/>
    <x v="40"/>
    <x v="2"/>
    <n v="37"/>
    <x v="175"/>
    <x v="2589"/>
    <n v="811.41"/>
    <n v="0.43"/>
    <x v="2"/>
    <x v="117"/>
  </r>
  <r>
    <x v="2"/>
    <n v="1185732"/>
    <x v="263"/>
    <x v="3"/>
    <x v="37"/>
    <x v="40"/>
    <x v="3"/>
    <n v="36"/>
    <x v="259"/>
    <x v="2515"/>
    <n v="411.84"/>
    <n v="0.44"/>
    <x v="2"/>
    <x v="86"/>
  </r>
  <r>
    <x v="2"/>
    <n v="1185732"/>
    <x v="263"/>
    <x v="3"/>
    <x v="37"/>
    <x v="40"/>
    <x v="4"/>
    <n v="46"/>
    <x v="226"/>
    <x v="2590"/>
    <n v="684.48"/>
    <n v="0.48"/>
    <x v="2"/>
    <x v="89"/>
  </r>
  <r>
    <x v="2"/>
    <n v="1185732"/>
    <x v="263"/>
    <x v="3"/>
    <x v="37"/>
    <x v="40"/>
    <x v="5"/>
    <n v="52"/>
    <x v="41"/>
    <x v="1042"/>
    <n v="1989"/>
    <n v="0.51"/>
    <x v="2"/>
    <x v="107"/>
  </r>
  <r>
    <x v="2"/>
    <n v="1185732"/>
    <x v="293"/>
    <x v="3"/>
    <x v="37"/>
    <x v="40"/>
    <x v="0"/>
    <n v="36"/>
    <x v="35"/>
    <x v="1720"/>
    <n v="2024.9999999999998"/>
    <n v="0.44999999999999996"/>
    <x v="2"/>
    <x v="86"/>
  </r>
  <r>
    <x v="2"/>
    <n v="1185732"/>
    <x v="293"/>
    <x v="3"/>
    <x v="37"/>
    <x v="40"/>
    <x v="1"/>
    <n v="32"/>
    <x v="188"/>
    <x v="1413"/>
    <n v="894.4"/>
    <n v="0.43"/>
    <x v="2"/>
    <x v="114"/>
  </r>
  <r>
    <x v="2"/>
    <n v="1185732"/>
    <x v="293"/>
    <x v="3"/>
    <x v="37"/>
    <x v="40"/>
    <x v="2"/>
    <n v="27"/>
    <x v="180"/>
    <x v="2591"/>
    <n v="648"/>
    <n v="0.4"/>
    <x v="2"/>
    <x v="118"/>
  </r>
  <r>
    <x v="2"/>
    <n v="1185732"/>
    <x v="293"/>
    <x v="3"/>
    <x v="37"/>
    <x v="40"/>
    <x v="3"/>
    <n v="29"/>
    <x v="175"/>
    <x v="1141"/>
    <n v="621.17999999999995"/>
    <n v="0.42"/>
    <x v="2"/>
    <x v="116"/>
  </r>
  <r>
    <x v="2"/>
    <n v="1185732"/>
    <x v="293"/>
    <x v="3"/>
    <x v="37"/>
    <x v="40"/>
    <x v="4"/>
    <n v="38"/>
    <x v="172"/>
    <x v="1016"/>
    <n v="821.56"/>
    <n v="0.45999999999999996"/>
    <x v="2"/>
    <x v="115"/>
  </r>
  <r>
    <x v="2"/>
    <n v="1185732"/>
    <x v="293"/>
    <x v="3"/>
    <x v="37"/>
    <x v="40"/>
    <x v="5"/>
    <n v="51"/>
    <x v="250"/>
    <x v="1510"/>
    <n v="2506.1400000000003"/>
    <n v="0.54"/>
    <x v="2"/>
    <x v="109"/>
  </r>
  <r>
    <x v="2"/>
    <n v="1185732"/>
    <x v="322"/>
    <x v="3"/>
    <x v="37"/>
    <x v="40"/>
    <x v="0"/>
    <n v="48"/>
    <x v="160"/>
    <x v="1363"/>
    <n v="3763.2"/>
    <n v="0.49"/>
    <x v="2"/>
    <x v="92"/>
  </r>
  <r>
    <x v="2"/>
    <n v="1185732"/>
    <x v="322"/>
    <x v="3"/>
    <x v="37"/>
    <x v="40"/>
    <x v="1"/>
    <n v="44"/>
    <x v="199"/>
    <x v="1683"/>
    <n v="1589.28"/>
    <n v="0.43"/>
    <x v="2"/>
    <x v="90"/>
  </r>
  <r>
    <x v="2"/>
    <n v="1185732"/>
    <x v="322"/>
    <x v="3"/>
    <x v="37"/>
    <x v="40"/>
    <x v="2"/>
    <n v="37"/>
    <x v="229"/>
    <x v="2561"/>
    <n v="873.2"/>
    <n v="0.4"/>
    <x v="2"/>
    <x v="117"/>
  </r>
  <r>
    <x v="2"/>
    <n v="1185732"/>
    <x v="322"/>
    <x v="3"/>
    <x v="37"/>
    <x v="40"/>
    <x v="3"/>
    <n v="38"/>
    <x v="206"/>
    <x v="2377"/>
    <n v="866.02"/>
    <n v="0.43"/>
    <x v="2"/>
    <x v="115"/>
  </r>
  <r>
    <x v="2"/>
    <n v="1185732"/>
    <x v="322"/>
    <x v="3"/>
    <x v="37"/>
    <x v="40"/>
    <x v="4"/>
    <n v="49"/>
    <x v="180"/>
    <x v="1454"/>
    <n v="1352.3999999999999"/>
    <n v="0.45999999999999996"/>
    <x v="2"/>
    <x v="98"/>
  </r>
  <r>
    <x v="2"/>
    <n v="1185732"/>
    <x v="322"/>
    <x v="3"/>
    <x v="37"/>
    <x v="40"/>
    <x v="5"/>
    <n v="54"/>
    <x v="230"/>
    <x v="1442"/>
    <n v="2857.6800000000003"/>
    <n v="0.54"/>
    <x v="2"/>
    <x v="99"/>
  </r>
  <r>
    <x v="2"/>
    <n v="1185732"/>
    <x v="354"/>
    <x v="3"/>
    <x v="37"/>
    <x v="40"/>
    <x v="0"/>
    <n v="46"/>
    <x v="135"/>
    <x v="2224"/>
    <n v="3313.38"/>
    <n v="0.49"/>
    <x v="2"/>
    <x v="89"/>
  </r>
  <r>
    <x v="2"/>
    <n v="1185732"/>
    <x v="354"/>
    <x v="3"/>
    <x v="37"/>
    <x v="40"/>
    <x v="1"/>
    <n v="42"/>
    <x v="228"/>
    <x v="1053"/>
    <n v="1512"/>
    <n v="0.4"/>
    <x v="2"/>
    <x v="119"/>
  </r>
  <r>
    <x v="2"/>
    <n v="1185732"/>
    <x v="354"/>
    <x v="3"/>
    <x v="37"/>
    <x v="40"/>
    <x v="2"/>
    <n v="37"/>
    <x v="184"/>
    <x v="1028"/>
    <n v="955.70999999999992"/>
    <n v="0.41"/>
    <x v="2"/>
    <x v="117"/>
  </r>
  <r>
    <x v="2"/>
    <n v="1185732"/>
    <x v="354"/>
    <x v="3"/>
    <x v="37"/>
    <x v="40"/>
    <x v="3"/>
    <n v="38"/>
    <x v="239"/>
    <x v="1456"/>
    <n v="810.16"/>
    <n v="0.41"/>
    <x v="2"/>
    <x v="115"/>
  </r>
  <r>
    <x v="2"/>
    <n v="1185732"/>
    <x v="354"/>
    <x v="3"/>
    <x v="37"/>
    <x v="40"/>
    <x v="4"/>
    <n v="46"/>
    <x v="178"/>
    <x v="2048"/>
    <n v="931.04"/>
    <n v="0.45999999999999996"/>
    <x v="2"/>
    <x v="89"/>
  </r>
  <r>
    <x v="2"/>
    <n v="1185732"/>
    <x v="354"/>
    <x v="3"/>
    <x v="37"/>
    <x v="40"/>
    <x v="5"/>
    <n v="54"/>
    <x v="60"/>
    <x v="1206"/>
    <n v="2718.9"/>
    <n v="0.53"/>
    <x v="2"/>
    <x v="99"/>
  </r>
  <r>
    <x v="2"/>
    <n v="1185732"/>
    <x v="386"/>
    <x v="3"/>
    <x v="37"/>
    <x v="40"/>
    <x v="0"/>
    <n v="36"/>
    <x v="247"/>
    <x v="2257"/>
    <n v="2394"/>
    <n v="0.5"/>
    <x v="2"/>
    <x v="86"/>
  </r>
  <r>
    <x v="2"/>
    <n v="1185732"/>
    <x v="386"/>
    <x v="3"/>
    <x v="37"/>
    <x v="40"/>
    <x v="1"/>
    <n v="34"/>
    <x v="249"/>
    <x v="2134"/>
    <n v="1052.6399999999999"/>
    <n v="0.43"/>
    <x v="2"/>
    <x v="111"/>
  </r>
  <r>
    <x v="2"/>
    <n v="1185732"/>
    <x v="386"/>
    <x v="3"/>
    <x v="37"/>
    <x v="40"/>
    <x v="2"/>
    <n v="27"/>
    <x v="175"/>
    <x v="2592"/>
    <n v="605.88"/>
    <n v="0.44"/>
    <x v="2"/>
    <x v="118"/>
  </r>
  <r>
    <x v="2"/>
    <n v="1185732"/>
    <x v="386"/>
    <x v="3"/>
    <x v="37"/>
    <x v="40"/>
    <x v="3"/>
    <n v="28"/>
    <x v="178"/>
    <x v="2476"/>
    <n v="505.11999999999995"/>
    <n v="0.41"/>
    <x v="2"/>
    <x v="128"/>
  </r>
  <r>
    <x v="2"/>
    <n v="1185732"/>
    <x v="386"/>
    <x v="3"/>
    <x v="37"/>
    <x v="40"/>
    <x v="4"/>
    <n v="36"/>
    <x v="186"/>
    <x v="1005"/>
    <n v="740.88"/>
    <n v="0.49"/>
    <x v="2"/>
    <x v="86"/>
  </r>
  <r>
    <x v="2"/>
    <n v="1185732"/>
    <x v="386"/>
    <x v="3"/>
    <x v="37"/>
    <x v="40"/>
    <x v="5"/>
    <n v="44"/>
    <x v="184"/>
    <x v="1262"/>
    <n v="1524.6000000000001"/>
    <n v="0.55000000000000004"/>
    <x v="2"/>
    <x v="90"/>
  </r>
  <r>
    <x v="2"/>
    <n v="1185732"/>
    <x v="415"/>
    <x v="3"/>
    <x v="37"/>
    <x v="40"/>
    <x v="0"/>
    <n v="49"/>
    <x v="210"/>
    <x v="1343"/>
    <n v="2671.48"/>
    <n v="0.47"/>
    <x v="2"/>
    <x v="98"/>
  </r>
  <r>
    <x v="2"/>
    <n v="1185732"/>
    <x v="415"/>
    <x v="3"/>
    <x v="37"/>
    <x v="40"/>
    <x v="1"/>
    <n v="36"/>
    <x v="201"/>
    <x v="2593"/>
    <n v="1077.48"/>
    <n v="0.41"/>
    <x v="2"/>
    <x v="86"/>
  </r>
  <r>
    <x v="2"/>
    <n v="1185732"/>
    <x v="415"/>
    <x v="3"/>
    <x v="37"/>
    <x v="40"/>
    <x v="2"/>
    <n v="39"/>
    <x v="203"/>
    <x v="2594"/>
    <n v="669.24"/>
    <n v="0.44"/>
    <x v="2"/>
    <x v="93"/>
  </r>
  <r>
    <x v="2"/>
    <n v="1185732"/>
    <x v="415"/>
    <x v="3"/>
    <x v="37"/>
    <x v="40"/>
    <x v="3"/>
    <n v="38"/>
    <x v="204"/>
    <x v="1570"/>
    <n v="501.6"/>
    <n v="0.4"/>
    <x v="2"/>
    <x v="115"/>
  </r>
  <r>
    <x v="2"/>
    <n v="1185732"/>
    <x v="415"/>
    <x v="3"/>
    <x v="37"/>
    <x v="40"/>
    <x v="4"/>
    <n v="45"/>
    <x v="171"/>
    <x v="1948"/>
    <n v="719.09999999999991"/>
    <n v="0.47"/>
    <x v="2"/>
    <x v="96"/>
  </r>
  <r>
    <x v="0"/>
    <n v="1185732"/>
    <x v="415"/>
    <x v="3"/>
    <x v="37"/>
    <x v="40"/>
    <x v="5"/>
    <n v="53"/>
    <x v="201"/>
    <x v="1036"/>
    <n v="2050.5700000000002"/>
    <n v="0.53"/>
    <x v="2"/>
    <x v="102"/>
  </r>
  <r>
    <x v="0"/>
    <n v="1185732"/>
    <x v="446"/>
    <x v="3"/>
    <x v="37"/>
    <x v="40"/>
    <x v="0"/>
    <n v="49"/>
    <x v="196"/>
    <x v="1129"/>
    <n v="2940"/>
    <n v="0.5"/>
    <x v="2"/>
    <x v="98"/>
  </r>
  <r>
    <x v="0"/>
    <n v="1185732"/>
    <x v="446"/>
    <x v="3"/>
    <x v="37"/>
    <x v="40"/>
    <x v="1"/>
    <n v="36"/>
    <x v="201"/>
    <x v="2593"/>
    <n v="1182.5999999999999"/>
    <n v="0.44999999999999996"/>
    <x v="2"/>
    <x v="86"/>
  </r>
  <r>
    <x v="0"/>
    <n v="1185732"/>
    <x v="446"/>
    <x v="3"/>
    <x v="37"/>
    <x v="40"/>
    <x v="2"/>
    <n v="39"/>
    <x v="206"/>
    <x v="2595"/>
    <n v="909.48"/>
    <n v="0.44"/>
    <x v="2"/>
    <x v="93"/>
  </r>
  <r>
    <x v="0"/>
    <n v="1185732"/>
    <x v="446"/>
    <x v="3"/>
    <x v="37"/>
    <x v="40"/>
    <x v="3"/>
    <n v="39"/>
    <x v="172"/>
    <x v="2551"/>
    <n v="788.18999999999994"/>
    <n v="0.43"/>
    <x v="2"/>
    <x v="93"/>
  </r>
  <r>
    <x v="0"/>
    <n v="1185732"/>
    <x v="446"/>
    <x v="3"/>
    <x v="37"/>
    <x v="40"/>
    <x v="4"/>
    <n v="55"/>
    <x v="178"/>
    <x v="2596"/>
    <n v="1089"/>
    <n v="0.44999999999999996"/>
    <x v="2"/>
    <x v="88"/>
  </r>
  <r>
    <x v="0"/>
    <n v="1185732"/>
    <x v="446"/>
    <x v="3"/>
    <x v="37"/>
    <x v="40"/>
    <x v="5"/>
    <n v="60"/>
    <x v="188"/>
    <x v="1042"/>
    <n v="1989"/>
    <n v="0.51"/>
    <x v="2"/>
    <x v="106"/>
  </r>
  <r>
    <x v="0"/>
    <n v="1185732"/>
    <x v="475"/>
    <x v="3"/>
    <x v="37"/>
    <x v="40"/>
    <x v="0"/>
    <n v="55"/>
    <x v="42"/>
    <x v="1289"/>
    <n v="3794.9999999999995"/>
    <n v="0.45999999999999996"/>
    <x v="2"/>
    <x v="88"/>
  </r>
  <r>
    <x v="0"/>
    <n v="1185732"/>
    <x v="475"/>
    <x v="3"/>
    <x v="37"/>
    <x v="40"/>
    <x v="1"/>
    <n v="46"/>
    <x v="41"/>
    <x v="1049"/>
    <n v="1552.4999999999998"/>
    <n v="0.44999999999999996"/>
    <x v="2"/>
    <x v="89"/>
  </r>
  <r>
    <x v="0"/>
    <n v="1185732"/>
    <x v="475"/>
    <x v="3"/>
    <x v="37"/>
    <x v="40"/>
    <x v="2"/>
    <n v="48"/>
    <x v="201"/>
    <x v="1781"/>
    <n v="1576.8"/>
    <n v="0.44999999999999996"/>
    <x v="2"/>
    <x v="92"/>
  </r>
  <r>
    <x v="0"/>
    <n v="1185732"/>
    <x v="475"/>
    <x v="3"/>
    <x v="37"/>
    <x v="40"/>
    <x v="3"/>
    <n v="47"/>
    <x v="190"/>
    <x v="2597"/>
    <n v="1040.58"/>
    <n v="0.41"/>
    <x v="2"/>
    <x v="85"/>
  </r>
  <r>
    <x v="0"/>
    <n v="1185732"/>
    <x v="475"/>
    <x v="3"/>
    <x v="37"/>
    <x v="40"/>
    <x v="4"/>
    <n v="58"/>
    <x v="190"/>
    <x v="2451"/>
    <n v="1409.3999999999999"/>
    <n v="0.44999999999999996"/>
    <x v="2"/>
    <x v="91"/>
  </r>
  <r>
    <x v="0"/>
    <n v="1185732"/>
    <x v="475"/>
    <x v="3"/>
    <x v="37"/>
    <x v="40"/>
    <x v="5"/>
    <n v="63"/>
    <x v="252"/>
    <x v="1502"/>
    <n v="2604.42"/>
    <n v="0.53"/>
    <x v="2"/>
    <x v="121"/>
  </r>
  <r>
    <x v="0"/>
    <n v="1185732"/>
    <x v="170"/>
    <x v="3"/>
    <x v="37"/>
    <x v="40"/>
    <x v="0"/>
    <n v="27"/>
    <x v="161"/>
    <x v="1943"/>
    <n v="1372.9499999999998"/>
    <n v="0.44999999999999996"/>
    <x v="2"/>
    <x v="118"/>
  </r>
  <r>
    <x v="0"/>
    <n v="1185732"/>
    <x v="170"/>
    <x v="3"/>
    <x v="37"/>
    <x v="40"/>
    <x v="1"/>
    <n v="29"/>
    <x v="227"/>
    <x v="2598"/>
    <n v="933.8"/>
    <n v="0.45999999999999996"/>
    <x v="2"/>
    <x v="116"/>
  </r>
  <r>
    <x v="0"/>
    <n v="1185732"/>
    <x v="170"/>
    <x v="3"/>
    <x v="37"/>
    <x v="40"/>
    <x v="2"/>
    <n v="19"/>
    <x v="181"/>
    <x v="1414"/>
    <n v="581.4"/>
    <n v="0.44999999999999996"/>
    <x v="2"/>
    <x v="131"/>
  </r>
  <r>
    <x v="0"/>
    <n v="1185732"/>
    <x v="170"/>
    <x v="3"/>
    <x v="37"/>
    <x v="40"/>
    <x v="3"/>
    <n v="24"/>
    <x v="259"/>
    <x v="2599"/>
    <n v="280.79999999999995"/>
    <n v="0.44999999999999996"/>
    <x v="2"/>
    <x v="110"/>
  </r>
  <r>
    <x v="0"/>
    <n v="1185732"/>
    <x v="170"/>
    <x v="3"/>
    <x v="37"/>
    <x v="40"/>
    <x v="4"/>
    <n v="38"/>
    <x v="186"/>
    <x v="1946"/>
    <n v="1005.48"/>
    <n v="0.63"/>
    <x v="2"/>
    <x v="115"/>
  </r>
  <r>
    <x v="0"/>
    <n v="1185732"/>
    <x v="170"/>
    <x v="3"/>
    <x v="37"/>
    <x v="40"/>
    <x v="5"/>
    <n v="28"/>
    <x v="41"/>
    <x v="2402"/>
    <n v="1092"/>
    <n v="0.52"/>
    <x v="2"/>
    <x v="128"/>
  </r>
  <r>
    <x v="0"/>
    <n v="1185732"/>
    <x v="201"/>
    <x v="3"/>
    <x v="37"/>
    <x v="40"/>
    <x v="0"/>
    <n v="28"/>
    <x v="57"/>
    <x v="1066"/>
    <n v="1786.4"/>
    <n v="0.44"/>
    <x v="2"/>
    <x v="128"/>
  </r>
  <r>
    <x v="0"/>
    <n v="1185732"/>
    <x v="201"/>
    <x v="3"/>
    <x v="37"/>
    <x v="40"/>
    <x v="1"/>
    <n v="28"/>
    <x v="222"/>
    <x v="2068"/>
    <n v="579.59999999999991"/>
    <n v="0.45999999999999996"/>
    <x v="2"/>
    <x v="128"/>
  </r>
  <r>
    <x v="0"/>
    <n v="1185732"/>
    <x v="201"/>
    <x v="3"/>
    <x v="37"/>
    <x v="40"/>
    <x v="2"/>
    <n v="19"/>
    <x v="195"/>
    <x v="1423"/>
    <n v="436.23999999999995"/>
    <n v="0.41"/>
    <x v="2"/>
    <x v="131"/>
  </r>
  <r>
    <x v="0"/>
    <n v="1185732"/>
    <x v="201"/>
    <x v="3"/>
    <x v="38"/>
    <x v="41"/>
    <x v="3"/>
    <n v="25"/>
    <x v="264"/>
    <x v="2600"/>
    <n v="253"/>
    <n v="0.44"/>
    <x v="2"/>
    <x v="130"/>
  </r>
  <r>
    <x v="0"/>
    <n v="1185732"/>
    <x v="201"/>
    <x v="3"/>
    <x v="38"/>
    <x v="41"/>
    <x v="4"/>
    <n v="38"/>
    <x v="183"/>
    <x v="1135"/>
    <n v="938.6"/>
    <n v="0.65"/>
    <x v="2"/>
    <x v="115"/>
  </r>
  <r>
    <x v="0"/>
    <n v="1185732"/>
    <x v="201"/>
    <x v="3"/>
    <x v="38"/>
    <x v="41"/>
    <x v="5"/>
    <n v="14"/>
    <x v="181"/>
    <x v="1664"/>
    <n v="514.08000000000004"/>
    <n v="0.54"/>
    <x v="2"/>
    <x v="146"/>
  </r>
  <r>
    <x v="0"/>
    <n v="1185732"/>
    <x v="707"/>
    <x v="3"/>
    <x v="38"/>
    <x v="41"/>
    <x v="0"/>
    <n v="19"/>
    <x v="224"/>
    <x v="1621"/>
    <n v="1033.6000000000001"/>
    <n v="0.4"/>
    <x v="2"/>
    <x v="131"/>
  </r>
  <r>
    <x v="0"/>
    <n v="1185732"/>
    <x v="707"/>
    <x v="3"/>
    <x v="38"/>
    <x v="41"/>
    <x v="1"/>
    <n v="19"/>
    <x v="172"/>
    <x v="1422"/>
    <n v="401.84999999999997"/>
    <n v="0.44999999999999996"/>
    <x v="2"/>
    <x v="131"/>
  </r>
  <r>
    <x v="0"/>
    <n v="1185732"/>
    <x v="707"/>
    <x v="3"/>
    <x v="38"/>
    <x v="41"/>
    <x v="2"/>
    <n v="9"/>
    <x v="188"/>
    <x v="1578"/>
    <n v="234"/>
    <n v="0.4"/>
    <x v="2"/>
    <x v="147"/>
  </r>
  <r>
    <x v="0"/>
    <n v="1185732"/>
    <x v="707"/>
    <x v="3"/>
    <x v="38"/>
    <x v="41"/>
    <x v="3"/>
    <n v="14"/>
    <x v="177"/>
    <x v="2601"/>
    <n v="164.64"/>
    <n v="0.42"/>
    <x v="2"/>
    <x v="146"/>
  </r>
  <r>
    <x v="0"/>
    <n v="1185732"/>
    <x v="707"/>
    <x v="3"/>
    <x v="38"/>
    <x v="41"/>
    <x v="4"/>
    <n v="28"/>
    <x v="203"/>
    <x v="994"/>
    <n v="698.88"/>
    <n v="0.64"/>
    <x v="2"/>
    <x v="128"/>
  </r>
  <r>
    <x v="0"/>
    <n v="1185732"/>
    <x v="707"/>
    <x v="3"/>
    <x v="38"/>
    <x v="41"/>
    <x v="5"/>
    <n v="20"/>
    <x v="181"/>
    <x v="2602"/>
    <n v="720.80000000000007"/>
    <n v="0.53"/>
    <x v="2"/>
    <x v="127"/>
  </r>
  <r>
    <x v="0"/>
    <n v="1185732"/>
    <x v="229"/>
    <x v="3"/>
    <x v="38"/>
    <x v="41"/>
    <x v="0"/>
    <n v="20"/>
    <x v="168"/>
    <x v="2373"/>
    <n v="1116"/>
    <n v="0.44999999999999996"/>
    <x v="2"/>
    <x v="127"/>
  </r>
  <r>
    <x v="0"/>
    <n v="1185732"/>
    <x v="229"/>
    <x v="3"/>
    <x v="38"/>
    <x v="41"/>
    <x v="1"/>
    <n v="18"/>
    <x v="200"/>
    <x v="2512"/>
    <n v="432.18"/>
    <n v="0.49"/>
    <x v="2"/>
    <x v="129"/>
  </r>
  <r>
    <x v="0"/>
    <n v="1185732"/>
    <x v="229"/>
    <x v="3"/>
    <x v="38"/>
    <x v="41"/>
    <x v="2"/>
    <n v="10"/>
    <x v="206"/>
    <x v="2603"/>
    <n v="233.2"/>
    <n v="0.44"/>
    <x v="2"/>
    <x v="158"/>
  </r>
  <r>
    <x v="0"/>
    <n v="1185732"/>
    <x v="229"/>
    <x v="3"/>
    <x v="38"/>
    <x v="41"/>
    <x v="3"/>
    <n v="15"/>
    <x v="177"/>
    <x v="2604"/>
    <n v="188.99999999999997"/>
    <n v="0.44999999999999996"/>
    <x v="2"/>
    <x v="148"/>
  </r>
  <r>
    <x v="0"/>
    <n v="1185732"/>
    <x v="229"/>
    <x v="3"/>
    <x v="38"/>
    <x v="41"/>
    <x v="4"/>
    <n v="55"/>
    <x v="171"/>
    <x v="2605"/>
    <n v="1140.7"/>
    <n v="0.61"/>
    <x v="2"/>
    <x v="88"/>
  </r>
  <r>
    <x v="0"/>
    <n v="1185732"/>
    <x v="229"/>
    <x v="3"/>
    <x v="38"/>
    <x v="41"/>
    <x v="5"/>
    <n v="46"/>
    <x v="184"/>
    <x v="2606"/>
    <n v="1506.96"/>
    <n v="0.52"/>
    <x v="2"/>
    <x v="89"/>
  </r>
  <r>
    <x v="0"/>
    <n v="1185732"/>
    <x v="260"/>
    <x v="3"/>
    <x v="38"/>
    <x v="41"/>
    <x v="0"/>
    <n v="57"/>
    <x v="272"/>
    <x v="2607"/>
    <n v="3495.24"/>
    <n v="0.42"/>
    <x v="2"/>
    <x v="126"/>
  </r>
  <r>
    <x v="0"/>
    <n v="1185732"/>
    <x v="260"/>
    <x v="3"/>
    <x v="38"/>
    <x v="41"/>
    <x v="1"/>
    <n v="37"/>
    <x v="184"/>
    <x v="1028"/>
    <n v="1072.26"/>
    <n v="0.45999999999999996"/>
    <x v="2"/>
    <x v="117"/>
  </r>
  <r>
    <x v="0"/>
    <n v="1185732"/>
    <x v="260"/>
    <x v="3"/>
    <x v="38"/>
    <x v="41"/>
    <x v="2"/>
    <n v="33"/>
    <x v="190"/>
    <x v="2608"/>
    <n v="730.62"/>
    <n v="0.41"/>
    <x v="2"/>
    <x v="112"/>
  </r>
  <r>
    <x v="0"/>
    <n v="1185732"/>
    <x v="260"/>
    <x v="3"/>
    <x v="38"/>
    <x v="41"/>
    <x v="3"/>
    <n v="33"/>
    <x v="171"/>
    <x v="2609"/>
    <n v="493.68"/>
    <n v="0.44"/>
    <x v="2"/>
    <x v="112"/>
  </r>
  <r>
    <x v="0"/>
    <n v="1185732"/>
    <x v="260"/>
    <x v="3"/>
    <x v="38"/>
    <x v="41"/>
    <x v="4"/>
    <n v="43"/>
    <x v="186"/>
    <x v="2572"/>
    <n v="1173.9000000000001"/>
    <n v="0.65"/>
    <x v="2"/>
    <x v="94"/>
  </r>
  <r>
    <x v="0"/>
    <n v="1185732"/>
    <x v="260"/>
    <x v="3"/>
    <x v="38"/>
    <x v="41"/>
    <x v="5"/>
    <n v="46"/>
    <x v="173"/>
    <x v="1312"/>
    <n v="1650.48"/>
    <n v="0.52"/>
    <x v="2"/>
    <x v="89"/>
  </r>
  <r>
    <x v="0"/>
    <n v="1185732"/>
    <x v="290"/>
    <x v="3"/>
    <x v="38"/>
    <x v="41"/>
    <x v="0"/>
    <n v="32"/>
    <x v="251"/>
    <x v="2610"/>
    <n v="1841.28"/>
    <n v="0.42"/>
    <x v="2"/>
    <x v="114"/>
  </r>
  <r>
    <x v="0"/>
    <n v="1185732"/>
    <x v="290"/>
    <x v="3"/>
    <x v="38"/>
    <x v="41"/>
    <x v="1"/>
    <n v="28"/>
    <x v="169"/>
    <x v="1009"/>
    <n v="1034.8799999999999"/>
    <n v="0.48"/>
    <x v="2"/>
    <x v="128"/>
  </r>
  <r>
    <x v="0"/>
    <n v="1185732"/>
    <x v="290"/>
    <x v="3"/>
    <x v="38"/>
    <x v="41"/>
    <x v="2"/>
    <n v="23"/>
    <x v="50"/>
    <x v="2611"/>
    <n v="517.5"/>
    <n v="0.44999999999999996"/>
    <x v="2"/>
    <x v="113"/>
  </r>
  <r>
    <x v="0"/>
    <n v="1185732"/>
    <x v="290"/>
    <x v="3"/>
    <x v="38"/>
    <x v="41"/>
    <x v="3"/>
    <n v="24"/>
    <x v="178"/>
    <x v="2612"/>
    <n v="464.64"/>
    <n v="0.44"/>
    <x v="2"/>
    <x v="110"/>
  </r>
  <r>
    <x v="0"/>
    <n v="1185732"/>
    <x v="290"/>
    <x v="3"/>
    <x v="38"/>
    <x v="41"/>
    <x v="4"/>
    <n v="34"/>
    <x v="178"/>
    <x v="2613"/>
    <n v="957.44"/>
    <n v="0.64"/>
    <x v="2"/>
    <x v="111"/>
  </r>
  <r>
    <x v="0"/>
    <n v="1185732"/>
    <x v="290"/>
    <x v="3"/>
    <x v="38"/>
    <x v="41"/>
    <x v="5"/>
    <n v="51"/>
    <x v="211"/>
    <x v="2614"/>
    <n v="2297.5500000000002"/>
    <n v="0.53"/>
    <x v="2"/>
    <x v="109"/>
  </r>
  <r>
    <x v="0"/>
    <n v="1185732"/>
    <x v="319"/>
    <x v="3"/>
    <x v="38"/>
    <x v="41"/>
    <x v="0"/>
    <n v="49"/>
    <x v="216"/>
    <x v="2224"/>
    <n v="2975.28"/>
    <n v="0.44"/>
    <x v="2"/>
    <x v="98"/>
  </r>
  <r>
    <x v="0"/>
    <n v="1185732"/>
    <x v="319"/>
    <x v="3"/>
    <x v="38"/>
    <x v="41"/>
    <x v="1"/>
    <n v="44"/>
    <x v="237"/>
    <x v="2174"/>
    <n v="1875.72"/>
    <n v="0.49"/>
    <x v="2"/>
    <x v="90"/>
  </r>
  <r>
    <x v="0"/>
    <n v="1185732"/>
    <x v="319"/>
    <x v="3"/>
    <x v="38"/>
    <x v="41"/>
    <x v="2"/>
    <n v="36"/>
    <x v="181"/>
    <x v="2134"/>
    <n v="1077.1200000000001"/>
    <n v="0.44"/>
    <x v="2"/>
    <x v="86"/>
  </r>
  <r>
    <x v="0"/>
    <n v="1185732"/>
    <x v="319"/>
    <x v="3"/>
    <x v="38"/>
    <x v="41"/>
    <x v="3"/>
    <n v="37"/>
    <x v="172"/>
    <x v="2615"/>
    <n v="712.99"/>
    <n v="0.41"/>
    <x v="2"/>
    <x v="117"/>
  </r>
  <r>
    <x v="0"/>
    <n v="1185732"/>
    <x v="319"/>
    <x v="3"/>
    <x v="38"/>
    <x v="41"/>
    <x v="4"/>
    <n v="46"/>
    <x v="180"/>
    <x v="998"/>
    <n v="1656"/>
    <n v="0.6"/>
    <x v="2"/>
    <x v="89"/>
  </r>
  <r>
    <x v="0"/>
    <n v="1185732"/>
    <x v="319"/>
    <x v="3"/>
    <x v="38"/>
    <x v="41"/>
    <x v="5"/>
    <n v="51"/>
    <x v="198"/>
    <x v="2535"/>
    <n v="2397"/>
    <n v="0.5"/>
    <x v="2"/>
    <x v="109"/>
  </r>
  <r>
    <x v="0"/>
    <n v="1185732"/>
    <x v="351"/>
    <x v="3"/>
    <x v="38"/>
    <x v="41"/>
    <x v="0"/>
    <n v="49"/>
    <x v="165"/>
    <x v="1079"/>
    <n v="2695.98"/>
    <n v="0.42"/>
    <x v="2"/>
    <x v="98"/>
  </r>
  <r>
    <x v="0"/>
    <n v="1185732"/>
    <x v="351"/>
    <x v="3"/>
    <x v="38"/>
    <x v="41"/>
    <x v="1"/>
    <n v="42"/>
    <x v="252"/>
    <x v="1070"/>
    <n v="1506.9599999999998"/>
    <n v="0.45999999999999996"/>
    <x v="2"/>
    <x v="119"/>
  </r>
  <r>
    <x v="0"/>
    <n v="1185732"/>
    <x v="351"/>
    <x v="3"/>
    <x v="38"/>
    <x v="41"/>
    <x v="2"/>
    <n v="39"/>
    <x v="176"/>
    <x v="2616"/>
    <n v="1022.97"/>
    <n v="0.43"/>
    <x v="2"/>
    <x v="93"/>
  </r>
  <r>
    <x v="0"/>
    <n v="1185732"/>
    <x v="351"/>
    <x v="3"/>
    <x v="38"/>
    <x v="41"/>
    <x v="3"/>
    <n v="37"/>
    <x v="190"/>
    <x v="2617"/>
    <n v="819.18"/>
    <n v="0.41"/>
    <x v="2"/>
    <x v="117"/>
  </r>
  <r>
    <x v="0"/>
    <n v="1185732"/>
    <x v="351"/>
    <x v="3"/>
    <x v="38"/>
    <x v="41"/>
    <x v="4"/>
    <n v="48"/>
    <x v="175"/>
    <x v="2134"/>
    <n v="1468.8"/>
    <n v="0.6"/>
    <x v="2"/>
    <x v="92"/>
  </r>
  <r>
    <x v="0"/>
    <n v="1185732"/>
    <x v="351"/>
    <x v="3"/>
    <x v="38"/>
    <x v="41"/>
    <x v="5"/>
    <n v="53"/>
    <x v="230"/>
    <x v="2618"/>
    <n v="2856.7000000000003"/>
    <n v="0.55000000000000004"/>
    <x v="2"/>
    <x v="102"/>
  </r>
  <r>
    <x v="0"/>
    <n v="1185732"/>
    <x v="383"/>
    <x v="3"/>
    <x v="38"/>
    <x v="41"/>
    <x v="0"/>
    <n v="34"/>
    <x v="247"/>
    <x v="2619"/>
    <n v="1808.8000000000002"/>
    <n v="0.4"/>
    <x v="2"/>
    <x v="111"/>
  </r>
  <r>
    <x v="0"/>
    <n v="1185732"/>
    <x v="383"/>
    <x v="3"/>
    <x v="38"/>
    <x v="41"/>
    <x v="1"/>
    <n v="27"/>
    <x v="169"/>
    <x v="2620"/>
    <n v="977.13"/>
    <n v="0.47"/>
    <x v="2"/>
    <x v="118"/>
  </r>
  <r>
    <x v="0"/>
    <n v="1185732"/>
    <x v="383"/>
    <x v="3"/>
    <x v="38"/>
    <x v="41"/>
    <x v="2"/>
    <n v="24"/>
    <x v="200"/>
    <x v="2621"/>
    <n v="470.40000000000003"/>
    <n v="0.4"/>
    <x v="2"/>
    <x v="110"/>
  </r>
  <r>
    <x v="0"/>
    <n v="1185732"/>
    <x v="383"/>
    <x v="3"/>
    <x v="38"/>
    <x v="41"/>
    <x v="3"/>
    <n v="23"/>
    <x v="183"/>
    <x v="2622"/>
    <n v="393.29999999999995"/>
    <n v="0.44999999999999996"/>
    <x v="2"/>
    <x v="113"/>
  </r>
  <r>
    <x v="0"/>
    <n v="1185732"/>
    <x v="383"/>
    <x v="3"/>
    <x v="38"/>
    <x v="41"/>
    <x v="4"/>
    <n v="34"/>
    <x v="222"/>
    <x v="1948"/>
    <n v="933.3"/>
    <n v="0.61"/>
    <x v="2"/>
    <x v="111"/>
  </r>
  <r>
    <x v="0"/>
    <n v="1185732"/>
    <x v="383"/>
    <x v="3"/>
    <x v="38"/>
    <x v="41"/>
    <x v="5"/>
    <n v="36"/>
    <x v="176"/>
    <x v="2623"/>
    <n v="1098"/>
    <n v="0.5"/>
    <x v="2"/>
    <x v="86"/>
  </r>
  <r>
    <x v="0"/>
    <n v="1185732"/>
    <x v="412"/>
    <x v="3"/>
    <x v="38"/>
    <x v="41"/>
    <x v="0"/>
    <n v="43"/>
    <x v="205"/>
    <x v="2129"/>
    <n v="1974.56"/>
    <n v="0.41"/>
    <x v="2"/>
    <x v="94"/>
  </r>
  <r>
    <x v="0"/>
    <n v="1185732"/>
    <x v="412"/>
    <x v="3"/>
    <x v="38"/>
    <x v="41"/>
    <x v="1"/>
    <n v="32"/>
    <x v="41"/>
    <x v="2436"/>
    <n v="1104"/>
    <n v="0.45999999999999996"/>
    <x v="2"/>
    <x v="114"/>
  </r>
  <r>
    <x v="0"/>
    <n v="1185732"/>
    <x v="412"/>
    <x v="3"/>
    <x v="38"/>
    <x v="41"/>
    <x v="2"/>
    <n v="34"/>
    <x v="203"/>
    <x v="1583"/>
    <n v="543.66"/>
    <n v="0.41"/>
    <x v="2"/>
    <x v="111"/>
  </r>
  <r>
    <x v="0"/>
    <n v="1185732"/>
    <x v="412"/>
    <x v="3"/>
    <x v="38"/>
    <x v="41"/>
    <x v="3"/>
    <n v="34"/>
    <x v="226"/>
    <x v="2624"/>
    <n v="442.68"/>
    <n v="0.42"/>
    <x v="2"/>
    <x v="111"/>
  </r>
  <r>
    <x v="0"/>
    <n v="1185732"/>
    <x v="412"/>
    <x v="3"/>
    <x v="38"/>
    <x v="41"/>
    <x v="4"/>
    <n v="42"/>
    <x v="183"/>
    <x v="1946"/>
    <n v="1021.44"/>
    <n v="0.64"/>
    <x v="2"/>
    <x v="119"/>
  </r>
  <r>
    <x v="3"/>
    <n v="1185732"/>
    <x v="412"/>
    <x v="3"/>
    <x v="38"/>
    <x v="41"/>
    <x v="5"/>
    <n v="49"/>
    <x v="201"/>
    <x v="2625"/>
    <n v="1895.8100000000002"/>
    <n v="0.53"/>
    <x v="2"/>
    <x v="98"/>
  </r>
  <r>
    <x v="3"/>
    <n v="1185732"/>
    <x v="443"/>
    <x v="3"/>
    <x v="38"/>
    <x v="41"/>
    <x v="0"/>
    <n v="41"/>
    <x v="205"/>
    <x v="2626"/>
    <n v="2020.48"/>
    <n v="0.44"/>
    <x v="2"/>
    <x v="87"/>
  </r>
  <r>
    <x v="3"/>
    <n v="1185732"/>
    <x v="443"/>
    <x v="3"/>
    <x v="38"/>
    <x v="41"/>
    <x v="1"/>
    <n v="32"/>
    <x v="249"/>
    <x v="2627"/>
    <n v="1128.96"/>
    <n v="0.49"/>
    <x v="2"/>
    <x v="114"/>
  </r>
  <r>
    <x v="3"/>
    <n v="1185732"/>
    <x v="443"/>
    <x v="3"/>
    <x v="38"/>
    <x v="41"/>
    <x v="2"/>
    <n v="32"/>
    <x v="282"/>
    <x v="2628"/>
    <n v="802.56000000000006"/>
    <n v="0.44"/>
    <x v="2"/>
    <x v="114"/>
  </r>
  <r>
    <x v="3"/>
    <n v="1185732"/>
    <x v="443"/>
    <x v="3"/>
    <x v="38"/>
    <x v="41"/>
    <x v="3"/>
    <n v="34"/>
    <x v="239"/>
    <x v="1459"/>
    <n v="724.88"/>
    <n v="0.41"/>
    <x v="2"/>
    <x v="111"/>
  </r>
  <r>
    <x v="3"/>
    <n v="1185732"/>
    <x v="443"/>
    <x v="3"/>
    <x v="38"/>
    <x v="41"/>
    <x v="4"/>
    <n v="55"/>
    <x v="200"/>
    <x v="2629"/>
    <n v="1617"/>
    <n v="0.6"/>
    <x v="2"/>
    <x v="88"/>
  </r>
  <r>
    <x v="3"/>
    <n v="1185732"/>
    <x v="443"/>
    <x v="3"/>
    <x v="38"/>
    <x v="41"/>
    <x v="5"/>
    <n v="59"/>
    <x v="249"/>
    <x v="2630"/>
    <n v="2208.96"/>
    <n v="0.52"/>
    <x v="2"/>
    <x v="95"/>
  </r>
  <r>
    <x v="3"/>
    <n v="1185732"/>
    <x v="472"/>
    <x v="3"/>
    <x v="38"/>
    <x v="41"/>
    <x v="0"/>
    <n v="54"/>
    <x v="135"/>
    <x v="1898"/>
    <n v="3333.96"/>
    <n v="0.42"/>
    <x v="2"/>
    <x v="99"/>
  </r>
  <r>
    <x v="3"/>
    <n v="1185732"/>
    <x v="472"/>
    <x v="3"/>
    <x v="38"/>
    <x v="41"/>
    <x v="1"/>
    <n v="47"/>
    <x v="250"/>
    <x v="2269"/>
    <n v="2010.1899999999998"/>
    <n v="0.47"/>
    <x v="2"/>
    <x v="85"/>
  </r>
  <r>
    <x v="3"/>
    <n v="1185732"/>
    <x v="472"/>
    <x v="3"/>
    <x v="38"/>
    <x v="41"/>
    <x v="2"/>
    <n v="47"/>
    <x v="170"/>
    <x v="2631"/>
    <n v="1638.4199999999998"/>
    <n v="0.42"/>
    <x v="2"/>
    <x v="85"/>
  </r>
  <r>
    <x v="3"/>
    <n v="1185732"/>
    <x v="472"/>
    <x v="3"/>
    <x v="38"/>
    <x v="41"/>
    <x v="3"/>
    <n v="49"/>
    <x v="176"/>
    <x v="2632"/>
    <n v="1285.27"/>
    <n v="0.43"/>
    <x v="2"/>
    <x v="98"/>
  </r>
  <r>
    <x v="3"/>
    <n v="1185732"/>
    <x v="472"/>
    <x v="3"/>
    <x v="38"/>
    <x v="41"/>
    <x v="4"/>
    <n v="59"/>
    <x v="229"/>
    <x v="2633"/>
    <n v="2123.41"/>
    <n v="0.61"/>
    <x v="2"/>
    <x v="95"/>
  </r>
  <r>
    <x v="3"/>
    <n v="1185732"/>
    <x v="472"/>
    <x v="3"/>
    <x v="38"/>
    <x v="41"/>
    <x v="5"/>
    <n v="59"/>
    <x v="246"/>
    <x v="1584"/>
    <n v="2855.6000000000004"/>
    <n v="0.55000000000000004"/>
    <x v="2"/>
    <x v="95"/>
  </r>
  <r>
    <x v="3"/>
    <n v="1185732"/>
    <x v="167"/>
    <x v="3"/>
    <x v="38"/>
    <x v="41"/>
    <x v="0"/>
    <n v="28"/>
    <x v="214"/>
    <x v="2634"/>
    <n v="1587.6"/>
    <n v="0.44999999999999996"/>
    <x v="2"/>
    <x v="128"/>
  </r>
  <r>
    <x v="3"/>
    <n v="1185732"/>
    <x v="167"/>
    <x v="3"/>
    <x v="38"/>
    <x v="41"/>
    <x v="1"/>
    <n v="29"/>
    <x v="227"/>
    <x v="2598"/>
    <n v="933.8"/>
    <n v="0.45999999999999996"/>
    <x v="2"/>
    <x v="116"/>
  </r>
  <r>
    <x v="3"/>
    <n v="1185732"/>
    <x v="167"/>
    <x v="3"/>
    <x v="38"/>
    <x v="41"/>
    <x v="2"/>
    <n v="18"/>
    <x v="188"/>
    <x v="2489"/>
    <n v="479.7"/>
    <n v="0.41"/>
    <x v="2"/>
    <x v="129"/>
  </r>
  <r>
    <x v="3"/>
    <n v="1185732"/>
    <x v="167"/>
    <x v="3"/>
    <x v="38"/>
    <x v="41"/>
    <x v="3"/>
    <n v="23"/>
    <x v="225"/>
    <x v="2635"/>
    <n v="300.14999999999998"/>
    <n v="0.44999999999999996"/>
    <x v="2"/>
    <x v="113"/>
  </r>
  <r>
    <x v="3"/>
    <n v="1185732"/>
    <x v="167"/>
    <x v="3"/>
    <x v="38"/>
    <x v="41"/>
    <x v="4"/>
    <n v="38"/>
    <x v="222"/>
    <x v="1458"/>
    <n v="1060.2"/>
    <n v="0.62"/>
    <x v="2"/>
    <x v="115"/>
  </r>
  <r>
    <x v="3"/>
    <n v="1185732"/>
    <x v="167"/>
    <x v="3"/>
    <x v="38"/>
    <x v="41"/>
    <x v="5"/>
    <n v="28"/>
    <x v="201"/>
    <x v="2636"/>
    <n v="1124.2"/>
    <n v="0.55000000000000004"/>
    <x v="2"/>
    <x v="128"/>
  </r>
  <r>
    <x v="3"/>
    <n v="1185732"/>
    <x v="198"/>
    <x v="3"/>
    <x v="38"/>
    <x v="41"/>
    <x v="0"/>
    <n v="29"/>
    <x v="150"/>
    <x v="1066"/>
    <n v="1664.6"/>
    <n v="0.41"/>
    <x v="2"/>
    <x v="116"/>
  </r>
  <r>
    <x v="3"/>
    <n v="1185732"/>
    <x v="198"/>
    <x v="3"/>
    <x v="38"/>
    <x v="41"/>
    <x v="1"/>
    <n v="29"/>
    <x v="203"/>
    <x v="1577"/>
    <n v="554.18999999999994"/>
    <n v="0.49"/>
    <x v="2"/>
    <x v="116"/>
  </r>
  <r>
    <x v="3"/>
    <n v="1185732"/>
    <x v="198"/>
    <x v="3"/>
    <x v="38"/>
    <x v="41"/>
    <x v="2"/>
    <n v="20"/>
    <x v="180"/>
    <x v="2637"/>
    <n v="516"/>
    <n v="0.43"/>
    <x v="2"/>
    <x v="127"/>
  </r>
  <r>
    <x v="3"/>
    <n v="1185732"/>
    <x v="198"/>
    <x v="3"/>
    <x v="39"/>
    <x v="42"/>
    <x v="3"/>
    <n v="23"/>
    <x v="187"/>
    <x v="2638"/>
    <n v="197.79999999999998"/>
    <n v="0.43"/>
    <x v="2"/>
    <x v="113"/>
  </r>
  <r>
    <x v="3"/>
    <n v="1185732"/>
    <x v="198"/>
    <x v="3"/>
    <x v="39"/>
    <x v="42"/>
    <x v="4"/>
    <n v="38"/>
    <x v="183"/>
    <x v="1135"/>
    <n v="880.84"/>
    <n v="0.61"/>
    <x v="2"/>
    <x v="115"/>
  </r>
  <r>
    <x v="3"/>
    <n v="1185732"/>
    <x v="198"/>
    <x v="3"/>
    <x v="39"/>
    <x v="42"/>
    <x v="5"/>
    <n v="14"/>
    <x v="188"/>
    <x v="2538"/>
    <n v="464.1"/>
    <n v="0.51"/>
    <x v="2"/>
    <x v="146"/>
  </r>
  <r>
    <x v="3"/>
    <n v="1185732"/>
    <x v="704"/>
    <x v="3"/>
    <x v="39"/>
    <x v="42"/>
    <x v="0"/>
    <n v="19"/>
    <x v="286"/>
    <x v="2639"/>
    <n v="1098.3899999999999"/>
    <n v="0.41"/>
    <x v="2"/>
    <x v="131"/>
  </r>
  <r>
    <x v="3"/>
    <n v="1185732"/>
    <x v="704"/>
    <x v="3"/>
    <x v="39"/>
    <x v="42"/>
    <x v="1"/>
    <n v="19"/>
    <x v="178"/>
    <x v="2640"/>
    <n v="418"/>
    <n v="0.5"/>
    <x v="2"/>
    <x v="131"/>
  </r>
  <r>
    <x v="3"/>
    <n v="1185732"/>
    <x v="704"/>
    <x v="3"/>
    <x v="39"/>
    <x v="42"/>
    <x v="2"/>
    <n v="9"/>
    <x v="229"/>
    <x v="2641"/>
    <n v="233.64000000000001"/>
    <n v="0.44"/>
    <x v="2"/>
    <x v="147"/>
  </r>
  <r>
    <x v="3"/>
    <n v="1185732"/>
    <x v="704"/>
    <x v="3"/>
    <x v="39"/>
    <x v="42"/>
    <x v="3"/>
    <n v="14"/>
    <x v="187"/>
    <x v="2642"/>
    <n v="114.8"/>
    <n v="0.41"/>
    <x v="2"/>
    <x v="146"/>
  </r>
  <r>
    <x v="3"/>
    <n v="1185732"/>
    <x v="704"/>
    <x v="3"/>
    <x v="39"/>
    <x v="42"/>
    <x v="4"/>
    <n v="29"/>
    <x v="171"/>
    <x v="2643"/>
    <n v="601.46"/>
    <n v="0.61"/>
    <x v="2"/>
    <x v="116"/>
  </r>
  <r>
    <x v="3"/>
    <n v="1185732"/>
    <x v="704"/>
    <x v="3"/>
    <x v="39"/>
    <x v="42"/>
    <x v="5"/>
    <n v="18"/>
    <x v="184"/>
    <x v="2644"/>
    <n v="612.36"/>
    <n v="0.54"/>
    <x v="2"/>
    <x v="129"/>
  </r>
  <r>
    <x v="3"/>
    <n v="1185732"/>
    <x v="721"/>
    <x v="3"/>
    <x v="39"/>
    <x v="42"/>
    <x v="0"/>
    <n v="18"/>
    <x v="185"/>
    <x v="2623"/>
    <n v="900.3599999999999"/>
    <n v="0.41"/>
    <x v="2"/>
    <x v="129"/>
  </r>
  <r>
    <x v="3"/>
    <n v="1185732"/>
    <x v="721"/>
    <x v="3"/>
    <x v="39"/>
    <x v="42"/>
    <x v="1"/>
    <n v="20"/>
    <x v="203"/>
    <x v="2645"/>
    <n v="358.79999999999995"/>
    <n v="0.45999999999999996"/>
    <x v="2"/>
    <x v="127"/>
  </r>
  <r>
    <x v="3"/>
    <n v="1185732"/>
    <x v="721"/>
    <x v="3"/>
    <x v="39"/>
    <x v="42"/>
    <x v="2"/>
    <n v="9"/>
    <x v="207"/>
    <x v="2646"/>
    <n v="158.66999999999999"/>
    <n v="0.43"/>
    <x v="2"/>
    <x v="147"/>
  </r>
  <r>
    <x v="3"/>
    <n v="1185732"/>
    <x v="721"/>
    <x v="3"/>
    <x v="39"/>
    <x v="42"/>
    <x v="3"/>
    <n v="15"/>
    <x v="223"/>
    <x v="2647"/>
    <n v="135.29999999999998"/>
    <n v="0.41"/>
    <x v="2"/>
    <x v="148"/>
  </r>
  <r>
    <x v="3"/>
    <n v="1185732"/>
    <x v="721"/>
    <x v="3"/>
    <x v="39"/>
    <x v="42"/>
    <x v="4"/>
    <n v="55"/>
    <x v="259"/>
    <x v="2648"/>
    <n v="886.6"/>
    <n v="0.62"/>
    <x v="2"/>
    <x v="88"/>
  </r>
  <r>
    <x v="3"/>
    <n v="1185732"/>
    <x v="721"/>
    <x v="3"/>
    <x v="39"/>
    <x v="42"/>
    <x v="5"/>
    <n v="49"/>
    <x v="176"/>
    <x v="2632"/>
    <n v="1643.95"/>
    <n v="0.55000000000000004"/>
    <x v="2"/>
    <x v="98"/>
  </r>
  <r>
    <x v="3"/>
    <n v="1185732"/>
    <x v="257"/>
    <x v="3"/>
    <x v="39"/>
    <x v="42"/>
    <x v="0"/>
    <n v="58"/>
    <x v="189"/>
    <x v="819"/>
    <n v="3186.52"/>
    <n v="0.41"/>
    <x v="2"/>
    <x v="91"/>
  </r>
  <r>
    <x v="3"/>
    <n v="1185732"/>
    <x v="257"/>
    <x v="3"/>
    <x v="39"/>
    <x v="42"/>
    <x v="1"/>
    <n v="39"/>
    <x v="50"/>
    <x v="1022"/>
    <n v="955.5"/>
    <n v="0.49"/>
    <x v="2"/>
    <x v="93"/>
  </r>
  <r>
    <x v="3"/>
    <n v="1185732"/>
    <x v="257"/>
    <x v="3"/>
    <x v="39"/>
    <x v="42"/>
    <x v="2"/>
    <n v="33"/>
    <x v="200"/>
    <x v="2649"/>
    <n v="727.65"/>
    <n v="0.44999999999999996"/>
    <x v="2"/>
    <x v="112"/>
  </r>
  <r>
    <x v="3"/>
    <n v="1185732"/>
    <x v="257"/>
    <x v="3"/>
    <x v="39"/>
    <x v="42"/>
    <x v="3"/>
    <n v="32"/>
    <x v="183"/>
    <x v="2650"/>
    <n v="535.04"/>
    <n v="0.44"/>
    <x v="2"/>
    <x v="114"/>
  </r>
  <r>
    <x v="3"/>
    <n v="1185732"/>
    <x v="257"/>
    <x v="3"/>
    <x v="39"/>
    <x v="42"/>
    <x v="4"/>
    <n v="44"/>
    <x v="206"/>
    <x v="2651"/>
    <n v="1422.52"/>
    <n v="0.61"/>
    <x v="2"/>
    <x v="90"/>
  </r>
  <r>
    <x v="3"/>
    <n v="1185732"/>
    <x v="257"/>
    <x v="3"/>
    <x v="39"/>
    <x v="42"/>
    <x v="5"/>
    <n v="47"/>
    <x v="228"/>
    <x v="2652"/>
    <n v="2157.3000000000002"/>
    <n v="0.51"/>
    <x v="2"/>
    <x v="85"/>
  </r>
  <r>
    <x v="3"/>
    <n v="1185732"/>
    <x v="287"/>
    <x v="3"/>
    <x v="39"/>
    <x v="42"/>
    <x v="0"/>
    <n v="32"/>
    <x v="160"/>
    <x v="2653"/>
    <n v="2252.8000000000002"/>
    <n v="0.44"/>
    <x v="2"/>
    <x v="114"/>
  </r>
  <r>
    <x v="3"/>
    <n v="1185732"/>
    <x v="287"/>
    <x v="3"/>
    <x v="39"/>
    <x v="42"/>
    <x v="1"/>
    <n v="27"/>
    <x v="228"/>
    <x v="1972"/>
    <n v="1190.7"/>
    <n v="0.49"/>
    <x v="2"/>
    <x v="118"/>
  </r>
  <r>
    <x v="3"/>
    <n v="1185732"/>
    <x v="287"/>
    <x v="3"/>
    <x v="39"/>
    <x v="42"/>
    <x v="2"/>
    <n v="24"/>
    <x v="239"/>
    <x v="2654"/>
    <n v="549.12"/>
    <n v="0.44"/>
    <x v="2"/>
    <x v="110"/>
  </r>
  <r>
    <x v="3"/>
    <n v="1185732"/>
    <x v="287"/>
    <x v="3"/>
    <x v="39"/>
    <x v="42"/>
    <x v="3"/>
    <n v="24"/>
    <x v="172"/>
    <x v="2655"/>
    <n v="462.47999999999996"/>
    <n v="0.41"/>
    <x v="2"/>
    <x v="110"/>
  </r>
  <r>
    <x v="3"/>
    <n v="1185732"/>
    <x v="287"/>
    <x v="3"/>
    <x v="39"/>
    <x v="42"/>
    <x v="4"/>
    <n v="34"/>
    <x v="219"/>
    <x v="1125"/>
    <n v="938.4"/>
    <n v="0.6"/>
    <x v="2"/>
    <x v="111"/>
  </r>
  <r>
    <x v="3"/>
    <n v="1185732"/>
    <x v="287"/>
    <x v="3"/>
    <x v="39"/>
    <x v="42"/>
    <x v="5"/>
    <n v="51"/>
    <x v="230"/>
    <x v="1123"/>
    <n v="2748.9"/>
    <n v="0.55000000000000004"/>
    <x v="2"/>
    <x v="109"/>
  </r>
  <r>
    <x v="3"/>
    <n v="1185732"/>
    <x v="316"/>
    <x v="3"/>
    <x v="39"/>
    <x v="42"/>
    <x v="0"/>
    <n v="45"/>
    <x v="197"/>
    <x v="2656"/>
    <n v="2816.1"/>
    <n v="0.42"/>
    <x v="2"/>
    <x v="96"/>
  </r>
  <r>
    <x v="3"/>
    <n v="1185732"/>
    <x v="316"/>
    <x v="3"/>
    <x v="39"/>
    <x v="42"/>
    <x v="1"/>
    <n v="42"/>
    <x v="237"/>
    <x v="2175"/>
    <n v="1790.46"/>
    <n v="0.49"/>
    <x v="2"/>
    <x v="119"/>
  </r>
  <r>
    <x v="3"/>
    <n v="1185732"/>
    <x v="316"/>
    <x v="3"/>
    <x v="39"/>
    <x v="42"/>
    <x v="2"/>
    <n v="38"/>
    <x v="176"/>
    <x v="2657"/>
    <n v="996.74"/>
    <n v="0.43"/>
    <x v="2"/>
    <x v="115"/>
  </r>
  <r>
    <x v="3"/>
    <n v="1185732"/>
    <x v="316"/>
    <x v="3"/>
    <x v="39"/>
    <x v="42"/>
    <x v="3"/>
    <n v="38"/>
    <x v="175"/>
    <x v="1440"/>
    <n v="813.95999999999992"/>
    <n v="0.42"/>
    <x v="2"/>
    <x v="115"/>
  </r>
  <r>
    <x v="3"/>
    <n v="1185732"/>
    <x v="316"/>
    <x v="3"/>
    <x v="39"/>
    <x v="42"/>
    <x v="4"/>
    <n v="48"/>
    <x v="50"/>
    <x v="2436"/>
    <n v="1488"/>
    <n v="0.62"/>
    <x v="2"/>
    <x v="92"/>
  </r>
  <r>
    <x v="3"/>
    <n v="1185732"/>
    <x v="316"/>
    <x v="3"/>
    <x v="39"/>
    <x v="42"/>
    <x v="5"/>
    <n v="52"/>
    <x v="198"/>
    <x v="2658"/>
    <n v="2639.52"/>
    <n v="0.54"/>
    <x v="2"/>
    <x v="107"/>
  </r>
  <r>
    <x v="3"/>
    <n v="1185732"/>
    <x v="348"/>
    <x v="3"/>
    <x v="39"/>
    <x v="42"/>
    <x v="0"/>
    <n v="46"/>
    <x v="174"/>
    <x v="2659"/>
    <n v="3052.56"/>
    <n v="0.42"/>
    <x v="2"/>
    <x v="89"/>
  </r>
  <r>
    <x v="3"/>
    <n v="1185732"/>
    <x v="348"/>
    <x v="3"/>
    <x v="39"/>
    <x v="42"/>
    <x v="1"/>
    <n v="43"/>
    <x v="199"/>
    <x v="2660"/>
    <n v="1697.6399999999999"/>
    <n v="0.47"/>
    <x v="2"/>
    <x v="94"/>
  </r>
  <r>
    <x v="3"/>
    <n v="1185732"/>
    <x v="348"/>
    <x v="3"/>
    <x v="39"/>
    <x v="42"/>
    <x v="2"/>
    <n v="39"/>
    <x v="195"/>
    <x v="1140"/>
    <n v="873.6"/>
    <n v="0.4"/>
    <x v="2"/>
    <x v="93"/>
  </r>
  <r>
    <x v="3"/>
    <n v="1185732"/>
    <x v="348"/>
    <x v="3"/>
    <x v="39"/>
    <x v="42"/>
    <x v="3"/>
    <n v="39"/>
    <x v="50"/>
    <x v="1022"/>
    <n v="877.49999999999989"/>
    <n v="0.44999999999999996"/>
    <x v="2"/>
    <x v="93"/>
  </r>
  <r>
    <x v="3"/>
    <n v="1185732"/>
    <x v="348"/>
    <x v="3"/>
    <x v="39"/>
    <x v="42"/>
    <x v="4"/>
    <n v="48"/>
    <x v="219"/>
    <x v="2554"/>
    <n v="1435.2"/>
    <n v="0.65"/>
    <x v="2"/>
    <x v="92"/>
  </r>
  <r>
    <x v="3"/>
    <n v="1185732"/>
    <x v="348"/>
    <x v="3"/>
    <x v="39"/>
    <x v="42"/>
    <x v="5"/>
    <n v="52"/>
    <x v="240"/>
    <x v="1721"/>
    <n v="2705.04"/>
    <n v="0.51"/>
    <x v="2"/>
    <x v="107"/>
  </r>
  <r>
    <x v="3"/>
    <n v="1185732"/>
    <x v="380"/>
    <x v="3"/>
    <x v="39"/>
    <x v="42"/>
    <x v="0"/>
    <n v="33"/>
    <x v="231"/>
    <x v="1770"/>
    <n v="1934.79"/>
    <n v="0.41"/>
    <x v="2"/>
    <x v="112"/>
  </r>
  <r>
    <x v="3"/>
    <n v="1185732"/>
    <x v="380"/>
    <x v="3"/>
    <x v="39"/>
    <x v="42"/>
    <x v="1"/>
    <n v="29"/>
    <x v="188"/>
    <x v="2031"/>
    <n v="848.24999999999989"/>
    <n v="0.44999999999999996"/>
    <x v="2"/>
    <x v="116"/>
  </r>
  <r>
    <x v="3"/>
    <n v="1185732"/>
    <x v="380"/>
    <x v="3"/>
    <x v="39"/>
    <x v="42"/>
    <x v="2"/>
    <n v="24"/>
    <x v="178"/>
    <x v="2612"/>
    <n v="475.19999999999993"/>
    <n v="0.44999999999999996"/>
    <x v="2"/>
    <x v="110"/>
  </r>
  <r>
    <x v="3"/>
    <n v="1185732"/>
    <x v="380"/>
    <x v="3"/>
    <x v="39"/>
    <x v="42"/>
    <x v="3"/>
    <n v="23"/>
    <x v="171"/>
    <x v="2661"/>
    <n v="351.9"/>
    <n v="0.44999999999999996"/>
    <x v="2"/>
    <x v="113"/>
  </r>
  <r>
    <x v="3"/>
    <n v="1185732"/>
    <x v="380"/>
    <x v="3"/>
    <x v="39"/>
    <x v="42"/>
    <x v="4"/>
    <n v="33"/>
    <x v="204"/>
    <x v="2662"/>
    <n v="707.85"/>
    <n v="0.65"/>
    <x v="2"/>
    <x v="112"/>
  </r>
  <r>
    <x v="3"/>
    <n v="1185732"/>
    <x v="380"/>
    <x v="3"/>
    <x v="39"/>
    <x v="42"/>
    <x v="5"/>
    <n v="38"/>
    <x v="239"/>
    <x v="1456"/>
    <n v="988"/>
    <n v="0.5"/>
    <x v="2"/>
    <x v="115"/>
  </r>
  <r>
    <x v="3"/>
    <n v="1185732"/>
    <x v="409"/>
    <x v="3"/>
    <x v="39"/>
    <x v="42"/>
    <x v="0"/>
    <n v="43"/>
    <x v="161"/>
    <x v="1445"/>
    <n v="2040.78"/>
    <n v="0.42"/>
    <x v="2"/>
    <x v="94"/>
  </r>
  <r>
    <x v="3"/>
    <n v="1185732"/>
    <x v="409"/>
    <x v="3"/>
    <x v="39"/>
    <x v="42"/>
    <x v="1"/>
    <n v="33"/>
    <x v="181"/>
    <x v="1152"/>
    <n v="1077.1199999999999"/>
    <n v="0.48"/>
    <x v="2"/>
    <x v="112"/>
  </r>
  <r>
    <x v="3"/>
    <n v="1185732"/>
    <x v="409"/>
    <x v="3"/>
    <x v="39"/>
    <x v="42"/>
    <x v="2"/>
    <n v="34"/>
    <x v="204"/>
    <x v="2609"/>
    <n v="482.46"/>
    <n v="0.43"/>
    <x v="2"/>
    <x v="111"/>
  </r>
  <r>
    <x v="3"/>
    <n v="1185732"/>
    <x v="409"/>
    <x v="3"/>
    <x v="39"/>
    <x v="42"/>
    <x v="3"/>
    <n v="32"/>
    <x v="204"/>
    <x v="2612"/>
    <n v="432.96"/>
    <n v="0.41"/>
    <x v="2"/>
    <x v="114"/>
  </r>
  <r>
    <x v="3"/>
    <n v="1185732"/>
    <x v="409"/>
    <x v="3"/>
    <x v="39"/>
    <x v="42"/>
    <x v="4"/>
    <n v="44"/>
    <x v="204"/>
    <x v="2663"/>
    <n v="914.76"/>
    <n v="0.63"/>
    <x v="2"/>
    <x v="90"/>
  </r>
  <r>
    <x v="3"/>
    <n v="1185732"/>
    <x v="409"/>
    <x v="3"/>
    <x v="39"/>
    <x v="42"/>
    <x v="5"/>
    <n v="46"/>
    <x v="188"/>
    <x v="1044"/>
    <n v="1524.9"/>
    <n v="0.51"/>
    <x v="2"/>
    <x v="89"/>
  </r>
  <r>
    <x v="3"/>
    <n v="1185732"/>
    <x v="440"/>
    <x v="3"/>
    <x v="39"/>
    <x v="42"/>
    <x v="0"/>
    <n v="41"/>
    <x v="233"/>
    <x v="2230"/>
    <n v="1833.52"/>
    <n v="0.43"/>
    <x v="2"/>
    <x v="87"/>
  </r>
  <r>
    <x v="3"/>
    <n v="1185732"/>
    <x v="440"/>
    <x v="3"/>
    <x v="39"/>
    <x v="42"/>
    <x v="1"/>
    <n v="32"/>
    <x v="252"/>
    <x v="2664"/>
    <n v="1173.1199999999999"/>
    <n v="0.47"/>
    <x v="2"/>
    <x v="114"/>
  </r>
  <r>
    <x v="3"/>
    <n v="1185732"/>
    <x v="440"/>
    <x v="3"/>
    <x v="39"/>
    <x v="42"/>
    <x v="2"/>
    <n v="33"/>
    <x v="173"/>
    <x v="2665"/>
    <n v="956.33999999999992"/>
    <n v="0.42"/>
    <x v="2"/>
    <x v="112"/>
  </r>
  <r>
    <x v="3"/>
    <n v="1185732"/>
    <x v="440"/>
    <x v="3"/>
    <x v="39"/>
    <x v="42"/>
    <x v="3"/>
    <n v="33"/>
    <x v="188"/>
    <x v="1410"/>
    <n v="965.24999999999989"/>
    <n v="0.44999999999999996"/>
    <x v="2"/>
    <x v="112"/>
  </r>
  <r>
    <x v="3"/>
    <n v="1185732"/>
    <x v="440"/>
    <x v="3"/>
    <x v="39"/>
    <x v="42"/>
    <x v="4"/>
    <n v="58"/>
    <x v="195"/>
    <x v="1973"/>
    <n v="2013.76"/>
    <n v="0.62"/>
    <x v="2"/>
    <x v="91"/>
  </r>
  <r>
    <x v="3"/>
    <n v="1185732"/>
    <x v="440"/>
    <x v="3"/>
    <x v="39"/>
    <x v="42"/>
    <x v="5"/>
    <n v="61"/>
    <x v="41"/>
    <x v="2666"/>
    <n v="2333.25"/>
    <n v="0.51"/>
    <x v="2"/>
    <x v="103"/>
  </r>
  <r>
    <x v="3"/>
    <n v="1185732"/>
    <x v="469"/>
    <x v="3"/>
    <x v="39"/>
    <x v="42"/>
    <x v="0"/>
    <n v="58"/>
    <x v="216"/>
    <x v="2667"/>
    <n v="3281.64"/>
    <n v="0.41"/>
    <x v="2"/>
    <x v="91"/>
  </r>
  <r>
    <x v="3"/>
    <n v="1185732"/>
    <x v="469"/>
    <x v="3"/>
    <x v="39"/>
    <x v="42"/>
    <x v="1"/>
    <n v="49"/>
    <x v="240"/>
    <x v="1123"/>
    <n v="2349.06"/>
    <n v="0.47"/>
    <x v="2"/>
    <x v="98"/>
  </r>
  <r>
    <x v="3"/>
    <n v="1185732"/>
    <x v="469"/>
    <x v="3"/>
    <x v="39"/>
    <x v="42"/>
    <x v="2"/>
    <n v="45"/>
    <x v="237"/>
    <x v="2668"/>
    <n v="1722.6"/>
    <n v="0.44"/>
    <x v="2"/>
    <x v="96"/>
  </r>
  <r>
    <x v="3"/>
    <n v="1185732"/>
    <x v="469"/>
    <x v="3"/>
    <x v="39"/>
    <x v="42"/>
    <x v="3"/>
    <n v="48"/>
    <x v="201"/>
    <x v="1781"/>
    <n v="1576.8"/>
    <n v="0.44999999999999996"/>
    <x v="2"/>
    <x v="92"/>
  </r>
  <r>
    <x v="3"/>
    <n v="1185732"/>
    <x v="469"/>
    <x v="3"/>
    <x v="39"/>
    <x v="42"/>
    <x v="4"/>
    <n v="57"/>
    <x v="201"/>
    <x v="2669"/>
    <n v="2496.6"/>
    <n v="0.6"/>
    <x v="2"/>
    <x v="126"/>
  </r>
  <r>
    <x v="3"/>
    <n v="1185732"/>
    <x v="469"/>
    <x v="3"/>
    <x v="39"/>
    <x v="42"/>
    <x v="5"/>
    <n v="59"/>
    <x v="246"/>
    <x v="1584"/>
    <n v="2699.84"/>
    <n v="0.52"/>
    <x v="2"/>
    <x v="95"/>
  </r>
  <r>
    <x v="3"/>
    <n v="1185732"/>
    <x v="174"/>
    <x v="3"/>
    <x v="39"/>
    <x v="42"/>
    <x v="0"/>
    <n v="32"/>
    <x v="150"/>
    <x v="1063"/>
    <n v="2329.6"/>
    <n v="0.52"/>
    <x v="2"/>
    <x v="114"/>
  </r>
  <r>
    <x v="3"/>
    <n v="1185732"/>
    <x v="174"/>
    <x v="3"/>
    <x v="39"/>
    <x v="42"/>
    <x v="1"/>
    <n v="32"/>
    <x v="252"/>
    <x v="2664"/>
    <n v="1272.96"/>
    <n v="0.51"/>
    <x v="2"/>
    <x v="114"/>
  </r>
  <r>
    <x v="3"/>
    <n v="1185732"/>
    <x v="174"/>
    <x v="3"/>
    <x v="39"/>
    <x v="42"/>
    <x v="2"/>
    <n v="24"/>
    <x v="237"/>
    <x v="2670"/>
    <n v="939.59999999999991"/>
    <n v="0.44999999999999996"/>
    <x v="2"/>
    <x v="110"/>
  </r>
  <r>
    <x v="3"/>
    <n v="1185732"/>
    <x v="174"/>
    <x v="3"/>
    <x v="39"/>
    <x v="42"/>
    <x v="3"/>
    <n v="28"/>
    <x v="178"/>
    <x v="2476"/>
    <n v="591.36"/>
    <n v="0.48"/>
    <x v="2"/>
    <x v="128"/>
  </r>
  <r>
    <x v="3"/>
    <n v="1185732"/>
    <x v="174"/>
    <x v="3"/>
    <x v="39"/>
    <x v="42"/>
    <x v="4"/>
    <n v="41"/>
    <x v="208"/>
    <x v="2671"/>
    <n v="1046.32"/>
    <n v="0.44"/>
    <x v="2"/>
    <x v="87"/>
  </r>
  <r>
    <x v="3"/>
    <n v="1185732"/>
    <x v="174"/>
    <x v="3"/>
    <x v="39"/>
    <x v="42"/>
    <x v="5"/>
    <n v="32"/>
    <x v="199"/>
    <x v="1174"/>
    <n v="1344"/>
    <n v="0.5"/>
    <x v="2"/>
    <x v="114"/>
  </r>
  <r>
    <x v="3"/>
    <n v="1185732"/>
    <x v="205"/>
    <x v="3"/>
    <x v="39"/>
    <x v="42"/>
    <x v="0"/>
    <n v="34"/>
    <x v="160"/>
    <x v="1311"/>
    <n v="2992.0000000000005"/>
    <n v="0.55000000000000004"/>
    <x v="2"/>
    <x v="111"/>
  </r>
  <r>
    <x v="3"/>
    <n v="1185732"/>
    <x v="205"/>
    <x v="3"/>
    <x v="39"/>
    <x v="42"/>
    <x v="1"/>
    <n v="34"/>
    <x v="239"/>
    <x v="1459"/>
    <n v="901.68000000000006"/>
    <n v="0.51"/>
    <x v="2"/>
    <x v="111"/>
  </r>
  <r>
    <x v="3"/>
    <n v="1185732"/>
    <x v="205"/>
    <x v="3"/>
    <x v="39"/>
    <x v="42"/>
    <x v="2"/>
    <n v="24"/>
    <x v="201"/>
    <x v="2672"/>
    <n v="876"/>
    <n v="0.5"/>
    <x v="2"/>
    <x v="110"/>
  </r>
  <r>
    <x v="3"/>
    <n v="1185732"/>
    <x v="205"/>
    <x v="3"/>
    <x v="40"/>
    <x v="43"/>
    <x v="3"/>
    <n v="29"/>
    <x v="218"/>
    <x v="2673"/>
    <n v="490.67999999999995"/>
    <n v="0.47"/>
    <x v="2"/>
    <x v="116"/>
  </r>
  <r>
    <x v="3"/>
    <n v="1185732"/>
    <x v="205"/>
    <x v="3"/>
    <x v="40"/>
    <x v="43"/>
    <x v="4"/>
    <n v="41"/>
    <x v="208"/>
    <x v="2671"/>
    <n v="1046.32"/>
    <n v="0.44"/>
    <x v="2"/>
    <x v="87"/>
  </r>
  <r>
    <x v="3"/>
    <n v="1185732"/>
    <x v="205"/>
    <x v="3"/>
    <x v="40"/>
    <x v="43"/>
    <x v="5"/>
    <n v="19"/>
    <x v="41"/>
    <x v="2441"/>
    <n v="726.75"/>
    <n v="0.51"/>
    <x v="2"/>
    <x v="131"/>
  </r>
  <r>
    <x v="3"/>
    <n v="1185732"/>
    <x v="214"/>
    <x v="3"/>
    <x v="40"/>
    <x v="43"/>
    <x v="0"/>
    <n v="23"/>
    <x v="287"/>
    <x v="2674"/>
    <n v="1771.23"/>
    <n v="0.51"/>
    <x v="2"/>
    <x v="113"/>
  </r>
  <r>
    <x v="3"/>
    <n v="1185732"/>
    <x v="214"/>
    <x v="3"/>
    <x v="40"/>
    <x v="43"/>
    <x v="1"/>
    <n v="23"/>
    <x v="176"/>
    <x v="2675"/>
    <n v="771.65000000000009"/>
    <n v="0.55000000000000004"/>
    <x v="2"/>
    <x v="113"/>
  </r>
  <r>
    <x v="3"/>
    <n v="1185732"/>
    <x v="214"/>
    <x v="3"/>
    <x v="40"/>
    <x v="43"/>
    <x v="2"/>
    <n v="14"/>
    <x v="249"/>
    <x v="2543"/>
    <n v="504"/>
    <n v="0.5"/>
    <x v="2"/>
    <x v="146"/>
  </r>
  <r>
    <x v="3"/>
    <n v="1185732"/>
    <x v="214"/>
    <x v="3"/>
    <x v="40"/>
    <x v="43"/>
    <x v="3"/>
    <n v="19"/>
    <x v="226"/>
    <x v="2676"/>
    <n v="265.04999999999995"/>
    <n v="0.44999999999999996"/>
    <x v="2"/>
    <x v="131"/>
  </r>
  <r>
    <x v="3"/>
    <n v="1185732"/>
    <x v="214"/>
    <x v="3"/>
    <x v="40"/>
    <x v="43"/>
    <x v="4"/>
    <n v="32"/>
    <x v="178"/>
    <x v="2677"/>
    <n v="605.43999999999994"/>
    <n v="0.43"/>
    <x v="2"/>
    <x v="114"/>
  </r>
  <r>
    <x v="3"/>
    <n v="1185732"/>
    <x v="214"/>
    <x v="3"/>
    <x v="40"/>
    <x v="43"/>
    <x v="5"/>
    <n v="24"/>
    <x v="238"/>
    <x v="2678"/>
    <n v="923.52"/>
    <n v="0.52"/>
    <x v="2"/>
    <x v="110"/>
  </r>
  <r>
    <x v="3"/>
    <n v="1185732"/>
    <x v="233"/>
    <x v="3"/>
    <x v="40"/>
    <x v="43"/>
    <x v="0"/>
    <n v="23"/>
    <x v="35"/>
    <x v="2679"/>
    <n v="1581.2500000000002"/>
    <n v="0.55000000000000004"/>
    <x v="2"/>
    <x v="113"/>
  </r>
  <r>
    <x v="3"/>
    <n v="1185732"/>
    <x v="233"/>
    <x v="3"/>
    <x v="40"/>
    <x v="43"/>
    <x v="1"/>
    <n v="23"/>
    <x v="190"/>
    <x v="1589"/>
    <n v="645.84"/>
    <n v="0.52"/>
    <x v="2"/>
    <x v="113"/>
  </r>
  <r>
    <x v="3"/>
    <n v="1185732"/>
    <x v="233"/>
    <x v="3"/>
    <x v="40"/>
    <x v="43"/>
    <x v="2"/>
    <n v="14"/>
    <x v="239"/>
    <x v="2680"/>
    <n v="364"/>
    <n v="0.5"/>
    <x v="2"/>
    <x v="146"/>
  </r>
  <r>
    <x v="3"/>
    <n v="1185732"/>
    <x v="233"/>
    <x v="3"/>
    <x v="40"/>
    <x v="43"/>
    <x v="3"/>
    <n v="19"/>
    <x v="218"/>
    <x v="2681"/>
    <n v="328.32"/>
    <n v="0.48"/>
    <x v="2"/>
    <x v="131"/>
  </r>
  <r>
    <x v="3"/>
    <n v="1185732"/>
    <x v="233"/>
    <x v="3"/>
    <x v="40"/>
    <x v="43"/>
    <x v="4"/>
    <n v="61"/>
    <x v="222"/>
    <x v="2682"/>
    <n v="1207.8"/>
    <n v="0.44"/>
    <x v="2"/>
    <x v="103"/>
  </r>
  <r>
    <x v="3"/>
    <n v="1185732"/>
    <x v="233"/>
    <x v="3"/>
    <x v="40"/>
    <x v="43"/>
    <x v="5"/>
    <n v="47"/>
    <x v="249"/>
    <x v="1604"/>
    <n v="1861.2"/>
    <n v="0.55000000000000004"/>
    <x v="2"/>
    <x v="85"/>
  </r>
  <r>
    <x v="3"/>
    <n v="1185732"/>
    <x v="264"/>
    <x v="3"/>
    <x v="40"/>
    <x v="43"/>
    <x v="0"/>
    <n v="54"/>
    <x v="288"/>
    <x v="2683"/>
    <n v="4428"/>
    <n v="0.5"/>
    <x v="2"/>
    <x v="99"/>
  </r>
  <r>
    <x v="3"/>
    <n v="1185732"/>
    <x v="264"/>
    <x v="3"/>
    <x v="40"/>
    <x v="43"/>
    <x v="1"/>
    <n v="37"/>
    <x v="201"/>
    <x v="1446"/>
    <n v="1485.5500000000002"/>
    <n v="0.55000000000000004"/>
    <x v="2"/>
    <x v="117"/>
  </r>
  <r>
    <x v="3"/>
    <n v="1185732"/>
    <x v="264"/>
    <x v="3"/>
    <x v="40"/>
    <x v="43"/>
    <x v="2"/>
    <n v="34"/>
    <x v="195"/>
    <x v="2684"/>
    <n v="894.88"/>
    <n v="0.47"/>
    <x v="2"/>
    <x v="111"/>
  </r>
  <r>
    <x v="3"/>
    <n v="1185732"/>
    <x v="264"/>
    <x v="3"/>
    <x v="40"/>
    <x v="43"/>
    <x v="3"/>
    <n v="34"/>
    <x v="200"/>
    <x v="1627"/>
    <n v="816.34"/>
    <n v="0.49"/>
    <x v="2"/>
    <x v="111"/>
  </r>
  <r>
    <x v="3"/>
    <n v="1185732"/>
    <x v="264"/>
    <x v="3"/>
    <x v="40"/>
    <x v="43"/>
    <x v="4"/>
    <n v="44"/>
    <x v="208"/>
    <x v="2685"/>
    <n v="1148.3999999999999"/>
    <n v="0.44999999999999996"/>
    <x v="2"/>
    <x v="90"/>
  </r>
  <r>
    <x v="3"/>
    <n v="1185732"/>
    <x v="264"/>
    <x v="3"/>
    <x v="40"/>
    <x v="43"/>
    <x v="5"/>
    <n v="53"/>
    <x v="250"/>
    <x v="2686"/>
    <n v="2507.96"/>
    <n v="0.52"/>
    <x v="2"/>
    <x v="102"/>
  </r>
  <r>
    <x v="3"/>
    <n v="1185732"/>
    <x v="294"/>
    <x v="3"/>
    <x v="40"/>
    <x v="43"/>
    <x v="0"/>
    <n v="36"/>
    <x v="155"/>
    <x v="1761"/>
    <n v="3069.0000000000005"/>
    <n v="0.55000000000000004"/>
    <x v="2"/>
    <x v="86"/>
  </r>
  <r>
    <x v="3"/>
    <n v="1185732"/>
    <x v="294"/>
    <x v="3"/>
    <x v="40"/>
    <x v="43"/>
    <x v="1"/>
    <n v="32"/>
    <x v="198"/>
    <x v="2530"/>
    <n v="1594.24"/>
    <n v="0.53"/>
    <x v="2"/>
    <x v="114"/>
  </r>
  <r>
    <x v="3"/>
    <n v="1185732"/>
    <x v="294"/>
    <x v="3"/>
    <x v="40"/>
    <x v="43"/>
    <x v="2"/>
    <n v="27"/>
    <x v="50"/>
    <x v="2687"/>
    <n v="607.49999999999989"/>
    <n v="0.44999999999999996"/>
    <x v="2"/>
    <x v="118"/>
  </r>
  <r>
    <x v="3"/>
    <n v="1185732"/>
    <x v="294"/>
    <x v="3"/>
    <x v="40"/>
    <x v="43"/>
    <x v="3"/>
    <n v="29"/>
    <x v="219"/>
    <x v="2542"/>
    <n v="626.98"/>
    <n v="0.47"/>
    <x v="2"/>
    <x v="116"/>
  </r>
  <r>
    <x v="3"/>
    <n v="1185732"/>
    <x v="294"/>
    <x v="3"/>
    <x v="40"/>
    <x v="43"/>
    <x v="4"/>
    <n v="36"/>
    <x v="206"/>
    <x v="1425"/>
    <n v="858.59999999999991"/>
    <n v="0.44999999999999996"/>
    <x v="2"/>
    <x v="86"/>
  </r>
  <r>
    <x v="3"/>
    <n v="1185732"/>
    <x v="294"/>
    <x v="3"/>
    <x v="40"/>
    <x v="43"/>
    <x v="5"/>
    <n v="56"/>
    <x v="250"/>
    <x v="2072"/>
    <n v="2598.96"/>
    <n v="0.51"/>
    <x v="2"/>
    <x v="97"/>
  </r>
  <r>
    <x v="3"/>
    <n v="1185732"/>
    <x v="323"/>
    <x v="3"/>
    <x v="40"/>
    <x v="43"/>
    <x v="0"/>
    <n v="51"/>
    <x v="197"/>
    <x v="2688"/>
    <n v="4027.4700000000003"/>
    <n v="0.53"/>
    <x v="2"/>
    <x v="109"/>
  </r>
  <r>
    <x v="3"/>
    <n v="1185732"/>
    <x v="323"/>
    <x v="3"/>
    <x v="40"/>
    <x v="43"/>
    <x v="1"/>
    <n v="49"/>
    <x v="199"/>
    <x v="1728"/>
    <n v="2058"/>
    <n v="0.5"/>
    <x v="2"/>
    <x v="98"/>
  </r>
  <r>
    <x v="3"/>
    <n v="1185732"/>
    <x v="323"/>
    <x v="3"/>
    <x v="40"/>
    <x v="43"/>
    <x v="2"/>
    <n v="42"/>
    <x v="181"/>
    <x v="2062"/>
    <n v="1285.1999999999998"/>
    <n v="0.44999999999999996"/>
    <x v="2"/>
    <x v="119"/>
  </r>
  <r>
    <x v="3"/>
    <n v="1185732"/>
    <x v="323"/>
    <x v="3"/>
    <x v="40"/>
    <x v="43"/>
    <x v="3"/>
    <n v="42"/>
    <x v="200"/>
    <x v="2689"/>
    <n v="967.26"/>
    <n v="0.47"/>
    <x v="2"/>
    <x v="119"/>
  </r>
  <r>
    <x v="3"/>
    <n v="1185732"/>
    <x v="323"/>
    <x v="3"/>
    <x v="40"/>
    <x v="43"/>
    <x v="4"/>
    <n v="51"/>
    <x v="50"/>
    <x v="2493"/>
    <n v="1071"/>
    <n v="0.42"/>
    <x v="2"/>
    <x v="109"/>
  </r>
  <r>
    <x v="3"/>
    <n v="1185732"/>
    <x v="323"/>
    <x v="3"/>
    <x v="40"/>
    <x v="43"/>
    <x v="5"/>
    <n v="54"/>
    <x v="253"/>
    <x v="1828"/>
    <n v="2781.54"/>
    <n v="0.51"/>
    <x v="2"/>
    <x v="99"/>
  </r>
  <r>
    <x v="3"/>
    <n v="1185732"/>
    <x v="355"/>
    <x v="3"/>
    <x v="40"/>
    <x v="43"/>
    <x v="0"/>
    <n v="47"/>
    <x v="152"/>
    <x v="2690"/>
    <n v="3929.2000000000003"/>
    <n v="0.55000000000000004"/>
    <x v="2"/>
    <x v="85"/>
  </r>
  <r>
    <x v="3"/>
    <n v="1185732"/>
    <x v="355"/>
    <x v="3"/>
    <x v="40"/>
    <x v="43"/>
    <x v="1"/>
    <n v="41"/>
    <x v="237"/>
    <x v="2020"/>
    <n v="1926.18"/>
    <n v="0.54"/>
    <x v="2"/>
    <x v="87"/>
  </r>
  <r>
    <x v="3"/>
    <n v="1185732"/>
    <x v="355"/>
    <x v="3"/>
    <x v="40"/>
    <x v="43"/>
    <x v="2"/>
    <n v="37"/>
    <x v="195"/>
    <x v="2691"/>
    <n v="973.83999999999992"/>
    <n v="0.47"/>
    <x v="2"/>
    <x v="117"/>
  </r>
  <r>
    <x v="3"/>
    <n v="1185732"/>
    <x v="355"/>
    <x v="3"/>
    <x v="40"/>
    <x v="43"/>
    <x v="3"/>
    <n v="38"/>
    <x v="180"/>
    <x v="2692"/>
    <n v="1071.5999999999999"/>
    <n v="0.47"/>
    <x v="2"/>
    <x v="115"/>
  </r>
  <r>
    <x v="3"/>
    <n v="1185732"/>
    <x v="355"/>
    <x v="3"/>
    <x v="40"/>
    <x v="43"/>
    <x v="4"/>
    <n v="47"/>
    <x v="206"/>
    <x v="989"/>
    <n v="1120.9499999999998"/>
    <n v="0.44999999999999996"/>
    <x v="2"/>
    <x v="85"/>
  </r>
  <r>
    <x v="3"/>
    <n v="1185732"/>
    <x v="355"/>
    <x v="3"/>
    <x v="40"/>
    <x v="43"/>
    <x v="5"/>
    <n v="54"/>
    <x v="250"/>
    <x v="1502"/>
    <n v="2604.42"/>
    <n v="0.53"/>
    <x v="2"/>
    <x v="99"/>
  </r>
  <r>
    <x v="3"/>
    <n v="1185732"/>
    <x v="387"/>
    <x v="3"/>
    <x v="40"/>
    <x v="43"/>
    <x v="0"/>
    <n v="33"/>
    <x v="247"/>
    <x v="2166"/>
    <n v="2370.06"/>
    <n v="0.54"/>
    <x v="2"/>
    <x v="112"/>
  </r>
  <r>
    <x v="3"/>
    <n v="1185732"/>
    <x v="387"/>
    <x v="3"/>
    <x v="40"/>
    <x v="43"/>
    <x v="1"/>
    <n v="29"/>
    <x v="238"/>
    <x v="2693"/>
    <n v="1073"/>
    <n v="0.5"/>
    <x v="2"/>
    <x v="116"/>
  </r>
  <r>
    <x v="3"/>
    <n v="1185732"/>
    <x v="387"/>
    <x v="3"/>
    <x v="40"/>
    <x v="43"/>
    <x v="2"/>
    <n v="23"/>
    <x v="200"/>
    <x v="2694"/>
    <n v="529.68999999999994"/>
    <n v="0.47"/>
    <x v="2"/>
    <x v="113"/>
  </r>
  <r>
    <x v="3"/>
    <n v="1185732"/>
    <x v="387"/>
    <x v="3"/>
    <x v="40"/>
    <x v="43"/>
    <x v="3"/>
    <n v="24"/>
    <x v="207"/>
    <x v="1447"/>
    <n v="462.47999999999996"/>
    <n v="0.47"/>
    <x v="2"/>
    <x v="110"/>
  </r>
  <r>
    <x v="3"/>
    <n v="1185732"/>
    <x v="387"/>
    <x v="3"/>
    <x v="40"/>
    <x v="43"/>
    <x v="4"/>
    <n v="33"/>
    <x v="186"/>
    <x v="2695"/>
    <n v="554.4"/>
    <n v="0.4"/>
    <x v="2"/>
    <x v="112"/>
  </r>
  <r>
    <x v="3"/>
    <n v="1185732"/>
    <x v="387"/>
    <x v="3"/>
    <x v="40"/>
    <x v="43"/>
    <x v="5"/>
    <n v="36"/>
    <x v="181"/>
    <x v="2134"/>
    <n v="1272.96"/>
    <n v="0.52"/>
    <x v="2"/>
    <x v="86"/>
  </r>
  <r>
    <x v="3"/>
    <n v="1185732"/>
    <x v="416"/>
    <x v="3"/>
    <x v="40"/>
    <x v="43"/>
    <x v="0"/>
    <n v="41"/>
    <x v="210"/>
    <x v="1192"/>
    <n v="2520.6800000000003"/>
    <n v="0.53"/>
    <x v="2"/>
    <x v="87"/>
  </r>
  <r>
    <x v="3"/>
    <n v="1185732"/>
    <x v="416"/>
    <x v="3"/>
    <x v="40"/>
    <x v="43"/>
    <x v="1"/>
    <n v="32"/>
    <x v="188"/>
    <x v="1413"/>
    <n v="1144"/>
    <n v="0.55000000000000004"/>
    <x v="2"/>
    <x v="114"/>
  </r>
  <r>
    <x v="3"/>
    <n v="1185732"/>
    <x v="416"/>
    <x v="3"/>
    <x v="40"/>
    <x v="43"/>
    <x v="2"/>
    <n v="32"/>
    <x v="183"/>
    <x v="2650"/>
    <n v="571.52"/>
    <n v="0.47"/>
    <x v="2"/>
    <x v="114"/>
  </r>
  <r>
    <x v="3"/>
    <n v="1185732"/>
    <x v="416"/>
    <x v="3"/>
    <x v="40"/>
    <x v="43"/>
    <x v="3"/>
    <n v="33"/>
    <x v="178"/>
    <x v="2663"/>
    <n v="667.92"/>
    <n v="0.45999999999999996"/>
    <x v="2"/>
    <x v="112"/>
  </r>
  <r>
    <x v="3"/>
    <n v="1185732"/>
    <x v="416"/>
    <x v="3"/>
    <x v="40"/>
    <x v="43"/>
    <x v="4"/>
    <n v="41"/>
    <x v="183"/>
    <x v="1696"/>
    <n v="685.52"/>
    <n v="0.44"/>
    <x v="2"/>
    <x v="87"/>
  </r>
  <r>
    <x v="3"/>
    <n v="1185732"/>
    <x v="416"/>
    <x v="3"/>
    <x v="40"/>
    <x v="43"/>
    <x v="5"/>
    <n v="48"/>
    <x v="170"/>
    <x v="2696"/>
    <n v="2111.52"/>
    <n v="0.53"/>
    <x v="2"/>
    <x v="92"/>
  </r>
  <r>
    <x v="3"/>
    <n v="1185732"/>
    <x v="447"/>
    <x v="3"/>
    <x v="40"/>
    <x v="43"/>
    <x v="0"/>
    <n v="41"/>
    <x v="248"/>
    <x v="2697"/>
    <n v="2571.9299999999998"/>
    <n v="0.51"/>
    <x v="2"/>
    <x v="87"/>
  </r>
  <r>
    <x v="3"/>
    <n v="1185732"/>
    <x v="447"/>
    <x v="3"/>
    <x v="40"/>
    <x v="43"/>
    <x v="1"/>
    <n v="33"/>
    <x v="230"/>
    <x v="1462"/>
    <n v="1778.7"/>
    <n v="0.55000000000000004"/>
    <x v="2"/>
    <x v="112"/>
  </r>
  <r>
    <x v="3"/>
    <n v="1185732"/>
    <x v="447"/>
    <x v="3"/>
    <x v="40"/>
    <x v="43"/>
    <x v="2"/>
    <n v="32"/>
    <x v="194"/>
    <x v="1138"/>
    <n v="1244.1599999999999"/>
    <n v="0.48"/>
    <x v="2"/>
    <x v="114"/>
  </r>
  <r>
    <x v="3"/>
    <n v="1185732"/>
    <x v="447"/>
    <x v="3"/>
    <x v="40"/>
    <x v="43"/>
    <x v="3"/>
    <n v="34"/>
    <x v="170"/>
    <x v="2698"/>
    <n v="1411"/>
    <n v="0.5"/>
    <x v="2"/>
    <x v="111"/>
  </r>
  <r>
    <x v="3"/>
    <n v="1185732"/>
    <x v="447"/>
    <x v="3"/>
    <x v="40"/>
    <x v="43"/>
    <x v="4"/>
    <n v="55"/>
    <x v="41"/>
    <x v="1518"/>
    <n v="1650"/>
    <n v="0.4"/>
    <x v="2"/>
    <x v="88"/>
  </r>
  <r>
    <x v="3"/>
    <n v="1185732"/>
    <x v="447"/>
    <x v="3"/>
    <x v="40"/>
    <x v="43"/>
    <x v="5"/>
    <n v="61"/>
    <x v="250"/>
    <x v="1741"/>
    <n v="2997.5400000000004"/>
    <n v="0.54"/>
    <x v="2"/>
    <x v="103"/>
  </r>
  <r>
    <x v="3"/>
    <n v="1185732"/>
    <x v="476"/>
    <x v="3"/>
    <x v="40"/>
    <x v="43"/>
    <x v="0"/>
    <n v="58"/>
    <x v="42"/>
    <x v="1149"/>
    <n v="4437"/>
    <n v="0.51"/>
    <x v="2"/>
    <x v="91"/>
  </r>
  <r>
    <x v="3"/>
    <n v="1185732"/>
    <x v="476"/>
    <x v="3"/>
    <x v="40"/>
    <x v="43"/>
    <x v="1"/>
    <n v="49"/>
    <x v="243"/>
    <x v="1442"/>
    <n v="2910.6000000000004"/>
    <n v="0.55000000000000004"/>
    <x v="2"/>
    <x v="98"/>
  </r>
  <r>
    <x v="3"/>
    <n v="1185732"/>
    <x v="476"/>
    <x v="3"/>
    <x v="40"/>
    <x v="43"/>
    <x v="2"/>
    <n v="49"/>
    <x v="193"/>
    <x v="2699"/>
    <n v="2366.6999999999998"/>
    <n v="0.45999999999999996"/>
    <x v="2"/>
    <x v="98"/>
  </r>
  <r>
    <x v="3"/>
    <n v="1185732"/>
    <x v="476"/>
    <x v="3"/>
    <x v="40"/>
    <x v="43"/>
    <x v="3"/>
    <n v="45"/>
    <x v="237"/>
    <x v="2668"/>
    <n v="1957.5"/>
    <n v="0.5"/>
    <x v="2"/>
    <x v="96"/>
  </r>
  <r>
    <x v="3"/>
    <n v="1185732"/>
    <x v="476"/>
    <x v="3"/>
    <x v="40"/>
    <x v="43"/>
    <x v="4"/>
    <n v="54"/>
    <x v="199"/>
    <x v="2332"/>
    <n v="1950.48"/>
    <n v="0.43"/>
    <x v="2"/>
    <x v="99"/>
  </r>
  <r>
    <x v="3"/>
    <n v="1185732"/>
    <x v="476"/>
    <x v="3"/>
    <x v="40"/>
    <x v="43"/>
    <x v="5"/>
    <n v="62"/>
    <x v="196"/>
    <x v="2700"/>
    <n v="3720"/>
    <n v="0.5"/>
    <x v="2"/>
    <x v="104"/>
  </r>
  <r>
    <x v="3"/>
    <n v="1185732"/>
    <x v="181"/>
    <x v="3"/>
    <x v="40"/>
    <x v="43"/>
    <x v="0"/>
    <n v="32"/>
    <x v="35"/>
    <x v="2701"/>
    <n v="2080"/>
    <n v="0.52"/>
    <x v="2"/>
    <x v="114"/>
  </r>
  <r>
    <x v="3"/>
    <n v="1185732"/>
    <x v="181"/>
    <x v="3"/>
    <x v="40"/>
    <x v="43"/>
    <x v="1"/>
    <n v="32"/>
    <x v="41"/>
    <x v="2436"/>
    <n v="1320"/>
    <n v="0.55000000000000004"/>
    <x v="2"/>
    <x v="114"/>
  </r>
  <r>
    <x v="3"/>
    <n v="1185732"/>
    <x v="181"/>
    <x v="3"/>
    <x v="40"/>
    <x v="43"/>
    <x v="2"/>
    <n v="25"/>
    <x v="237"/>
    <x v="2702"/>
    <n v="1196.25"/>
    <n v="0.55000000000000004"/>
    <x v="2"/>
    <x v="130"/>
  </r>
  <r>
    <x v="3"/>
    <n v="1185732"/>
    <x v="181"/>
    <x v="3"/>
    <x v="40"/>
    <x v="43"/>
    <x v="3"/>
    <n v="29"/>
    <x v="222"/>
    <x v="2562"/>
    <n v="704.7"/>
    <n v="0.54"/>
    <x v="2"/>
    <x v="116"/>
  </r>
  <r>
    <x v="3"/>
    <n v="1185732"/>
    <x v="181"/>
    <x v="3"/>
    <x v="40"/>
    <x v="43"/>
    <x v="4"/>
    <n v="41"/>
    <x v="190"/>
    <x v="1693"/>
    <n v="1129.1400000000001"/>
    <n v="0.51"/>
    <x v="2"/>
    <x v="87"/>
  </r>
  <r>
    <x v="3"/>
    <n v="1185732"/>
    <x v="181"/>
    <x v="3"/>
    <x v="40"/>
    <x v="43"/>
    <x v="5"/>
    <n v="34"/>
    <x v="41"/>
    <x v="2493"/>
    <n v="1275"/>
    <n v="0.5"/>
    <x v="2"/>
    <x v="111"/>
  </r>
  <r>
    <x v="3"/>
    <n v="1185732"/>
    <x v="212"/>
    <x v="3"/>
    <x v="40"/>
    <x v="43"/>
    <x v="0"/>
    <n v="33"/>
    <x v="197"/>
    <x v="2703"/>
    <n v="2655.1800000000003"/>
    <n v="0.54"/>
    <x v="2"/>
    <x v="112"/>
  </r>
  <r>
    <x v="3"/>
    <n v="1185732"/>
    <x v="212"/>
    <x v="3"/>
    <x v="40"/>
    <x v="43"/>
    <x v="1"/>
    <n v="38"/>
    <x v="50"/>
    <x v="2085"/>
    <n v="1045"/>
    <n v="0.55000000000000004"/>
    <x v="2"/>
    <x v="115"/>
  </r>
  <r>
    <x v="3"/>
    <n v="1185732"/>
    <x v="212"/>
    <x v="3"/>
    <x v="40"/>
    <x v="43"/>
    <x v="2"/>
    <n v="27"/>
    <x v="41"/>
    <x v="1134"/>
    <n v="1032.75"/>
    <n v="0.51"/>
    <x v="2"/>
    <x v="118"/>
  </r>
  <r>
    <x v="3"/>
    <n v="1185732"/>
    <x v="212"/>
    <x v="0"/>
    <x v="41"/>
    <x v="31"/>
    <x v="3"/>
    <n v="34"/>
    <x v="200"/>
    <x v="1627"/>
    <n v="882.98"/>
    <n v="0.53"/>
    <x v="2"/>
    <x v="111"/>
  </r>
  <r>
    <x v="3"/>
    <n v="1185732"/>
    <x v="212"/>
    <x v="0"/>
    <x v="41"/>
    <x v="31"/>
    <x v="4"/>
    <n v="48"/>
    <x v="188"/>
    <x v="1320"/>
    <n v="1653.6000000000001"/>
    <n v="0.53"/>
    <x v="2"/>
    <x v="92"/>
  </r>
  <r>
    <x v="3"/>
    <n v="1185732"/>
    <x v="212"/>
    <x v="0"/>
    <x v="41"/>
    <x v="31"/>
    <x v="5"/>
    <n v="24"/>
    <x v="193"/>
    <x v="2462"/>
    <n v="1360.8000000000002"/>
    <n v="0.54"/>
    <x v="2"/>
    <x v="110"/>
  </r>
  <r>
    <x v="3"/>
    <n v="1185732"/>
    <x v="221"/>
    <x v="0"/>
    <x v="41"/>
    <x v="31"/>
    <x v="0"/>
    <n v="28"/>
    <x v="241"/>
    <x v="1506"/>
    <n v="2356.1999999999998"/>
    <n v="0.51"/>
    <x v="2"/>
    <x v="128"/>
  </r>
  <r>
    <x v="3"/>
    <n v="1185732"/>
    <x v="221"/>
    <x v="0"/>
    <x v="41"/>
    <x v="31"/>
    <x v="1"/>
    <n v="27"/>
    <x v="173"/>
    <x v="2704"/>
    <n v="1006.0200000000001"/>
    <n v="0.54"/>
    <x v="2"/>
    <x v="118"/>
  </r>
  <r>
    <x v="3"/>
    <n v="1185732"/>
    <x v="221"/>
    <x v="0"/>
    <x v="41"/>
    <x v="31"/>
    <x v="2"/>
    <n v="19"/>
    <x v="250"/>
    <x v="2705"/>
    <n v="933.66000000000008"/>
    <n v="0.54"/>
    <x v="2"/>
    <x v="131"/>
  </r>
  <r>
    <x v="3"/>
    <n v="1185732"/>
    <x v="221"/>
    <x v="0"/>
    <x v="41"/>
    <x v="31"/>
    <x v="3"/>
    <n v="23"/>
    <x v="200"/>
    <x v="2694"/>
    <n v="597.31000000000006"/>
    <n v="0.53"/>
    <x v="2"/>
    <x v="113"/>
  </r>
  <r>
    <x v="3"/>
    <n v="1185732"/>
    <x v="221"/>
    <x v="0"/>
    <x v="41"/>
    <x v="31"/>
    <x v="4"/>
    <n v="37"/>
    <x v="229"/>
    <x v="2561"/>
    <n v="1091.5"/>
    <n v="0.5"/>
    <x v="2"/>
    <x v="117"/>
  </r>
  <r>
    <x v="3"/>
    <n v="1185732"/>
    <x v="221"/>
    <x v="0"/>
    <x v="41"/>
    <x v="31"/>
    <x v="5"/>
    <n v="29"/>
    <x v="194"/>
    <x v="2526"/>
    <n v="1268.46"/>
    <n v="0.54"/>
    <x v="2"/>
    <x v="116"/>
  </r>
  <r>
    <x v="3"/>
    <n v="1185732"/>
    <x v="240"/>
    <x v="0"/>
    <x v="41"/>
    <x v="31"/>
    <x v="0"/>
    <n v="27"/>
    <x v="231"/>
    <x v="1988"/>
    <n v="1969.1100000000001"/>
    <n v="0.51"/>
    <x v="2"/>
    <x v="118"/>
  </r>
  <r>
    <x v="3"/>
    <n v="1185732"/>
    <x v="240"/>
    <x v="0"/>
    <x v="41"/>
    <x v="31"/>
    <x v="1"/>
    <n v="28"/>
    <x v="41"/>
    <x v="2402"/>
    <n v="1155"/>
    <n v="0.55000000000000004"/>
    <x v="2"/>
    <x v="128"/>
  </r>
  <r>
    <x v="3"/>
    <n v="1185732"/>
    <x v="240"/>
    <x v="0"/>
    <x v="41"/>
    <x v="31"/>
    <x v="2"/>
    <n v="19"/>
    <x v="181"/>
    <x v="1414"/>
    <n v="697.68000000000006"/>
    <n v="0.54"/>
    <x v="2"/>
    <x v="131"/>
  </r>
  <r>
    <x v="3"/>
    <n v="1185732"/>
    <x v="240"/>
    <x v="0"/>
    <x v="41"/>
    <x v="31"/>
    <x v="3"/>
    <n v="25"/>
    <x v="172"/>
    <x v="2706"/>
    <n v="611"/>
    <n v="0.52"/>
    <x v="2"/>
    <x v="130"/>
  </r>
  <r>
    <x v="3"/>
    <n v="1185732"/>
    <x v="240"/>
    <x v="0"/>
    <x v="41"/>
    <x v="31"/>
    <x v="4"/>
    <n v="60"/>
    <x v="195"/>
    <x v="1597"/>
    <n v="1848.0000000000002"/>
    <n v="0.55000000000000004"/>
    <x v="2"/>
    <x v="106"/>
  </r>
  <r>
    <x v="3"/>
    <n v="1185732"/>
    <x v="240"/>
    <x v="0"/>
    <x v="41"/>
    <x v="31"/>
    <x v="5"/>
    <n v="47"/>
    <x v="198"/>
    <x v="2707"/>
    <n v="2253.1799999999998"/>
    <n v="0.51"/>
    <x v="2"/>
    <x v="85"/>
  </r>
  <r>
    <x v="3"/>
    <n v="1185732"/>
    <x v="271"/>
    <x v="0"/>
    <x v="41"/>
    <x v="31"/>
    <x v="0"/>
    <n v="58"/>
    <x v="289"/>
    <x v="2708"/>
    <n v="5398.64"/>
    <n v="0.52"/>
    <x v="2"/>
    <x v="91"/>
  </r>
  <r>
    <x v="3"/>
    <n v="1185732"/>
    <x v="271"/>
    <x v="0"/>
    <x v="41"/>
    <x v="31"/>
    <x v="1"/>
    <n v="37"/>
    <x v="237"/>
    <x v="2709"/>
    <n v="1641.69"/>
    <n v="0.51"/>
    <x v="2"/>
    <x v="117"/>
  </r>
  <r>
    <x v="3"/>
    <n v="1185732"/>
    <x v="271"/>
    <x v="0"/>
    <x v="41"/>
    <x v="31"/>
    <x v="2"/>
    <n v="32"/>
    <x v="169"/>
    <x v="1173"/>
    <n v="1355.2"/>
    <n v="0.55000000000000004"/>
    <x v="2"/>
    <x v="114"/>
  </r>
  <r>
    <x v="3"/>
    <n v="1185732"/>
    <x v="271"/>
    <x v="0"/>
    <x v="41"/>
    <x v="31"/>
    <x v="3"/>
    <n v="33"/>
    <x v="50"/>
    <x v="2710"/>
    <n v="907.50000000000011"/>
    <n v="0.55000000000000004"/>
    <x v="2"/>
    <x v="112"/>
  </r>
  <r>
    <x v="3"/>
    <n v="1185732"/>
    <x v="271"/>
    <x v="0"/>
    <x v="41"/>
    <x v="31"/>
    <x v="4"/>
    <n v="42"/>
    <x v="181"/>
    <x v="2062"/>
    <n v="1542.24"/>
    <n v="0.54"/>
    <x v="2"/>
    <x v="119"/>
  </r>
  <r>
    <x v="3"/>
    <n v="1185732"/>
    <x v="271"/>
    <x v="0"/>
    <x v="41"/>
    <x v="31"/>
    <x v="5"/>
    <n v="52"/>
    <x v="60"/>
    <x v="1254"/>
    <n v="2717"/>
    <n v="0.55000000000000004"/>
    <x v="2"/>
    <x v="107"/>
  </r>
  <r>
    <x v="3"/>
    <n v="1185732"/>
    <x v="301"/>
    <x v="0"/>
    <x v="41"/>
    <x v="31"/>
    <x v="0"/>
    <n v="43"/>
    <x v="42"/>
    <x v="1089"/>
    <n v="3354"/>
    <n v="0.52"/>
    <x v="2"/>
    <x v="94"/>
  </r>
  <r>
    <x v="3"/>
    <n v="1185732"/>
    <x v="301"/>
    <x v="0"/>
    <x v="41"/>
    <x v="31"/>
    <x v="1"/>
    <n v="37"/>
    <x v="164"/>
    <x v="2711"/>
    <n v="2201.5"/>
    <n v="0.5"/>
    <x v="2"/>
    <x v="117"/>
  </r>
  <r>
    <x v="3"/>
    <n v="1185732"/>
    <x v="301"/>
    <x v="0"/>
    <x v="41"/>
    <x v="31"/>
    <x v="2"/>
    <n v="33"/>
    <x v="194"/>
    <x v="2712"/>
    <n v="1443.42"/>
    <n v="0.54"/>
    <x v="2"/>
    <x v="112"/>
  </r>
  <r>
    <x v="3"/>
    <n v="1185732"/>
    <x v="301"/>
    <x v="0"/>
    <x v="41"/>
    <x v="31"/>
    <x v="3"/>
    <n v="33"/>
    <x v="173"/>
    <x v="2665"/>
    <n v="1184.04"/>
    <n v="0.52"/>
    <x v="2"/>
    <x v="112"/>
  </r>
  <r>
    <x v="3"/>
    <n v="1185732"/>
    <x v="301"/>
    <x v="0"/>
    <x v="41"/>
    <x v="31"/>
    <x v="4"/>
    <n v="41"/>
    <x v="238"/>
    <x v="2713"/>
    <n v="1668.7"/>
    <n v="0.55000000000000004"/>
    <x v="2"/>
    <x v="87"/>
  </r>
  <r>
    <x v="3"/>
    <n v="1185732"/>
    <x v="301"/>
    <x v="0"/>
    <x v="41"/>
    <x v="31"/>
    <x v="5"/>
    <n v="59"/>
    <x v="202"/>
    <x v="1827"/>
    <n v="3528.2000000000003"/>
    <n v="0.52"/>
    <x v="2"/>
    <x v="95"/>
  </r>
  <r>
    <x v="3"/>
    <n v="1185732"/>
    <x v="330"/>
    <x v="0"/>
    <x v="41"/>
    <x v="31"/>
    <x v="0"/>
    <n v="55"/>
    <x v="131"/>
    <x v="2714"/>
    <n v="5205.2"/>
    <n v="0.52"/>
    <x v="2"/>
    <x v="88"/>
  </r>
  <r>
    <x v="3"/>
    <n v="1185732"/>
    <x v="330"/>
    <x v="0"/>
    <x v="41"/>
    <x v="31"/>
    <x v="1"/>
    <n v="50"/>
    <x v="210"/>
    <x v="1826"/>
    <n v="3074"/>
    <n v="0.53"/>
    <x v="2"/>
    <x v="100"/>
  </r>
  <r>
    <x v="3"/>
    <n v="1185732"/>
    <x v="330"/>
    <x v="0"/>
    <x v="41"/>
    <x v="31"/>
    <x v="2"/>
    <n v="49"/>
    <x v="230"/>
    <x v="2715"/>
    <n v="2545.06"/>
    <n v="0.53"/>
    <x v="2"/>
    <x v="98"/>
  </r>
  <r>
    <x v="3"/>
    <n v="1185732"/>
    <x v="330"/>
    <x v="0"/>
    <x v="41"/>
    <x v="31"/>
    <x v="3"/>
    <n v="48"/>
    <x v="169"/>
    <x v="1683"/>
    <n v="1884.96"/>
    <n v="0.51"/>
    <x v="2"/>
    <x v="92"/>
  </r>
  <r>
    <x v="3"/>
    <n v="1185732"/>
    <x v="330"/>
    <x v="0"/>
    <x v="41"/>
    <x v="31"/>
    <x v="4"/>
    <n v="54"/>
    <x v="237"/>
    <x v="2234"/>
    <n v="2536.92"/>
    <n v="0.54"/>
    <x v="2"/>
    <x v="99"/>
  </r>
  <r>
    <x v="3"/>
    <n v="1185732"/>
    <x v="330"/>
    <x v="0"/>
    <x v="41"/>
    <x v="31"/>
    <x v="5"/>
    <n v="63"/>
    <x v="247"/>
    <x v="2716"/>
    <n v="4524.66"/>
    <n v="0.54"/>
    <x v="2"/>
    <x v="121"/>
  </r>
  <r>
    <x v="3"/>
    <n v="1185732"/>
    <x v="362"/>
    <x v="0"/>
    <x v="41"/>
    <x v="31"/>
    <x v="0"/>
    <n v="46"/>
    <x v="165"/>
    <x v="2717"/>
    <n v="3133.52"/>
    <n v="0.52"/>
    <x v="2"/>
    <x v="89"/>
  </r>
  <r>
    <x v="3"/>
    <n v="1185732"/>
    <x v="362"/>
    <x v="0"/>
    <x v="41"/>
    <x v="31"/>
    <x v="1"/>
    <n v="42"/>
    <x v="228"/>
    <x v="1053"/>
    <n v="2079"/>
    <n v="0.55000000000000004"/>
    <x v="2"/>
    <x v="119"/>
  </r>
  <r>
    <x v="3"/>
    <n v="1185732"/>
    <x v="362"/>
    <x v="0"/>
    <x v="41"/>
    <x v="31"/>
    <x v="2"/>
    <n v="38"/>
    <x v="237"/>
    <x v="2504"/>
    <n v="1719.1200000000001"/>
    <n v="0.52"/>
    <x v="2"/>
    <x v="115"/>
  </r>
  <r>
    <x v="3"/>
    <n v="1185732"/>
    <x v="362"/>
    <x v="0"/>
    <x v="41"/>
    <x v="31"/>
    <x v="3"/>
    <n v="36"/>
    <x v="249"/>
    <x v="1138"/>
    <n v="1321.92"/>
    <n v="0.51"/>
    <x v="2"/>
    <x v="86"/>
  </r>
  <r>
    <x v="3"/>
    <n v="1185732"/>
    <x v="362"/>
    <x v="0"/>
    <x v="41"/>
    <x v="31"/>
    <x v="4"/>
    <n v="49"/>
    <x v="181"/>
    <x v="2165"/>
    <n v="1799.2800000000002"/>
    <n v="0.54"/>
    <x v="2"/>
    <x v="98"/>
  </r>
  <r>
    <x v="3"/>
    <n v="1185732"/>
    <x v="362"/>
    <x v="0"/>
    <x v="41"/>
    <x v="31"/>
    <x v="5"/>
    <n v="54"/>
    <x v="202"/>
    <x v="1013"/>
    <n v="3353.4"/>
    <n v="0.54"/>
    <x v="2"/>
    <x v="99"/>
  </r>
  <r>
    <x v="3"/>
    <n v="1185732"/>
    <x v="394"/>
    <x v="0"/>
    <x v="41"/>
    <x v="31"/>
    <x v="0"/>
    <n v="34"/>
    <x v="125"/>
    <x v="1078"/>
    <n v="2670.36"/>
    <n v="0.51"/>
    <x v="2"/>
    <x v="111"/>
  </r>
  <r>
    <x v="3"/>
    <n v="1185732"/>
    <x v="394"/>
    <x v="0"/>
    <x v="41"/>
    <x v="31"/>
    <x v="1"/>
    <n v="29"/>
    <x v="250"/>
    <x v="1938"/>
    <n v="1398.67"/>
    <n v="0.53"/>
    <x v="2"/>
    <x v="116"/>
  </r>
  <r>
    <x v="3"/>
    <n v="1185732"/>
    <x v="394"/>
    <x v="0"/>
    <x v="41"/>
    <x v="31"/>
    <x v="2"/>
    <n v="24"/>
    <x v="181"/>
    <x v="1168"/>
    <n v="881.28000000000009"/>
    <n v="0.54"/>
    <x v="2"/>
    <x v="110"/>
  </r>
  <r>
    <x v="3"/>
    <n v="1185732"/>
    <x v="394"/>
    <x v="0"/>
    <x v="41"/>
    <x v="31"/>
    <x v="3"/>
    <n v="23"/>
    <x v="229"/>
    <x v="2046"/>
    <n v="678.5"/>
    <n v="0.5"/>
    <x v="2"/>
    <x v="113"/>
  </r>
  <r>
    <x v="3"/>
    <n v="1185732"/>
    <x v="394"/>
    <x v="0"/>
    <x v="41"/>
    <x v="31"/>
    <x v="4"/>
    <n v="32"/>
    <x v="176"/>
    <x v="993"/>
    <n v="1015.0400000000001"/>
    <n v="0.52"/>
    <x v="2"/>
    <x v="114"/>
  </r>
  <r>
    <x v="3"/>
    <n v="1185732"/>
    <x v="394"/>
    <x v="0"/>
    <x v="41"/>
    <x v="31"/>
    <x v="5"/>
    <n v="36"/>
    <x v="41"/>
    <x v="1147"/>
    <n v="1377"/>
    <n v="0.51"/>
    <x v="2"/>
    <x v="86"/>
  </r>
  <r>
    <x v="3"/>
    <n v="1185732"/>
    <x v="423"/>
    <x v="0"/>
    <x v="41"/>
    <x v="31"/>
    <x v="0"/>
    <n v="41"/>
    <x v="202"/>
    <x v="1475"/>
    <n v="2546.1000000000004"/>
    <n v="0.54"/>
    <x v="2"/>
    <x v="87"/>
  </r>
  <r>
    <x v="3"/>
    <n v="1185732"/>
    <x v="423"/>
    <x v="0"/>
    <x v="41"/>
    <x v="31"/>
    <x v="1"/>
    <n v="32"/>
    <x v="232"/>
    <x v="2555"/>
    <n v="1331.2"/>
    <n v="0.52"/>
    <x v="2"/>
    <x v="114"/>
  </r>
  <r>
    <x v="3"/>
    <n v="1185732"/>
    <x v="423"/>
    <x v="0"/>
    <x v="41"/>
    <x v="31"/>
    <x v="2"/>
    <n v="33"/>
    <x v="178"/>
    <x v="2663"/>
    <n v="769.56000000000006"/>
    <n v="0.53"/>
    <x v="2"/>
    <x v="112"/>
  </r>
  <r>
    <x v="3"/>
    <n v="1185732"/>
    <x v="423"/>
    <x v="0"/>
    <x v="41"/>
    <x v="31"/>
    <x v="3"/>
    <n v="32"/>
    <x v="172"/>
    <x v="2718"/>
    <n v="797.12"/>
    <n v="0.53"/>
    <x v="2"/>
    <x v="114"/>
  </r>
  <r>
    <x v="3"/>
    <n v="1185732"/>
    <x v="423"/>
    <x v="0"/>
    <x v="41"/>
    <x v="31"/>
    <x v="4"/>
    <n v="41"/>
    <x v="206"/>
    <x v="1163"/>
    <n v="1195.1500000000001"/>
    <n v="0.55000000000000004"/>
    <x v="2"/>
    <x v="87"/>
  </r>
  <r>
    <x v="0"/>
    <n v="1185732"/>
    <x v="423"/>
    <x v="0"/>
    <x v="41"/>
    <x v="31"/>
    <x v="5"/>
    <n v="47"/>
    <x v="199"/>
    <x v="2529"/>
    <n v="1974"/>
    <n v="0.5"/>
    <x v="2"/>
    <x v="85"/>
  </r>
  <r>
    <x v="0"/>
    <n v="1185732"/>
    <x v="454"/>
    <x v="0"/>
    <x v="41"/>
    <x v="31"/>
    <x v="0"/>
    <n v="44"/>
    <x v="236"/>
    <x v="1182"/>
    <n v="2676.96"/>
    <n v="0.52"/>
    <x v="2"/>
    <x v="90"/>
  </r>
  <r>
    <x v="0"/>
    <n v="1185732"/>
    <x v="454"/>
    <x v="0"/>
    <x v="41"/>
    <x v="31"/>
    <x v="1"/>
    <n v="33"/>
    <x v="60"/>
    <x v="2719"/>
    <n v="1661.5500000000002"/>
    <n v="0.53"/>
    <x v="2"/>
    <x v="112"/>
  </r>
  <r>
    <x v="0"/>
    <n v="1185732"/>
    <x v="454"/>
    <x v="0"/>
    <x v="41"/>
    <x v="31"/>
    <x v="2"/>
    <n v="32"/>
    <x v="169"/>
    <x v="1173"/>
    <n v="1232"/>
    <n v="0.5"/>
    <x v="2"/>
    <x v="114"/>
  </r>
  <r>
    <x v="0"/>
    <n v="1185732"/>
    <x v="454"/>
    <x v="0"/>
    <x v="41"/>
    <x v="31"/>
    <x v="3"/>
    <n v="38"/>
    <x v="250"/>
    <x v="2164"/>
    <n v="1901.9"/>
    <n v="0.55000000000000004"/>
    <x v="2"/>
    <x v="115"/>
  </r>
  <r>
    <x v="0"/>
    <n v="1185732"/>
    <x v="454"/>
    <x v="0"/>
    <x v="41"/>
    <x v="31"/>
    <x v="4"/>
    <n v="62"/>
    <x v="252"/>
    <x v="2556"/>
    <n v="2563.08"/>
    <n v="0.53"/>
    <x v="2"/>
    <x v="104"/>
  </r>
  <r>
    <x v="0"/>
    <n v="1185732"/>
    <x v="454"/>
    <x v="0"/>
    <x v="41"/>
    <x v="31"/>
    <x v="5"/>
    <n v="64"/>
    <x v="38"/>
    <x v="2720"/>
    <n v="3264"/>
    <n v="0.51"/>
    <x v="2"/>
    <x v="101"/>
  </r>
  <r>
    <x v="0"/>
    <n v="1185732"/>
    <x v="483"/>
    <x v="0"/>
    <x v="41"/>
    <x v="31"/>
    <x v="0"/>
    <n v="60"/>
    <x v="129"/>
    <x v="846"/>
    <n v="5491.2"/>
    <n v="0.52"/>
    <x v="2"/>
    <x v="106"/>
  </r>
  <r>
    <x v="0"/>
    <n v="1185732"/>
    <x v="483"/>
    <x v="0"/>
    <x v="41"/>
    <x v="31"/>
    <x v="1"/>
    <n v="52"/>
    <x v="192"/>
    <x v="2029"/>
    <n v="3650.4"/>
    <n v="0.52"/>
    <x v="2"/>
    <x v="107"/>
  </r>
  <r>
    <x v="3"/>
    <n v="1185732"/>
    <x v="483"/>
    <x v="0"/>
    <x v="41"/>
    <x v="31"/>
    <x v="2"/>
    <n v="50"/>
    <x v="205"/>
    <x v="2721"/>
    <n v="2968"/>
    <n v="0.53"/>
    <x v="2"/>
    <x v="100"/>
  </r>
  <r>
    <x v="0"/>
    <n v="1185732"/>
    <x v="483"/>
    <x v="0"/>
    <x v="41"/>
    <x v="31"/>
    <x v="3"/>
    <n v="53"/>
    <x v="240"/>
    <x v="1739"/>
    <n v="2757.06"/>
    <n v="0.51"/>
    <x v="2"/>
    <x v="102"/>
  </r>
  <r>
    <x v="0"/>
    <n v="1185732"/>
    <x v="483"/>
    <x v="0"/>
    <x v="41"/>
    <x v="31"/>
    <x v="4"/>
    <n v="61"/>
    <x v="60"/>
    <x v="2722"/>
    <n v="2897.5"/>
    <n v="0.5"/>
    <x v="2"/>
    <x v="103"/>
  </r>
  <r>
    <x v="0"/>
    <n v="1185732"/>
    <x v="483"/>
    <x v="0"/>
    <x v="41"/>
    <x v="31"/>
    <x v="5"/>
    <n v="68"/>
    <x v="185"/>
    <x v="2723"/>
    <n v="4562.8"/>
    <n v="0.55000000000000004"/>
    <x v="2"/>
    <x v="105"/>
  </r>
  <r>
    <x v="0"/>
    <n v="1185732"/>
    <x v="188"/>
    <x v="0"/>
    <x v="41"/>
    <x v="31"/>
    <x v="0"/>
    <n v="33"/>
    <x v="162"/>
    <x v="2724"/>
    <n v="1749"/>
    <n v="0.5"/>
    <x v="2"/>
    <x v="112"/>
  </r>
  <r>
    <x v="0"/>
    <n v="1185732"/>
    <x v="188"/>
    <x v="0"/>
    <x v="41"/>
    <x v="31"/>
    <x v="1"/>
    <n v="34"/>
    <x v="181"/>
    <x v="2725"/>
    <n v="1086.6399999999999"/>
    <n v="0.47"/>
    <x v="2"/>
    <x v="111"/>
  </r>
  <r>
    <x v="0"/>
    <n v="1185732"/>
    <x v="188"/>
    <x v="0"/>
    <x v="41"/>
    <x v="31"/>
    <x v="2"/>
    <n v="24"/>
    <x v="184"/>
    <x v="1005"/>
    <n v="695.52"/>
    <n v="0.45999999999999996"/>
    <x v="2"/>
    <x v="110"/>
  </r>
  <r>
    <x v="0"/>
    <n v="1185732"/>
    <x v="188"/>
    <x v="0"/>
    <x v="41"/>
    <x v="31"/>
    <x v="3"/>
    <n v="28"/>
    <x v="187"/>
    <x v="2726"/>
    <n v="280"/>
    <n v="0.5"/>
    <x v="2"/>
    <x v="128"/>
  </r>
  <r>
    <x v="0"/>
    <n v="1185732"/>
    <x v="188"/>
    <x v="0"/>
    <x v="41"/>
    <x v="31"/>
    <x v="4"/>
    <n v="42"/>
    <x v="204"/>
    <x v="2695"/>
    <n v="595.98"/>
    <n v="0.43"/>
    <x v="2"/>
    <x v="119"/>
  </r>
  <r>
    <x v="0"/>
    <n v="1185732"/>
    <x v="188"/>
    <x v="0"/>
    <x v="41"/>
    <x v="31"/>
    <x v="5"/>
    <n v="33"/>
    <x v="229"/>
    <x v="2727"/>
    <n v="778.80000000000007"/>
    <n v="0.4"/>
    <x v="2"/>
    <x v="112"/>
  </r>
  <r>
    <x v="0"/>
    <n v="1185732"/>
    <x v="696"/>
    <x v="0"/>
    <x v="41"/>
    <x v="31"/>
    <x v="0"/>
    <n v="32"/>
    <x v="216"/>
    <x v="1617"/>
    <n v="2340.48"/>
    <n v="0.53"/>
    <x v="2"/>
    <x v="114"/>
  </r>
  <r>
    <x v="3"/>
    <n v="1185732"/>
    <x v="696"/>
    <x v="0"/>
    <x v="41"/>
    <x v="31"/>
    <x v="1"/>
    <n v="34"/>
    <x v="183"/>
    <x v="1414"/>
    <n v="594.31999999999994"/>
    <n v="0.45999999999999996"/>
    <x v="2"/>
    <x v="111"/>
  </r>
  <r>
    <x v="3"/>
    <n v="1185732"/>
    <x v="696"/>
    <x v="0"/>
    <x v="41"/>
    <x v="31"/>
    <x v="2"/>
    <n v="24"/>
    <x v="219"/>
    <x v="2728"/>
    <n v="518.88"/>
    <n v="0.47"/>
    <x v="2"/>
    <x v="110"/>
  </r>
  <r>
    <x v="3"/>
    <n v="1185732"/>
    <x v="696"/>
    <x v="0"/>
    <x v="42"/>
    <x v="44"/>
    <x v="3"/>
    <n v="28"/>
    <x v="261"/>
    <x v="2601"/>
    <n v="196"/>
    <n v="0.5"/>
    <x v="2"/>
    <x v="128"/>
  </r>
  <r>
    <x v="3"/>
    <n v="1185732"/>
    <x v="696"/>
    <x v="0"/>
    <x v="42"/>
    <x v="44"/>
    <x v="4"/>
    <n v="41"/>
    <x v="226"/>
    <x v="1573"/>
    <n v="571.94999999999993"/>
    <n v="0.44999999999999996"/>
    <x v="2"/>
    <x v="87"/>
  </r>
  <r>
    <x v="3"/>
    <n v="1185732"/>
    <x v="696"/>
    <x v="0"/>
    <x v="42"/>
    <x v="44"/>
    <x v="5"/>
    <n v="34"/>
    <x v="184"/>
    <x v="1593"/>
    <n v="921.06"/>
    <n v="0.43"/>
    <x v="2"/>
    <x v="111"/>
  </r>
  <r>
    <x v="3"/>
    <n v="1185732"/>
    <x v="225"/>
    <x v="0"/>
    <x v="42"/>
    <x v="44"/>
    <x v="0"/>
    <n v="32"/>
    <x v="35"/>
    <x v="2701"/>
    <n v="2120"/>
    <n v="0.53"/>
    <x v="2"/>
    <x v="114"/>
  </r>
  <r>
    <x v="3"/>
    <n v="1185732"/>
    <x v="225"/>
    <x v="0"/>
    <x v="42"/>
    <x v="44"/>
    <x v="1"/>
    <n v="34"/>
    <x v="203"/>
    <x v="1583"/>
    <n v="623.21999999999991"/>
    <n v="0.47"/>
    <x v="2"/>
    <x v="111"/>
  </r>
  <r>
    <x v="3"/>
    <n v="1185732"/>
    <x v="225"/>
    <x v="0"/>
    <x v="42"/>
    <x v="44"/>
    <x v="2"/>
    <n v="24"/>
    <x v="206"/>
    <x v="2729"/>
    <n v="623.28"/>
    <n v="0.49"/>
    <x v="2"/>
    <x v="110"/>
  </r>
  <r>
    <x v="3"/>
    <n v="1185732"/>
    <x v="225"/>
    <x v="0"/>
    <x v="42"/>
    <x v="44"/>
    <x v="3"/>
    <n v="29"/>
    <x v="260"/>
    <x v="1606"/>
    <n v="93.38"/>
    <n v="0.45999999999999996"/>
    <x v="2"/>
    <x v="116"/>
  </r>
  <r>
    <x v="3"/>
    <n v="1185732"/>
    <x v="225"/>
    <x v="0"/>
    <x v="42"/>
    <x v="44"/>
    <x v="4"/>
    <n v="43"/>
    <x v="223"/>
    <x v="2730"/>
    <n v="406.78"/>
    <n v="0.43"/>
    <x v="2"/>
    <x v="94"/>
  </r>
  <r>
    <x v="3"/>
    <n v="1185732"/>
    <x v="225"/>
    <x v="0"/>
    <x v="42"/>
    <x v="44"/>
    <x v="5"/>
    <n v="33"/>
    <x v="200"/>
    <x v="2649"/>
    <n v="727.65"/>
    <n v="0.44999999999999996"/>
    <x v="2"/>
    <x v="112"/>
  </r>
  <r>
    <x v="3"/>
    <n v="1185732"/>
    <x v="244"/>
    <x v="0"/>
    <x v="42"/>
    <x v="44"/>
    <x v="0"/>
    <n v="33"/>
    <x v="209"/>
    <x v="1529"/>
    <n v="2154.2400000000002"/>
    <n v="0.51"/>
    <x v="2"/>
    <x v="112"/>
  </r>
  <r>
    <x v="3"/>
    <n v="1185732"/>
    <x v="244"/>
    <x v="0"/>
    <x v="42"/>
    <x v="44"/>
    <x v="1"/>
    <n v="32"/>
    <x v="226"/>
    <x v="2731"/>
    <n v="466.23999999999995"/>
    <n v="0.47"/>
    <x v="2"/>
    <x v="114"/>
  </r>
  <r>
    <x v="3"/>
    <n v="1185732"/>
    <x v="244"/>
    <x v="0"/>
    <x v="42"/>
    <x v="44"/>
    <x v="2"/>
    <n v="24"/>
    <x v="204"/>
    <x v="2732"/>
    <n v="388.08"/>
    <n v="0.49"/>
    <x v="2"/>
    <x v="110"/>
  </r>
  <r>
    <x v="3"/>
    <n v="1185732"/>
    <x v="244"/>
    <x v="0"/>
    <x v="42"/>
    <x v="44"/>
    <x v="3"/>
    <n v="27"/>
    <x v="220"/>
    <x v="2733"/>
    <n v="164.97"/>
    <n v="0.47"/>
    <x v="2"/>
    <x v="118"/>
  </r>
  <r>
    <x v="3"/>
    <n v="1185732"/>
    <x v="244"/>
    <x v="0"/>
    <x v="42"/>
    <x v="44"/>
    <x v="4"/>
    <n v="41"/>
    <x v="290"/>
    <x v="2734"/>
    <n v="276.75"/>
    <n v="0.44999999999999996"/>
    <x v="2"/>
    <x v="87"/>
  </r>
  <r>
    <x v="3"/>
    <n v="1185732"/>
    <x v="244"/>
    <x v="0"/>
    <x v="42"/>
    <x v="44"/>
    <x v="5"/>
    <n v="32"/>
    <x v="239"/>
    <x v="2735"/>
    <n v="732.16"/>
    <n v="0.44"/>
    <x v="2"/>
    <x v="114"/>
  </r>
  <r>
    <x v="3"/>
    <n v="1185732"/>
    <x v="273"/>
    <x v="0"/>
    <x v="42"/>
    <x v="44"/>
    <x v="0"/>
    <n v="49"/>
    <x v="266"/>
    <x v="1260"/>
    <n v="3006.6400000000003"/>
    <n v="0.52"/>
    <x v="2"/>
    <x v="98"/>
  </r>
  <r>
    <x v="3"/>
    <n v="1185732"/>
    <x v="273"/>
    <x v="0"/>
    <x v="42"/>
    <x v="44"/>
    <x v="1"/>
    <n v="42"/>
    <x v="172"/>
    <x v="1665"/>
    <n v="908.04"/>
    <n v="0.45999999999999996"/>
    <x v="2"/>
    <x v="119"/>
  </r>
  <r>
    <x v="3"/>
    <n v="1185732"/>
    <x v="273"/>
    <x v="0"/>
    <x v="42"/>
    <x v="44"/>
    <x v="2"/>
    <n v="36"/>
    <x v="183"/>
    <x v="1457"/>
    <n v="656.64"/>
    <n v="0.48"/>
    <x v="2"/>
    <x v="86"/>
  </r>
  <r>
    <x v="3"/>
    <n v="1185732"/>
    <x v="273"/>
    <x v="0"/>
    <x v="42"/>
    <x v="44"/>
    <x v="3"/>
    <n v="37"/>
    <x v="267"/>
    <x v="2736"/>
    <n v="532.79999999999995"/>
    <n v="0.48"/>
    <x v="2"/>
    <x v="117"/>
  </r>
  <r>
    <x v="3"/>
    <n v="1185732"/>
    <x v="273"/>
    <x v="0"/>
    <x v="42"/>
    <x v="44"/>
    <x v="4"/>
    <n v="49"/>
    <x v="218"/>
    <x v="1444"/>
    <n v="740.88"/>
    <n v="0.42"/>
    <x v="2"/>
    <x v="98"/>
  </r>
  <r>
    <x v="3"/>
    <n v="1185732"/>
    <x v="273"/>
    <x v="0"/>
    <x v="42"/>
    <x v="44"/>
    <x v="5"/>
    <n v="52"/>
    <x v="184"/>
    <x v="1070"/>
    <n v="1343.1599999999999"/>
    <n v="0.41"/>
    <x v="2"/>
    <x v="107"/>
  </r>
  <r>
    <x v="3"/>
    <n v="1185732"/>
    <x v="306"/>
    <x v="0"/>
    <x v="42"/>
    <x v="44"/>
    <x v="0"/>
    <n v="47"/>
    <x v="35"/>
    <x v="2737"/>
    <n v="2937.5"/>
    <n v="0.5"/>
    <x v="2"/>
    <x v="85"/>
  </r>
  <r>
    <x v="3"/>
    <n v="1185732"/>
    <x v="306"/>
    <x v="0"/>
    <x v="42"/>
    <x v="44"/>
    <x v="1"/>
    <n v="41"/>
    <x v="41"/>
    <x v="1491"/>
    <n v="1445.25"/>
    <n v="0.47"/>
    <x v="2"/>
    <x v="87"/>
  </r>
  <r>
    <x v="0"/>
    <n v="1185732"/>
    <x v="306"/>
    <x v="0"/>
    <x v="42"/>
    <x v="44"/>
    <x v="2"/>
    <n v="37"/>
    <x v="172"/>
    <x v="2615"/>
    <n v="869.5"/>
    <n v="0.5"/>
    <x v="2"/>
    <x v="117"/>
  </r>
  <r>
    <x v="0"/>
    <n v="1185732"/>
    <x v="306"/>
    <x v="0"/>
    <x v="42"/>
    <x v="44"/>
    <x v="3"/>
    <n v="37"/>
    <x v="178"/>
    <x v="1676"/>
    <n v="814"/>
    <n v="0.5"/>
    <x v="2"/>
    <x v="117"/>
  </r>
  <r>
    <x v="0"/>
    <n v="1185732"/>
    <x v="306"/>
    <x v="0"/>
    <x v="42"/>
    <x v="44"/>
    <x v="4"/>
    <n v="49"/>
    <x v="186"/>
    <x v="2689"/>
    <n v="905.52"/>
    <n v="0.44"/>
    <x v="2"/>
    <x v="98"/>
  </r>
  <r>
    <x v="0"/>
    <n v="1185732"/>
    <x v="306"/>
    <x v="0"/>
    <x v="42"/>
    <x v="44"/>
    <x v="5"/>
    <n v="53"/>
    <x v="199"/>
    <x v="1730"/>
    <n v="2003.3999999999999"/>
    <n v="0.44999999999999996"/>
    <x v="2"/>
    <x v="102"/>
  </r>
  <r>
    <x v="0"/>
    <n v="1185732"/>
    <x v="334"/>
    <x v="0"/>
    <x v="42"/>
    <x v="44"/>
    <x v="0"/>
    <n v="49"/>
    <x v="165"/>
    <x v="1079"/>
    <n v="3337.88"/>
    <n v="0.52"/>
    <x v="2"/>
    <x v="98"/>
  </r>
  <r>
    <x v="2"/>
    <n v="1185732"/>
    <x v="334"/>
    <x v="0"/>
    <x v="42"/>
    <x v="44"/>
    <x v="1"/>
    <n v="42"/>
    <x v="249"/>
    <x v="2091"/>
    <n v="1451.52"/>
    <n v="0.48"/>
    <x v="2"/>
    <x v="119"/>
  </r>
  <r>
    <x v="2"/>
    <n v="1185732"/>
    <x v="334"/>
    <x v="0"/>
    <x v="42"/>
    <x v="44"/>
    <x v="2"/>
    <n v="37"/>
    <x v="180"/>
    <x v="2738"/>
    <n v="1087.8"/>
    <n v="0.49"/>
    <x v="2"/>
    <x v="117"/>
  </r>
  <r>
    <x v="2"/>
    <n v="1185732"/>
    <x v="334"/>
    <x v="0"/>
    <x v="42"/>
    <x v="44"/>
    <x v="3"/>
    <n v="36"/>
    <x v="222"/>
    <x v="2591"/>
    <n v="761.4"/>
    <n v="0.47"/>
    <x v="2"/>
    <x v="86"/>
  </r>
  <r>
    <x v="2"/>
    <n v="1185732"/>
    <x v="334"/>
    <x v="0"/>
    <x v="42"/>
    <x v="44"/>
    <x v="4"/>
    <n v="46"/>
    <x v="175"/>
    <x v="1017"/>
    <n v="1055.6999999999998"/>
    <n v="0.44999999999999996"/>
    <x v="2"/>
    <x v="89"/>
  </r>
  <r>
    <x v="2"/>
    <n v="1185732"/>
    <x v="334"/>
    <x v="0"/>
    <x v="42"/>
    <x v="44"/>
    <x v="5"/>
    <n v="54"/>
    <x v="240"/>
    <x v="1745"/>
    <n v="2313.36"/>
    <n v="0.42"/>
    <x v="2"/>
    <x v="99"/>
  </r>
  <r>
    <x v="2"/>
    <n v="1185732"/>
    <x v="366"/>
    <x v="0"/>
    <x v="42"/>
    <x v="44"/>
    <x v="0"/>
    <n v="48"/>
    <x v="192"/>
    <x v="1024"/>
    <n v="3434.4"/>
    <n v="0.53"/>
    <x v="2"/>
    <x v="92"/>
  </r>
  <r>
    <x v="2"/>
    <n v="1185732"/>
    <x v="366"/>
    <x v="0"/>
    <x v="42"/>
    <x v="44"/>
    <x v="1"/>
    <n v="41"/>
    <x v="170"/>
    <x v="2423"/>
    <n v="1701.5"/>
    <n v="0.5"/>
    <x v="2"/>
    <x v="87"/>
  </r>
  <r>
    <x v="2"/>
    <n v="1185732"/>
    <x v="366"/>
    <x v="0"/>
    <x v="42"/>
    <x v="44"/>
    <x v="2"/>
    <n v="39"/>
    <x v="180"/>
    <x v="1021"/>
    <n v="1170"/>
    <n v="0.5"/>
    <x v="2"/>
    <x v="93"/>
  </r>
  <r>
    <x v="2"/>
    <n v="1185732"/>
    <x v="366"/>
    <x v="0"/>
    <x v="42"/>
    <x v="44"/>
    <x v="3"/>
    <n v="37"/>
    <x v="178"/>
    <x v="1676"/>
    <n v="748.88"/>
    <n v="0.45999999999999996"/>
    <x v="2"/>
    <x v="117"/>
  </r>
  <r>
    <x v="2"/>
    <n v="1185732"/>
    <x v="366"/>
    <x v="0"/>
    <x v="42"/>
    <x v="44"/>
    <x v="4"/>
    <n v="47"/>
    <x v="183"/>
    <x v="1016"/>
    <n v="803.69999999999993"/>
    <n v="0.44999999999999996"/>
    <x v="2"/>
    <x v="85"/>
  </r>
  <r>
    <x v="2"/>
    <n v="1185732"/>
    <x v="366"/>
    <x v="0"/>
    <x v="42"/>
    <x v="44"/>
    <x v="5"/>
    <n v="53"/>
    <x v="194"/>
    <x v="1436"/>
    <n v="1845.99"/>
    <n v="0.43"/>
    <x v="2"/>
    <x v="102"/>
  </r>
  <r>
    <x v="2"/>
    <n v="1185732"/>
    <x v="396"/>
    <x v="0"/>
    <x v="42"/>
    <x v="44"/>
    <x v="0"/>
    <n v="49"/>
    <x v="209"/>
    <x v="1154"/>
    <n v="3198.7200000000003"/>
    <n v="0.51"/>
    <x v="2"/>
    <x v="98"/>
  </r>
  <r>
    <x v="2"/>
    <n v="1185732"/>
    <x v="396"/>
    <x v="0"/>
    <x v="42"/>
    <x v="44"/>
    <x v="1"/>
    <n v="44"/>
    <x v="184"/>
    <x v="1262"/>
    <n v="1247.3999999999999"/>
    <n v="0.44999999999999996"/>
    <x v="2"/>
    <x v="90"/>
  </r>
  <r>
    <x v="2"/>
    <n v="1185732"/>
    <x v="396"/>
    <x v="0"/>
    <x v="42"/>
    <x v="44"/>
    <x v="2"/>
    <n v="38"/>
    <x v="218"/>
    <x v="1457"/>
    <n v="684"/>
    <n v="0.5"/>
    <x v="2"/>
    <x v="115"/>
  </r>
  <r>
    <x v="2"/>
    <n v="1185732"/>
    <x v="396"/>
    <x v="0"/>
    <x v="42"/>
    <x v="44"/>
    <x v="3"/>
    <n v="36"/>
    <x v="52"/>
    <x v="2739"/>
    <n v="404.99999999999994"/>
    <n v="0.44999999999999996"/>
    <x v="2"/>
    <x v="86"/>
  </r>
  <r>
    <x v="2"/>
    <n v="1185732"/>
    <x v="396"/>
    <x v="0"/>
    <x v="42"/>
    <x v="44"/>
    <x v="4"/>
    <n v="48"/>
    <x v="267"/>
    <x v="1434"/>
    <n v="619.20000000000005"/>
    <n v="0.43"/>
    <x v="2"/>
    <x v="92"/>
  </r>
  <r>
    <x v="2"/>
    <n v="1185732"/>
    <x v="396"/>
    <x v="0"/>
    <x v="42"/>
    <x v="44"/>
    <x v="5"/>
    <n v="54"/>
    <x v="50"/>
    <x v="1147"/>
    <n v="1080"/>
    <n v="0.4"/>
    <x v="2"/>
    <x v="99"/>
  </r>
  <r>
    <x v="2"/>
    <n v="1185732"/>
    <x v="428"/>
    <x v="0"/>
    <x v="42"/>
    <x v="44"/>
    <x v="0"/>
    <n v="52"/>
    <x v="161"/>
    <x v="1970"/>
    <n v="3173.0400000000004"/>
    <n v="0.54"/>
    <x v="2"/>
    <x v="107"/>
  </r>
  <r>
    <x v="2"/>
    <n v="1185732"/>
    <x v="428"/>
    <x v="0"/>
    <x v="42"/>
    <x v="44"/>
    <x v="1"/>
    <n v="48"/>
    <x v="208"/>
    <x v="2740"/>
    <n v="1280.6399999999999"/>
    <n v="0.45999999999999996"/>
    <x v="2"/>
    <x v="92"/>
  </r>
  <r>
    <x v="2"/>
    <n v="1185732"/>
    <x v="428"/>
    <x v="0"/>
    <x v="42"/>
    <x v="44"/>
    <x v="2"/>
    <n v="49"/>
    <x v="52"/>
    <x v="2741"/>
    <n v="563.5"/>
    <n v="0.45999999999999996"/>
    <x v="2"/>
    <x v="98"/>
  </r>
  <r>
    <x v="0"/>
    <n v="1185732"/>
    <x v="428"/>
    <x v="0"/>
    <x v="42"/>
    <x v="44"/>
    <x v="3"/>
    <n v="49"/>
    <x v="262"/>
    <x v="2742"/>
    <n v="514.5"/>
    <n v="0.5"/>
    <x v="2"/>
    <x v="98"/>
  </r>
  <r>
    <x v="0"/>
    <n v="1185732"/>
    <x v="428"/>
    <x v="0"/>
    <x v="42"/>
    <x v="44"/>
    <x v="4"/>
    <n v="56"/>
    <x v="187"/>
    <x v="2514"/>
    <n v="448"/>
    <n v="0.4"/>
    <x v="2"/>
    <x v="97"/>
  </r>
  <r>
    <x v="0"/>
    <n v="1185732"/>
    <x v="428"/>
    <x v="0"/>
    <x v="42"/>
    <x v="44"/>
    <x v="5"/>
    <n v="60"/>
    <x v="239"/>
    <x v="1320"/>
    <n v="1248"/>
    <n v="0.4"/>
    <x v="2"/>
    <x v="106"/>
  </r>
  <r>
    <x v="0"/>
    <n v="1185732"/>
    <x v="458"/>
    <x v="0"/>
    <x v="42"/>
    <x v="44"/>
    <x v="0"/>
    <n v="58"/>
    <x v="246"/>
    <x v="2743"/>
    <n v="2807.2000000000003"/>
    <n v="0.55000000000000004"/>
    <x v="2"/>
    <x v="91"/>
  </r>
  <r>
    <x v="0"/>
    <n v="1185732"/>
    <x v="458"/>
    <x v="0"/>
    <x v="42"/>
    <x v="44"/>
    <x v="1"/>
    <n v="45"/>
    <x v="175"/>
    <x v="2744"/>
    <n v="1078.6499999999999"/>
    <n v="0.47"/>
    <x v="2"/>
    <x v="96"/>
  </r>
  <r>
    <x v="0"/>
    <n v="1185732"/>
    <x v="458"/>
    <x v="0"/>
    <x v="42"/>
    <x v="44"/>
    <x v="2"/>
    <n v="49"/>
    <x v="291"/>
    <x v="1045"/>
    <n v="1176"/>
    <n v="0.5"/>
    <x v="2"/>
    <x v="98"/>
  </r>
  <r>
    <x v="0"/>
    <n v="1185732"/>
    <x v="458"/>
    <x v="0"/>
    <x v="42"/>
    <x v="44"/>
    <x v="3"/>
    <n v="48"/>
    <x v="207"/>
    <x v="2745"/>
    <n v="905.28"/>
    <n v="0.45999999999999996"/>
    <x v="2"/>
    <x v="92"/>
  </r>
  <r>
    <x v="0"/>
    <n v="1185732"/>
    <x v="458"/>
    <x v="0"/>
    <x v="42"/>
    <x v="44"/>
    <x v="4"/>
    <n v="56"/>
    <x v="226"/>
    <x v="2746"/>
    <n v="763.84"/>
    <n v="0.44"/>
    <x v="2"/>
    <x v="97"/>
  </r>
  <r>
    <x v="0"/>
    <n v="1185732"/>
    <x v="458"/>
    <x v="0"/>
    <x v="42"/>
    <x v="44"/>
    <x v="5"/>
    <n v="62"/>
    <x v="184"/>
    <x v="2747"/>
    <n v="1679.58"/>
    <n v="0.43"/>
    <x v="2"/>
    <x v="104"/>
  </r>
  <r>
    <x v="0"/>
    <n v="1185732"/>
    <x v="487"/>
    <x v="0"/>
    <x v="42"/>
    <x v="44"/>
    <x v="0"/>
    <n v="57"/>
    <x v="185"/>
    <x v="2748"/>
    <n v="3477"/>
    <n v="0.5"/>
    <x v="2"/>
    <x v="126"/>
  </r>
  <r>
    <x v="0"/>
    <n v="1185732"/>
    <x v="487"/>
    <x v="0"/>
    <x v="42"/>
    <x v="44"/>
    <x v="1"/>
    <n v="46"/>
    <x v="188"/>
    <x v="1044"/>
    <n v="1495"/>
    <n v="0.5"/>
    <x v="2"/>
    <x v="89"/>
  </r>
  <r>
    <x v="0"/>
    <n v="1185732"/>
    <x v="487"/>
    <x v="0"/>
    <x v="42"/>
    <x v="44"/>
    <x v="2"/>
    <n v="45"/>
    <x v="188"/>
    <x v="2071"/>
    <n v="1374.75"/>
    <n v="0.47"/>
    <x v="2"/>
    <x v="96"/>
  </r>
  <r>
    <x v="0"/>
    <n v="1185732"/>
    <x v="487"/>
    <x v="0"/>
    <x v="42"/>
    <x v="44"/>
    <x v="3"/>
    <n v="49"/>
    <x v="178"/>
    <x v="1009"/>
    <n v="1013.3199999999999"/>
    <n v="0.47"/>
    <x v="2"/>
    <x v="98"/>
  </r>
  <r>
    <x v="0"/>
    <n v="1185732"/>
    <x v="487"/>
    <x v="0"/>
    <x v="42"/>
    <x v="44"/>
    <x v="4"/>
    <n v="54"/>
    <x v="175"/>
    <x v="2039"/>
    <n v="1129.1399999999999"/>
    <n v="0.41"/>
    <x v="2"/>
    <x v="99"/>
  </r>
  <r>
    <x v="0"/>
    <n v="1185732"/>
    <x v="487"/>
    <x v="0"/>
    <x v="42"/>
    <x v="44"/>
    <x v="5"/>
    <n v="61"/>
    <x v="249"/>
    <x v="2749"/>
    <n v="1844.6399999999999"/>
    <n v="0.42"/>
    <x v="2"/>
    <x v="103"/>
  </r>
  <r>
    <x v="0"/>
    <n v="1185732"/>
    <x v="181"/>
    <x v="0"/>
    <x v="42"/>
    <x v="44"/>
    <x v="0"/>
    <n v="36"/>
    <x v="251"/>
    <x v="1822"/>
    <n v="2219.3999999999996"/>
    <n v="0.44999999999999996"/>
    <x v="2"/>
    <x v="86"/>
  </r>
  <r>
    <x v="0"/>
    <n v="1185732"/>
    <x v="181"/>
    <x v="0"/>
    <x v="42"/>
    <x v="44"/>
    <x v="1"/>
    <n v="38"/>
    <x v="194"/>
    <x v="1068"/>
    <n v="1539"/>
    <n v="0.5"/>
    <x v="2"/>
    <x v="115"/>
  </r>
  <r>
    <x v="0"/>
    <n v="1185732"/>
    <x v="181"/>
    <x v="0"/>
    <x v="42"/>
    <x v="44"/>
    <x v="2"/>
    <n v="29"/>
    <x v="250"/>
    <x v="1938"/>
    <n v="1398.67"/>
    <n v="0.53"/>
    <x v="2"/>
    <x v="116"/>
  </r>
  <r>
    <x v="0"/>
    <n v="1185732"/>
    <x v="181"/>
    <x v="0"/>
    <x v="42"/>
    <x v="44"/>
    <x v="3"/>
    <n v="32"/>
    <x v="172"/>
    <x v="2718"/>
    <n v="827.2"/>
    <n v="0.55000000000000004"/>
    <x v="2"/>
    <x v="114"/>
  </r>
  <r>
    <x v="0"/>
    <n v="1185732"/>
    <x v="181"/>
    <x v="0"/>
    <x v="42"/>
    <x v="44"/>
    <x v="4"/>
    <n v="49"/>
    <x v="229"/>
    <x v="2750"/>
    <n v="1214.22"/>
    <n v="0.42"/>
    <x v="2"/>
    <x v="98"/>
  </r>
  <r>
    <x v="0"/>
    <n v="1185732"/>
    <x v="181"/>
    <x v="0"/>
    <x v="42"/>
    <x v="44"/>
    <x v="5"/>
    <n v="36"/>
    <x v="194"/>
    <x v="2751"/>
    <n v="1487.16"/>
    <n v="0.51"/>
    <x v="2"/>
    <x v="86"/>
  </r>
  <r>
    <x v="0"/>
    <n v="1185732"/>
    <x v="210"/>
    <x v="0"/>
    <x v="42"/>
    <x v="44"/>
    <x v="0"/>
    <n v="39"/>
    <x v="179"/>
    <x v="797"/>
    <n v="2808"/>
    <n v="0.5"/>
    <x v="2"/>
    <x v="93"/>
  </r>
  <r>
    <x v="0"/>
    <n v="1185732"/>
    <x v="210"/>
    <x v="0"/>
    <x v="42"/>
    <x v="44"/>
    <x v="1"/>
    <n v="37"/>
    <x v="176"/>
    <x v="2570"/>
    <n v="1038.22"/>
    <n v="0.45999999999999996"/>
    <x v="2"/>
    <x v="117"/>
  </r>
  <r>
    <x v="0"/>
    <n v="1185732"/>
    <x v="210"/>
    <x v="0"/>
    <x v="42"/>
    <x v="44"/>
    <x v="2"/>
    <n v="27"/>
    <x v="173"/>
    <x v="2704"/>
    <n v="950.13"/>
    <n v="0.51"/>
    <x v="2"/>
    <x v="118"/>
  </r>
  <r>
    <x v="0"/>
    <n v="1185732"/>
    <x v="210"/>
    <x v="0"/>
    <x v="43"/>
    <x v="45"/>
    <x v="3"/>
    <n v="33"/>
    <x v="222"/>
    <x v="2752"/>
    <n v="816.75000000000011"/>
    <n v="0.55000000000000004"/>
    <x v="2"/>
    <x v="112"/>
  </r>
  <r>
    <x v="0"/>
    <n v="1185732"/>
    <x v="210"/>
    <x v="0"/>
    <x v="43"/>
    <x v="45"/>
    <x v="4"/>
    <n v="45"/>
    <x v="188"/>
    <x v="2071"/>
    <n v="1199.25"/>
    <n v="0.41"/>
    <x v="2"/>
    <x v="96"/>
  </r>
  <r>
    <x v="0"/>
    <n v="1185732"/>
    <x v="210"/>
    <x v="0"/>
    <x v="43"/>
    <x v="45"/>
    <x v="5"/>
    <n v="39"/>
    <x v="230"/>
    <x v="1299"/>
    <n v="2025.66"/>
    <n v="0.53"/>
    <x v="2"/>
    <x v="93"/>
  </r>
  <r>
    <x v="0"/>
    <n v="1185732"/>
    <x v="218"/>
    <x v="0"/>
    <x v="43"/>
    <x v="45"/>
    <x v="0"/>
    <n v="36"/>
    <x v="174"/>
    <x v="2753"/>
    <n v="2616.48"/>
    <n v="0.45999999999999996"/>
    <x v="2"/>
    <x v="86"/>
  </r>
  <r>
    <x v="0"/>
    <n v="1185732"/>
    <x v="218"/>
    <x v="0"/>
    <x v="43"/>
    <x v="45"/>
    <x v="1"/>
    <n v="39"/>
    <x v="181"/>
    <x v="2468"/>
    <n v="1193.3999999999999"/>
    <n v="0.44999999999999996"/>
    <x v="2"/>
    <x v="93"/>
  </r>
  <r>
    <x v="0"/>
    <n v="1185732"/>
    <x v="218"/>
    <x v="0"/>
    <x v="43"/>
    <x v="45"/>
    <x v="2"/>
    <n v="29"/>
    <x v="173"/>
    <x v="2754"/>
    <n v="1080.54"/>
    <n v="0.54"/>
    <x v="2"/>
    <x v="116"/>
  </r>
  <r>
    <x v="0"/>
    <n v="1185732"/>
    <x v="218"/>
    <x v="0"/>
    <x v="43"/>
    <x v="45"/>
    <x v="3"/>
    <n v="32"/>
    <x v="226"/>
    <x v="2731"/>
    <n v="525.76"/>
    <n v="0.53"/>
    <x v="2"/>
    <x v="114"/>
  </r>
  <r>
    <x v="0"/>
    <n v="1185732"/>
    <x v="218"/>
    <x v="0"/>
    <x v="43"/>
    <x v="45"/>
    <x v="4"/>
    <n v="46"/>
    <x v="200"/>
    <x v="1719"/>
    <n v="924.14"/>
    <n v="0.41"/>
    <x v="2"/>
    <x v="89"/>
  </r>
  <r>
    <x v="0"/>
    <n v="1185732"/>
    <x v="218"/>
    <x v="0"/>
    <x v="43"/>
    <x v="45"/>
    <x v="5"/>
    <n v="39"/>
    <x v="249"/>
    <x v="1482"/>
    <n v="1404"/>
    <n v="0.5"/>
    <x v="2"/>
    <x v="93"/>
  </r>
  <r>
    <x v="0"/>
    <n v="1185732"/>
    <x v="237"/>
    <x v="0"/>
    <x v="43"/>
    <x v="45"/>
    <x v="0"/>
    <n v="36"/>
    <x v="165"/>
    <x v="2755"/>
    <n v="2358"/>
    <n v="0.5"/>
    <x v="2"/>
    <x v="86"/>
  </r>
  <r>
    <x v="0"/>
    <n v="1185732"/>
    <x v="237"/>
    <x v="0"/>
    <x v="43"/>
    <x v="45"/>
    <x v="1"/>
    <n v="38"/>
    <x v="176"/>
    <x v="2657"/>
    <n v="1089.46"/>
    <n v="0.47"/>
    <x v="2"/>
    <x v="115"/>
  </r>
  <r>
    <x v="0"/>
    <n v="1185732"/>
    <x v="237"/>
    <x v="0"/>
    <x v="43"/>
    <x v="45"/>
    <x v="2"/>
    <n v="27"/>
    <x v="229"/>
    <x v="2558"/>
    <n v="876.15000000000009"/>
    <n v="0.55000000000000004"/>
    <x v="2"/>
    <x v="118"/>
  </r>
  <r>
    <x v="0"/>
    <n v="1185732"/>
    <x v="237"/>
    <x v="0"/>
    <x v="43"/>
    <x v="45"/>
    <x v="3"/>
    <n v="32"/>
    <x v="178"/>
    <x v="2677"/>
    <n v="718.08"/>
    <n v="0.51"/>
    <x v="2"/>
    <x v="114"/>
  </r>
  <r>
    <x v="0"/>
    <n v="1185732"/>
    <x v="237"/>
    <x v="0"/>
    <x v="43"/>
    <x v="45"/>
    <x v="4"/>
    <n v="47"/>
    <x v="222"/>
    <x v="2756"/>
    <n v="951.74999999999989"/>
    <n v="0.44999999999999996"/>
    <x v="2"/>
    <x v="85"/>
  </r>
  <r>
    <x v="0"/>
    <n v="1185732"/>
    <x v="237"/>
    <x v="0"/>
    <x v="43"/>
    <x v="45"/>
    <x v="5"/>
    <n v="38"/>
    <x v="252"/>
    <x v="2401"/>
    <n v="1600.5600000000002"/>
    <n v="0.54"/>
    <x v="2"/>
    <x v="115"/>
  </r>
  <r>
    <x v="0"/>
    <n v="1185732"/>
    <x v="266"/>
    <x v="0"/>
    <x v="43"/>
    <x v="45"/>
    <x v="0"/>
    <n v="51"/>
    <x v="160"/>
    <x v="2757"/>
    <n v="3916.7999999999997"/>
    <n v="0.48"/>
    <x v="2"/>
    <x v="109"/>
  </r>
  <r>
    <x v="0"/>
    <n v="1185732"/>
    <x v="266"/>
    <x v="0"/>
    <x v="43"/>
    <x v="45"/>
    <x v="1"/>
    <n v="47"/>
    <x v="173"/>
    <x v="1954"/>
    <n v="1459.35"/>
    <n v="0.44999999999999996"/>
    <x v="2"/>
    <x v="85"/>
  </r>
  <r>
    <x v="0"/>
    <n v="1185732"/>
    <x v="266"/>
    <x v="0"/>
    <x v="43"/>
    <x v="45"/>
    <x v="2"/>
    <n v="41"/>
    <x v="194"/>
    <x v="2758"/>
    <n v="1726.92"/>
    <n v="0.52"/>
    <x v="2"/>
    <x v="87"/>
  </r>
  <r>
    <x v="0"/>
    <n v="1185732"/>
    <x v="266"/>
    <x v="0"/>
    <x v="43"/>
    <x v="45"/>
    <x v="3"/>
    <n v="41"/>
    <x v="188"/>
    <x v="2759"/>
    <n v="1385.8"/>
    <n v="0.52"/>
    <x v="2"/>
    <x v="87"/>
  </r>
  <r>
    <x v="0"/>
    <n v="1185732"/>
    <x v="266"/>
    <x v="0"/>
    <x v="43"/>
    <x v="45"/>
    <x v="4"/>
    <n v="50"/>
    <x v="238"/>
    <x v="2760"/>
    <n v="1554"/>
    <n v="0.42"/>
    <x v="2"/>
    <x v="100"/>
  </r>
  <r>
    <x v="0"/>
    <n v="1185732"/>
    <x v="266"/>
    <x v="0"/>
    <x v="43"/>
    <x v="45"/>
    <x v="5"/>
    <n v="54"/>
    <x v="233"/>
    <x v="797"/>
    <n v="3088.8"/>
    <n v="0.55000000000000004"/>
    <x v="2"/>
    <x v="99"/>
  </r>
  <r>
    <x v="0"/>
    <n v="1185732"/>
    <x v="299"/>
    <x v="0"/>
    <x v="43"/>
    <x v="45"/>
    <x v="0"/>
    <n v="51"/>
    <x v="133"/>
    <x v="2761"/>
    <n v="4433.9399999999996"/>
    <n v="0.45999999999999996"/>
    <x v="2"/>
    <x v="109"/>
  </r>
  <r>
    <x v="0"/>
    <n v="1185732"/>
    <x v="299"/>
    <x v="0"/>
    <x v="43"/>
    <x v="45"/>
    <x v="1"/>
    <n v="48"/>
    <x v="196"/>
    <x v="2762"/>
    <n v="2591.9999999999995"/>
    <n v="0.44999999999999996"/>
    <x v="2"/>
    <x v="92"/>
  </r>
  <r>
    <x v="0"/>
    <n v="1185732"/>
    <x v="299"/>
    <x v="0"/>
    <x v="43"/>
    <x v="45"/>
    <x v="2"/>
    <n v="43"/>
    <x v="211"/>
    <x v="2228"/>
    <n v="1937.15"/>
    <n v="0.53"/>
    <x v="2"/>
    <x v="94"/>
  </r>
  <r>
    <x v="0"/>
    <n v="1185732"/>
    <x v="299"/>
    <x v="0"/>
    <x v="43"/>
    <x v="45"/>
    <x v="3"/>
    <n v="41"/>
    <x v="41"/>
    <x v="1491"/>
    <n v="1691.2500000000002"/>
    <n v="0.55000000000000004"/>
    <x v="2"/>
    <x v="87"/>
  </r>
  <r>
    <x v="0"/>
    <n v="1185732"/>
    <x v="299"/>
    <x v="0"/>
    <x v="43"/>
    <x v="45"/>
    <x v="4"/>
    <n v="50"/>
    <x v="41"/>
    <x v="2763"/>
    <n v="1500"/>
    <n v="0.4"/>
    <x v="2"/>
    <x v="100"/>
  </r>
  <r>
    <x v="0"/>
    <n v="1185732"/>
    <x v="299"/>
    <x v="0"/>
    <x v="43"/>
    <x v="45"/>
    <x v="5"/>
    <n v="56"/>
    <x v="192"/>
    <x v="832"/>
    <n v="4006.8"/>
    <n v="0.53"/>
    <x v="2"/>
    <x v="97"/>
  </r>
  <r>
    <x v="0"/>
    <n v="1185732"/>
    <x v="327"/>
    <x v="0"/>
    <x v="43"/>
    <x v="45"/>
    <x v="0"/>
    <n v="53"/>
    <x v="131"/>
    <x v="1368"/>
    <n v="4823"/>
    <n v="0.5"/>
    <x v="2"/>
    <x v="102"/>
  </r>
  <r>
    <x v="0"/>
    <n v="1185732"/>
    <x v="327"/>
    <x v="0"/>
    <x v="43"/>
    <x v="45"/>
    <x v="1"/>
    <n v="47"/>
    <x v="164"/>
    <x v="2764"/>
    <n v="2516.85"/>
    <n v="0.44999999999999996"/>
    <x v="2"/>
    <x v="85"/>
  </r>
  <r>
    <x v="0"/>
    <n v="1185732"/>
    <x v="327"/>
    <x v="0"/>
    <x v="43"/>
    <x v="45"/>
    <x v="2"/>
    <n v="41"/>
    <x v="240"/>
    <x v="2765"/>
    <n v="2258.2800000000002"/>
    <n v="0.54"/>
    <x v="2"/>
    <x v="87"/>
  </r>
  <r>
    <x v="0"/>
    <n v="1185732"/>
    <x v="327"/>
    <x v="0"/>
    <x v="43"/>
    <x v="45"/>
    <x v="3"/>
    <n v="43"/>
    <x v="228"/>
    <x v="2222"/>
    <n v="2051.1"/>
    <n v="0.53"/>
    <x v="2"/>
    <x v="94"/>
  </r>
  <r>
    <x v="0"/>
    <n v="1185732"/>
    <x v="327"/>
    <x v="0"/>
    <x v="43"/>
    <x v="45"/>
    <x v="4"/>
    <n v="51"/>
    <x v="198"/>
    <x v="2535"/>
    <n v="1965.54"/>
    <n v="0.41"/>
    <x v="2"/>
    <x v="109"/>
  </r>
  <r>
    <x v="0"/>
    <n v="1185732"/>
    <x v="327"/>
    <x v="0"/>
    <x v="43"/>
    <x v="45"/>
    <x v="5"/>
    <n v="55"/>
    <x v="57"/>
    <x v="2255"/>
    <n v="3987.5"/>
    <n v="0.5"/>
    <x v="2"/>
    <x v="88"/>
  </r>
  <r>
    <x v="0"/>
    <n v="1185732"/>
    <x v="359"/>
    <x v="0"/>
    <x v="43"/>
    <x v="45"/>
    <x v="0"/>
    <n v="50"/>
    <x v="134"/>
    <x v="1921"/>
    <n v="3993.5"/>
    <n v="0.49"/>
    <x v="2"/>
    <x v="100"/>
  </r>
  <r>
    <x v="0"/>
    <n v="1185732"/>
    <x v="359"/>
    <x v="0"/>
    <x v="43"/>
    <x v="45"/>
    <x v="1"/>
    <n v="47"/>
    <x v="209"/>
    <x v="2766"/>
    <n v="2767.3599999999997"/>
    <n v="0.45999999999999996"/>
    <x v="2"/>
    <x v="85"/>
  </r>
  <r>
    <x v="0"/>
    <n v="1185732"/>
    <x v="359"/>
    <x v="0"/>
    <x v="43"/>
    <x v="45"/>
    <x v="2"/>
    <n v="42"/>
    <x v="193"/>
    <x v="1692"/>
    <n v="2205"/>
    <n v="0.5"/>
    <x v="2"/>
    <x v="119"/>
  </r>
  <r>
    <x v="0"/>
    <n v="1185732"/>
    <x v="359"/>
    <x v="0"/>
    <x v="43"/>
    <x v="45"/>
    <x v="3"/>
    <n v="41"/>
    <x v="184"/>
    <x v="2099"/>
    <n v="1291.5"/>
    <n v="0.5"/>
    <x v="2"/>
    <x v="87"/>
  </r>
  <r>
    <x v="0"/>
    <n v="1185732"/>
    <x v="359"/>
    <x v="0"/>
    <x v="43"/>
    <x v="45"/>
    <x v="4"/>
    <n v="50"/>
    <x v="184"/>
    <x v="1438"/>
    <n v="1417.4999999999998"/>
    <n v="0.44999999999999996"/>
    <x v="2"/>
    <x v="100"/>
  </r>
  <r>
    <x v="0"/>
    <n v="1185732"/>
    <x v="359"/>
    <x v="0"/>
    <x v="43"/>
    <x v="45"/>
    <x v="5"/>
    <n v="59"/>
    <x v="196"/>
    <x v="2547"/>
    <n v="3681.6"/>
    <n v="0.52"/>
    <x v="2"/>
    <x v="95"/>
  </r>
  <r>
    <x v="0"/>
    <n v="1185732"/>
    <x v="389"/>
    <x v="0"/>
    <x v="43"/>
    <x v="45"/>
    <x v="0"/>
    <n v="50"/>
    <x v="213"/>
    <x v="2121"/>
    <n v="3479"/>
    <n v="0.49"/>
    <x v="2"/>
    <x v="100"/>
  </r>
  <r>
    <x v="0"/>
    <n v="1185732"/>
    <x v="389"/>
    <x v="0"/>
    <x v="43"/>
    <x v="45"/>
    <x v="1"/>
    <n v="47"/>
    <x v="211"/>
    <x v="2767"/>
    <n v="1797.7499999999998"/>
    <n v="0.44999999999999996"/>
    <x v="2"/>
    <x v="85"/>
  </r>
  <r>
    <x v="0"/>
    <n v="1185732"/>
    <x v="389"/>
    <x v="0"/>
    <x v="43"/>
    <x v="45"/>
    <x v="2"/>
    <n v="43"/>
    <x v="176"/>
    <x v="1122"/>
    <n v="1337.73"/>
    <n v="0.51"/>
    <x v="2"/>
    <x v="94"/>
  </r>
  <r>
    <x v="0"/>
    <n v="1185732"/>
    <x v="389"/>
    <x v="0"/>
    <x v="43"/>
    <x v="45"/>
    <x v="3"/>
    <n v="41"/>
    <x v="180"/>
    <x v="1707"/>
    <n v="1254.5999999999999"/>
    <n v="0.51"/>
    <x v="2"/>
    <x v="87"/>
  </r>
  <r>
    <x v="0"/>
    <n v="1185732"/>
    <x v="389"/>
    <x v="0"/>
    <x v="43"/>
    <x v="45"/>
    <x v="4"/>
    <n v="50"/>
    <x v="180"/>
    <x v="2434"/>
    <n v="1320"/>
    <n v="0.44"/>
    <x v="2"/>
    <x v="100"/>
  </r>
  <r>
    <x v="0"/>
    <n v="1185732"/>
    <x v="389"/>
    <x v="0"/>
    <x v="43"/>
    <x v="45"/>
    <x v="5"/>
    <n v="58"/>
    <x v="199"/>
    <x v="1809"/>
    <n v="2630.88"/>
    <n v="0.54"/>
    <x v="2"/>
    <x v="91"/>
  </r>
  <r>
    <x v="0"/>
    <n v="1185732"/>
    <x v="421"/>
    <x v="0"/>
    <x v="43"/>
    <x v="45"/>
    <x v="0"/>
    <n v="56"/>
    <x v="209"/>
    <x v="2486"/>
    <n v="3225.5999999999995"/>
    <n v="0.44999999999999996"/>
    <x v="2"/>
    <x v="97"/>
  </r>
  <r>
    <x v="0"/>
    <n v="1185732"/>
    <x v="421"/>
    <x v="0"/>
    <x v="43"/>
    <x v="45"/>
    <x v="1"/>
    <n v="51"/>
    <x v="228"/>
    <x v="1253"/>
    <n v="2111.3999999999996"/>
    <n v="0.45999999999999996"/>
    <x v="2"/>
    <x v="109"/>
  </r>
  <r>
    <x v="0"/>
    <n v="1185732"/>
    <x v="421"/>
    <x v="0"/>
    <x v="43"/>
    <x v="45"/>
    <x v="2"/>
    <n v="50"/>
    <x v="239"/>
    <x v="1711"/>
    <n v="1430.0000000000002"/>
    <n v="0.55000000000000004"/>
    <x v="2"/>
    <x v="100"/>
  </r>
  <r>
    <x v="0"/>
    <n v="1185732"/>
    <x v="421"/>
    <x v="0"/>
    <x v="43"/>
    <x v="45"/>
    <x v="3"/>
    <n v="52"/>
    <x v="178"/>
    <x v="1145"/>
    <n v="1144"/>
    <n v="0.5"/>
    <x v="2"/>
    <x v="107"/>
  </r>
  <r>
    <x v="0"/>
    <n v="1185732"/>
    <x v="421"/>
    <x v="0"/>
    <x v="43"/>
    <x v="45"/>
    <x v="4"/>
    <n v="62"/>
    <x v="200"/>
    <x v="2768"/>
    <n v="1215.2"/>
    <n v="0.4"/>
    <x v="2"/>
    <x v="104"/>
  </r>
  <r>
    <x v="4"/>
    <n v="1185732"/>
    <x v="421"/>
    <x v="0"/>
    <x v="43"/>
    <x v="45"/>
    <x v="5"/>
    <n v="63"/>
    <x v="252"/>
    <x v="1502"/>
    <n v="2702.7000000000003"/>
    <n v="0.55000000000000004"/>
    <x v="2"/>
    <x v="121"/>
  </r>
  <r>
    <x v="4"/>
    <n v="1185732"/>
    <x v="451"/>
    <x v="0"/>
    <x v="43"/>
    <x v="45"/>
    <x v="0"/>
    <n v="60"/>
    <x v="192"/>
    <x v="1851"/>
    <n v="3807"/>
    <n v="0.47"/>
    <x v="2"/>
    <x v="106"/>
  </r>
  <r>
    <x v="4"/>
    <n v="1185732"/>
    <x v="451"/>
    <x v="0"/>
    <x v="43"/>
    <x v="45"/>
    <x v="1"/>
    <n v="53"/>
    <x v="211"/>
    <x v="1286"/>
    <n v="2072.2999999999997"/>
    <n v="0.45999999999999996"/>
    <x v="2"/>
    <x v="102"/>
  </r>
  <r>
    <x v="4"/>
    <n v="1185732"/>
    <x v="451"/>
    <x v="0"/>
    <x v="43"/>
    <x v="45"/>
    <x v="2"/>
    <n v="52"/>
    <x v="292"/>
    <x v="2769"/>
    <n v="2280.7200000000003"/>
    <n v="0.51"/>
    <x v="2"/>
    <x v="107"/>
  </r>
  <r>
    <x v="4"/>
    <n v="1185732"/>
    <x v="451"/>
    <x v="0"/>
    <x v="43"/>
    <x v="45"/>
    <x v="3"/>
    <n v="51"/>
    <x v="199"/>
    <x v="2533"/>
    <n v="2270.52"/>
    <n v="0.53"/>
    <x v="2"/>
    <x v="109"/>
  </r>
  <r>
    <x v="4"/>
    <n v="1185732"/>
    <x v="451"/>
    <x v="0"/>
    <x v="43"/>
    <x v="45"/>
    <x v="4"/>
    <n v="60"/>
    <x v="249"/>
    <x v="1069"/>
    <n v="1728"/>
    <n v="0.4"/>
    <x v="2"/>
    <x v="106"/>
  </r>
  <r>
    <x v="4"/>
    <n v="1185732"/>
    <x v="451"/>
    <x v="0"/>
    <x v="43"/>
    <x v="45"/>
    <x v="5"/>
    <n v="64"/>
    <x v="230"/>
    <x v="1154"/>
    <n v="3449.6000000000004"/>
    <n v="0.55000000000000004"/>
    <x v="2"/>
    <x v="101"/>
  </r>
  <r>
    <x v="4"/>
    <n v="1185732"/>
    <x v="480"/>
    <x v="0"/>
    <x v="43"/>
    <x v="45"/>
    <x v="0"/>
    <n v="62"/>
    <x v="137"/>
    <x v="1871"/>
    <n v="4895.5199999999995"/>
    <n v="0.47"/>
    <x v="2"/>
    <x v="104"/>
  </r>
  <r>
    <x v="4"/>
    <n v="1185732"/>
    <x v="480"/>
    <x v="0"/>
    <x v="43"/>
    <x v="45"/>
    <x v="1"/>
    <n v="50"/>
    <x v="38"/>
    <x v="1503"/>
    <n v="2400"/>
    <n v="0.48"/>
    <x v="2"/>
    <x v="100"/>
  </r>
  <r>
    <x v="4"/>
    <n v="1185732"/>
    <x v="480"/>
    <x v="0"/>
    <x v="43"/>
    <x v="45"/>
    <x v="2"/>
    <n v="50"/>
    <x v="245"/>
    <x v="2056"/>
    <n v="2943"/>
    <n v="0.54"/>
    <x v="2"/>
    <x v="100"/>
  </r>
  <r>
    <x v="4"/>
    <n v="1185732"/>
    <x v="480"/>
    <x v="0"/>
    <x v="43"/>
    <x v="45"/>
    <x v="3"/>
    <n v="53"/>
    <x v="230"/>
    <x v="2618"/>
    <n v="2804.76"/>
    <n v="0.54"/>
    <x v="2"/>
    <x v="102"/>
  </r>
  <r>
    <x v="4"/>
    <n v="1185732"/>
    <x v="480"/>
    <x v="0"/>
    <x v="43"/>
    <x v="45"/>
    <x v="4"/>
    <n v="61"/>
    <x v="250"/>
    <x v="1741"/>
    <n v="2220.4"/>
    <n v="0.4"/>
    <x v="2"/>
    <x v="103"/>
  </r>
  <r>
    <x v="4"/>
    <n v="1185732"/>
    <x v="480"/>
    <x v="0"/>
    <x v="43"/>
    <x v="45"/>
    <x v="5"/>
    <n v="65"/>
    <x v="248"/>
    <x v="942"/>
    <n v="3997.5"/>
    <n v="0.5"/>
    <x v="2"/>
    <x v="124"/>
  </r>
  <r>
    <x v="4"/>
    <n v="1185732"/>
    <x v="174"/>
    <x v="0"/>
    <x v="43"/>
    <x v="45"/>
    <x v="0"/>
    <n v="32"/>
    <x v="216"/>
    <x v="1617"/>
    <n v="2208"/>
    <n v="0.5"/>
    <x v="2"/>
    <x v="114"/>
  </r>
  <r>
    <x v="4"/>
    <n v="1185732"/>
    <x v="174"/>
    <x v="0"/>
    <x v="43"/>
    <x v="45"/>
    <x v="1"/>
    <n v="33"/>
    <x v="169"/>
    <x v="2414"/>
    <n v="1194.27"/>
    <n v="0.47"/>
    <x v="2"/>
    <x v="112"/>
  </r>
  <r>
    <x v="4"/>
    <n v="1185732"/>
    <x v="174"/>
    <x v="0"/>
    <x v="43"/>
    <x v="45"/>
    <x v="2"/>
    <n v="24"/>
    <x v="249"/>
    <x v="2100"/>
    <n v="881.28"/>
    <n v="0.51"/>
    <x v="2"/>
    <x v="110"/>
  </r>
  <r>
    <x v="4"/>
    <n v="1185732"/>
    <x v="174"/>
    <x v="0"/>
    <x v="43"/>
    <x v="45"/>
    <x v="3"/>
    <n v="27"/>
    <x v="183"/>
    <x v="2770"/>
    <n v="513"/>
    <n v="0.5"/>
    <x v="2"/>
    <x v="118"/>
  </r>
  <r>
    <x v="4"/>
    <n v="1185732"/>
    <x v="174"/>
    <x v="0"/>
    <x v="43"/>
    <x v="45"/>
    <x v="4"/>
    <n v="41"/>
    <x v="172"/>
    <x v="2771"/>
    <n v="770.80000000000007"/>
    <n v="0.4"/>
    <x v="2"/>
    <x v="87"/>
  </r>
  <r>
    <x v="4"/>
    <n v="1185732"/>
    <x v="174"/>
    <x v="0"/>
    <x v="43"/>
    <x v="45"/>
    <x v="5"/>
    <n v="33"/>
    <x v="173"/>
    <x v="2665"/>
    <n v="1252.3500000000001"/>
    <n v="0.55000000000000004"/>
    <x v="2"/>
    <x v="112"/>
  </r>
  <r>
    <x v="4"/>
    <n v="1185732"/>
    <x v="203"/>
    <x v="0"/>
    <x v="43"/>
    <x v="45"/>
    <x v="0"/>
    <n v="34"/>
    <x v="135"/>
    <x v="1123"/>
    <n v="2399.04"/>
    <n v="0.48"/>
    <x v="2"/>
    <x v="111"/>
  </r>
  <r>
    <x v="4"/>
    <n v="1185732"/>
    <x v="203"/>
    <x v="0"/>
    <x v="43"/>
    <x v="45"/>
    <x v="1"/>
    <n v="32"/>
    <x v="206"/>
    <x v="2571"/>
    <n v="848"/>
    <n v="0.5"/>
    <x v="2"/>
    <x v="114"/>
  </r>
  <r>
    <x v="4"/>
    <n v="1185732"/>
    <x v="203"/>
    <x v="0"/>
    <x v="43"/>
    <x v="45"/>
    <x v="2"/>
    <n v="24"/>
    <x v="184"/>
    <x v="1005"/>
    <n v="771.12"/>
    <n v="0.51"/>
    <x v="2"/>
    <x v="110"/>
  </r>
  <r>
    <x v="4"/>
    <n v="1185732"/>
    <x v="203"/>
    <x v="0"/>
    <x v="44"/>
    <x v="46"/>
    <x v="3"/>
    <n v="29"/>
    <x v="267"/>
    <x v="2584"/>
    <n v="461.1"/>
    <n v="0.53"/>
    <x v="2"/>
    <x v="116"/>
  </r>
  <r>
    <x v="4"/>
    <n v="1185732"/>
    <x v="203"/>
    <x v="0"/>
    <x v="44"/>
    <x v="46"/>
    <x v="4"/>
    <n v="41"/>
    <x v="172"/>
    <x v="2771"/>
    <n v="770.80000000000007"/>
    <n v="0.4"/>
    <x v="2"/>
    <x v="87"/>
  </r>
  <r>
    <x v="4"/>
    <n v="1185732"/>
    <x v="203"/>
    <x v="0"/>
    <x v="44"/>
    <x v="46"/>
    <x v="5"/>
    <n v="32"/>
    <x v="238"/>
    <x v="2580"/>
    <n v="1255.04"/>
    <n v="0.53"/>
    <x v="2"/>
    <x v="114"/>
  </r>
  <r>
    <x v="4"/>
    <n v="1185732"/>
    <x v="708"/>
    <x v="0"/>
    <x v="44"/>
    <x v="46"/>
    <x v="0"/>
    <n v="32"/>
    <x v="179"/>
    <x v="2040"/>
    <n v="2119.6799999999998"/>
    <n v="0.45999999999999996"/>
    <x v="2"/>
    <x v="114"/>
  </r>
  <r>
    <x v="4"/>
    <n v="1185732"/>
    <x v="708"/>
    <x v="0"/>
    <x v="44"/>
    <x v="46"/>
    <x v="1"/>
    <n v="32"/>
    <x v="208"/>
    <x v="2528"/>
    <n v="909.43999999999994"/>
    <n v="0.49"/>
    <x v="2"/>
    <x v="114"/>
  </r>
  <r>
    <x v="4"/>
    <n v="1185732"/>
    <x v="708"/>
    <x v="0"/>
    <x v="44"/>
    <x v="46"/>
    <x v="2"/>
    <n v="24"/>
    <x v="229"/>
    <x v="2772"/>
    <n v="750.48"/>
    <n v="0.53"/>
    <x v="2"/>
    <x v="110"/>
  </r>
  <r>
    <x v="4"/>
    <n v="1185732"/>
    <x v="708"/>
    <x v="0"/>
    <x v="44"/>
    <x v="46"/>
    <x v="3"/>
    <n v="27"/>
    <x v="223"/>
    <x v="2773"/>
    <n v="308.88"/>
    <n v="0.52"/>
    <x v="2"/>
    <x v="118"/>
  </r>
  <r>
    <x v="4"/>
    <n v="1185732"/>
    <x v="708"/>
    <x v="0"/>
    <x v="44"/>
    <x v="46"/>
    <x v="4"/>
    <n v="43"/>
    <x v="171"/>
    <x v="2774"/>
    <n v="657.9"/>
    <n v="0.44999999999999996"/>
    <x v="2"/>
    <x v="94"/>
  </r>
  <r>
    <x v="4"/>
    <n v="1185732"/>
    <x v="708"/>
    <x v="0"/>
    <x v="44"/>
    <x v="46"/>
    <x v="5"/>
    <n v="32"/>
    <x v="176"/>
    <x v="993"/>
    <n v="976"/>
    <n v="0.5"/>
    <x v="2"/>
    <x v="114"/>
  </r>
  <r>
    <x v="4"/>
    <n v="1185732"/>
    <x v="230"/>
    <x v="0"/>
    <x v="44"/>
    <x v="46"/>
    <x v="0"/>
    <n v="34"/>
    <x v="247"/>
    <x v="2619"/>
    <n v="2261"/>
    <n v="0.5"/>
    <x v="2"/>
    <x v="111"/>
  </r>
  <r>
    <x v="4"/>
    <n v="1185732"/>
    <x v="230"/>
    <x v="0"/>
    <x v="44"/>
    <x v="46"/>
    <x v="1"/>
    <n v="33"/>
    <x v="175"/>
    <x v="2775"/>
    <n v="774.18"/>
    <n v="0.45999999999999996"/>
    <x v="2"/>
    <x v="112"/>
  </r>
  <r>
    <x v="4"/>
    <n v="1185732"/>
    <x v="230"/>
    <x v="0"/>
    <x v="44"/>
    <x v="46"/>
    <x v="2"/>
    <n v="24"/>
    <x v="175"/>
    <x v="2549"/>
    <n v="612"/>
    <n v="0.5"/>
    <x v="2"/>
    <x v="110"/>
  </r>
  <r>
    <x v="4"/>
    <n v="1185732"/>
    <x v="230"/>
    <x v="0"/>
    <x v="44"/>
    <x v="46"/>
    <x v="3"/>
    <n v="27"/>
    <x v="234"/>
    <x v="2776"/>
    <n v="371.79"/>
    <n v="0.51"/>
    <x v="2"/>
    <x v="118"/>
  </r>
  <r>
    <x v="4"/>
    <n v="1185732"/>
    <x v="230"/>
    <x v="0"/>
    <x v="44"/>
    <x v="46"/>
    <x v="4"/>
    <n v="44"/>
    <x v="234"/>
    <x v="1677"/>
    <n v="522.72"/>
    <n v="0.44"/>
    <x v="2"/>
    <x v="90"/>
  </r>
  <r>
    <x v="4"/>
    <n v="1185732"/>
    <x v="230"/>
    <x v="0"/>
    <x v="44"/>
    <x v="46"/>
    <x v="5"/>
    <n v="33"/>
    <x v="181"/>
    <x v="1152"/>
    <n v="1211.76"/>
    <n v="0.54"/>
    <x v="2"/>
    <x v="112"/>
  </r>
  <r>
    <x v="4"/>
    <n v="1185732"/>
    <x v="259"/>
    <x v="0"/>
    <x v="44"/>
    <x v="46"/>
    <x v="0"/>
    <n v="48"/>
    <x v="242"/>
    <x v="1204"/>
    <n v="2932.7999999999997"/>
    <n v="0.47"/>
    <x v="2"/>
    <x v="92"/>
  </r>
  <r>
    <x v="4"/>
    <n v="1185732"/>
    <x v="259"/>
    <x v="0"/>
    <x v="44"/>
    <x v="46"/>
    <x v="1"/>
    <n v="41"/>
    <x v="181"/>
    <x v="1119"/>
    <n v="1394"/>
    <n v="0.5"/>
    <x v="2"/>
    <x v="87"/>
  </r>
  <r>
    <x v="4"/>
    <n v="1185732"/>
    <x v="259"/>
    <x v="0"/>
    <x v="44"/>
    <x v="46"/>
    <x v="2"/>
    <n v="38"/>
    <x v="41"/>
    <x v="1027"/>
    <n v="1425"/>
    <n v="0.5"/>
    <x v="2"/>
    <x v="115"/>
  </r>
  <r>
    <x v="4"/>
    <n v="1185732"/>
    <x v="259"/>
    <x v="0"/>
    <x v="44"/>
    <x v="46"/>
    <x v="3"/>
    <n v="38"/>
    <x v="195"/>
    <x v="1001"/>
    <n v="1064"/>
    <n v="0.5"/>
    <x v="2"/>
    <x v="115"/>
  </r>
  <r>
    <x v="4"/>
    <n v="1185732"/>
    <x v="259"/>
    <x v="0"/>
    <x v="44"/>
    <x v="46"/>
    <x v="4"/>
    <n v="47"/>
    <x v="181"/>
    <x v="2209"/>
    <n v="1310.3599999999999"/>
    <n v="0.41"/>
    <x v="2"/>
    <x v="85"/>
  </r>
  <r>
    <x v="4"/>
    <n v="1185732"/>
    <x v="259"/>
    <x v="0"/>
    <x v="44"/>
    <x v="46"/>
    <x v="5"/>
    <n v="51"/>
    <x v="240"/>
    <x v="1285"/>
    <n v="2705.04"/>
    <n v="0.52"/>
    <x v="2"/>
    <x v="109"/>
  </r>
  <r>
    <x v="4"/>
    <n v="1185732"/>
    <x v="292"/>
    <x v="0"/>
    <x v="44"/>
    <x v="46"/>
    <x v="0"/>
    <n v="45"/>
    <x v="163"/>
    <x v="2029"/>
    <n v="3229.2"/>
    <n v="0.45999999999999996"/>
    <x v="2"/>
    <x v="96"/>
  </r>
  <r>
    <x v="4"/>
    <n v="1185732"/>
    <x v="292"/>
    <x v="0"/>
    <x v="44"/>
    <x v="46"/>
    <x v="1"/>
    <n v="44"/>
    <x v="193"/>
    <x v="1506"/>
    <n v="2125.1999999999998"/>
    <n v="0.45999999999999996"/>
    <x v="2"/>
    <x v="90"/>
  </r>
  <r>
    <x v="4"/>
    <n v="1185732"/>
    <x v="292"/>
    <x v="0"/>
    <x v="44"/>
    <x v="46"/>
    <x v="2"/>
    <n v="38"/>
    <x v="173"/>
    <x v="2420"/>
    <n v="1389.66"/>
    <n v="0.53"/>
    <x v="2"/>
    <x v="115"/>
  </r>
  <r>
    <x v="4"/>
    <n v="1185732"/>
    <x v="292"/>
    <x v="0"/>
    <x v="44"/>
    <x v="46"/>
    <x v="3"/>
    <n v="39"/>
    <x v="188"/>
    <x v="2777"/>
    <n v="1368.9"/>
    <n v="0.54"/>
    <x v="2"/>
    <x v="93"/>
  </r>
  <r>
    <x v="4"/>
    <n v="1185732"/>
    <x v="292"/>
    <x v="0"/>
    <x v="44"/>
    <x v="46"/>
    <x v="4"/>
    <n v="46"/>
    <x v="188"/>
    <x v="1044"/>
    <n v="1345.4999999999998"/>
    <n v="0.44999999999999996"/>
    <x v="2"/>
    <x v="89"/>
  </r>
  <r>
    <x v="4"/>
    <n v="1185732"/>
    <x v="292"/>
    <x v="0"/>
    <x v="44"/>
    <x v="46"/>
    <x v="5"/>
    <n v="50"/>
    <x v="196"/>
    <x v="1194"/>
    <n v="3000"/>
    <n v="0.5"/>
    <x v="2"/>
    <x v="100"/>
  </r>
  <r>
    <x v="4"/>
    <n v="1185732"/>
    <x v="320"/>
    <x v="0"/>
    <x v="44"/>
    <x v="46"/>
    <x v="0"/>
    <n v="47"/>
    <x v="143"/>
    <x v="1373"/>
    <n v="4152.92"/>
    <n v="0.47"/>
    <x v="2"/>
    <x v="85"/>
  </r>
  <r>
    <x v="4"/>
    <n v="1185732"/>
    <x v="320"/>
    <x v="0"/>
    <x v="44"/>
    <x v="46"/>
    <x v="1"/>
    <n v="42"/>
    <x v="230"/>
    <x v="1728"/>
    <n v="2058"/>
    <n v="0.5"/>
    <x v="2"/>
    <x v="119"/>
  </r>
  <r>
    <x v="4"/>
    <n v="1185732"/>
    <x v="320"/>
    <x v="0"/>
    <x v="44"/>
    <x v="46"/>
    <x v="2"/>
    <n v="37"/>
    <x v="194"/>
    <x v="1592"/>
    <n v="1558.44"/>
    <n v="0.52"/>
    <x v="2"/>
    <x v="117"/>
  </r>
  <r>
    <x v="4"/>
    <n v="1185732"/>
    <x v="320"/>
    <x v="0"/>
    <x v="44"/>
    <x v="46"/>
    <x v="3"/>
    <n v="36"/>
    <x v="184"/>
    <x v="1439"/>
    <n v="1224.72"/>
    <n v="0.54"/>
    <x v="2"/>
    <x v="86"/>
  </r>
  <r>
    <x v="4"/>
    <n v="1185732"/>
    <x v="320"/>
    <x v="0"/>
    <x v="44"/>
    <x v="46"/>
    <x v="4"/>
    <n v="48"/>
    <x v="238"/>
    <x v="2778"/>
    <n v="1527.36"/>
    <n v="0.43"/>
    <x v="2"/>
    <x v="92"/>
  </r>
  <r>
    <x v="4"/>
    <n v="1185732"/>
    <x v="320"/>
    <x v="0"/>
    <x v="44"/>
    <x v="46"/>
    <x v="5"/>
    <n v="54"/>
    <x v="165"/>
    <x v="1725"/>
    <n v="3749.2200000000003"/>
    <n v="0.53"/>
    <x v="2"/>
    <x v="99"/>
  </r>
  <r>
    <x v="4"/>
    <n v="1185732"/>
    <x v="352"/>
    <x v="0"/>
    <x v="44"/>
    <x v="46"/>
    <x v="0"/>
    <n v="47"/>
    <x v="263"/>
    <x v="2302"/>
    <n v="4060.7999999999997"/>
    <n v="0.48"/>
    <x v="2"/>
    <x v="85"/>
  </r>
  <r>
    <x v="4"/>
    <n v="1185732"/>
    <x v="352"/>
    <x v="0"/>
    <x v="44"/>
    <x v="46"/>
    <x v="1"/>
    <n v="42"/>
    <x v="253"/>
    <x v="2378"/>
    <n v="1993.7399999999998"/>
    <n v="0.47"/>
    <x v="2"/>
    <x v="119"/>
  </r>
  <r>
    <x v="4"/>
    <n v="1185732"/>
    <x v="352"/>
    <x v="0"/>
    <x v="44"/>
    <x v="46"/>
    <x v="2"/>
    <n v="37"/>
    <x v="41"/>
    <x v="2173"/>
    <n v="1498.5"/>
    <n v="0.54"/>
    <x v="2"/>
    <x v="117"/>
  </r>
  <r>
    <x v="4"/>
    <n v="1185732"/>
    <x v="352"/>
    <x v="0"/>
    <x v="44"/>
    <x v="46"/>
    <x v="3"/>
    <n v="36"/>
    <x v="239"/>
    <x v="1039"/>
    <n v="954.72"/>
    <n v="0.51"/>
    <x v="2"/>
    <x v="86"/>
  </r>
  <r>
    <x v="4"/>
    <n v="1185732"/>
    <x v="352"/>
    <x v="0"/>
    <x v="44"/>
    <x v="46"/>
    <x v="4"/>
    <n v="46"/>
    <x v="219"/>
    <x v="1769"/>
    <n v="909.88"/>
    <n v="0.43"/>
    <x v="2"/>
    <x v="89"/>
  </r>
  <r>
    <x v="4"/>
    <n v="1185732"/>
    <x v="352"/>
    <x v="0"/>
    <x v="44"/>
    <x v="46"/>
    <x v="5"/>
    <n v="52"/>
    <x v="193"/>
    <x v="1780"/>
    <n v="2893.8"/>
    <n v="0.53"/>
    <x v="2"/>
    <x v="107"/>
  </r>
  <r>
    <x v="4"/>
    <n v="1185732"/>
    <x v="382"/>
    <x v="0"/>
    <x v="44"/>
    <x v="46"/>
    <x v="0"/>
    <n v="46"/>
    <x v="168"/>
    <x v="2779"/>
    <n v="2794.96"/>
    <n v="0.49"/>
    <x v="2"/>
    <x v="89"/>
  </r>
  <r>
    <x v="4"/>
    <n v="1185732"/>
    <x v="382"/>
    <x v="0"/>
    <x v="44"/>
    <x v="46"/>
    <x v="1"/>
    <n v="41"/>
    <x v="249"/>
    <x v="2438"/>
    <n v="1476"/>
    <n v="0.5"/>
    <x v="2"/>
    <x v="87"/>
  </r>
  <r>
    <x v="4"/>
    <n v="1185732"/>
    <x v="382"/>
    <x v="0"/>
    <x v="44"/>
    <x v="46"/>
    <x v="2"/>
    <n v="39"/>
    <x v="175"/>
    <x v="2265"/>
    <n v="1054.17"/>
    <n v="0.53"/>
    <x v="2"/>
    <x v="93"/>
  </r>
  <r>
    <x v="4"/>
    <n v="1185732"/>
    <x v="382"/>
    <x v="0"/>
    <x v="44"/>
    <x v="46"/>
    <x v="3"/>
    <n v="37"/>
    <x v="183"/>
    <x v="1428"/>
    <n v="745.18000000000006"/>
    <n v="0.53"/>
    <x v="2"/>
    <x v="117"/>
  </r>
  <r>
    <x v="4"/>
    <n v="1185732"/>
    <x v="382"/>
    <x v="0"/>
    <x v="44"/>
    <x v="46"/>
    <x v="4"/>
    <n v="47"/>
    <x v="207"/>
    <x v="2771"/>
    <n v="790.06999999999994"/>
    <n v="0.41"/>
    <x v="2"/>
    <x v="85"/>
  </r>
  <r>
    <x v="4"/>
    <n v="1185732"/>
    <x v="382"/>
    <x v="0"/>
    <x v="44"/>
    <x v="46"/>
    <x v="5"/>
    <n v="50"/>
    <x v="201"/>
    <x v="2780"/>
    <n v="1934.5"/>
    <n v="0.53"/>
    <x v="2"/>
    <x v="100"/>
  </r>
  <r>
    <x v="4"/>
    <n v="1185732"/>
    <x v="414"/>
    <x v="0"/>
    <x v="44"/>
    <x v="46"/>
    <x v="0"/>
    <n v="53"/>
    <x v="164"/>
    <x v="2781"/>
    <n v="2901.22"/>
    <n v="0.45999999999999996"/>
    <x v="2"/>
    <x v="102"/>
  </r>
  <r>
    <x v="4"/>
    <n v="1185732"/>
    <x v="414"/>
    <x v="0"/>
    <x v="44"/>
    <x v="46"/>
    <x v="1"/>
    <n v="48"/>
    <x v="184"/>
    <x v="2091"/>
    <n v="1512"/>
    <n v="0.5"/>
    <x v="2"/>
    <x v="92"/>
  </r>
  <r>
    <x v="4"/>
    <n v="1185732"/>
    <x v="414"/>
    <x v="0"/>
    <x v="44"/>
    <x v="46"/>
    <x v="2"/>
    <n v="46"/>
    <x v="186"/>
    <x v="2411"/>
    <n v="966"/>
    <n v="0.5"/>
    <x v="2"/>
    <x v="89"/>
  </r>
  <r>
    <x v="4"/>
    <n v="1185732"/>
    <x v="414"/>
    <x v="0"/>
    <x v="44"/>
    <x v="46"/>
    <x v="3"/>
    <n v="48"/>
    <x v="226"/>
    <x v="2782"/>
    <n v="773.76"/>
    <n v="0.52"/>
    <x v="2"/>
    <x v="92"/>
  </r>
  <r>
    <x v="4"/>
    <n v="1185732"/>
    <x v="414"/>
    <x v="0"/>
    <x v="44"/>
    <x v="46"/>
    <x v="4"/>
    <n v="58"/>
    <x v="183"/>
    <x v="1945"/>
    <n v="903.64"/>
    <n v="0.41"/>
    <x v="2"/>
    <x v="91"/>
  </r>
  <r>
    <x v="2"/>
    <n v="1185732"/>
    <x v="414"/>
    <x v="0"/>
    <x v="44"/>
    <x v="46"/>
    <x v="5"/>
    <n v="62"/>
    <x v="181"/>
    <x v="2783"/>
    <n v="2234.48"/>
    <n v="0.53"/>
    <x v="2"/>
    <x v="104"/>
  </r>
  <r>
    <x v="2"/>
    <n v="1185732"/>
    <x v="444"/>
    <x v="0"/>
    <x v="44"/>
    <x v="46"/>
    <x v="0"/>
    <n v="59"/>
    <x v="243"/>
    <x v="1488"/>
    <n v="3058.56"/>
    <n v="0.48"/>
    <x v="2"/>
    <x v="95"/>
  </r>
  <r>
    <x v="2"/>
    <n v="1185732"/>
    <x v="444"/>
    <x v="0"/>
    <x v="44"/>
    <x v="46"/>
    <x v="1"/>
    <n v="46"/>
    <x v="232"/>
    <x v="2784"/>
    <n v="1803.2"/>
    <n v="0.49"/>
    <x v="2"/>
    <x v="89"/>
  </r>
  <r>
    <x v="2"/>
    <n v="1185732"/>
    <x v="444"/>
    <x v="0"/>
    <x v="44"/>
    <x v="46"/>
    <x v="2"/>
    <n v="48"/>
    <x v="181"/>
    <x v="2785"/>
    <n v="1664.64"/>
    <n v="0.51"/>
    <x v="2"/>
    <x v="92"/>
  </r>
  <r>
    <x v="2"/>
    <n v="1185732"/>
    <x v="444"/>
    <x v="0"/>
    <x v="44"/>
    <x v="46"/>
    <x v="3"/>
    <n v="49"/>
    <x v="188"/>
    <x v="1007"/>
    <n v="1751.7500000000002"/>
    <n v="0.55000000000000004"/>
    <x v="2"/>
    <x v="98"/>
  </r>
  <r>
    <x v="2"/>
    <n v="1185732"/>
    <x v="444"/>
    <x v="0"/>
    <x v="44"/>
    <x v="46"/>
    <x v="4"/>
    <n v="55"/>
    <x v="229"/>
    <x v="2786"/>
    <n v="1427.8"/>
    <n v="0.44"/>
    <x v="2"/>
    <x v="88"/>
  </r>
  <r>
    <x v="2"/>
    <n v="1185732"/>
    <x v="444"/>
    <x v="0"/>
    <x v="44"/>
    <x v="46"/>
    <x v="5"/>
    <n v="59"/>
    <x v="250"/>
    <x v="2787"/>
    <n v="2845.57"/>
    <n v="0.53"/>
    <x v="2"/>
    <x v="95"/>
  </r>
  <r>
    <x v="2"/>
    <n v="1185732"/>
    <x v="473"/>
    <x v="0"/>
    <x v="44"/>
    <x v="46"/>
    <x v="0"/>
    <n v="55"/>
    <x v="197"/>
    <x v="2788"/>
    <n v="3933.6"/>
    <n v="0.48"/>
    <x v="2"/>
    <x v="88"/>
  </r>
  <r>
    <x v="2"/>
    <n v="1185732"/>
    <x v="473"/>
    <x v="0"/>
    <x v="44"/>
    <x v="46"/>
    <x v="1"/>
    <n v="49"/>
    <x v="193"/>
    <x v="2699"/>
    <n v="2469.6"/>
    <n v="0.48"/>
    <x v="2"/>
    <x v="98"/>
  </r>
  <r>
    <x v="2"/>
    <n v="1185732"/>
    <x v="473"/>
    <x v="0"/>
    <x v="44"/>
    <x v="46"/>
    <x v="2"/>
    <n v="49"/>
    <x v="250"/>
    <x v="1595"/>
    <n v="2229.5"/>
    <n v="0.5"/>
    <x v="2"/>
    <x v="98"/>
  </r>
  <r>
    <x v="2"/>
    <n v="1185732"/>
    <x v="473"/>
    <x v="0"/>
    <x v="44"/>
    <x v="46"/>
    <x v="3"/>
    <n v="47"/>
    <x v="170"/>
    <x v="2631"/>
    <n v="1989.51"/>
    <n v="0.51"/>
    <x v="2"/>
    <x v="85"/>
  </r>
  <r>
    <x v="2"/>
    <n v="1185732"/>
    <x v="473"/>
    <x v="0"/>
    <x v="44"/>
    <x v="46"/>
    <x v="4"/>
    <n v="55"/>
    <x v="170"/>
    <x v="2789"/>
    <n v="2054.25"/>
    <n v="0.44999999999999996"/>
    <x v="2"/>
    <x v="88"/>
  </r>
  <r>
    <x v="2"/>
    <n v="1185732"/>
    <x v="473"/>
    <x v="0"/>
    <x v="44"/>
    <x v="46"/>
    <x v="5"/>
    <n v="59"/>
    <x v="253"/>
    <x v="2790"/>
    <n v="3217.86"/>
    <n v="0.54"/>
    <x v="2"/>
    <x v="95"/>
  </r>
  <r>
    <x v="2"/>
    <n v="1185732"/>
    <x v="171"/>
    <x v="0"/>
    <x v="44"/>
    <x v="46"/>
    <x v="0"/>
    <n v="38"/>
    <x v="35"/>
    <x v="806"/>
    <n v="2422.5"/>
    <n v="0.51"/>
    <x v="2"/>
    <x v="115"/>
  </r>
  <r>
    <x v="2"/>
    <n v="1185732"/>
    <x v="171"/>
    <x v="0"/>
    <x v="44"/>
    <x v="46"/>
    <x v="1"/>
    <n v="37"/>
    <x v="237"/>
    <x v="2709"/>
    <n v="1673.88"/>
    <n v="0.52"/>
    <x v="2"/>
    <x v="117"/>
  </r>
  <r>
    <x v="2"/>
    <n v="1185732"/>
    <x v="171"/>
    <x v="0"/>
    <x v="44"/>
    <x v="46"/>
    <x v="2"/>
    <n v="28"/>
    <x v="228"/>
    <x v="2462"/>
    <n v="1008"/>
    <n v="0.4"/>
    <x v="2"/>
    <x v="128"/>
  </r>
  <r>
    <x v="2"/>
    <n v="1185732"/>
    <x v="171"/>
    <x v="0"/>
    <x v="44"/>
    <x v="46"/>
    <x v="3"/>
    <n v="33"/>
    <x v="186"/>
    <x v="2695"/>
    <n v="609.84"/>
    <n v="0.44"/>
    <x v="2"/>
    <x v="112"/>
  </r>
  <r>
    <x v="2"/>
    <n v="1185732"/>
    <x v="171"/>
    <x v="0"/>
    <x v="44"/>
    <x v="46"/>
    <x v="4"/>
    <n v="49"/>
    <x v="180"/>
    <x v="1454"/>
    <n v="1205.3999999999999"/>
    <n v="0.41"/>
    <x v="2"/>
    <x v="98"/>
  </r>
  <r>
    <x v="2"/>
    <n v="1185732"/>
    <x v="171"/>
    <x v="0"/>
    <x v="44"/>
    <x v="46"/>
    <x v="5"/>
    <n v="37"/>
    <x v="194"/>
    <x v="1592"/>
    <n v="1498.5"/>
    <n v="0.5"/>
    <x v="2"/>
    <x v="117"/>
  </r>
  <r>
    <x v="2"/>
    <n v="1185732"/>
    <x v="200"/>
    <x v="0"/>
    <x v="44"/>
    <x v="46"/>
    <x v="0"/>
    <n v="39"/>
    <x v="197"/>
    <x v="2791"/>
    <n v="2905.5"/>
    <n v="0.5"/>
    <x v="2"/>
    <x v="93"/>
  </r>
  <r>
    <x v="2"/>
    <n v="1185732"/>
    <x v="200"/>
    <x v="0"/>
    <x v="44"/>
    <x v="46"/>
    <x v="1"/>
    <n v="37"/>
    <x v="190"/>
    <x v="2617"/>
    <n v="999"/>
    <n v="0.5"/>
    <x v="2"/>
    <x v="117"/>
  </r>
  <r>
    <x v="2"/>
    <n v="1185732"/>
    <x v="200"/>
    <x v="0"/>
    <x v="44"/>
    <x v="46"/>
    <x v="2"/>
    <n v="29"/>
    <x v="188"/>
    <x v="2031"/>
    <n v="848.24999999999989"/>
    <n v="0.44999999999999996"/>
    <x v="2"/>
    <x v="116"/>
  </r>
  <r>
    <x v="2"/>
    <n v="1185732"/>
    <x v="200"/>
    <x v="0"/>
    <x v="45"/>
    <x v="47"/>
    <x v="3"/>
    <n v="32"/>
    <x v="171"/>
    <x v="1449"/>
    <n v="478.72"/>
    <n v="0.44"/>
    <x v="2"/>
    <x v="114"/>
  </r>
  <r>
    <x v="2"/>
    <n v="1185732"/>
    <x v="200"/>
    <x v="0"/>
    <x v="45"/>
    <x v="47"/>
    <x v="4"/>
    <n v="49"/>
    <x v="180"/>
    <x v="1454"/>
    <n v="1293.5999999999999"/>
    <n v="0.44"/>
    <x v="2"/>
    <x v="98"/>
  </r>
  <r>
    <x v="2"/>
    <n v="1185732"/>
    <x v="200"/>
    <x v="0"/>
    <x v="45"/>
    <x v="47"/>
    <x v="5"/>
    <n v="39"/>
    <x v="199"/>
    <x v="1070"/>
    <n v="1474.1999999999998"/>
    <n v="0.44999999999999996"/>
    <x v="2"/>
    <x v="93"/>
  </r>
  <r>
    <x v="2"/>
    <n v="1185732"/>
    <x v="705"/>
    <x v="0"/>
    <x v="45"/>
    <x v="47"/>
    <x v="0"/>
    <n v="39"/>
    <x v="242"/>
    <x v="2792"/>
    <n v="2535"/>
    <n v="0.5"/>
    <x v="2"/>
    <x v="93"/>
  </r>
  <r>
    <x v="2"/>
    <n v="1185732"/>
    <x v="705"/>
    <x v="0"/>
    <x v="45"/>
    <x v="47"/>
    <x v="1"/>
    <n v="38"/>
    <x v="195"/>
    <x v="1001"/>
    <n v="1149.1200000000001"/>
    <n v="0.54"/>
    <x v="2"/>
    <x v="115"/>
  </r>
  <r>
    <x v="2"/>
    <n v="1185732"/>
    <x v="705"/>
    <x v="0"/>
    <x v="45"/>
    <x v="47"/>
    <x v="2"/>
    <n v="29"/>
    <x v="181"/>
    <x v="1451"/>
    <n v="887.39999999999986"/>
    <n v="0.44999999999999996"/>
    <x v="2"/>
    <x v="116"/>
  </r>
  <r>
    <x v="2"/>
    <n v="1185732"/>
    <x v="705"/>
    <x v="0"/>
    <x v="45"/>
    <x v="47"/>
    <x v="3"/>
    <n v="32"/>
    <x v="267"/>
    <x v="1585"/>
    <n v="403.2"/>
    <n v="0.42"/>
    <x v="2"/>
    <x v="114"/>
  </r>
  <r>
    <x v="2"/>
    <n v="1185732"/>
    <x v="705"/>
    <x v="0"/>
    <x v="45"/>
    <x v="47"/>
    <x v="4"/>
    <n v="48"/>
    <x v="203"/>
    <x v="1039"/>
    <n v="748.80000000000007"/>
    <n v="0.4"/>
    <x v="2"/>
    <x v="92"/>
  </r>
  <r>
    <x v="2"/>
    <n v="1185732"/>
    <x v="705"/>
    <x v="0"/>
    <x v="45"/>
    <x v="47"/>
    <x v="5"/>
    <n v="38"/>
    <x v="201"/>
    <x v="2793"/>
    <n v="1359.26"/>
    <n v="0.49"/>
    <x v="2"/>
    <x v="115"/>
  </r>
  <r>
    <x v="2"/>
    <n v="1185732"/>
    <x v="722"/>
    <x v="0"/>
    <x v="45"/>
    <x v="47"/>
    <x v="0"/>
    <n v="36"/>
    <x v="42"/>
    <x v="1996"/>
    <n v="2700"/>
    <n v="0.5"/>
    <x v="2"/>
    <x v="86"/>
  </r>
  <r>
    <x v="2"/>
    <n v="1185732"/>
    <x v="722"/>
    <x v="0"/>
    <x v="45"/>
    <x v="47"/>
    <x v="1"/>
    <n v="38"/>
    <x v="208"/>
    <x v="1945"/>
    <n v="1212.2"/>
    <n v="0.55000000000000004"/>
    <x v="2"/>
    <x v="115"/>
  </r>
  <r>
    <x v="2"/>
    <n v="1185732"/>
    <x v="722"/>
    <x v="0"/>
    <x v="45"/>
    <x v="47"/>
    <x v="2"/>
    <n v="29"/>
    <x v="195"/>
    <x v="2563"/>
    <n v="698.31999999999994"/>
    <n v="0.43"/>
    <x v="2"/>
    <x v="116"/>
  </r>
  <r>
    <x v="2"/>
    <n v="1185732"/>
    <x v="722"/>
    <x v="0"/>
    <x v="45"/>
    <x v="47"/>
    <x v="3"/>
    <n v="32"/>
    <x v="183"/>
    <x v="2650"/>
    <n v="547.19999999999993"/>
    <n v="0.44999999999999996"/>
    <x v="2"/>
    <x v="114"/>
  </r>
  <r>
    <x v="2"/>
    <n v="1185732"/>
    <x v="722"/>
    <x v="0"/>
    <x v="45"/>
    <x v="47"/>
    <x v="4"/>
    <n v="46"/>
    <x v="191"/>
    <x v="2058"/>
    <n v="724.49999999999989"/>
    <n v="0.44999999999999996"/>
    <x v="2"/>
    <x v="89"/>
  </r>
  <r>
    <x v="2"/>
    <n v="1185732"/>
    <x v="722"/>
    <x v="0"/>
    <x v="45"/>
    <x v="47"/>
    <x v="5"/>
    <n v="36"/>
    <x v="173"/>
    <x v="1706"/>
    <n v="1242"/>
    <n v="0.5"/>
    <x v="2"/>
    <x v="86"/>
  </r>
  <r>
    <x v="2"/>
    <n v="1185732"/>
    <x v="256"/>
    <x v="0"/>
    <x v="45"/>
    <x v="47"/>
    <x v="0"/>
    <n v="54"/>
    <x v="213"/>
    <x v="2794"/>
    <n v="3910.6800000000003"/>
    <n v="0.51"/>
    <x v="2"/>
    <x v="99"/>
  </r>
  <r>
    <x v="2"/>
    <n v="1185732"/>
    <x v="256"/>
    <x v="0"/>
    <x v="45"/>
    <x v="47"/>
    <x v="1"/>
    <n v="48"/>
    <x v="201"/>
    <x v="1781"/>
    <n v="1857.1200000000001"/>
    <n v="0.53"/>
    <x v="2"/>
    <x v="92"/>
  </r>
  <r>
    <x v="2"/>
    <n v="1185732"/>
    <x v="256"/>
    <x v="0"/>
    <x v="45"/>
    <x v="47"/>
    <x v="2"/>
    <n v="43"/>
    <x v="238"/>
    <x v="2229"/>
    <n v="1272.8000000000002"/>
    <n v="0.4"/>
    <x v="2"/>
    <x v="94"/>
  </r>
  <r>
    <x v="2"/>
    <n v="1185732"/>
    <x v="256"/>
    <x v="0"/>
    <x v="45"/>
    <x v="47"/>
    <x v="3"/>
    <n v="44"/>
    <x v="184"/>
    <x v="1262"/>
    <n v="1136.52"/>
    <n v="0.41"/>
    <x v="2"/>
    <x v="90"/>
  </r>
  <r>
    <x v="2"/>
    <n v="1185732"/>
    <x v="256"/>
    <x v="0"/>
    <x v="45"/>
    <x v="47"/>
    <x v="4"/>
    <n v="50"/>
    <x v="227"/>
    <x v="2795"/>
    <n v="1540"/>
    <n v="0.44"/>
    <x v="2"/>
    <x v="100"/>
  </r>
  <r>
    <x v="2"/>
    <n v="1185732"/>
    <x v="256"/>
    <x v="0"/>
    <x v="45"/>
    <x v="47"/>
    <x v="5"/>
    <n v="55"/>
    <x v="161"/>
    <x v="2796"/>
    <n v="3045.35"/>
    <n v="0.49"/>
    <x v="2"/>
    <x v="88"/>
  </r>
  <r>
    <x v="2"/>
    <n v="1185732"/>
    <x v="289"/>
    <x v="0"/>
    <x v="45"/>
    <x v="47"/>
    <x v="0"/>
    <n v="50"/>
    <x v="36"/>
    <x v="308"/>
    <n v="4812.5"/>
    <n v="0.55000000000000004"/>
    <x v="2"/>
    <x v="100"/>
  </r>
  <r>
    <x v="2"/>
    <n v="1185732"/>
    <x v="289"/>
    <x v="0"/>
    <x v="45"/>
    <x v="47"/>
    <x v="1"/>
    <n v="48"/>
    <x v="198"/>
    <x v="2797"/>
    <n v="2256"/>
    <n v="0.5"/>
    <x v="2"/>
    <x v="92"/>
  </r>
  <r>
    <x v="2"/>
    <n v="1185732"/>
    <x v="289"/>
    <x v="0"/>
    <x v="45"/>
    <x v="47"/>
    <x v="2"/>
    <n v="42"/>
    <x v="237"/>
    <x v="2175"/>
    <n v="1644.2999999999997"/>
    <n v="0.44999999999999996"/>
    <x v="2"/>
    <x v="119"/>
  </r>
  <r>
    <x v="2"/>
    <n v="1185732"/>
    <x v="289"/>
    <x v="0"/>
    <x v="45"/>
    <x v="47"/>
    <x v="3"/>
    <n v="42"/>
    <x v="232"/>
    <x v="1597"/>
    <n v="1411.2"/>
    <n v="0.42"/>
    <x v="2"/>
    <x v="119"/>
  </r>
  <r>
    <x v="2"/>
    <n v="1185732"/>
    <x v="289"/>
    <x v="0"/>
    <x v="45"/>
    <x v="47"/>
    <x v="4"/>
    <n v="53"/>
    <x v="238"/>
    <x v="1710"/>
    <n v="1725.68"/>
    <n v="0.44"/>
    <x v="2"/>
    <x v="102"/>
  </r>
  <r>
    <x v="2"/>
    <n v="1185732"/>
    <x v="289"/>
    <x v="0"/>
    <x v="45"/>
    <x v="47"/>
    <x v="5"/>
    <n v="56"/>
    <x v="248"/>
    <x v="2798"/>
    <n v="3375.12"/>
    <n v="0.49"/>
    <x v="2"/>
    <x v="97"/>
  </r>
  <r>
    <x v="2"/>
    <n v="1185732"/>
    <x v="317"/>
    <x v="0"/>
    <x v="45"/>
    <x v="47"/>
    <x v="0"/>
    <n v="54"/>
    <x v="133"/>
    <x v="1263"/>
    <n v="5511.2400000000007"/>
    <n v="0.54"/>
    <x v="2"/>
    <x v="99"/>
  </r>
  <r>
    <x v="2"/>
    <n v="1185732"/>
    <x v="317"/>
    <x v="0"/>
    <x v="45"/>
    <x v="47"/>
    <x v="1"/>
    <n v="48"/>
    <x v="205"/>
    <x v="1251"/>
    <n v="2849.28"/>
    <n v="0.53"/>
    <x v="2"/>
    <x v="92"/>
  </r>
  <r>
    <x v="2"/>
    <n v="1185732"/>
    <x v="317"/>
    <x v="0"/>
    <x v="45"/>
    <x v="47"/>
    <x v="2"/>
    <n v="44"/>
    <x v="194"/>
    <x v="1471"/>
    <n v="1568.16"/>
    <n v="0.44"/>
    <x v="2"/>
    <x v="90"/>
  </r>
  <r>
    <x v="2"/>
    <n v="1185732"/>
    <x v="317"/>
    <x v="0"/>
    <x v="45"/>
    <x v="47"/>
    <x v="3"/>
    <n v="42"/>
    <x v="232"/>
    <x v="1597"/>
    <n v="1478.4"/>
    <n v="0.44"/>
    <x v="2"/>
    <x v="119"/>
  </r>
  <r>
    <x v="2"/>
    <n v="1185732"/>
    <x v="317"/>
    <x v="0"/>
    <x v="45"/>
    <x v="47"/>
    <x v="4"/>
    <n v="53"/>
    <x v="194"/>
    <x v="1436"/>
    <n v="1888.92"/>
    <n v="0.44"/>
    <x v="2"/>
    <x v="102"/>
  </r>
  <r>
    <x v="2"/>
    <n v="1185732"/>
    <x v="317"/>
    <x v="0"/>
    <x v="45"/>
    <x v="47"/>
    <x v="5"/>
    <n v="56"/>
    <x v="231"/>
    <x v="2354"/>
    <n v="3843.8399999999997"/>
    <n v="0.48"/>
    <x v="2"/>
    <x v="97"/>
  </r>
  <r>
    <x v="2"/>
    <n v="1185732"/>
    <x v="349"/>
    <x v="0"/>
    <x v="45"/>
    <x v="47"/>
    <x v="0"/>
    <n v="51"/>
    <x v="134"/>
    <x v="2799"/>
    <n v="4572.1500000000005"/>
    <n v="0.55000000000000004"/>
    <x v="2"/>
    <x v="109"/>
  </r>
  <r>
    <x v="2"/>
    <n v="1185732"/>
    <x v="349"/>
    <x v="0"/>
    <x v="45"/>
    <x v="47"/>
    <x v="1"/>
    <n v="48"/>
    <x v="243"/>
    <x v="1052"/>
    <n v="2851.2000000000003"/>
    <n v="0.55000000000000004"/>
    <x v="2"/>
    <x v="92"/>
  </r>
  <r>
    <x v="2"/>
    <n v="1185732"/>
    <x v="349"/>
    <x v="0"/>
    <x v="45"/>
    <x v="47"/>
    <x v="2"/>
    <n v="41"/>
    <x v="211"/>
    <x v="2507"/>
    <n v="1463.7"/>
    <n v="0.42"/>
    <x v="2"/>
    <x v="87"/>
  </r>
  <r>
    <x v="2"/>
    <n v="1185732"/>
    <x v="349"/>
    <x v="0"/>
    <x v="45"/>
    <x v="47"/>
    <x v="3"/>
    <n v="41"/>
    <x v="181"/>
    <x v="1119"/>
    <n v="1143.08"/>
    <n v="0.41"/>
    <x v="2"/>
    <x v="87"/>
  </r>
  <r>
    <x v="2"/>
    <n v="1185732"/>
    <x v="349"/>
    <x v="0"/>
    <x v="45"/>
    <x v="47"/>
    <x v="4"/>
    <n v="51"/>
    <x v="239"/>
    <x v="2468"/>
    <n v="1166.8800000000001"/>
    <n v="0.44"/>
    <x v="2"/>
    <x v="109"/>
  </r>
  <r>
    <x v="2"/>
    <n v="1185732"/>
    <x v="349"/>
    <x v="0"/>
    <x v="45"/>
    <x v="47"/>
    <x v="5"/>
    <n v="55"/>
    <x v="193"/>
    <x v="2141"/>
    <n v="2887.5"/>
    <n v="0.5"/>
    <x v="2"/>
    <x v="88"/>
  </r>
  <r>
    <x v="2"/>
    <n v="1185732"/>
    <x v="379"/>
    <x v="0"/>
    <x v="45"/>
    <x v="47"/>
    <x v="0"/>
    <n v="52"/>
    <x v="35"/>
    <x v="2800"/>
    <n v="3510.0000000000005"/>
    <n v="0.54"/>
    <x v="2"/>
    <x v="107"/>
  </r>
  <r>
    <x v="2"/>
    <n v="1185732"/>
    <x v="379"/>
    <x v="0"/>
    <x v="45"/>
    <x v="47"/>
    <x v="1"/>
    <n v="47"/>
    <x v="41"/>
    <x v="2801"/>
    <n v="1833"/>
    <n v="0.52"/>
    <x v="2"/>
    <x v="85"/>
  </r>
  <r>
    <x v="2"/>
    <n v="1185732"/>
    <x v="379"/>
    <x v="0"/>
    <x v="45"/>
    <x v="47"/>
    <x v="2"/>
    <n v="41"/>
    <x v="180"/>
    <x v="1707"/>
    <n v="1082.4000000000001"/>
    <n v="0.44"/>
    <x v="2"/>
    <x v="87"/>
  </r>
  <r>
    <x v="2"/>
    <n v="1185732"/>
    <x v="379"/>
    <x v="0"/>
    <x v="45"/>
    <x v="47"/>
    <x v="3"/>
    <n v="41"/>
    <x v="219"/>
    <x v="2802"/>
    <n v="848.69999999999993"/>
    <n v="0.44999999999999996"/>
    <x v="2"/>
    <x v="87"/>
  </r>
  <r>
    <x v="2"/>
    <n v="1185732"/>
    <x v="379"/>
    <x v="0"/>
    <x v="45"/>
    <x v="47"/>
    <x v="4"/>
    <n v="50"/>
    <x v="175"/>
    <x v="2493"/>
    <n v="1071"/>
    <n v="0.42"/>
    <x v="2"/>
    <x v="100"/>
  </r>
  <r>
    <x v="2"/>
    <n v="1185732"/>
    <x v="379"/>
    <x v="0"/>
    <x v="45"/>
    <x v="47"/>
    <x v="5"/>
    <n v="54"/>
    <x v="170"/>
    <x v="2097"/>
    <n v="2196.1799999999998"/>
    <n v="0.49"/>
    <x v="2"/>
    <x v="99"/>
  </r>
  <r>
    <x v="2"/>
    <n v="1185732"/>
    <x v="411"/>
    <x v="0"/>
    <x v="45"/>
    <x v="47"/>
    <x v="0"/>
    <n v="59"/>
    <x v="161"/>
    <x v="2803"/>
    <n v="3666.8500000000004"/>
    <n v="0.55000000000000004"/>
    <x v="2"/>
    <x v="95"/>
  </r>
  <r>
    <x v="2"/>
    <n v="1185732"/>
    <x v="411"/>
    <x v="0"/>
    <x v="45"/>
    <x v="47"/>
    <x v="1"/>
    <n v="52"/>
    <x v="249"/>
    <x v="1618"/>
    <n v="1872"/>
    <n v="0.5"/>
    <x v="2"/>
    <x v="107"/>
  </r>
  <r>
    <x v="2"/>
    <n v="1185732"/>
    <x v="411"/>
    <x v="0"/>
    <x v="45"/>
    <x v="47"/>
    <x v="2"/>
    <n v="53"/>
    <x v="200"/>
    <x v="2804"/>
    <n v="1116.71"/>
    <n v="0.43"/>
    <x v="2"/>
    <x v="102"/>
  </r>
  <r>
    <x v="2"/>
    <n v="1185732"/>
    <x v="411"/>
    <x v="0"/>
    <x v="45"/>
    <x v="47"/>
    <x v="3"/>
    <n v="50"/>
    <x v="183"/>
    <x v="2085"/>
    <n v="760"/>
    <n v="0.4"/>
    <x v="2"/>
    <x v="100"/>
  </r>
  <r>
    <x v="2"/>
    <n v="1185732"/>
    <x v="411"/>
    <x v="0"/>
    <x v="45"/>
    <x v="47"/>
    <x v="4"/>
    <n v="64"/>
    <x v="186"/>
    <x v="1174"/>
    <n v="1128.96"/>
    <n v="0.42"/>
    <x v="2"/>
    <x v="101"/>
  </r>
  <r>
    <x v="0"/>
    <n v="1185732"/>
    <x v="411"/>
    <x v="0"/>
    <x v="45"/>
    <x v="47"/>
    <x v="5"/>
    <n v="63"/>
    <x v="238"/>
    <x v="2805"/>
    <n v="2331"/>
    <n v="0.5"/>
    <x v="2"/>
    <x v="121"/>
  </r>
  <r>
    <x v="0"/>
    <n v="1185732"/>
    <x v="441"/>
    <x v="0"/>
    <x v="45"/>
    <x v="47"/>
    <x v="0"/>
    <n v="60"/>
    <x v="215"/>
    <x v="2806"/>
    <n v="3330"/>
    <n v="0.5"/>
    <x v="2"/>
    <x v="106"/>
  </r>
  <r>
    <x v="0"/>
    <n v="1185732"/>
    <x v="441"/>
    <x v="0"/>
    <x v="45"/>
    <x v="47"/>
    <x v="1"/>
    <n v="51"/>
    <x v="199"/>
    <x v="2533"/>
    <n v="2227.6800000000003"/>
    <n v="0.52"/>
    <x v="2"/>
    <x v="109"/>
  </r>
  <r>
    <x v="0"/>
    <n v="1185732"/>
    <x v="441"/>
    <x v="0"/>
    <x v="45"/>
    <x v="47"/>
    <x v="2"/>
    <n v="51"/>
    <x v="232"/>
    <x v="2807"/>
    <n v="1835.9999999999998"/>
    <n v="0.44999999999999996"/>
    <x v="2"/>
    <x v="109"/>
  </r>
  <r>
    <x v="0"/>
    <n v="1185732"/>
    <x v="441"/>
    <x v="0"/>
    <x v="45"/>
    <x v="47"/>
    <x v="3"/>
    <n v="50"/>
    <x v="232"/>
    <x v="2701"/>
    <n v="1680"/>
    <n v="0.42"/>
    <x v="2"/>
    <x v="100"/>
  </r>
  <r>
    <x v="0"/>
    <n v="1185732"/>
    <x v="441"/>
    <x v="0"/>
    <x v="45"/>
    <x v="47"/>
    <x v="4"/>
    <n v="60"/>
    <x v="181"/>
    <x v="2807"/>
    <n v="1795.2"/>
    <n v="0.44"/>
    <x v="2"/>
    <x v="106"/>
  </r>
  <r>
    <x v="0"/>
    <n v="1185732"/>
    <x v="441"/>
    <x v="0"/>
    <x v="45"/>
    <x v="47"/>
    <x v="5"/>
    <n v="67"/>
    <x v="60"/>
    <x v="2808"/>
    <n v="2991.5499999999997"/>
    <n v="0.47"/>
    <x v="2"/>
    <x v="125"/>
  </r>
  <r>
    <x v="0"/>
    <n v="1185732"/>
    <x v="470"/>
    <x v="0"/>
    <x v="45"/>
    <x v="47"/>
    <x v="0"/>
    <n v="59"/>
    <x v="42"/>
    <x v="1896"/>
    <n v="4513.5"/>
    <n v="0.51"/>
    <x v="2"/>
    <x v="95"/>
  </r>
  <r>
    <x v="0"/>
    <n v="1185732"/>
    <x v="470"/>
    <x v="0"/>
    <x v="45"/>
    <x v="47"/>
    <x v="1"/>
    <n v="51"/>
    <x v="253"/>
    <x v="2135"/>
    <n v="2627.01"/>
    <n v="0.51"/>
    <x v="2"/>
    <x v="109"/>
  </r>
  <r>
    <x v="0"/>
    <n v="1185732"/>
    <x v="470"/>
    <x v="0"/>
    <x v="45"/>
    <x v="47"/>
    <x v="2"/>
    <n v="50"/>
    <x v="246"/>
    <x v="1953"/>
    <n v="1979.9999999999998"/>
    <n v="0.44999999999999996"/>
    <x v="2"/>
    <x v="100"/>
  </r>
  <r>
    <x v="0"/>
    <n v="1185732"/>
    <x v="470"/>
    <x v="0"/>
    <x v="45"/>
    <x v="47"/>
    <x v="3"/>
    <n v="53"/>
    <x v="237"/>
    <x v="1976"/>
    <n v="1936.62"/>
    <n v="0.42"/>
    <x v="2"/>
    <x v="102"/>
  </r>
  <r>
    <x v="0"/>
    <n v="1185732"/>
    <x v="470"/>
    <x v="0"/>
    <x v="45"/>
    <x v="47"/>
    <x v="4"/>
    <n v="60"/>
    <x v="252"/>
    <x v="2809"/>
    <n v="2106"/>
    <n v="0.44999999999999996"/>
    <x v="2"/>
    <x v="106"/>
  </r>
  <r>
    <x v="0"/>
    <n v="1185732"/>
    <x v="470"/>
    <x v="0"/>
    <x v="45"/>
    <x v="47"/>
    <x v="5"/>
    <n v="67"/>
    <x v="205"/>
    <x v="1338"/>
    <n v="3451.8399999999997"/>
    <n v="0.45999999999999996"/>
    <x v="2"/>
    <x v="125"/>
  </r>
  <r>
    <x v="0"/>
    <n v="1185732"/>
    <x v="174"/>
    <x v="0"/>
    <x v="45"/>
    <x v="47"/>
    <x v="0"/>
    <n v="34"/>
    <x v="202"/>
    <x v="2810"/>
    <n v="1798.6"/>
    <n v="0.45999999999999996"/>
    <x v="2"/>
    <x v="111"/>
  </r>
  <r>
    <x v="0"/>
    <n v="1185732"/>
    <x v="174"/>
    <x v="0"/>
    <x v="45"/>
    <x v="47"/>
    <x v="1"/>
    <n v="34"/>
    <x v="184"/>
    <x v="1593"/>
    <n v="963.89999999999986"/>
    <n v="0.44999999999999996"/>
    <x v="2"/>
    <x v="111"/>
  </r>
  <r>
    <x v="0"/>
    <n v="1185732"/>
    <x v="174"/>
    <x v="0"/>
    <x v="45"/>
    <x v="47"/>
    <x v="2"/>
    <n v="24"/>
    <x v="184"/>
    <x v="1005"/>
    <n v="831.6"/>
    <n v="0.55000000000000004"/>
    <x v="2"/>
    <x v="110"/>
  </r>
  <r>
    <x v="0"/>
    <n v="1185732"/>
    <x v="174"/>
    <x v="0"/>
    <x v="45"/>
    <x v="47"/>
    <x v="3"/>
    <n v="29"/>
    <x v="187"/>
    <x v="2811"/>
    <n v="307.40000000000003"/>
    <n v="0.53"/>
    <x v="2"/>
    <x v="116"/>
  </r>
  <r>
    <x v="0"/>
    <n v="1185732"/>
    <x v="174"/>
    <x v="0"/>
    <x v="45"/>
    <x v="47"/>
    <x v="4"/>
    <n v="44"/>
    <x v="204"/>
    <x v="2663"/>
    <n v="580.80000000000007"/>
    <n v="0.4"/>
    <x v="2"/>
    <x v="90"/>
  </r>
  <r>
    <x v="0"/>
    <n v="1185732"/>
    <x v="174"/>
    <x v="0"/>
    <x v="45"/>
    <x v="47"/>
    <x v="5"/>
    <n v="33"/>
    <x v="184"/>
    <x v="2620"/>
    <n v="1122.6600000000001"/>
    <n v="0.54"/>
    <x v="2"/>
    <x v="112"/>
  </r>
  <r>
    <x v="0"/>
    <n v="1185732"/>
    <x v="203"/>
    <x v="0"/>
    <x v="45"/>
    <x v="47"/>
    <x v="0"/>
    <n v="34"/>
    <x v="164"/>
    <x v="1061"/>
    <n v="1982.54"/>
    <n v="0.49"/>
    <x v="2"/>
    <x v="111"/>
  </r>
  <r>
    <x v="0"/>
    <n v="1185732"/>
    <x v="203"/>
    <x v="0"/>
    <x v="45"/>
    <x v="47"/>
    <x v="1"/>
    <n v="34"/>
    <x v="218"/>
    <x v="2549"/>
    <n v="575.28"/>
    <n v="0.47"/>
    <x v="2"/>
    <x v="111"/>
  </r>
  <r>
    <x v="0"/>
    <n v="1185732"/>
    <x v="203"/>
    <x v="0"/>
    <x v="45"/>
    <x v="47"/>
    <x v="2"/>
    <n v="24"/>
    <x v="200"/>
    <x v="2621"/>
    <n v="588"/>
    <n v="0.5"/>
    <x v="2"/>
    <x v="110"/>
  </r>
  <r>
    <x v="0"/>
    <n v="1185732"/>
    <x v="203"/>
    <x v="0"/>
    <x v="46"/>
    <x v="48"/>
    <x v="3"/>
    <n v="29"/>
    <x v="220"/>
    <x v="2812"/>
    <n v="203.58"/>
    <n v="0.54"/>
    <x v="2"/>
    <x v="116"/>
  </r>
  <r>
    <x v="0"/>
    <n v="1185732"/>
    <x v="203"/>
    <x v="0"/>
    <x v="46"/>
    <x v="48"/>
    <x v="4"/>
    <n v="41"/>
    <x v="191"/>
    <x v="2813"/>
    <n v="588.34999999999991"/>
    <n v="0.41"/>
    <x v="2"/>
    <x v="87"/>
  </r>
  <r>
    <x v="0"/>
    <n v="1185732"/>
    <x v="203"/>
    <x v="0"/>
    <x v="46"/>
    <x v="48"/>
    <x v="5"/>
    <n v="33"/>
    <x v="188"/>
    <x v="1410"/>
    <n v="1136.8500000000001"/>
    <n v="0.53"/>
    <x v="2"/>
    <x v="112"/>
  </r>
  <r>
    <x v="0"/>
    <n v="1185732"/>
    <x v="708"/>
    <x v="0"/>
    <x v="46"/>
    <x v="48"/>
    <x v="0"/>
    <n v="34"/>
    <x v="215"/>
    <x v="2429"/>
    <n v="1887"/>
    <n v="0.5"/>
    <x v="2"/>
    <x v="111"/>
  </r>
  <r>
    <x v="0"/>
    <n v="1185732"/>
    <x v="708"/>
    <x v="0"/>
    <x v="46"/>
    <x v="48"/>
    <x v="1"/>
    <n v="34"/>
    <x v="178"/>
    <x v="2613"/>
    <n v="673.19999999999993"/>
    <n v="0.44999999999999996"/>
    <x v="2"/>
    <x v="111"/>
  </r>
  <r>
    <x v="0"/>
    <n v="1185732"/>
    <x v="708"/>
    <x v="0"/>
    <x v="46"/>
    <x v="48"/>
    <x v="2"/>
    <n v="23"/>
    <x v="175"/>
    <x v="2814"/>
    <n v="609.96"/>
    <n v="0.52"/>
    <x v="2"/>
    <x v="113"/>
  </r>
  <r>
    <x v="0"/>
    <n v="1185732"/>
    <x v="708"/>
    <x v="0"/>
    <x v="46"/>
    <x v="48"/>
    <x v="3"/>
    <n v="29"/>
    <x v="221"/>
    <x v="2815"/>
    <n v="116"/>
    <n v="0.5"/>
    <x v="2"/>
    <x v="116"/>
  </r>
  <r>
    <x v="0"/>
    <n v="1185732"/>
    <x v="708"/>
    <x v="0"/>
    <x v="46"/>
    <x v="48"/>
    <x v="4"/>
    <n v="44"/>
    <x v="187"/>
    <x v="1006"/>
    <n v="395.99999999999994"/>
    <n v="0.44999999999999996"/>
    <x v="2"/>
    <x v="90"/>
  </r>
  <r>
    <x v="0"/>
    <n v="1185732"/>
    <x v="708"/>
    <x v="0"/>
    <x v="46"/>
    <x v="48"/>
    <x v="5"/>
    <n v="32"/>
    <x v="175"/>
    <x v="1168"/>
    <n v="881.28000000000009"/>
    <n v="0.54"/>
    <x v="2"/>
    <x v="114"/>
  </r>
  <r>
    <x v="0"/>
    <n v="1185732"/>
    <x v="230"/>
    <x v="0"/>
    <x v="46"/>
    <x v="48"/>
    <x v="0"/>
    <n v="32"/>
    <x v="215"/>
    <x v="2778"/>
    <n v="1740.48"/>
    <n v="0.49"/>
    <x v="2"/>
    <x v="114"/>
  </r>
  <r>
    <x v="0"/>
    <n v="1185732"/>
    <x v="230"/>
    <x v="0"/>
    <x v="46"/>
    <x v="48"/>
    <x v="1"/>
    <n v="32"/>
    <x v="204"/>
    <x v="2612"/>
    <n v="528"/>
    <n v="0.5"/>
    <x v="2"/>
    <x v="114"/>
  </r>
  <r>
    <x v="0"/>
    <n v="1185732"/>
    <x v="230"/>
    <x v="0"/>
    <x v="46"/>
    <x v="48"/>
    <x v="2"/>
    <n v="24"/>
    <x v="218"/>
    <x v="2816"/>
    <n v="449.28000000000003"/>
    <n v="0.52"/>
    <x v="2"/>
    <x v="110"/>
  </r>
  <r>
    <x v="0"/>
    <n v="1185732"/>
    <x v="230"/>
    <x v="0"/>
    <x v="46"/>
    <x v="48"/>
    <x v="3"/>
    <n v="29"/>
    <x v="220"/>
    <x v="2812"/>
    <n v="199.81"/>
    <n v="0.53"/>
    <x v="2"/>
    <x v="116"/>
  </r>
  <r>
    <x v="0"/>
    <n v="1185732"/>
    <x v="230"/>
    <x v="0"/>
    <x v="46"/>
    <x v="48"/>
    <x v="4"/>
    <n v="44"/>
    <x v="290"/>
    <x v="2817"/>
    <n v="264"/>
    <n v="0.4"/>
    <x v="2"/>
    <x v="90"/>
  </r>
  <r>
    <x v="0"/>
    <n v="1185732"/>
    <x v="230"/>
    <x v="0"/>
    <x v="46"/>
    <x v="48"/>
    <x v="5"/>
    <n v="33"/>
    <x v="50"/>
    <x v="2710"/>
    <n v="858"/>
    <n v="0.52"/>
    <x v="2"/>
    <x v="112"/>
  </r>
  <r>
    <x v="0"/>
    <n v="1185732"/>
    <x v="259"/>
    <x v="0"/>
    <x v="46"/>
    <x v="48"/>
    <x v="0"/>
    <n v="49"/>
    <x v="185"/>
    <x v="2818"/>
    <n v="2989"/>
    <n v="0.5"/>
    <x v="2"/>
    <x v="98"/>
  </r>
  <r>
    <x v="0"/>
    <n v="1185732"/>
    <x v="259"/>
    <x v="0"/>
    <x v="46"/>
    <x v="48"/>
    <x v="1"/>
    <n v="43"/>
    <x v="200"/>
    <x v="2582"/>
    <n v="948.14999999999986"/>
    <n v="0.44999999999999996"/>
    <x v="2"/>
    <x v="94"/>
  </r>
  <r>
    <x v="0"/>
    <n v="1185732"/>
    <x v="259"/>
    <x v="0"/>
    <x v="46"/>
    <x v="48"/>
    <x v="2"/>
    <n v="39"/>
    <x v="180"/>
    <x v="1021"/>
    <n v="1263.6000000000001"/>
    <n v="0.54"/>
    <x v="2"/>
    <x v="93"/>
  </r>
  <r>
    <x v="0"/>
    <n v="1185732"/>
    <x v="259"/>
    <x v="0"/>
    <x v="46"/>
    <x v="48"/>
    <x v="3"/>
    <n v="39"/>
    <x v="178"/>
    <x v="2819"/>
    <n v="892.32"/>
    <n v="0.52"/>
    <x v="2"/>
    <x v="93"/>
  </r>
  <r>
    <x v="0"/>
    <n v="1185732"/>
    <x v="259"/>
    <x v="0"/>
    <x v="46"/>
    <x v="48"/>
    <x v="4"/>
    <n v="49"/>
    <x v="219"/>
    <x v="1719"/>
    <n v="901.6"/>
    <n v="0.4"/>
    <x v="2"/>
    <x v="98"/>
  </r>
  <r>
    <x v="0"/>
    <n v="1185732"/>
    <x v="259"/>
    <x v="0"/>
    <x v="46"/>
    <x v="48"/>
    <x v="5"/>
    <n v="52"/>
    <x v="194"/>
    <x v="1297"/>
    <n v="2232.36"/>
    <n v="0.53"/>
    <x v="2"/>
    <x v="107"/>
  </r>
  <r>
    <x v="0"/>
    <n v="1185732"/>
    <x v="292"/>
    <x v="0"/>
    <x v="46"/>
    <x v="48"/>
    <x v="0"/>
    <n v="47"/>
    <x v="216"/>
    <x v="1344"/>
    <n v="2918.7"/>
    <n v="0.44999999999999996"/>
    <x v="2"/>
    <x v="85"/>
  </r>
  <r>
    <x v="0"/>
    <n v="1185732"/>
    <x v="292"/>
    <x v="0"/>
    <x v="46"/>
    <x v="48"/>
    <x v="1"/>
    <n v="41"/>
    <x v="228"/>
    <x v="2820"/>
    <n v="1808.1"/>
    <n v="0.49"/>
    <x v="2"/>
    <x v="87"/>
  </r>
  <r>
    <x v="0"/>
    <n v="1185732"/>
    <x v="292"/>
    <x v="0"/>
    <x v="46"/>
    <x v="48"/>
    <x v="2"/>
    <n v="39"/>
    <x v="188"/>
    <x v="2777"/>
    <n v="1394.25"/>
    <n v="0.55000000000000004"/>
    <x v="2"/>
    <x v="93"/>
  </r>
  <r>
    <x v="0"/>
    <n v="1185732"/>
    <x v="292"/>
    <x v="0"/>
    <x v="46"/>
    <x v="48"/>
    <x v="3"/>
    <n v="39"/>
    <x v="180"/>
    <x v="1021"/>
    <n v="1263.6000000000001"/>
    <n v="0.54"/>
    <x v="2"/>
    <x v="93"/>
  </r>
  <r>
    <x v="0"/>
    <n v="1185732"/>
    <x v="292"/>
    <x v="0"/>
    <x v="46"/>
    <x v="48"/>
    <x v="4"/>
    <n v="48"/>
    <x v="208"/>
    <x v="2740"/>
    <n v="1141.4399999999998"/>
    <n v="0.41"/>
    <x v="2"/>
    <x v="92"/>
  </r>
  <r>
    <x v="0"/>
    <n v="1185732"/>
    <x v="292"/>
    <x v="0"/>
    <x v="46"/>
    <x v="48"/>
    <x v="5"/>
    <n v="51"/>
    <x v="246"/>
    <x v="1772"/>
    <n v="2288.88"/>
    <n v="0.51"/>
    <x v="2"/>
    <x v="109"/>
  </r>
  <r>
    <x v="0"/>
    <n v="1185732"/>
    <x v="320"/>
    <x v="0"/>
    <x v="46"/>
    <x v="48"/>
    <x v="0"/>
    <n v="46"/>
    <x v="212"/>
    <x v="1308"/>
    <n v="3456.8999999999996"/>
    <n v="0.44999999999999996"/>
    <x v="2"/>
    <x v="89"/>
  </r>
  <r>
    <x v="0"/>
    <n v="1185732"/>
    <x v="320"/>
    <x v="0"/>
    <x v="46"/>
    <x v="48"/>
    <x v="1"/>
    <n v="41"/>
    <x v="194"/>
    <x v="2758"/>
    <n v="1660.5"/>
    <n v="0.5"/>
    <x v="2"/>
    <x v="87"/>
  </r>
  <r>
    <x v="0"/>
    <n v="1185732"/>
    <x v="320"/>
    <x v="0"/>
    <x v="46"/>
    <x v="48"/>
    <x v="2"/>
    <n v="37"/>
    <x v="188"/>
    <x v="2821"/>
    <n v="1250.6000000000001"/>
    <n v="0.52"/>
    <x v="2"/>
    <x v="117"/>
  </r>
  <r>
    <x v="0"/>
    <n v="1185732"/>
    <x v="320"/>
    <x v="0"/>
    <x v="46"/>
    <x v="48"/>
    <x v="3"/>
    <n v="37"/>
    <x v="208"/>
    <x v="2693"/>
    <n v="1115.92"/>
    <n v="0.52"/>
    <x v="2"/>
    <x v="117"/>
  </r>
  <r>
    <x v="0"/>
    <n v="1185732"/>
    <x v="320"/>
    <x v="0"/>
    <x v="46"/>
    <x v="48"/>
    <x v="4"/>
    <n v="47"/>
    <x v="184"/>
    <x v="1167"/>
    <n v="1184.4000000000001"/>
    <n v="0.4"/>
    <x v="2"/>
    <x v="85"/>
  </r>
  <r>
    <x v="0"/>
    <n v="1185732"/>
    <x v="320"/>
    <x v="0"/>
    <x v="46"/>
    <x v="48"/>
    <x v="5"/>
    <n v="50"/>
    <x v="210"/>
    <x v="1826"/>
    <n v="2900"/>
    <n v="0.5"/>
    <x v="2"/>
    <x v="100"/>
  </r>
  <r>
    <x v="0"/>
    <n v="1185732"/>
    <x v="352"/>
    <x v="0"/>
    <x v="46"/>
    <x v="48"/>
    <x v="0"/>
    <n v="46"/>
    <x v="231"/>
    <x v="2247"/>
    <n v="3157.44"/>
    <n v="0.48"/>
    <x v="2"/>
    <x v="89"/>
  </r>
  <r>
    <x v="0"/>
    <n v="1185732"/>
    <x v="352"/>
    <x v="0"/>
    <x v="46"/>
    <x v="48"/>
    <x v="1"/>
    <n v="42"/>
    <x v="250"/>
    <x v="1299"/>
    <n v="1796.34"/>
    <n v="0.47"/>
    <x v="2"/>
    <x v="119"/>
  </r>
  <r>
    <x v="0"/>
    <n v="1185732"/>
    <x v="352"/>
    <x v="0"/>
    <x v="46"/>
    <x v="48"/>
    <x v="2"/>
    <n v="38"/>
    <x v="41"/>
    <x v="1027"/>
    <n v="1567.5000000000002"/>
    <n v="0.55000000000000004"/>
    <x v="2"/>
    <x v="115"/>
  </r>
  <r>
    <x v="0"/>
    <n v="1185732"/>
    <x v="352"/>
    <x v="0"/>
    <x v="46"/>
    <x v="48"/>
    <x v="3"/>
    <n v="37"/>
    <x v="203"/>
    <x v="2822"/>
    <n v="764.79000000000008"/>
    <n v="0.53"/>
    <x v="2"/>
    <x v="117"/>
  </r>
  <r>
    <x v="0"/>
    <n v="1185732"/>
    <x v="352"/>
    <x v="0"/>
    <x v="46"/>
    <x v="48"/>
    <x v="4"/>
    <n v="45"/>
    <x v="226"/>
    <x v="2823"/>
    <n v="558"/>
    <n v="0.4"/>
    <x v="2"/>
    <x v="96"/>
  </r>
  <r>
    <x v="0"/>
    <n v="1185732"/>
    <x v="352"/>
    <x v="0"/>
    <x v="46"/>
    <x v="48"/>
    <x v="5"/>
    <n v="52"/>
    <x v="237"/>
    <x v="1074"/>
    <n v="2442.96"/>
    <n v="0.54"/>
    <x v="2"/>
    <x v="107"/>
  </r>
  <r>
    <x v="0"/>
    <n v="1185732"/>
    <x v="382"/>
    <x v="0"/>
    <x v="46"/>
    <x v="48"/>
    <x v="0"/>
    <n v="45"/>
    <x v="215"/>
    <x v="1873"/>
    <n v="2247.75"/>
    <n v="0.44999999999999996"/>
    <x v="2"/>
    <x v="96"/>
  </r>
  <r>
    <x v="0"/>
    <n v="1185732"/>
    <x v="382"/>
    <x v="0"/>
    <x v="46"/>
    <x v="48"/>
    <x v="1"/>
    <n v="43"/>
    <x v="195"/>
    <x v="1768"/>
    <n v="1155.8399999999999"/>
    <n v="0.48"/>
    <x v="2"/>
    <x v="94"/>
  </r>
  <r>
    <x v="0"/>
    <n v="1185732"/>
    <x v="382"/>
    <x v="0"/>
    <x v="46"/>
    <x v="48"/>
    <x v="2"/>
    <n v="36"/>
    <x v="183"/>
    <x v="1457"/>
    <n v="697.68000000000006"/>
    <n v="0.51"/>
    <x v="2"/>
    <x v="86"/>
  </r>
  <r>
    <x v="0"/>
    <n v="1185732"/>
    <x v="382"/>
    <x v="0"/>
    <x v="46"/>
    <x v="48"/>
    <x v="3"/>
    <n v="39"/>
    <x v="234"/>
    <x v="1590"/>
    <n v="568.62"/>
    <n v="0.54"/>
    <x v="2"/>
    <x v="93"/>
  </r>
  <r>
    <x v="0"/>
    <n v="1185732"/>
    <x v="382"/>
    <x v="0"/>
    <x v="46"/>
    <x v="48"/>
    <x v="4"/>
    <n v="47"/>
    <x v="234"/>
    <x v="2824"/>
    <n v="520.29"/>
    <n v="0.41"/>
    <x v="2"/>
    <x v="85"/>
  </r>
  <r>
    <x v="0"/>
    <n v="1185732"/>
    <x v="382"/>
    <x v="0"/>
    <x v="46"/>
    <x v="48"/>
    <x v="5"/>
    <n v="52"/>
    <x v="208"/>
    <x v="2479"/>
    <n v="1538.16"/>
    <n v="0.51"/>
    <x v="2"/>
    <x v="107"/>
  </r>
  <r>
    <x v="0"/>
    <n v="1185732"/>
    <x v="414"/>
    <x v="0"/>
    <x v="46"/>
    <x v="48"/>
    <x v="0"/>
    <n v="53"/>
    <x v="198"/>
    <x v="1914"/>
    <n v="2491"/>
    <n v="0.5"/>
    <x v="2"/>
    <x v="102"/>
  </r>
  <r>
    <x v="0"/>
    <n v="1185732"/>
    <x v="414"/>
    <x v="0"/>
    <x v="46"/>
    <x v="48"/>
    <x v="1"/>
    <n v="46"/>
    <x v="195"/>
    <x v="1531"/>
    <n v="1262.24"/>
    <n v="0.49"/>
    <x v="2"/>
    <x v="89"/>
  </r>
  <r>
    <x v="0"/>
    <n v="1185732"/>
    <x v="414"/>
    <x v="0"/>
    <x v="46"/>
    <x v="48"/>
    <x v="2"/>
    <n v="45"/>
    <x v="225"/>
    <x v="2562"/>
    <n v="678.6"/>
    <n v="0.52"/>
    <x v="2"/>
    <x v="96"/>
  </r>
  <r>
    <x v="0"/>
    <n v="1185732"/>
    <x v="414"/>
    <x v="0"/>
    <x v="46"/>
    <x v="48"/>
    <x v="3"/>
    <n v="47"/>
    <x v="264"/>
    <x v="1571"/>
    <n v="540.5"/>
    <n v="0.5"/>
    <x v="2"/>
    <x v="85"/>
  </r>
  <r>
    <x v="0"/>
    <n v="1185732"/>
    <x v="414"/>
    <x v="0"/>
    <x v="46"/>
    <x v="48"/>
    <x v="4"/>
    <n v="55"/>
    <x v="182"/>
    <x v="2825"/>
    <n v="418"/>
    <n v="0.4"/>
    <x v="2"/>
    <x v="88"/>
  </r>
  <r>
    <x v="2"/>
    <n v="1185732"/>
    <x v="414"/>
    <x v="0"/>
    <x v="46"/>
    <x v="48"/>
    <x v="5"/>
    <n v="64"/>
    <x v="208"/>
    <x v="1067"/>
    <n v="1893.1200000000001"/>
    <n v="0.51"/>
    <x v="2"/>
    <x v="101"/>
  </r>
  <r>
    <x v="2"/>
    <n v="1185732"/>
    <x v="444"/>
    <x v="0"/>
    <x v="46"/>
    <x v="48"/>
    <x v="0"/>
    <n v="55"/>
    <x v="60"/>
    <x v="2826"/>
    <n v="2560.25"/>
    <n v="0.49"/>
    <x v="2"/>
    <x v="88"/>
  </r>
  <r>
    <x v="2"/>
    <n v="1185732"/>
    <x v="444"/>
    <x v="0"/>
    <x v="46"/>
    <x v="48"/>
    <x v="1"/>
    <n v="46"/>
    <x v="184"/>
    <x v="2606"/>
    <n v="1304.0999999999999"/>
    <n v="0.44999999999999996"/>
    <x v="2"/>
    <x v="89"/>
  </r>
  <r>
    <x v="2"/>
    <n v="1185732"/>
    <x v="444"/>
    <x v="0"/>
    <x v="46"/>
    <x v="48"/>
    <x v="2"/>
    <n v="48"/>
    <x v="293"/>
    <x v="2827"/>
    <n v="1658.88"/>
    <n v="0.54"/>
    <x v="2"/>
    <x v="92"/>
  </r>
  <r>
    <x v="2"/>
    <n v="1185732"/>
    <x v="444"/>
    <x v="0"/>
    <x v="46"/>
    <x v="48"/>
    <x v="3"/>
    <n v="48"/>
    <x v="208"/>
    <x v="2740"/>
    <n v="1531.2"/>
    <n v="0.55000000000000004"/>
    <x v="2"/>
    <x v="92"/>
  </r>
  <r>
    <x v="2"/>
    <n v="1185732"/>
    <x v="444"/>
    <x v="0"/>
    <x v="46"/>
    <x v="48"/>
    <x v="4"/>
    <n v="58"/>
    <x v="178"/>
    <x v="2685"/>
    <n v="1122.8800000000001"/>
    <n v="0.44"/>
    <x v="2"/>
    <x v="91"/>
  </r>
  <r>
    <x v="2"/>
    <n v="1185732"/>
    <x v="444"/>
    <x v="0"/>
    <x v="46"/>
    <x v="48"/>
    <x v="5"/>
    <n v="60"/>
    <x v="169"/>
    <x v="1506"/>
    <n v="2402.4"/>
    <n v="0.52"/>
    <x v="2"/>
    <x v="106"/>
  </r>
  <r>
    <x v="2"/>
    <n v="1185732"/>
    <x v="473"/>
    <x v="0"/>
    <x v="46"/>
    <x v="48"/>
    <x v="0"/>
    <n v="54"/>
    <x v="192"/>
    <x v="2242"/>
    <n v="3645"/>
    <n v="0.5"/>
    <x v="2"/>
    <x v="99"/>
  </r>
  <r>
    <x v="2"/>
    <n v="1185732"/>
    <x v="473"/>
    <x v="0"/>
    <x v="46"/>
    <x v="48"/>
    <x v="1"/>
    <n v="45"/>
    <x v="252"/>
    <x v="1517"/>
    <n v="1684.8"/>
    <n v="0.48"/>
    <x v="2"/>
    <x v="96"/>
  </r>
  <r>
    <x v="2"/>
    <n v="1185732"/>
    <x v="473"/>
    <x v="0"/>
    <x v="46"/>
    <x v="48"/>
    <x v="2"/>
    <n v="47"/>
    <x v="238"/>
    <x v="1057"/>
    <n v="1773.78"/>
    <n v="0.51"/>
    <x v="2"/>
    <x v="85"/>
  </r>
  <r>
    <x v="2"/>
    <n v="1185732"/>
    <x v="473"/>
    <x v="0"/>
    <x v="46"/>
    <x v="48"/>
    <x v="3"/>
    <n v="48"/>
    <x v="188"/>
    <x v="1320"/>
    <n v="1560"/>
    <n v="0.5"/>
    <x v="2"/>
    <x v="92"/>
  </r>
  <r>
    <x v="2"/>
    <n v="1185732"/>
    <x v="473"/>
    <x v="0"/>
    <x v="46"/>
    <x v="48"/>
    <x v="4"/>
    <n v="56"/>
    <x v="181"/>
    <x v="1465"/>
    <n v="1637.44"/>
    <n v="0.43"/>
    <x v="2"/>
    <x v="97"/>
  </r>
  <r>
    <x v="2"/>
    <n v="1185732"/>
    <x v="473"/>
    <x v="0"/>
    <x v="46"/>
    <x v="48"/>
    <x v="5"/>
    <n v="60"/>
    <x v="211"/>
    <x v="2047"/>
    <n v="2805"/>
    <n v="0.55000000000000004"/>
    <x v="2"/>
    <x v="106"/>
  </r>
  <r>
    <x v="2"/>
    <n v="1185732"/>
    <x v="181"/>
    <x v="0"/>
    <x v="46"/>
    <x v="48"/>
    <x v="0"/>
    <n v="38"/>
    <x v="214"/>
    <x v="2257"/>
    <n v="2058.84"/>
    <n v="0.43"/>
    <x v="2"/>
    <x v="115"/>
  </r>
  <r>
    <x v="2"/>
    <n v="1185732"/>
    <x v="181"/>
    <x v="0"/>
    <x v="46"/>
    <x v="48"/>
    <x v="1"/>
    <n v="38"/>
    <x v="181"/>
    <x v="1621"/>
    <n v="1136.96"/>
    <n v="0.44"/>
    <x v="2"/>
    <x v="115"/>
  </r>
  <r>
    <x v="2"/>
    <n v="1185732"/>
    <x v="181"/>
    <x v="0"/>
    <x v="46"/>
    <x v="48"/>
    <x v="2"/>
    <n v="27"/>
    <x v="201"/>
    <x v="2828"/>
    <n v="709.56"/>
    <n v="0.36"/>
    <x v="2"/>
    <x v="118"/>
  </r>
  <r>
    <x v="2"/>
    <n v="1185732"/>
    <x v="181"/>
    <x v="0"/>
    <x v="46"/>
    <x v="48"/>
    <x v="3"/>
    <n v="34"/>
    <x v="259"/>
    <x v="2829"/>
    <n v="335.92"/>
    <n v="0.38"/>
    <x v="2"/>
    <x v="111"/>
  </r>
  <r>
    <x v="2"/>
    <n v="1185732"/>
    <x v="181"/>
    <x v="0"/>
    <x v="46"/>
    <x v="48"/>
    <x v="4"/>
    <n v="48"/>
    <x v="207"/>
    <x v="2745"/>
    <n v="767.52"/>
    <n v="0.39"/>
    <x v="2"/>
    <x v="92"/>
  </r>
  <r>
    <x v="2"/>
    <n v="1185732"/>
    <x v="181"/>
    <x v="0"/>
    <x v="46"/>
    <x v="48"/>
    <x v="5"/>
    <n v="38"/>
    <x v="227"/>
    <x v="2044"/>
    <n v="1090.5999999999999"/>
    <n v="0.41"/>
    <x v="2"/>
    <x v="115"/>
  </r>
  <r>
    <x v="2"/>
    <n v="1185732"/>
    <x v="210"/>
    <x v="0"/>
    <x v="46"/>
    <x v="48"/>
    <x v="0"/>
    <n v="36"/>
    <x v="150"/>
    <x v="1735"/>
    <n v="2066.4"/>
    <n v="0.41"/>
    <x v="2"/>
    <x v="86"/>
  </r>
  <r>
    <x v="2"/>
    <n v="1185732"/>
    <x v="210"/>
    <x v="0"/>
    <x v="46"/>
    <x v="48"/>
    <x v="1"/>
    <n v="38"/>
    <x v="207"/>
    <x v="1696"/>
    <n v="654.36"/>
    <n v="0.42"/>
    <x v="2"/>
    <x v="115"/>
  </r>
  <r>
    <x v="2"/>
    <n v="1185732"/>
    <x v="210"/>
    <x v="0"/>
    <x v="46"/>
    <x v="48"/>
    <x v="2"/>
    <n v="29"/>
    <x v="180"/>
    <x v="1667"/>
    <n v="661.2"/>
    <n v="0.38"/>
    <x v="2"/>
    <x v="116"/>
  </r>
  <r>
    <x v="2"/>
    <n v="1185732"/>
    <x v="210"/>
    <x v="0"/>
    <x v="47"/>
    <x v="49"/>
    <x v="3"/>
    <n v="32"/>
    <x v="181"/>
    <x v="1569"/>
    <n v="826.88"/>
    <n v="0.38"/>
    <x v="2"/>
    <x v="114"/>
  </r>
  <r>
    <x v="2"/>
    <n v="1185732"/>
    <x v="210"/>
    <x v="0"/>
    <x v="47"/>
    <x v="49"/>
    <x v="4"/>
    <n v="48"/>
    <x v="207"/>
    <x v="2745"/>
    <n v="747.84"/>
    <n v="0.38"/>
    <x v="2"/>
    <x v="92"/>
  </r>
  <r>
    <x v="2"/>
    <n v="1185732"/>
    <x v="210"/>
    <x v="0"/>
    <x v="47"/>
    <x v="49"/>
    <x v="5"/>
    <n v="38"/>
    <x v="41"/>
    <x v="1027"/>
    <n v="1254"/>
    <n v="0.44"/>
    <x v="2"/>
    <x v="115"/>
  </r>
  <r>
    <x v="2"/>
    <n v="1185732"/>
    <x v="218"/>
    <x v="0"/>
    <x v="47"/>
    <x v="49"/>
    <x v="0"/>
    <n v="38"/>
    <x v="268"/>
    <x v="2830"/>
    <n v="2123.44"/>
    <n v="0.44"/>
    <x v="2"/>
    <x v="115"/>
  </r>
  <r>
    <x v="2"/>
    <n v="1185732"/>
    <x v="218"/>
    <x v="0"/>
    <x v="47"/>
    <x v="49"/>
    <x v="1"/>
    <n v="38"/>
    <x v="172"/>
    <x v="1016"/>
    <n v="803.69999999999993"/>
    <n v="0.44999999999999996"/>
    <x v="2"/>
    <x v="115"/>
  </r>
  <r>
    <x v="2"/>
    <n v="1185732"/>
    <x v="218"/>
    <x v="0"/>
    <x v="47"/>
    <x v="49"/>
    <x v="2"/>
    <n v="28"/>
    <x v="50"/>
    <x v="1415"/>
    <n v="546"/>
    <n v="0.39"/>
    <x v="2"/>
    <x v="128"/>
  </r>
  <r>
    <x v="2"/>
    <n v="1185732"/>
    <x v="218"/>
    <x v="0"/>
    <x v="47"/>
    <x v="49"/>
    <x v="3"/>
    <n v="34"/>
    <x v="237"/>
    <x v="1431"/>
    <n v="1064.8799999999999"/>
    <n v="0.36"/>
    <x v="2"/>
    <x v="111"/>
  </r>
  <r>
    <x v="2"/>
    <n v="1185732"/>
    <x v="218"/>
    <x v="0"/>
    <x v="47"/>
    <x v="49"/>
    <x v="4"/>
    <n v="46"/>
    <x v="225"/>
    <x v="2542"/>
    <n v="520.26"/>
    <n v="0.39"/>
    <x v="2"/>
    <x v="89"/>
  </r>
  <r>
    <x v="2"/>
    <n v="1185732"/>
    <x v="218"/>
    <x v="0"/>
    <x v="47"/>
    <x v="49"/>
    <x v="5"/>
    <n v="39"/>
    <x v="190"/>
    <x v="1015"/>
    <n v="863.45999999999992"/>
    <n v="0.41"/>
    <x v="2"/>
    <x v="93"/>
  </r>
  <r>
    <x v="2"/>
    <n v="1185732"/>
    <x v="237"/>
    <x v="0"/>
    <x v="47"/>
    <x v="49"/>
    <x v="0"/>
    <n v="38"/>
    <x v="236"/>
    <x v="1663"/>
    <n v="2000.6999999999998"/>
    <n v="0.44999999999999996"/>
    <x v="2"/>
    <x v="115"/>
  </r>
  <r>
    <x v="2"/>
    <n v="1185732"/>
    <x v="237"/>
    <x v="0"/>
    <x v="47"/>
    <x v="49"/>
    <x v="1"/>
    <n v="37"/>
    <x v="222"/>
    <x v="2831"/>
    <n v="732.6"/>
    <n v="0.44"/>
    <x v="2"/>
    <x v="117"/>
  </r>
  <r>
    <x v="2"/>
    <n v="1185732"/>
    <x v="237"/>
    <x v="0"/>
    <x v="47"/>
    <x v="49"/>
    <x v="2"/>
    <n v="29"/>
    <x v="207"/>
    <x v="1605"/>
    <n v="416.15"/>
    <n v="0.35"/>
    <x v="2"/>
    <x v="116"/>
  </r>
  <r>
    <x v="2"/>
    <n v="1185732"/>
    <x v="237"/>
    <x v="0"/>
    <x v="47"/>
    <x v="49"/>
    <x v="3"/>
    <n v="32"/>
    <x v="191"/>
    <x v="2514"/>
    <n v="436.8"/>
    <n v="0.39"/>
    <x v="2"/>
    <x v="114"/>
  </r>
  <r>
    <x v="2"/>
    <n v="1185732"/>
    <x v="237"/>
    <x v="0"/>
    <x v="47"/>
    <x v="49"/>
    <x v="4"/>
    <n v="49"/>
    <x v="204"/>
    <x v="2649"/>
    <n v="614.46"/>
    <n v="0.38"/>
    <x v="2"/>
    <x v="98"/>
  </r>
  <r>
    <x v="2"/>
    <n v="1185732"/>
    <x v="237"/>
    <x v="0"/>
    <x v="47"/>
    <x v="49"/>
    <x v="5"/>
    <n v="39"/>
    <x v="170"/>
    <x v="2832"/>
    <n v="1424.28"/>
    <n v="0.44"/>
    <x v="2"/>
    <x v="93"/>
  </r>
  <r>
    <x v="2"/>
    <n v="1185732"/>
    <x v="266"/>
    <x v="0"/>
    <x v="47"/>
    <x v="49"/>
    <x v="0"/>
    <n v="53"/>
    <x v="285"/>
    <x v="2833"/>
    <n v="2939.91"/>
    <n v="0.43"/>
    <x v="2"/>
    <x v="102"/>
  </r>
  <r>
    <x v="2"/>
    <n v="1185732"/>
    <x v="266"/>
    <x v="0"/>
    <x v="47"/>
    <x v="49"/>
    <x v="1"/>
    <n v="47"/>
    <x v="190"/>
    <x v="2597"/>
    <n v="1091.3399999999999"/>
    <n v="0.43"/>
    <x v="2"/>
    <x v="85"/>
  </r>
  <r>
    <x v="2"/>
    <n v="1185732"/>
    <x v="266"/>
    <x v="0"/>
    <x v="47"/>
    <x v="49"/>
    <x v="2"/>
    <n v="41"/>
    <x v="195"/>
    <x v="1047"/>
    <n v="918.40000000000009"/>
    <n v="0.4"/>
    <x v="2"/>
    <x v="87"/>
  </r>
  <r>
    <x v="2"/>
    <n v="1185732"/>
    <x v="266"/>
    <x v="0"/>
    <x v="47"/>
    <x v="49"/>
    <x v="3"/>
    <n v="44"/>
    <x v="172"/>
    <x v="1132"/>
    <n v="806.52"/>
    <n v="0.39"/>
    <x v="2"/>
    <x v="90"/>
  </r>
  <r>
    <x v="2"/>
    <n v="1185732"/>
    <x v="266"/>
    <x v="0"/>
    <x v="47"/>
    <x v="49"/>
    <x v="4"/>
    <n v="50"/>
    <x v="190"/>
    <x v="1147"/>
    <n v="1026"/>
    <n v="0.38"/>
    <x v="2"/>
    <x v="100"/>
  </r>
  <r>
    <x v="2"/>
    <n v="1185732"/>
    <x v="266"/>
    <x v="0"/>
    <x v="47"/>
    <x v="49"/>
    <x v="5"/>
    <n v="55"/>
    <x v="246"/>
    <x v="2834"/>
    <n v="1984.3999999999999"/>
    <n v="0.41"/>
    <x v="2"/>
    <x v="88"/>
  </r>
  <r>
    <x v="2"/>
    <n v="1185732"/>
    <x v="299"/>
    <x v="0"/>
    <x v="47"/>
    <x v="49"/>
    <x v="0"/>
    <n v="51"/>
    <x v="155"/>
    <x v="2835"/>
    <n v="3320.1"/>
    <n v="0.42"/>
    <x v="2"/>
    <x v="109"/>
  </r>
  <r>
    <x v="2"/>
    <n v="1185732"/>
    <x v="299"/>
    <x v="0"/>
    <x v="47"/>
    <x v="49"/>
    <x v="1"/>
    <n v="47"/>
    <x v="198"/>
    <x v="2707"/>
    <n v="1855.56"/>
    <n v="0.42"/>
    <x v="2"/>
    <x v="85"/>
  </r>
  <r>
    <x v="2"/>
    <n v="1185732"/>
    <x v="299"/>
    <x v="0"/>
    <x v="47"/>
    <x v="49"/>
    <x v="2"/>
    <n v="42"/>
    <x v="181"/>
    <x v="2062"/>
    <n v="1028.1599999999999"/>
    <n v="0.36"/>
    <x v="2"/>
    <x v="119"/>
  </r>
  <r>
    <x v="2"/>
    <n v="1185732"/>
    <x v="299"/>
    <x v="0"/>
    <x v="47"/>
    <x v="49"/>
    <x v="3"/>
    <n v="41"/>
    <x v="188"/>
    <x v="2759"/>
    <n v="932.74999999999989"/>
    <n v="0.35"/>
    <x v="2"/>
    <x v="87"/>
  </r>
  <r>
    <x v="2"/>
    <n v="1185732"/>
    <x v="299"/>
    <x v="0"/>
    <x v="47"/>
    <x v="49"/>
    <x v="4"/>
    <n v="51"/>
    <x v="229"/>
    <x v="1151"/>
    <n v="1143.42"/>
    <n v="0.38"/>
    <x v="2"/>
    <x v="109"/>
  </r>
  <r>
    <x v="2"/>
    <n v="1185732"/>
    <x v="299"/>
    <x v="0"/>
    <x v="47"/>
    <x v="49"/>
    <x v="5"/>
    <n v="54"/>
    <x v="253"/>
    <x v="1828"/>
    <n v="2181.6"/>
    <n v="0.4"/>
    <x v="2"/>
    <x v="99"/>
  </r>
  <r>
    <x v="2"/>
    <n v="1185732"/>
    <x v="327"/>
    <x v="0"/>
    <x v="47"/>
    <x v="49"/>
    <x v="0"/>
    <n v="52"/>
    <x v="42"/>
    <x v="1216"/>
    <n v="3276"/>
    <n v="0.42"/>
    <x v="2"/>
    <x v="107"/>
  </r>
  <r>
    <x v="2"/>
    <n v="1185732"/>
    <x v="327"/>
    <x v="0"/>
    <x v="47"/>
    <x v="49"/>
    <x v="1"/>
    <n v="49"/>
    <x v="193"/>
    <x v="2699"/>
    <n v="2212.35"/>
    <n v="0.43"/>
    <x v="2"/>
    <x v="98"/>
  </r>
  <r>
    <x v="2"/>
    <n v="1185732"/>
    <x v="327"/>
    <x v="0"/>
    <x v="47"/>
    <x v="49"/>
    <x v="2"/>
    <n v="41"/>
    <x v="169"/>
    <x v="986"/>
    <n v="1168.0899999999999"/>
    <n v="0.37"/>
    <x v="2"/>
    <x v="87"/>
  </r>
  <r>
    <x v="2"/>
    <n v="1185732"/>
    <x v="327"/>
    <x v="0"/>
    <x v="47"/>
    <x v="49"/>
    <x v="3"/>
    <n v="44"/>
    <x v="195"/>
    <x v="1173"/>
    <n v="887.04"/>
    <n v="0.36"/>
    <x v="2"/>
    <x v="90"/>
  </r>
  <r>
    <x v="2"/>
    <n v="1185732"/>
    <x v="327"/>
    <x v="0"/>
    <x v="47"/>
    <x v="49"/>
    <x v="4"/>
    <n v="53"/>
    <x v="181"/>
    <x v="1746"/>
    <n v="1405.56"/>
    <n v="0.39"/>
    <x v="2"/>
    <x v="102"/>
  </r>
  <r>
    <x v="2"/>
    <n v="1185732"/>
    <x v="327"/>
    <x v="0"/>
    <x v="47"/>
    <x v="49"/>
    <x v="5"/>
    <n v="55"/>
    <x v="209"/>
    <x v="1505"/>
    <n v="2956.7999999999997"/>
    <n v="0.42"/>
    <x v="2"/>
    <x v="88"/>
  </r>
  <r>
    <x v="2"/>
    <n v="1185732"/>
    <x v="359"/>
    <x v="0"/>
    <x v="47"/>
    <x v="49"/>
    <x v="0"/>
    <n v="50"/>
    <x v="147"/>
    <x v="2836"/>
    <n v="3542"/>
    <n v="0.44"/>
    <x v="2"/>
    <x v="100"/>
  </r>
  <r>
    <x v="2"/>
    <n v="1185732"/>
    <x v="359"/>
    <x v="0"/>
    <x v="47"/>
    <x v="49"/>
    <x v="1"/>
    <n v="47"/>
    <x v="246"/>
    <x v="1771"/>
    <n v="1695.76"/>
    <n v="0.41"/>
    <x v="2"/>
    <x v="85"/>
  </r>
  <r>
    <x v="2"/>
    <n v="1185732"/>
    <x v="359"/>
    <x v="0"/>
    <x v="47"/>
    <x v="49"/>
    <x v="2"/>
    <n v="42"/>
    <x v="173"/>
    <x v="2606"/>
    <n v="1014.3"/>
    <n v="0.35"/>
    <x v="2"/>
    <x v="119"/>
  </r>
  <r>
    <x v="2"/>
    <n v="1185732"/>
    <x v="359"/>
    <x v="0"/>
    <x v="47"/>
    <x v="49"/>
    <x v="3"/>
    <n v="42"/>
    <x v="175"/>
    <x v="1593"/>
    <n v="771.12"/>
    <n v="0.36"/>
    <x v="2"/>
    <x v="119"/>
  </r>
  <r>
    <x v="2"/>
    <n v="1185732"/>
    <x v="359"/>
    <x v="0"/>
    <x v="47"/>
    <x v="49"/>
    <x v="4"/>
    <n v="50"/>
    <x v="178"/>
    <x v="995"/>
    <n v="814"/>
    <n v="0.37"/>
    <x v="2"/>
    <x v="100"/>
  </r>
  <r>
    <x v="2"/>
    <n v="1185732"/>
    <x v="359"/>
    <x v="0"/>
    <x v="47"/>
    <x v="49"/>
    <x v="5"/>
    <n v="58"/>
    <x v="250"/>
    <x v="1064"/>
    <n v="2375.1"/>
    <n v="0.44999999999999996"/>
    <x v="2"/>
    <x v="91"/>
  </r>
  <r>
    <x v="2"/>
    <n v="1185732"/>
    <x v="389"/>
    <x v="0"/>
    <x v="47"/>
    <x v="49"/>
    <x v="0"/>
    <n v="53"/>
    <x v="192"/>
    <x v="1099"/>
    <n v="3005.1"/>
    <n v="0.42"/>
    <x v="2"/>
    <x v="102"/>
  </r>
  <r>
    <x v="2"/>
    <n v="1185732"/>
    <x v="389"/>
    <x v="0"/>
    <x v="47"/>
    <x v="49"/>
    <x v="1"/>
    <n v="49"/>
    <x v="184"/>
    <x v="2837"/>
    <n v="1234.8000000000002"/>
    <n v="0.4"/>
    <x v="2"/>
    <x v="98"/>
  </r>
  <r>
    <x v="2"/>
    <n v="1185732"/>
    <x v="389"/>
    <x v="0"/>
    <x v="47"/>
    <x v="49"/>
    <x v="2"/>
    <n v="41"/>
    <x v="203"/>
    <x v="2838"/>
    <n v="591.63"/>
    <n v="0.37"/>
    <x v="2"/>
    <x v="87"/>
  </r>
  <r>
    <x v="2"/>
    <n v="1185732"/>
    <x v="389"/>
    <x v="0"/>
    <x v="47"/>
    <x v="49"/>
    <x v="3"/>
    <n v="42"/>
    <x v="218"/>
    <x v="1005"/>
    <n v="604.80000000000007"/>
    <n v="0.4"/>
    <x v="2"/>
    <x v="119"/>
  </r>
  <r>
    <x v="2"/>
    <n v="1185732"/>
    <x v="389"/>
    <x v="0"/>
    <x v="47"/>
    <x v="49"/>
    <x v="4"/>
    <n v="52"/>
    <x v="171"/>
    <x v="1459"/>
    <n v="636.48"/>
    <n v="0.36"/>
    <x v="2"/>
    <x v="107"/>
  </r>
  <r>
    <x v="2"/>
    <n v="1185732"/>
    <x v="389"/>
    <x v="0"/>
    <x v="47"/>
    <x v="49"/>
    <x v="5"/>
    <n v="57"/>
    <x v="184"/>
    <x v="1626"/>
    <n v="1615.9499999999998"/>
    <n v="0.44999999999999996"/>
    <x v="2"/>
    <x v="126"/>
  </r>
  <r>
    <x v="2"/>
    <n v="1185732"/>
    <x v="421"/>
    <x v="0"/>
    <x v="47"/>
    <x v="49"/>
    <x v="0"/>
    <n v="57"/>
    <x v="196"/>
    <x v="2485"/>
    <n v="3077.9999999999995"/>
    <n v="0.44999999999999996"/>
    <x v="2"/>
    <x v="126"/>
  </r>
  <r>
    <x v="2"/>
    <n v="1185732"/>
    <x v="421"/>
    <x v="0"/>
    <x v="47"/>
    <x v="49"/>
    <x v="1"/>
    <n v="53"/>
    <x v="195"/>
    <x v="2839"/>
    <n v="1335.6"/>
    <n v="0.44999999999999996"/>
    <x v="2"/>
    <x v="102"/>
  </r>
  <r>
    <x v="2"/>
    <n v="1185732"/>
    <x v="421"/>
    <x v="0"/>
    <x v="47"/>
    <x v="49"/>
    <x v="2"/>
    <n v="53"/>
    <x v="171"/>
    <x v="2840"/>
    <n v="630.69999999999993"/>
    <n v="0.35"/>
    <x v="2"/>
    <x v="102"/>
  </r>
  <r>
    <x v="2"/>
    <n v="1185732"/>
    <x v="421"/>
    <x v="0"/>
    <x v="47"/>
    <x v="49"/>
    <x v="3"/>
    <n v="54"/>
    <x v="234"/>
    <x v="2841"/>
    <n v="554.04"/>
    <n v="0.38"/>
    <x v="2"/>
    <x v="99"/>
  </r>
  <r>
    <x v="2"/>
    <n v="1185732"/>
    <x v="421"/>
    <x v="0"/>
    <x v="47"/>
    <x v="49"/>
    <x v="4"/>
    <n v="62"/>
    <x v="234"/>
    <x v="2210"/>
    <n v="585.9"/>
    <n v="0.35"/>
    <x v="2"/>
    <x v="104"/>
  </r>
  <r>
    <x v="5"/>
    <n v="1185732"/>
    <x v="421"/>
    <x v="0"/>
    <x v="47"/>
    <x v="49"/>
    <x v="5"/>
    <n v="66"/>
    <x v="188"/>
    <x v="2037"/>
    <n v="1887.6"/>
    <n v="0.44"/>
    <x v="2"/>
    <x v="108"/>
  </r>
  <r>
    <x v="5"/>
    <n v="1185732"/>
    <x v="451"/>
    <x v="0"/>
    <x v="47"/>
    <x v="49"/>
    <x v="0"/>
    <n v="62"/>
    <x v="161"/>
    <x v="1340"/>
    <n v="3012.58"/>
    <n v="0.43"/>
    <x v="2"/>
    <x v="104"/>
  </r>
  <r>
    <x v="5"/>
    <n v="1185732"/>
    <x v="451"/>
    <x v="0"/>
    <x v="47"/>
    <x v="49"/>
    <x v="1"/>
    <n v="52"/>
    <x v="228"/>
    <x v="2809"/>
    <n v="2059.1999999999998"/>
    <n v="0.44"/>
    <x v="2"/>
    <x v="107"/>
  </r>
  <r>
    <x v="5"/>
    <n v="1185732"/>
    <x v="451"/>
    <x v="0"/>
    <x v="47"/>
    <x v="49"/>
    <x v="2"/>
    <n v="50"/>
    <x v="170"/>
    <x v="1810"/>
    <n v="1494"/>
    <n v="0.36"/>
    <x v="2"/>
    <x v="100"/>
  </r>
  <r>
    <x v="5"/>
    <n v="1185732"/>
    <x v="451"/>
    <x v="0"/>
    <x v="47"/>
    <x v="49"/>
    <x v="3"/>
    <n v="51"/>
    <x v="232"/>
    <x v="2807"/>
    <n v="1591.2"/>
    <n v="0.39"/>
    <x v="2"/>
    <x v="109"/>
  </r>
  <r>
    <x v="5"/>
    <n v="1185732"/>
    <x v="451"/>
    <x v="0"/>
    <x v="47"/>
    <x v="49"/>
    <x v="4"/>
    <n v="63"/>
    <x v="227"/>
    <x v="1692"/>
    <n v="1675.8"/>
    <n v="0.38"/>
    <x v="2"/>
    <x v="121"/>
  </r>
  <r>
    <x v="5"/>
    <n v="1185732"/>
    <x v="451"/>
    <x v="0"/>
    <x v="47"/>
    <x v="49"/>
    <x v="5"/>
    <n v="64"/>
    <x v="230"/>
    <x v="1154"/>
    <n v="2822.3999999999996"/>
    <n v="0.44999999999999996"/>
    <x v="2"/>
    <x v="101"/>
  </r>
  <r>
    <x v="5"/>
    <n v="1185732"/>
    <x v="480"/>
    <x v="0"/>
    <x v="47"/>
    <x v="49"/>
    <x v="0"/>
    <n v="64"/>
    <x v="42"/>
    <x v="1234"/>
    <n v="3935.9999999999995"/>
    <n v="0.41"/>
    <x v="2"/>
    <x v="101"/>
  </r>
  <r>
    <x v="5"/>
    <n v="1185732"/>
    <x v="480"/>
    <x v="0"/>
    <x v="47"/>
    <x v="49"/>
    <x v="1"/>
    <n v="53"/>
    <x v="193"/>
    <x v="2842"/>
    <n v="2226"/>
    <n v="0.4"/>
    <x v="2"/>
    <x v="102"/>
  </r>
  <r>
    <x v="5"/>
    <n v="1185732"/>
    <x v="480"/>
    <x v="0"/>
    <x v="47"/>
    <x v="49"/>
    <x v="2"/>
    <n v="51"/>
    <x v="230"/>
    <x v="1123"/>
    <n v="1949.22"/>
    <n v="0.39"/>
    <x v="2"/>
    <x v="109"/>
  </r>
  <r>
    <x v="5"/>
    <n v="1185732"/>
    <x v="480"/>
    <x v="0"/>
    <x v="47"/>
    <x v="49"/>
    <x v="3"/>
    <n v="52"/>
    <x v="41"/>
    <x v="1042"/>
    <n v="1482"/>
    <n v="0.38"/>
    <x v="2"/>
    <x v="107"/>
  </r>
  <r>
    <x v="5"/>
    <n v="1185732"/>
    <x v="480"/>
    <x v="0"/>
    <x v="47"/>
    <x v="49"/>
    <x v="4"/>
    <n v="62"/>
    <x v="199"/>
    <x v="1496"/>
    <n v="2031.1200000000001"/>
    <n v="0.39"/>
    <x v="2"/>
    <x v="104"/>
  </r>
  <r>
    <x v="5"/>
    <n v="1185732"/>
    <x v="480"/>
    <x v="0"/>
    <x v="47"/>
    <x v="49"/>
    <x v="5"/>
    <n v="65"/>
    <x v="205"/>
    <x v="2843"/>
    <n v="3203.2"/>
    <n v="0.44"/>
    <x v="2"/>
    <x v="124"/>
  </r>
  <r>
    <x v="5"/>
    <n v="1185732"/>
    <x v="178"/>
    <x v="0"/>
    <x v="47"/>
    <x v="49"/>
    <x v="0"/>
    <n v="44"/>
    <x v="152"/>
    <x v="2844"/>
    <n v="3678.4"/>
    <n v="0.55000000000000004"/>
    <x v="2"/>
    <x v="90"/>
  </r>
  <r>
    <x v="5"/>
    <n v="1185732"/>
    <x v="178"/>
    <x v="0"/>
    <x v="47"/>
    <x v="49"/>
    <x v="1"/>
    <n v="42"/>
    <x v="198"/>
    <x v="2529"/>
    <n v="2368.7999999999997"/>
    <n v="0.6"/>
    <x v="2"/>
    <x v="119"/>
  </r>
  <r>
    <x v="5"/>
    <n v="1185732"/>
    <x v="178"/>
    <x v="0"/>
    <x v="47"/>
    <x v="49"/>
    <x v="2"/>
    <n v="32"/>
    <x v="250"/>
    <x v="1651"/>
    <n v="1310.3999999999999"/>
    <n v="0.44999999999999996"/>
    <x v="2"/>
    <x v="114"/>
  </r>
  <r>
    <x v="5"/>
    <n v="1185732"/>
    <x v="178"/>
    <x v="0"/>
    <x v="47"/>
    <x v="49"/>
    <x v="3"/>
    <n v="39"/>
    <x v="178"/>
    <x v="2819"/>
    <n v="840.84"/>
    <n v="0.49"/>
    <x v="2"/>
    <x v="93"/>
  </r>
  <r>
    <x v="5"/>
    <n v="1185732"/>
    <x v="178"/>
    <x v="0"/>
    <x v="47"/>
    <x v="49"/>
    <x v="4"/>
    <n v="52"/>
    <x v="181"/>
    <x v="1625"/>
    <n v="1661.9199999999998"/>
    <n v="0.47"/>
    <x v="2"/>
    <x v="107"/>
  </r>
  <r>
    <x v="5"/>
    <n v="1185732"/>
    <x v="178"/>
    <x v="0"/>
    <x v="47"/>
    <x v="49"/>
    <x v="5"/>
    <n v="44"/>
    <x v="230"/>
    <x v="1466"/>
    <n v="2199.12"/>
    <n v="0.51"/>
    <x v="2"/>
    <x v="90"/>
  </r>
  <r>
    <x v="5"/>
    <n v="1185732"/>
    <x v="207"/>
    <x v="0"/>
    <x v="47"/>
    <x v="49"/>
    <x v="0"/>
    <n v="41"/>
    <x v="212"/>
    <x v="2221"/>
    <n v="3834.32"/>
    <n v="0.56000000000000005"/>
    <x v="2"/>
    <x v="87"/>
  </r>
  <r>
    <x v="5"/>
    <n v="1185732"/>
    <x v="207"/>
    <x v="0"/>
    <x v="47"/>
    <x v="49"/>
    <x v="1"/>
    <n v="44"/>
    <x v="176"/>
    <x v="1727"/>
    <n v="1610.3999999999999"/>
    <n v="0.6"/>
    <x v="2"/>
    <x v="90"/>
  </r>
  <r>
    <x v="5"/>
    <n v="1185732"/>
    <x v="207"/>
    <x v="0"/>
    <x v="47"/>
    <x v="49"/>
    <x v="2"/>
    <n v="33"/>
    <x v="238"/>
    <x v="2069"/>
    <n v="1221"/>
    <n v="0.5"/>
    <x v="2"/>
    <x v="112"/>
  </r>
  <r>
    <x v="5"/>
    <n v="1185732"/>
    <x v="207"/>
    <x v="0"/>
    <x v="48"/>
    <x v="50"/>
    <x v="3"/>
    <n v="36"/>
    <x v="222"/>
    <x v="2591"/>
    <n v="745.19999999999993"/>
    <n v="0.45999999999999996"/>
    <x v="2"/>
    <x v="86"/>
  </r>
  <r>
    <x v="5"/>
    <n v="1185732"/>
    <x v="207"/>
    <x v="0"/>
    <x v="48"/>
    <x v="50"/>
    <x v="4"/>
    <n v="54"/>
    <x v="184"/>
    <x v="2372"/>
    <n v="1701"/>
    <n v="0.5"/>
    <x v="2"/>
    <x v="99"/>
  </r>
  <r>
    <x v="5"/>
    <n v="1185732"/>
    <x v="207"/>
    <x v="0"/>
    <x v="48"/>
    <x v="50"/>
    <x v="5"/>
    <n v="43"/>
    <x v="211"/>
    <x v="2228"/>
    <n v="1973.7"/>
    <n v="0.54"/>
    <x v="2"/>
    <x v="94"/>
  </r>
  <r>
    <x v="5"/>
    <n v="1185732"/>
    <x v="215"/>
    <x v="0"/>
    <x v="48"/>
    <x v="50"/>
    <x v="0"/>
    <n v="44"/>
    <x v="213"/>
    <x v="1315"/>
    <n v="3748.7999999999997"/>
    <n v="0.6"/>
    <x v="2"/>
    <x v="90"/>
  </r>
  <r>
    <x v="5"/>
    <n v="1185732"/>
    <x v="215"/>
    <x v="0"/>
    <x v="48"/>
    <x v="50"/>
    <x v="1"/>
    <n v="42"/>
    <x v="227"/>
    <x v="1454"/>
    <n v="1675.8000000000002"/>
    <n v="0.57000000000000006"/>
    <x v="2"/>
    <x v="119"/>
  </r>
  <r>
    <x v="5"/>
    <n v="1185732"/>
    <x v="215"/>
    <x v="0"/>
    <x v="48"/>
    <x v="50"/>
    <x v="2"/>
    <n v="34"/>
    <x v="169"/>
    <x v="2845"/>
    <n v="1282.82"/>
    <n v="0.49"/>
    <x v="2"/>
    <x v="111"/>
  </r>
  <r>
    <x v="5"/>
    <n v="1185732"/>
    <x v="215"/>
    <x v="0"/>
    <x v="48"/>
    <x v="50"/>
    <x v="3"/>
    <n v="36"/>
    <x v="183"/>
    <x v="1457"/>
    <n v="670.31999999999994"/>
    <n v="0.49"/>
    <x v="2"/>
    <x v="86"/>
  </r>
  <r>
    <x v="5"/>
    <n v="1185732"/>
    <x v="215"/>
    <x v="0"/>
    <x v="48"/>
    <x v="50"/>
    <x v="4"/>
    <n v="51"/>
    <x v="172"/>
    <x v="2846"/>
    <n v="1174.53"/>
    <n v="0.49"/>
    <x v="2"/>
    <x v="109"/>
  </r>
  <r>
    <x v="5"/>
    <n v="1185732"/>
    <x v="215"/>
    <x v="0"/>
    <x v="48"/>
    <x v="50"/>
    <x v="5"/>
    <n v="41"/>
    <x v="232"/>
    <x v="2847"/>
    <n v="1803.9999999999998"/>
    <n v="0.54999999999999993"/>
    <x v="2"/>
    <x v="87"/>
  </r>
  <r>
    <x v="5"/>
    <n v="1185732"/>
    <x v="234"/>
    <x v="0"/>
    <x v="48"/>
    <x v="50"/>
    <x v="0"/>
    <n v="41"/>
    <x v="251"/>
    <x v="2848"/>
    <n v="3145.5200000000004"/>
    <n v="0.56000000000000005"/>
    <x v="2"/>
    <x v="87"/>
  </r>
  <r>
    <x v="5"/>
    <n v="1185732"/>
    <x v="234"/>
    <x v="0"/>
    <x v="48"/>
    <x v="50"/>
    <x v="1"/>
    <n v="43"/>
    <x v="195"/>
    <x v="1768"/>
    <n v="1396.64"/>
    <n v="0.58000000000000007"/>
    <x v="2"/>
    <x v="94"/>
  </r>
  <r>
    <x v="5"/>
    <n v="1185732"/>
    <x v="234"/>
    <x v="0"/>
    <x v="48"/>
    <x v="50"/>
    <x v="2"/>
    <n v="32"/>
    <x v="188"/>
    <x v="1413"/>
    <n v="1040"/>
    <n v="0.5"/>
    <x v="2"/>
    <x v="114"/>
  </r>
  <r>
    <x v="5"/>
    <n v="1185732"/>
    <x v="234"/>
    <x v="0"/>
    <x v="48"/>
    <x v="50"/>
    <x v="3"/>
    <n v="36"/>
    <x v="178"/>
    <x v="1034"/>
    <n v="792"/>
    <n v="0.5"/>
    <x v="2"/>
    <x v="86"/>
  </r>
  <r>
    <x v="5"/>
    <n v="1185732"/>
    <x v="234"/>
    <x v="0"/>
    <x v="48"/>
    <x v="50"/>
    <x v="4"/>
    <n v="51"/>
    <x v="183"/>
    <x v="1440"/>
    <n v="891.4799999999999"/>
    <n v="0.45999999999999996"/>
    <x v="2"/>
    <x v="109"/>
  </r>
  <r>
    <x v="5"/>
    <n v="1185732"/>
    <x v="234"/>
    <x v="0"/>
    <x v="48"/>
    <x v="50"/>
    <x v="5"/>
    <n v="44"/>
    <x v="228"/>
    <x v="2849"/>
    <n v="2019.6000000000001"/>
    <n v="0.51"/>
    <x v="2"/>
    <x v="90"/>
  </r>
  <r>
    <x v="5"/>
    <n v="1185732"/>
    <x v="263"/>
    <x v="0"/>
    <x v="48"/>
    <x v="50"/>
    <x v="0"/>
    <n v="55"/>
    <x v="125"/>
    <x v="2850"/>
    <n v="4827.9000000000005"/>
    <n v="0.57000000000000006"/>
    <x v="2"/>
    <x v="88"/>
  </r>
  <r>
    <x v="5"/>
    <n v="1185732"/>
    <x v="263"/>
    <x v="0"/>
    <x v="48"/>
    <x v="50"/>
    <x v="1"/>
    <n v="54"/>
    <x v="232"/>
    <x v="1069"/>
    <n v="2419.2000000000003"/>
    <n v="0.56000000000000005"/>
    <x v="2"/>
    <x v="99"/>
  </r>
  <r>
    <x v="5"/>
    <n v="1185732"/>
    <x v="263"/>
    <x v="0"/>
    <x v="48"/>
    <x v="50"/>
    <x v="2"/>
    <n v="49"/>
    <x v="41"/>
    <x v="1038"/>
    <n v="1690.4999999999998"/>
    <n v="0.45999999999999996"/>
    <x v="2"/>
    <x v="98"/>
  </r>
  <r>
    <x v="5"/>
    <n v="1185732"/>
    <x v="263"/>
    <x v="0"/>
    <x v="48"/>
    <x v="50"/>
    <x v="3"/>
    <n v="46"/>
    <x v="188"/>
    <x v="1044"/>
    <n v="1405.3"/>
    <n v="0.47"/>
    <x v="2"/>
    <x v="89"/>
  </r>
  <r>
    <x v="5"/>
    <n v="1185732"/>
    <x v="263"/>
    <x v="0"/>
    <x v="48"/>
    <x v="50"/>
    <x v="4"/>
    <n v="55"/>
    <x v="249"/>
    <x v="2849"/>
    <n v="1861.1999999999998"/>
    <n v="0.47"/>
    <x v="2"/>
    <x v="88"/>
  </r>
  <r>
    <x v="5"/>
    <n v="1185732"/>
    <x v="263"/>
    <x v="0"/>
    <x v="48"/>
    <x v="50"/>
    <x v="5"/>
    <n v="60"/>
    <x v="196"/>
    <x v="1644"/>
    <n v="3744"/>
    <n v="0.52"/>
    <x v="2"/>
    <x v="106"/>
  </r>
  <r>
    <x v="5"/>
    <n v="1185732"/>
    <x v="296"/>
    <x v="0"/>
    <x v="48"/>
    <x v="50"/>
    <x v="0"/>
    <n v="58"/>
    <x v="134"/>
    <x v="972"/>
    <n v="5483.3200000000006"/>
    <n v="0.58000000000000007"/>
    <x v="2"/>
    <x v="91"/>
  </r>
  <r>
    <x v="5"/>
    <n v="1185732"/>
    <x v="296"/>
    <x v="0"/>
    <x v="48"/>
    <x v="50"/>
    <x v="1"/>
    <n v="53"/>
    <x v="210"/>
    <x v="2851"/>
    <n v="3627.3200000000006"/>
    <n v="0.59000000000000008"/>
    <x v="2"/>
    <x v="102"/>
  </r>
  <r>
    <x v="5"/>
    <n v="1185732"/>
    <x v="296"/>
    <x v="0"/>
    <x v="48"/>
    <x v="50"/>
    <x v="2"/>
    <n v="45"/>
    <x v="194"/>
    <x v="1994"/>
    <n v="1713.1499999999999"/>
    <n v="0.47"/>
    <x v="2"/>
    <x v="96"/>
  </r>
  <r>
    <x v="5"/>
    <n v="1185732"/>
    <x v="296"/>
    <x v="0"/>
    <x v="48"/>
    <x v="50"/>
    <x v="3"/>
    <n v="47"/>
    <x v="228"/>
    <x v="2652"/>
    <n v="1903.4999999999998"/>
    <n v="0.44999999999999996"/>
    <x v="2"/>
    <x v="85"/>
  </r>
  <r>
    <x v="5"/>
    <n v="1185732"/>
    <x v="296"/>
    <x v="0"/>
    <x v="48"/>
    <x v="50"/>
    <x v="4"/>
    <n v="58"/>
    <x v="194"/>
    <x v="2234"/>
    <n v="2349"/>
    <n v="0.5"/>
    <x v="2"/>
    <x v="91"/>
  </r>
  <r>
    <x v="5"/>
    <n v="1185732"/>
    <x v="296"/>
    <x v="0"/>
    <x v="48"/>
    <x v="50"/>
    <x v="5"/>
    <n v="62"/>
    <x v="236"/>
    <x v="2852"/>
    <n v="3772.08"/>
    <n v="0.52"/>
    <x v="2"/>
    <x v="104"/>
  </r>
  <r>
    <x v="5"/>
    <n v="1185732"/>
    <x v="324"/>
    <x v="0"/>
    <x v="48"/>
    <x v="50"/>
    <x v="0"/>
    <n v="54"/>
    <x v="131"/>
    <x v="753"/>
    <n v="5601.9600000000009"/>
    <n v="0.57000000000000006"/>
    <x v="2"/>
    <x v="99"/>
  </r>
  <r>
    <x v="5"/>
    <n v="1185732"/>
    <x v="324"/>
    <x v="0"/>
    <x v="48"/>
    <x v="50"/>
    <x v="1"/>
    <n v="51"/>
    <x v="202"/>
    <x v="2853"/>
    <n v="3284.4"/>
    <n v="0.56000000000000005"/>
    <x v="2"/>
    <x v="109"/>
  </r>
  <r>
    <x v="5"/>
    <n v="1185732"/>
    <x v="324"/>
    <x v="0"/>
    <x v="48"/>
    <x v="50"/>
    <x v="2"/>
    <n v="46"/>
    <x v="230"/>
    <x v="2052"/>
    <n v="2163.84"/>
    <n v="0.48"/>
    <x v="2"/>
    <x v="89"/>
  </r>
  <r>
    <x v="5"/>
    <n v="1185732"/>
    <x v="324"/>
    <x v="0"/>
    <x v="48"/>
    <x v="50"/>
    <x v="3"/>
    <n v="46"/>
    <x v="228"/>
    <x v="2854"/>
    <n v="2028.6"/>
    <n v="0.49"/>
    <x v="2"/>
    <x v="89"/>
  </r>
  <r>
    <x v="5"/>
    <n v="1185732"/>
    <x v="324"/>
    <x v="0"/>
    <x v="48"/>
    <x v="50"/>
    <x v="4"/>
    <n v="54"/>
    <x v="198"/>
    <x v="1197"/>
    <n v="2385.7199999999998"/>
    <n v="0.47"/>
    <x v="2"/>
    <x v="99"/>
  </r>
  <r>
    <x v="5"/>
    <n v="1185732"/>
    <x v="324"/>
    <x v="0"/>
    <x v="48"/>
    <x v="50"/>
    <x v="5"/>
    <n v="61"/>
    <x v="35"/>
    <x v="2855"/>
    <n v="3965"/>
    <n v="0.52"/>
    <x v="2"/>
    <x v="103"/>
  </r>
  <r>
    <x v="5"/>
    <n v="1185732"/>
    <x v="356"/>
    <x v="0"/>
    <x v="48"/>
    <x v="50"/>
    <x v="0"/>
    <n v="58"/>
    <x v="129"/>
    <x v="2856"/>
    <n v="6124.8"/>
    <n v="0.6"/>
    <x v="2"/>
    <x v="91"/>
  </r>
  <r>
    <x v="5"/>
    <n v="1185732"/>
    <x v="356"/>
    <x v="0"/>
    <x v="48"/>
    <x v="50"/>
    <x v="1"/>
    <n v="53"/>
    <x v="162"/>
    <x v="2857"/>
    <n v="3314.6200000000003"/>
    <n v="0.59000000000000008"/>
    <x v="2"/>
    <x v="102"/>
  </r>
  <r>
    <x v="5"/>
    <n v="1185732"/>
    <x v="356"/>
    <x v="0"/>
    <x v="48"/>
    <x v="50"/>
    <x v="2"/>
    <n v="48"/>
    <x v="193"/>
    <x v="1735"/>
    <n v="2318.3999999999996"/>
    <n v="0.45999999999999996"/>
    <x v="2"/>
    <x v="92"/>
  </r>
  <r>
    <x v="5"/>
    <n v="1185732"/>
    <x v="356"/>
    <x v="0"/>
    <x v="48"/>
    <x v="50"/>
    <x v="3"/>
    <n v="49"/>
    <x v="181"/>
    <x v="2165"/>
    <n v="1566.04"/>
    <n v="0.47"/>
    <x v="2"/>
    <x v="98"/>
  </r>
  <r>
    <x v="5"/>
    <n v="1185732"/>
    <x v="356"/>
    <x v="0"/>
    <x v="48"/>
    <x v="50"/>
    <x v="4"/>
    <n v="57"/>
    <x v="188"/>
    <x v="1075"/>
    <n v="1815.45"/>
    <n v="0.49"/>
    <x v="2"/>
    <x v="126"/>
  </r>
  <r>
    <x v="5"/>
    <n v="1185732"/>
    <x v="356"/>
    <x v="0"/>
    <x v="48"/>
    <x v="50"/>
    <x v="5"/>
    <n v="61"/>
    <x v="233"/>
    <x v="2858"/>
    <n v="3235.44"/>
    <n v="0.51"/>
    <x v="2"/>
    <x v="103"/>
  </r>
  <r>
    <x v="5"/>
    <n v="1185732"/>
    <x v="386"/>
    <x v="0"/>
    <x v="48"/>
    <x v="50"/>
    <x v="0"/>
    <n v="56"/>
    <x v="251"/>
    <x v="1876"/>
    <n v="4373.0400000000009"/>
    <n v="0.57000000000000006"/>
    <x v="2"/>
    <x v="97"/>
  </r>
  <r>
    <x v="5"/>
    <n v="1185732"/>
    <x v="386"/>
    <x v="0"/>
    <x v="48"/>
    <x v="50"/>
    <x v="1"/>
    <n v="50"/>
    <x v="211"/>
    <x v="1777"/>
    <n v="2550"/>
    <n v="0.6"/>
    <x v="2"/>
    <x v="100"/>
  </r>
  <r>
    <x v="5"/>
    <n v="1185732"/>
    <x v="386"/>
    <x v="0"/>
    <x v="48"/>
    <x v="50"/>
    <x v="2"/>
    <n v="46"/>
    <x v="195"/>
    <x v="1531"/>
    <n v="1288"/>
    <n v="0.5"/>
    <x v="2"/>
    <x v="89"/>
  </r>
  <r>
    <x v="5"/>
    <n v="1185732"/>
    <x v="386"/>
    <x v="0"/>
    <x v="48"/>
    <x v="50"/>
    <x v="3"/>
    <n v="45"/>
    <x v="239"/>
    <x v="1021"/>
    <n v="1146.5999999999999"/>
    <n v="0.49"/>
    <x v="2"/>
    <x v="96"/>
  </r>
  <r>
    <x v="5"/>
    <n v="1185732"/>
    <x v="386"/>
    <x v="0"/>
    <x v="48"/>
    <x v="50"/>
    <x v="4"/>
    <n v="58"/>
    <x v="50"/>
    <x v="2064"/>
    <n v="1363"/>
    <n v="0.47"/>
    <x v="2"/>
    <x v="91"/>
  </r>
  <r>
    <x v="5"/>
    <n v="1185732"/>
    <x v="386"/>
    <x v="0"/>
    <x v="48"/>
    <x v="50"/>
    <x v="5"/>
    <n v="59"/>
    <x v="252"/>
    <x v="2859"/>
    <n v="2531.1"/>
    <n v="0.54999999999999993"/>
    <x v="2"/>
    <x v="95"/>
  </r>
  <r>
    <x v="5"/>
    <n v="1185732"/>
    <x v="418"/>
    <x v="0"/>
    <x v="48"/>
    <x v="50"/>
    <x v="0"/>
    <n v="62"/>
    <x v="247"/>
    <x v="2860"/>
    <n v="4947.5999999999995"/>
    <n v="0.6"/>
    <x v="2"/>
    <x v="104"/>
  </r>
  <r>
    <x v="5"/>
    <n v="1185732"/>
    <x v="418"/>
    <x v="0"/>
    <x v="48"/>
    <x v="50"/>
    <x v="1"/>
    <n v="54"/>
    <x v="41"/>
    <x v="1156"/>
    <n v="2389.5000000000005"/>
    <n v="0.59000000000000008"/>
    <x v="2"/>
    <x v="99"/>
  </r>
  <r>
    <x v="5"/>
    <n v="1185732"/>
    <x v="418"/>
    <x v="0"/>
    <x v="48"/>
    <x v="50"/>
    <x v="2"/>
    <n v="59"/>
    <x v="190"/>
    <x v="1699"/>
    <n v="1593"/>
    <n v="0.5"/>
    <x v="2"/>
    <x v="95"/>
  </r>
  <r>
    <x v="5"/>
    <n v="1185732"/>
    <x v="418"/>
    <x v="0"/>
    <x v="48"/>
    <x v="50"/>
    <x v="3"/>
    <n v="55"/>
    <x v="219"/>
    <x v="1785"/>
    <n v="1214.3999999999999"/>
    <n v="0.48"/>
    <x v="2"/>
    <x v="88"/>
  </r>
  <r>
    <x v="5"/>
    <n v="1185732"/>
    <x v="418"/>
    <x v="0"/>
    <x v="48"/>
    <x v="50"/>
    <x v="4"/>
    <n v="66"/>
    <x v="175"/>
    <x v="2861"/>
    <n v="1615.6799999999998"/>
    <n v="0.48"/>
    <x v="2"/>
    <x v="108"/>
  </r>
  <r>
    <x v="3"/>
    <n v="1185732"/>
    <x v="418"/>
    <x v="0"/>
    <x v="48"/>
    <x v="50"/>
    <x v="5"/>
    <n v="71"/>
    <x v="194"/>
    <x v="2862"/>
    <n v="3048.03"/>
    <n v="0.53"/>
    <x v="2"/>
    <x v="132"/>
  </r>
  <r>
    <x v="3"/>
    <n v="1185732"/>
    <x v="448"/>
    <x v="0"/>
    <x v="48"/>
    <x v="50"/>
    <x v="0"/>
    <n v="64"/>
    <x v="214"/>
    <x v="2017"/>
    <n v="4838.3999999999996"/>
    <n v="0.6"/>
    <x v="2"/>
    <x v="101"/>
  </r>
  <r>
    <x v="3"/>
    <n v="1185732"/>
    <x v="448"/>
    <x v="0"/>
    <x v="48"/>
    <x v="50"/>
    <x v="1"/>
    <n v="55"/>
    <x v="194"/>
    <x v="2863"/>
    <n v="2583.9"/>
    <n v="0.58000000000000007"/>
    <x v="2"/>
    <x v="88"/>
  </r>
  <r>
    <x v="3"/>
    <n v="1185732"/>
    <x v="448"/>
    <x v="0"/>
    <x v="48"/>
    <x v="50"/>
    <x v="2"/>
    <n v="57"/>
    <x v="294"/>
    <x v="2864"/>
    <n v="2626.56"/>
    <n v="0.48"/>
    <x v="2"/>
    <x v="126"/>
  </r>
  <r>
    <x v="5"/>
    <n v="1185732"/>
    <x v="448"/>
    <x v="0"/>
    <x v="48"/>
    <x v="50"/>
    <x v="3"/>
    <n v="55"/>
    <x v="41"/>
    <x v="1518"/>
    <n v="2062.5"/>
    <n v="0.5"/>
    <x v="2"/>
    <x v="88"/>
  </r>
  <r>
    <x v="5"/>
    <n v="1185732"/>
    <x v="448"/>
    <x v="0"/>
    <x v="48"/>
    <x v="50"/>
    <x v="4"/>
    <n v="67"/>
    <x v="232"/>
    <x v="2865"/>
    <n v="2680"/>
    <n v="0.5"/>
    <x v="2"/>
    <x v="125"/>
  </r>
  <r>
    <x v="5"/>
    <n v="1185732"/>
    <x v="448"/>
    <x v="0"/>
    <x v="48"/>
    <x v="50"/>
    <x v="5"/>
    <n v="70"/>
    <x v="198"/>
    <x v="1928"/>
    <n v="3487.4"/>
    <n v="0.53"/>
    <x v="2"/>
    <x v="162"/>
  </r>
  <r>
    <x v="5"/>
    <n v="1185732"/>
    <x v="477"/>
    <x v="0"/>
    <x v="48"/>
    <x v="50"/>
    <x v="0"/>
    <n v="64"/>
    <x v="137"/>
    <x v="1369"/>
    <n v="6451.2"/>
    <n v="0.6"/>
    <x v="2"/>
    <x v="101"/>
  </r>
  <r>
    <x v="5"/>
    <n v="1185732"/>
    <x v="477"/>
    <x v="0"/>
    <x v="48"/>
    <x v="50"/>
    <x v="1"/>
    <n v="55"/>
    <x v="38"/>
    <x v="2866"/>
    <n v="3025.0000000000005"/>
    <n v="0.55000000000000004"/>
    <x v="2"/>
    <x v="88"/>
  </r>
  <r>
    <x v="5"/>
    <n v="1185732"/>
    <x v="477"/>
    <x v="0"/>
    <x v="48"/>
    <x v="50"/>
    <x v="2"/>
    <n v="55"/>
    <x v="161"/>
    <x v="2796"/>
    <n v="2921.0499999999997"/>
    <n v="0.47"/>
    <x v="2"/>
    <x v="88"/>
  </r>
  <r>
    <x v="5"/>
    <n v="1185732"/>
    <x v="477"/>
    <x v="0"/>
    <x v="48"/>
    <x v="50"/>
    <x v="3"/>
    <n v="56"/>
    <x v="194"/>
    <x v="2332"/>
    <n v="2041.1999999999998"/>
    <n v="0.44999999999999996"/>
    <x v="2"/>
    <x v="97"/>
  </r>
  <r>
    <x v="5"/>
    <n v="1185732"/>
    <x v="477"/>
    <x v="0"/>
    <x v="48"/>
    <x v="50"/>
    <x v="4"/>
    <n v="67"/>
    <x v="194"/>
    <x v="2867"/>
    <n v="2604.96"/>
    <n v="0.48"/>
    <x v="2"/>
    <x v="125"/>
  </r>
  <r>
    <x v="5"/>
    <n v="1185732"/>
    <x v="477"/>
    <x v="0"/>
    <x v="48"/>
    <x v="50"/>
    <x v="5"/>
    <n v="68"/>
    <x v="162"/>
    <x v="2868"/>
    <n v="3748.1600000000003"/>
    <n v="0.52"/>
    <x v="2"/>
    <x v="105"/>
  </r>
  <r>
    <x v="5"/>
    <n v="1185732"/>
    <x v="185"/>
    <x v="0"/>
    <x v="48"/>
    <x v="50"/>
    <x v="0"/>
    <n v="49"/>
    <x v="165"/>
    <x v="1079"/>
    <n v="3530.4500000000003"/>
    <n v="0.55000000000000004"/>
    <x v="2"/>
    <x v="98"/>
  </r>
  <r>
    <x v="5"/>
    <n v="1185732"/>
    <x v="185"/>
    <x v="0"/>
    <x v="48"/>
    <x v="50"/>
    <x v="1"/>
    <n v="45"/>
    <x v="250"/>
    <x v="2092"/>
    <n v="2170.35"/>
    <n v="0.53"/>
    <x v="2"/>
    <x v="96"/>
  </r>
  <r>
    <x v="5"/>
    <n v="1185732"/>
    <x v="185"/>
    <x v="0"/>
    <x v="48"/>
    <x v="50"/>
    <x v="2"/>
    <n v="38"/>
    <x v="194"/>
    <x v="1068"/>
    <n v="1385.1"/>
    <n v="0.44999999999999996"/>
    <x v="2"/>
    <x v="115"/>
  </r>
  <r>
    <x v="5"/>
    <n v="1185732"/>
    <x v="185"/>
    <x v="0"/>
    <x v="48"/>
    <x v="50"/>
    <x v="3"/>
    <n v="43"/>
    <x v="219"/>
    <x v="2566"/>
    <n v="791.2"/>
    <n v="0.4"/>
    <x v="2"/>
    <x v="94"/>
  </r>
  <r>
    <x v="5"/>
    <n v="1185732"/>
    <x v="185"/>
    <x v="0"/>
    <x v="48"/>
    <x v="50"/>
    <x v="4"/>
    <n v="59"/>
    <x v="195"/>
    <x v="1316"/>
    <n v="1453.76"/>
    <n v="0.44"/>
    <x v="2"/>
    <x v="95"/>
  </r>
  <r>
    <x v="5"/>
    <n v="1185732"/>
    <x v="185"/>
    <x v="0"/>
    <x v="48"/>
    <x v="50"/>
    <x v="5"/>
    <n v="49"/>
    <x v="246"/>
    <x v="1466"/>
    <n v="1940.3999999999999"/>
    <n v="0.44999999999999996"/>
    <x v="2"/>
    <x v="98"/>
  </r>
  <r>
    <x v="5"/>
    <n v="1185732"/>
    <x v="693"/>
    <x v="0"/>
    <x v="48"/>
    <x v="50"/>
    <x v="0"/>
    <n v="49"/>
    <x v="263"/>
    <x v="1392"/>
    <n v="4674.6000000000004"/>
    <n v="0.53"/>
    <x v="2"/>
    <x v="98"/>
  </r>
  <r>
    <x v="5"/>
    <n v="1185732"/>
    <x v="693"/>
    <x v="0"/>
    <x v="48"/>
    <x v="50"/>
    <x v="1"/>
    <n v="45"/>
    <x v="41"/>
    <x v="2577"/>
    <n v="1721.25"/>
    <n v="0.51"/>
    <x v="2"/>
    <x v="96"/>
  </r>
  <r>
    <x v="5"/>
    <n v="1185732"/>
    <x v="693"/>
    <x v="0"/>
    <x v="48"/>
    <x v="50"/>
    <x v="2"/>
    <n v="39"/>
    <x v="228"/>
    <x v="1517"/>
    <n v="1544.4"/>
    <n v="0.44"/>
    <x v="2"/>
    <x v="93"/>
  </r>
  <r>
    <x v="5"/>
    <n v="1185732"/>
    <x v="693"/>
    <x v="0"/>
    <x v="49"/>
    <x v="51"/>
    <x v="3"/>
    <n v="42"/>
    <x v="208"/>
    <x v="1684"/>
    <n v="1047.48"/>
    <n v="0.43"/>
    <x v="2"/>
    <x v="119"/>
  </r>
  <r>
    <x v="5"/>
    <n v="1185732"/>
    <x v="693"/>
    <x v="0"/>
    <x v="49"/>
    <x v="51"/>
    <x v="4"/>
    <n v="56"/>
    <x v="170"/>
    <x v="2869"/>
    <n v="1998.6399999999999"/>
    <n v="0.43"/>
    <x v="2"/>
    <x v="97"/>
  </r>
  <r>
    <x v="5"/>
    <n v="1185732"/>
    <x v="693"/>
    <x v="0"/>
    <x v="49"/>
    <x v="51"/>
    <x v="5"/>
    <n v="46"/>
    <x v="230"/>
    <x v="2052"/>
    <n v="2163.84"/>
    <n v="0.48"/>
    <x v="2"/>
    <x v="89"/>
  </r>
  <r>
    <x v="5"/>
    <n v="1185732"/>
    <x v="222"/>
    <x v="0"/>
    <x v="49"/>
    <x v="51"/>
    <x v="0"/>
    <n v="49"/>
    <x v="241"/>
    <x v="2870"/>
    <n v="4042.5"/>
    <n v="0.5"/>
    <x v="2"/>
    <x v="98"/>
  </r>
  <r>
    <x v="5"/>
    <n v="1185732"/>
    <x v="222"/>
    <x v="0"/>
    <x v="49"/>
    <x v="51"/>
    <x v="1"/>
    <n v="49"/>
    <x v="173"/>
    <x v="2871"/>
    <n v="1724.31"/>
    <n v="0.51"/>
    <x v="2"/>
    <x v="98"/>
  </r>
  <r>
    <x v="5"/>
    <n v="1185732"/>
    <x v="222"/>
    <x v="0"/>
    <x v="49"/>
    <x v="51"/>
    <x v="2"/>
    <n v="38"/>
    <x v="41"/>
    <x v="1027"/>
    <n v="1168.5"/>
    <n v="0.41"/>
    <x v="2"/>
    <x v="115"/>
  </r>
  <r>
    <x v="5"/>
    <n v="1185732"/>
    <x v="222"/>
    <x v="0"/>
    <x v="49"/>
    <x v="51"/>
    <x v="3"/>
    <n v="44"/>
    <x v="183"/>
    <x v="1608"/>
    <n v="702.24"/>
    <n v="0.42"/>
    <x v="2"/>
    <x v="90"/>
  </r>
  <r>
    <x v="5"/>
    <n v="1185732"/>
    <x v="222"/>
    <x v="0"/>
    <x v="49"/>
    <x v="51"/>
    <x v="4"/>
    <n v="58"/>
    <x v="180"/>
    <x v="2872"/>
    <n v="1565.9999999999998"/>
    <n v="0.44999999999999996"/>
    <x v="2"/>
    <x v="91"/>
  </r>
  <r>
    <x v="5"/>
    <n v="1185732"/>
    <x v="222"/>
    <x v="0"/>
    <x v="49"/>
    <x v="51"/>
    <x v="5"/>
    <n v="45"/>
    <x v="41"/>
    <x v="2577"/>
    <n v="1586.25"/>
    <n v="0.47"/>
    <x v="2"/>
    <x v="96"/>
  </r>
  <r>
    <x v="5"/>
    <n v="1185732"/>
    <x v="241"/>
    <x v="0"/>
    <x v="49"/>
    <x v="51"/>
    <x v="0"/>
    <n v="48"/>
    <x v="125"/>
    <x v="1936"/>
    <n v="3917.76"/>
    <n v="0.53"/>
    <x v="2"/>
    <x v="92"/>
  </r>
  <r>
    <x v="5"/>
    <n v="1185732"/>
    <x v="241"/>
    <x v="0"/>
    <x v="49"/>
    <x v="51"/>
    <x v="1"/>
    <n v="49"/>
    <x v="181"/>
    <x v="2165"/>
    <n v="1832.6000000000001"/>
    <n v="0.55000000000000004"/>
    <x v="2"/>
    <x v="98"/>
  </r>
  <r>
    <x v="5"/>
    <n v="1185732"/>
    <x v="241"/>
    <x v="0"/>
    <x v="49"/>
    <x v="51"/>
    <x v="2"/>
    <n v="38"/>
    <x v="201"/>
    <x v="2793"/>
    <n v="1220.56"/>
    <n v="0.44"/>
    <x v="2"/>
    <x v="115"/>
  </r>
  <r>
    <x v="5"/>
    <n v="1185732"/>
    <x v="241"/>
    <x v="0"/>
    <x v="49"/>
    <x v="51"/>
    <x v="3"/>
    <n v="44"/>
    <x v="200"/>
    <x v="1009"/>
    <n v="883.95999999999992"/>
    <n v="0.41"/>
    <x v="2"/>
    <x v="90"/>
  </r>
  <r>
    <x v="5"/>
    <n v="1185732"/>
    <x v="241"/>
    <x v="0"/>
    <x v="49"/>
    <x v="51"/>
    <x v="4"/>
    <n v="57"/>
    <x v="206"/>
    <x v="1179"/>
    <n v="1359.4499999999998"/>
    <n v="0.44999999999999996"/>
    <x v="2"/>
    <x v="126"/>
  </r>
  <r>
    <x v="5"/>
    <n v="1185732"/>
    <x v="241"/>
    <x v="0"/>
    <x v="49"/>
    <x v="51"/>
    <x v="5"/>
    <n v="46"/>
    <x v="230"/>
    <x v="2052"/>
    <n v="2073.6799999999998"/>
    <n v="0.45999999999999996"/>
    <x v="2"/>
    <x v="89"/>
  </r>
  <r>
    <x v="5"/>
    <n v="1185732"/>
    <x v="270"/>
    <x v="0"/>
    <x v="49"/>
    <x v="51"/>
    <x v="0"/>
    <n v="64"/>
    <x v="217"/>
    <x v="2873"/>
    <n v="5868.16"/>
    <n v="0.53"/>
    <x v="2"/>
    <x v="101"/>
  </r>
  <r>
    <x v="5"/>
    <n v="1185732"/>
    <x v="270"/>
    <x v="0"/>
    <x v="49"/>
    <x v="51"/>
    <x v="1"/>
    <n v="54"/>
    <x v="237"/>
    <x v="2234"/>
    <n v="2536.92"/>
    <n v="0.54"/>
    <x v="2"/>
    <x v="99"/>
  </r>
  <r>
    <x v="5"/>
    <n v="1185732"/>
    <x v="270"/>
    <x v="0"/>
    <x v="49"/>
    <x v="51"/>
    <x v="2"/>
    <n v="51"/>
    <x v="230"/>
    <x v="1123"/>
    <n v="2099.16"/>
    <n v="0.42"/>
    <x v="2"/>
    <x v="109"/>
  </r>
  <r>
    <x v="5"/>
    <n v="1185732"/>
    <x v="270"/>
    <x v="0"/>
    <x v="49"/>
    <x v="51"/>
    <x v="3"/>
    <n v="52"/>
    <x v="232"/>
    <x v="1784"/>
    <n v="1664"/>
    <n v="0.4"/>
    <x v="2"/>
    <x v="107"/>
  </r>
  <r>
    <x v="5"/>
    <n v="1185732"/>
    <x v="270"/>
    <x v="0"/>
    <x v="49"/>
    <x v="51"/>
    <x v="4"/>
    <n v="63"/>
    <x v="252"/>
    <x v="1502"/>
    <n v="2211.2999999999997"/>
    <n v="0.44999999999999996"/>
    <x v="2"/>
    <x v="121"/>
  </r>
  <r>
    <x v="5"/>
    <n v="1185732"/>
    <x v="270"/>
    <x v="0"/>
    <x v="49"/>
    <x v="51"/>
    <x v="5"/>
    <n v="65"/>
    <x v="202"/>
    <x v="2874"/>
    <n v="3438.4999999999995"/>
    <n v="0.45999999999999996"/>
    <x v="2"/>
    <x v="124"/>
  </r>
  <r>
    <x v="5"/>
    <n v="1185732"/>
    <x v="303"/>
    <x v="0"/>
    <x v="49"/>
    <x v="51"/>
    <x v="0"/>
    <n v="59"/>
    <x v="138"/>
    <x v="1560"/>
    <n v="5284.63"/>
    <n v="0.53"/>
    <x v="2"/>
    <x v="95"/>
  </r>
  <r>
    <x v="5"/>
    <n v="1185732"/>
    <x v="303"/>
    <x v="0"/>
    <x v="49"/>
    <x v="51"/>
    <x v="1"/>
    <n v="56"/>
    <x v="248"/>
    <x v="2798"/>
    <n v="3512.88"/>
    <n v="0.51"/>
    <x v="2"/>
    <x v="97"/>
  </r>
  <r>
    <x v="5"/>
    <n v="1185732"/>
    <x v="303"/>
    <x v="0"/>
    <x v="49"/>
    <x v="51"/>
    <x v="2"/>
    <n v="53"/>
    <x v="246"/>
    <x v="1432"/>
    <n v="2052.16"/>
    <n v="0.44"/>
    <x v="2"/>
    <x v="102"/>
  </r>
  <r>
    <x v="5"/>
    <n v="1185732"/>
    <x v="303"/>
    <x v="0"/>
    <x v="49"/>
    <x v="51"/>
    <x v="3"/>
    <n v="52"/>
    <x v="250"/>
    <x v="1947"/>
    <n v="1987.4399999999998"/>
    <n v="0.42"/>
    <x v="2"/>
    <x v="107"/>
  </r>
  <r>
    <x v="5"/>
    <n v="1185732"/>
    <x v="303"/>
    <x v="0"/>
    <x v="49"/>
    <x v="51"/>
    <x v="4"/>
    <n v="60"/>
    <x v="198"/>
    <x v="1552"/>
    <n v="2425.1999999999998"/>
    <n v="0.43"/>
    <x v="2"/>
    <x v="106"/>
  </r>
  <r>
    <x v="5"/>
    <n v="1185732"/>
    <x v="303"/>
    <x v="0"/>
    <x v="49"/>
    <x v="51"/>
    <x v="5"/>
    <n v="66"/>
    <x v="216"/>
    <x v="2875"/>
    <n v="4280.7599999999993"/>
    <n v="0.47"/>
    <x v="2"/>
    <x v="108"/>
  </r>
  <r>
    <x v="5"/>
    <n v="1185732"/>
    <x v="331"/>
    <x v="0"/>
    <x v="49"/>
    <x v="51"/>
    <x v="0"/>
    <n v="64"/>
    <x v="130"/>
    <x v="2383"/>
    <n v="6648.3200000000006"/>
    <n v="0.53"/>
    <x v="2"/>
    <x v="101"/>
  </r>
  <r>
    <x v="5"/>
    <n v="1185732"/>
    <x v="331"/>
    <x v="0"/>
    <x v="49"/>
    <x v="51"/>
    <x v="1"/>
    <n v="55"/>
    <x v="165"/>
    <x v="1255"/>
    <n v="3602.5"/>
    <n v="0.5"/>
    <x v="2"/>
    <x v="88"/>
  </r>
  <r>
    <x v="5"/>
    <n v="1185732"/>
    <x v="331"/>
    <x v="0"/>
    <x v="49"/>
    <x v="51"/>
    <x v="2"/>
    <n v="54"/>
    <x v="245"/>
    <x v="1229"/>
    <n v="2413.2599999999998"/>
    <n v="0.41"/>
    <x v="2"/>
    <x v="99"/>
  </r>
  <r>
    <x v="5"/>
    <n v="1185732"/>
    <x v="331"/>
    <x v="0"/>
    <x v="49"/>
    <x v="51"/>
    <x v="3"/>
    <n v="53"/>
    <x v="211"/>
    <x v="1286"/>
    <n v="1982.2"/>
    <n v="0.44"/>
    <x v="2"/>
    <x v="102"/>
  </r>
  <r>
    <x v="5"/>
    <n v="1185732"/>
    <x v="331"/>
    <x v="0"/>
    <x v="49"/>
    <x v="51"/>
    <x v="4"/>
    <n v="60"/>
    <x v="240"/>
    <x v="2281"/>
    <n v="2509.1999999999998"/>
    <n v="0.41"/>
    <x v="2"/>
    <x v="106"/>
  </r>
  <r>
    <x v="5"/>
    <n v="1185732"/>
    <x v="331"/>
    <x v="0"/>
    <x v="49"/>
    <x v="51"/>
    <x v="5"/>
    <n v="64"/>
    <x v="251"/>
    <x v="2876"/>
    <n v="4296.32"/>
    <n v="0.49"/>
    <x v="2"/>
    <x v="101"/>
  </r>
  <r>
    <x v="5"/>
    <n v="1185732"/>
    <x v="363"/>
    <x v="0"/>
    <x v="49"/>
    <x v="51"/>
    <x v="0"/>
    <n v="60"/>
    <x v="130"/>
    <x v="2202"/>
    <n v="5997.6"/>
    <n v="0.51"/>
    <x v="2"/>
    <x v="106"/>
  </r>
  <r>
    <x v="5"/>
    <n v="1185732"/>
    <x v="363"/>
    <x v="0"/>
    <x v="49"/>
    <x v="51"/>
    <x v="1"/>
    <n v="58"/>
    <x v="192"/>
    <x v="1937"/>
    <n v="4228.2000000000007"/>
    <n v="0.54"/>
    <x v="2"/>
    <x v="91"/>
  </r>
  <r>
    <x v="5"/>
    <n v="1185732"/>
    <x v="363"/>
    <x v="0"/>
    <x v="49"/>
    <x v="51"/>
    <x v="2"/>
    <n v="52"/>
    <x v="193"/>
    <x v="1780"/>
    <n v="2456.9999999999995"/>
    <n v="0.44999999999999996"/>
    <x v="2"/>
    <x v="107"/>
  </r>
  <r>
    <x v="5"/>
    <n v="1185732"/>
    <x v="363"/>
    <x v="0"/>
    <x v="49"/>
    <x v="51"/>
    <x v="3"/>
    <n v="51"/>
    <x v="249"/>
    <x v="1821"/>
    <n v="1542.24"/>
    <n v="0.42"/>
    <x v="2"/>
    <x v="109"/>
  </r>
  <r>
    <x v="5"/>
    <n v="1185732"/>
    <x v="363"/>
    <x v="0"/>
    <x v="49"/>
    <x v="51"/>
    <x v="4"/>
    <n v="59"/>
    <x v="201"/>
    <x v="2877"/>
    <n v="1938.1499999999999"/>
    <n v="0.44999999999999996"/>
    <x v="2"/>
    <x v="95"/>
  </r>
  <r>
    <x v="5"/>
    <n v="1185732"/>
    <x v="363"/>
    <x v="0"/>
    <x v="49"/>
    <x v="51"/>
    <x v="5"/>
    <n v="64"/>
    <x v="162"/>
    <x v="1968"/>
    <n v="3188.48"/>
    <n v="0.47"/>
    <x v="2"/>
    <x v="101"/>
  </r>
  <r>
    <x v="5"/>
    <n v="1185732"/>
    <x v="393"/>
    <x v="0"/>
    <x v="49"/>
    <x v="51"/>
    <x v="0"/>
    <n v="59"/>
    <x v="125"/>
    <x v="2386"/>
    <n v="4724.72"/>
    <n v="0.52"/>
    <x v="2"/>
    <x v="95"/>
  </r>
  <r>
    <x v="5"/>
    <n v="1185732"/>
    <x v="393"/>
    <x v="0"/>
    <x v="49"/>
    <x v="51"/>
    <x v="1"/>
    <n v="54"/>
    <x v="60"/>
    <x v="1206"/>
    <n v="2667.6"/>
    <n v="0.52"/>
    <x v="2"/>
    <x v="99"/>
  </r>
  <r>
    <x v="5"/>
    <n v="1185732"/>
    <x v="393"/>
    <x v="0"/>
    <x v="49"/>
    <x v="51"/>
    <x v="2"/>
    <n v="52"/>
    <x v="41"/>
    <x v="1042"/>
    <n v="1677"/>
    <n v="0.43"/>
    <x v="2"/>
    <x v="107"/>
  </r>
  <r>
    <x v="5"/>
    <n v="1185732"/>
    <x v="393"/>
    <x v="0"/>
    <x v="49"/>
    <x v="51"/>
    <x v="3"/>
    <n v="53"/>
    <x v="195"/>
    <x v="2839"/>
    <n v="1246.56"/>
    <n v="0.42"/>
    <x v="2"/>
    <x v="102"/>
  </r>
  <r>
    <x v="5"/>
    <n v="1185732"/>
    <x v="393"/>
    <x v="0"/>
    <x v="49"/>
    <x v="51"/>
    <x v="4"/>
    <n v="64"/>
    <x v="184"/>
    <x v="1012"/>
    <n v="1733.76"/>
    <n v="0.43"/>
    <x v="2"/>
    <x v="101"/>
  </r>
  <r>
    <x v="5"/>
    <n v="1185732"/>
    <x v="393"/>
    <x v="0"/>
    <x v="49"/>
    <x v="51"/>
    <x v="5"/>
    <n v="68"/>
    <x v="230"/>
    <x v="807"/>
    <n v="3065.4399999999996"/>
    <n v="0.45999999999999996"/>
    <x v="2"/>
    <x v="105"/>
  </r>
  <r>
    <x v="0"/>
    <n v="1185732"/>
    <x v="425"/>
    <x v="0"/>
    <x v="49"/>
    <x v="51"/>
    <x v="0"/>
    <n v="64"/>
    <x v="164"/>
    <x v="2074"/>
    <n v="4036.48"/>
    <n v="0.53"/>
    <x v="2"/>
    <x v="101"/>
  </r>
  <r>
    <x v="0"/>
    <n v="1185732"/>
    <x v="425"/>
    <x v="0"/>
    <x v="49"/>
    <x v="51"/>
    <x v="1"/>
    <n v="62"/>
    <x v="199"/>
    <x v="1496"/>
    <n v="2760.2400000000002"/>
    <n v="0.53"/>
    <x v="2"/>
    <x v="104"/>
  </r>
  <r>
    <x v="0"/>
    <n v="1185732"/>
    <x v="425"/>
    <x v="0"/>
    <x v="49"/>
    <x v="51"/>
    <x v="2"/>
    <n v="59"/>
    <x v="190"/>
    <x v="1699"/>
    <n v="1401.84"/>
    <n v="0.44"/>
    <x v="2"/>
    <x v="95"/>
  </r>
  <r>
    <x v="0"/>
    <n v="1185732"/>
    <x v="425"/>
    <x v="0"/>
    <x v="49"/>
    <x v="51"/>
    <x v="3"/>
    <n v="62"/>
    <x v="172"/>
    <x v="2878"/>
    <n v="1253.02"/>
    <n v="0.43"/>
    <x v="2"/>
    <x v="104"/>
  </r>
  <r>
    <x v="0"/>
    <n v="1185732"/>
    <x v="425"/>
    <x v="0"/>
    <x v="49"/>
    <x v="51"/>
    <x v="4"/>
    <n v="71"/>
    <x v="219"/>
    <x v="2879"/>
    <n v="1404.3799999999999"/>
    <n v="0.43"/>
    <x v="2"/>
    <x v="132"/>
  </r>
  <r>
    <x v="0"/>
    <n v="1185732"/>
    <x v="425"/>
    <x v="0"/>
    <x v="49"/>
    <x v="51"/>
    <x v="5"/>
    <n v="72"/>
    <x v="194"/>
    <x v="2880"/>
    <n v="2799.3599999999997"/>
    <n v="0.48"/>
    <x v="2"/>
    <x v="120"/>
  </r>
  <r>
    <x v="0"/>
    <n v="1185732"/>
    <x v="455"/>
    <x v="0"/>
    <x v="49"/>
    <x v="51"/>
    <x v="0"/>
    <n v="68"/>
    <x v="236"/>
    <x v="2246"/>
    <n v="4216.68"/>
    <n v="0.53"/>
    <x v="2"/>
    <x v="105"/>
  </r>
  <r>
    <x v="0"/>
    <n v="1185732"/>
    <x v="455"/>
    <x v="0"/>
    <x v="49"/>
    <x v="51"/>
    <x v="1"/>
    <n v="62"/>
    <x v="230"/>
    <x v="1703"/>
    <n v="3159.52"/>
    <n v="0.52"/>
    <x v="2"/>
    <x v="104"/>
  </r>
  <r>
    <x v="0"/>
    <n v="1185732"/>
    <x v="455"/>
    <x v="0"/>
    <x v="49"/>
    <x v="51"/>
    <x v="2"/>
    <n v="63"/>
    <x v="233"/>
    <x v="2334"/>
    <n v="2948.3999999999996"/>
    <n v="0.44999999999999996"/>
    <x v="2"/>
    <x v="121"/>
  </r>
  <r>
    <x v="0"/>
    <n v="1185732"/>
    <x v="455"/>
    <x v="0"/>
    <x v="49"/>
    <x v="51"/>
    <x v="3"/>
    <n v="64"/>
    <x v="211"/>
    <x v="1311"/>
    <n v="2176"/>
    <n v="0.4"/>
    <x v="2"/>
    <x v="101"/>
  </r>
  <r>
    <x v="0"/>
    <n v="1185732"/>
    <x v="455"/>
    <x v="0"/>
    <x v="49"/>
    <x v="51"/>
    <x v="4"/>
    <n v="71"/>
    <x v="194"/>
    <x v="2862"/>
    <n v="2415.42"/>
    <n v="0.42"/>
    <x v="2"/>
    <x v="132"/>
  </r>
  <r>
    <x v="0"/>
    <n v="1185732"/>
    <x v="455"/>
    <x v="0"/>
    <x v="49"/>
    <x v="51"/>
    <x v="5"/>
    <n v="78"/>
    <x v="210"/>
    <x v="818"/>
    <n v="4252.5599999999995"/>
    <n v="0.47"/>
    <x v="2"/>
    <x v="133"/>
  </r>
  <r>
    <x v="0"/>
    <n v="1185732"/>
    <x v="484"/>
    <x v="0"/>
    <x v="49"/>
    <x v="51"/>
    <x v="0"/>
    <n v="71"/>
    <x v="138"/>
    <x v="2881"/>
    <n v="6599.4500000000007"/>
    <n v="0.55000000000000004"/>
    <x v="2"/>
    <x v="132"/>
  </r>
  <r>
    <x v="0"/>
    <n v="1185732"/>
    <x v="484"/>
    <x v="0"/>
    <x v="49"/>
    <x v="51"/>
    <x v="1"/>
    <n v="59"/>
    <x v="202"/>
    <x v="1827"/>
    <n v="3731.7500000000005"/>
    <n v="0.55000000000000004"/>
    <x v="2"/>
    <x v="95"/>
  </r>
  <r>
    <x v="0"/>
    <n v="1185732"/>
    <x v="484"/>
    <x v="0"/>
    <x v="49"/>
    <x v="51"/>
    <x v="2"/>
    <n v="62"/>
    <x v="243"/>
    <x v="1348"/>
    <n v="2812.3199999999997"/>
    <n v="0.42"/>
    <x v="2"/>
    <x v="104"/>
  </r>
  <r>
    <x v="0"/>
    <n v="1185732"/>
    <x v="484"/>
    <x v="0"/>
    <x v="49"/>
    <x v="51"/>
    <x v="3"/>
    <n v="62"/>
    <x v="246"/>
    <x v="985"/>
    <n v="2400.64"/>
    <n v="0.44"/>
    <x v="2"/>
    <x v="104"/>
  </r>
  <r>
    <x v="0"/>
    <n v="1185732"/>
    <x v="484"/>
    <x v="0"/>
    <x v="49"/>
    <x v="51"/>
    <x v="4"/>
    <n v="74"/>
    <x v="193"/>
    <x v="2882"/>
    <n v="3341.1"/>
    <n v="0.43"/>
    <x v="2"/>
    <x v="135"/>
  </r>
  <r>
    <x v="0"/>
    <n v="1185732"/>
    <x v="484"/>
    <x v="0"/>
    <x v="49"/>
    <x v="51"/>
    <x v="5"/>
    <n v="74"/>
    <x v="236"/>
    <x v="2883"/>
    <n v="4242.42"/>
    <n v="0.49"/>
    <x v="2"/>
    <x v="135"/>
  </r>
  <r>
    <x v="0"/>
    <n v="1185732"/>
    <x v="188"/>
    <x v="0"/>
    <x v="49"/>
    <x v="51"/>
    <x v="0"/>
    <n v="52"/>
    <x v="57"/>
    <x v="2884"/>
    <n v="3468.4"/>
    <n v="0.46"/>
    <x v="2"/>
    <x v="107"/>
  </r>
  <r>
    <x v="0"/>
    <n v="1185732"/>
    <x v="188"/>
    <x v="0"/>
    <x v="49"/>
    <x v="51"/>
    <x v="1"/>
    <n v="50"/>
    <x v="199"/>
    <x v="1077"/>
    <n v="1974.0000000000002"/>
    <n v="0.47000000000000003"/>
    <x v="2"/>
    <x v="100"/>
  </r>
  <r>
    <x v="0"/>
    <n v="1185732"/>
    <x v="188"/>
    <x v="0"/>
    <x v="49"/>
    <x v="51"/>
    <x v="2"/>
    <n v="44"/>
    <x v="228"/>
    <x v="2849"/>
    <n v="1386"/>
    <n v="0.35"/>
    <x v="2"/>
    <x v="90"/>
  </r>
  <r>
    <x v="0"/>
    <n v="1185732"/>
    <x v="188"/>
    <x v="0"/>
    <x v="49"/>
    <x v="51"/>
    <x v="3"/>
    <n v="49"/>
    <x v="203"/>
    <x v="2885"/>
    <n v="707.06999999999994"/>
    <n v="0.37"/>
    <x v="2"/>
    <x v="98"/>
  </r>
  <r>
    <x v="0"/>
    <n v="1185732"/>
    <x v="188"/>
    <x v="0"/>
    <x v="49"/>
    <x v="51"/>
    <x v="4"/>
    <n v="60"/>
    <x v="190"/>
    <x v="1712"/>
    <n v="1198.8"/>
    <n v="0.37"/>
    <x v="2"/>
    <x v="106"/>
  </r>
  <r>
    <x v="0"/>
    <n v="1185732"/>
    <x v="188"/>
    <x v="0"/>
    <x v="49"/>
    <x v="51"/>
    <x v="5"/>
    <n v="54"/>
    <x v="252"/>
    <x v="1297"/>
    <n v="1895.3999999999999"/>
    <n v="0.44999999999999996"/>
    <x v="2"/>
    <x v="99"/>
  </r>
  <r>
    <x v="0"/>
    <n v="1185732"/>
    <x v="696"/>
    <x v="0"/>
    <x v="49"/>
    <x v="51"/>
    <x v="0"/>
    <n v="52"/>
    <x v="217"/>
    <x v="2886"/>
    <n v="4048.2000000000007"/>
    <n v="0.45000000000000007"/>
    <x v="2"/>
    <x v="107"/>
  </r>
  <r>
    <x v="0"/>
    <n v="1185732"/>
    <x v="696"/>
    <x v="0"/>
    <x v="49"/>
    <x v="51"/>
    <x v="1"/>
    <n v="53"/>
    <x v="229"/>
    <x v="2427"/>
    <n v="1438.42"/>
    <n v="0.46"/>
    <x v="2"/>
    <x v="102"/>
  </r>
  <r>
    <x v="0"/>
    <n v="1185732"/>
    <x v="696"/>
    <x v="0"/>
    <x v="49"/>
    <x v="51"/>
    <x v="2"/>
    <n v="43"/>
    <x v="170"/>
    <x v="2887"/>
    <n v="1427.6000000000001"/>
    <n v="0.4"/>
    <x v="2"/>
    <x v="94"/>
  </r>
  <r>
    <x v="0"/>
    <n v="1185732"/>
    <x v="0"/>
    <x v="0"/>
    <x v="0"/>
    <x v="0"/>
    <x v="0"/>
    <n v="34"/>
    <x v="295"/>
    <x v="2888"/>
    <n v="6789.12"/>
    <n v="0.52"/>
    <x v="1"/>
    <x v="111"/>
  </r>
  <r>
    <x v="0"/>
    <n v="1185732"/>
    <x v="1"/>
    <x v="0"/>
    <x v="0"/>
    <x v="0"/>
    <x v="1"/>
    <n v="36"/>
    <x v="63"/>
    <x v="2889"/>
    <n v="4031.9999999999995"/>
    <n v="0.35"/>
    <x v="1"/>
    <x v="86"/>
  </r>
  <r>
    <x v="0"/>
    <n v="1185732"/>
    <x v="2"/>
    <x v="0"/>
    <x v="0"/>
    <x v="0"/>
    <x v="2"/>
    <n v="32"/>
    <x v="44"/>
    <x v="1659"/>
    <n v="4144"/>
    <n v="0.37"/>
    <x v="1"/>
    <x v="114"/>
  </r>
  <r>
    <x v="0"/>
    <n v="1185732"/>
    <x v="3"/>
    <x v="0"/>
    <x v="0"/>
    <x v="0"/>
    <x v="3"/>
    <n v="36"/>
    <x v="296"/>
    <x v="2890"/>
    <n v="3742.92"/>
    <n v="0.37"/>
    <x v="1"/>
    <x v="86"/>
  </r>
  <r>
    <x v="0"/>
    <n v="1185732"/>
    <x v="4"/>
    <x v="0"/>
    <x v="0"/>
    <x v="0"/>
    <x v="4"/>
    <n v="43"/>
    <x v="297"/>
    <x v="2891"/>
    <n v="4868.46"/>
    <n v="0.37"/>
    <x v="1"/>
    <x v="94"/>
  </r>
  <r>
    <x v="0"/>
    <n v="1185732"/>
    <x v="5"/>
    <x v="0"/>
    <x v="0"/>
    <x v="0"/>
    <x v="5"/>
    <n v="38"/>
    <x v="298"/>
    <x v="857"/>
    <n v="4012.8"/>
    <n v="0.32"/>
    <x v="1"/>
    <x v="115"/>
  </r>
  <r>
    <x v="0"/>
    <n v="1185732"/>
    <x v="6"/>
    <x v="0"/>
    <x v="0"/>
    <x v="0"/>
    <x v="0"/>
    <n v="33"/>
    <x v="299"/>
    <x v="1883"/>
    <n v="6658.08"/>
    <n v="0.52"/>
    <x v="1"/>
    <x v="112"/>
  </r>
  <r>
    <x v="0"/>
    <n v="1185732"/>
    <x v="7"/>
    <x v="0"/>
    <x v="0"/>
    <x v="0"/>
    <x v="1"/>
    <n v="39"/>
    <x v="300"/>
    <x v="2892"/>
    <n v="4054.0499999999997"/>
    <n v="0.32999999999999996"/>
    <x v="1"/>
    <x v="93"/>
  </r>
  <r>
    <x v="0"/>
    <n v="1185732"/>
    <x v="8"/>
    <x v="0"/>
    <x v="0"/>
    <x v="0"/>
    <x v="2"/>
    <n v="32"/>
    <x v="258"/>
    <x v="2893"/>
    <n v="3927.68"/>
    <n v="0.38"/>
    <x v="1"/>
    <x v="114"/>
  </r>
  <r>
    <x v="0"/>
    <n v="1185732"/>
    <x v="9"/>
    <x v="0"/>
    <x v="0"/>
    <x v="0"/>
    <x v="3"/>
    <n v="32"/>
    <x v="154"/>
    <x v="1221"/>
    <n v="3015.68"/>
    <n v="0.38"/>
    <x v="1"/>
    <x v="114"/>
  </r>
  <r>
    <x v="0"/>
    <n v="1185732"/>
    <x v="10"/>
    <x v="0"/>
    <x v="0"/>
    <x v="0"/>
    <x v="4"/>
    <n v="43"/>
    <x v="297"/>
    <x v="2891"/>
    <n v="4605.2999999999993"/>
    <n v="0.35"/>
    <x v="1"/>
    <x v="94"/>
  </r>
  <r>
    <x v="0"/>
    <n v="1185732"/>
    <x v="11"/>
    <x v="0"/>
    <x v="0"/>
    <x v="0"/>
    <x v="5"/>
    <n v="36"/>
    <x v="44"/>
    <x v="789"/>
    <n v="3653.9999999999995"/>
    <n v="0.28999999999999998"/>
    <x v="1"/>
    <x v="86"/>
  </r>
  <r>
    <x v="0"/>
    <n v="1185732"/>
    <x v="12"/>
    <x v="0"/>
    <x v="0"/>
    <x v="0"/>
    <x v="0"/>
    <n v="40"/>
    <x v="301"/>
    <x v="1371"/>
    <n v="8112"/>
    <n v="0.52"/>
    <x v="1"/>
    <x v="163"/>
  </r>
  <r>
    <x v="0"/>
    <n v="1185732"/>
    <x v="13"/>
    <x v="0"/>
    <x v="0"/>
    <x v="0"/>
    <x v="1"/>
    <n v="35"/>
    <x v="300"/>
    <x v="982"/>
    <n v="3969"/>
    <n v="0.36"/>
    <x v="1"/>
    <x v="164"/>
  </r>
  <r>
    <x v="0"/>
    <n v="1185732"/>
    <x v="14"/>
    <x v="0"/>
    <x v="0"/>
    <x v="0"/>
    <x v="2"/>
    <n v="27"/>
    <x v="302"/>
    <x v="2894"/>
    <n v="3475.98"/>
    <n v="0.41"/>
    <x v="1"/>
    <x v="118"/>
  </r>
  <r>
    <x v="0"/>
    <n v="1185732"/>
    <x v="15"/>
    <x v="0"/>
    <x v="0"/>
    <x v="0"/>
    <x v="3"/>
    <n v="31"/>
    <x v="142"/>
    <x v="2700"/>
    <n v="2975.9999999999995"/>
    <n v="0.39999999999999997"/>
    <x v="1"/>
    <x v="165"/>
  </r>
  <r>
    <x v="0"/>
    <n v="1185732"/>
    <x v="16"/>
    <x v="0"/>
    <x v="0"/>
    <x v="0"/>
    <x v="4"/>
    <n v="43"/>
    <x v="303"/>
    <x v="2895"/>
    <n v="3976.64"/>
    <n v="0.32"/>
    <x v="1"/>
    <x v="94"/>
  </r>
  <r>
    <x v="0"/>
    <n v="1185732"/>
    <x v="17"/>
    <x v="0"/>
    <x v="0"/>
    <x v="0"/>
    <x v="5"/>
    <n v="36"/>
    <x v="258"/>
    <x v="2896"/>
    <n v="3139.5600000000004"/>
    <n v="0.27"/>
    <x v="1"/>
    <x v="86"/>
  </r>
  <r>
    <x v="0"/>
    <n v="1185732"/>
    <x v="18"/>
    <x v="0"/>
    <x v="0"/>
    <x v="0"/>
    <x v="0"/>
    <n v="33"/>
    <x v="304"/>
    <x v="2897"/>
    <n v="6629.0400000000009"/>
    <n v="0.54"/>
    <x v="1"/>
    <x v="112"/>
  </r>
  <r>
    <x v="0"/>
    <n v="1185732"/>
    <x v="19"/>
    <x v="0"/>
    <x v="0"/>
    <x v="0"/>
    <x v="1"/>
    <n v="35"/>
    <x v="300"/>
    <x v="982"/>
    <n v="3638.2499999999995"/>
    <n v="0.32999999999999996"/>
    <x v="1"/>
    <x v="164"/>
  </r>
  <r>
    <x v="0"/>
    <n v="1185732"/>
    <x v="20"/>
    <x v="0"/>
    <x v="0"/>
    <x v="0"/>
    <x v="2"/>
    <n v="28"/>
    <x v="300"/>
    <x v="1392"/>
    <n v="3351.6"/>
    <n v="0.38"/>
    <x v="1"/>
    <x v="128"/>
  </r>
  <r>
    <x v="0"/>
    <n v="1185732"/>
    <x v="21"/>
    <x v="0"/>
    <x v="0"/>
    <x v="0"/>
    <x v="3"/>
    <n v="31"/>
    <x v="303"/>
    <x v="2898"/>
    <n v="3314.83"/>
    <n v="0.37"/>
    <x v="1"/>
    <x v="165"/>
  </r>
  <r>
    <x v="0"/>
    <n v="1185732"/>
    <x v="22"/>
    <x v="0"/>
    <x v="0"/>
    <x v="0"/>
    <x v="4"/>
    <n v="44"/>
    <x v="296"/>
    <x v="2899"/>
    <n v="4451.04"/>
    <n v="0.36"/>
    <x v="1"/>
    <x v="90"/>
  </r>
  <r>
    <x v="0"/>
    <n v="1185732"/>
    <x v="23"/>
    <x v="0"/>
    <x v="0"/>
    <x v="0"/>
    <x v="5"/>
    <n v="39"/>
    <x v="305"/>
    <x v="2900"/>
    <n v="3506.4900000000002"/>
    <n v="0.27"/>
    <x v="1"/>
    <x v="93"/>
  </r>
  <r>
    <x v="0"/>
    <n v="1185732"/>
    <x v="24"/>
    <x v="0"/>
    <x v="0"/>
    <x v="0"/>
    <x v="0"/>
    <n v="44"/>
    <x v="306"/>
    <x v="2313"/>
    <n v="8374.08"/>
    <n v="0.52"/>
    <x v="1"/>
    <x v="90"/>
  </r>
  <r>
    <x v="0"/>
    <n v="1185732"/>
    <x v="25"/>
    <x v="0"/>
    <x v="0"/>
    <x v="0"/>
    <x v="1"/>
    <n v="37"/>
    <x v="307"/>
    <x v="2901"/>
    <n v="3833.2"/>
    <n v="0.35"/>
    <x v="1"/>
    <x v="117"/>
  </r>
  <r>
    <x v="0"/>
    <n v="1185732"/>
    <x v="26"/>
    <x v="0"/>
    <x v="0"/>
    <x v="0"/>
    <x v="2"/>
    <n v="36"/>
    <x v="308"/>
    <x v="1799"/>
    <n v="4354.5599999999995"/>
    <n v="0.42"/>
    <x v="1"/>
    <x v="86"/>
  </r>
  <r>
    <x v="0"/>
    <n v="1185732"/>
    <x v="27"/>
    <x v="0"/>
    <x v="0"/>
    <x v="0"/>
    <x v="3"/>
    <n v="33"/>
    <x v="303"/>
    <x v="2902"/>
    <n v="3814.7999999999997"/>
    <n v="0.39999999999999997"/>
    <x v="1"/>
    <x v="112"/>
  </r>
  <r>
    <x v="0"/>
    <n v="1185732"/>
    <x v="28"/>
    <x v="0"/>
    <x v="0"/>
    <x v="0"/>
    <x v="4"/>
    <n v="47"/>
    <x v="115"/>
    <x v="2903"/>
    <n v="4606"/>
    <n v="0.35"/>
    <x v="1"/>
    <x v="85"/>
  </r>
  <r>
    <x v="0"/>
    <n v="1185732"/>
    <x v="29"/>
    <x v="0"/>
    <x v="0"/>
    <x v="0"/>
    <x v="5"/>
    <n v="44"/>
    <x v="63"/>
    <x v="2904"/>
    <n v="4083.2"/>
    <n v="0.28999999999999998"/>
    <x v="1"/>
    <x v="90"/>
  </r>
  <r>
    <x v="0"/>
    <n v="1185732"/>
    <x v="30"/>
    <x v="0"/>
    <x v="0"/>
    <x v="0"/>
    <x v="0"/>
    <n v="47"/>
    <x v="46"/>
    <x v="2905"/>
    <n v="9776"/>
    <n v="0.52"/>
    <x v="1"/>
    <x v="85"/>
  </r>
  <r>
    <x v="0"/>
    <n v="1185732"/>
    <x v="31"/>
    <x v="0"/>
    <x v="0"/>
    <x v="0"/>
    <x v="1"/>
    <n v="41"/>
    <x v="309"/>
    <x v="2906"/>
    <n v="4739.5999999999995"/>
    <n v="0.33999999999999997"/>
    <x v="1"/>
    <x v="87"/>
  </r>
  <r>
    <x v="0"/>
    <n v="1185732"/>
    <x v="32"/>
    <x v="0"/>
    <x v="0"/>
    <x v="0"/>
    <x v="2"/>
    <n v="37"/>
    <x v="307"/>
    <x v="2901"/>
    <n v="4490.32"/>
    <n v="0.41"/>
    <x v="1"/>
    <x v="117"/>
  </r>
  <r>
    <x v="0"/>
    <n v="1185732"/>
    <x v="33"/>
    <x v="0"/>
    <x v="0"/>
    <x v="0"/>
    <x v="3"/>
    <n v="38"/>
    <x v="140"/>
    <x v="1406"/>
    <n v="4288.68"/>
    <n v="0.38"/>
    <x v="1"/>
    <x v="115"/>
  </r>
  <r>
    <x v="0"/>
    <n v="1185732"/>
    <x v="34"/>
    <x v="0"/>
    <x v="0"/>
    <x v="0"/>
    <x v="4"/>
    <n v="45"/>
    <x v="308"/>
    <x v="2907"/>
    <n v="4406.3999999999996"/>
    <n v="0.33999999999999997"/>
    <x v="1"/>
    <x v="96"/>
  </r>
  <r>
    <x v="0"/>
    <n v="1185732"/>
    <x v="35"/>
    <x v="0"/>
    <x v="0"/>
    <x v="0"/>
    <x v="5"/>
    <n v="46"/>
    <x v="310"/>
    <x v="2908"/>
    <n v="5107.84"/>
    <n v="0.32"/>
    <x v="1"/>
    <x v="89"/>
  </r>
  <r>
    <x v="0"/>
    <n v="1185732"/>
    <x v="36"/>
    <x v="0"/>
    <x v="0"/>
    <x v="0"/>
    <x v="0"/>
    <n v="44"/>
    <x v="311"/>
    <x v="2909"/>
    <n v="9929.92"/>
    <n v="0.52"/>
    <x v="1"/>
    <x v="90"/>
  </r>
  <r>
    <x v="0"/>
    <n v="1185732"/>
    <x v="37"/>
    <x v="0"/>
    <x v="0"/>
    <x v="0"/>
    <x v="1"/>
    <n v="41"/>
    <x v="312"/>
    <x v="2910"/>
    <n v="4824.0599999999995"/>
    <n v="0.37"/>
    <x v="1"/>
    <x v="87"/>
  </r>
  <r>
    <x v="0"/>
    <n v="1185732"/>
    <x v="38"/>
    <x v="0"/>
    <x v="0"/>
    <x v="0"/>
    <x v="2"/>
    <n v="35"/>
    <x v="70"/>
    <x v="929"/>
    <n v="4336.5"/>
    <n v="0.42"/>
    <x v="1"/>
    <x v="164"/>
  </r>
  <r>
    <x v="0"/>
    <n v="1185732"/>
    <x v="39"/>
    <x v="0"/>
    <x v="0"/>
    <x v="0"/>
    <x v="3"/>
    <n v="35"/>
    <x v="83"/>
    <x v="1366"/>
    <n v="3496.5"/>
    <n v="0.37"/>
    <x v="1"/>
    <x v="164"/>
  </r>
  <r>
    <x v="0"/>
    <n v="1185732"/>
    <x v="40"/>
    <x v="0"/>
    <x v="0"/>
    <x v="0"/>
    <x v="4"/>
    <n v="46"/>
    <x v="104"/>
    <x v="764"/>
    <n v="4347.9199999999992"/>
    <n v="0.33999999999999997"/>
    <x v="1"/>
    <x v="89"/>
  </r>
  <r>
    <x v="0"/>
    <n v="1185732"/>
    <x v="41"/>
    <x v="0"/>
    <x v="0"/>
    <x v="0"/>
    <x v="5"/>
    <n v="47"/>
    <x v="313"/>
    <x v="2911"/>
    <n v="4466.88"/>
    <n v="0.27"/>
    <x v="1"/>
    <x v="85"/>
  </r>
  <r>
    <x v="0"/>
    <n v="1185732"/>
    <x v="42"/>
    <x v="0"/>
    <x v="0"/>
    <x v="0"/>
    <x v="0"/>
    <n v="41"/>
    <x v="47"/>
    <x v="2912"/>
    <n v="7995"/>
    <n v="0.52"/>
    <x v="1"/>
    <x v="87"/>
  </r>
  <r>
    <x v="0"/>
    <n v="1185732"/>
    <x v="43"/>
    <x v="0"/>
    <x v="0"/>
    <x v="0"/>
    <x v="1"/>
    <n v="37"/>
    <x v="314"/>
    <x v="2913"/>
    <n v="4516.2199999999993"/>
    <n v="0.33999999999999997"/>
    <x v="1"/>
    <x v="117"/>
  </r>
  <r>
    <x v="0"/>
    <n v="1185732"/>
    <x v="44"/>
    <x v="0"/>
    <x v="0"/>
    <x v="0"/>
    <x v="2"/>
    <n v="37"/>
    <x v="302"/>
    <x v="2914"/>
    <n v="4298.66"/>
    <n v="0.37"/>
    <x v="1"/>
    <x v="117"/>
  </r>
  <r>
    <x v="0"/>
    <n v="1185732"/>
    <x v="45"/>
    <x v="0"/>
    <x v="0"/>
    <x v="0"/>
    <x v="3"/>
    <n v="40"/>
    <x v="315"/>
    <x v="2907"/>
    <n v="5184"/>
    <n v="0.39999999999999997"/>
    <x v="1"/>
    <x v="163"/>
  </r>
  <r>
    <x v="1"/>
    <n v="1185732"/>
    <x v="46"/>
    <x v="0"/>
    <x v="0"/>
    <x v="0"/>
    <x v="4"/>
    <n v="43"/>
    <x v="316"/>
    <x v="2915"/>
    <n v="3959.0099999999993"/>
    <n v="0.32999999999999996"/>
    <x v="1"/>
    <x v="94"/>
  </r>
  <r>
    <x v="1"/>
    <n v="1185732"/>
    <x v="47"/>
    <x v="0"/>
    <x v="0"/>
    <x v="0"/>
    <x v="5"/>
    <n v="48"/>
    <x v="317"/>
    <x v="2916"/>
    <n v="5112"/>
    <n v="0.3"/>
    <x v="1"/>
    <x v="92"/>
  </r>
  <r>
    <x v="1"/>
    <n v="1185732"/>
    <x v="48"/>
    <x v="0"/>
    <x v="0"/>
    <x v="0"/>
    <x v="0"/>
    <n v="39"/>
    <x v="318"/>
    <x v="2917"/>
    <n v="8751.6"/>
    <n v="0.55000000000000004"/>
    <x v="1"/>
    <x v="93"/>
  </r>
  <r>
    <x v="1"/>
    <n v="1185732"/>
    <x v="49"/>
    <x v="0"/>
    <x v="0"/>
    <x v="0"/>
    <x v="1"/>
    <n v="43"/>
    <x v="44"/>
    <x v="2918"/>
    <n v="4966.4999999999991"/>
    <n v="0.32999999999999996"/>
    <x v="1"/>
    <x v="94"/>
  </r>
  <r>
    <x v="1"/>
    <n v="1185732"/>
    <x v="50"/>
    <x v="0"/>
    <x v="0"/>
    <x v="0"/>
    <x v="2"/>
    <n v="36"/>
    <x v="300"/>
    <x v="879"/>
    <n v="4422.5999999999995"/>
    <n v="0.38999999999999996"/>
    <x v="1"/>
    <x v="86"/>
  </r>
  <r>
    <x v="1"/>
    <n v="1185732"/>
    <x v="51"/>
    <x v="0"/>
    <x v="0"/>
    <x v="0"/>
    <x v="3"/>
    <n v="34"/>
    <x v="297"/>
    <x v="2919"/>
    <n v="4057.5599999999995"/>
    <n v="0.38999999999999996"/>
    <x v="1"/>
    <x v="111"/>
  </r>
  <r>
    <x v="1"/>
    <n v="1185732"/>
    <x v="52"/>
    <x v="0"/>
    <x v="0"/>
    <x v="0"/>
    <x v="4"/>
    <n v="44"/>
    <x v="300"/>
    <x v="766"/>
    <n v="5128.2"/>
    <n v="0.37"/>
    <x v="1"/>
    <x v="90"/>
  </r>
  <r>
    <x v="1"/>
    <n v="1185732"/>
    <x v="53"/>
    <x v="0"/>
    <x v="0"/>
    <x v="0"/>
    <x v="5"/>
    <n v="45"/>
    <x v="44"/>
    <x v="2920"/>
    <n v="4725"/>
    <n v="0.3"/>
    <x v="1"/>
    <x v="96"/>
  </r>
  <r>
    <x v="1"/>
    <n v="1185732"/>
    <x v="54"/>
    <x v="0"/>
    <x v="0"/>
    <x v="0"/>
    <x v="4"/>
    <n v="51"/>
    <x v="303"/>
    <x v="2921"/>
    <n v="4716.4800000000005"/>
    <n v="0.32"/>
    <x v="1"/>
    <x v="109"/>
  </r>
  <r>
    <x v="1"/>
    <n v="1185732"/>
    <x v="55"/>
    <x v="0"/>
    <x v="0"/>
    <x v="0"/>
    <x v="5"/>
    <n v="50"/>
    <x v="298"/>
    <x v="2922"/>
    <n v="4620"/>
    <n v="0.28000000000000003"/>
    <x v="1"/>
    <x v="100"/>
  </r>
  <r>
    <x v="1"/>
    <n v="1185732"/>
    <x v="56"/>
    <x v="0"/>
    <x v="0"/>
    <x v="0"/>
    <x v="0"/>
    <n v="46"/>
    <x v="319"/>
    <x v="2923"/>
    <n v="10381.280000000001"/>
    <n v="0.56000000000000005"/>
    <x v="1"/>
    <x v="89"/>
  </r>
  <r>
    <x v="1"/>
    <n v="1185732"/>
    <x v="57"/>
    <x v="0"/>
    <x v="0"/>
    <x v="0"/>
    <x v="1"/>
    <n v="40"/>
    <x v="122"/>
    <x v="1401"/>
    <n v="4492.8"/>
    <n v="0.36"/>
    <x v="1"/>
    <x v="163"/>
  </r>
  <r>
    <x v="1"/>
    <n v="1185732"/>
    <x v="58"/>
    <x v="0"/>
    <x v="0"/>
    <x v="0"/>
    <x v="2"/>
    <n v="43"/>
    <x v="281"/>
    <x v="1860"/>
    <n v="5309.6399999999994"/>
    <n v="0.42"/>
    <x v="1"/>
    <x v="94"/>
  </r>
  <r>
    <x v="1"/>
    <n v="1185732"/>
    <x v="59"/>
    <x v="0"/>
    <x v="0"/>
    <x v="0"/>
    <x v="3"/>
    <n v="41"/>
    <x v="83"/>
    <x v="1916"/>
    <n v="4095.9"/>
    <n v="0.37"/>
    <x v="1"/>
    <x v="87"/>
  </r>
  <r>
    <x v="1"/>
    <n v="1185732"/>
    <x v="60"/>
    <x v="0"/>
    <x v="0"/>
    <x v="0"/>
    <x v="4"/>
    <n v="47"/>
    <x v="115"/>
    <x v="2903"/>
    <n v="4737.5999999999995"/>
    <n v="0.36"/>
    <x v="1"/>
    <x v="85"/>
  </r>
  <r>
    <x v="1"/>
    <n v="1185732"/>
    <x v="61"/>
    <x v="0"/>
    <x v="0"/>
    <x v="0"/>
    <x v="5"/>
    <n v="53"/>
    <x v="320"/>
    <x v="2924"/>
    <n v="4778.4800000000005"/>
    <n v="0.28000000000000003"/>
    <x v="1"/>
    <x v="102"/>
  </r>
  <r>
    <x v="1"/>
    <n v="1185732"/>
    <x v="62"/>
    <x v="0"/>
    <x v="0"/>
    <x v="0"/>
    <x v="0"/>
    <n v="48"/>
    <x v="58"/>
    <x v="779"/>
    <n v="11289.6"/>
    <n v="0.56000000000000005"/>
    <x v="1"/>
    <x v="92"/>
  </r>
  <r>
    <x v="1"/>
    <n v="1185732"/>
    <x v="63"/>
    <x v="0"/>
    <x v="0"/>
    <x v="0"/>
    <x v="1"/>
    <n v="43"/>
    <x v="321"/>
    <x v="2925"/>
    <n v="4665.5"/>
    <n v="0.35"/>
    <x v="1"/>
    <x v="94"/>
  </r>
  <r>
    <x v="1"/>
    <n v="1185732"/>
    <x v="64"/>
    <x v="0"/>
    <x v="0"/>
    <x v="0"/>
    <x v="2"/>
    <n v="42"/>
    <x v="305"/>
    <x v="2926"/>
    <n v="5594.4"/>
    <n v="0.39999999999999997"/>
    <x v="1"/>
    <x v="119"/>
  </r>
  <r>
    <x v="1"/>
    <n v="1185732"/>
    <x v="65"/>
    <x v="0"/>
    <x v="0"/>
    <x v="0"/>
    <x v="3"/>
    <n v="41"/>
    <x v="297"/>
    <x v="2927"/>
    <n v="5018.3999999999996"/>
    <n v="0.39999999999999997"/>
    <x v="1"/>
    <x v="87"/>
  </r>
  <r>
    <x v="1"/>
    <n v="1185732"/>
    <x v="66"/>
    <x v="0"/>
    <x v="0"/>
    <x v="0"/>
    <x v="4"/>
    <n v="48"/>
    <x v="316"/>
    <x v="2928"/>
    <n v="4955.04"/>
    <n v="0.37"/>
    <x v="1"/>
    <x v="92"/>
  </r>
  <r>
    <x v="1"/>
    <n v="1185732"/>
    <x v="67"/>
    <x v="0"/>
    <x v="0"/>
    <x v="0"/>
    <x v="5"/>
    <n v="48"/>
    <x v="309"/>
    <x v="2929"/>
    <n v="4896"/>
    <n v="0.3"/>
    <x v="1"/>
    <x v="92"/>
  </r>
  <r>
    <x v="2"/>
    <n v="1197831"/>
    <x v="68"/>
    <x v="0"/>
    <x v="0"/>
    <x v="0"/>
    <x v="0"/>
    <n v="20"/>
    <x v="83"/>
    <x v="1996"/>
    <n v="2105.9999999999995"/>
    <n v="0.38999999999999996"/>
    <x v="1"/>
    <x v="127"/>
  </r>
  <r>
    <x v="2"/>
    <n v="1197831"/>
    <x v="69"/>
    <x v="0"/>
    <x v="0"/>
    <x v="0"/>
    <x v="1"/>
    <n v="26"/>
    <x v="83"/>
    <x v="2029"/>
    <n v="2597.4"/>
    <n v="0.37"/>
    <x v="1"/>
    <x v="166"/>
  </r>
  <r>
    <x v="2"/>
    <n v="1197831"/>
    <x v="70"/>
    <x v="0"/>
    <x v="0"/>
    <x v="0"/>
    <x v="2"/>
    <n v="27"/>
    <x v="99"/>
    <x v="2930"/>
    <n v="2506.14"/>
    <n v="0.38999999999999996"/>
    <x v="1"/>
    <x v="118"/>
  </r>
  <r>
    <x v="2"/>
    <n v="1197831"/>
    <x v="71"/>
    <x v="0"/>
    <x v="0"/>
    <x v="0"/>
    <x v="3"/>
    <n v="27"/>
    <x v="124"/>
    <x v="1230"/>
    <n v="2948.4"/>
    <n v="0.52"/>
    <x v="1"/>
    <x v="118"/>
  </r>
  <r>
    <x v="2"/>
    <n v="1197831"/>
    <x v="72"/>
    <x v="1"/>
    <x v="1"/>
    <x v="1"/>
    <x v="4"/>
    <n v="26"/>
    <x v="129"/>
    <x v="2138"/>
    <n v="1555.84"/>
    <n v="0.33999999999999997"/>
    <x v="1"/>
    <x v="166"/>
  </r>
  <r>
    <x v="2"/>
    <n v="1197831"/>
    <x v="73"/>
    <x v="1"/>
    <x v="1"/>
    <x v="1"/>
    <x v="5"/>
    <n v="25"/>
    <x v="167"/>
    <x v="2721"/>
    <n v="3136.0000000000005"/>
    <n v="0.56000000000000005"/>
    <x v="1"/>
    <x v="130"/>
  </r>
  <r>
    <x v="2"/>
    <n v="1197831"/>
    <x v="74"/>
    <x v="1"/>
    <x v="1"/>
    <x v="1"/>
    <x v="0"/>
    <n v="20"/>
    <x v="128"/>
    <x v="2047"/>
    <n v="2091"/>
    <n v="0.41"/>
    <x v="1"/>
    <x v="127"/>
  </r>
  <r>
    <x v="2"/>
    <n v="1197831"/>
    <x v="75"/>
    <x v="1"/>
    <x v="1"/>
    <x v="1"/>
    <x v="1"/>
    <n v="23"/>
    <x v="303"/>
    <x v="2931"/>
    <n v="2791.74"/>
    <n v="0.42"/>
    <x v="1"/>
    <x v="113"/>
  </r>
  <r>
    <x v="2"/>
    <n v="1197831"/>
    <x v="76"/>
    <x v="1"/>
    <x v="1"/>
    <x v="1"/>
    <x v="2"/>
    <n v="27"/>
    <x v="116"/>
    <x v="1488"/>
    <n v="2612.52"/>
    <n v="0.41"/>
    <x v="1"/>
    <x v="118"/>
  </r>
  <r>
    <x v="2"/>
    <n v="1197831"/>
    <x v="77"/>
    <x v="1"/>
    <x v="1"/>
    <x v="1"/>
    <x v="3"/>
    <n v="26"/>
    <x v="127"/>
    <x v="2932"/>
    <n v="2769"/>
    <n v="0.5"/>
    <x v="1"/>
    <x v="166"/>
  </r>
  <r>
    <x v="2"/>
    <n v="1197831"/>
    <x v="78"/>
    <x v="1"/>
    <x v="1"/>
    <x v="1"/>
    <x v="4"/>
    <n v="28"/>
    <x v="160"/>
    <x v="1063"/>
    <n v="1478.3999999999999"/>
    <n v="0.32999999999999996"/>
    <x v="1"/>
    <x v="128"/>
  </r>
  <r>
    <x v="2"/>
    <n v="1197831"/>
    <x v="79"/>
    <x v="1"/>
    <x v="1"/>
    <x v="1"/>
    <x v="5"/>
    <n v="26"/>
    <x v="108"/>
    <x v="1266"/>
    <n v="3303.3"/>
    <n v="0.55000000000000004"/>
    <x v="1"/>
    <x v="166"/>
  </r>
  <r>
    <x v="2"/>
    <n v="1197831"/>
    <x v="80"/>
    <x v="1"/>
    <x v="1"/>
    <x v="1"/>
    <x v="0"/>
    <n v="20"/>
    <x v="297"/>
    <x v="2281"/>
    <n v="2570.4"/>
    <n v="0.42"/>
    <x v="1"/>
    <x v="127"/>
  </r>
  <r>
    <x v="2"/>
    <n v="1197831"/>
    <x v="81"/>
    <x v="1"/>
    <x v="1"/>
    <x v="1"/>
    <x v="1"/>
    <n v="30"/>
    <x v="121"/>
    <x v="2933"/>
    <n v="3077.0999999999995"/>
    <n v="0.38999999999999996"/>
    <x v="1"/>
    <x v="167"/>
  </r>
  <r>
    <x v="2"/>
    <n v="1197831"/>
    <x v="82"/>
    <x v="1"/>
    <x v="1"/>
    <x v="1"/>
    <x v="2"/>
    <n v="23"/>
    <x v="167"/>
    <x v="2934"/>
    <n v="2163.84"/>
    <n v="0.42"/>
    <x v="1"/>
    <x v="113"/>
  </r>
  <r>
    <x v="2"/>
    <n v="1197831"/>
    <x v="83"/>
    <x v="1"/>
    <x v="1"/>
    <x v="1"/>
    <x v="3"/>
    <n v="30"/>
    <x v="322"/>
    <x v="2281"/>
    <n v="2937.6"/>
    <n v="0.48"/>
    <x v="1"/>
    <x v="167"/>
  </r>
  <r>
    <x v="2"/>
    <n v="1197831"/>
    <x v="84"/>
    <x v="1"/>
    <x v="1"/>
    <x v="1"/>
    <x v="4"/>
    <n v="35"/>
    <x v="155"/>
    <x v="2935"/>
    <n v="1736"/>
    <n v="0.32"/>
    <x v="1"/>
    <x v="164"/>
  </r>
  <r>
    <x v="2"/>
    <n v="1197831"/>
    <x v="85"/>
    <x v="1"/>
    <x v="1"/>
    <x v="1"/>
    <x v="5"/>
    <n v="29"/>
    <x v="151"/>
    <x v="1907"/>
    <n v="3636.6000000000004"/>
    <n v="0.55000000000000004"/>
    <x v="1"/>
    <x v="116"/>
  </r>
  <r>
    <x v="2"/>
    <n v="1197831"/>
    <x v="86"/>
    <x v="1"/>
    <x v="1"/>
    <x v="1"/>
    <x v="0"/>
    <n v="23"/>
    <x v="297"/>
    <x v="2213"/>
    <n v="2604.06"/>
    <n v="0.37"/>
    <x v="1"/>
    <x v="113"/>
  </r>
  <r>
    <x v="2"/>
    <n v="1197831"/>
    <x v="87"/>
    <x v="1"/>
    <x v="1"/>
    <x v="1"/>
    <x v="1"/>
    <n v="29"/>
    <x v="297"/>
    <x v="2936"/>
    <n v="3638.3399999999997"/>
    <n v="0.41"/>
    <x v="1"/>
    <x v="116"/>
  </r>
  <r>
    <x v="2"/>
    <n v="1197831"/>
    <x v="88"/>
    <x v="1"/>
    <x v="1"/>
    <x v="1"/>
    <x v="2"/>
    <n v="24"/>
    <x v="136"/>
    <x v="1426"/>
    <n v="2060.16"/>
    <n v="0.37"/>
    <x v="1"/>
    <x v="110"/>
  </r>
  <r>
    <x v="2"/>
    <n v="1197831"/>
    <x v="89"/>
    <x v="1"/>
    <x v="1"/>
    <x v="1"/>
    <x v="3"/>
    <n v="28"/>
    <x v="127"/>
    <x v="2036"/>
    <n v="2862.72"/>
    <n v="0.48"/>
    <x v="1"/>
    <x v="128"/>
  </r>
  <r>
    <x v="1"/>
    <n v="1197831"/>
    <x v="90"/>
    <x v="1"/>
    <x v="1"/>
    <x v="1"/>
    <x v="4"/>
    <n v="34"/>
    <x v="289"/>
    <x v="2937"/>
    <n v="2069.2399999999998"/>
    <n v="0.33999999999999997"/>
    <x v="1"/>
    <x v="111"/>
  </r>
  <r>
    <x v="1"/>
    <n v="1197831"/>
    <x v="91"/>
    <x v="1"/>
    <x v="1"/>
    <x v="1"/>
    <x v="5"/>
    <n v="27"/>
    <x v="323"/>
    <x v="1990"/>
    <n v="4039.2000000000003"/>
    <n v="0.55000000000000004"/>
    <x v="1"/>
    <x v="118"/>
  </r>
  <r>
    <x v="1"/>
    <n v="1197831"/>
    <x v="92"/>
    <x v="1"/>
    <x v="1"/>
    <x v="1"/>
    <x v="0"/>
    <n v="24"/>
    <x v="300"/>
    <x v="832"/>
    <n v="2948.3999999999996"/>
    <n v="0.38999999999999996"/>
    <x v="1"/>
    <x v="110"/>
  </r>
  <r>
    <x v="1"/>
    <n v="1197831"/>
    <x v="93"/>
    <x v="1"/>
    <x v="1"/>
    <x v="1"/>
    <x v="1"/>
    <n v="30"/>
    <x v="280"/>
    <x v="1325"/>
    <n v="3616.2"/>
    <n v="0.42"/>
    <x v="1"/>
    <x v="167"/>
  </r>
  <r>
    <x v="1"/>
    <n v="1197831"/>
    <x v="94"/>
    <x v="1"/>
    <x v="1"/>
    <x v="1"/>
    <x v="2"/>
    <n v="23"/>
    <x v="142"/>
    <x v="2938"/>
    <n v="2042.3999999999999"/>
    <n v="0.37"/>
    <x v="1"/>
    <x v="113"/>
  </r>
  <r>
    <x v="1"/>
    <n v="1197831"/>
    <x v="95"/>
    <x v="1"/>
    <x v="1"/>
    <x v="1"/>
    <x v="3"/>
    <n v="31"/>
    <x v="82"/>
    <x v="2939"/>
    <n v="3873.4500000000003"/>
    <n v="0.51"/>
    <x v="1"/>
    <x v="165"/>
  </r>
  <r>
    <x v="1"/>
    <n v="1197831"/>
    <x v="96"/>
    <x v="1"/>
    <x v="1"/>
    <x v="1"/>
    <x v="4"/>
    <n v="35"/>
    <x v="263"/>
    <x v="848"/>
    <n v="2205"/>
    <n v="0.35"/>
    <x v="1"/>
    <x v="164"/>
  </r>
  <r>
    <x v="1"/>
    <n v="1197831"/>
    <x v="97"/>
    <x v="1"/>
    <x v="1"/>
    <x v="1"/>
    <x v="5"/>
    <n v="32"/>
    <x v="70"/>
    <x v="1729"/>
    <n v="5380.8"/>
    <n v="0.57000000000000006"/>
    <x v="1"/>
    <x v="114"/>
  </r>
  <r>
    <x v="1"/>
    <n v="1197831"/>
    <x v="98"/>
    <x v="1"/>
    <x v="1"/>
    <x v="1"/>
    <x v="0"/>
    <n v="28"/>
    <x v="70"/>
    <x v="2940"/>
    <n v="3386.6"/>
    <n v="0.41"/>
    <x v="1"/>
    <x v="128"/>
  </r>
  <r>
    <x v="1"/>
    <n v="1197831"/>
    <x v="99"/>
    <x v="1"/>
    <x v="1"/>
    <x v="1"/>
    <x v="1"/>
    <n v="33"/>
    <x v="258"/>
    <x v="2200"/>
    <n v="4476.78"/>
    <n v="0.42"/>
    <x v="1"/>
    <x v="112"/>
  </r>
  <r>
    <x v="1"/>
    <n v="1197831"/>
    <x v="100"/>
    <x v="1"/>
    <x v="1"/>
    <x v="1"/>
    <x v="2"/>
    <n v="27"/>
    <x v="324"/>
    <x v="2941"/>
    <n v="2851.2"/>
    <n v="0.39999999999999997"/>
    <x v="1"/>
    <x v="118"/>
  </r>
  <r>
    <x v="1"/>
    <n v="1197831"/>
    <x v="101"/>
    <x v="1"/>
    <x v="1"/>
    <x v="1"/>
    <x v="3"/>
    <n v="26"/>
    <x v="121"/>
    <x v="2942"/>
    <n v="3282.24"/>
    <n v="0.48"/>
    <x v="1"/>
    <x v="166"/>
  </r>
  <r>
    <x v="1"/>
    <n v="1197831"/>
    <x v="102"/>
    <x v="1"/>
    <x v="1"/>
    <x v="1"/>
    <x v="4"/>
    <n v="29"/>
    <x v="166"/>
    <x v="2943"/>
    <n v="2050.88"/>
    <n v="0.32"/>
    <x v="1"/>
    <x v="116"/>
  </r>
  <r>
    <x v="1"/>
    <n v="1197831"/>
    <x v="103"/>
    <x v="1"/>
    <x v="1"/>
    <x v="1"/>
    <x v="5"/>
    <n v="38"/>
    <x v="44"/>
    <x v="2944"/>
    <n v="7581.0000000000009"/>
    <n v="0.57000000000000006"/>
    <x v="1"/>
    <x v="115"/>
  </r>
  <r>
    <x v="1"/>
    <n v="1197831"/>
    <x v="104"/>
    <x v="1"/>
    <x v="1"/>
    <x v="1"/>
    <x v="0"/>
    <n v="29"/>
    <x v="70"/>
    <x v="1109"/>
    <n v="3421.9999999999995"/>
    <n v="0.39999999999999997"/>
    <x v="1"/>
    <x v="116"/>
  </r>
  <r>
    <x v="1"/>
    <n v="1197831"/>
    <x v="105"/>
    <x v="1"/>
    <x v="1"/>
    <x v="1"/>
    <x v="1"/>
    <n v="32"/>
    <x v="123"/>
    <x v="1220"/>
    <n v="3830.3999999999996"/>
    <n v="0.42"/>
    <x v="1"/>
    <x v="114"/>
  </r>
  <r>
    <x v="1"/>
    <n v="1197831"/>
    <x v="106"/>
    <x v="1"/>
    <x v="1"/>
    <x v="1"/>
    <x v="2"/>
    <n v="29"/>
    <x v="325"/>
    <x v="2945"/>
    <n v="4446.8599999999997"/>
    <n v="0.41"/>
    <x v="1"/>
    <x v="116"/>
  </r>
  <r>
    <x v="1"/>
    <n v="1197831"/>
    <x v="107"/>
    <x v="1"/>
    <x v="1"/>
    <x v="1"/>
    <x v="3"/>
    <n v="28"/>
    <x v="167"/>
    <x v="1154"/>
    <n v="3261.44"/>
    <n v="0.52"/>
    <x v="1"/>
    <x v="128"/>
  </r>
  <r>
    <x v="1"/>
    <n v="1197831"/>
    <x v="108"/>
    <x v="1"/>
    <x v="1"/>
    <x v="1"/>
    <x v="4"/>
    <n v="33"/>
    <x v="146"/>
    <x v="2946"/>
    <n v="2577.96"/>
    <n v="0.36"/>
    <x v="1"/>
    <x v="112"/>
  </r>
  <r>
    <x v="1"/>
    <n v="1197831"/>
    <x v="109"/>
    <x v="1"/>
    <x v="1"/>
    <x v="1"/>
    <x v="5"/>
    <n v="36"/>
    <x v="326"/>
    <x v="2947"/>
    <n v="5653.4400000000005"/>
    <n v="0.52"/>
    <x v="1"/>
    <x v="86"/>
  </r>
  <r>
    <x v="1"/>
    <n v="1197831"/>
    <x v="110"/>
    <x v="1"/>
    <x v="1"/>
    <x v="1"/>
    <x v="0"/>
    <n v="27"/>
    <x v="105"/>
    <x v="2948"/>
    <n v="3046.95"/>
    <n v="0.37"/>
    <x v="1"/>
    <x v="118"/>
  </r>
  <r>
    <x v="1"/>
    <n v="1197831"/>
    <x v="111"/>
    <x v="1"/>
    <x v="1"/>
    <x v="1"/>
    <x v="1"/>
    <n v="33"/>
    <x v="105"/>
    <x v="2949"/>
    <n v="3824.7"/>
    <n v="0.38"/>
    <x v="1"/>
    <x v="112"/>
  </r>
  <r>
    <x v="1"/>
    <n v="1197831"/>
    <x v="112"/>
    <x v="1"/>
    <x v="1"/>
    <x v="1"/>
    <x v="2"/>
    <n v="29"/>
    <x v="325"/>
    <x v="2945"/>
    <n v="4446.8599999999997"/>
    <n v="0.41"/>
    <x v="1"/>
    <x v="116"/>
  </r>
  <r>
    <x v="1"/>
    <n v="1197831"/>
    <x v="113"/>
    <x v="1"/>
    <x v="1"/>
    <x v="1"/>
    <x v="3"/>
    <n v="30"/>
    <x v="102"/>
    <x v="1089"/>
    <n v="3096"/>
    <n v="0.48"/>
    <x v="1"/>
    <x v="167"/>
  </r>
  <r>
    <x v="1"/>
    <n v="1197831"/>
    <x v="114"/>
    <x v="1"/>
    <x v="1"/>
    <x v="1"/>
    <x v="4"/>
    <n v="35"/>
    <x v="151"/>
    <x v="2950"/>
    <n v="2713.2"/>
    <n v="0.33999999999999997"/>
    <x v="1"/>
    <x v="164"/>
  </r>
  <r>
    <x v="1"/>
    <n v="1197831"/>
    <x v="115"/>
    <x v="1"/>
    <x v="1"/>
    <x v="1"/>
    <x v="5"/>
    <n v="39"/>
    <x v="83"/>
    <x v="2951"/>
    <n v="5686.2000000000007"/>
    <n v="0.54"/>
    <x v="1"/>
    <x v="93"/>
  </r>
  <r>
    <x v="1"/>
    <n v="1197831"/>
    <x v="116"/>
    <x v="1"/>
    <x v="1"/>
    <x v="1"/>
    <x v="0"/>
    <n v="33"/>
    <x v="324"/>
    <x v="2952"/>
    <n v="3659.04"/>
    <n v="0.42"/>
    <x v="1"/>
    <x v="112"/>
  </r>
  <r>
    <x v="1"/>
    <n v="1197831"/>
    <x v="117"/>
    <x v="1"/>
    <x v="1"/>
    <x v="1"/>
    <x v="1"/>
    <n v="32"/>
    <x v="128"/>
    <x v="2757"/>
    <n v="3019.2"/>
    <n v="0.37"/>
    <x v="1"/>
    <x v="114"/>
  </r>
  <r>
    <x v="1"/>
    <n v="1197831"/>
    <x v="118"/>
    <x v="1"/>
    <x v="1"/>
    <x v="1"/>
    <x v="2"/>
    <n v="36"/>
    <x v="300"/>
    <x v="879"/>
    <n v="4309.2"/>
    <n v="0.38"/>
    <x v="1"/>
    <x v="86"/>
  </r>
  <r>
    <x v="1"/>
    <n v="1197831"/>
    <x v="119"/>
    <x v="1"/>
    <x v="1"/>
    <x v="1"/>
    <x v="3"/>
    <n v="37"/>
    <x v="40"/>
    <x v="1276"/>
    <n v="3700"/>
    <n v="0.5"/>
    <x v="1"/>
    <x v="117"/>
  </r>
  <r>
    <x v="1"/>
    <n v="1197831"/>
    <x v="120"/>
    <x v="1"/>
    <x v="1"/>
    <x v="1"/>
    <x v="4"/>
    <n v="36"/>
    <x v="92"/>
    <x v="2953"/>
    <n v="2669.7599999999998"/>
    <n v="0.36"/>
    <x v="1"/>
    <x v="86"/>
  </r>
  <r>
    <x v="1"/>
    <n v="1197831"/>
    <x v="121"/>
    <x v="1"/>
    <x v="1"/>
    <x v="1"/>
    <x v="5"/>
    <n v="42"/>
    <x v="327"/>
    <x v="2954"/>
    <n v="7134.1200000000008"/>
    <n v="0.57000000000000006"/>
    <x v="1"/>
    <x v="119"/>
  </r>
  <r>
    <x v="1"/>
    <n v="1197831"/>
    <x v="122"/>
    <x v="1"/>
    <x v="1"/>
    <x v="1"/>
    <x v="0"/>
    <n v="31"/>
    <x v="323"/>
    <x v="2955"/>
    <n v="3288.4799999999996"/>
    <n v="0.38999999999999996"/>
    <x v="1"/>
    <x v="165"/>
  </r>
  <r>
    <x v="1"/>
    <n v="1197831"/>
    <x v="123"/>
    <x v="1"/>
    <x v="1"/>
    <x v="1"/>
    <x v="1"/>
    <n v="29"/>
    <x v="154"/>
    <x v="2286"/>
    <n v="2804.8799999999997"/>
    <n v="0.38999999999999996"/>
    <x v="1"/>
    <x v="116"/>
  </r>
  <r>
    <x v="1"/>
    <n v="1197831"/>
    <x v="124"/>
    <x v="1"/>
    <x v="1"/>
    <x v="1"/>
    <x v="2"/>
    <n v="39"/>
    <x v="128"/>
    <x v="2956"/>
    <n v="3679.65"/>
    <n v="0.37"/>
    <x v="1"/>
    <x v="93"/>
  </r>
  <r>
    <x v="1"/>
    <n v="1197831"/>
    <x v="125"/>
    <x v="1"/>
    <x v="1"/>
    <x v="1"/>
    <x v="3"/>
    <n v="36"/>
    <x v="322"/>
    <x v="1990"/>
    <n v="3451.6800000000003"/>
    <n v="0.47000000000000003"/>
    <x v="1"/>
    <x v="86"/>
  </r>
  <r>
    <x v="1"/>
    <n v="1197831"/>
    <x v="126"/>
    <x v="1"/>
    <x v="1"/>
    <x v="1"/>
    <x v="4"/>
    <n v="35"/>
    <x v="328"/>
    <x v="1037"/>
    <n v="2382.8000000000002"/>
    <n v="0.37"/>
    <x v="1"/>
    <x v="164"/>
  </r>
  <r>
    <x v="1"/>
    <n v="1197831"/>
    <x v="127"/>
    <x v="1"/>
    <x v="1"/>
    <x v="1"/>
    <x v="5"/>
    <n v="43"/>
    <x v="148"/>
    <x v="2957"/>
    <n v="5410.26"/>
    <n v="0.54"/>
    <x v="1"/>
    <x v="94"/>
  </r>
  <r>
    <x v="1"/>
    <n v="1197831"/>
    <x v="128"/>
    <x v="1"/>
    <x v="1"/>
    <x v="1"/>
    <x v="0"/>
    <n v="34"/>
    <x v="83"/>
    <x v="2958"/>
    <n v="3488.4"/>
    <n v="0.38"/>
    <x v="1"/>
    <x v="111"/>
  </r>
  <r>
    <x v="1"/>
    <n v="1197831"/>
    <x v="129"/>
    <x v="1"/>
    <x v="1"/>
    <x v="1"/>
    <x v="1"/>
    <n v="31"/>
    <x v="297"/>
    <x v="2959"/>
    <n v="3794.3999999999996"/>
    <n v="0.39999999999999997"/>
    <x v="1"/>
    <x v="165"/>
  </r>
  <r>
    <x v="1"/>
    <n v="1197831"/>
    <x v="130"/>
    <x v="1"/>
    <x v="1"/>
    <x v="1"/>
    <x v="2"/>
    <n v="34"/>
    <x v="296"/>
    <x v="2960"/>
    <n v="3726.0599999999995"/>
    <n v="0.38999999999999996"/>
    <x v="1"/>
    <x v="111"/>
  </r>
  <r>
    <x v="1"/>
    <n v="1197831"/>
    <x v="131"/>
    <x v="1"/>
    <x v="1"/>
    <x v="1"/>
    <x v="3"/>
    <n v="36"/>
    <x v="98"/>
    <x v="2961"/>
    <n v="4140"/>
    <n v="0.5"/>
    <x v="1"/>
    <x v="86"/>
  </r>
  <r>
    <x v="1"/>
    <n v="1197831"/>
    <x v="132"/>
    <x v="1"/>
    <x v="1"/>
    <x v="1"/>
    <x v="4"/>
    <n v="30"/>
    <x v="49"/>
    <x v="1484"/>
    <n v="1872"/>
    <n v="0.32"/>
    <x v="1"/>
    <x v="167"/>
  </r>
  <r>
    <x v="1"/>
    <n v="1197831"/>
    <x v="133"/>
    <x v="1"/>
    <x v="1"/>
    <x v="1"/>
    <x v="5"/>
    <n v="44"/>
    <x v="303"/>
    <x v="2962"/>
    <n v="7248.1200000000008"/>
    <n v="0.57000000000000006"/>
    <x v="1"/>
    <x v="90"/>
  </r>
  <r>
    <x v="1"/>
    <n v="1197831"/>
    <x v="134"/>
    <x v="1"/>
    <x v="1"/>
    <x v="1"/>
    <x v="0"/>
    <n v="32"/>
    <x v="305"/>
    <x v="2963"/>
    <n v="4262.3999999999996"/>
    <n v="0.39999999999999997"/>
    <x v="1"/>
    <x v="114"/>
  </r>
  <r>
    <x v="1"/>
    <n v="1197831"/>
    <x v="135"/>
    <x v="1"/>
    <x v="1"/>
    <x v="1"/>
    <x v="1"/>
    <n v="34"/>
    <x v="305"/>
    <x v="2964"/>
    <n v="4755.24"/>
    <n v="0.42"/>
    <x v="1"/>
    <x v="111"/>
  </r>
  <r>
    <x v="1"/>
    <n v="1197831"/>
    <x v="136"/>
    <x v="1"/>
    <x v="1"/>
    <x v="1"/>
    <x v="2"/>
    <n v="38"/>
    <x v="327"/>
    <x v="2124"/>
    <n v="4303.12"/>
    <n v="0.38"/>
    <x v="1"/>
    <x v="115"/>
  </r>
  <r>
    <x v="1"/>
    <n v="1197831"/>
    <x v="137"/>
    <x v="1"/>
    <x v="1"/>
    <x v="1"/>
    <x v="3"/>
    <n v="36"/>
    <x v="124"/>
    <x v="832"/>
    <n v="3931.2000000000003"/>
    <n v="0.52"/>
    <x v="1"/>
    <x v="86"/>
  </r>
  <r>
    <x v="1"/>
    <n v="1197831"/>
    <x v="138"/>
    <x v="1"/>
    <x v="1"/>
    <x v="1"/>
    <x v="4"/>
    <n v="30"/>
    <x v="159"/>
    <x v="1204"/>
    <n v="2246.4"/>
    <n v="0.36"/>
    <x v="1"/>
    <x v="167"/>
  </r>
  <r>
    <x v="1"/>
    <n v="1197831"/>
    <x v="139"/>
    <x v="1"/>
    <x v="1"/>
    <x v="1"/>
    <x v="5"/>
    <n v="41"/>
    <x v="297"/>
    <x v="2927"/>
    <n v="6900.3"/>
    <n v="0.55000000000000004"/>
    <x v="1"/>
    <x v="87"/>
  </r>
  <r>
    <x v="3"/>
    <n v="1128299"/>
    <x v="140"/>
    <x v="1"/>
    <x v="1"/>
    <x v="1"/>
    <x v="0"/>
    <n v="30"/>
    <x v="324"/>
    <x v="1830"/>
    <n v="3088.8"/>
    <n v="0.39"/>
    <x v="1"/>
    <x v="167"/>
  </r>
  <r>
    <x v="3"/>
    <n v="1128299"/>
    <x v="141"/>
    <x v="1"/>
    <x v="1"/>
    <x v="1"/>
    <x v="1"/>
    <n v="33"/>
    <x v="154"/>
    <x v="2965"/>
    <n v="1882.3200000000002"/>
    <n v="0.23"/>
    <x v="1"/>
    <x v="112"/>
  </r>
  <r>
    <x v="3"/>
    <n v="1128299"/>
    <x v="142"/>
    <x v="1"/>
    <x v="1"/>
    <x v="1"/>
    <x v="2"/>
    <n v="33"/>
    <x v="329"/>
    <x v="2966"/>
    <n v="3756.0600000000004"/>
    <n v="0.42000000000000004"/>
    <x v="1"/>
    <x v="112"/>
  </r>
  <r>
    <x v="3"/>
    <n v="1128299"/>
    <x v="143"/>
    <x v="1"/>
    <x v="1"/>
    <x v="1"/>
    <x v="3"/>
    <n v="35"/>
    <x v="156"/>
    <x v="2967"/>
    <n v="2759.4"/>
    <n v="0.36"/>
    <x v="1"/>
    <x v="164"/>
  </r>
  <r>
    <x v="3"/>
    <n v="1128299"/>
    <x v="144"/>
    <x v="2"/>
    <x v="2"/>
    <x v="2"/>
    <x v="4"/>
    <n v="38"/>
    <x v="217"/>
    <x v="2968"/>
    <n v="3549.96"/>
    <n v="0.54"/>
    <x v="1"/>
    <x v="115"/>
  </r>
  <r>
    <x v="3"/>
    <n v="1128299"/>
    <x v="145"/>
    <x v="2"/>
    <x v="2"/>
    <x v="2"/>
    <x v="5"/>
    <n v="36"/>
    <x v="148"/>
    <x v="2969"/>
    <n v="1761.4800000000002"/>
    <n v="0.21000000000000002"/>
    <x v="1"/>
    <x v="86"/>
  </r>
  <r>
    <x v="3"/>
    <n v="1128299"/>
    <x v="146"/>
    <x v="2"/>
    <x v="2"/>
    <x v="2"/>
    <x v="0"/>
    <n v="28"/>
    <x v="303"/>
    <x v="2115"/>
    <n v="3398.6400000000003"/>
    <n v="0.42000000000000004"/>
    <x v="1"/>
    <x v="128"/>
  </r>
  <r>
    <x v="3"/>
    <n v="1128299"/>
    <x v="147"/>
    <x v="2"/>
    <x v="2"/>
    <x v="2"/>
    <x v="1"/>
    <n v="36"/>
    <x v="101"/>
    <x v="2970"/>
    <n v="2151"/>
    <n v="0.25"/>
    <x v="1"/>
    <x v="86"/>
  </r>
  <r>
    <x v="3"/>
    <n v="1128299"/>
    <x v="148"/>
    <x v="2"/>
    <x v="2"/>
    <x v="2"/>
    <x v="2"/>
    <n v="40"/>
    <x v="87"/>
    <x v="2971"/>
    <n v="4050.8"/>
    <n v="0.41000000000000003"/>
    <x v="1"/>
    <x v="163"/>
  </r>
  <r>
    <x v="3"/>
    <n v="1128299"/>
    <x v="149"/>
    <x v="2"/>
    <x v="2"/>
    <x v="2"/>
    <x v="3"/>
    <n v="39"/>
    <x v="330"/>
    <x v="1202"/>
    <n v="2519.3999999999996"/>
    <n v="0.33999999999999997"/>
    <x v="1"/>
    <x v="93"/>
  </r>
  <r>
    <x v="3"/>
    <n v="1128299"/>
    <x v="150"/>
    <x v="2"/>
    <x v="2"/>
    <x v="2"/>
    <x v="4"/>
    <n v="42"/>
    <x v="241"/>
    <x v="799"/>
    <n v="3950.1000000000004"/>
    <n v="0.57000000000000006"/>
    <x v="1"/>
    <x v="119"/>
  </r>
  <r>
    <x v="3"/>
    <n v="1128299"/>
    <x v="151"/>
    <x v="2"/>
    <x v="2"/>
    <x v="2"/>
    <x v="5"/>
    <n v="33"/>
    <x v="124"/>
    <x v="799"/>
    <n v="1524.6000000000001"/>
    <n v="0.22000000000000003"/>
    <x v="1"/>
    <x v="112"/>
  </r>
  <r>
    <x v="3"/>
    <n v="1128299"/>
    <x v="152"/>
    <x v="2"/>
    <x v="2"/>
    <x v="2"/>
    <x v="0"/>
    <n v="36"/>
    <x v="323"/>
    <x v="2972"/>
    <n v="3818.88"/>
    <n v="0.39"/>
    <x v="1"/>
    <x v="86"/>
  </r>
  <r>
    <x v="3"/>
    <n v="1128299"/>
    <x v="153"/>
    <x v="2"/>
    <x v="2"/>
    <x v="2"/>
    <x v="1"/>
    <n v="39"/>
    <x v="108"/>
    <x v="1660"/>
    <n v="2072.0700000000002"/>
    <n v="0.23"/>
    <x v="1"/>
    <x v="93"/>
  </r>
  <r>
    <x v="3"/>
    <n v="1128299"/>
    <x v="154"/>
    <x v="2"/>
    <x v="2"/>
    <x v="2"/>
    <x v="2"/>
    <n v="47"/>
    <x v="124"/>
    <x v="2973"/>
    <n v="4145.4000000000005"/>
    <n v="0.42000000000000004"/>
    <x v="1"/>
    <x v="85"/>
  </r>
  <r>
    <x v="3"/>
    <n v="1128299"/>
    <x v="155"/>
    <x v="2"/>
    <x v="2"/>
    <x v="2"/>
    <x v="3"/>
    <n v="48"/>
    <x v="322"/>
    <x v="2972"/>
    <n v="3133.44"/>
    <n v="0.32"/>
    <x v="1"/>
    <x v="92"/>
  </r>
  <r>
    <x v="3"/>
    <n v="1128299"/>
    <x v="156"/>
    <x v="2"/>
    <x v="2"/>
    <x v="2"/>
    <x v="4"/>
    <n v="51"/>
    <x v="84"/>
    <x v="2974"/>
    <n v="4681.8"/>
    <n v="0.54"/>
    <x v="1"/>
    <x v="109"/>
  </r>
  <r>
    <x v="3"/>
    <n v="1128299"/>
    <x v="157"/>
    <x v="2"/>
    <x v="2"/>
    <x v="2"/>
    <x v="5"/>
    <n v="41"/>
    <x v="82"/>
    <x v="2975"/>
    <n v="2009"/>
    <n v="0.2"/>
    <x v="1"/>
    <x v="87"/>
  </r>
  <r>
    <x v="3"/>
    <n v="1128299"/>
    <x v="158"/>
    <x v="2"/>
    <x v="2"/>
    <x v="2"/>
    <x v="0"/>
    <n v="40"/>
    <x v="329"/>
    <x v="2976"/>
    <n v="4119.2"/>
    <n v="0.38"/>
    <x v="1"/>
    <x v="163"/>
  </r>
  <r>
    <x v="3"/>
    <n v="1128299"/>
    <x v="159"/>
    <x v="2"/>
    <x v="2"/>
    <x v="2"/>
    <x v="1"/>
    <n v="51"/>
    <x v="97"/>
    <x v="2977"/>
    <n v="2754"/>
    <n v="0.25"/>
    <x v="1"/>
    <x v="109"/>
  </r>
  <r>
    <x v="3"/>
    <n v="1128299"/>
    <x v="160"/>
    <x v="2"/>
    <x v="2"/>
    <x v="2"/>
    <x v="2"/>
    <n v="46"/>
    <x v="120"/>
    <x v="2978"/>
    <n v="4556.76"/>
    <n v="0.39"/>
    <x v="1"/>
    <x v="89"/>
  </r>
  <r>
    <x v="3"/>
    <n v="1128299"/>
    <x v="161"/>
    <x v="2"/>
    <x v="2"/>
    <x v="2"/>
    <x v="3"/>
    <n v="48"/>
    <x v="143"/>
    <x v="847"/>
    <n v="3068.16"/>
    <n v="0.33999999999999997"/>
    <x v="1"/>
    <x v="92"/>
  </r>
  <r>
    <x v="3"/>
    <n v="1128299"/>
    <x v="162"/>
    <x v="2"/>
    <x v="2"/>
    <x v="2"/>
    <x v="4"/>
    <n v="47"/>
    <x v="174"/>
    <x v="2005"/>
    <n v="4158.5600000000004"/>
    <n v="0.56000000000000005"/>
    <x v="1"/>
    <x v="85"/>
  </r>
  <r>
    <x v="3"/>
    <n v="1128299"/>
    <x v="163"/>
    <x v="2"/>
    <x v="2"/>
    <x v="2"/>
    <x v="5"/>
    <n v="62"/>
    <x v="82"/>
    <x v="2979"/>
    <n v="2886.1000000000004"/>
    <n v="0.19000000000000003"/>
    <x v="1"/>
    <x v="104"/>
  </r>
  <r>
    <x v="3"/>
    <n v="1128299"/>
    <x v="164"/>
    <x v="2"/>
    <x v="2"/>
    <x v="2"/>
    <x v="0"/>
    <n v="44"/>
    <x v="83"/>
    <x v="957"/>
    <n v="5227.2"/>
    <n v="0.44"/>
    <x v="1"/>
    <x v="90"/>
  </r>
  <r>
    <x v="3"/>
    <n v="1128299"/>
    <x v="165"/>
    <x v="2"/>
    <x v="2"/>
    <x v="2"/>
    <x v="1"/>
    <n v="51"/>
    <x v="148"/>
    <x v="2980"/>
    <n v="3208.4100000000003"/>
    <n v="0.27"/>
    <x v="1"/>
    <x v="109"/>
  </r>
  <r>
    <x v="3"/>
    <n v="1128299"/>
    <x v="166"/>
    <x v="2"/>
    <x v="2"/>
    <x v="2"/>
    <x v="2"/>
    <n v="46"/>
    <x v="37"/>
    <x v="839"/>
    <n v="4554"/>
    <n v="0.44"/>
    <x v="1"/>
    <x v="89"/>
  </r>
  <r>
    <x v="3"/>
    <n v="1128299"/>
    <x v="167"/>
    <x v="2"/>
    <x v="2"/>
    <x v="2"/>
    <x v="3"/>
    <n v="42"/>
    <x v="151"/>
    <x v="1983"/>
    <n v="4021.92"/>
    <n v="0.42"/>
    <x v="1"/>
    <x v="119"/>
  </r>
  <r>
    <x v="3"/>
    <n v="1128299"/>
    <x v="168"/>
    <x v="2"/>
    <x v="2"/>
    <x v="2"/>
    <x v="4"/>
    <n v="49"/>
    <x v="131"/>
    <x v="1550"/>
    <n v="5083.26"/>
    <n v="0.57000000000000006"/>
    <x v="1"/>
    <x v="98"/>
  </r>
  <r>
    <x v="3"/>
    <n v="1128299"/>
    <x v="169"/>
    <x v="2"/>
    <x v="2"/>
    <x v="2"/>
    <x v="5"/>
    <n v="58"/>
    <x v="37"/>
    <x v="1658"/>
    <n v="3001.5"/>
    <n v="0.23"/>
    <x v="1"/>
    <x v="91"/>
  </r>
  <r>
    <x v="3"/>
    <n v="1128299"/>
    <x v="170"/>
    <x v="2"/>
    <x v="2"/>
    <x v="2"/>
    <x v="0"/>
    <n v="41"/>
    <x v="331"/>
    <x v="2981"/>
    <n v="6011.8300000000008"/>
    <n v="0.43000000000000005"/>
    <x v="1"/>
    <x v="87"/>
  </r>
  <r>
    <x v="3"/>
    <n v="1128299"/>
    <x v="171"/>
    <x v="2"/>
    <x v="2"/>
    <x v="2"/>
    <x v="1"/>
    <n v="50"/>
    <x v="254"/>
    <x v="2982"/>
    <n v="3840"/>
    <n v="0.3"/>
    <x v="1"/>
    <x v="100"/>
  </r>
  <r>
    <x v="3"/>
    <n v="1128299"/>
    <x v="172"/>
    <x v="2"/>
    <x v="2"/>
    <x v="2"/>
    <x v="2"/>
    <n v="42"/>
    <x v="296"/>
    <x v="2983"/>
    <n v="5310.9000000000005"/>
    <n v="0.45"/>
    <x v="1"/>
    <x v="119"/>
  </r>
  <r>
    <x v="3"/>
    <n v="1128299"/>
    <x v="173"/>
    <x v="2"/>
    <x v="2"/>
    <x v="2"/>
    <x v="3"/>
    <n v="41"/>
    <x v="167"/>
    <x v="1081"/>
    <n v="3765.4399999999996"/>
    <n v="0.41"/>
    <x v="1"/>
    <x v="87"/>
  </r>
  <r>
    <x v="3"/>
    <n v="1128299"/>
    <x v="174"/>
    <x v="2"/>
    <x v="2"/>
    <x v="2"/>
    <x v="4"/>
    <n v="44"/>
    <x v="130"/>
    <x v="976"/>
    <n v="5260.6400000000012"/>
    <n v="0.6100000000000001"/>
    <x v="1"/>
    <x v="90"/>
  </r>
  <r>
    <x v="3"/>
    <n v="1128299"/>
    <x v="175"/>
    <x v="2"/>
    <x v="2"/>
    <x v="2"/>
    <x v="5"/>
    <n v="60"/>
    <x v="297"/>
    <x v="2984"/>
    <n v="4773.6000000000004"/>
    <n v="0.26"/>
    <x v="1"/>
    <x v="106"/>
  </r>
  <r>
    <x v="3"/>
    <n v="1128299"/>
    <x v="176"/>
    <x v="2"/>
    <x v="2"/>
    <x v="2"/>
    <x v="0"/>
    <n v="41"/>
    <x v="332"/>
    <x v="2985"/>
    <n v="5266.04"/>
    <n v="0.38"/>
    <x v="1"/>
    <x v="87"/>
  </r>
  <r>
    <x v="3"/>
    <n v="1128299"/>
    <x v="177"/>
    <x v="2"/>
    <x v="2"/>
    <x v="2"/>
    <x v="1"/>
    <n v="49"/>
    <x v="121"/>
    <x v="2986"/>
    <n v="3092.88"/>
    <n v="0.24000000000000002"/>
    <x v="1"/>
    <x v="98"/>
  </r>
  <r>
    <x v="3"/>
    <n v="1128299"/>
    <x v="178"/>
    <x v="2"/>
    <x v="2"/>
    <x v="2"/>
    <x v="2"/>
    <n v="46"/>
    <x v="324"/>
    <x v="1351"/>
    <n v="4857.6000000000004"/>
    <n v="0.4"/>
    <x v="1"/>
    <x v="89"/>
  </r>
  <r>
    <x v="3"/>
    <n v="1128299"/>
    <x v="179"/>
    <x v="2"/>
    <x v="2"/>
    <x v="2"/>
    <x v="3"/>
    <n v="46"/>
    <x v="87"/>
    <x v="770"/>
    <n v="4090.3199999999997"/>
    <n v="0.36"/>
    <x v="1"/>
    <x v="89"/>
  </r>
  <r>
    <x v="3"/>
    <n v="1128299"/>
    <x v="180"/>
    <x v="2"/>
    <x v="2"/>
    <x v="2"/>
    <x v="4"/>
    <n v="44"/>
    <x v="142"/>
    <x v="846"/>
    <n v="5913.6"/>
    <n v="0.56000000000000005"/>
    <x v="1"/>
    <x v="90"/>
  </r>
  <r>
    <x v="3"/>
    <n v="1128299"/>
    <x v="181"/>
    <x v="2"/>
    <x v="2"/>
    <x v="2"/>
    <x v="5"/>
    <n v="56"/>
    <x v="324"/>
    <x v="1796"/>
    <n v="2808.9600000000005"/>
    <n v="0.19000000000000003"/>
    <x v="1"/>
    <x v="97"/>
  </r>
  <r>
    <x v="3"/>
    <n v="1128299"/>
    <x v="182"/>
    <x v="2"/>
    <x v="2"/>
    <x v="2"/>
    <x v="0"/>
    <n v="45"/>
    <x v="326"/>
    <x v="2987"/>
    <n v="5436"/>
    <n v="0.4"/>
    <x v="1"/>
    <x v="96"/>
  </r>
  <r>
    <x v="3"/>
    <n v="1128299"/>
    <x v="183"/>
    <x v="2"/>
    <x v="2"/>
    <x v="2"/>
    <x v="1"/>
    <n v="47"/>
    <x v="104"/>
    <x v="2988"/>
    <n v="2874.52"/>
    <n v="0.22"/>
    <x v="1"/>
    <x v="85"/>
  </r>
  <r>
    <x v="3"/>
    <n v="1128299"/>
    <x v="184"/>
    <x v="2"/>
    <x v="2"/>
    <x v="2"/>
    <x v="2"/>
    <n v="51"/>
    <x v="154"/>
    <x v="2311"/>
    <n v="4932.72"/>
    <n v="0.39"/>
    <x v="1"/>
    <x v="109"/>
  </r>
  <r>
    <x v="3"/>
    <n v="1128299"/>
    <x v="185"/>
    <x v="2"/>
    <x v="2"/>
    <x v="2"/>
    <x v="3"/>
    <n v="52"/>
    <x v="128"/>
    <x v="2114"/>
    <n v="4508.3999999999996"/>
    <n v="0.33999999999999997"/>
    <x v="1"/>
    <x v="107"/>
  </r>
  <r>
    <x v="3"/>
    <n v="1128299"/>
    <x v="186"/>
    <x v="2"/>
    <x v="2"/>
    <x v="2"/>
    <x v="4"/>
    <n v="59"/>
    <x v="121"/>
    <x v="1877"/>
    <n v="8844.69"/>
    <n v="0.57000000000000006"/>
    <x v="1"/>
    <x v="95"/>
  </r>
  <r>
    <x v="3"/>
    <n v="1128299"/>
    <x v="187"/>
    <x v="2"/>
    <x v="2"/>
    <x v="2"/>
    <x v="5"/>
    <n v="60"/>
    <x v="120"/>
    <x v="2989"/>
    <n v="3352.8000000000006"/>
    <n v="0.22000000000000003"/>
    <x v="1"/>
    <x v="106"/>
  </r>
  <r>
    <x v="3"/>
    <n v="1128299"/>
    <x v="188"/>
    <x v="2"/>
    <x v="2"/>
    <x v="2"/>
    <x v="0"/>
    <n v="40"/>
    <x v="280"/>
    <x v="1813"/>
    <n v="4018.0000000000005"/>
    <n v="0.35000000000000003"/>
    <x v="1"/>
    <x v="163"/>
  </r>
  <r>
    <x v="3"/>
    <n v="1128299"/>
    <x v="189"/>
    <x v="2"/>
    <x v="2"/>
    <x v="2"/>
    <x v="1"/>
    <n v="42"/>
    <x v="280"/>
    <x v="2990"/>
    <n v="2049.1799999999998"/>
    <n v="0.16999999999999998"/>
    <x v="1"/>
    <x v="119"/>
  </r>
  <r>
    <x v="3"/>
    <n v="1128299"/>
    <x v="190"/>
    <x v="2"/>
    <x v="2"/>
    <x v="2"/>
    <x v="2"/>
    <n v="39"/>
    <x v="154"/>
    <x v="2991"/>
    <n v="3288.48"/>
    <n v="0.34"/>
    <x v="1"/>
    <x v="93"/>
  </r>
  <r>
    <x v="3"/>
    <n v="1128299"/>
    <x v="191"/>
    <x v="2"/>
    <x v="2"/>
    <x v="2"/>
    <x v="3"/>
    <n v="39"/>
    <x v="87"/>
    <x v="747"/>
    <n v="2600.91"/>
    <n v="0.26999999999999996"/>
    <x v="1"/>
    <x v="93"/>
  </r>
  <r>
    <x v="3"/>
    <n v="1128299"/>
    <x v="192"/>
    <x v="2"/>
    <x v="2"/>
    <x v="2"/>
    <x v="4"/>
    <n v="43"/>
    <x v="37"/>
    <x v="2992"/>
    <n v="4644.0000000000009"/>
    <n v="0.48000000000000009"/>
    <x v="1"/>
    <x v="94"/>
  </r>
  <r>
    <x v="3"/>
    <n v="1128299"/>
    <x v="193"/>
    <x v="2"/>
    <x v="2"/>
    <x v="2"/>
    <x v="5"/>
    <n v="51"/>
    <x v="324"/>
    <x v="2993"/>
    <n v="2019.6000000000004"/>
    <n v="0.15000000000000002"/>
    <x v="1"/>
    <x v="109"/>
  </r>
  <r>
    <x v="3"/>
    <n v="1128299"/>
    <x v="194"/>
    <x v="2"/>
    <x v="2"/>
    <x v="2"/>
    <x v="0"/>
    <n v="36"/>
    <x v="303"/>
    <x v="2919"/>
    <n v="3433.3200000000006"/>
    <n v="0.33000000000000007"/>
    <x v="1"/>
    <x v="86"/>
  </r>
  <r>
    <x v="3"/>
    <n v="1128299"/>
    <x v="195"/>
    <x v="2"/>
    <x v="2"/>
    <x v="2"/>
    <x v="1"/>
    <n v="39"/>
    <x v="115"/>
    <x v="1639"/>
    <n v="1965.6"/>
    <n v="0.18"/>
    <x v="1"/>
    <x v="93"/>
  </r>
  <r>
    <x v="3"/>
    <n v="1128299"/>
    <x v="196"/>
    <x v="2"/>
    <x v="2"/>
    <x v="2"/>
    <x v="2"/>
    <n v="42"/>
    <x v="124"/>
    <x v="1392"/>
    <n v="2910.6000000000008"/>
    <n v="0.33000000000000007"/>
    <x v="1"/>
    <x v="119"/>
  </r>
  <r>
    <x v="3"/>
    <n v="1128299"/>
    <x v="197"/>
    <x v="2"/>
    <x v="2"/>
    <x v="2"/>
    <x v="3"/>
    <n v="42"/>
    <x v="149"/>
    <x v="2994"/>
    <n v="2903.4599999999996"/>
    <n v="0.30999999999999994"/>
    <x v="1"/>
    <x v="119"/>
  </r>
  <r>
    <x v="3"/>
    <n v="1128299"/>
    <x v="198"/>
    <x v="2"/>
    <x v="2"/>
    <x v="2"/>
    <x v="4"/>
    <n v="50"/>
    <x v="166"/>
    <x v="2995"/>
    <n v="5193.5000000000009"/>
    <n v="0.47000000000000008"/>
    <x v="1"/>
    <x v="100"/>
  </r>
  <r>
    <x v="3"/>
    <n v="1128299"/>
    <x v="199"/>
    <x v="2"/>
    <x v="2"/>
    <x v="2"/>
    <x v="5"/>
    <n v="46"/>
    <x v="167"/>
    <x v="1399"/>
    <n v="1236.48"/>
    <n v="0.12000000000000001"/>
    <x v="1"/>
    <x v="89"/>
  </r>
  <r>
    <x v="3"/>
    <n v="1128299"/>
    <x v="200"/>
    <x v="2"/>
    <x v="2"/>
    <x v="2"/>
    <x v="0"/>
    <n v="39"/>
    <x v="121"/>
    <x v="2996"/>
    <n v="3589.9500000000003"/>
    <n v="0.35000000000000003"/>
    <x v="1"/>
    <x v="93"/>
  </r>
  <r>
    <x v="3"/>
    <n v="1128299"/>
    <x v="201"/>
    <x v="2"/>
    <x v="2"/>
    <x v="2"/>
    <x v="1"/>
    <n v="46"/>
    <x v="297"/>
    <x v="2997"/>
    <n v="2815.2000000000003"/>
    <n v="0.2"/>
    <x v="1"/>
    <x v="89"/>
  </r>
  <r>
    <x v="3"/>
    <n v="1128299"/>
    <x v="202"/>
    <x v="2"/>
    <x v="2"/>
    <x v="2"/>
    <x v="2"/>
    <n v="40"/>
    <x v="87"/>
    <x v="2971"/>
    <n v="3359.2000000000003"/>
    <n v="0.34"/>
    <x v="1"/>
    <x v="163"/>
  </r>
  <r>
    <x v="3"/>
    <n v="1128299"/>
    <x v="203"/>
    <x v="2"/>
    <x v="2"/>
    <x v="2"/>
    <x v="3"/>
    <n v="37"/>
    <x v="124"/>
    <x v="2882"/>
    <n v="2253.2999999999997"/>
    <n v="0.28999999999999998"/>
    <x v="1"/>
    <x v="117"/>
  </r>
  <r>
    <x v="3"/>
    <n v="1128299"/>
    <x v="204"/>
    <x v="2"/>
    <x v="2"/>
    <x v="2"/>
    <x v="4"/>
    <n v="51"/>
    <x v="151"/>
    <x v="2896"/>
    <n v="5465.1600000000008"/>
    <n v="0.47000000000000008"/>
    <x v="1"/>
    <x v="109"/>
  </r>
  <r>
    <x v="3"/>
    <n v="1128299"/>
    <x v="205"/>
    <x v="2"/>
    <x v="2"/>
    <x v="2"/>
    <x v="5"/>
    <n v="56"/>
    <x v="254"/>
    <x v="2998"/>
    <n v="2150.4000000000005"/>
    <n v="0.15000000000000002"/>
    <x v="1"/>
    <x v="97"/>
  </r>
  <r>
    <x v="3"/>
    <n v="1128299"/>
    <x v="206"/>
    <x v="2"/>
    <x v="2"/>
    <x v="2"/>
    <x v="0"/>
    <n v="40"/>
    <x v="320"/>
    <x v="2999"/>
    <n v="4250.4000000000005"/>
    <n v="0.33000000000000007"/>
    <x v="1"/>
    <x v="163"/>
  </r>
  <r>
    <x v="3"/>
    <n v="1128299"/>
    <x v="207"/>
    <x v="2"/>
    <x v="2"/>
    <x v="2"/>
    <x v="1"/>
    <n v="46"/>
    <x v="333"/>
    <x v="3000"/>
    <n v="3207.12"/>
    <n v="0.21"/>
    <x v="1"/>
    <x v="89"/>
  </r>
  <r>
    <x v="3"/>
    <n v="1128299"/>
    <x v="208"/>
    <x v="2"/>
    <x v="2"/>
    <x v="2"/>
    <x v="2"/>
    <n v="44"/>
    <x v="254"/>
    <x v="3001"/>
    <n v="3717.1200000000008"/>
    <n v="0.33000000000000007"/>
    <x v="1"/>
    <x v="90"/>
  </r>
  <r>
    <x v="3"/>
    <n v="1128299"/>
    <x v="209"/>
    <x v="2"/>
    <x v="2"/>
    <x v="2"/>
    <x v="3"/>
    <n v="40"/>
    <x v="329"/>
    <x v="2976"/>
    <n v="3252"/>
    <n v="0.3"/>
    <x v="1"/>
    <x v="163"/>
  </r>
  <r>
    <x v="3"/>
    <n v="1128299"/>
    <x v="210"/>
    <x v="2"/>
    <x v="2"/>
    <x v="2"/>
    <x v="4"/>
    <n v="43"/>
    <x v="82"/>
    <x v="1636"/>
    <n v="5478.2"/>
    <n v="0.52"/>
    <x v="1"/>
    <x v="94"/>
  </r>
  <r>
    <x v="3"/>
    <n v="1128299"/>
    <x v="211"/>
    <x v="2"/>
    <x v="2"/>
    <x v="2"/>
    <x v="5"/>
    <n v="50"/>
    <x v="254"/>
    <x v="2982"/>
    <n v="2176"/>
    <n v="0.17"/>
    <x v="1"/>
    <x v="100"/>
  </r>
  <r>
    <x v="4"/>
    <n v="1189833"/>
    <x v="212"/>
    <x v="2"/>
    <x v="2"/>
    <x v="2"/>
    <x v="0"/>
    <n v="26"/>
    <x v="167"/>
    <x v="810"/>
    <n v="2504.3200000000002"/>
    <n v="0.43000000000000005"/>
    <x v="1"/>
    <x v="166"/>
  </r>
  <r>
    <x v="4"/>
    <n v="1189833"/>
    <x v="213"/>
    <x v="2"/>
    <x v="2"/>
    <x v="2"/>
    <x v="1"/>
    <n v="35"/>
    <x v="167"/>
    <x v="1437"/>
    <n v="2352"/>
    <n v="0.3"/>
    <x v="1"/>
    <x v="164"/>
  </r>
  <r>
    <x v="4"/>
    <n v="1189833"/>
    <x v="214"/>
    <x v="2"/>
    <x v="2"/>
    <x v="2"/>
    <x v="2"/>
    <n v="36"/>
    <x v="146"/>
    <x v="1537"/>
    <n v="3281.0400000000004"/>
    <n v="0.42000000000000004"/>
    <x v="1"/>
    <x v="86"/>
  </r>
  <r>
    <x v="4"/>
    <n v="1189833"/>
    <x v="215"/>
    <x v="2"/>
    <x v="2"/>
    <x v="2"/>
    <x v="3"/>
    <n v="33"/>
    <x v="131"/>
    <x v="1266"/>
    <n v="2282.2800000000002"/>
    <n v="0.38"/>
    <x v="1"/>
    <x v="112"/>
  </r>
  <r>
    <x v="4"/>
    <n v="1189833"/>
    <x v="216"/>
    <x v="2"/>
    <x v="2"/>
    <x v="3"/>
    <x v="4"/>
    <n v="36"/>
    <x v="155"/>
    <x v="1761"/>
    <n v="3292.2000000000003"/>
    <n v="0.59000000000000008"/>
    <x v="1"/>
    <x v="86"/>
  </r>
  <r>
    <x v="4"/>
    <n v="1189833"/>
    <x v="217"/>
    <x v="2"/>
    <x v="2"/>
    <x v="3"/>
    <x v="5"/>
    <n v="29"/>
    <x v="124"/>
    <x v="2013"/>
    <n v="1400.7"/>
    <n v="0.23"/>
    <x v="1"/>
    <x v="116"/>
  </r>
  <r>
    <x v="4"/>
    <n v="1189833"/>
    <x v="218"/>
    <x v="2"/>
    <x v="2"/>
    <x v="3"/>
    <x v="0"/>
    <n v="28"/>
    <x v="142"/>
    <x v="1764"/>
    <n v="3091.2000000000003"/>
    <n v="0.46"/>
    <x v="1"/>
    <x v="128"/>
  </r>
  <r>
    <x v="4"/>
    <n v="1189833"/>
    <x v="219"/>
    <x v="2"/>
    <x v="2"/>
    <x v="3"/>
    <x v="1"/>
    <n v="30"/>
    <x v="102"/>
    <x v="1089"/>
    <n v="1999.5"/>
    <n v="0.31"/>
    <x v="1"/>
    <x v="167"/>
  </r>
  <r>
    <x v="4"/>
    <n v="1189833"/>
    <x v="220"/>
    <x v="2"/>
    <x v="2"/>
    <x v="3"/>
    <x v="2"/>
    <n v="33"/>
    <x v="149"/>
    <x v="3002"/>
    <n v="3090.78"/>
    <n v="0.42000000000000004"/>
    <x v="1"/>
    <x v="112"/>
  </r>
  <r>
    <x v="4"/>
    <n v="1189833"/>
    <x v="221"/>
    <x v="2"/>
    <x v="2"/>
    <x v="3"/>
    <x v="3"/>
    <n v="34"/>
    <x v="289"/>
    <x v="2937"/>
    <n v="2495.2599999999998"/>
    <n v="0.41"/>
    <x v="1"/>
    <x v="111"/>
  </r>
  <r>
    <x v="4"/>
    <n v="1189833"/>
    <x v="222"/>
    <x v="2"/>
    <x v="2"/>
    <x v="3"/>
    <x v="4"/>
    <n v="40"/>
    <x v="150"/>
    <x v="2721"/>
    <n v="3192.0000000000005"/>
    <n v="0.57000000000000006"/>
    <x v="1"/>
    <x v="163"/>
  </r>
  <r>
    <x v="4"/>
    <n v="1189833"/>
    <x v="223"/>
    <x v="2"/>
    <x v="2"/>
    <x v="3"/>
    <x v="5"/>
    <n v="32"/>
    <x v="159"/>
    <x v="2216"/>
    <n v="1730.56"/>
    <n v="0.26"/>
    <x v="1"/>
    <x v="114"/>
  </r>
  <r>
    <x v="4"/>
    <n v="1189833"/>
    <x v="224"/>
    <x v="2"/>
    <x v="2"/>
    <x v="3"/>
    <x v="0"/>
    <n v="24"/>
    <x v="324"/>
    <x v="1802"/>
    <n v="2787.84"/>
    <n v="0.44"/>
    <x v="1"/>
    <x v="110"/>
  </r>
  <r>
    <x v="4"/>
    <n v="1189833"/>
    <x v="225"/>
    <x v="2"/>
    <x v="2"/>
    <x v="3"/>
    <x v="1"/>
    <n v="36"/>
    <x v="151"/>
    <x v="1284"/>
    <n v="2298.2400000000002"/>
    <n v="0.28000000000000003"/>
    <x v="1"/>
    <x v="86"/>
  </r>
  <r>
    <x v="4"/>
    <n v="1189833"/>
    <x v="226"/>
    <x v="2"/>
    <x v="2"/>
    <x v="3"/>
    <x v="2"/>
    <n v="33"/>
    <x v="166"/>
    <x v="1687"/>
    <n v="3354.78"/>
    <n v="0.46"/>
    <x v="1"/>
    <x v="112"/>
  </r>
  <r>
    <x v="4"/>
    <n v="1189833"/>
    <x v="227"/>
    <x v="2"/>
    <x v="2"/>
    <x v="3"/>
    <x v="3"/>
    <n v="36"/>
    <x v="129"/>
    <x v="1802"/>
    <n v="2471.0399999999995"/>
    <n v="0.38999999999999996"/>
    <x v="1"/>
    <x v="86"/>
  </r>
  <r>
    <x v="4"/>
    <n v="1189833"/>
    <x v="228"/>
    <x v="2"/>
    <x v="2"/>
    <x v="3"/>
    <x v="4"/>
    <n v="36"/>
    <x v="209"/>
    <x v="2040"/>
    <n v="2718.7200000000003"/>
    <n v="0.59000000000000008"/>
    <x v="1"/>
    <x v="86"/>
  </r>
  <r>
    <x v="4"/>
    <n v="1189833"/>
    <x v="229"/>
    <x v="2"/>
    <x v="2"/>
    <x v="3"/>
    <x v="5"/>
    <n v="33"/>
    <x v="145"/>
    <x v="3003"/>
    <n v="1472.46"/>
    <n v="0.23"/>
    <x v="1"/>
    <x v="112"/>
  </r>
  <r>
    <x v="4"/>
    <n v="1189833"/>
    <x v="230"/>
    <x v="2"/>
    <x v="2"/>
    <x v="3"/>
    <x v="0"/>
    <n v="31"/>
    <x v="154"/>
    <x v="3004"/>
    <n v="3536.48"/>
    <n v="0.46"/>
    <x v="1"/>
    <x v="165"/>
  </r>
  <r>
    <x v="4"/>
    <n v="1189833"/>
    <x v="231"/>
    <x v="2"/>
    <x v="2"/>
    <x v="3"/>
    <x v="1"/>
    <n v="34"/>
    <x v="124"/>
    <x v="1292"/>
    <n v="2070.6"/>
    <n v="0.28999999999999998"/>
    <x v="1"/>
    <x v="111"/>
  </r>
  <r>
    <x v="4"/>
    <n v="1189833"/>
    <x v="232"/>
    <x v="2"/>
    <x v="2"/>
    <x v="3"/>
    <x v="2"/>
    <n v="38"/>
    <x v="92"/>
    <x v="3005"/>
    <n v="3679.1600000000003"/>
    <n v="0.47000000000000003"/>
    <x v="1"/>
    <x v="115"/>
  </r>
  <r>
    <x v="4"/>
    <n v="1189833"/>
    <x v="233"/>
    <x v="2"/>
    <x v="2"/>
    <x v="3"/>
    <x v="3"/>
    <n v="31"/>
    <x v="217"/>
    <x v="3006"/>
    <n v="2037.94"/>
    <n v="0.38"/>
    <x v="1"/>
    <x v="165"/>
  </r>
  <r>
    <x v="4"/>
    <n v="1189833"/>
    <x v="234"/>
    <x v="2"/>
    <x v="2"/>
    <x v="3"/>
    <x v="4"/>
    <n v="38"/>
    <x v="197"/>
    <x v="1924"/>
    <n v="3453.8200000000006"/>
    <n v="0.6100000000000001"/>
    <x v="1"/>
    <x v="115"/>
  </r>
  <r>
    <x v="4"/>
    <n v="1189833"/>
    <x v="235"/>
    <x v="2"/>
    <x v="2"/>
    <x v="3"/>
    <x v="5"/>
    <n v="49"/>
    <x v="334"/>
    <x v="3007"/>
    <n v="2619.54"/>
    <n v="0.27"/>
    <x v="1"/>
    <x v="98"/>
  </r>
  <r>
    <x v="4"/>
    <n v="1189833"/>
    <x v="236"/>
    <x v="2"/>
    <x v="2"/>
    <x v="3"/>
    <x v="0"/>
    <n v="32"/>
    <x v="142"/>
    <x v="1363"/>
    <n v="3609.6000000000004"/>
    <n v="0.47000000000000003"/>
    <x v="1"/>
    <x v="114"/>
  </r>
  <r>
    <x v="4"/>
    <n v="1189833"/>
    <x v="237"/>
    <x v="2"/>
    <x v="2"/>
    <x v="3"/>
    <x v="1"/>
    <n v="34"/>
    <x v="166"/>
    <x v="3008"/>
    <n v="2254.1999999999998"/>
    <n v="0.3"/>
    <x v="1"/>
    <x v="111"/>
  </r>
  <r>
    <x v="4"/>
    <n v="1189833"/>
    <x v="238"/>
    <x v="2"/>
    <x v="2"/>
    <x v="3"/>
    <x v="2"/>
    <n v="36"/>
    <x v="102"/>
    <x v="1540"/>
    <n v="3483"/>
    <n v="0.45"/>
    <x v="1"/>
    <x v="86"/>
  </r>
  <r>
    <x v="4"/>
    <n v="1189833"/>
    <x v="239"/>
    <x v="2"/>
    <x v="2"/>
    <x v="3"/>
    <x v="3"/>
    <n v="33"/>
    <x v="335"/>
    <x v="3009"/>
    <n v="2420.2200000000003"/>
    <n v="0.38"/>
    <x v="1"/>
    <x v="112"/>
  </r>
  <r>
    <x v="4"/>
    <n v="1189833"/>
    <x v="240"/>
    <x v="2"/>
    <x v="2"/>
    <x v="3"/>
    <x v="4"/>
    <n v="38"/>
    <x v="150"/>
    <x v="1666"/>
    <n v="3138.8000000000006"/>
    <n v="0.59000000000000008"/>
    <x v="1"/>
    <x v="115"/>
  </r>
  <r>
    <x v="4"/>
    <n v="1189833"/>
    <x v="241"/>
    <x v="2"/>
    <x v="2"/>
    <x v="3"/>
    <x v="5"/>
    <n v="43"/>
    <x v="92"/>
    <x v="1541"/>
    <n v="1948.76"/>
    <n v="0.22"/>
    <x v="1"/>
    <x v="94"/>
  </r>
  <r>
    <x v="4"/>
    <n v="1189833"/>
    <x v="242"/>
    <x v="2"/>
    <x v="2"/>
    <x v="3"/>
    <x v="0"/>
    <n v="36"/>
    <x v="140"/>
    <x v="3010"/>
    <n v="4704.4800000000005"/>
    <n v="0.44"/>
    <x v="1"/>
    <x v="86"/>
  </r>
  <r>
    <x v="4"/>
    <n v="1189833"/>
    <x v="243"/>
    <x v="2"/>
    <x v="2"/>
    <x v="3"/>
    <x v="1"/>
    <n v="35"/>
    <x v="37"/>
    <x v="1294"/>
    <n v="2362.5"/>
    <n v="0.3"/>
    <x v="1"/>
    <x v="164"/>
  </r>
  <r>
    <x v="4"/>
    <n v="1189833"/>
    <x v="244"/>
    <x v="2"/>
    <x v="2"/>
    <x v="3"/>
    <x v="2"/>
    <n v="35"/>
    <x v="148"/>
    <x v="3011"/>
    <n v="3425.1000000000004"/>
    <n v="0.42000000000000004"/>
    <x v="1"/>
    <x v="164"/>
  </r>
  <r>
    <x v="4"/>
    <n v="1189833"/>
    <x v="245"/>
    <x v="2"/>
    <x v="2"/>
    <x v="3"/>
    <x v="3"/>
    <n v="32"/>
    <x v="145"/>
    <x v="2368"/>
    <n v="2296.96"/>
    <n v="0.37"/>
    <x v="1"/>
    <x v="114"/>
  </r>
  <r>
    <x v="4"/>
    <n v="1189833"/>
    <x v="246"/>
    <x v="2"/>
    <x v="2"/>
    <x v="3"/>
    <x v="4"/>
    <n v="39"/>
    <x v="241"/>
    <x v="1215"/>
    <n v="3861.0000000000005"/>
    <n v="0.60000000000000009"/>
    <x v="1"/>
    <x v="93"/>
  </r>
  <r>
    <x v="4"/>
    <n v="1189833"/>
    <x v="247"/>
    <x v="2"/>
    <x v="2"/>
    <x v="3"/>
    <x v="5"/>
    <n v="48"/>
    <x v="324"/>
    <x v="3012"/>
    <n v="2787.84"/>
    <n v="0.22"/>
    <x v="1"/>
    <x v="92"/>
  </r>
  <r>
    <x v="4"/>
    <n v="1189833"/>
    <x v="248"/>
    <x v="2"/>
    <x v="2"/>
    <x v="3"/>
    <x v="0"/>
    <n v="30"/>
    <x v="123"/>
    <x v="815"/>
    <n v="4018.5000000000005"/>
    <n v="0.47000000000000003"/>
    <x v="1"/>
    <x v="167"/>
  </r>
  <r>
    <x v="4"/>
    <n v="1189833"/>
    <x v="249"/>
    <x v="2"/>
    <x v="2"/>
    <x v="3"/>
    <x v="1"/>
    <n v="37"/>
    <x v="323"/>
    <x v="3013"/>
    <n v="2918.56"/>
    <n v="0.28999999999999998"/>
    <x v="1"/>
    <x v="117"/>
  </r>
  <r>
    <x v="4"/>
    <n v="1189833"/>
    <x v="250"/>
    <x v="2"/>
    <x v="2"/>
    <x v="3"/>
    <x v="2"/>
    <n v="33"/>
    <x v="142"/>
    <x v="1830"/>
    <n v="3643.2000000000003"/>
    <n v="0.46"/>
    <x v="1"/>
    <x v="112"/>
  </r>
  <r>
    <x v="4"/>
    <n v="1189833"/>
    <x v="251"/>
    <x v="2"/>
    <x v="2"/>
    <x v="3"/>
    <x v="3"/>
    <n v="29"/>
    <x v="151"/>
    <x v="1907"/>
    <n v="2644.7999999999997"/>
    <n v="0.39999999999999997"/>
    <x v="1"/>
    <x v="116"/>
  </r>
  <r>
    <x v="4"/>
    <n v="1189833"/>
    <x v="252"/>
    <x v="2"/>
    <x v="2"/>
    <x v="3"/>
    <x v="4"/>
    <n v="38"/>
    <x v="167"/>
    <x v="1955"/>
    <n v="5107.2000000000007"/>
    <n v="0.60000000000000009"/>
    <x v="1"/>
    <x v="115"/>
  </r>
  <r>
    <x v="4"/>
    <n v="1189833"/>
    <x v="253"/>
    <x v="2"/>
    <x v="2"/>
    <x v="3"/>
    <x v="5"/>
    <n v="51"/>
    <x v="167"/>
    <x v="3014"/>
    <n v="2627.52"/>
    <n v="0.23"/>
    <x v="1"/>
    <x v="109"/>
  </r>
  <r>
    <x v="4"/>
    <n v="1189833"/>
    <x v="254"/>
    <x v="2"/>
    <x v="2"/>
    <x v="3"/>
    <x v="0"/>
    <n v="36"/>
    <x v="297"/>
    <x v="2977"/>
    <n v="4957.2"/>
    <n v="0.45"/>
    <x v="1"/>
    <x v="86"/>
  </r>
  <r>
    <x v="4"/>
    <n v="1189833"/>
    <x v="255"/>
    <x v="2"/>
    <x v="2"/>
    <x v="3"/>
    <x v="1"/>
    <n v="41"/>
    <x v="324"/>
    <x v="3015"/>
    <n v="3355.44"/>
    <n v="0.31"/>
    <x v="1"/>
    <x v="87"/>
  </r>
  <r>
    <x v="4"/>
    <n v="1189833"/>
    <x v="256"/>
    <x v="2"/>
    <x v="2"/>
    <x v="3"/>
    <x v="2"/>
    <n v="34"/>
    <x v="136"/>
    <x v="1139"/>
    <n v="3470.72"/>
    <n v="0.44"/>
    <x v="1"/>
    <x v="111"/>
  </r>
  <r>
    <x v="4"/>
    <n v="1189833"/>
    <x v="257"/>
    <x v="2"/>
    <x v="2"/>
    <x v="3"/>
    <x v="3"/>
    <n v="36"/>
    <x v="149"/>
    <x v="3016"/>
    <n v="3050.64"/>
    <n v="0.38"/>
    <x v="1"/>
    <x v="86"/>
  </r>
  <r>
    <x v="4"/>
    <n v="1189833"/>
    <x v="258"/>
    <x v="2"/>
    <x v="2"/>
    <x v="3"/>
    <x v="4"/>
    <n v="43"/>
    <x v="98"/>
    <x v="3017"/>
    <n v="6131.8000000000011"/>
    <n v="0.62000000000000011"/>
    <x v="1"/>
    <x v="94"/>
  </r>
  <r>
    <x v="4"/>
    <n v="1189833"/>
    <x v="259"/>
    <x v="2"/>
    <x v="2"/>
    <x v="3"/>
    <x v="5"/>
    <n v="46"/>
    <x v="159"/>
    <x v="3018"/>
    <n v="2200.64"/>
    <n v="0.23"/>
    <x v="1"/>
    <x v="89"/>
  </r>
  <r>
    <x v="4"/>
    <n v="1189833"/>
    <x v="260"/>
    <x v="2"/>
    <x v="2"/>
    <x v="3"/>
    <x v="0"/>
    <n v="38"/>
    <x v="303"/>
    <x v="3019"/>
    <n v="5051.72"/>
    <n v="0.46"/>
    <x v="1"/>
    <x v="115"/>
  </r>
  <r>
    <x v="4"/>
    <n v="1189833"/>
    <x v="261"/>
    <x v="2"/>
    <x v="2"/>
    <x v="3"/>
    <x v="1"/>
    <n v="39"/>
    <x v="324"/>
    <x v="1864"/>
    <n v="2779.92"/>
    <n v="0.27"/>
    <x v="1"/>
    <x v="93"/>
  </r>
  <r>
    <x v="4"/>
    <n v="1189833"/>
    <x v="262"/>
    <x v="2"/>
    <x v="2"/>
    <x v="3"/>
    <x v="2"/>
    <n v="38"/>
    <x v="124"/>
    <x v="2950"/>
    <n v="3591"/>
    <n v="0.45"/>
    <x v="1"/>
    <x v="115"/>
  </r>
  <r>
    <x v="4"/>
    <n v="1189833"/>
    <x v="263"/>
    <x v="2"/>
    <x v="2"/>
    <x v="3"/>
    <x v="3"/>
    <n v="39"/>
    <x v="49"/>
    <x v="3020"/>
    <n v="3041.9999999999995"/>
    <n v="0.39999999999999997"/>
    <x v="1"/>
    <x v="93"/>
  </r>
  <r>
    <x v="4"/>
    <n v="1189833"/>
    <x v="264"/>
    <x v="2"/>
    <x v="2"/>
    <x v="3"/>
    <x v="4"/>
    <n v="44"/>
    <x v="49"/>
    <x v="983"/>
    <n v="5319.6000000000013"/>
    <n v="0.62000000000000011"/>
    <x v="1"/>
    <x v="90"/>
  </r>
  <r>
    <x v="4"/>
    <n v="1189833"/>
    <x v="265"/>
    <x v="2"/>
    <x v="2"/>
    <x v="3"/>
    <x v="5"/>
    <n v="49"/>
    <x v="124"/>
    <x v="869"/>
    <n v="2263.8000000000002"/>
    <n v="0.22"/>
    <x v="1"/>
    <x v="98"/>
  </r>
  <r>
    <x v="4"/>
    <n v="1189833"/>
    <x v="266"/>
    <x v="2"/>
    <x v="2"/>
    <x v="3"/>
    <x v="0"/>
    <n v="36"/>
    <x v="254"/>
    <x v="3021"/>
    <n v="4331.5200000000004"/>
    <n v="0.47000000000000003"/>
    <x v="1"/>
    <x v="86"/>
  </r>
  <r>
    <x v="4"/>
    <n v="1189833"/>
    <x v="267"/>
    <x v="2"/>
    <x v="2"/>
    <x v="3"/>
    <x v="1"/>
    <n v="43"/>
    <x v="324"/>
    <x v="3022"/>
    <n v="3405.6"/>
    <n v="0.3"/>
    <x v="1"/>
    <x v="94"/>
  </r>
  <r>
    <x v="4"/>
    <n v="1189833"/>
    <x v="268"/>
    <x v="2"/>
    <x v="2"/>
    <x v="3"/>
    <x v="2"/>
    <n v="33"/>
    <x v="159"/>
    <x v="1317"/>
    <n v="2882.88"/>
    <n v="0.42000000000000004"/>
    <x v="1"/>
    <x v="112"/>
  </r>
  <r>
    <x v="4"/>
    <n v="1189833"/>
    <x v="269"/>
    <x v="2"/>
    <x v="2"/>
    <x v="3"/>
    <x v="3"/>
    <n v="33"/>
    <x v="127"/>
    <x v="3023"/>
    <n v="2952.18"/>
    <n v="0.42"/>
    <x v="1"/>
    <x v="112"/>
  </r>
  <r>
    <x v="4"/>
    <n v="1189833"/>
    <x v="270"/>
    <x v="2"/>
    <x v="2"/>
    <x v="3"/>
    <x v="4"/>
    <n v="46"/>
    <x v="124"/>
    <x v="2185"/>
    <n v="5989.2000000000007"/>
    <n v="0.62000000000000011"/>
    <x v="1"/>
    <x v="89"/>
  </r>
  <r>
    <x v="4"/>
    <n v="1189833"/>
    <x v="271"/>
    <x v="2"/>
    <x v="2"/>
    <x v="3"/>
    <x v="5"/>
    <n v="46"/>
    <x v="159"/>
    <x v="3018"/>
    <n v="2296.3200000000002"/>
    <n v="0.24000000000000002"/>
    <x v="1"/>
    <x v="89"/>
  </r>
  <r>
    <x v="4"/>
    <n v="1189833"/>
    <x v="272"/>
    <x v="2"/>
    <x v="2"/>
    <x v="3"/>
    <x v="0"/>
    <n v="40"/>
    <x v="323"/>
    <x v="1314"/>
    <n v="5004.8"/>
    <n v="0.46"/>
    <x v="1"/>
    <x v="163"/>
  </r>
  <r>
    <x v="4"/>
    <n v="1189833"/>
    <x v="273"/>
    <x v="2"/>
    <x v="2"/>
    <x v="3"/>
    <x v="1"/>
    <n v="42"/>
    <x v="324"/>
    <x v="1108"/>
    <n v="3326.4"/>
    <n v="0.3"/>
    <x v="1"/>
    <x v="119"/>
  </r>
  <r>
    <x v="4"/>
    <n v="1189833"/>
    <x v="274"/>
    <x v="2"/>
    <x v="2"/>
    <x v="3"/>
    <x v="2"/>
    <n v="35"/>
    <x v="149"/>
    <x v="3024"/>
    <n v="3590.3"/>
    <n v="0.46"/>
    <x v="1"/>
    <x v="164"/>
  </r>
  <r>
    <x v="4"/>
    <n v="1189833"/>
    <x v="275"/>
    <x v="2"/>
    <x v="2"/>
    <x v="3"/>
    <x v="3"/>
    <n v="33"/>
    <x v="166"/>
    <x v="1687"/>
    <n v="3063.06"/>
    <n v="0.42"/>
    <x v="1"/>
    <x v="112"/>
  </r>
  <r>
    <x v="4"/>
    <n v="1189833"/>
    <x v="276"/>
    <x v="2"/>
    <x v="2"/>
    <x v="3"/>
    <x v="4"/>
    <n v="46"/>
    <x v="322"/>
    <x v="1222"/>
    <n v="5348.880000000001"/>
    <n v="0.57000000000000006"/>
    <x v="1"/>
    <x v="89"/>
  </r>
  <r>
    <x v="4"/>
    <n v="1189833"/>
    <x v="277"/>
    <x v="2"/>
    <x v="2"/>
    <x v="3"/>
    <x v="5"/>
    <n v="49"/>
    <x v="99"/>
    <x v="756"/>
    <n v="2798.88"/>
    <n v="0.24000000000000002"/>
    <x v="1"/>
    <x v="98"/>
  </r>
  <r>
    <x v="4"/>
    <n v="1189833"/>
    <x v="278"/>
    <x v="2"/>
    <x v="2"/>
    <x v="3"/>
    <x v="0"/>
    <n v="39"/>
    <x v="300"/>
    <x v="2892"/>
    <n v="5651.1"/>
    <n v="0.46"/>
    <x v="1"/>
    <x v="93"/>
  </r>
  <r>
    <x v="4"/>
    <n v="1189833"/>
    <x v="279"/>
    <x v="2"/>
    <x v="2"/>
    <x v="3"/>
    <x v="1"/>
    <n v="42"/>
    <x v="308"/>
    <x v="3025"/>
    <n v="3386.88"/>
    <n v="0.28000000000000003"/>
    <x v="1"/>
    <x v="119"/>
  </r>
  <r>
    <x v="4"/>
    <n v="1189833"/>
    <x v="280"/>
    <x v="2"/>
    <x v="2"/>
    <x v="3"/>
    <x v="2"/>
    <n v="39"/>
    <x v="108"/>
    <x v="1660"/>
    <n v="4144.1400000000003"/>
    <n v="0.46"/>
    <x v="1"/>
    <x v="93"/>
  </r>
  <r>
    <x v="4"/>
    <n v="1189833"/>
    <x v="281"/>
    <x v="2"/>
    <x v="2"/>
    <x v="3"/>
    <x v="3"/>
    <n v="35"/>
    <x v="167"/>
    <x v="1437"/>
    <n v="3135.9999999999995"/>
    <n v="0.39999999999999997"/>
    <x v="1"/>
    <x v="164"/>
  </r>
  <r>
    <x v="4"/>
    <n v="1189833"/>
    <x v="282"/>
    <x v="2"/>
    <x v="2"/>
    <x v="3"/>
    <x v="4"/>
    <n v="43"/>
    <x v="156"/>
    <x v="3026"/>
    <n v="5838.5400000000009"/>
    <n v="0.62000000000000011"/>
    <x v="1"/>
    <x v="94"/>
  </r>
  <r>
    <x v="4"/>
    <n v="1189833"/>
    <x v="283"/>
    <x v="2"/>
    <x v="2"/>
    <x v="3"/>
    <x v="5"/>
    <n v="44"/>
    <x v="136"/>
    <x v="2856"/>
    <n v="2552"/>
    <n v="0.25"/>
    <x v="1"/>
    <x v="90"/>
  </r>
  <r>
    <x v="0"/>
    <n v="1185732"/>
    <x v="284"/>
    <x v="2"/>
    <x v="2"/>
    <x v="3"/>
    <x v="0"/>
    <n v="36"/>
    <x v="135"/>
    <x v="1442"/>
    <n v="2381.4"/>
    <n v="0.45"/>
    <x v="1"/>
    <x v="86"/>
  </r>
  <r>
    <x v="0"/>
    <n v="1185732"/>
    <x v="285"/>
    <x v="2"/>
    <x v="2"/>
    <x v="3"/>
    <x v="1"/>
    <n v="31"/>
    <x v="250"/>
    <x v="3027"/>
    <n v="1156.6099999999999"/>
    <n v="0.41"/>
    <x v="1"/>
    <x v="165"/>
  </r>
  <r>
    <x v="0"/>
    <n v="1185732"/>
    <x v="286"/>
    <x v="2"/>
    <x v="2"/>
    <x v="3"/>
    <x v="2"/>
    <n v="24"/>
    <x v="198"/>
    <x v="3028"/>
    <n v="879.83999999999992"/>
    <n v="0.38999999999999996"/>
    <x v="1"/>
    <x v="110"/>
  </r>
  <r>
    <x v="0"/>
    <n v="1185732"/>
    <x v="287"/>
    <x v="2"/>
    <x v="2"/>
    <x v="3"/>
    <x v="3"/>
    <n v="27"/>
    <x v="207"/>
    <x v="3029"/>
    <n v="509.22"/>
    <n v="0.46"/>
    <x v="1"/>
    <x v="118"/>
  </r>
  <r>
    <x v="2"/>
    <n v="1197831"/>
    <x v="360"/>
    <x v="1"/>
    <x v="1"/>
    <x v="5"/>
    <x v="4"/>
    <n v="26"/>
    <x v="161"/>
    <x v="3030"/>
    <n v="793.2600000000001"/>
    <n v="0.27"/>
    <x v="1"/>
    <x v="166"/>
  </r>
  <r>
    <x v="2"/>
    <n v="1197831"/>
    <x v="361"/>
    <x v="1"/>
    <x v="1"/>
    <x v="5"/>
    <x v="5"/>
    <n v="24"/>
    <x v="134"/>
    <x v="3031"/>
    <n v="1877.76"/>
    <n v="0.48"/>
    <x v="1"/>
    <x v="110"/>
  </r>
  <r>
    <x v="2"/>
    <n v="1197831"/>
    <x v="362"/>
    <x v="1"/>
    <x v="1"/>
    <x v="5"/>
    <x v="0"/>
    <n v="19"/>
    <x v="98"/>
    <x v="1819"/>
    <n v="1398.4"/>
    <n v="0.32"/>
    <x v="1"/>
    <x v="131"/>
  </r>
  <r>
    <x v="2"/>
    <n v="1197831"/>
    <x v="363"/>
    <x v="1"/>
    <x v="1"/>
    <x v="5"/>
    <x v="1"/>
    <n v="23"/>
    <x v="102"/>
    <x v="3032"/>
    <n v="1780.2"/>
    <n v="0.36"/>
    <x v="1"/>
    <x v="113"/>
  </r>
  <r>
    <x v="2"/>
    <n v="1197831"/>
    <x v="364"/>
    <x v="1"/>
    <x v="1"/>
    <x v="5"/>
    <x v="2"/>
    <n v="27"/>
    <x v="231"/>
    <x v="1988"/>
    <n v="1351.35"/>
    <n v="0.35"/>
    <x v="1"/>
    <x v="118"/>
  </r>
  <r>
    <x v="2"/>
    <n v="1197831"/>
    <x v="365"/>
    <x v="1"/>
    <x v="1"/>
    <x v="5"/>
    <x v="3"/>
    <n v="28"/>
    <x v="224"/>
    <x v="1465"/>
    <n v="1713.6000000000001"/>
    <n v="0.45"/>
    <x v="1"/>
    <x v="128"/>
  </r>
  <r>
    <x v="2"/>
    <n v="1197831"/>
    <x v="366"/>
    <x v="1"/>
    <x v="1"/>
    <x v="5"/>
    <x v="4"/>
    <n v="26"/>
    <x v="270"/>
    <x v="3033"/>
    <n v="773.76"/>
    <n v="0.32"/>
    <x v="1"/>
    <x v="166"/>
  </r>
  <r>
    <x v="2"/>
    <n v="1197831"/>
    <x v="367"/>
    <x v="1"/>
    <x v="1"/>
    <x v="5"/>
    <x v="5"/>
    <n v="26"/>
    <x v="155"/>
    <x v="1747"/>
    <n v="2055.3000000000002"/>
    <n v="0.51"/>
    <x v="1"/>
    <x v="166"/>
  </r>
  <r>
    <x v="2"/>
    <n v="1197831"/>
    <x v="368"/>
    <x v="1"/>
    <x v="1"/>
    <x v="5"/>
    <x v="0"/>
    <n v="21"/>
    <x v="126"/>
    <x v="2096"/>
    <n v="1662.5699999999997"/>
    <n v="0.38999999999999996"/>
    <x v="1"/>
    <x v="168"/>
  </r>
  <r>
    <x v="2"/>
    <n v="1197831"/>
    <x v="369"/>
    <x v="1"/>
    <x v="1"/>
    <x v="5"/>
    <x v="1"/>
    <n v="31"/>
    <x v="116"/>
    <x v="3034"/>
    <n v="2926.3999999999996"/>
    <n v="0.39999999999999997"/>
    <x v="1"/>
    <x v="165"/>
  </r>
  <r>
    <x v="2"/>
    <n v="1197831"/>
    <x v="370"/>
    <x v="1"/>
    <x v="1"/>
    <x v="5"/>
    <x v="2"/>
    <n v="20"/>
    <x v="155"/>
    <x v="1991"/>
    <n v="1178"/>
    <n v="0.38"/>
    <x v="1"/>
    <x v="127"/>
  </r>
  <r>
    <x v="2"/>
    <n v="1197831"/>
    <x v="371"/>
    <x v="1"/>
    <x v="1"/>
    <x v="5"/>
    <x v="3"/>
    <n v="26"/>
    <x v="150"/>
    <x v="2236"/>
    <n v="1710.8000000000002"/>
    <n v="0.47000000000000003"/>
    <x v="1"/>
    <x v="166"/>
  </r>
  <r>
    <x v="2"/>
    <n v="1197831"/>
    <x v="372"/>
    <x v="1"/>
    <x v="1"/>
    <x v="5"/>
    <x v="4"/>
    <n v="29"/>
    <x v="294"/>
    <x v="2740"/>
    <n v="1030.08"/>
    <n v="0.37"/>
    <x v="1"/>
    <x v="116"/>
  </r>
  <r>
    <x v="2"/>
    <n v="1197831"/>
    <x v="373"/>
    <x v="1"/>
    <x v="1"/>
    <x v="5"/>
    <x v="5"/>
    <n v="27"/>
    <x v="269"/>
    <x v="3035"/>
    <n v="2230.7400000000002"/>
    <n v="0.54"/>
    <x v="1"/>
    <x v="118"/>
  </r>
  <r>
    <x v="2"/>
    <n v="1197831"/>
    <x v="374"/>
    <x v="1"/>
    <x v="1"/>
    <x v="5"/>
    <x v="0"/>
    <n v="13"/>
    <x v="108"/>
    <x v="2527"/>
    <n v="1201.1999999999998"/>
    <n v="0.39999999999999997"/>
    <x v="1"/>
    <x v="169"/>
  </r>
  <r>
    <x v="2"/>
    <n v="1197831"/>
    <x v="375"/>
    <x v="1"/>
    <x v="1"/>
    <x v="5"/>
    <x v="1"/>
    <n v="21"/>
    <x v="124"/>
    <x v="1692"/>
    <n v="1763.9999999999998"/>
    <n v="0.39999999999999997"/>
    <x v="1"/>
    <x v="168"/>
  </r>
  <r>
    <x v="2"/>
    <n v="1197831"/>
    <x v="376"/>
    <x v="1"/>
    <x v="1"/>
    <x v="5"/>
    <x v="2"/>
    <n v="20"/>
    <x v="289"/>
    <x v="3036"/>
    <n v="1396.1999999999998"/>
    <n v="0.38999999999999996"/>
    <x v="1"/>
    <x v="127"/>
  </r>
  <r>
    <x v="2"/>
    <n v="1197831"/>
    <x v="377"/>
    <x v="1"/>
    <x v="1"/>
    <x v="5"/>
    <x v="3"/>
    <n v="20"/>
    <x v="197"/>
    <x v="1630"/>
    <n v="1460.2"/>
    <n v="0.49"/>
    <x v="1"/>
    <x v="127"/>
  </r>
  <r>
    <x v="2"/>
    <n v="1197831"/>
    <x v="378"/>
    <x v="1"/>
    <x v="1"/>
    <x v="5"/>
    <x v="4"/>
    <n v="26"/>
    <x v="336"/>
    <x v="3037"/>
    <n v="1001.52"/>
    <n v="0.36"/>
    <x v="1"/>
    <x v="166"/>
  </r>
  <r>
    <x v="2"/>
    <n v="1197831"/>
    <x v="379"/>
    <x v="1"/>
    <x v="1"/>
    <x v="5"/>
    <x v="5"/>
    <n v="22"/>
    <x v="124"/>
    <x v="1506"/>
    <n v="2633.4"/>
    <n v="0.57000000000000006"/>
    <x v="1"/>
    <x v="170"/>
  </r>
  <r>
    <x v="2"/>
    <n v="1197831"/>
    <x v="380"/>
    <x v="1"/>
    <x v="1"/>
    <x v="5"/>
    <x v="0"/>
    <n v="13"/>
    <x v="148"/>
    <x v="3038"/>
    <n v="1151.02"/>
    <n v="0.38"/>
    <x v="1"/>
    <x v="169"/>
  </r>
  <r>
    <x v="2"/>
    <n v="1197831"/>
    <x v="381"/>
    <x v="1"/>
    <x v="1"/>
    <x v="5"/>
    <x v="1"/>
    <n v="22"/>
    <x v="154"/>
    <x v="985"/>
    <n v="2291.52"/>
    <n v="0.42"/>
    <x v="1"/>
    <x v="170"/>
  </r>
  <r>
    <x v="2"/>
    <n v="1197831"/>
    <x v="382"/>
    <x v="1"/>
    <x v="1"/>
    <x v="5"/>
    <x v="2"/>
    <n v="19"/>
    <x v="40"/>
    <x v="1072"/>
    <n v="1519.9999999999998"/>
    <n v="0.39999999999999997"/>
    <x v="1"/>
    <x v="131"/>
  </r>
  <r>
    <x v="2"/>
    <n v="1197831"/>
    <x v="383"/>
    <x v="1"/>
    <x v="1"/>
    <x v="5"/>
    <x v="3"/>
    <n v="27"/>
    <x v="131"/>
    <x v="1502"/>
    <n v="2407.86"/>
    <n v="0.49"/>
    <x v="1"/>
    <x v="118"/>
  </r>
  <r>
    <x v="2"/>
    <n v="1197831"/>
    <x v="384"/>
    <x v="1"/>
    <x v="1"/>
    <x v="5"/>
    <x v="4"/>
    <n v="38"/>
    <x v="269"/>
    <x v="3039"/>
    <n v="2093.04"/>
    <n v="0.36"/>
    <x v="1"/>
    <x v="115"/>
  </r>
  <r>
    <x v="2"/>
    <n v="1197831"/>
    <x v="385"/>
    <x v="1"/>
    <x v="1"/>
    <x v="5"/>
    <x v="5"/>
    <n v="34"/>
    <x v="324"/>
    <x v="3040"/>
    <n v="4667.5200000000004"/>
    <n v="0.52"/>
    <x v="1"/>
    <x v="111"/>
  </r>
  <r>
    <x v="2"/>
    <n v="1197831"/>
    <x v="386"/>
    <x v="1"/>
    <x v="1"/>
    <x v="5"/>
    <x v="0"/>
    <n v="30"/>
    <x v="254"/>
    <x v="1363"/>
    <n v="2841.6"/>
    <n v="0.37"/>
    <x v="1"/>
    <x v="167"/>
  </r>
  <r>
    <x v="2"/>
    <n v="1197831"/>
    <x v="387"/>
    <x v="1"/>
    <x v="1"/>
    <x v="5"/>
    <x v="1"/>
    <n v="40"/>
    <x v="115"/>
    <x v="1659"/>
    <n v="4592"/>
    <n v="0.41"/>
    <x v="1"/>
    <x v="163"/>
  </r>
  <r>
    <x v="2"/>
    <n v="1197831"/>
    <x v="388"/>
    <x v="1"/>
    <x v="1"/>
    <x v="5"/>
    <x v="2"/>
    <n v="30"/>
    <x v="102"/>
    <x v="1089"/>
    <n v="2515.4999999999995"/>
    <n v="0.38999999999999996"/>
    <x v="1"/>
    <x v="167"/>
  </r>
  <r>
    <x v="2"/>
    <n v="1197831"/>
    <x v="389"/>
    <x v="1"/>
    <x v="1"/>
    <x v="5"/>
    <x v="3"/>
    <n v="29"/>
    <x v="337"/>
    <x v="1426"/>
    <n v="2728.32"/>
    <n v="0.49"/>
    <x v="1"/>
    <x v="116"/>
  </r>
  <r>
    <x v="2"/>
    <n v="1197831"/>
    <x v="390"/>
    <x v="1"/>
    <x v="1"/>
    <x v="5"/>
    <x v="4"/>
    <n v="40"/>
    <x v="42"/>
    <x v="1194"/>
    <n v="2220"/>
    <n v="0.37"/>
    <x v="1"/>
    <x v="163"/>
  </r>
  <r>
    <x v="2"/>
    <n v="1197831"/>
    <x v="391"/>
    <x v="1"/>
    <x v="1"/>
    <x v="5"/>
    <x v="5"/>
    <n v="42"/>
    <x v="115"/>
    <x v="2202"/>
    <n v="6468.0000000000009"/>
    <n v="0.55000000000000004"/>
    <x v="1"/>
    <x v="119"/>
  </r>
  <r>
    <x v="2"/>
    <n v="1197831"/>
    <x v="392"/>
    <x v="1"/>
    <x v="1"/>
    <x v="5"/>
    <x v="0"/>
    <n v="34"/>
    <x v="254"/>
    <x v="3041"/>
    <n v="3655.68"/>
    <n v="0.42"/>
    <x v="1"/>
    <x v="111"/>
  </r>
  <r>
    <x v="2"/>
    <n v="1197831"/>
    <x v="393"/>
    <x v="1"/>
    <x v="1"/>
    <x v="5"/>
    <x v="1"/>
    <n v="34"/>
    <x v="324"/>
    <x v="3040"/>
    <n v="3769.92"/>
    <n v="0.42"/>
    <x v="1"/>
    <x v="111"/>
  </r>
  <r>
    <x v="2"/>
    <n v="1197831"/>
    <x v="394"/>
    <x v="1"/>
    <x v="1"/>
    <x v="5"/>
    <x v="2"/>
    <n v="33"/>
    <x v="320"/>
    <x v="3042"/>
    <n v="4462.92"/>
    <n v="0.42"/>
    <x v="1"/>
    <x v="112"/>
  </r>
  <r>
    <x v="2"/>
    <n v="1197831"/>
    <x v="395"/>
    <x v="1"/>
    <x v="1"/>
    <x v="5"/>
    <x v="3"/>
    <n v="32"/>
    <x v="338"/>
    <x v="3043"/>
    <n v="3537.6000000000004"/>
    <n v="0.55000000000000004"/>
    <x v="1"/>
    <x v="114"/>
  </r>
  <r>
    <x v="2"/>
    <n v="1197831"/>
    <x v="396"/>
    <x v="1"/>
    <x v="1"/>
    <x v="5"/>
    <x v="4"/>
    <n v="39"/>
    <x v="328"/>
    <x v="1893"/>
    <n v="2726.88"/>
    <n v="0.38"/>
    <x v="1"/>
    <x v="93"/>
  </r>
  <r>
    <x v="2"/>
    <n v="1197831"/>
    <x v="397"/>
    <x v="1"/>
    <x v="1"/>
    <x v="5"/>
    <x v="5"/>
    <n v="47"/>
    <x v="323"/>
    <x v="3044"/>
    <n v="7286.880000000001"/>
    <n v="0.57000000000000006"/>
    <x v="1"/>
    <x v="85"/>
  </r>
  <r>
    <x v="2"/>
    <n v="1197831"/>
    <x v="398"/>
    <x v="1"/>
    <x v="1"/>
    <x v="5"/>
    <x v="0"/>
    <n v="34"/>
    <x v="154"/>
    <x v="2955"/>
    <n v="3625.7599999999993"/>
    <n v="0.42999999999999994"/>
    <x v="1"/>
    <x v="111"/>
  </r>
  <r>
    <x v="2"/>
    <n v="1197831"/>
    <x v="399"/>
    <x v="1"/>
    <x v="1"/>
    <x v="5"/>
    <x v="1"/>
    <n v="43"/>
    <x v="254"/>
    <x v="3045"/>
    <n v="5063.6799999999994"/>
    <n v="0.45999999999999996"/>
    <x v="1"/>
    <x v="94"/>
  </r>
  <r>
    <x v="2"/>
    <n v="1197831"/>
    <x v="400"/>
    <x v="1"/>
    <x v="1"/>
    <x v="5"/>
    <x v="2"/>
    <n v="35"/>
    <x v="333"/>
    <x v="3046"/>
    <n v="5461.4"/>
    <n v="0.47"/>
    <x v="1"/>
    <x v="164"/>
  </r>
  <r>
    <x v="2"/>
    <n v="1197831"/>
    <x v="401"/>
    <x v="1"/>
    <x v="1"/>
    <x v="5"/>
    <x v="3"/>
    <n v="38"/>
    <x v="174"/>
    <x v="3047"/>
    <n v="3242.1600000000003"/>
    <n v="0.54"/>
    <x v="1"/>
    <x v="115"/>
  </r>
  <r>
    <x v="2"/>
    <n v="1197831"/>
    <x v="402"/>
    <x v="1"/>
    <x v="1"/>
    <x v="5"/>
    <x v="4"/>
    <n v="43"/>
    <x v="174"/>
    <x v="2000"/>
    <n v="2785.54"/>
    <n v="0.41"/>
    <x v="1"/>
    <x v="94"/>
  </r>
  <r>
    <x v="2"/>
    <n v="1197831"/>
    <x v="403"/>
    <x v="1"/>
    <x v="1"/>
    <x v="5"/>
    <x v="5"/>
    <n v="43"/>
    <x v="142"/>
    <x v="946"/>
    <n v="6192.0000000000009"/>
    <n v="0.60000000000000009"/>
    <x v="1"/>
    <x v="94"/>
  </r>
  <r>
    <x v="2"/>
    <n v="1197831"/>
    <x v="404"/>
    <x v="1"/>
    <x v="1"/>
    <x v="5"/>
    <x v="0"/>
    <n v="38"/>
    <x v="136"/>
    <x v="3048"/>
    <n v="4055.3599999999997"/>
    <n v="0.45999999999999996"/>
    <x v="1"/>
    <x v="115"/>
  </r>
  <r>
    <x v="2"/>
    <n v="1197831"/>
    <x v="405"/>
    <x v="1"/>
    <x v="1"/>
    <x v="5"/>
    <x v="1"/>
    <n v="38"/>
    <x v="126"/>
    <x v="827"/>
    <n v="3625.58"/>
    <n v="0.47"/>
    <x v="1"/>
    <x v="115"/>
  </r>
  <r>
    <x v="2"/>
    <n v="1197831"/>
    <x v="406"/>
    <x v="1"/>
    <x v="1"/>
    <x v="5"/>
    <x v="2"/>
    <n v="47"/>
    <x v="120"/>
    <x v="3049"/>
    <n v="5372.0999999999995"/>
    <n v="0.44999999999999996"/>
    <x v="1"/>
    <x v="85"/>
  </r>
  <r>
    <x v="2"/>
    <n v="1197831"/>
    <x v="407"/>
    <x v="1"/>
    <x v="1"/>
    <x v="5"/>
    <x v="3"/>
    <n v="41"/>
    <x v="192"/>
    <x v="1820"/>
    <n v="3044.2500000000005"/>
    <n v="0.55000000000000004"/>
    <x v="1"/>
    <x v="87"/>
  </r>
  <r>
    <x v="2"/>
    <n v="1197831"/>
    <x v="408"/>
    <x v="1"/>
    <x v="1"/>
    <x v="5"/>
    <x v="4"/>
    <n v="37"/>
    <x v="197"/>
    <x v="3050"/>
    <n v="2205.1999999999998"/>
    <n v="0.39999999999999997"/>
    <x v="1"/>
    <x v="117"/>
  </r>
  <r>
    <x v="2"/>
    <n v="1197831"/>
    <x v="409"/>
    <x v="1"/>
    <x v="1"/>
    <x v="5"/>
    <x v="5"/>
    <n v="33"/>
    <x v="116"/>
    <x v="3051"/>
    <n v="4594.920000000001"/>
    <n v="0.59000000000000008"/>
    <x v="1"/>
    <x v="112"/>
  </r>
  <r>
    <x v="2"/>
    <n v="1197831"/>
    <x v="410"/>
    <x v="1"/>
    <x v="1"/>
    <x v="5"/>
    <x v="0"/>
    <n v="30"/>
    <x v="127"/>
    <x v="2266"/>
    <n v="2811.5999999999995"/>
    <n v="0.43999999999999995"/>
    <x v="1"/>
    <x v="167"/>
  </r>
  <r>
    <x v="2"/>
    <n v="1197831"/>
    <x v="411"/>
    <x v="1"/>
    <x v="1"/>
    <x v="5"/>
    <x v="1"/>
    <n v="29"/>
    <x v="156"/>
    <x v="3052"/>
    <n v="2984.97"/>
    <n v="0.47"/>
    <x v="1"/>
    <x v="116"/>
  </r>
  <r>
    <x v="2"/>
    <n v="1197831"/>
    <x v="412"/>
    <x v="1"/>
    <x v="1"/>
    <x v="5"/>
    <x v="2"/>
    <n v="32"/>
    <x v="330"/>
    <x v="1160"/>
    <n v="2675.2"/>
    <n v="0.43999999999999995"/>
    <x v="1"/>
    <x v="114"/>
  </r>
  <r>
    <x v="2"/>
    <n v="1197831"/>
    <x v="413"/>
    <x v="1"/>
    <x v="1"/>
    <x v="5"/>
    <x v="3"/>
    <n v="30"/>
    <x v="57"/>
    <x v="2339"/>
    <n v="2349"/>
    <n v="0.54"/>
    <x v="1"/>
    <x v="167"/>
  </r>
  <r>
    <x v="2"/>
    <n v="1197831"/>
    <x v="414"/>
    <x v="1"/>
    <x v="1"/>
    <x v="5"/>
    <x v="4"/>
    <n v="30"/>
    <x v="209"/>
    <x v="1153"/>
    <n v="1535.9999999999998"/>
    <n v="0.39999999999999997"/>
    <x v="1"/>
    <x v="167"/>
  </r>
  <r>
    <x v="2"/>
    <n v="1197831"/>
    <x v="415"/>
    <x v="1"/>
    <x v="1"/>
    <x v="5"/>
    <x v="5"/>
    <n v="39"/>
    <x v="330"/>
    <x v="1202"/>
    <n v="4297.8"/>
    <n v="0.58000000000000007"/>
    <x v="1"/>
    <x v="93"/>
  </r>
  <r>
    <x v="2"/>
    <n v="1197831"/>
    <x v="416"/>
    <x v="1"/>
    <x v="1"/>
    <x v="5"/>
    <x v="0"/>
    <n v="31"/>
    <x v="37"/>
    <x v="2158"/>
    <n v="2999.2499999999995"/>
    <n v="0.42999999999999994"/>
    <x v="1"/>
    <x v="165"/>
  </r>
  <r>
    <x v="2"/>
    <n v="1197831"/>
    <x v="417"/>
    <x v="1"/>
    <x v="1"/>
    <x v="5"/>
    <x v="1"/>
    <n v="27"/>
    <x v="153"/>
    <x v="1229"/>
    <n v="2648.7"/>
    <n v="0.44999999999999996"/>
    <x v="1"/>
    <x v="118"/>
  </r>
  <r>
    <x v="2"/>
    <n v="1197831"/>
    <x v="418"/>
    <x v="1"/>
    <x v="1"/>
    <x v="5"/>
    <x v="2"/>
    <n v="51"/>
    <x v="151"/>
    <x v="2896"/>
    <n v="5116.32"/>
    <n v="0.43999999999999995"/>
    <x v="1"/>
    <x v="109"/>
  </r>
  <r>
    <x v="2"/>
    <n v="1197831"/>
    <x v="419"/>
    <x v="1"/>
    <x v="1"/>
    <x v="5"/>
    <x v="3"/>
    <n v="50"/>
    <x v="160"/>
    <x v="3053"/>
    <n v="4160"/>
    <n v="0.52"/>
    <x v="1"/>
    <x v="100"/>
  </r>
  <r>
    <x v="2"/>
    <n v="1197831"/>
    <x v="420"/>
    <x v="1"/>
    <x v="1"/>
    <x v="5"/>
    <x v="4"/>
    <n v="46"/>
    <x v="244"/>
    <x v="2275"/>
    <n v="2906.2799999999997"/>
    <n v="0.38999999999999996"/>
    <x v="1"/>
    <x v="89"/>
  </r>
  <r>
    <x v="2"/>
    <n v="1197831"/>
    <x v="421"/>
    <x v="1"/>
    <x v="1"/>
    <x v="5"/>
    <x v="5"/>
    <n v="51"/>
    <x v="116"/>
    <x v="914"/>
    <n v="7341.9600000000009"/>
    <n v="0.6100000000000001"/>
    <x v="1"/>
    <x v="109"/>
  </r>
  <r>
    <x v="2"/>
    <n v="1197831"/>
    <x v="422"/>
    <x v="1"/>
    <x v="1"/>
    <x v="5"/>
    <x v="0"/>
    <n v="46"/>
    <x v="296"/>
    <x v="3054"/>
    <n v="6075.2199999999993"/>
    <n v="0.47"/>
    <x v="1"/>
    <x v="89"/>
  </r>
  <r>
    <x v="2"/>
    <n v="1197831"/>
    <x v="423"/>
    <x v="1"/>
    <x v="1"/>
    <x v="5"/>
    <x v="1"/>
    <n v="39"/>
    <x v="154"/>
    <x v="2991"/>
    <n v="4062.24"/>
    <n v="0.42"/>
    <x v="1"/>
    <x v="93"/>
  </r>
  <r>
    <x v="2"/>
    <n v="1197831"/>
    <x v="424"/>
    <x v="1"/>
    <x v="1"/>
    <x v="5"/>
    <x v="2"/>
    <n v="46"/>
    <x v="101"/>
    <x v="3055"/>
    <n v="4837.3599999999997"/>
    <n v="0.43999999999999995"/>
    <x v="1"/>
    <x v="89"/>
  </r>
  <r>
    <x v="2"/>
    <n v="1197831"/>
    <x v="425"/>
    <x v="1"/>
    <x v="1"/>
    <x v="5"/>
    <x v="3"/>
    <n v="44"/>
    <x v="330"/>
    <x v="3056"/>
    <n v="4681.6000000000004"/>
    <n v="0.56000000000000005"/>
    <x v="1"/>
    <x v="90"/>
  </r>
  <r>
    <x v="2"/>
    <n v="1197831"/>
    <x v="426"/>
    <x v="1"/>
    <x v="1"/>
    <x v="5"/>
    <x v="4"/>
    <n v="47"/>
    <x v="137"/>
    <x v="2418"/>
    <n v="2921.52"/>
    <n v="0.37"/>
    <x v="1"/>
    <x v="85"/>
  </r>
  <r>
    <x v="2"/>
    <n v="1197831"/>
    <x v="427"/>
    <x v="1"/>
    <x v="1"/>
    <x v="5"/>
    <x v="5"/>
    <n v="54"/>
    <x v="254"/>
    <x v="3057"/>
    <n v="8294.4000000000015"/>
    <n v="0.60000000000000009"/>
    <x v="1"/>
    <x v="99"/>
  </r>
  <r>
    <x v="0"/>
    <n v="1185732"/>
    <x v="428"/>
    <x v="1"/>
    <x v="1"/>
    <x v="5"/>
    <x v="0"/>
    <n v="34"/>
    <x v="209"/>
    <x v="2170"/>
    <n v="2698.2400000000007"/>
    <n v="0.62000000000000011"/>
    <x v="1"/>
    <x v="111"/>
  </r>
  <r>
    <x v="0"/>
    <n v="1185732"/>
    <x v="429"/>
    <x v="1"/>
    <x v="1"/>
    <x v="5"/>
    <x v="1"/>
    <n v="34"/>
    <x v="181"/>
    <x v="2725"/>
    <n v="901.68"/>
    <n v="0.38999999999999996"/>
    <x v="1"/>
    <x v="111"/>
  </r>
  <r>
    <x v="0"/>
    <n v="1185732"/>
    <x v="430"/>
    <x v="1"/>
    <x v="1"/>
    <x v="5"/>
    <x v="2"/>
    <n v="28"/>
    <x v="249"/>
    <x v="2063"/>
    <n v="846.71999999999991"/>
    <n v="0.42"/>
    <x v="1"/>
    <x v="128"/>
  </r>
  <r>
    <x v="0"/>
    <n v="1185732"/>
    <x v="431"/>
    <x v="1"/>
    <x v="1"/>
    <x v="5"/>
    <x v="3"/>
    <n v="28"/>
    <x v="264"/>
    <x v="3058"/>
    <n v="276.91999999999996"/>
    <n v="0.42999999999999994"/>
    <x v="1"/>
    <x v="128"/>
  </r>
  <r>
    <x v="0"/>
    <n v="1185732"/>
    <x v="432"/>
    <x v="0"/>
    <x v="4"/>
    <x v="6"/>
    <x v="4"/>
    <n v="42"/>
    <x v="207"/>
    <x v="2425"/>
    <n v="706.02"/>
    <n v="0.41"/>
    <x v="1"/>
    <x v="119"/>
  </r>
  <r>
    <x v="0"/>
    <n v="1185732"/>
    <x v="433"/>
    <x v="0"/>
    <x v="4"/>
    <x v="6"/>
    <x v="5"/>
    <n v="32"/>
    <x v="227"/>
    <x v="3059"/>
    <n v="761.59999999999991"/>
    <n v="0.33999999999999997"/>
    <x v="1"/>
    <x v="114"/>
  </r>
  <r>
    <x v="0"/>
    <n v="1185732"/>
    <x v="434"/>
    <x v="0"/>
    <x v="4"/>
    <x v="6"/>
    <x v="0"/>
    <n v="32"/>
    <x v="339"/>
    <x v="3060"/>
    <n v="3187.2000000000003"/>
    <n v="0.60000000000000009"/>
    <x v="1"/>
    <x v="114"/>
  </r>
  <r>
    <x v="0"/>
    <n v="1185732"/>
    <x v="435"/>
    <x v="0"/>
    <x v="4"/>
    <x v="6"/>
    <x v="1"/>
    <n v="32"/>
    <x v="178"/>
    <x v="2677"/>
    <n v="563.19999999999993"/>
    <n v="0.39999999999999997"/>
    <x v="1"/>
    <x v="114"/>
  </r>
  <r>
    <x v="0"/>
    <n v="1185732"/>
    <x v="436"/>
    <x v="0"/>
    <x v="4"/>
    <x v="6"/>
    <x v="2"/>
    <n v="25"/>
    <x v="190"/>
    <x v="2687"/>
    <n v="607.49999999999989"/>
    <n v="0.44999999999999996"/>
    <x v="1"/>
    <x v="130"/>
  </r>
  <r>
    <x v="0"/>
    <n v="1185732"/>
    <x v="437"/>
    <x v="0"/>
    <x v="4"/>
    <x v="6"/>
    <x v="3"/>
    <n v="28"/>
    <x v="340"/>
    <x v="3061"/>
    <n v="199.92"/>
    <n v="0.42"/>
    <x v="1"/>
    <x v="128"/>
  </r>
  <r>
    <x v="0"/>
    <n v="1185732"/>
    <x v="438"/>
    <x v="0"/>
    <x v="4"/>
    <x v="6"/>
    <x v="4"/>
    <n v="39"/>
    <x v="341"/>
    <x v="1566"/>
    <n v="577.20000000000005"/>
    <n v="0.37"/>
    <x v="1"/>
    <x v="93"/>
  </r>
  <r>
    <x v="0"/>
    <n v="1185732"/>
    <x v="439"/>
    <x v="0"/>
    <x v="4"/>
    <x v="6"/>
    <x v="5"/>
    <n v="30"/>
    <x v="238"/>
    <x v="2738"/>
    <n v="777"/>
    <n v="0.35"/>
    <x v="1"/>
    <x v="167"/>
  </r>
  <r>
    <x v="0"/>
    <n v="1185732"/>
    <x v="440"/>
    <x v="0"/>
    <x v="4"/>
    <x v="6"/>
    <x v="0"/>
    <n v="39"/>
    <x v="163"/>
    <x v="1100"/>
    <n v="3528.7200000000003"/>
    <n v="0.58000000000000007"/>
    <x v="1"/>
    <x v="93"/>
  </r>
  <r>
    <x v="0"/>
    <n v="1185732"/>
    <x v="441"/>
    <x v="0"/>
    <x v="4"/>
    <x v="6"/>
    <x v="1"/>
    <n v="33"/>
    <x v="206"/>
    <x v="3062"/>
    <n v="647.13"/>
    <n v="0.37"/>
    <x v="1"/>
    <x v="112"/>
  </r>
  <r>
    <x v="0"/>
    <n v="1185732"/>
    <x v="442"/>
    <x v="0"/>
    <x v="4"/>
    <x v="6"/>
    <x v="2"/>
    <n v="29"/>
    <x v="208"/>
    <x v="3063"/>
    <n v="756.9"/>
    <n v="0.44999999999999996"/>
    <x v="1"/>
    <x v="116"/>
  </r>
  <r>
    <x v="0"/>
    <n v="1185732"/>
    <x v="443"/>
    <x v="0"/>
    <x v="4"/>
    <x v="6"/>
    <x v="3"/>
    <n v="32"/>
    <x v="221"/>
    <x v="3064"/>
    <n v="112.63999999999999"/>
    <n v="0.43999999999999995"/>
    <x v="1"/>
    <x v="114"/>
  </r>
  <r>
    <x v="0"/>
    <n v="1185732"/>
    <x v="444"/>
    <x v="0"/>
    <x v="4"/>
    <x v="6"/>
    <x v="4"/>
    <n v="41"/>
    <x v="342"/>
    <x v="1447"/>
    <n v="334.55999999999995"/>
    <n v="0.33999999999999997"/>
    <x v="1"/>
    <x v="87"/>
  </r>
  <r>
    <x v="0"/>
    <n v="1185732"/>
    <x v="445"/>
    <x v="0"/>
    <x v="4"/>
    <x v="6"/>
    <x v="5"/>
    <n v="38"/>
    <x v="176"/>
    <x v="2657"/>
    <n v="718.58"/>
    <n v="0.31"/>
    <x v="1"/>
    <x v="115"/>
  </r>
  <r>
    <x v="0"/>
    <n v="1185732"/>
    <x v="446"/>
    <x v="0"/>
    <x v="4"/>
    <x v="6"/>
    <x v="0"/>
    <n v="35"/>
    <x v="150"/>
    <x v="1071"/>
    <n v="2793.0000000000005"/>
    <n v="0.57000000000000006"/>
    <x v="1"/>
    <x v="164"/>
  </r>
  <r>
    <x v="0"/>
    <n v="1185732"/>
    <x v="447"/>
    <x v="0"/>
    <x v="4"/>
    <x v="6"/>
    <x v="1"/>
    <n v="37"/>
    <x v="175"/>
    <x v="2589"/>
    <n v="603.84"/>
    <n v="0.32"/>
    <x v="1"/>
    <x v="117"/>
  </r>
  <r>
    <x v="0"/>
    <n v="1185732"/>
    <x v="448"/>
    <x v="0"/>
    <x v="4"/>
    <x v="6"/>
    <x v="2"/>
    <n v="27"/>
    <x v="175"/>
    <x v="2592"/>
    <n v="578.34"/>
    <n v="0.42"/>
    <x v="1"/>
    <x v="118"/>
  </r>
  <r>
    <x v="0"/>
    <n v="1185732"/>
    <x v="449"/>
    <x v="0"/>
    <x v="4"/>
    <x v="6"/>
    <x v="3"/>
    <n v="36"/>
    <x v="342"/>
    <x v="2816"/>
    <n v="328.32"/>
    <n v="0.38"/>
    <x v="1"/>
    <x v="86"/>
  </r>
  <r>
    <x v="0"/>
    <n v="1185732"/>
    <x v="450"/>
    <x v="0"/>
    <x v="4"/>
    <x v="6"/>
    <x v="4"/>
    <n v="45"/>
    <x v="259"/>
    <x v="2489"/>
    <n v="432.9"/>
    <n v="0.37"/>
    <x v="1"/>
    <x v="96"/>
  </r>
  <r>
    <x v="0"/>
    <n v="1185732"/>
    <x v="451"/>
    <x v="0"/>
    <x v="4"/>
    <x v="6"/>
    <x v="5"/>
    <n v="39"/>
    <x v="293"/>
    <x v="2664"/>
    <n v="673.92000000000007"/>
    <n v="0.27"/>
    <x v="1"/>
    <x v="93"/>
  </r>
  <r>
    <x v="0"/>
    <n v="1185732"/>
    <x v="452"/>
    <x v="0"/>
    <x v="4"/>
    <x v="6"/>
    <x v="0"/>
    <n v="44"/>
    <x v="42"/>
    <x v="1698"/>
    <n v="3432"/>
    <n v="0.52"/>
    <x v="1"/>
    <x v="90"/>
  </r>
  <r>
    <x v="0"/>
    <n v="1185732"/>
    <x v="453"/>
    <x v="0"/>
    <x v="4"/>
    <x v="6"/>
    <x v="1"/>
    <n v="40"/>
    <x v="190"/>
    <x v="1033"/>
    <n v="712.8"/>
    <n v="0.32999999999999996"/>
    <x v="1"/>
    <x v="163"/>
  </r>
  <r>
    <x v="0"/>
    <n v="1185732"/>
    <x v="454"/>
    <x v="0"/>
    <x v="4"/>
    <x v="6"/>
    <x v="2"/>
    <n v="38"/>
    <x v="206"/>
    <x v="2377"/>
    <n v="745.18"/>
    <n v="0.37"/>
    <x v="1"/>
    <x v="115"/>
  </r>
  <r>
    <x v="0"/>
    <n v="1185732"/>
    <x v="455"/>
    <x v="0"/>
    <x v="4"/>
    <x v="6"/>
    <x v="3"/>
    <n v="42"/>
    <x v="171"/>
    <x v="2403"/>
    <n v="571.19999999999993"/>
    <n v="0.39999999999999997"/>
    <x v="1"/>
    <x v="119"/>
  </r>
  <r>
    <x v="0"/>
    <n v="1185732"/>
    <x v="456"/>
    <x v="0"/>
    <x v="4"/>
    <x v="6"/>
    <x v="4"/>
    <n v="51"/>
    <x v="203"/>
    <x v="2265"/>
    <n v="735.93"/>
    <n v="0.37"/>
    <x v="1"/>
    <x v="109"/>
  </r>
  <r>
    <x v="0"/>
    <n v="1185732"/>
    <x v="457"/>
    <x v="0"/>
    <x v="4"/>
    <x v="6"/>
    <x v="5"/>
    <n v="51"/>
    <x v="252"/>
    <x v="3065"/>
    <n v="1471.86"/>
    <n v="0.37"/>
    <x v="1"/>
    <x v="109"/>
  </r>
  <r>
    <x v="0"/>
    <n v="1185732"/>
    <x v="458"/>
    <x v="0"/>
    <x v="4"/>
    <x v="6"/>
    <x v="0"/>
    <n v="49"/>
    <x v="84"/>
    <x v="3066"/>
    <n v="4748.1000000000004"/>
    <n v="0.57000000000000006"/>
    <x v="1"/>
    <x v="98"/>
  </r>
  <r>
    <x v="0"/>
    <n v="1185732"/>
    <x v="459"/>
    <x v="0"/>
    <x v="4"/>
    <x v="6"/>
    <x v="1"/>
    <n v="41"/>
    <x v="211"/>
    <x v="2507"/>
    <n v="1359.1499999999999"/>
    <n v="0.38999999999999996"/>
    <x v="1"/>
    <x v="87"/>
  </r>
  <r>
    <x v="0"/>
    <n v="1185732"/>
    <x v="460"/>
    <x v="0"/>
    <x v="4"/>
    <x v="6"/>
    <x v="2"/>
    <n v="42"/>
    <x v="190"/>
    <x v="1439"/>
    <n v="975.2399999999999"/>
    <n v="0.42999999999999994"/>
    <x v="1"/>
    <x v="119"/>
  </r>
  <r>
    <x v="0"/>
    <n v="1185732"/>
    <x v="461"/>
    <x v="0"/>
    <x v="4"/>
    <x v="6"/>
    <x v="3"/>
    <n v="43"/>
    <x v="206"/>
    <x v="2140"/>
    <n v="1071.1299999999999"/>
    <n v="0.47"/>
    <x v="1"/>
    <x v="94"/>
  </r>
  <r>
    <x v="0"/>
    <n v="1185732"/>
    <x v="462"/>
    <x v="0"/>
    <x v="4"/>
    <x v="6"/>
    <x v="4"/>
    <n v="43"/>
    <x v="291"/>
    <x v="3067"/>
    <n v="866.88"/>
    <n v="0.42"/>
    <x v="1"/>
    <x v="94"/>
  </r>
  <r>
    <x v="0"/>
    <n v="1185732"/>
    <x v="463"/>
    <x v="0"/>
    <x v="4"/>
    <x v="6"/>
    <x v="5"/>
    <n v="52"/>
    <x v="193"/>
    <x v="1780"/>
    <n v="1910.9999999999998"/>
    <n v="0.35"/>
    <x v="1"/>
    <x v="107"/>
  </r>
  <r>
    <x v="0"/>
    <n v="1185732"/>
    <x v="464"/>
    <x v="0"/>
    <x v="4"/>
    <x v="6"/>
    <x v="0"/>
    <n v="49"/>
    <x v="36"/>
    <x v="948"/>
    <n v="4887.7500000000009"/>
    <n v="0.57000000000000006"/>
    <x v="1"/>
    <x v="98"/>
  </r>
  <r>
    <x v="0"/>
    <n v="1185732"/>
    <x v="465"/>
    <x v="0"/>
    <x v="4"/>
    <x v="6"/>
    <x v="1"/>
    <n v="45"/>
    <x v="343"/>
    <x v="2863"/>
    <n v="1737.4499999999998"/>
    <n v="0.38999999999999996"/>
    <x v="1"/>
    <x v="96"/>
  </r>
  <r>
    <x v="0"/>
    <n v="1185732"/>
    <x v="466"/>
    <x v="0"/>
    <x v="4"/>
    <x v="6"/>
    <x v="2"/>
    <n v="43"/>
    <x v="249"/>
    <x v="3068"/>
    <n v="1331.2799999999997"/>
    <n v="0.42999999999999994"/>
    <x v="1"/>
    <x v="94"/>
  </r>
  <r>
    <x v="0"/>
    <n v="1185732"/>
    <x v="467"/>
    <x v="0"/>
    <x v="4"/>
    <x v="6"/>
    <x v="3"/>
    <n v="39"/>
    <x v="195"/>
    <x v="1140"/>
    <n v="1026.48"/>
    <n v="0.47"/>
    <x v="1"/>
    <x v="93"/>
  </r>
  <r>
    <x v="0"/>
    <n v="1185732"/>
    <x v="468"/>
    <x v="0"/>
    <x v="4"/>
    <x v="6"/>
    <x v="4"/>
    <n v="50"/>
    <x v="293"/>
    <x v="3069"/>
    <n v="1280"/>
    <n v="0.39999999999999997"/>
    <x v="1"/>
    <x v="100"/>
  </r>
  <r>
    <x v="0"/>
    <n v="1185732"/>
    <x v="469"/>
    <x v="0"/>
    <x v="4"/>
    <x v="6"/>
    <x v="5"/>
    <n v="50"/>
    <x v="210"/>
    <x v="1826"/>
    <n v="2088"/>
    <n v="0.36"/>
    <x v="1"/>
    <x v="100"/>
  </r>
  <r>
    <x v="0"/>
    <n v="1185732"/>
    <x v="470"/>
    <x v="0"/>
    <x v="4"/>
    <x v="6"/>
    <x v="0"/>
    <n v="51"/>
    <x v="289"/>
    <x v="3070"/>
    <n v="5294.8200000000006"/>
    <n v="0.58000000000000007"/>
    <x v="1"/>
    <x v="109"/>
  </r>
  <r>
    <x v="0"/>
    <n v="1185732"/>
    <x v="471"/>
    <x v="0"/>
    <x v="4"/>
    <x v="6"/>
    <x v="1"/>
    <n v="44"/>
    <x v="240"/>
    <x v="1772"/>
    <n v="1884.96"/>
    <n v="0.42"/>
    <x v="1"/>
    <x v="90"/>
  </r>
  <r>
    <x v="0"/>
    <n v="1185732"/>
    <x v="472"/>
    <x v="0"/>
    <x v="4"/>
    <x v="6"/>
    <x v="2"/>
    <n v="38"/>
    <x v="344"/>
    <x v="3071"/>
    <n v="1410.9399999999998"/>
    <n v="0.47"/>
    <x v="1"/>
    <x v="115"/>
  </r>
  <r>
    <x v="0"/>
    <n v="1185732"/>
    <x v="473"/>
    <x v="0"/>
    <x v="4"/>
    <x v="6"/>
    <x v="3"/>
    <n v="43"/>
    <x v="345"/>
    <x v="3072"/>
    <n v="1226.3599999999999"/>
    <n v="0.45999999999999996"/>
    <x v="1"/>
    <x v="94"/>
  </r>
  <r>
    <x v="0"/>
    <n v="1185732"/>
    <x v="474"/>
    <x v="0"/>
    <x v="4"/>
    <x v="6"/>
    <x v="4"/>
    <n v="46"/>
    <x v="190"/>
    <x v="1706"/>
    <n v="968.75999999999988"/>
    <n v="0.38999999999999996"/>
    <x v="1"/>
    <x v="89"/>
  </r>
  <r>
    <x v="0"/>
    <n v="1185732"/>
    <x v="475"/>
    <x v="0"/>
    <x v="4"/>
    <x v="6"/>
    <x v="5"/>
    <n v="49"/>
    <x v="248"/>
    <x v="2248"/>
    <n v="2169.7199999999998"/>
    <n v="0.36"/>
    <x v="1"/>
    <x v="98"/>
  </r>
  <r>
    <x v="0"/>
    <n v="1185732"/>
    <x v="476"/>
    <x v="0"/>
    <x v="4"/>
    <x v="6"/>
    <x v="0"/>
    <n v="46"/>
    <x v="244"/>
    <x v="2275"/>
    <n v="3875.04"/>
    <n v="0.52"/>
    <x v="1"/>
    <x v="89"/>
  </r>
  <r>
    <x v="0"/>
    <n v="1185732"/>
    <x v="477"/>
    <x v="0"/>
    <x v="4"/>
    <x v="6"/>
    <x v="1"/>
    <n v="40"/>
    <x v="250"/>
    <x v="2236"/>
    <n v="1237.5999999999999"/>
    <n v="0.33999999999999997"/>
    <x v="1"/>
    <x v="163"/>
  </r>
  <r>
    <x v="0"/>
    <n v="1185732"/>
    <x v="478"/>
    <x v="0"/>
    <x v="4"/>
    <x v="6"/>
    <x v="2"/>
    <n v="32"/>
    <x v="180"/>
    <x v="1574"/>
    <n v="767.99999999999989"/>
    <n v="0.39999999999999997"/>
    <x v="1"/>
    <x v="114"/>
  </r>
  <r>
    <x v="0"/>
    <n v="1185732"/>
    <x v="479"/>
    <x v="0"/>
    <x v="4"/>
    <x v="6"/>
    <x v="3"/>
    <n v="32"/>
    <x v="206"/>
    <x v="2571"/>
    <n v="695.36"/>
    <n v="0.41"/>
    <x v="1"/>
    <x v="114"/>
  </r>
  <r>
    <x v="0"/>
    <n v="1185732"/>
    <x v="480"/>
    <x v="0"/>
    <x v="4"/>
    <x v="6"/>
    <x v="4"/>
    <n v="36"/>
    <x v="207"/>
    <x v="3073"/>
    <n v="501.84"/>
    <n v="0.33999999999999997"/>
    <x v="1"/>
    <x v="86"/>
  </r>
  <r>
    <x v="0"/>
    <n v="1185732"/>
    <x v="481"/>
    <x v="0"/>
    <x v="4"/>
    <x v="6"/>
    <x v="5"/>
    <n v="48"/>
    <x v="344"/>
    <x v="3074"/>
    <n v="1175.52"/>
    <n v="0.31"/>
    <x v="1"/>
    <x v="92"/>
  </r>
  <r>
    <x v="0"/>
    <n v="1185732"/>
    <x v="482"/>
    <x v="0"/>
    <x v="4"/>
    <x v="6"/>
    <x v="0"/>
    <n v="47"/>
    <x v="168"/>
    <x v="3075"/>
    <n v="3088.84"/>
    <n v="0.53"/>
    <x v="1"/>
    <x v="85"/>
  </r>
  <r>
    <x v="0"/>
    <n v="1185732"/>
    <x v="483"/>
    <x v="0"/>
    <x v="4"/>
    <x v="6"/>
    <x v="1"/>
    <n v="35"/>
    <x v="181"/>
    <x v="3076"/>
    <n v="761.6"/>
    <n v="0.32"/>
    <x v="1"/>
    <x v="164"/>
  </r>
  <r>
    <x v="0"/>
    <n v="1185732"/>
    <x v="484"/>
    <x v="0"/>
    <x v="4"/>
    <x v="6"/>
    <x v="2"/>
    <n v="38"/>
    <x v="183"/>
    <x v="1135"/>
    <n v="548.72"/>
    <n v="0.38"/>
    <x v="1"/>
    <x v="115"/>
  </r>
  <r>
    <x v="0"/>
    <n v="1185732"/>
    <x v="485"/>
    <x v="0"/>
    <x v="4"/>
    <x v="6"/>
    <x v="3"/>
    <n v="40"/>
    <x v="171"/>
    <x v="2602"/>
    <n v="516.79999999999995"/>
    <n v="0.38"/>
    <x v="1"/>
    <x v="163"/>
  </r>
  <r>
    <x v="0"/>
    <n v="1185732"/>
    <x v="486"/>
    <x v="0"/>
    <x v="4"/>
    <x v="6"/>
    <x v="4"/>
    <n v="43"/>
    <x v="267"/>
    <x v="3077"/>
    <n v="425.69999999999993"/>
    <n v="0.32999999999999996"/>
    <x v="1"/>
    <x v="94"/>
  </r>
  <r>
    <x v="0"/>
    <n v="1185732"/>
    <x v="487"/>
    <x v="0"/>
    <x v="4"/>
    <x v="6"/>
    <x v="5"/>
    <n v="42"/>
    <x v="238"/>
    <x v="1609"/>
    <n v="994.56000000000006"/>
    <n v="0.32"/>
    <x v="1"/>
    <x v="119"/>
  </r>
  <r>
    <x v="0"/>
    <n v="1185732"/>
    <x v="488"/>
    <x v="0"/>
    <x v="4"/>
    <x v="6"/>
    <x v="0"/>
    <n v="48"/>
    <x v="168"/>
    <x v="2188"/>
    <n v="3571.2000000000007"/>
    <n v="0.60000000000000009"/>
    <x v="1"/>
    <x v="92"/>
  </r>
  <r>
    <x v="0"/>
    <n v="1185732"/>
    <x v="489"/>
    <x v="0"/>
    <x v="4"/>
    <x v="6"/>
    <x v="1"/>
    <n v="43"/>
    <x v="181"/>
    <x v="3078"/>
    <n v="1228.08"/>
    <n v="0.42"/>
    <x v="1"/>
    <x v="94"/>
  </r>
  <r>
    <x v="0"/>
    <n v="1185732"/>
    <x v="490"/>
    <x v="0"/>
    <x v="4"/>
    <x v="6"/>
    <x v="2"/>
    <n v="47"/>
    <x v="346"/>
    <x v="3079"/>
    <n v="1364.8799999999999"/>
    <n v="0.43999999999999995"/>
    <x v="1"/>
    <x v="85"/>
  </r>
  <r>
    <x v="0"/>
    <n v="1185732"/>
    <x v="491"/>
    <x v="0"/>
    <x v="4"/>
    <x v="6"/>
    <x v="3"/>
    <n v="43"/>
    <x v="180"/>
    <x v="3080"/>
    <n v="1186.8"/>
    <n v="0.45999999999999996"/>
    <x v="1"/>
    <x v="94"/>
  </r>
  <r>
    <x v="0"/>
    <n v="1185732"/>
    <x v="492"/>
    <x v="0"/>
    <x v="4"/>
    <x v="6"/>
    <x v="4"/>
    <n v="51"/>
    <x v="291"/>
    <x v="2134"/>
    <n v="954.71999999999991"/>
    <n v="0.38999999999999996"/>
    <x v="1"/>
    <x v="109"/>
  </r>
  <r>
    <x v="0"/>
    <n v="1185732"/>
    <x v="493"/>
    <x v="0"/>
    <x v="4"/>
    <x v="6"/>
    <x v="5"/>
    <n v="53"/>
    <x v="41"/>
    <x v="3081"/>
    <n v="1431"/>
    <n v="0.36"/>
    <x v="1"/>
    <x v="102"/>
  </r>
  <r>
    <x v="0"/>
    <n v="1185732"/>
    <x v="494"/>
    <x v="0"/>
    <x v="4"/>
    <x v="6"/>
    <x v="0"/>
    <n v="53"/>
    <x v="231"/>
    <x v="2380"/>
    <n v="4623.1900000000005"/>
    <n v="0.6100000000000001"/>
    <x v="1"/>
    <x v="102"/>
  </r>
  <r>
    <x v="0"/>
    <n v="1185732"/>
    <x v="495"/>
    <x v="0"/>
    <x v="4"/>
    <x v="6"/>
    <x v="1"/>
    <n v="47"/>
    <x v="211"/>
    <x v="2767"/>
    <n v="1637.9499999999998"/>
    <n v="0.41"/>
    <x v="1"/>
    <x v="85"/>
  </r>
  <r>
    <x v="0"/>
    <n v="1185732"/>
    <x v="496"/>
    <x v="0"/>
    <x v="4"/>
    <x v="6"/>
    <x v="2"/>
    <n v="44"/>
    <x v="344"/>
    <x v="3082"/>
    <n v="1529.4399999999998"/>
    <n v="0.43999999999999995"/>
    <x v="1"/>
    <x v="90"/>
  </r>
  <r>
    <x v="0"/>
    <n v="1185732"/>
    <x v="497"/>
    <x v="0"/>
    <x v="4"/>
    <x v="6"/>
    <x v="3"/>
    <n v="40"/>
    <x v="206"/>
    <x v="3083"/>
    <n v="953.99999999999989"/>
    <n v="0.44999999999999996"/>
    <x v="1"/>
    <x v="163"/>
  </r>
  <r>
    <x v="0"/>
    <n v="1185732"/>
    <x v="498"/>
    <x v="0"/>
    <x v="4"/>
    <x v="6"/>
    <x v="4"/>
    <n v="46"/>
    <x v="195"/>
    <x v="1531"/>
    <n v="1004.6399999999999"/>
    <n v="0.38999999999999996"/>
    <x v="1"/>
    <x v="89"/>
  </r>
  <r>
    <x v="0"/>
    <n v="1185732"/>
    <x v="0"/>
    <x v="0"/>
    <x v="4"/>
    <x v="6"/>
    <x v="5"/>
    <n v="53"/>
    <x v="170"/>
    <x v="2426"/>
    <n v="1407.68"/>
    <n v="0.32"/>
    <x v="1"/>
    <x v="102"/>
  </r>
  <r>
    <x v="3"/>
    <n v="1128299"/>
    <x v="1"/>
    <x v="0"/>
    <x v="4"/>
    <x v="6"/>
    <x v="0"/>
    <n v="27"/>
    <x v="174"/>
    <x v="1055"/>
    <n v="1791.7200000000003"/>
    <n v="0.42000000000000004"/>
    <x v="1"/>
    <x v="118"/>
  </r>
  <r>
    <x v="3"/>
    <n v="1128299"/>
    <x v="2"/>
    <x v="0"/>
    <x v="4"/>
    <x v="6"/>
    <x v="1"/>
    <n v="35"/>
    <x v="192"/>
    <x v="2033"/>
    <n v="1464.75"/>
    <n v="0.31"/>
    <x v="1"/>
    <x v="164"/>
  </r>
  <r>
    <x v="3"/>
    <n v="1128299"/>
    <x v="3"/>
    <x v="0"/>
    <x v="4"/>
    <x v="6"/>
    <x v="2"/>
    <n v="36"/>
    <x v="150"/>
    <x v="1735"/>
    <n v="2368.8000000000002"/>
    <n v="0.47000000000000003"/>
    <x v="1"/>
    <x v="86"/>
  </r>
  <r>
    <x v="3"/>
    <n v="1128299"/>
    <x v="4"/>
    <x v="0"/>
    <x v="4"/>
    <x v="6"/>
    <x v="3"/>
    <n v="34"/>
    <x v="228"/>
    <x v="2167"/>
    <n v="1254.5999999999999"/>
    <n v="0.41"/>
    <x v="1"/>
    <x v="111"/>
  </r>
  <r>
    <x v="3"/>
    <n v="1128299"/>
    <x v="5"/>
    <x v="2"/>
    <x v="5"/>
    <x v="7"/>
    <x v="4"/>
    <n v="37"/>
    <x v="232"/>
    <x v="2548"/>
    <n v="1687.2000000000003"/>
    <n v="0.57000000000000006"/>
    <x v="1"/>
    <x v="117"/>
  </r>
  <r>
    <x v="3"/>
    <n v="1128299"/>
    <x v="6"/>
    <x v="2"/>
    <x v="5"/>
    <x v="7"/>
    <x v="5"/>
    <n v="36"/>
    <x v="339"/>
    <x v="3084"/>
    <n v="1434.24"/>
    <n v="0.24000000000000002"/>
    <x v="1"/>
    <x v="86"/>
  </r>
  <r>
    <x v="3"/>
    <n v="1128299"/>
    <x v="7"/>
    <x v="2"/>
    <x v="5"/>
    <x v="7"/>
    <x v="0"/>
    <n v="27"/>
    <x v="217"/>
    <x v="3085"/>
    <n v="2008.5300000000002"/>
    <n v="0.43000000000000005"/>
    <x v="1"/>
    <x v="118"/>
  </r>
  <r>
    <x v="3"/>
    <n v="1128299"/>
    <x v="499"/>
    <x v="2"/>
    <x v="5"/>
    <x v="7"/>
    <x v="1"/>
    <n v="35"/>
    <x v="57"/>
    <x v="3086"/>
    <n v="1573.25"/>
    <n v="0.31"/>
    <x v="1"/>
    <x v="164"/>
  </r>
  <r>
    <x v="3"/>
    <n v="1128299"/>
    <x v="500"/>
    <x v="2"/>
    <x v="5"/>
    <x v="7"/>
    <x v="2"/>
    <n v="31"/>
    <x v="150"/>
    <x v="2344"/>
    <n v="1866.2000000000003"/>
    <n v="0.43000000000000005"/>
    <x v="1"/>
    <x v="165"/>
  </r>
  <r>
    <x v="3"/>
    <n v="1128299"/>
    <x v="501"/>
    <x v="2"/>
    <x v="5"/>
    <x v="7"/>
    <x v="3"/>
    <n v="30"/>
    <x v="211"/>
    <x v="2493"/>
    <n v="1045.5"/>
    <n v="0.41"/>
    <x v="1"/>
    <x v="167"/>
  </r>
  <r>
    <x v="3"/>
    <n v="1128299"/>
    <x v="502"/>
    <x v="2"/>
    <x v="5"/>
    <x v="7"/>
    <x v="4"/>
    <n v="37"/>
    <x v="227"/>
    <x v="3087"/>
    <n v="1579.9000000000003"/>
    <n v="0.6100000000000001"/>
    <x v="1"/>
    <x v="117"/>
  </r>
  <r>
    <x v="3"/>
    <n v="1128299"/>
    <x v="503"/>
    <x v="2"/>
    <x v="5"/>
    <x v="7"/>
    <x v="5"/>
    <n v="31"/>
    <x v="150"/>
    <x v="2344"/>
    <n v="998.2"/>
    <n v="0.23"/>
    <x v="1"/>
    <x v="165"/>
  </r>
  <r>
    <x v="3"/>
    <n v="1128299"/>
    <x v="504"/>
    <x v="2"/>
    <x v="5"/>
    <x v="7"/>
    <x v="0"/>
    <n v="31"/>
    <x v="131"/>
    <x v="3088"/>
    <n v="2538.9"/>
    <n v="0.45"/>
    <x v="1"/>
    <x v="165"/>
  </r>
  <r>
    <x v="3"/>
    <n v="1128299"/>
    <x v="505"/>
    <x v="2"/>
    <x v="5"/>
    <x v="7"/>
    <x v="1"/>
    <n v="42"/>
    <x v="168"/>
    <x v="1496"/>
    <n v="1666.56"/>
    <n v="0.32"/>
    <x v="1"/>
    <x v="119"/>
  </r>
  <r>
    <x v="3"/>
    <n v="1128299"/>
    <x v="506"/>
    <x v="2"/>
    <x v="5"/>
    <x v="7"/>
    <x v="2"/>
    <n v="43"/>
    <x v="209"/>
    <x v="1188"/>
    <n v="2586.88"/>
    <n v="0.47000000000000003"/>
    <x v="1"/>
    <x v="94"/>
  </r>
  <r>
    <x v="3"/>
    <n v="1128299"/>
    <x v="507"/>
    <x v="2"/>
    <x v="5"/>
    <x v="7"/>
    <x v="3"/>
    <n v="41"/>
    <x v="270"/>
    <x v="3089"/>
    <n v="1563.33"/>
    <n v="0.41"/>
    <x v="1"/>
    <x v="87"/>
  </r>
  <r>
    <x v="3"/>
    <n v="1128299"/>
    <x v="508"/>
    <x v="2"/>
    <x v="5"/>
    <x v="7"/>
    <x v="4"/>
    <n v="44"/>
    <x v="180"/>
    <x v="2490"/>
    <n v="1636.8000000000002"/>
    <n v="0.62000000000000011"/>
    <x v="1"/>
    <x v="90"/>
  </r>
  <r>
    <x v="3"/>
    <n v="1128299"/>
    <x v="509"/>
    <x v="2"/>
    <x v="5"/>
    <x v="7"/>
    <x v="5"/>
    <n v="39"/>
    <x v="168"/>
    <x v="2556"/>
    <n v="1257.3600000000001"/>
    <n v="0.26"/>
    <x v="1"/>
    <x v="93"/>
  </r>
  <r>
    <x v="3"/>
    <n v="1128299"/>
    <x v="510"/>
    <x v="2"/>
    <x v="5"/>
    <x v="7"/>
    <x v="0"/>
    <n v="41"/>
    <x v="347"/>
    <x v="3090"/>
    <n v="2944.6200000000003"/>
    <n v="0.42000000000000004"/>
    <x v="1"/>
    <x v="87"/>
  </r>
  <r>
    <x v="3"/>
    <n v="1128299"/>
    <x v="8"/>
    <x v="2"/>
    <x v="5"/>
    <x v="7"/>
    <x v="1"/>
    <n v="46"/>
    <x v="210"/>
    <x v="3091"/>
    <n v="1547.4399999999998"/>
    <n v="0.28999999999999998"/>
    <x v="1"/>
    <x v="89"/>
  </r>
  <r>
    <x v="3"/>
    <n v="1128299"/>
    <x v="9"/>
    <x v="2"/>
    <x v="5"/>
    <x v="7"/>
    <x v="2"/>
    <n v="47"/>
    <x v="196"/>
    <x v="1552"/>
    <n v="2538"/>
    <n v="0.45"/>
    <x v="1"/>
    <x v="85"/>
  </r>
  <r>
    <x v="3"/>
    <n v="1128299"/>
    <x v="10"/>
    <x v="2"/>
    <x v="5"/>
    <x v="7"/>
    <x v="3"/>
    <n v="40"/>
    <x v="228"/>
    <x v="1104"/>
    <n v="1476"/>
    <n v="0.41"/>
    <x v="1"/>
    <x v="163"/>
  </r>
  <r>
    <x v="3"/>
    <n v="1128299"/>
    <x v="11"/>
    <x v="2"/>
    <x v="5"/>
    <x v="7"/>
    <x v="4"/>
    <n v="47"/>
    <x v="345"/>
    <x v="2878"/>
    <n v="1777.5400000000002"/>
    <n v="0.6100000000000001"/>
    <x v="1"/>
    <x v="85"/>
  </r>
  <r>
    <x v="3"/>
    <n v="1128299"/>
    <x v="12"/>
    <x v="2"/>
    <x v="5"/>
    <x v="7"/>
    <x v="5"/>
    <n v="54"/>
    <x v="248"/>
    <x v="3092"/>
    <n v="1793.3400000000001"/>
    <n v="0.27"/>
    <x v="1"/>
    <x v="99"/>
  </r>
  <r>
    <x v="3"/>
    <n v="1128299"/>
    <x v="13"/>
    <x v="2"/>
    <x v="5"/>
    <x v="7"/>
    <x v="0"/>
    <n v="43"/>
    <x v="347"/>
    <x v="3093"/>
    <n v="3529.44"/>
    <n v="0.48"/>
    <x v="1"/>
    <x v="94"/>
  </r>
  <r>
    <x v="3"/>
    <n v="1128299"/>
    <x v="14"/>
    <x v="2"/>
    <x v="5"/>
    <x v="7"/>
    <x v="1"/>
    <n v="43"/>
    <x v="196"/>
    <x v="2014"/>
    <n v="1805.9999999999998"/>
    <n v="0.35"/>
    <x v="1"/>
    <x v="94"/>
  </r>
  <r>
    <x v="3"/>
    <n v="1128299"/>
    <x v="15"/>
    <x v="2"/>
    <x v="5"/>
    <x v="7"/>
    <x v="2"/>
    <n v="49"/>
    <x v="348"/>
    <x v="1829"/>
    <n v="3039.96"/>
    <n v="0.47000000000000003"/>
    <x v="1"/>
    <x v="98"/>
  </r>
  <r>
    <x v="3"/>
    <n v="1128299"/>
    <x v="16"/>
    <x v="2"/>
    <x v="5"/>
    <x v="7"/>
    <x v="3"/>
    <n v="47"/>
    <x v="193"/>
    <x v="3094"/>
    <n v="2270.1"/>
    <n v="0.45999999999999996"/>
    <x v="1"/>
    <x v="85"/>
  </r>
  <r>
    <x v="3"/>
    <n v="1128299"/>
    <x v="17"/>
    <x v="2"/>
    <x v="5"/>
    <x v="7"/>
    <x v="4"/>
    <n v="43"/>
    <x v="346"/>
    <x v="3095"/>
    <n v="1873.0800000000004"/>
    <n v="0.66000000000000014"/>
    <x v="1"/>
    <x v="94"/>
  </r>
  <r>
    <x v="3"/>
    <n v="1128299"/>
    <x v="18"/>
    <x v="2"/>
    <x v="5"/>
    <x v="7"/>
    <x v="5"/>
    <n v="54"/>
    <x v="150"/>
    <x v="832"/>
    <n v="2419.2000000000003"/>
    <n v="0.32"/>
    <x v="1"/>
    <x v="99"/>
  </r>
  <r>
    <x v="3"/>
    <n v="1128299"/>
    <x v="19"/>
    <x v="2"/>
    <x v="5"/>
    <x v="7"/>
    <x v="0"/>
    <n v="47"/>
    <x v="82"/>
    <x v="3096"/>
    <n v="5757.5"/>
    <n v="0.5"/>
    <x v="1"/>
    <x v="85"/>
  </r>
  <r>
    <x v="3"/>
    <n v="1128299"/>
    <x v="20"/>
    <x v="2"/>
    <x v="5"/>
    <x v="7"/>
    <x v="1"/>
    <n v="51"/>
    <x v="131"/>
    <x v="824"/>
    <n v="3341.52"/>
    <n v="0.36"/>
    <x v="1"/>
    <x v="109"/>
  </r>
  <r>
    <x v="3"/>
    <n v="1128299"/>
    <x v="21"/>
    <x v="2"/>
    <x v="5"/>
    <x v="7"/>
    <x v="2"/>
    <n v="46"/>
    <x v="129"/>
    <x v="971"/>
    <n v="3886.08"/>
    <n v="0.48"/>
    <x v="1"/>
    <x v="89"/>
  </r>
  <r>
    <x v="3"/>
    <n v="1128299"/>
    <x v="22"/>
    <x v="2"/>
    <x v="5"/>
    <x v="7"/>
    <x v="3"/>
    <n v="47"/>
    <x v="57"/>
    <x v="1906"/>
    <n v="3066.7499999999995"/>
    <n v="0.44999999999999996"/>
    <x v="1"/>
    <x v="85"/>
  </r>
  <r>
    <x v="3"/>
    <n v="1128299"/>
    <x v="23"/>
    <x v="2"/>
    <x v="5"/>
    <x v="7"/>
    <x v="4"/>
    <n v="47"/>
    <x v="193"/>
    <x v="3094"/>
    <n v="3207.7500000000005"/>
    <n v="0.65000000000000013"/>
    <x v="1"/>
    <x v="85"/>
  </r>
  <r>
    <x v="3"/>
    <n v="1128299"/>
    <x v="24"/>
    <x v="2"/>
    <x v="5"/>
    <x v="7"/>
    <x v="5"/>
    <n v="57"/>
    <x v="337"/>
    <x v="1922"/>
    <n v="3064.32"/>
    <n v="0.28000000000000003"/>
    <x v="1"/>
    <x v="126"/>
  </r>
  <r>
    <x v="3"/>
    <n v="1128299"/>
    <x v="25"/>
    <x v="2"/>
    <x v="5"/>
    <x v="7"/>
    <x v="0"/>
    <n v="48"/>
    <x v="148"/>
    <x v="3097"/>
    <n v="4920.96"/>
    <n v="0.44"/>
    <x v="1"/>
    <x v="92"/>
  </r>
  <r>
    <x v="3"/>
    <n v="1128299"/>
    <x v="26"/>
    <x v="2"/>
    <x v="5"/>
    <x v="7"/>
    <x v="1"/>
    <n v="46"/>
    <x v="322"/>
    <x v="1222"/>
    <n v="2533.6800000000003"/>
    <n v="0.27"/>
    <x v="1"/>
    <x v="89"/>
  </r>
  <r>
    <x v="3"/>
    <n v="1128299"/>
    <x v="27"/>
    <x v="2"/>
    <x v="5"/>
    <x v="7"/>
    <x v="2"/>
    <n v="47"/>
    <x v="347"/>
    <x v="3098"/>
    <n v="3616.65"/>
    <n v="0.45"/>
    <x v="1"/>
    <x v="85"/>
  </r>
  <r>
    <x v="3"/>
    <n v="1128299"/>
    <x v="28"/>
    <x v="2"/>
    <x v="5"/>
    <x v="7"/>
    <x v="3"/>
    <n v="46"/>
    <x v="150"/>
    <x v="1037"/>
    <n v="2704.7999999999997"/>
    <n v="0.42"/>
    <x v="1"/>
    <x v="89"/>
  </r>
  <r>
    <x v="3"/>
    <n v="1128299"/>
    <x v="511"/>
    <x v="2"/>
    <x v="5"/>
    <x v="7"/>
    <x v="4"/>
    <n v="47"/>
    <x v="42"/>
    <x v="871"/>
    <n v="4159.5000000000009"/>
    <n v="0.59000000000000008"/>
    <x v="1"/>
    <x v="85"/>
  </r>
  <r>
    <x v="3"/>
    <n v="1128299"/>
    <x v="512"/>
    <x v="2"/>
    <x v="5"/>
    <x v="7"/>
    <x v="5"/>
    <n v="61"/>
    <x v="84"/>
    <x v="3099"/>
    <n v="2799.9"/>
    <n v="0.27"/>
    <x v="1"/>
    <x v="103"/>
  </r>
  <r>
    <x v="3"/>
    <n v="1128299"/>
    <x v="513"/>
    <x v="2"/>
    <x v="5"/>
    <x v="7"/>
    <x v="0"/>
    <n v="44"/>
    <x v="99"/>
    <x v="3100"/>
    <n v="4817.12"/>
    <n v="0.46"/>
    <x v="1"/>
    <x v="90"/>
  </r>
  <r>
    <x v="3"/>
    <n v="1128299"/>
    <x v="514"/>
    <x v="2"/>
    <x v="5"/>
    <x v="7"/>
    <x v="1"/>
    <n v="56"/>
    <x v="159"/>
    <x v="1219"/>
    <n v="3377.9199999999996"/>
    <n v="0.28999999999999998"/>
    <x v="1"/>
    <x v="97"/>
  </r>
  <r>
    <x v="3"/>
    <n v="1128299"/>
    <x v="515"/>
    <x v="2"/>
    <x v="5"/>
    <x v="7"/>
    <x v="2"/>
    <n v="44"/>
    <x v="289"/>
    <x v="3101"/>
    <n v="3307.9200000000005"/>
    <n v="0.42000000000000004"/>
    <x v="1"/>
    <x v="90"/>
  </r>
  <r>
    <x v="3"/>
    <n v="1128299"/>
    <x v="516"/>
    <x v="2"/>
    <x v="5"/>
    <x v="7"/>
    <x v="3"/>
    <n v="42"/>
    <x v="152"/>
    <x v="3102"/>
    <n v="2681.2799999999997"/>
    <n v="0.42"/>
    <x v="1"/>
    <x v="119"/>
  </r>
  <r>
    <x v="3"/>
    <n v="1128299"/>
    <x v="517"/>
    <x v="2"/>
    <x v="5"/>
    <x v="7"/>
    <x v="4"/>
    <n v="50"/>
    <x v="152"/>
    <x v="2474"/>
    <n v="4484.0000000000009"/>
    <n v="0.59000000000000008"/>
    <x v="1"/>
    <x v="100"/>
  </r>
  <r>
    <x v="3"/>
    <n v="1128299"/>
    <x v="518"/>
    <x v="2"/>
    <x v="5"/>
    <x v="7"/>
    <x v="5"/>
    <n v="55"/>
    <x v="209"/>
    <x v="1505"/>
    <n v="1830.4"/>
    <n v="0.26"/>
    <x v="1"/>
    <x v="88"/>
  </r>
  <r>
    <x v="3"/>
    <n v="1128299"/>
    <x v="519"/>
    <x v="2"/>
    <x v="5"/>
    <x v="7"/>
    <x v="0"/>
    <n v="41"/>
    <x v="274"/>
    <x v="3103"/>
    <n v="2897.88"/>
    <n v="0.38"/>
    <x v="1"/>
    <x v="87"/>
  </r>
  <r>
    <x v="3"/>
    <n v="1128299"/>
    <x v="520"/>
    <x v="2"/>
    <x v="5"/>
    <x v="7"/>
    <x v="1"/>
    <n v="51"/>
    <x v="263"/>
    <x v="2958"/>
    <n v="2478.6000000000004"/>
    <n v="0.27"/>
    <x v="1"/>
    <x v="109"/>
  </r>
  <r>
    <x v="3"/>
    <n v="1128299"/>
    <x v="521"/>
    <x v="2"/>
    <x v="5"/>
    <x v="7"/>
    <x v="2"/>
    <n v="46"/>
    <x v="179"/>
    <x v="2018"/>
    <n v="2715.84"/>
    <n v="0.41000000000000003"/>
    <x v="1"/>
    <x v="89"/>
  </r>
  <r>
    <x v="3"/>
    <n v="1128299"/>
    <x v="522"/>
    <x v="2"/>
    <x v="5"/>
    <x v="7"/>
    <x v="3"/>
    <n v="43"/>
    <x v="168"/>
    <x v="3104"/>
    <n v="1866.1999999999998"/>
    <n v="0.35"/>
    <x v="1"/>
    <x v="94"/>
  </r>
  <r>
    <x v="3"/>
    <n v="1128299"/>
    <x v="523"/>
    <x v="2"/>
    <x v="5"/>
    <x v="7"/>
    <x v="4"/>
    <n v="53"/>
    <x v="209"/>
    <x v="1968"/>
    <n v="3595.5200000000009"/>
    <n v="0.53000000000000014"/>
    <x v="1"/>
    <x v="102"/>
  </r>
  <r>
    <x v="3"/>
    <n v="1128299"/>
    <x v="524"/>
    <x v="2"/>
    <x v="5"/>
    <x v="7"/>
    <x v="5"/>
    <n v="54"/>
    <x v="150"/>
    <x v="832"/>
    <n v="1587.6000000000001"/>
    <n v="0.21000000000000002"/>
    <x v="1"/>
    <x v="99"/>
  </r>
  <r>
    <x v="3"/>
    <n v="1128299"/>
    <x v="525"/>
    <x v="2"/>
    <x v="5"/>
    <x v="7"/>
    <x v="0"/>
    <n v="47"/>
    <x v="347"/>
    <x v="3098"/>
    <n v="3214.8"/>
    <n v="0.4"/>
    <x v="1"/>
    <x v="85"/>
  </r>
  <r>
    <x v="3"/>
    <n v="1128299"/>
    <x v="526"/>
    <x v="2"/>
    <x v="5"/>
    <x v="7"/>
    <x v="1"/>
    <n v="50"/>
    <x v="335"/>
    <x v="3105"/>
    <n v="2412.5"/>
    <n v="0.25"/>
    <x v="1"/>
    <x v="100"/>
  </r>
  <r>
    <x v="3"/>
    <n v="1128299"/>
    <x v="527"/>
    <x v="2"/>
    <x v="5"/>
    <x v="7"/>
    <x v="2"/>
    <n v="47"/>
    <x v="161"/>
    <x v="2509"/>
    <n v="2230.6200000000003"/>
    <n v="0.42000000000000004"/>
    <x v="1"/>
    <x v="85"/>
  </r>
  <r>
    <x v="3"/>
    <n v="1128299"/>
    <x v="528"/>
    <x v="2"/>
    <x v="5"/>
    <x v="7"/>
    <x v="3"/>
    <n v="43"/>
    <x v="164"/>
    <x v="1473"/>
    <n v="1688.61"/>
    <n v="0.32999999999999996"/>
    <x v="1"/>
    <x v="94"/>
  </r>
  <r>
    <x v="3"/>
    <n v="1128299"/>
    <x v="529"/>
    <x v="2"/>
    <x v="5"/>
    <x v="7"/>
    <x v="4"/>
    <n v="48"/>
    <x v="336"/>
    <x v="3106"/>
    <n v="2773.440000000001"/>
    <n v="0.54000000000000015"/>
    <x v="1"/>
    <x v="92"/>
  </r>
  <r>
    <x v="3"/>
    <n v="1128299"/>
    <x v="530"/>
    <x v="2"/>
    <x v="5"/>
    <x v="7"/>
    <x v="5"/>
    <n v="53"/>
    <x v="196"/>
    <x v="1515"/>
    <n v="1399.2000000000003"/>
    <n v="0.22000000000000003"/>
    <x v="1"/>
    <x v="102"/>
  </r>
  <r>
    <x v="3"/>
    <n v="1128299"/>
    <x v="29"/>
    <x v="2"/>
    <x v="5"/>
    <x v="7"/>
    <x v="0"/>
    <n v="47"/>
    <x v="130"/>
    <x v="2272"/>
    <n v="3869.0400000000004"/>
    <n v="0.42000000000000004"/>
    <x v="1"/>
    <x v="85"/>
  </r>
  <r>
    <x v="3"/>
    <n v="1128299"/>
    <x v="30"/>
    <x v="2"/>
    <x v="5"/>
    <x v="7"/>
    <x v="1"/>
    <n v="52"/>
    <x v="338"/>
    <x v="3107"/>
    <n v="2613"/>
    <n v="0.25"/>
    <x v="1"/>
    <x v="107"/>
  </r>
  <r>
    <x v="3"/>
    <n v="1128299"/>
    <x v="31"/>
    <x v="2"/>
    <x v="5"/>
    <x v="7"/>
    <x v="2"/>
    <n v="44"/>
    <x v="150"/>
    <x v="1043"/>
    <n v="2587.2000000000003"/>
    <n v="0.42000000000000004"/>
    <x v="1"/>
    <x v="90"/>
  </r>
  <r>
    <x v="3"/>
    <n v="1128299"/>
    <x v="32"/>
    <x v="2"/>
    <x v="5"/>
    <x v="7"/>
    <x v="3"/>
    <n v="43"/>
    <x v="348"/>
    <x v="3108"/>
    <n v="1986.6"/>
    <n v="0.35"/>
    <x v="1"/>
    <x v="94"/>
  </r>
  <r>
    <x v="3"/>
    <n v="1128299"/>
    <x v="33"/>
    <x v="2"/>
    <x v="5"/>
    <x v="7"/>
    <x v="4"/>
    <n v="46"/>
    <x v="164"/>
    <x v="1641"/>
    <n v="2955.9600000000009"/>
    <n v="0.54000000000000015"/>
    <x v="1"/>
    <x v="89"/>
  </r>
  <r>
    <x v="3"/>
    <n v="1128299"/>
    <x v="34"/>
    <x v="2"/>
    <x v="5"/>
    <x v="7"/>
    <x v="5"/>
    <n v="51"/>
    <x v="244"/>
    <x v="3109"/>
    <n v="1735.0200000000002"/>
    <n v="0.21000000000000002"/>
    <x v="1"/>
    <x v="109"/>
  </r>
  <r>
    <x v="3"/>
    <n v="1128299"/>
    <x v="35"/>
    <x v="2"/>
    <x v="5"/>
    <x v="7"/>
    <x v="0"/>
    <n v="47"/>
    <x v="97"/>
    <x v="883"/>
    <n v="3756.2400000000007"/>
    <n v="0.37000000000000005"/>
    <x v="1"/>
    <x v="85"/>
  </r>
  <r>
    <x v="3"/>
    <n v="1128299"/>
    <x v="36"/>
    <x v="2"/>
    <x v="5"/>
    <x v="7"/>
    <x v="1"/>
    <n v="50"/>
    <x v="144"/>
    <x v="3110"/>
    <n v="2612.5"/>
    <n v="0.25"/>
    <x v="1"/>
    <x v="100"/>
  </r>
  <r>
    <x v="3"/>
    <n v="1128299"/>
    <x v="37"/>
    <x v="2"/>
    <x v="5"/>
    <x v="7"/>
    <x v="2"/>
    <n v="47"/>
    <x v="339"/>
    <x v="3111"/>
    <n v="3276.84"/>
    <n v="0.42000000000000004"/>
    <x v="1"/>
    <x v="85"/>
  </r>
  <r>
    <x v="3"/>
    <n v="1128299"/>
    <x v="38"/>
    <x v="2"/>
    <x v="5"/>
    <x v="7"/>
    <x v="3"/>
    <n v="40"/>
    <x v="339"/>
    <x v="3112"/>
    <n v="2390.4"/>
    <n v="0.36"/>
    <x v="1"/>
    <x v="163"/>
  </r>
  <r>
    <x v="3"/>
    <n v="1128299"/>
    <x v="39"/>
    <x v="2"/>
    <x v="5"/>
    <x v="7"/>
    <x v="4"/>
    <n v="49"/>
    <x v="224"/>
    <x v="807"/>
    <n v="3598.5600000000009"/>
    <n v="0.54000000000000015"/>
    <x v="1"/>
    <x v="98"/>
  </r>
  <r>
    <x v="3"/>
    <n v="1128299"/>
    <x v="40"/>
    <x v="2"/>
    <x v="5"/>
    <x v="7"/>
    <x v="5"/>
    <n v="56"/>
    <x v="84"/>
    <x v="3113"/>
    <n v="1713.6000000000001"/>
    <n v="0.18000000000000002"/>
    <x v="1"/>
    <x v="97"/>
  </r>
  <r>
    <x v="3"/>
    <n v="1128299"/>
    <x v="41"/>
    <x v="2"/>
    <x v="5"/>
    <x v="7"/>
    <x v="0"/>
    <n v="20"/>
    <x v="197"/>
    <x v="1630"/>
    <n v="1192"/>
    <n v="0.4"/>
    <x v="1"/>
    <x v="127"/>
  </r>
  <r>
    <x v="3"/>
    <n v="1128299"/>
    <x v="42"/>
    <x v="2"/>
    <x v="5"/>
    <x v="7"/>
    <x v="1"/>
    <n v="31"/>
    <x v="57"/>
    <x v="3114"/>
    <n v="1123.75"/>
    <n v="0.25"/>
    <x v="1"/>
    <x v="165"/>
  </r>
  <r>
    <x v="3"/>
    <n v="1128299"/>
    <x v="43"/>
    <x v="2"/>
    <x v="5"/>
    <x v="7"/>
    <x v="2"/>
    <n v="26"/>
    <x v="209"/>
    <x v="2087"/>
    <n v="1397.7600000000002"/>
    <n v="0.42000000000000004"/>
    <x v="1"/>
    <x v="166"/>
  </r>
  <r>
    <x v="3"/>
    <n v="1128299"/>
    <x v="44"/>
    <x v="2"/>
    <x v="5"/>
    <x v="7"/>
    <x v="3"/>
    <n v="26"/>
    <x v="294"/>
    <x v="2664"/>
    <n v="848.63999999999987"/>
    <n v="0.33999999999999997"/>
    <x v="1"/>
    <x v="166"/>
  </r>
  <r>
    <x v="2"/>
    <n v="1197831"/>
    <x v="219"/>
    <x v="1"/>
    <x v="11"/>
    <x v="13"/>
    <x v="4"/>
    <n v="30"/>
    <x v="248"/>
    <x v="2820"/>
    <n v="1254.5999999999999"/>
    <n v="0.33999999999999997"/>
    <x v="1"/>
    <x v="167"/>
  </r>
  <r>
    <x v="2"/>
    <n v="1197831"/>
    <x v="220"/>
    <x v="1"/>
    <x v="11"/>
    <x v="13"/>
    <x v="5"/>
    <n v="24"/>
    <x v="84"/>
    <x v="2807"/>
    <n v="2162.4"/>
    <n v="0.53"/>
    <x v="1"/>
    <x v="110"/>
  </r>
  <r>
    <x v="2"/>
    <n v="1197831"/>
    <x v="221"/>
    <x v="1"/>
    <x v="11"/>
    <x v="13"/>
    <x v="0"/>
    <n v="18"/>
    <x v="158"/>
    <x v="3115"/>
    <n v="1345.32"/>
    <n v="0.37"/>
    <x v="1"/>
    <x v="129"/>
  </r>
  <r>
    <x v="2"/>
    <n v="1197831"/>
    <x v="222"/>
    <x v="1"/>
    <x v="11"/>
    <x v="13"/>
    <x v="1"/>
    <n v="23"/>
    <x v="156"/>
    <x v="2117"/>
    <n v="1964.4299999999998"/>
    <n v="0.38999999999999996"/>
    <x v="1"/>
    <x v="113"/>
  </r>
  <r>
    <x v="2"/>
    <n v="1197831"/>
    <x v="223"/>
    <x v="1"/>
    <x v="11"/>
    <x v="13"/>
    <x v="2"/>
    <n v="23"/>
    <x v="150"/>
    <x v="1695"/>
    <n v="1255.8"/>
    <n v="0.38999999999999996"/>
    <x v="1"/>
    <x v="113"/>
  </r>
  <r>
    <x v="2"/>
    <n v="1197831"/>
    <x v="224"/>
    <x v="1"/>
    <x v="11"/>
    <x v="13"/>
    <x v="3"/>
    <n v="28"/>
    <x v="209"/>
    <x v="2375"/>
    <n v="1756.1599999999999"/>
    <n v="0.49"/>
    <x v="1"/>
    <x v="128"/>
  </r>
  <r>
    <x v="2"/>
    <n v="1197831"/>
    <x v="225"/>
    <x v="1"/>
    <x v="11"/>
    <x v="13"/>
    <x v="4"/>
    <n v="29"/>
    <x v="198"/>
    <x v="2540"/>
    <n v="872.32"/>
    <n v="0.32"/>
    <x v="1"/>
    <x v="116"/>
  </r>
  <r>
    <x v="2"/>
    <n v="1197831"/>
    <x v="226"/>
    <x v="1"/>
    <x v="11"/>
    <x v="13"/>
    <x v="5"/>
    <n v="28"/>
    <x v="231"/>
    <x v="1476"/>
    <n v="2242.2400000000002"/>
    <n v="0.56000000000000005"/>
    <x v="1"/>
    <x v="128"/>
  </r>
  <r>
    <x v="2"/>
    <n v="1197831"/>
    <x v="227"/>
    <x v="1"/>
    <x v="11"/>
    <x v="13"/>
    <x v="0"/>
    <n v="20"/>
    <x v="166"/>
    <x v="3116"/>
    <n v="1900.5999999999997"/>
    <n v="0.42999999999999994"/>
    <x v="1"/>
    <x v="127"/>
  </r>
  <r>
    <x v="2"/>
    <n v="1197831"/>
    <x v="228"/>
    <x v="1"/>
    <x v="11"/>
    <x v="13"/>
    <x v="1"/>
    <n v="31"/>
    <x v="49"/>
    <x v="3117"/>
    <n v="2841.1499999999996"/>
    <n v="0.47"/>
    <x v="1"/>
    <x v="165"/>
  </r>
  <r>
    <x v="2"/>
    <n v="1197831"/>
    <x v="711"/>
    <x v="1"/>
    <x v="11"/>
    <x v="13"/>
    <x v="2"/>
    <n v="22"/>
    <x v="339"/>
    <x v="3118"/>
    <n v="1570.3599999999997"/>
    <n v="0.42999999999999994"/>
    <x v="1"/>
    <x v="170"/>
  </r>
  <r>
    <x v="2"/>
    <n v="1197831"/>
    <x v="712"/>
    <x v="1"/>
    <x v="11"/>
    <x v="13"/>
    <x v="3"/>
    <n v="25"/>
    <x v="168"/>
    <x v="1991"/>
    <n v="1736.0000000000002"/>
    <n v="0.56000000000000005"/>
    <x v="1"/>
    <x v="130"/>
  </r>
  <r>
    <x v="2"/>
    <n v="1197831"/>
    <x v="713"/>
    <x v="1"/>
    <x v="11"/>
    <x v="13"/>
    <x v="4"/>
    <n v="27"/>
    <x v="246"/>
    <x v="1463"/>
    <n v="974.16"/>
    <n v="0.41"/>
    <x v="1"/>
    <x v="118"/>
  </r>
  <r>
    <x v="2"/>
    <n v="1197831"/>
    <x v="714"/>
    <x v="1"/>
    <x v="11"/>
    <x v="13"/>
    <x v="5"/>
    <n v="25"/>
    <x v="57"/>
    <x v="2452"/>
    <n v="2211.2500000000005"/>
    <n v="0.6100000000000001"/>
    <x v="1"/>
    <x v="130"/>
  </r>
  <r>
    <x v="2"/>
    <n v="1197831"/>
    <x v="715"/>
    <x v="1"/>
    <x v="11"/>
    <x v="13"/>
    <x v="0"/>
    <n v="13"/>
    <x v="126"/>
    <x v="1938"/>
    <n v="1187.55"/>
    <n v="0.44999999999999996"/>
    <x v="1"/>
    <x v="169"/>
  </r>
  <r>
    <x v="2"/>
    <n v="1197831"/>
    <x v="716"/>
    <x v="1"/>
    <x v="11"/>
    <x v="13"/>
    <x v="1"/>
    <n v="17"/>
    <x v="126"/>
    <x v="2203"/>
    <n v="1449.4199999999998"/>
    <n v="0.42"/>
    <x v="1"/>
    <x v="171"/>
  </r>
  <r>
    <x v="2"/>
    <n v="1197831"/>
    <x v="717"/>
    <x v="1"/>
    <x v="11"/>
    <x v="13"/>
    <x v="2"/>
    <n v="15"/>
    <x v="84"/>
    <x v="2493"/>
    <n v="1121.9999999999998"/>
    <n v="0.43999999999999995"/>
    <x v="1"/>
    <x v="148"/>
  </r>
  <r>
    <x v="2"/>
    <n v="1197831"/>
    <x v="718"/>
    <x v="1"/>
    <x v="11"/>
    <x v="13"/>
    <x v="3"/>
    <n v="20"/>
    <x v="209"/>
    <x v="2555"/>
    <n v="1433.6000000000001"/>
    <n v="0.56000000000000005"/>
    <x v="1"/>
    <x v="127"/>
  </r>
  <r>
    <x v="2"/>
    <n v="1197831"/>
    <x v="719"/>
    <x v="1"/>
    <x v="11"/>
    <x v="13"/>
    <x v="4"/>
    <n v="20"/>
    <x v="193"/>
    <x v="2402"/>
    <n v="798"/>
    <n v="0.38"/>
    <x v="1"/>
    <x v="127"/>
  </r>
  <r>
    <x v="2"/>
    <n v="1197831"/>
    <x v="720"/>
    <x v="1"/>
    <x v="11"/>
    <x v="13"/>
    <x v="5"/>
    <n v="18"/>
    <x v="130"/>
    <x v="2634"/>
    <n v="2152.0800000000004"/>
    <n v="0.6100000000000001"/>
    <x v="1"/>
    <x v="129"/>
  </r>
  <r>
    <x v="2"/>
    <n v="1197831"/>
    <x v="721"/>
    <x v="1"/>
    <x v="11"/>
    <x v="13"/>
    <x v="0"/>
    <n v="12"/>
    <x v="87"/>
    <x v="2401"/>
    <n v="1333.8"/>
    <n v="0.44999999999999996"/>
    <x v="1"/>
    <x v="172"/>
  </r>
  <r>
    <x v="2"/>
    <n v="1197831"/>
    <x v="722"/>
    <x v="1"/>
    <x v="11"/>
    <x v="13"/>
    <x v="1"/>
    <n v="20"/>
    <x v="142"/>
    <x v="1287"/>
    <n v="2111.9999999999995"/>
    <n v="0.43999999999999995"/>
    <x v="1"/>
    <x v="127"/>
  </r>
  <r>
    <x v="2"/>
    <n v="1197831"/>
    <x v="723"/>
    <x v="1"/>
    <x v="11"/>
    <x v="13"/>
    <x v="2"/>
    <n v="14"/>
    <x v="322"/>
    <x v="2062"/>
    <n v="1313.76"/>
    <n v="0.45999999999999996"/>
    <x v="1"/>
    <x v="146"/>
  </r>
  <r>
    <x v="2"/>
    <n v="1197831"/>
    <x v="229"/>
    <x v="1"/>
    <x v="11"/>
    <x v="13"/>
    <x v="3"/>
    <n v="20"/>
    <x v="289"/>
    <x v="3036"/>
    <n v="1933.2"/>
    <n v="0.54"/>
    <x v="1"/>
    <x v="127"/>
  </r>
  <r>
    <x v="2"/>
    <n v="1197831"/>
    <x v="230"/>
    <x v="1"/>
    <x v="11"/>
    <x v="13"/>
    <x v="4"/>
    <n v="33"/>
    <x v="348"/>
    <x v="3119"/>
    <n v="1785.9599999999998"/>
    <n v="0.41"/>
    <x v="1"/>
    <x v="112"/>
  </r>
  <r>
    <x v="2"/>
    <n v="1197831"/>
    <x v="231"/>
    <x v="1"/>
    <x v="11"/>
    <x v="13"/>
    <x v="5"/>
    <n v="31"/>
    <x v="329"/>
    <x v="3120"/>
    <n v="4956.5900000000011"/>
    <n v="0.59000000000000008"/>
    <x v="1"/>
    <x v="165"/>
  </r>
  <r>
    <x v="2"/>
    <n v="1197831"/>
    <x v="232"/>
    <x v="1"/>
    <x v="11"/>
    <x v="13"/>
    <x v="0"/>
    <n v="28"/>
    <x v="254"/>
    <x v="2486"/>
    <n v="3368.96"/>
    <n v="0.47"/>
    <x v="1"/>
    <x v="128"/>
  </r>
  <r>
    <x v="2"/>
    <n v="1197831"/>
    <x v="233"/>
    <x v="1"/>
    <x v="11"/>
    <x v="13"/>
    <x v="1"/>
    <n v="32"/>
    <x v="142"/>
    <x v="1363"/>
    <n v="3609.6"/>
    <n v="0.47"/>
    <x v="1"/>
    <x v="114"/>
  </r>
  <r>
    <x v="2"/>
    <n v="1197831"/>
    <x v="234"/>
    <x v="1"/>
    <x v="11"/>
    <x v="13"/>
    <x v="2"/>
    <n v="26"/>
    <x v="158"/>
    <x v="2417"/>
    <n v="2310.8799999999997"/>
    <n v="0.43999999999999995"/>
    <x v="1"/>
    <x v="166"/>
  </r>
  <r>
    <x v="2"/>
    <n v="1197831"/>
    <x v="235"/>
    <x v="1"/>
    <x v="11"/>
    <x v="13"/>
    <x v="3"/>
    <n v="29"/>
    <x v="334"/>
    <x v="1619"/>
    <n v="3215.5200000000004"/>
    <n v="0.56000000000000005"/>
    <x v="1"/>
    <x v="116"/>
  </r>
  <r>
    <x v="2"/>
    <n v="1197831"/>
    <x v="236"/>
    <x v="1"/>
    <x v="11"/>
    <x v="13"/>
    <x v="4"/>
    <n v="30"/>
    <x v="42"/>
    <x v="1720"/>
    <n v="1754.9999999999998"/>
    <n v="0.38999999999999996"/>
    <x v="1"/>
    <x v="167"/>
  </r>
  <r>
    <x v="2"/>
    <n v="1197831"/>
    <x v="237"/>
    <x v="1"/>
    <x v="11"/>
    <x v="13"/>
    <x v="5"/>
    <n v="37"/>
    <x v="297"/>
    <x v="2964"/>
    <n v="6679.9800000000005"/>
    <n v="0.59000000000000008"/>
    <x v="1"/>
    <x v="117"/>
  </r>
  <r>
    <x v="2"/>
    <n v="1197831"/>
    <x v="238"/>
    <x v="1"/>
    <x v="11"/>
    <x v="13"/>
    <x v="0"/>
    <n v="29"/>
    <x v="323"/>
    <x v="1139"/>
    <n v="3943.9999999999995"/>
    <n v="0.49999999999999994"/>
    <x v="1"/>
    <x v="116"/>
  </r>
  <r>
    <x v="2"/>
    <n v="1197831"/>
    <x v="239"/>
    <x v="1"/>
    <x v="11"/>
    <x v="13"/>
    <x v="1"/>
    <n v="30"/>
    <x v="324"/>
    <x v="1830"/>
    <n v="3959.9999999999995"/>
    <n v="0.49999999999999994"/>
    <x v="1"/>
    <x v="167"/>
  </r>
  <r>
    <x v="2"/>
    <n v="1197831"/>
    <x v="240"/>
    <x v="1"/>
    <x v="11"/>
    <x v="13"/>
    <x v="2"/>
    <n v="30"/>
    <x v="320"/>
    <x v="2185"/>
    <n v="4829.9999999999991"/>
    <n v="0.49999999999999994"/>
    <x v="1"/>
    <x v="167"/>
  </r>
  <r>
    <x v="2"/>
    <n v="1197831"/>
    <x v="241"/>
    <x v="1"/>
    <x v="11"/>
    <x v="13"/>
    <x v="3"/>
    <n v="32"/>
    <x v="130"/>
    <x v="1154"/>
    <n v="3825.9200000000005"/>
    <n v="0.6100000000000001"/>
    <x v="1"/>
    <x v="114"/>
  </r>
  <r>
    <x v="2"/>
    <n v="1197831"/>
    <x v="242"/>
    <x v="1"/>
    <x v="11"/>
    <x v="13"/>
    <x v="4"/>
    <n v="33"/>
    <x v="131"/>
    <x v="1266"/>
    <n v="2702.7"/>
    <n v="0.44999999999999996"/>
    <x v="1"/>
    <x v="112"/>
  </r>
  <r>
    <x v="2"/>
    <n v="1197831"/>
    <x v="243"/>
    <x v="1"/>
    <x v="11"/>
    <x v="13"/>
    <x v="5"/>
    <n v="38"/>
    <x v="323"/>
    <x v="2893"/>
    <n v="6408.3200000000015"/>
    <n v="0.62000000000000011"/>
    <x v="1"/>
    <x v="115"/>
  </r>
  <r>
    <x v="2"/>
    <n v="1197831"/>
    <x v="244"/>
    <x v="1"/>
    <x v="11"/>
    <x v="13"/>
    <x v="0"/>
    <n v="29"/>
    <x v="148"/>
    <x v="3121"/>
    <n v="3446.07"/>
    <n v="0.51"/>
    <x v="1"/>
    <x v="116"/>
  </r>
  <r>
    <x v="2"/>
    <n v="1197831"/>
    <x v="245"/>
    <x v="1"/>
    <x v="11"/>
    <x v="13"/>
    <x v="1"/>
    <n v="44"/>
    <x v="329"/>
    <x v="3122"/>
    <n v="6081.24"/>
    <n v="0.51"/>
    <x v="1"/>
    <x v="90"/>
  </r>
  <r>
    <x v="2"/>
    <n v="1197831"/>
    <x v="246"/>
    <x v="1"/>
    <x v="11"/>
    <x v="13"/>
    <x v="2"/>
    <n v="39"/>
    <x v="302"/>
    <x v="3123"/>
    <n v="5755.62"/>
    <n v="0.47"/>
    <x v="1"/>
    <x v="93"/>
  </r>
  <r>
    <x v="2"/>
    <n v="1197831"/>
    <x v="247"/>
    <x v="1"/>
    <x v="11"/>
    <x v="13"/>
    <x v="3"/>
    <n v="32"/>
    <x v="244"/>
    <x v="1052"/>
    <n v="3058.5600000000004"/>
    <n v="0.59000000000000008"/>
    <x v="1"/>
    <x v="114"/>
  </r>
  <r>
    <x v="2"/>
    <n v="1197831"/>
    <x v="248"/>
    <x v="1"/>
    <x v="11"/>
    <x v="13"/>
    <x v="4"/>
    <n v="35"/>
    <x v="231"/>
    <x v="1750"/>
    <n v="2252.25"/>
    <n v="0.44999999999999996"/>
    <x v="1"/>
    <x v="164"/>
  </r>
  <r>
    <x v="2"/>
    <n v="1197831"/>
    <x v="249"/>
    <x v="1"/>
    <x v="11"/>
    <x v="13"/>
    <x v="5"/>
    <n v="40"/>
    <x v="136"/>
    <x v="2241"/>
    <n v="6217.6000000000013"/>
    <n v="0.67000000000000015"/>
    <x v="1"/>
    <x v="163"/>
  </r>
  <r>
    <x v="2"/>
    <n v="1197831"/>
    <x v="250"/>
    <x v="1"/>
    <x v="11"/>
    <x v="13"/>
    <x v="0"/>
    <n v="40"/>
    <x v="144"/>
    <x v="3056"/>
    <n v="4179.9999999999991"/>
    <n v="0.49999999999999994"/>
    <x v="1"/>
    <x v="163"/>
  </r>
  <r>
    <x v="2"/>
    <n v="1197831"/>
    <x v="251"/>
    <x v="1"/>
    <x v="11"/>
    <x v="13"/>
    <x v="1"/>
    <n v="33"/>
    <x v="127"/>
    <x v="3023"/>
    <n v="3303.6299999999997"/>
    <n v="0.47"/>
    <x v="1"/>
    <x v="112"/>
  </r>
  <r>
    <x v="2"/>
    <n v="1197831"/>
    <x v="252"/>
    <x v="1"/>
    <x v="11"/>
    <x v="13"/>
    <x v="2"/>
    <n v="40"/>
    <x v="126"/>
    <x v="1850"/>
    <n v="4141.2"/>
    <n v="0.51"/>
    <x v="1"/>
    <x v="163"/>
  </r>
  <r>
    <x v="2"/>
    <n v="1197831"/>
    <x v="253"/>
    <x v="1"/>
    <x v="11"/>
    <x v="13"/>
    <x v="3"/>
    <n v="40"/>
    <x v="224"/>
    <x v="1311"/>
    <n v="3100.8"/>
    <n v="0.57000000000000006"/>
    <x v="1"/>
    <x v="163"/>
  </r>
  <r>
    <x v="2"/>
    <n v="1197831"/>
    <x v="254"/>
    <x v="1"/>
    <x v="11"/>
    <x v="13"/>
    <x v="4"/>
    <n v="39"/>
    <x v="196"/>
    <x v="2809"/>
    <n v="2012.3999999999996"/>
    <n v="0.42999999999999994"/>
    <x v="1"/>
    <x v="93"/>
  </r>
  <r>
    <x v="2"/>
    <n v="1197831"/>
    <x v="255"/>
    <x v="1"/>
    <x v="11"/>
    <x v="13"/>
    <x v="5"/>
    <n v="30"/>
    <x v="156"/>
    <x v="3124"/>
    <n v="4073.4000000000005"/>
    <n v="0.62000000000000011"/>
    <x v="1"/>
    <x v="167"/>
  </r>
  <r>
    <x v="2"/>
    <n v="1197831"/>
    <x v="256"/>
    <x v="1"/>
    <x v="11"/>
    <x v="13"/>
    <x v="0"/>
    <n v="28"/>
    <x v="338"/>
    <x v="3125"/>
    <n v="2926.56"/>
    <n v="0.52"/>
    <x v="1"/>
    <x v="128"/>
  </r>
  <r>
    <x v="2"/>
    <n v="1197831"/>
    <x v="257"/>
    <x v="1"/>
    <x v="11"/>
    <x v="13"/>
    <x v="1"/>
    <n v="25"/>
    <x v="349"/>
    <x v="3126"/>
    <n v="2136"/>
    <n v="0.48"/>
    <x v="1"/>
    <x v="130"/>
  </r>
  <r>
    <x v="2"/>
    <n v="1197831"/>
    <x v="258"/>
    <x v="1"/>
    <x v="11"/>
    <x v="13"/>
    <x v="2"/>
    <n v="27"/>
    <x v="134"/>
    <x v="3127"/>
    <n v="2112.48"/>
    <n v="0.48"/>
    <x v="1"/>
    <x v="118"/>
  </r>
  <r>
    <x v="2"/>
    <n v="1197831"/>
    <x v="259"/>
    <x v="1"/>
    <x v="11"/>
    <x v="13"/>
    <x v="3"/>
    <n v="30"/>
    <x v="165"/>
    <x v="3128"/>
    <n v="2358.0000000000005"/>
    <n v="0.60000000000000009"/>
    <x v="1"/>
    <x v="167"/>
  </r>
  <r>
    <x v="2"/>
    <n v="1197831"/>
    <x v="260"/>
    <x v="1"/>
    <x v="11"/>
    <x v="13"/>
    <x v="4"/>
    <n v="28"/>
    <x v="245"/>
    <x v="1989"/>
    <n v="1342.8799999999999"/>
    <n v="0.43999999999999995"/>
    <x v="1"/>
    <x v="128"/>
  </r>
  <r>
    <x v="2"/>
    <n v="1197831"/>
    <x v="261"/>
    <x v="1"/>
    <x v="11"/>
    <x v="13"/>
    <x v="5"/>
    <n v="29"/>
    <x v="289"/>
    <x v="3129"/>
    <n v="3477.9700000000007"/>
    <n v="0.67000000000000015"/>
    <x v="1"/>
    <x v="116"/>
  </r>
  <r>
    <x v="2"/>
    <n v="1197831"/>
    <x v="262"/>
    <x v="1"/>
    <x v="11"/>
    <x v="13"/>
    <x v="0"/>
    <n v="24"/>
    <x v="126"/>
    <x v="1809"/>
    <n v="2338.56"/>
    <n v="0.48"/>
    <x v="1"/>
    <x v="110"/>
  </r>
  <r>
    <x v="2"/>
    <n v="1197831"/>
    <x v="263"/>
    <x v="1"/>
    <x v="11"/>
    <x v="13"/>
    <x v="1"/>
    <n v="21"/>
    <x v="149"/>
    <x v="3130"/>
    <n v="2294.6699999999996"/>
    <n v="0.48999999999999994"/>
    <x v="1"/>
    <x v="168"/>
  </r>
  <r>
    <x v="2"/>
    <n v="1197831"/>
    <x v="264"/>
    <x v="1"/>
    <x v="11"/>
    <x v="13"/>
    <x v="2"/>
    <n v="37"/>
    <x v="322"/>
    <x v="2123"/>
    <n v="3547.56"/>
    <n v="0.47"/>
    <x v="1"/>
    <x v="117"/>
  </r>
  <r>
    <x v="2"/>
    <n v="1197831"/>
    <x v="265"/>
    <x v="1"/>
    <x v="11"/>
    <x v="13"/>
    <x v="3"/>
    <n v="38"/>
    <x v="350"/>
    <x v="3131"/>
    <n v="3698.9200000000005"/>
    <n v="0.62000000000000011"/>
    <x v="1"/>
    <x v="115"/>
  </r>
  <r>
    <x v="2"/>
    <n v="1197831"/>
    <x v="266"/>
    <x v="1"/>
    <x v="11"/>
    <x v="13"/>
    <x v="4"/>
    <n v="43"/>
    <x v="150"/>
    <x v="3132"/>
    <n v="2769.2"/>
    <n v="0.45999999999999996"/>
    <x v="1"/>
    <x v="94"/>
  </r>
  <r>
    <x v="2"/>
    <n v="1197831"/>
    <x v="267"/>
    <x v="1"/>
    <x v="11"/>
    <x v="13"/>
    <x v="5"/>
    <n v="43"/>
    <x v="158"/>
    <x v="2323"/>
    <n v="5732.7600000000011"/>
    <n v="0.66000000000000014"/>
    <x v="1"/>
    <x v="94"/>
  </r>
  <r>
    <x v="2"/>
    <n v="1197831"/>
    <x v="268"/>
    <x v="1"/>
    <x v="11"/>
    <x v="13"/>
    <x v="0"/>
    <n v="39"/>
    <x v="154"/>
    <x v="2991"/>
    <n v="4642.5599999999995"/>
    <n v="0.48"/>
    <x v="1"/>
    <x v="93"/>
  </r>
  <r>
    <x v="2"/>
    <n v="1197831"/>
    <x v="269"/>
    <x v="1"/>
    <x v="11"/>
    <x v="13"/>
    <x v="1"/>
    <n v="37"/>
    <x v="324"/>
    <x v="3133"/>
    <n v="4786.32"/>
    <n v="0.48999999999999994"/>
    <x v="1"/>
    <x v="117"/>
  </r>
  <r>
    <x v="2"/>
    <n v="1197831"/>
    <x v="270"/>
    <x v="1"/>
    <x v="11"/>
    <x v="13"/>
    <x v="2"/>
    <n v="44"/>
    <x v="124"/>
    <x v="889"/>
    <n v="4712.3999999999996"/>
    <n v="0.51"/>
    <x v="1"/>
    <x v="90"/>
  </r>
  <r>
    <x v="2"/>
    <n v="1197831"/>
    <x v="271"/>
    <x v="1"/>
    <x v="11"/>
    <x v="13"/>
    <x v="3"/>
    <n v="44"/>
    <x v="129"/>
    <x v="1083"/>
    <n v="4646.4000000000005"/>
    <n v="0.60000000000000009"/>
    <x v="1"/>
    <x v="90"/>
  </r>
  <r>
    <x v="2"/>
    <n v="1197831"/>
    <x v="272"/>
    <x v="1"/>
    <x v="11"/>
    <x v="13"/>
    <x v="4"/>
    <n v="38"/>
    <x v="160"/>
    <x v="1160"/>
    <n v="2857.6"/>
    <n v="0.47"/>
    <x v="1"/>
    <x v="115"/>
  </r>
  <r>
    <x v="2"/>
    <n v="1197831"/>
    <x v="273"/>
    <x v="1"/>
    <x v="11"/>
    <x v="13"/>
    <x v="5"/>
    <n v="49"/>
    <x v="37"/>
    <x v="982"/>
    <n v="6945.7500000000009"/>
    <n v="0.63000000000000012"/>
    <x v="1"/>
    <x v="98"/>
  </r>
  <r>
    <x v="0"/>
    <n v="1185732"/>
    <x v="274"/>
    <x v="1"/>
    <x v="11"/>
    <x v="13"/>
    <x v="0"/>
    <n v="27"/>
    <x v="150"/>
    <x v="1053"/>
    <n v="1663.2"/>
    <n v="0.44"/>
    <x v="1"/>
    <x v="118"/>
  </r>
  <r>
    <x v="0"/>
    <n v="1185732"/>
    <x v="275"/>
    <x v="1"/>
    <x v="11"/>
    <x v="13"/>
    <x v="1"/>
    <n v="23"/>
    <x v="227"/>
    <x v="2058"/>
    <n v="660.09999999999991"/>
    <n v="0.41"/>
    <x v="1"/>
    <x v="113"/>
  </r>
  <r>
    <x v="0"/>
    <n v="1185732"/>
    <x v="276"/>
    <x v="1"/>
    <x v="11"/>
    <x v="13"/>
    <x v="2"/>
    <n v="19"/>
    <x v="238"/>
    <x v="1428"/>
    <n v="548.33999999999992"/>
    <n v="0.38999999999999996"/>
    <x v="1"/>
    <x v="131"/>
  </r>
  <r>
    <x v="0"/>
    <n v="1185732"/>
    <x v="277"/>
    <x v="1"/>
    <x v="11"/>
    <x v="13"/>
    <x v="3"/>
    <n v="22"/>
    <x v="264"/>
    <x v="3134"/>
    <n v="217.58"/>
    <n v="0.43000000000000005"/>
    <x v="1"/>
    <x v="170"/>
  </r>
  <r>
    <x v="2"/>
    <n v="1197831"/>
    <x v="350"/>
    <x v="1"/>
    <x v="13"/>
    <x v="15"/>
    <x v="4"/>
    <n v="31"/>
    <x v="351"/>
    <x v="3135"/>
    <n v="1448.9399999999998"/>
    <n v="0.41"/>
    <x v="1"/>
    <x v="165"/>
  </r>
  <r>
    <x v="2"/>
    <n v="1197831"/>
    <x v="351"/>
    <x v="1"/>
    <x v="13"/>
    <x v="15"/>
    <x v="5"/>
    <n v="24"/>
    <x v="152"/>
    <x v="2498"/>
    <n v="2152.3200000000002"/>
    <n v="0.59000000000000008"/>
    <x v="1"/>
    <x v="110"/>
  </r>
  <r>
    <x v="2"/>
    <n v="1197831"/>
    <x v="352"/>
    <x v="1"/>
    <x v="13"/>
    <x v="15"/>
    <x v="0"/>
    <n v="16"/>
    <x v="92"/>
    <x v="3136"/>
    <n v="1549.12"/>
    <n v="0.47"/>
    <x v="1"/>
    <x v="173"/>
  </r>
  <r>
    <x v="2"/>
    <n v="1197831"/>
    <x v="353"/>
    <x v="1"/>
    <x v="13"/>
    <x v="15"/>
    <x v="1"/>
    <n v="26"/>
    <x v="337"/>
    <x v="1952"/>
    <n v="2096.64"/>
    <n v="0.42"/>
    <x v="1"/>
    <x v="166"/>
  </r>
  <r>
    <x v="2"/>
    <n v="1197831"/>
    <x v="354"/>
    <x v="1"/>
    <x v="13"/>
    <x v="15"/>
    <x v="2"/>
    <n v="26"/>
    <x v="224"/>
    <x v="1625"/>
    <n v="1555.84"/>
    <n v="0.43999999999999995"/>
    <x v="1"/>
    <x v="166"/>
  </r>
  <r>
    <x v="2"/>
    <n v="1197831"/>
    <x v="355"/>
    <x v="1"/>
    <x v="13"/>
    <x v="15"/>
    <x v="3"/>
    <n v="24"/>
    <x v="161"/>
    <x v="2392"/>
    <n v="1464.48"/>
    <n v="0.54"/>
    <x v="1"/>
    <x v="110"/>
  </r>
  <r>
    <x v="2"/>
    <n v="1197831"/>
    <x v="356"/>
    <x v="1"/>
    <x v="13"/>
    <x v="15"/>
    <x v="4"/>
    <n v="29"/>
    <x v="211"/>
    <x v="3137"/>
    <n v="961.34999999999991"/>
    <n v="0.38999999999999996"/>
    <x v="1"/>
    <x v="116"/>
  </r>
  <r>
    <x v="2"/>
    <n v="1197831"/>
    <x v="357"/>
    <x v="1"/>
    <x v="13"/>
    <x v="15"/>
    <x v="5"/>
    <n v="27"/>
    <x v="179"/>
    <x v="2295"/>
    <n v="2216.1600000000003"/>
    <n v="0.57000000000000006"/>
    <x v="1"/>
    <x v="118"/>
  </r>
  <r>
    <x v="2"/>
    <n v="1197831"/>
    <x v="358"/>
    <x v="1"/>
    <x v="13"/>
    <x v="15"/>
    <x v="0"/>
    <n v="23"/>
    <x v="145"/>
    <x v="3138"/>
    <n v="2186.3799999999997"/>
    <n v="0.48999999999999994"/>
    <x v="1"/>
    <x v="113"/>
  </r>
  <r>
    <x v="2"/>
    <n v="1197831"/>
    <x v="359"/>
    <x v="1"/>
    <x v="13"/>
    <x v="15"/>
    <x v="1"/>
    <n v="32"/>
    <x v="145"/>
    <x v="2368"/>
    <n v="2917.7599999999998"/>
    <n v="0.47"/>
    <x v="1"/>
    <x v="114"/>
  </r>
  <r>
    <x v="2"/>
    <n v="1197831"/>
    <x v="360"/>
    <x v="1"/>
    <x v="13"/>
    <x v="15"/>
    <x v="2"/>
    <n v="20"/>
    <x v="179"/>
    <x v="1477"/>
    <n v="1468.8"/>
    <n v="0.51"/>
    <x v="1"/>
    <x v="127"/>
  </r>
  <r>
    <x v="2"/>
    <n v="1197831"/>
    <x v="361"/>
    <x v="1"/>
    <x v="13"/>
    <x v="15"/>
    <x v="3"/>
    <n v="23"/>
    <x v="210"/>
    <x v="2130"/>
    <n v="1627.4800000000002"/>
    <n v="0.6100000000000001"/>
    <x v="1"/>
    <x v="113"/>
  </r>
  <r>
    <x v="2"/>
    <n v="1197831"/>
    <x v="362"/>
    <x v="1"/>
    <x v="13"/>
    <x v="15"/>
    <x v="4"/>
    <n v="28"/>
    <x v="246"/>
    <x v="1173"/>
    <n v="1133.4399999999998"/>
    <n v="0.45999999999999996"/>
    <x v="1"/>
    <x v="128"/>
  </r>
  <r>
    <x v="2"/>
    <n v="1197831"/>
    <x v="363"/>
    <x v="1"/>
    <x v="13"/>
    <x v="15"/>
    <x v="5"/>
    <n v="26"/>
    <x v="196"/>
    <x v="1320"/>
    <n v="2059.2000000000003"/>
    <n v="0.66000000000000014"/>
    <x v="1"/>
    <x v="166"/>
  </r>
  <r>
    <x v="2"/>
    <n v="1197831"/>
    <x v="364"/>
    <x v="1"/>
    <x v="13"/>
    <x v="15"/>
    <x v="0"/>
    <n v="15"/>
    <x v="102"/>
    <x v="2502"/>
    <n v="1677"/>
    <n v="0.52"/>
    <x v="1"/>
    <x v="148"/>
  </r>
  <r>
    <x v="2"/>
    <n v="1197831"/>
    <x v="365"/>
    <x v="1"/>
    <x v="13"/>
    <x v="15"/>
    <x v="1"/>
    <n v="16"/>
    <x v="158"/>
    <x v="2060"/>
    <n v="1519.04"/>
    <n v="0.47"/>
    <x v="1"/>
    <x v="173"/>
  </r>
  <r>
    <x v="2"/>
    <n v="1197831"/>
    <x v="366"/>
    <x v="1"/>
    <x v="13"/>
    <x v="15"/>
    <x v="2"/>
    <n v="11"/>
    <x v="152"/>
    <x v="1608"/>
    <n v="785.83999999999992"/>
    <n v="0.47"/>
    <x v="1"/>
    <x v="174"/>
  </r>
  <r>
    <x v="2"/>
    <n v="1197831"/>
    <x v="367"/>
    <x v="1"/>
    <x v="13"/>
    <x v="15"/>
    <x v="3"/>
    <n v="15"/>
    <x v="210"/>
    <x v="1667"/>
    <n v="1044.0000000000002"/>
    <n v="0.60000000000000009"/>
    <x v="1"/>
    <x v="148"/>
  </r>
  <r>
    <x v="2"/>
    <n v="1197831"/>
    <x v="368"/>
    <x v="1"/>
    <x v="13"/>
    <x v="15"/>
    <x v="4"/>
    <n v="19"/>
    <x v="246"/>
    <x v="1608"/>
    <n v="702.24"/>
    <n v="0.42"/>
    <x v="1"/>
    <x v="131"/>
  </r>
  <r>
    <x v="2"/>
    <n v="1197831"/>
    <x v="369"/>
    <x v="1"/>
    <x v="13"/>
    <x v="15"/>
    <x v="5"/>
    <n v="14"/>
    <x v="241"/>
    <x v="3139"/>
    <n v="1547.7000000000003"/>
    <n v="0.67000000000000015"/>
    <x v="1"/>
    <x v="146"/>
  </r>
  <r>
    <x v="2"/>
    <n v="1197831"/>
    <x v="370"/>
    <x v="1"/>
    <x v="13"/>
    <x v="15"/>
    <x v="0"/>
    <n v="7"/>
    <x v="167"/>
    <x v="2415"/>
    <n v="736.95999999999992"/>
    <n v="0.47"/>
    <x v="1"/>
    <x v="175"/>
  </r>
  <r>
    <x v="2"/>
    <n v="1197831"/>
    <x v="371"/>
    <x v="1"/>
    <x v="13"/>
    <x v="15"/>
    <x v="1"/>
    <n v="16"/>
    <x v="153"/>
    <x v="1995"/>
    <n v="1709.1199999999997"/>
    <n v="0.48999999999999994"/>
    <x v="1"/>
    <x v="173"/>
  </r>
  <r>
    <x v="2"/>
    <n v="1197831"/>
    <x v="372"/>
    <x v="1"/>
    <x v="13"/>
    <x v="15"/>
    <x v="2"/>
    <n v="11"/>
    <x v="330"/>
    <x v="3140"/>
    <n v="1086.8"/>
    <n v="0.52"/>
    <x v="1"/>
    <x v="174"/>
  </r>
  <r>
    <x v="2"/>
    <n v="1197831"/>
    <x v="373"/>
    <x v="1"/>
    <x v="13"/>
    <x v="15"/>
    <x v="3"/>
    <n v="26"/>
    <x v="241"/>
    <x v="2037"/>
    <n v="2616.9000000000005"/>
    <n v="0.6100000000000001"/>
    <x v="1"/>
    <x v="166"/>
  </r>
  <r>
    <x v="2"/>
    <n v="1197831"/>
    <x v="374"/>
    <x v="1"/>
    <x v="13"/>
    <x v="15"/>
    <x v="4"/>
    <n v="39"/>
    <x v="348"/>
    <x v="1182"/>
    <n v="2162.16"/>
    <n v="0.42"/>
    <x v="1"/>
    <x v="93"/>
  </r>
  <r>
    <x v="2"/>
    <n v="1197831"/>
    <x v="375"/>
    <x v="1"/>
    <x v="13"/>
    <x v="15"/>
    <x v="5"/>
    <n v="36"/>
    <x v="121"/>
    <x v="1542"/>
    <n v="6248.880000000001"/>
    <n v="0.66000000000000014"/>
    <x v="1"/>
    <x v="86"/>
  </r>
  <r>
    <x v="2"/>
    <n v="1197831"/>
    <x v="376"/>
    <x v="1"/>
    <x v="13"/>
    <x v="15"/>
    <x v="0"/>
    <n v="30"/>
    <x v="37"/>
    <x v="2389"/>
    <n v="3240"/>
    <n v="0.48"/>
    <x v="1"/>
    <x v="167"/>
  </r>
  <r>
    <x v="2"/>
    <n v="1197831"/>
    <x v="377"/>
    <x v="1"/>
    <x v="13"/>
    <x v="15"/>
    <x v="1"/>
    <n v="35"/>
    <x v="148"/>
    <x v="3011"/>
    <n v="3832.85"/>
    <n v="0.47"/>
    <x v="1"/>
    <x v="164"/>
  </r>
  <r>
    <x v="2"/>
    <n v="1197831"/>
    <x v="378"/>
    <x v="1"/>
    <x v="13"/>
    <x v="15"/>
    <x v="2"/>
    <n v="35"/>
    <x v="151"/>
    <x v="2950"/>
    <n v="4069.8"/>
    <n v="0.51"/>
    <x v="1"/>
    <x v="164"/>
  </r>
  <r>
    <x v="2"/>
    <n v="1197831"/>
    <x v="379"/>
    <x v="1"/>
    <x v="13"/>
    <x v="15"/>
    <x v="3"/>
    <n v="31"/>
    <x v="124"/>
    <x v="1313"/>
    <n v="3906.0000000000005"/>
    <n v="0.60000000000000009"/>
    <x v="1"/>
    <x v="165"/>
  </r>
  <r>
    <x v="2"/>
    <n v="1197831"/>
    <x v="380"/>
    <x v="1"/>
    <x v="13"/>
    <x v="15"/>
    <x v="4"/>
    <n v="38"/>
    <x v="241"/>
    <x v="3141"/>
    <n v="2946.8999999999996"/>
    <n v="0.47"/>
    <x v="1"/>
    <x v="115"/>
  </r>
  <r>
    <x v="2"/>
    <n v="1197831"/>
    <x v="381"/>
    <x v="1"/>
    <x v="13"/>
    <x v="15"/>
    <x v="5"/>
    <n v="36"/>
    <x v="115"/>
    <x v="2240"/>
    <n v="6451.2000000000016"/>
    <n v="0.64000000000000012"/>
    <x v="1"/>
    <x v="86"/>
  </r>
  <r>
    <x v="2"/>
    <n v="1197831"/>
    <x v="382"/>
    <x v="1"/>
    <x v="13"/>
    <x v="15"/>
    <x v="0"/>
    <n v="31"/>
    <x v="254"/>
    <x v="1221"/>
    <n v="4206.079999999999"/>
    <n v="0.52999999999999992"/>
    <x v="1"/>
    <x v="165"/>
  </r>
  <r>
    <x v="2"/>
    <n v="1197831"/>
    <x v="383"/>
    <x v="1"/>
    <x v="13"/>
    <x v="15"/>
    <x v="1"/>
    <n v="37"/>
    <x v="324"/>
    <x v="3133"/>
    <n v="5372.4"/>
    <n v="0.54999999999999993"/>
    <x v="1"/>
    <x v="117"/>
  </r>
  <r>
    <x v="2"/>
    <n v="1197831"/>
    <x v="384"/>
    <x v="1"/>
    <x v="13"/>
    <x v="15"/>
    <x v="2"/>
    <n v="31"/>
    <x v="320"/>
    <x v="864"/>
    <n v="5589.9199999999992"/>
    <n v="0.55999999999999994"/>
    <x v="1"/>
    <x v="165"/>
  </r>
  <r>
    <x v="2"/>
    <n v="1197831"/>
    <x v="385"/>
    <x v="1"/>
    <x v="13"/>
    <x v="15"/>
    <x v="3"/>
    <n v="36"/>
    <x v="130"/>
    <x v="822"/>
    <n v="4727.5200000000013"/>
    <n v="0.67000000000000015"/>
    <x v="1"/>
    <x v="86"/>
  </r>
  <r>
    <x v="2"/>
    <n v="1197831"/>
    <x v="386"/>
    <x v="1"/>
    <x v="13"/>
    <x v="15"/>
    <x v="4"/>
    <n v="35"/>
    <x v="289"/>
    <x v="3142"/>
    <n v="3257.8"/>
    <n v="0.52"/>
    <x v="1"/>
    <x v="164"/>
  </r>
  <r>
    <x v="2"/>
    <n v="1197831"/>
    <x v="387"/>
    <x v="1"/>
    <x v="13"/>
    <x v="15"/>
    <x v="5"/>
    <n v="47"/>
    <x v="115"/>
    <x v="2903"/>
    <n v="9212.0000000000018"/>
    <n v="0.70000000000000018"/>
    <x v="1"/>
    <x v="85"/>
  </r>
  <r>
    <x v="2"/>
    <n v="1197831"/>
    <x v="388"/>
    <x v="1"/>
    <x v="13"/>
    <x v="15"/>
    <x v="0"/>
    <n v="27"/>
    <x v="148"/>
    <x v="3143"/>
    <n v="3460.0499999999997"/>
    <n v="0.54999999999999993"/>
    <x v="1"/>
    <x v="118"/>
  </r>
  <r>
    <x v="2"/>
    <n v="1197831"/>
    <x v="389"/>
    <x v="1"/>
    <x v="13"/>
    <x v="15"/>
    <x v="1"/>
    <n v="39"/>
    <x v="148"/>
    <x v="3144"/>
    <n v="4906.9799999999996"/>
    <n v="0.53999999999999992"/>
    <x v="1"/>
    <x v="93"/>
  </r>
  <r>
    <x v="2"/>
    <n v="1197831"/>
    <x v="390"/>
    <x v="1"/>
    <x v="13"/>
    <x v="15"/>
    <x v="2"/>
    <n v="36"/>
    <x v="104"/>
    <x v="3145"/>
    <n v="5304.2399999999989"/>
    <n v="0.52999999999999992"/>
    <x v="1"/>
    <x v="86"/>
  </r>
  <r>
    <x v="2"/>
    <n v="1197831"/>
    <x v="391"/>
    <x v="1"/>
    <x v="13"/>
    <x v="15"/>
    <x v="3"/>
    <n v="37"/>
    <x v="150"/>
    <x v="3146"/>
    <n v="3315.2000000000007"/>
    <n v="0.64000000000000012"/>
    <x v="1"/>
    <x v="117"/>
  </r>
  <r>
    <x v="2"/>
    <n v="1197831"/>
    <x v="392"/>
    <x v="1"/>
    <x v="13"/>
    <x v="15"/>
    <x v="4"/>
    <n v="42"/>
    <x v="150"/>
    <x v="1129"/>
    <n v="2939.9999999999995"/>
    <n v="0.49999999999999994"/>
    <x v="1"/>
    <x v="119"/>
  </r>
  <r>
    <x v="2"/>
    <n v="1197831"/>
    <x v="393"/>
    <x v="1"/>
    <x v="13"/>
    <x v="15"/>
    <x v="5"/>
    <n v="39"/>
    <x v="126"/>
    <x v="2090"/>
    <n v="5621.0700000000015"/>
    <n v="0.71000000000000019"/>
    <x v="1"/>
    <x v="93"/>
  </r>
  <r>
    <x v="2"/>
    <n v="1197831"/>
    <x v="394"/>
    <x v="1"/>
    <x v="13"/>
    <x v="15"/>
    <x v="0"/>
    <n v="38"/>
    <x v="92"/>
    <x v="3005"/>
    <n v="4305.3999999999996"/>
    <n v="0.54999999999999993"/>
    <x v="1"/>
    <x v="115"/>
  </r>
  <r>
    <x v="2"/>
    <n v="1197831"/>
    <x v="395"/>
    <x v="1"/>
    <x v="13"/>
    <x v="15"/>
    <x v="1"/>
    <n v="36"/>
    <x v="217"/>
    <x v="3147"/>
    <n v="3425.3999999999996"/>
    <n v="0.54999999999999993"/>
    <x v="1"/>
    <x v="86"/>
  </r>
  <r>
    <x v="2"/>
    <n v="1197831"/>
    <x v="396"/>
    <x v="1"/>
    <x v="13"/>
    <x v="15"/>
    <x v="2"/>
    <n v="47"/>
    <x v="127"/>
    <x v="968"/>
    <n v="5606.16"/>
    <n v="0.55999999999999994"/>
    <x v="1"/>
    <x v="85"/>
  </r>
  <r>
    <x v="2"/>
    <n v="1197831"/>
    <x v="397"/>
    <x v="1"/>
    <x v="13"/>
    <x v="15"/>
    <x v="3"/>
    <n v="44"/>
    <x v="193"/>
    <x v="1506"/>
    <n v="3049.2000000000007"/>
    <n v="0.66000000000000014"/>
    <x v="1"/>
    <x v="90"/>
  </r>
  <r>
    <x v="2"/>
    <n v="1197831"/>
    <x v="398"/>
    <x v="1"/>
    <x v="13"/>
    <x v="15"/>
    <x v="4"/>
    <n v="35"/>
    <x v="210"/>
    <x v="1066"/>
    <n v="1948.8"/>
    <n v="0.48"/>
    <x v="1"/>
    <x v="164"/>
  </r>
  <r>
    <x v="2"/>
    <n v="1197831"/>
    <x v="399"/>
    <x v="1"/>
    <x v="13"/>
    <x v="15"/>
    <x v="5"/>
    <n v="26"/>
    <x v="330"/>
    <x v="1254"/>
    <n v="3556.8000000000011"/>
    <n v="0.7200000000000002"/>
    <x v="1"/>
    <x v="166"/>
  </r>
  <r>
    <x v="2"/>
    <n v="1197831"/>
    <x v="400"/>
    <x v="1"/>
    <x v="13"/>
    <x v="15"/>
    <x v="0"/>
    <n v="20"/>
    <x v="328"/>
    <x v="2784"/>
    <n v="1913.5999999999997"/>
    <n v="0.51999999999999991"/>
    <x v="1"/>
    <x v="127"/>
  </r>
  <r>
    <x v="2"/>
    <n v="1197831"/>
    <x v="401"/>
    <x v="1"/>
    <x v="13"/>
    <x v="15"/>
    <x v="1"/>
    <n v="23"/>
    <x v="217"/>
    <x v="3148"/>
    <n v="2188.4499999999998"/>
    <n v="0.54999999999999993"/>
    <x v="1"/>
    <x v="113"/>
  </r>
  <r>
    <x v="2"/>
    <n v="1197831"/>
    <x v="402"/>
    <x v="1"/>
    <x v="13"/>
    <x v="15"/>
    <x v="2"/>
    <n v="24"/>
    <x v="339"/>
    <x v="2696"/>
    <n v="2151.3599999999997"/>
    <n v="0.53999999999999992"/>
    <x v="1"/>
    <x v="110"/>
  </r>
  <r>
    <x v="2"/>
    <n v="1197831"/>
    <x v="403"/>
    <x v="1"/>
    <x v="13"/>
    <x v="15"/>
    <x v="3"/>
    <n v="26"/>
    <x v="230"/>
    <x v="2119"/>
    <n v="1707.1600000000003"/>
    <n v="0.67000000000000015"/>
    <x v="1"/>
    <x v="166"/>
  </r>
  <r>
    <x v="2"/>
    <n v="1197831"/>
    <x v="404"/>
    <x v="1"/>
    <x v="13"/>
    <x v="15"/>
    <x v="4"/>
    <n v="22"/>
    <x v="193"/>
    <x v="3139"/>
    <n v="1131.8999999999999"/>
    <n v="0.48999999999999994"/>
    <x v="1"/>
    <x v="170"/>
  </r>
  <r>
    <x v="2"/>
    <n v="1197831"/>
    <x v="405"/>
    <x v="1"/>
    <x v="13"/>
    <x v="15"/>
    <x v="5"/>
    <n v="26"/>
    <x v="135"/>
    <x v="1299"/>
    <n v="2751.8400000000006"/>
    <n v="0.7200000000000002"/>
    <x v="1"/>
    <x v="166"/>
  </r>
  <r>
    <x v="2"/>
    <n v="1197831"/>
    <x v="406"/>
    <x v="1"/>
    <x v="13"/>
    <x v="15"/>
    <x v="0"/>
    <n v="14"/>
    <x v="143"/>
    <x v="1023"/>
    <n v="1500.2399999999998"/>
    <n v="0.56999999999999995"/>
    <x v="1"/>
    <x v="146"/>
  </r>
  <r>
    <x v="2"/>
    <n v="1197831"/>
    <x v="407"/>
    <x v="1"/>
    <x v="13"/>
    <x v="15"/>
    <x v="1"/>
    <n v="14"/>
    <x v="40"/>
    <x v="1752"/>
    <n v="1455.9999999999998"/>
    <n v="0.51999999999999991"/>
    <x v="1"/>
    <x v="146"/>
  </r>
  <r>
    <x v="2"/>
    <n v="1197831"/>
    <x v="408"/>
    <x v="1"/>
    <x v="13"/>
    <x v="15"/>
    <x v="2"/>
    <n v="33"/>
    <x v="130"/>
    <x v="1829"/>
    <n v="3557.3999999999996"/>
    <n v="0.54999999999999993"/>
    <x v="1"/>
    <x v="112"/>
  </r>
  <r>
    <x v="2"/>
    <n v="1197831"/>
    <x v="409"/>
    <x v="1"/>
    <x v="13"/>
    <x v="15"/>
    <x v="3"/>
    <n v="36"/>
    <x v="192"/>
    <x v="2299"/>
    <n v="3256.2000000000007"/>
    <n v="0.67000000000000015"/>
    <x v="1"/>
    <x v="86"/>
  </r>
  <r>
    <x v="2"/>
    <n v="1197831"/>
    <x v="410"/>
    <x v="1"/>
    <x v="13"/>
    <x v="15"/>
    <x v="4"/>
    <n v="37"/>
    <x v="197"/>
    <x v="3050"/>
    <n v="2646.24"/>
    <n v="0.48"/>
    <x v="1"/>
    <x v="117"/>
  </r>
  <r>
    <x v="2"/>
    <n v="1197831"/>
    <x v="411"/>
    <x v="1"/>
    <x v="13"/>
    <x v="15"/>
    <x v="5"/>
    <n v="45"/>
    <x v="143"/>
    <x v="2302"/>
    <n v="5837.4000000000015"/>
    <n v="0.69000000000000017"/>
    <x v="1"/>
    <x v="96"/>
  </r>
  <r>
    <x v="2"/>
    <n v="1197831"/>
    <x v="412"/>
    <x v="1"/>
    <x v="13"/>
    <x v="15"/>
    <x v="0"/>
    <n v="46"/>
    <x v="142"/>
    <x v="3149"/>
    <n v="6182.4"/>
    <n v="0.55999999999999994"/>
    <x v="1"/>
    <x v="89"/>
  </r>
  <r>
    <x v="2"/>
    <n v="1197831"/>
    <x v="413"/>
    <x v="1"/>
    <x v="13"/>
    <x v="15"/>
    <x v="1"/>
    <n v="40"/>
    <x v="154"/>
    <x v="3150"/>
    <n v="5257.5999999999995"/>
    <n v="0.52999999999999992"/>
    <x v="1"/>
    <x v="163"/>
  </r>
  <r>
    <x v="2"/>
    <n v="1197831"/>
    <x v="414"/>
    <x v="1"/>
    <x v="13"/>
    <x v="15"/>
    <x v="2"/>
    <n v="47"/>
    <x v="146"/>
    <x v="1377"/>
    <n v="5507.4599999999991"/>
    <n v="0.53999999999999992"/>
    <x v="1"/>
    <x v="85"/>
  </r>
  <r>
    <x v="2"/>
    <n v="1197831"/>
    <x v="415"/>
    <x v="1"/>
    <x v="13"/>
    <x v="15"/>
    <x v="3"/>
    <n v="52"/>
    <x v="335"/>
    <x v="3151"/>
    <n v="6322.6800000000012"/>
    <n v="0.63000000000000012"/>
    <x v="1"/>
    <x v="107"/>
  </r>
  <r>
    <x v="2"/>
    <n v="1197831"/>
    <x v="416"/>
    <x v="1"/>
    <x v="13"/>
    <x v="15"/>
    <x v="4"/>
    <n v="40"/>
    <x v="155"/>
    <x v="1461"/>
    <n v="2914"/>
    <n v="0.47"/>
    <x v="1"/>
    <x v="163"/>
  </r>
  <r>
    <x v="2"/>
    <n v="1197831"/>
    <x v="417"/>
    <x v="1"/>
    <x v="13"/>
    <x v="15"/>
    <x v="5"/>
    <n v="56"/>
    <x v="37"/>
    <x v="789"/>
    <n v="9072.0000000000018"/>
    <n v="0.7200000000000002"/>
    <x v="1"/>
    <x v="97"/>
  </r>
  <r>
    <x v="5"/>
    <n v="1185732"/>
    <x v="418"/>
    <x v="1"/>
    <x v="13"/>
    <x v="15"/>
    <x v="0"/>
    <n v="27"/>
    <x v="150"/>
    <x v="1053"/>
    <n v="1474.1999999999998"/>
    <n v="0.38999999999999996"/>
    <x v="1"/>
    <x v="118"/>
  </r>
  <r>
    <x v="5"/>
    <n v="1185732"/>
    <x v="419"/>
    <x v="1"/>
    <x v="13"/>
    <x v="15"/>
    <x v="1"/>
    <n v="30"/>
    <x v="246"/>
    <x v="2490"/>
    <n v="1082.3999999999999"/>
    <n v="0.41"/>
    <x v="1"/>
    <x v="167"/>
  </r>
  <r>
    <x v="5"/>
    <n v="1185732"/>
    <x v="420"/>
    <x v="1"/>
    <x v="13"/>
    <x v="15"/>
    <x v="2"/>
    <n v="23"/>
    <x v="170"/>
    <x v="3152"/>
    <n v="801.78"/>
    <n v="0.42"/>
    <x v="1"/>
    <x v="113"/>
  </r>
  <r>
    <x v="5"/>
    <n v="1185732"/>
    <x v="421"/>
    <x v="1"/>
    <x v="13"/>
    <x v="15"/>
    <x v="3"/>
    <n v="25"/>
    <x v="267"/>
    <x v="3153"/>
    <n v="247.49999999999997"/>
    <n v="0.32999999999999996"/>
    <x v="1"/>
    <x v="130"/>
  </r>
  <r>
    <x v="2"/>
    <n v="1128299"/>
    <x v="212"/>
    <x v="4"/>
    <x v="8"/>
    <x v="19"/>
    <x v="3"/>
    <n v="36"/>
    <x v="198"/>
    <x v="1604"/>
    <n v="1252.08"/>
    <n v="0.37"/>
    <x v="1"/>
    <x v="86"/>
  </r>
  <r>
    <x v="2"/>
    <n v="1128299"/>
    <x v="212"/>
    <x v="4"/>
    <x v="8"/>
    <x v="19"/>
    <x v="4"/>
    <n v="44"/>
    <x v="345"/>
    <x v="1259"/>
    <n v="654.72"/>
    <n v="0.24000000000000002"/>
    <x v="1"/>
    <x v="90"/>
  </r>
  <r>
    <x v="2"/>
    <n v="1128299"/>
    <x v="212"/>
    <x v="4"/>
    <x v="8"/>
    <x v="19"/>
    <x v="5"/>
    <n v="33"/>
    <x v="168"/>
    <x v="2454"/>
    <n v="2086.92"/>
    <n v="0.51"/>
    <x v="1"/>
    <x v="112"/>
  </r>
  <r>
    <x v="2"/>
    <n v="1128299"/>
    <x v="221"/>
    <x v="4"/>
    <x v="8"/>
    <x v="19"/>
    <x v="0"/>
    <n v="35"/>
    <x v="347"/>
    <x v="1919"/>
    <n v="2034.8999999999999"/>
    <n v="0.33999999999999997"/>
    <x v="1"/>
    <x v="164"/>
  </r>
  <r>
    <x v="2"/>
    <n v="1128299"/>
    <x v="221"/>
    <x v="4"/>
    <x v="8"/>
    <x v="19"/>
    <x v="1"/>
    <n v="44"/>
    <x v="168"/>
    <x v="985"/>
    <n v="1691.36"/>
    <n v="0.31"/>
    <x v="1"/>
    <x v="90"/>
  </r>
  <r>
    <x v="2"/>
    <n v="1128299"/>
    <x v="221"/>
    <x v="4"/>
    <x v="8"/>
    <x v="19"/>
    <x v="2"/>
    <n v="47"/>
    <x v="197"/>
    <x v="3154"/>
    <n v="2240.96"/>
    <n v="0.32"/>
    <x v="1"/>
    <x v="85"/>
  </r>
  <r>
    <x v="2"/>
    <n v="1128299"/>
    <x v="221"/>
    <x v="4"/>
    <x v="8"/>
    <x v="19"/>
    <x v="3"/>
    <n v="42"/>
    <x v="351"/>
    <x v="2257"/>
    <n v="1675.8"/>
    <n v="0.35"/>
    <x v="1"/>
    <x v="119"/>
  </r>
  <r>
    <x v="2"/>
    <n v="1128299"/>
    <x v="221"/>
    <x v="4"/>
    <x v="8"/>
    <x v="19"/>
    <x v="4"/>
    <n v="44"/>
    <x v="180"/>
    <x v="2490"/>
    <n v="686.4"/>
    <n v="0.26"/>
    <x v="1"/>
    <x v="90"/>
  </r>
  <r>
    <x v="2"/>
    <n v="1128299"/>
    <x v="221"/>
    <x v="4"/>
    <x v="8"/>
    <x v="19"/>
    <x v="5"/>
    <n v="48"/>
    <x v="165"/>
    <x v="1298"/>
    <n v="2955.36"/>
    <n v="0.47000000000000003"/>
    <x v="1"/>
    <x v="92"/>
  </r>
  <r>
    <x v="1"/>
    <n v="1128299"/>
    <x v="240"/>
    <x v="4"/>
    <x v="8"/>
    <x v="19"/>
    <x v="0"/>
    <n v="47"/>
    <x v="347"/>
    <x v="3098"/>
    <n v="2893.3199999999997"/>
    <n v="0.36"/>
    <x v="1"/>
    <x v="85"/>
  </r>
  <r>
    <x v="1"/>
    <n v="1128299"/>
    <x v="240"/>
    <x v="4"/>
    <x v="8"/>
    <x v="19"/>
    <x v="1"/>
    <n v="51"/>
    <x v="193"/>
    <x v="1018"/>
    <n v="1445.8500000000001"/>
    <n v="0.27"/>
    <x v="1"/>
    <x v="109"/>
  </r>
  <r>
    <x v="1"/>
    <n v="1128299"/>
    <x v="240"/>
    <x v="4"/>
    <x v="8"/>
    <x v="19"/>
    <x v="2"/>
    <n v="49"/>
    <x v="348"/>
    <x v="1829"/>
    <n v="2199.12"/>
    <n v="0.33999999999999997"/>
    <x v="1"/>
    <x v="98"/>
  </r>
  <r>
    <x v="1"/>
    <n v="1128299"/>
    <x v="240"/>
    <x v="4"/>
    <x v="8"/>
    <x v="19"/>
    <x v="3"/>
    <n v="41"/>
    <x v="228"/>
    <x v="2820"/>
    <n v="1291.5"/>
    <n v="0.35"/>
    <x v="1"/>
    <x v="87"/>
  </r>
  <r>
    <x v="1"/>
    <n v="1128299"/>
    <x v="240"/>
    <x v="4"/>
    <x v="8"/>
    <x v="19"/>
    <x v="4"/>
    <n v="47"/>
    <x v="180"/>
    <x v="3155"/>
    <n v="620.4"/>
    <n v="0.22"/>
    <x v="1"/>
    <x v="85"/>
  </r>
  <r>
    <x v="1"/>
    <n v="1128299"/>
    <x v="240"/>
    <x v="4"/>
    <x v="8"/>
    <x v="19"/>
    <x v="5"/>
    <n v="57"/>
    <x v="161"/>
    <x v="3156"/>
    <n v="3220.5"/>
    <n v="0.5"/>
    <x v="1"/>
    <x v="126"/>
  </r>
  <r>
    <x v="1"/>
    <n v="1128299"/>
    <x v="271"/>
    <x v="4"/>
    <x v="8"/>
    <x v="19"/>
    <x v="0"/>
    <n v="44"/>
    <x v="338"/>
    <x v="3157"/>
    <n v="2918.5199999999995"/>
    <n v="0.32999999999999996"/>
    <x v="1"/>
    <x v="90"/>
  </r>
  <r>
    <x v="1"/>
    <n v="1128299"/>
    <x v="271"/>
    <x v="4"/>
    <x v="8"/>
    <x v="19"/>
    <x v="1"/>
    <n v="46"/>
    <x v="348"/>
    <x v="3158"/>
    <n v="1700.16"/>
    <n v="0.28000000000000003"/>
    <x v="1"/>
    <x v="89"/>
  </r>
  <r>
    <x v="1"/>
    <n v="1128299"/>
    <x v="271"/>
    <x v="4"/>
    <x v="8"/>
    <x v="19"/>
    <x v="2"/>
    <n v="46"/>
    <x v="348"/>
    <x v="3158"/>
    <n v="2185.92"/>
    <n v="0.36"/>
    <x v="1"/>
    <x v="89"/>
  </r>
  <r>
    <x v="1"/>
    <n v="1128299"/>
    <x v="271"/>
    <x v="4"/>
    <x v="8"/>
    <x v="19"/>
    <x v="3"/>
    <n v="39"/>
    <x v="336"/>
    <x v="3159"/>
    <n v="1418.82"/>
    <n v="0.33999999999999997"/>
    <x v="1"/>
    <x v="93"/>
  </r>
  <r>
    <x v="1"/>
    <n v="1128299"/>
    <x v="271"/>
    <x v="4"/>
    <x v="8"/>
    <x v="19"/>
    <x v="4"/>
    <n v="42"/>
    <x v="181"/>
    <x v="2062"/>
    <n v="714"/>
    <n v="0.25"/>
    <x v="1"/>
    <x v="119"/>
  </r>
  <r>
    <x v="1"/>
    <n v="1128299"/>
    <x v="271"/>
    <x v="4"/>
    <x v="8"/>
    <x v="19"/>
    <x v="5"/>
    <n v="48"/>
    <x v="217"/>
    <x v="2010"/>
    <n v="3902.88"/>
    <n v="0.47000000000000003"/>
    <x v="1"/>
    <x v="92"/>
  </r>
  <r>
    <x v="1"/>
    <n v="1128299"/>
    <x v="301"/>
    <x v="4"/>
    <x v="8"/>
    <x v="19"/>
    <x v="0"/>
    <n v="50"/>
    <x v="323"/>
    <x v="3160"/>
    <n v="4352"/>
    <n v="0.32"/>
    <x v="1"/>
    <x v="100"/>
  </r>
  <r>
    <x v="1"/>
    <n v="1128299"/>
    <x v="301"/>
    <x v="4"/>
    <x v="8"/>
    <x v="19"/>
    <x v="1"/>
    <n v="53"/>
    <x v="167"/>
    <x v="3161"/>
    <n v="3442.8799999999997"/>
    <n v="0.28999999999999998"/>
    <x v="1"/>
    <x v="102"/>
  </r>
  <r>
    <x v="1"/>
    <n v="1128299"/>
    <x v="301"/>
    <x v="4"/>
    <x v="8"/>
    <x v="19"/>
    <x v="2"/>
    <n v="60"/>
    <x v="99"/>
    <x v="3162"/>
    <n v="4712.3999999999996"/>
    <n v="0.32999999999999996"/>
    <x v="1"/>
    <x v="106"/>
  </r>
  <r>
    <x v="1"/>
    <n v="1128299"/>
    <x v="301"/>
    <x v="4"/>
    <x v="8"/>
    <x v="19"/>
    <x v="3"/>
    <n v="66"/>
    <x v="130"/>
    <x v="1113"/>
    <n v="4786.32"/>
    <n v="0.37"/>
    <x v="1"/>
    <x v="108"/>
  </r>
  <r>
    <x v="1"/>
    <n v="1128299"/>
    <x v="301"/>
    <x v="4"/>
    <x v="8"/>
    <x v="19"/>
    <x v="4"/>
    <n v="71"/>
    <x v="269"/>
    <x v="3163"/>
    <n v="2389.86"/>
    <n v="0.22"/>
    <x v="1"/>
    <x v="132"/>
  </r>
  <r>
    <x v="1"/>
    <n v="1128299"/>
    <x v="301"/>
    <x v="4"/>
    <x v="8"/>
    <x v="19"/>
    <x v="5"/>
    <n v="74"/>
    <x v="154"/>
    <x v="3164"/>
    <n v="8625.44"/>
    <n v="0.47000000000000003"/>
    <x v="1"/>
    <x v="135"/>
  </r>
  <r>
    <x v="1"/>
    <n v="1128299"/>
    <x v="330"/>
    <x v="4"/>
    <x v="8"/>
    <x v="19"/>
    <x v="0"/>
    <n v="68"/>
    <x v="140"/>
    <x v="3165"/>
    <n v="7472.5199999999995"/>
    <n v="0.37"/>
    <x v="1"/>
    <x v="105"/>
  </r>
  <r>
    <x v="1"/>
    <n v="1128299"/>
    <x v="330"/>
    <x v="4"/>
    <x v="8"/>
    <x v="19"/>
    <x v="1"/>
    <n v="74"/>
    <x v="121"/>
    <x v="3166"/>
    <n v="5449.3600000000006"/>
    <n v="0.28000000000000003"/>
    <x v="1"/>
    <x v="135"/>
  </r>
  <r>
    <x v="1"/>
    <n v="1128299"/>
    <x v="330"/>
    <x v="4"/>
    <x v="8"/>
    <x v="19"/>
    <x v="2"/>
    <n v="72"/>
    <x v="99"/>
    <x v="3167"/>
    <n v="5826.24"/>
    <n v="0.33999999999999997"/>
    <x v="1"/>
    <x v="120"/>
  </r>
  <r>
    <x v="1"/>
    <n v="1128299"/>
    <x v="330"/>
    <x v="4"/>
    <x v="8"/>
    <x v="19"/>
    <x v="3"/>
    <n v="59"/>
    <x v="274"/>
    <x v="3168"/>
    <n v="3621.4199999999996"/>
    <n v="0.32999999999999996"/>
    <x v="1"/>
    <x v="95"/>
  </r>
  <r>
    <x v="1"/>
    <n v="1128299"/>
    <x v="330"/>
    <x v="4"/>
    <x v="8"/>
    <x v="19"/>
    <x v="4"/>
    <n v="68"/>
    <x v="159"/>
    <x v="3169"/>
    <n v="3111.68"/>
    <n v="0.22"/>
    <x v="1"/>
    <x v="105"/>
  </r>
  <r>
    <x v="1"/>
    <n v="1128299"/>
    <x v="330"/>
    <x v="4"/>
    <x v="8"/>
    <x v="19"/>
    <x v="5"/>
    <n v="75"/>
    <x v="49"/>
    <x v="3170"/>
    <n v="6873.75"/>
    <n v="0.47000000000000003"/>
    <x v="1"/>
    <x v="137"/>
  </r>
  <r>
    <x v="1"/>
    <n v="1128299"/>
    <x v="362"/>
    <x v="4"/>
    <x v="8"/>
    <x v="19"/>
    <x v="0"/>
    <n v="68"/>
    <x v="128"/>
    <x v="3171"/>
    <n v="6242.4"/>
    <n v="0.36"/>
    <x v="1"/>
    <x v="105"/>
  </r>
  <r>
    <x v="1"/>
    <n v="1128299"/>
    <x v="362"/>
    <x v="4"/>
    <x v="8"/>
    <x v="19"/>
    <x v="1"/>
    <n v="60"/>
    <x v="323"/>
    <x v="2929"/>
    <n v="4406.4000000000005"/>
    <n v="0.27"/>
    <x v="1"/>
    <x v="106"/>
  </r>
  <r>
    <x v="1"/>
    <n v="1128299"/>
    <x v="362"/>
    <x v="4"/>
    <x v="8"/>
    <x v="19"/>
    <x v="2"/>
    <n v="62"/>
    <x v="108"/>
    <x v="3172"/>
    <n v="4726.2599999999993"/>
    <n v="0.32999999999999996"/>
    <x v="1"/>
    <x v="104"/>
  </r>
  <r>
    <x v="1"/>
    <n v="1128299"/>
    <x v="362"/>
    <x v="4"/>
    <x v="8"/>
    <x v="19"/>
    <x v="3"/>
    <n v="64"/>
    <x v="135"/>
    <x v="1811"/>
    <n v="3104.6399999999994"/>
    <n v="0.32999999999999996"/>
    <x v="1"/>
    <x v="101"/>
  </r>
  <r>
    <x v="1"/>
    <n v="1128299"/>
    <x v="362"/>
    <x v="4"/>
    <x v="8"/>
    <x v="19"/>
    <x v="4"/>
    <n v="63"/>
    <x v="339"/>
    <x v="3173"/>
    <n v="2509.92"/>
    <n v="0.24000000000000002"/>
    <x v="1"/>
    <x v="121"/>
  </r>
  <r>
    <x v="1"/>
    <n v="1128299"/>
    <x v="362"/>
    <x v="4"/>
    <x v="8"/>
    <x v="19"/>
    <x v="5"/>
    <n v="60"/>
    <x v="294"/>
    <x v="2762"/>
    <n v="2822.4"/>
    <n v="0.49"/>
    <x v="1"/>
    <x v="106"/>
  </r>
  <r>
    <x v="1"/>
    <n v="1128299"/>
    <x v="394"/>
    <x v="4"/>
    <x v="8"/>
    <x v="19"/>
    <x v="0"/>
    <n v="44"/>
    <x v="155"/>
    <x v="2506"/>
    <n v="2523.4"/>
    <n v="0.37"/>
    <x v="1"/>
    <x v="90"/>
  </r>
  <r>
    <x v="1"/>
    <n v="1128299"/>
    <x v="394"/>
    <x v="4"/>
    <x v="8"/>
    <x v="19"/>
    <x v="1"/>
    <n v="45"/>
    <x v="42"/>
    <x v="2389"/>
    <n v="2092.5"/>
    <n v="0.31"/>
    <x v="1"/>
    <x v="96"/>
  </r>
  <r>
    <x v="1"/>
    <n v="1128299"/>
    <x v="394"/>
    <x v="4"/>
    <x v="8"/>
    <x v="19"/>
    <x v="2"/>
    <n v="39"/>
    <x v="294"/>
    <x v="1618"/>
    <n v="1235.5199999999998"/>
    <n v="0.32999999999999996"/>
    <x v="1"/>
    <x v="93"/>
  </r>
  <r>
    <x v="1"/>
    <n v="1128299"/>
    <x v="394"/>
    <x v="4"/>
    <x v="8"/>
    <x v="19"/>
    <x v="3"/>
    <n v="44"/>
    <x v="252"/>
    <x v="1944"/>
    <n v="1269.8399999999999"/>
    <n v="0.37"/>
    <x v="1"/>
    <x v="90"/>
  </r>
  <r>
    <x v="1"/>
    <n v="1128299"/>
    <x v="394"/>
    <x v="4"/>
    <x v="8"/>
    <x v="19"/>
    <x v="4"/>
    <n v="54"/>
    <x v="198"/>
    <x v="1197"/>
    <n v="1167.48"/>
    <n v="0.23"/>
    <x v="1"/>
    <x v="99"/>
  </r>
  <r>
    <x v="1"/>
    <n v="1128299"/>
    <x v="394"/>
    <x v="4"/>
    <x v="8"/>
    <x v="19"/>
    <x v="5"/>
    <n v="42"/>
    <x v="343"/>
    <x v="1464"/>
    <n v="2037.42"/>
    <n v="0.49"/>
    <x v="1"/>
    <x v="119"/>
  </r>
  <r>
    <x v="1"/>
    <n v="1128299"/>
    <x v="423"/>
    <x v="4"/>
    <x v="8"/>
    <x v="19"/>
    <x v="0"/>
    <n v="39"/>
    <x v="150"/>
    <x v="1780"/>
    <n v="2020.2"/>
    <n v="0.37"/>
    <x v="1"/>
    <x v="93"/>
  </r>
  <r>
    <x v="1"/>
    <n v="1128299"/>
    <x v="423"/>
    <x v="4"/>
    <x v="8"/>
    <x v="19"/>
    <x v="1"/>
    <n v="43"/>
    <x v="330"/>
    <x v="3174"/>
    <n v="2369.2999999999997"/>
    <n v="0.28999999999999998"/>
    <x v="1"/>
    <x v="94"/>
  </r>
  <r>
    <x v="1"/>
    <n v="1128299"/>
    <x v="423"/>
    <x v="4"/>
    <x v="8"/>
    <x v="19"/>
    <x v="2"/>
    <n v="43"/>
    <x v="209"/>
    <x v="1188"/>
    <n v="1871.36"/>
    <n v="0.33999999999999997"/>
    <x v="1"/>
    <x v="94"/>
  </r>
  <r>
    <x v="1"/>
    <n v="1128299"/>
    <x v="423"/>
    <x v="4"/>
    <x v="8"/>
    <x v="19"/>
    <x v="3"/>
    <n v="40"/>
    <x v="196"/>
    <x v="1287"/>
    <n v="1680"/>
    <n v="0.35"/>
    <x v="1"/>
    <x v="163"/>
  </r>
  <r>
    <x v="1"/>
    <n v="1128299"/>
    <x v="423"/>
    <x v="4"/>
    <x v="8"/>
    <x v="19"/>
    <x v="4"/>
    <n v="47"/>
    <x v="210"/>
    <x v="3175"/>
    <n v="1199.44"/>
    <n v="0.22"/>
    <x v="1"/>
    <x v="85"/>
  </r>
  <r>
    <x v="1"/>
    <n v="1128299"/>
    <x v="423"/>
    <x v="4"/>
    <x v="8"/>
    <x v="19"/>
    <x v="5"/>
    <n v="53"/>
    <x v="150"/>
    <x v="3176"/>
    <n v="3858.4"/>
    <n v="0.52"/>
    <x v="1"/>
    <x v="102"/>
  </r>
  <r>
    <x v="1"/>
    <n v="1128299"/>
    <x v="454"/>
    <x v="4"/>
    <x v="8"/>
    <x v="19"/>
    <x v="0"/>
    <n v="41"/>
    <x v="143"/>
    <x v="945"/>
    <n v="2620.7199999999998"/>
    <n v="0.33999999999999997"/>
    <x v="1"/>
    <x v="87"/>
  </r>
  <r>
    <x v="1"/>
    <n v="1128299"/>
    <x v="454"/>
    <x v="4"/>
    <x v="8"/>
    <x v="19"/>
    <x v="1"/>
    <n v="46"/>
    <x v="108"/>
    <x v="3042"/>
    <n v="3400.32"/>
    <n v="0.32"/>
    <x v="1"/>
    <x v="89"/>
  </r>
  <r>
    <x v="1"/>
    <n v="1128299"/>
    <x v="454"/>
    <x v="4"/>
    <x v="8"/>
    <x v="19"/>
    <x v="2"/>
    <n v="44"/>
    <x v="217"/>
    <x v="1638"/>
    <n v="2816.44"/>
    <n v="0.37"/>
    <x v="1"/>
    <x v="90"/>
  </r>
  <r>
    <x v="1"/>
    <n v="1128299"/>
    <x v="454"/>
    <x v="4"/>
    <x v="8"/>
    <x v="19"/>
    <x v="3"/>
    <n v="47"/>
    <x v="84"/>
    <x v="3177"/>
    <n v="2716.6"/>
    <n v="0.33999999999999997"/>
    <x v="1"/>
    <x v="85"/>
  </r>
  <r>
    <x v="1"/>
    <n v="1128299"/>
    <x v="454"/>
    <x v="4"/>
    <x v="8"/>
    <x v="19"/>
    <x v="4"/>
    <n v="58"/>
    <x v="135"/>
    <x v="1497"/>
    <n v="2302.02"/>
    <n v="0.27"/>
    <x v="1"/>
    <x v="91"/>
  </r>
  <r>
    <x v="1"/>
    <n v="1128299"/>
    <x v="454"/>
    <x v="4"/>
    <x v="8"/>
    <x v="19"/>
    <x v="5"/>
    <n v="66"/>
    <x v="334"/>
    <x v="3178"/>
    <n v="6534"/>
    <n v="0.5"/>
    <x v="1"/>
    <x v="108"/>
  </r>
  <r>
    <x v="1"/>
    <n v="1128299"/>
    <x v="483"/>
    <x v="4"/>
    <x v="8"/>
    <x v="19"/>
    <x v="0"/>
    <n v="58"/>
    <x v="115"/>
    <x v="3179"/>
    <n v="5846.4"/>
    <n v="0.36"/>
    <x v="1"/>
    <x v="91"/>
  </r>
  <r>
    <x v="1"/>
    <n v="1128299"/>
    <x v="483"/>
    <x v="4"/>
    <x v="8"/>
    <x v="19"/>
    <x v="1"/>
    <n v="55"/>
    <x v="254"/>
    <x v="2904"/>
    <n v="4364.8"/>
    <n v="0.31"/>
    <x v="1"/>
    <x v="88"/>
  </r>
  <r>
    <x v="3"/>
    <n v="1128299"/>
    <x v="483"/>
    <x v="4"/>
    <x v="8"/>
    <x v="19"/>
    <x v="2"/>
    <n v="64"/>
    <x v="322"/>
    <x v="2888"/>
    <n v="4308.4799999999996"/>
    <n v="0.32999999999999996"/>
    <x v="1"/>
    <x v="101"/>
  </r>
  <r>
    <x v="3"/>
    <n v="1128299"/>
    <x v="483"/>
    <x v="4"/>
    <x v="8"/>
    <x v="19"/>
    <x v="3"/>
    <n v="58"/>
    <x v="322"/>
    <x v="975"/>
    <n v="4022.8799999999997"/>
    <n v="0.33999999999999997"/>
    <x v="1"/>
    <x v="91"/>
  </r>
  <r>
    <x v="3"/>
    <n v="1128299"/>
    <x v="483"/>
    <x v="4"/>
    <x v="8"/>
    <x v="19"/>
    <x v="4"/>
    <n v="64"/>
    <x v="289"/>
    <x v="3180"/>
    <n v="2978.56"/>
    <n v="0.26"/>
    <x v="1"/>
    <x v="101"/>
  </r>
  <r>
    <x v="3"/>
    <n v="1128299"/>
    <x v="483"/>
    <x v="4"/>
    <x v="8"/>
    <x v="19"/>
    <x v="5"/>
    <n v="64"/>
    <x v="40"/>
    <x v="2982"/>
    <n v="6144"/>
    <n v="0.48"/>
    <x v="1"/>
    <x v="101"/>
  </r>
  <r>
    <x v="3"/>
    <n v="1185732"/>
    <x v="176"/>
    <x v="4"/>
    <x v="8"/>
    <x v="19"/>
    <x v="0"/>
    <n v="30"/>
    <x v="323"/>
    <x v="2757"/>
    <n v="4161.6000000000004"/>
    <n v="0.51"/>
    <x v="1"/>
    <x v="167"/>
  </r>
  <r>
    <x v="3"/>
    <n v="1185732"/>
    <x v="176"/>
    <x v="4"/>
    <x v="8"/>
    <x v="19"/>
    <x v="1"/>
    <n v="36"/>
    <x v="166"/>
    <x v="2246"/>
    <n v="3182.3999999999996"/>
    <n v="0.39999999999999997"/>
    <x v="1"/>
    <x v="86"/>
  </r>
  <r>
    <x v="3"/>
    <n v="1185732"/>
    <x v="176"/>
    <x v="4"/>
    <x v="8"/>
    <x v="19"/>
    <x v="2"/>
    <n v="26"/>
    <x v="158"/>
    <x v="2417"/>
    <n v="1523.08"/>
    <n v="0.28999999999999998"/>
    <x v="1"/>
    <x v="166"/>
  </r>
  <r>
    <x v="3"/>
    <n v="1185732"/>
    <x v="176"/>
    <x v="4"/>
    <x v="8"/>
    <x v="19"/>
    <x v="3"/>
    <n v="30"/>
    <x v="84"/>
    <x v="2047"/>
    <n v="1887"/>
    <n v="0.37"/>
    <x v="1"/>
    <x v="167"/>
  </r>
  <r>
    <x v="3"/>
    <n v="1185732"/>
    <x v="176"/>
    <x v="4"/>
    <x v="8"/>
    <x v="19"/>
    <x v="4"/>
    <n v="36"/>
    <x v="335"/>
    <x v="3181"/>
    <n v="2848.68"/>
    <n v="0.41"/>
    <x v="1"/>
    <x v="86"/>
  </r>
  <r>
    <x v="3"/>
    <n v="1185732"/>
    <x v="176"/>
    <x v="4"/>
    <x v="8"/>
    <x v="19"/>
    <x v="5"/>
    <n v="35"/>
    <x v="166"/>
    <x v="3182"/>
    <n v="4254.25"/>
    <n v="0.55000000000000004"/>
    <x v="1"/>
    <x v="164"/>
  </r>
  <r>
    <x v="3"/>
    <n v="1185732"/>
    <x v="205"/>
    <x v="4"/>
    <x v="8"/>
    <x v="19"/>
    <x v="0"/>
    <n v="36"/>
    <x v="308"/>
    <x v="1799"/>
    <n v="4872.96"/>
    <n v="0.47000000000000003"/>
    <x v="1"/>
    <x v="86"/>
  </r>
  <r>
    <x v="3"/>
    <n v="1185732"/>
    <x v="205"/>
    <x v="4"/>
    <x v="8"/>
    <x v="19"/>
    <x v="1"/>
    <n v="31"/>
    <x v="241"/>
    <x v="3183"/>
    <n v="2097.15"/>
    <n v="0.41"/>
    <x v="1"/>
    <x v="165"/>
  </r>
  <r>
    <x v="3"/>
    <n v="1185732"/>
    <x v="205"/>
    <x v="4"/>
    <x v="8"/>
    <x v="19"/>
    <x v="2"/>
    <n v="23"/>
    <x v="322"/>
    <x v="3184"/>
    <n v="1501.44"/>
    <n v="0.32"/>
    <x v="1"/>
    <x v="113"/>
  </r>
  <r>
    <x v="0"/>
    <n v="1128299"/>
    <x v="698"/>
    <x v="4"/>
    <x v="18"/>
    <x v="22"/>
    <x v="3"/>
    <n v="28"/>
    <x v="293"/>
    <x v="1565"/>
    <n v="734.71999999999991"/>
    <n v="0.41"/>
    <x v="1"/>
    <x v="128"/>
  </r>
  <r>
    <x v="0"/>
    <n v="1128299"/>
    <x v="698"/>
    <x v="4"/>
    <x v="18"/>
    <x v="22"/>
    <x v="4"/>
    <n v="29"/>
    <x v="203"/>
    <x v="1577"/>
    <n v="508.95"/>
    <n v="0.45"/>
    <x v="1"/>
    <x v="116"/>
  </r>
  <r>
    <x v="0"/>
    <n v="1128299"/>
    <x v="698"/>
    <x v="4"/>
    <x v="18"/>
    <x v="22"/>
    <x v="5"/>
    <n v="30"/>
    <x v="336"/>
    <x v="3185"/>
    <n v="1155.5999999999999"/>
    <n v="0.36"/>
    <x v="1"/>
    <x v="167"/>
  </r>
  <r>
    <x v="0"/>
    <n v="1128299"/>
    <x v="228"/>
    <x v="4"/>
    <x v="18"/>
    <x v="22"/>
    <x v="0"/>
    <n v="30"/>
    <x v="244"/>
    <x v="2299"/>
    <n v="1846.8"/>
    <n v="0.38"/>
    <x v="1"/>
    <x v="167"/>
  </r>
  <r>
    <x v="0"/>
    <n v="1128299"/>
    <x v="228"/>
    <x v="4"/>
    <x v="18"/>
    <x v="22"/>
    <x v="1"/>
    <n v="35"/>
    <x v="230"/>
    <x v="3186"/>
    <n v="1406.3"/>
    <n v="0.41"/>
    <x v="1"/>
    <x v="164"/>
  </r>
  <r>
    <x v="0"/>
    <n v="1128299"/>
    <x v="228"/>
    <x v="4"/>
    <x v="18"/>
    <x v="22"/>
    <x v="2"/>
    <n v="43"/>
    <x v="205"/>
    <x v="2129"/>
    <n v="1974.56"/>
    <n v="0.41"/>
    <x v="1"/>
    <x v="94"/>
  </r>
  <r>
    <x v="0"/>
    <n v="1128299"/>
    <x v="228"/>
    <x v="4"/>
    <x v="18"/>
    <x v="22"/>
    <x v="3"/>
    <n v="38"/>
    <x v="252"/>
    <x v="2401"/>
    <n v="1155.9599999999998"/>
    <n v="0.38999999999999996"/>
    <x v="1"/>
    <x v="115"/>
  </r>
  <r>
    <x v="0"/>
    <n v="1128299"/>
    <x v="228"/>
    <x v="4"/>
    <x v="18"/>
    <x v="22"/>
    <x v="4"/>
    <n v="43"/>
    <x v="204"/>
    <x v="3187"/>
    <n v="595.98"/>
    <n v="0.42000000000000004"/>
    <x v="1"/>
    <x v="94"/>
  </r>
  <r>
    <x v="0"/>
    <n v="1128299"/>
    <x v="228"/>
    <x v="4"/>
    <x v="18"/>
    <x v="22"/>
    <x v="5"/>
    <n v="35"/>
    <x v="240"/>
    <x v="2469"/>
    <n v="1285.2"/>
    <n v="0.36"/>
    <x v="1"/>
    <x v="164"/>
  </r>
  <r>
    <x v="0"/>
    <n v="1128299"/>
    <x v="247"/>
    <x v="4"/>
    <x v="18"/>
    <x v="22"/>
    <x v="0"/>
    <n v="38"/>
    <x v="135"/>
    <x v="1513"/>
    <n v="2066.8200000000002"/>
    <n v="0.37"/>
    <x v="1"/>
    <x v="115"/>
  </r>
  <r>
    <x v="0"/>
    <n v="1128299"/>
    <x v="247"/>
    <x v="4"/>
    <x v="18"/>
    <x v="22"/>
    <x v="1"/>
    <n v="44"/>
    <x v="211"/>
    <x v="2142"/>
    <n v="1533.3999999999999"/>
    <n v="0.41"/>
    <x v="1"/>
    <x v="90"/>
  </r>
  <r>
    <x v="0"/>
    <n v="1128299"/>
    <x v="247"/>
    <x v="4"/>
    <x v="18"/>
    <x v="22"/>
    <x v="2"/>
    <n v="41"/>
    <x v="351"/>
    <x v="1242"/>
    <n v="1729.3799999999999"/>
    <n v="0.37"/>
    <x v="1"/>
    <x v="87"/>
  </r>
  <r>
    <x v="0"/>
    <n v="1128299"/>
    <x v="247"/>
    <x v="4"/>
    <x v="18"/>
    <x v="22"/>
    <x v="3"/>
    <n v="32"/>
    <x v="181"/>
    <x v="1569"/>
    <n v="913.92"/>
    <n v="0.42"/>
    <x v="1"/>
    <x v="114"/>
  </r>
  <r>
    <x v="0"/>
    <n v="1128299"/>
    <x v="247"/>
    <x v="4"/>
    <x v="18"/>
    <x v="22"/>
    <x v="4"/>
    <n v="40"/>
    <x v="341"/>
    <x v="3188"/>
    <n v="672.00000000000011"/>
    <n v="0.42000000000000004"/>
    <x v="1"/>
    <x v="163"/>
  </r>
  <r>
    <x v="0"/>
    <n v="1128299"/>
    <x v="247"/>
    <x v="4"/>
    <x v="18"/>
    <x v="22"/>
    <x v="5"/>
    <n v="47"/>
    <x v="228"/>
    <x v="2652"/>
    <n v="1522.8"/>
    <n v="0.36"/>
    <x v="1"/>
    <x v="85"/>
  </r>
  <r>
    <x v="0"/>
    <n v="1128299"/>
    <x v="278"/>
    <x v="4"/>
    <x v="18"/>
    <x v="22"/>
    <x v="0"/>
    <n v="39"/>
    <x v="36"/>
    <x v="1288"/>
    <n v="2730"/>
    <n v="0.39999999999999997"/>
    <x v="1"/>
    <x v="93"/>
  </r>
  <r>
    <x v="0"/>
    <n v="1128299"/>
    <x v="278"/>
    <x v="4"/>
    <x v="18"/>
    <x v="22"/>
    <x v="1"/>
    <n v="40"/>
    <x v="193"/>
    <x v="1077"/>
    <n v="1722"/>
    <n v="0.41"/>
    <x v="1"/>
    <x v="163"/>
  </r>
  <r>
    <x v="0"/>
    <n v="1128299"/>
    <x v="278"/>
    <x v="4"/>
    <x v="18"/>
    <x v="22"/>
    <x v="2"/>
    <n v="37"/>
    <x v="245"/>
    <x v="3189"/>
    <n v="1492.21"/>
    <n v="0.37"/>
    <x v="1"/>
    <x v="117"/>
  </r>
  <r>
    <x v="0"/>
    <n v="1128299"/>
    <x v="278"/>
    <x v="4"/>
    <x v="18"/>
    <x v="22"/>
    <x v="3"/>
    <n v="33"/>
    <x v="211"/>
    <x v="3190"/>
    <n v="1065.9000000000001"/>
    <n v="0.38"/>
    <x v="1"/>
    <x v="112"/>
  </r>
  <r>
    <x v="0"/>
    <n v="1128299"/>
    <x v="278"/>
    <x v="4"/>
    <x v="18"/>
    <x v="22"/>
    <x v="4"/>
    <n v="34"/>
    <x v="190"/>
    <x v="1127"/>
    <n v="789.48000000000013"/>
    <n v="0.43000000000000005"/>
    <x v="1"/>
    <x v="111"/>
  </r>
  <r>
    <x v="0"/>
    <n v="1128299"/>
    <x v="278"/>
    <x v="4"/>
    <x v="18"/>
    <x v="22"/>
    <x v="5"/>
    <n v="44"/>
    <x v="137"/>
    <x v="1936"/>
    <n v="2587.1999999999998"/>
    <n v="0.35"/>
    <x v="1"/>
    <x v="90"/>
  </r>
  <r>
    <x v="0"/>
    <n v="1128299"/>
    <x v="308"/>
    <x v="4"/>
    <x v="18"/>
    <x v="22"/>
    <x v="0"/>
    <n v="37"/>
    <x v="148"/>
    <x v="3191"/>
    <n v="3189.77"/>
    <n v="0.37"/>
    <x v="1"/>
    <x v="117"/>
  </r>
  <r>
    <x v="0"/>
    <n v="1128299"/>
    <x v="308"/>
    <x v="4"/>
    <x v="18"/>
    <x v="22"/>
    <x v="1"/>
    <n v="45"/>
    <x v="166"/>
    <x v="2956"/>
    <n v="4077.45"/>
    <n v="0.41"/>
    <x v="1"/>
    <x v="96"/>
  </r>
  <r>
    <x v="0"/>
    <n v="1128299"/>
    <x v="308"/>
    <x v="4"/>
    <x v="18"/>
    <x v="22"/>
    <x v="2"/>
    <n v="58"/>
    <x v="159"/>
    <x v="2319"/>
    <n v="4463.68"/>
    <n v="0.37"/>
    <x v="1"/>
    <x v="91"/>
  </r>
  <r>
    <x v="0"/>
    <n v="1128299"/>
    <x v="308"/>
    <x v="4"/>
    <x v="18"/>
    <x v="22"/>
    <x v="3"/>
    <n v="61"/>
    <x v="328"/>
    <x v="3192"/>
    <n v="4601.84"/>
    <n v="0.41"/>
    <x v="1"/>
    <x v="103"/>
  </r>
  <r>
    <x v="0"/>
    <n v="1128299"/>
    <x v="308"/>
    <x v="4"/>
    <x v="18"/>
    <x v="22"/>
    <x v="4"/>
    <n v="68"/>
    <x v="209"/>
    <x v="3041"/>
    <n v="4003.84"/>
    <n v="0.46"/>
    <x v="1"/>
    <x v="105"/>
  </r>
  <r>
    <x v="0"/>
    <n v="1128299"/>
    <x v="308"/>
    <x v="4"/>
    <x v="18"/>
    <x v="22"/>
    <x v="5"/>
    <n v="82"/>
    <x v="108"/>
    <x v="3193"/>
    <n v="7008.54"/>
    <n v="0.37"/>
    <x v="1"/>
    <x v="138"/>
  </r>
  <r>
    <x v="0"/>
    <n v="1128299"/>
    <x v="337"/>
    <x v="4"/>
    <x v="18"/>
    <x v="22"/>
    <x v="0"/>
    <n v="60"/>
    <x v="323"/>
    <x v="2929"/>
    <n v="6038.4"/>
    <n v="0.37"/>
    <x v="1"/>
    <x v="106"/>
  </r>
  <r>
    <x v="0"/>
    <n v="1128299"/>
    <x v="337"/>
    <x v="4"/>
    <x v="18"/>
    <x v="22"/>
    <x v="1"/>
    <n v="60"/>
    <x v="167"/>
    <x v="882"/>
    <n v="5107.2"/>
    <n v="0.38"/>
    <x v="1"/>
    <x v="106"/>
  </r>
  <r>
    <x v="0"/>
    <n v="1128299"/>
    <x v="337"/>
    <x v="4"/>
    <x v="18"/>
    <x v="22"/>
    <x v="2"/>
    <n v="62"/>
    <x v="159"/>
    <x v="1405"/>
    <n v="4900.4800000000005"/>
    <n v="0.38"/>
    <x v="1"/>
    <x v="104"/>
  </r>
  <r>
    <x v="0"/>
    <n v="1128299"/>
    <x v="337"/>
    <x v="4"/>
    <x v="18"/>
    <x v="22"/>
    <x v="3"/>
    <n v="65"/>
    <x v="283"/>
    <x v="3194"/>
    <n v="5105.0999999999995"/>
    <n v="0.42"/>
    <x v="1"/>
    <x v="124"/>
  </r>
  <r>
    <x v="0"/>
    <n v="1128299"/>
    <x v="337"/>
    <x v="4"/>
    <x v="18"/>
    <x v="22"/>
    <x v="4"/>
    <n v="72"/>
    <x v="124"/>
    <x v="1394"/>
    <n v="6501.6"/>
    <n v="0.43000000000000005"/>
    <x v="1"/>
    <x v="120"/>
  </r>
  <r>
    <x v="0"/>
    <n v="1128299"/>
    <x v="337"/>
    <x v="4"/>
    <x v="18"/>
    <x v="22"/>
    <x v="5"/>
    <n v="82"/>
    <x v="274"/>
    <x v="3195"/>
    <n v="5033.1599999999989"/>
    <n v="0.32999999999999996"/>
    <x v="1"/>
    <x v="138"/>
  </r>
  <r>
    <x v="0"/>
    <n v="1128299"/>
    <x v="369"/>
    <x v="4"/>
    <x v="18"/>
    <x v="22"/>
    <x v="0"/>
    <n v="67"/>
    <x v="323"/>
    <x v="3196"/>
    <n v="7289.5999999999995"/>
    <n v="0.39999999999999997"/>
    <x v="1"/>
    <x v="125"/>
  </r>
  <r>
    <x v="0"/>
    <n v="1128299"/>
    <x v="369"/>
    <x v="4"/>
    <x v="18"/>
    <x v="22"/>
    <x v="1"/>
    <n v="53"/>
    <x v="142"/>
    <x v="3197"/>
    <n v="5342.4"/>
    <n v="0.42"/>
    <x v="1"/>
    <x v="102"/>
  </r>
  <r>
    <x v="0"/>
    <n v="1128299"/>
    <x v="369"/>
    <x v="4"/>
    <x v="18"/>
    <x v="22"/>
    <x v="2"/>
    <n v="53"/>
    <x v="102"/>
    <x v="3198"/>
    <n v="4216.1499999999996"/>
    <n v="0.37"/>
    <x v="1"/>
    <x v="102"/>
  </r>
  <r>
    <x v="0"/>
    <n v="1128299"/>
    <x v="369"/>
    <x v="4"/>
    <x v="18"/>
    <x v="22"/>
    <x v="3"/>
    <n v="52"/>
    <x v="224"/>
    <x v="3199"/>
    <n v="2758.08"/>
    <n v="0.38999999999999996"/>
    <x v="1"/>
    <x v="107"/>
  </r>
  <r>
    <x v="0"/>
    <n v="1128299"/>
    <x v="369"/>
    <x v="4"/>
    <x v="18"/>
    <x v="22"/>
    <x v="4"/>
    <n v="51"/>
    <x v="348"/>
    <x v="3200"/>
    <n v="3029.4"/>
    <n v="0.45"/>
    <x v="1"/>
    <x v="109"/>
  </r>
  <r>
    <x v="0"/>
    <n v="1128299"/>
    <x v="369"/>
    <x v="4"/>
    <x v="18"/>
    <x v="22"/>
    <x v="5"/>
    <n v="55"/>
    <x v="232"/>
    <x v="1953"/>
    <n v="1495.9999999999998"/>
    <n v="0.33999999999999997"/>
    <x v="1"/>
    <x v="88"/>
  </r>
  <r>
    <x v="0"/>
    <n v="1128299"/>
    <x v="401"/>
    <x v="4"/>
    <x v="18"/>
    <x v="22"/>
    <x v="0"/>
    <n v="35"/>
    <x v="197"/>
    <x v="3201"/>
    <n v="2190.2999999999997"/>
    <n v="0.42"/>
    <x v="1"/>
    <x v="164"/>
  </r>
  <r>
    <x v="0"/>
    <n v="1128299"/>
    <x v="401"/>
    <x v="4"/>
    <x v="18"/>
    <x v="22"/>
    <x v="1"/>
    <n v="43"/>
    <x v="269"/>
    <x v="3202"/>
    <n v="2565.81"/>
    <n v="0.38999999999999996"/>
    <x v="1"/>
    <x v="94"/>
  </r>
  <r>
    <x v="0"/>
    <n v="1128299"/>
    <x v="401"/>
    <x v="4"/>
    <x v="18"/>
    <x v="22"/>
    <x v="2"/>
    <n v="34"/>
    <x v="252"/>
    <x v="2468"/>
    <n v="1060.8"/>
    <n v="0.39999999999999997"/>
    <x v="1"/>
    <x v="111"/>
  </r>
  <r>
    <x v="0"/>
    <n v="1128299"/>
    <x v="401"/>
    <x v="4"/>
    <x v="18"/>
    <x v="22"/>
    <x v="3"/>
    <n v="37"/>
    <x v="227"/>
    <x v="3087"/>
    <n v="1036"/>
    <n v="0.39999999999999997"/>
    <x v="1"/>
    <x v="117"/>
  </r>
  <r>
    <x v="0"/>
    <n v="1128299"/>
    <x v="401"/>
    <x v="4"/>
    <x v="18"/>
    <x v="22"/>
    <x v="4"/>
    <n v="39"/>
    <x v="238"/>
    <x v="2139"/>
    <n v="1356.42"/>
    <n v="0.47000000000000003"/>
    <x v="1"/>
    <x v="93"/>
  </r>
  <r>
    <x v="0"/>
    <n v="1128299"/>
    <x v="401"/>
    <x v="4"/>
    <x v="18"/>
    <x v="22"/>
    <x v="5"/>
    <n v="33"/>
    <x v="170"/>
    <x v="3203"/>
    <n v="986.04"/>
    <n v="0.36"/>
    <x v="1"/>
    <x v="112"/>
  </r>
  <r>
    <x v="0"/>
    <n v="1128299"/>
    <x v="430"/>
    <x v="4"/>
    <x v="18"/>
    <x v="22"/>
    <x v="0"/>
    <n v="28"/>
    <x v="164"/>
    <x v="2165"/>
    <n v="1332.8"/>
    <n v="0.39999999999999997"/>
    <x v="1"/>
    <x v="128"/>
  </r>
  <r>
    <x v="0"/>
    <n v="1128299"/>
    <x v="430"/>
    <x v="4"/>
    <x v="18"/>
    <x v="22"/>
    <x v="1"/>
    <n v="39"/>
    <x v="217"/>
    <x v="3204"/>
    <n v="2563.86"/>
    <n v="0.38"/>
    <x v="1"/>
    <x v="93"/>
  </r>
  <r>
    <x v="0"/>
    <n v="1128299"/>
    <x v="430"/>
    <x v="4"/>
    <x v="18"/>
    <x v="22"/>
    <x v="2"/>
    <n v="39"/>
    <x v="164"/>
    <x v="1510"/>
    <n v="1949.22"/>
    <n v="0.42"/>
    <x v="1"/>
    <x v="93"/>
  </r>
  <r>
    <x v="0"/>
    <n v="1128299"/>
    <x v="430"/>
    <x v="4"/>
    <x v="18"/>
    <x v="22"/>
    <x v="3"/>
    <n v="31"/>
    <x v="253"/>
    <x v="3205"/>
    <n v="1158.47"/>
    <n v="0.37"/>
    <x v="1"/>
    <x v="165"/>
  </r>
  <r>
    <x v="0"/>
    <n v="1128299"/>
    <x v="430"/>
    <x v="4"/>
    <x v="18"/>
    <x v="22"/>
    <x v="4"/>
    <n v="42"/>
    <x v="193"/>
    <x v="1692"/>
    <n v="2072.7000000000003"/>
    <n v="0.47000000000000003"/>
    <x v="1"/>
    <x v="119"/>
  </r>
  <r>
    <x v="0"/>
    <n v="1128299"/>
    <x v="430"/>
    <x v="4"/>
    <x v="18"/>
    <x v="22"/>
    <x v="5"/>
    <n v="40"/>
    <x v="245"/>
    <x v="3206"/>
    <n v="1395.2"/>
    <n v="0.32"/>
    <x v="1"/>
    <x v="163"/>
  </r>
  <r>
    <x v="0"/>
    <n v="1128299"/>
    <x v="461"/>
    <x v="4"/>
    <x v="18"/>
    <x v="22"/>
    <x v="0"/>
    <n v="34"/>
    <x v="217"/>
    <x v="3207"/>
    <n v="2470.44"/>
    <n v="0.42"/>
    <x v="1"/>
    <x v="111"/>
  </r>
  <r>
    <x v="0"/>
    <n v="1128299"/>
    <x v="461"/>
    <x v="4"/>
    <x v="18"/>
    <x v="22"/>
    <x v="1"/>
    <n v="34"/>
    <x v="166"/>
    <x v="3008"/>
    <n v="2780.18"/>
    <n v="0.37"/>
    <x v="1"/>
    <x v="111"/>
  </r>
  <r>
    <x v="0"/>
    <n v="1128299"/>
    <x v="461"/>
    <x v="4"/>
    <x v="18"/>
    <x v="22"/>
    <x v="2"/>
    <n v="33"/>
    <x v="231"/>
    <x v="1770"/>
    <n v="1840.4099999999999"/>
    <n v="0.38999999999999996"/>
    <x v="1"/>
    <x v="112"/>
  </r>
  <r>
    <x v="0"/>
    <n v="1128299"/>
    <x v="461"/>
    <x v="4"/>
    <x v="18"/>
    <x v="22"/>
    <x v="3"/>
    <n v="36"/>
    <x v="179"/>
    <x v="1052"/>
    <n v="2021.7599999999998"/>
    <n v="0.38999999999999996"/>
    <x v="1"/>
    <x v="86"/>
  </r>
  <r>
    <x v="0"/>
    <n v="1128299"/>
    <x v="461"/>
    <x v="4"/>
    <x v="18"/>
    <x v="22"/>
    <x v="4"/>
    <n v="56"/>
    <x v="224"/>
    <x v="2074"/>
    <n v="3351.04"/>
    <n v="0.44"/>
    <x v="1"/>
    <x v="97"/>
  </r>
  <r>
    <x v="0"/>
    <n v="1128299"/>
    <x v="461"/>
    <x v="4"/>
    <x v="18"/>
    <x v="22"/>
    <x v="5"/>
    <n v="60"/>
    <x v="129"/>
    <x v="846"/>
    <n v="3484.7999999999997"/>
    <n v="0.32999999999999996"/>
    <x v="1"/>
    <x v="106"/>
  </r>
  <r>
    <x v="0"/>
    <n v="1128299"/>
    <x v="490"/>
    <x v="4"/>
    <x v="18"/>
    <x v="22"/>
    <x v="0"/>
    <n v="49"/>
    <x v="154"/>
    <x v="1897"/>
    <n v="4860.7999999999993"/>
    <n v="0.39999999999999997"/>
    <x v="1"/>
    <x v="98"/>
  </r>
  <r>
    <x v="0"/>
    <n v="1128299"/>
    <x v="490"/>
    <x v="4"/>
    <x v="18"/>
    <x v="22"/>
    <x v="1"/>
    <n v="54"/>
    <x v="37"/>
    <x v="795"/>
    <n v="4981.5"/>
    <n v="0.41"/>
    <x v="1"/>
    <x v="99"/>
  </r>
  <r>
    <x v="2"/>
    <n v="1128299"/>
    <x v="490"/>
    <x v="4"/>
    <x v="18"/>
    <x v="22"/>
    <x v="2"/>
    <n v="53"/>
    <x v="241"/>
    <x v="2293"/>
    <n v="3497.9999999999995"/>
    <n v="0.39999999999999997"/>
    <x v="1"/>
    <x v="102"/>
  </r>
  <r>
    <x v="2"/>
    <n v="1128299"/>
    <x v="490"/>
    <x v="4"/>
    <x v="18"/>
    <x v="22"/>
    <x v="3"/>
    <n v="51"/>
    <x v="129"/>
    <x v="3040"/>
    <n v="3500.6399999999994"/>
    <n v="0.38999999999999996"/>
    <x v="1"/>
    <x v="109"/>
  </r>
  <r>
    <x v="2"/>
    <n v="1128299"/>
    <x v="490"/>
    <x v="4"/>
    <x v="18"/>
    <x v="22"/>
    <x v="4"/>
    <n v="59"/>
    <x v="350"/>
    <x v="3208"/>
    <n v="3890.4600000000005"/>
    <n v="0.42000000000000004"/>
    <x v="1"/>
    <x v="95"/>
  </r>
  <r>
    <x v="2"/>
    <n v="1128299"/>
    <x v="490"/>
    <x v="4"/>
    <x v="18"/>
    <x v="22"/>
    <x v="5"/>
    <n v="65"/>
    <x v="330"/>
    <x v="969"/>
    <n v="4322.5"/>
    <n v="0.35"/>
    <x v="1"/>
    <x v="124"/>
  </r>
  <r>
    <x v="2"/>
    <n v="1185732"/>
    <x v="183"/>
    <x v="4"/>
    <x v="18"/>
    <x v="22"/>
    <x v="0"/>
    <n v="23"/>
    <x v="148"/>
    <x v="3209"/>
    <n v="2786.6800000000003"/>
    <n v="0.52"/>
    <x v="1"/>
    <x v="113"/>
  </r>
  <r>
    <x v="2"/>
    <n v="1185732"/>
    <x v="183"/>
    <x v="4"/>
    <x v="18"/>
    <x v="22"/>
    <x v="1"/>
    <n v="28"/>
    <x v="283"/>
    <x v="1078"/>
    <n v="2460.92"/>
    <n v="0.47"/>
    <x v="1"/>
    <x v="128"/>
  </r>
  <r>
    <x v="2"/>
    <n v="1185732"/>
    <x v="183"/>
    <x v="4"/>
    <x v="18"/>
    <x v="22"/>
    <x v="2"/>
    <n v="18"/>
    <x v="129"/>
    <x v="2094"/>
    <n v="1013.76"/>
    <n v="0.32"/>
    <x v="1"/>
    <x v="129"/>
  </r>
  <r>
    <x v="2"/>
    <n v="1185732"/>
    <x v="183"/>
    <x v="4"/>
    <x v="18"/>
    <x v="22"/>
    <x v="3"/>
    <n v="21"/>
    <x v="224"/>
    <x v="2062"/>
    <n v="1199.52"/>
    <n v="0.42"/>
    <x v="1"/>
    <x v="168"/>
  </r>
  <r>
    <x v="2"/>
    <n v="1185732"/>
    <x v="183"/>
    <x v="4"/>
    <x v="18"/>
    <x v="22"/>
    <x v="4"/>
    <n v="30"/>
    <x v="150"/>
    <x v="1077"/>
    <n v="1889.9999999999998"/>
    <n v="0.44999999999999996"/>
    <x v="1"/>
    <x v="167"/>
  </r>
  <r>
    <x v="2"/>
    <n v="1185732"/>
    <x v="183"/>
    <x v="4"/>
    <x v="18"/>
    <x v="22"/>
    <x v="5"/>
    <n v="25"/>
    <x v="335"/>
    <x v="3210"/>
    <n v="2798.5000000000005"/>
    <n v="0.58000000000000007"/>
    <x v="1"/>
    <x v="130"/>
  </r>
  <r>
    <x v="2"/>
    <n v="1185732"/>
    <x v="212"/>
    <x v="4"/>
    <x v="18"/>
    <x v="22"/>
    <x v="0"/>
    <n v="26"/>
    <x v="254"/>
    <x v="2216"/>
    <n v="3660.8"/>
    <n v="0.55000000000000004"/>
    <x v="1"/>
    <x v="166"/>
  </r>
  <r>
    <x v="2"/>
    <n v="1185732"/>
    <x v="212"/>
    <x v="4"/>
    <x v="18"/>
    <x v="22"/>
    <x v="1"/>
    <n v="27"/>
    <x v="269"/>
    <x v="3035"/>
    <n v="1858.9499999999998"/>
    <n v="0.44999999999999996"/>
    <x v="1"/>
    <x v="118"/>
  </r>
  <r>
    <x v="2"/>
    <n v="1185732"/>
    <x v="212"/>
    <x v="4"/>
    <x v="18"/>
    <x v="22"/>
    <x v="2"/>
    <n v="17"/>
    <x v="84"/>
    <x v="1073"/>
    <n v="1040.3999999999999"/>
    <n v="0.36"/>
    <x v="1"/>
    <x v="171"/>
  </r>
  <r>
    <x v="3"/>
    <n v="1185732"/>
    <x v="206"/>
    <x v="2"/>
    <x v="21"/>
    <x v="25"/>
    <x v="3"/>
    <n v="16"/>
    <x v="270"/>
    <x v="2782"/>
    <n v="624.96"/>
    <n v="0.42000000000000004"/>
    <x v="1"/>
    <x v="173"/>
  </r>
  <r>
    <x v="3"/>
    <n v="1185732"/>
    <x v="206"/>
    <x v="2"/>
    <x v="21"/>
    <x v="25"/>
    <x v="4"/>
    <n v="28"/>
    <x v="196"/>
    <x v="1597"/>
    <n v="1411.2"/>
    <n v="0.42"/>
    <x v="1"/>
    <x v="128"/>
  </r>
  <r>
    <x v="3"/>
    <n v="1185732"/>
    <x v="206"/>
    <x v="2"/>
    <x v="21"/>
    <x v="25"/>
    <x v="5"/>
    <n v="18"/>
    <x v="197"/>
    <x v="3211"/>
    <n v="1475.1000000000001"/>
    <n v="0.55000000000000004"/>
    <x v="1"/>
    <x v="129"/>
  </r>
  <r>
    <x v="3"/>
    <n v="1185732"/>
    <x v="215"/>
    <x v="2"/>
    <x v="21"/>
    <x v="25"/>
    <x v="0"/>
    <n v="20"/>
    <x v="151"/>
    <x v="2208"/>
    <n v="1960.8000000000002"/>
    <n v="0.43000000000000005"/>
    <x v="1"/>
    <x v="127"/>
  </r>
  <r>
    <x v="3"/>
    <n v="1185732"/>
    <x v="215"/>
    <x v="2"/>
    <x v="21"/>
    <x v="25"/>
    <x v="1"/>
    <n v="22"/>
    <x v="193"/>
    <x v="3139"/>
    <n v="923.99999999999989"/>
    <n v="0.39999999999999997"/>
    <x v="1"/>
    <x v="170"/>
  </r>
  <r>
    <x v="3"/>
    <n v="1185732"/>
    <x v="215"/>
    <x v="2"/>
    <x v="21"/>
    <x v="25"/>
    <x v="2"/>
    <n v="16"/>
    <x v="150"/>
    <x v="3059"/>
    <n v="873.59999999999991"/>
    <n v="0.38999999999999996"/>
    <x v="1"/>
    <x v="173"/>
  </r>
  <r>
    <x v="3"/>
    <n v="1185732"/>
    <x v="215"/>
    <x v="2"/>
    <x v="21"/>
    <x v="25"/>
    <x v="3"/>
    <n v="20"/>
    <x v="41"/>
    <x v="3212"/>
    <n v="630.00000000000011"/>
    <n v="0.42000000000000004"/>
    <x v="1"/>
    <x v="127"/>
  </r>
  <r>
    <x v="3"/>
    <n v="1185732"/>
    <x v="215"/>
    <x v="2"/>
    <x v="21"/>
    <x v="25"/>
    <x v="4"/>
    <n v="28"/>
    <x v="228"/>
    <x v="2462"/>
    <n v="1007.9999999999999"/>
    <n v="0.39999999999999997"/>
    <x v="1"/>
    <x v="128"/>
  </r>
  <r>
    <x v="3"/>
    <n v="1185732"/>
    <x v="215"/>
    <x v="2"/>
    <x v="21"/>
    <x v="25"/>
    <x v="5"/>
    <n v="21"/>
    <x v="150"/>
    <x v="1454"/>
    <n v="1675.8000000000002"/>
    <n v="0.57000000000000006"/>
    <x v="1"/>
    <x v="168"/>
  </r>
  <r>
    <x v="3"/>
    <n v="1185732"/>
    <x v="234"/>
    <x v="2"/>
    <x v="21"/>
    <x v="25"/>
    <x v="0"/>
    <n v="20"/>
    <x v="145"/>
    <x v="3213"/>
    <n v="1784.8000000000002"/>
    <n v="0.46"/>
    <x v="1"/>
    <x v="127"/>
  </r>
  <r>
    <x v="3"/>
    <n v="1185732"/>
    <x v="234"/>
    <x v="2"/>
    <x v="21"/>
    <x v="25"/>
    <x v="1"/>
    <n v="20"/>
    <x v="215"/>
    <x v="2738"/>
    <n v="821.4"/>
    <n v="0.37"/>
    <x v="1"/>
    <x v="127"/>
  </r>
  <r>
    <x v="3"/>
    <n v="1185732"/>
    <x v="234"/>
    <x v="2"/>
    <x v="21"/>
    <x v="25"/>
    <x v="2"/>
    <n v="10"/>
    <x v="336"/>
    <x v="3214"/>
    <n v="438.7"/>
    <n v="0.41"/>
    <x v="1"/>
    <x v="158"/>
  </r>
  <r>
    <x v="3"/>
    <n v="1185732"/>
    <x v="234"/>
    <x v="2"/>
    <x v="21"/>
    <x v="25"/>
    <x v="3"/>
    <n v="14"/>
    <x v="41"/>
    <x v="2041"/>
    <n v="472.5"/>
    <n v="0.45"/>
    <x v="1"/>
    <x v="146"/>
  </r>
  <r>
    <x v="3"/>
    <n v="1185732"/>
    <x v="234"/>
    <x v="2"/>
    <x v="21"/>
    <x v="25"/>
    <x v="4"/>
    <n v="24"/>
    <x v="246"/>
    <x v="1004"/>
    <n v="823.68"/>
    <n v="0.38999999999999996"/>
    <x v="1"/>
    <x v="110"/>
  </r>
  <r>
    <x v="3"/>
    <n v="1185732"/>
    <x v="234"/>
    <x v="2"/>
    <x v="21"/>
    <x v="25"/>
    <x v="5"/>
    <n v="20"/>
    <x v="224"/>
    <x v="3215"/>
    <n v="1414.4"/>
    <n v="0.52"/>
    <x v="1"/>
    <x v="127"/>
  </r>
  <r>
    <x v="3"/>
    <n v="1185732"/>
    <x v="265"/>
    <x v="2"/>
    <x v="21"/>
    <x v="25"/>
    <x v="0"/>
    <n v="27"/>
    <x v="151"/>
    <x v="3216"/>
    <n v="2647.0800000000004"/>
    <n v="0.43000000000000005"/>
    <x v="1"/>
    <x v="118"/>
  </r>
  <r>
    <x v="3"/>
    <n v="1185732"/>
    <x v="265"/>
    <x v="2"/>
    <x v="21"/>
    <x v="25"/>
    <x v="1"/>
    <n v="22"/>
    <x v="209"/>
    <x v="1556"/>
    <n v="1182.72"/>
    <n v="0.42"/>
    <x v="1"/>
    <x v="170"/>
  </r>
  <r>
    <x v="3"/>
    <n v="1185732"/>
    <x v="265"/>
    <x v="2"/>
    <x v="21"/>
    <x v="25"/>
    <x v="2"/>
    <n v="19"/>
    <x v="245"/>
    <x v="3217"/>
    <n v="786.98"/>
    <n v="0.38"/>
    <x v="1"/>
    <x v="131"/>
  </r>
  <r>
    <x v="3"/>
    <n v="1185732"/>
    <x v="265"/>
    <x v="2"/>
    <x v="21"/>
    <x v="25"/>
    <x v="3"/>
    <n v="19"/>
    <x v="198"/>
    <x v="1016"/>
    <n v="767.98000000000013"/>
    <n v="0.43000000000000005"/>
    <x v="1"/>
    <x v="131"/>
  </r>
  <r>
    <x v="3"/>
    <n v="1185732"/>
    <x v="265"/>
    <x v="2"/>
    <x v="21"/>
    <x v="25"/>
    <x v="4"/>
    <n v="29"/>
    <x v="228"/>
    <x v="3218"/>
    <n v="1096.2"/>
    <n v="0.42"/>
    <x v="1"/>
    <x v="116"/>
  </r>
  <r>
    <x v="3"/>
    <n v="1185732"/>
    <x v="265"/>
    <x v="2"/>
    <x v="21"/>
    <x v="25"/>
    <x v="5"/>
    <n v="32"/>
    <x v="209"/>
    <x v="1062"/>
    <n v="2334.7200000000003"/>
    <n v="0.57000000000000006"/>
    <x v="1"/>
    <x v="114"/>
  </r>
  <r>
    <x v="3"/>
    <n v="1185732"/>
    <x v="295"/>
    <x v="2"/>
    <x v="21"/>
    <x v="25"/>
    <x v="0"/>
    <n v="21"/>
    <x v="159"/>
    <x v="1716"/>
    <n v="1878.2400000000002"/>
    <n v="0.43000000000000005"/>
    <x v="1"/>
    <x v="168"/>
  </r>
  <r>
    <x v="3"/>
    <n v="1185732"/>
    <x v="295"/>
    <x v="2"/>
    <x v="21"/>
    <x v="25"/>
    <x v="1"/>
    <n v="18"/>
    <x v="348"/>
    <x v="1463"/>
    <n v="950.4"/>
    <n v="0.39999999999999997"/>
    <x v="1"/>
    <x v="129"/>
  </r>
  <r>
    <x v="3"/>
    <n v="1185732"/>
    <x v="295"/>
    <x v="2"/>
    <x v="21"/>
    <x v="25"/>
    <x v="2"/>
    <n v="13"/>
    <x v="209"/>
    <x v="2735"/>
    <n v="615.67999999999995"/>
    <n v="0.37"/>
    <x v="1"/>
    <x v="169"/>
  </r>
  <r>
    <x v="3"/>
    <n v="1185732"/>
    <x v="295"/>
    <x v="2"/>
    <x v="21"/>
    <x v="25"/>
    <x v="3"/>
    <n v="13"/>
    <x v="348"/>
    <x v="2819"/>
    <n v="737.88000000000011"/>
    <n v="0.43000000000000005"/>
    <x v="1"/>
    <x v="169"/>
  </r>
  <r>
    <x v="3"/>
    <n v="1185732"/>
    <x v="295"/>
    <x v="2"/>
    <x v="21"/>
    <x v="25"/>
    <x v="4"/>
    <n v="24"/>
    <x v="348"/>
    <x v="2094"/>
    <n v="1172.1600000000001"/>
    <n v="0.37"/>
    <x v="1"/>
    <x v="110"/>
  </r>
  <r>
    <x v="3"/>
    <n v="1185732"/>
    <x v="295"/>
    <x v="2"/>
    <x v="21"/>
    <x v="25"/>
    <x v="5"/>
    <n v="32"/>
    <x v="330"/>
    <x v="1160"/>
    <n v="3283.2000000000003"/>
    <n v="0.54"/>
    <x v="1"/>
    <x v="114"/>
  </r>
  <r>
    <x v="3"/>
    <n v="1185732"/>
    <x v="324"/>
    <x v="2"/>
    <x v="21"/>
    <x v="25"/>
    <x v="0"/>
    <n v="28"/>
    <x v="154"/>
    <x v="1367"/>
    <n v="2985.9200000000005"/>
    <n v="0.43000000000000005"/>
    <x v="1"/>
    <x v="128"/>
  </r>
  <r>
    <x v="3"/>
    <n v="1185732"/>
    <x v="324"/>
    <x v="2"/>
    <x v="21"/>
    <x v="25"/>
    <x v="1"/>
    <n v="20"/>
    <x v="131"/>
    <x v="2236"/>
    <n v="1419.6"/>
    <n v="0.38999999999999996"/>
    <x v="1"/>
    <x v="127"/>
  </r>
  <r>
    <x v="3"/>
    <n v="1185732"/>
    <x v="324"/>
    <x v="2"/>
    <x v="21"/>
    <x v="25"/>
    <x v="2"/>
    <n v="19"/>
    <x v="350"/>
    <x v="3219"/>
    <n v="1163.3699999999999"/>
    <n v="0.38999999999999996"/>
    <x v="1"/>
    <x v="131"/>
  </r>
  <r>
    <x v="3"/>
    <n v="1185732"/>
    <x v="324"/>
    <x v="2"/>
    <x v="21"/>
    <x v="25"/>
    <x v="3"/>
    <n v="16"/>
    <x v="209"/>
    <x v="3220"/>
    <n v="962.56000000000006"/>
    <n v="0.47000000000000003"/>
    <x v="1"/>
    <x v="173"/>
  </r>
  <r>
    <x v="3"/>
    <n v="1185732"/>
    <x v="324"/>
    <x v="2"/>
    <x v="21"/>
    <x v="25"/>
    <x v="4"/>
    <n v="28"/>
    <x v="150"/>
    <x v="3221"/>
    <n v="1489.6"/>
    <n v="0.38"/>
    <x v="1"/>
    <x v="128"/>
  </r>
  <r>
    <x v="3"/>
    <n v="1185732"/>
    <x v="324"/>
    <x v="2"/>
    <x v="21"/>
    <x v="25"/>
    <x v="5"/>
    <n v="32"/>
    <x v="322"/>
    <x v="1290"/>
    <n v="3590.4"/>
    <n v="0.55000000000000004"/>
    <x v="1"/>
    <x v="114"/>
  </r>
  <r>
    <x v="3"/>
    <n v="1185732"/>
    <x v="356"/>
    <x v="2"/>
    <x v="21"/>
    <x v="25"/>
    <x v="0"/>
    <n v="27"/>
    <x v="154"/>
    <x v="1348"/>
    <n v="3147.1200000000003"/>
    <n v="0.47000000000000003"/>
    <x v="1"/>
    <x v="118"/>
  </r>
  <r>
    <x v="3"/>
    <n v="1185732"/>
    <x v="356"/>
    <x v="2"/>
    <x v="21"/>
    <x v="25"/>
    <x v="1"/>
    <n v="28"/>
    <x v="289"/>
    <x v="3222"/>
    <n v="2105.04"/>
    <n v="0.42"/>
    <x v="1"/>
    <x v="128"/>
  </r>
  <r>
    <x v="3"/>
    <n v="1185732"/>
    <x v="356"/>
    <x v="2"/>
    <x v="21"/>
    <x v="25"/>
    <x v="2"/>
    <n v="23"/>
    <x v="174"/>
    <x v="2370"/>
    <n v="1489.9399999999998"/>
    <n v="0.41"/>
    <x v="1"/>
    <x v="113"/>
  </r>
  <r>
    <x v="3"/>
    <n v="1185732"/>
    <x v="356"/>
    <x v="2"/>
    <x v="21"/>
    <x v="25"/>
    <x v="3"/>
    <n v="14"/>
    <x v="168"/>
    <x v="2746"/>
    <n v="815.92000000000007"/>
    <n v="0.47000000000000003"/>
    <x v="1"/>
    <x v="146"/>
  </r>
  <r>
    <x v="3"/>
    <n v="1185732"/>
    <x v="356"/>
    <x v="2"/>
    <x v="21"/>
    <x v="25"/>
    <x v="4"/>
    <n v="23"/>
    <x v="245"/>
    <x v="2439"/>
    <n v="977.7299999999999"/>
    <n v="0.38999999999999996"/>
    <x v="1"/>
    <x v="113"/>
  </r>
  <r>
    <x v="3"/>
    <n v="1185732"/>
    <x v="356"/>
    <x v="2"/>
    <x v="21"/>
    <x v="25"/>
    <x v="5"/>
    <n v="27"/>
    <x v="328"/>
    <x v="1302"/>
    <n v="2831.76"/>
    <n v="0.57000000000000006"/>
    <x v="1"/>
    <x v="118"/>
  </r>
  <r>
    <x v="3"/>
    <n v="1185732"/>
    <x v="388"/>
    <x v="2"/>
    <x v="21"/>
    <x v="25"/>
    <x v="0"/>
    <n v="23"/>
    <x v="151"/>
    <x v="2404"/>
    <n v="2359.8000000000002"/>
    <n v="0.45"/>
    <x v="1"/>
    <x v="113"/>
  </r>
  <r>
    <x v="3"/>
    <n v="1185732"/>
    <x v="388"/>
    <x v="2"/>
    <x v="21"/>
    <x v="25"/>
    <x v="1"/>
    <n v="19"/>
    <x v="174"/>
    <x v="3071"/>
    <n v="1140.76"/>
    <n v="0.38"/>
    <x v="1"/>
    <x v="131"/>
  </r>
  <r>
    <x v="3"/>
    <n v="1185732"/>
    <x v="388"/>
    <x v="2"/>
    <x v="21"/>
    <x v="25"/>
    <x v="2"/>
    <n v="7"/>
    <x v="193"/>
    <x v="3223"/>
    <n v="308.7"/>
    <n v="0.42"/>
    <x v="1"/>
    <x v="175"/>
  </r>
  <r>
    <x v="3"/>
    <n v="1185732"/>
    <x v="388"/>
    <x v="2"/>
    <x v="21"/>
    <x v="25"/>
    <x v="3"/>
    <n v="7"/>
    <x v="215"/>
    <x v="3224"/>
    <n v="357.42"/>
    <n v="0.46"/>
    <x v="1"/>
    <x v="175"/>
  </r>
  <r>
    <x v="3"/>
    <n v="1185732"/>
    <x v="388"/>
    <x v="2"/>
    <x v="21"/>
    <x v="25"/>
    <x v="4"/>
    <n v="16"/>
    <x v="351"/>
    <x v="2628"/>
    <n v="747.83999999999992"/>
    <n v="0.41"/>
    <x v="1"/>
    <x v="173"/>
  </r>
  <r>
    <x v="3"/>
    <n v="1185732"/>
    <x v="388"/>
    <x v="2"/>
    <x v="21"/>
    <x v="25"/>
    <x v="5"/>
    <n v="18"/>
    <x v="348"/>
    <x v="1463"/>
    <n v="1354.3200000000002"/>
    <n v="0.57000000000000006"/>
    <x v="1"/>
    <x v="129"/>
  </r>
  <r>
    <x v="3"/>
    <n v="1185732"/>
    <x v="417"/>
    <x v="2"/>
    <x v="21"/>
    <x v="25"/>
    <x v="0"/>
    <n v="24"/>
    <x v="338"/>
    <x v="3225"/>
    <n v="2267.2800000000002"/>
    <n v="0.47000000000000003"/>
    <x v="1"/>
    <x v="110"/>
  </r>
  <r>
    <x v="3"/>
    <n v="1185732"/>
    <x v="417"/>
    <x v="2"/>
    <x v="21"/>
    <x v="25"/>
    <x v="1"/>
    <n v="14"/>
    <x v="348"/>
    <x v="1041"/>
    <n v="739.19999999999993"/>
    <n v="0.39999999999999997"/>
    <x v="1"/>
    <x v="146"/>
  </r>
  <r>
    <x v="3"/>
    <n v="1185732"/>
    <x v="417"/>
    <x v="2"/>
    <x v="21"/>
    <x v="25"/>
    <x v="2"/>
    <n v="13"/>
    <x v="228"/>
    <x v="2489"/>
    <n v="479.7"/>
    <n v="0.41"/>
    <x v="1"/>
    <x v="169"/>
  </r>
  <r>
    <x v="3"/>
    <n v="1185732"/>
    <x v="417"/>
    <x v="2"/>
    <x v="21"/>
    <x v="25"/>
    <x v="3"/>
    <n v="13"/>
    <x v="198"/>
    <x v="3226"/>
    <n v="562.12"/>
    <n v="0.46"/>
    <x v="1"/>
    <x v="169"/>
  </r>
  <r>
    <x v="3"/>
    <n v="1185732"/>
    <x v="417"/>
    <x v="2"/>
    <x v="21"/>
    <x v="25"/>
    <x v="4"/>
    <n v="20"/>
    <x v="211"/>
    <x v="3227"/>
    <n v="662.99999999999989"/>
    <n v="0.38999999999999996"/>
    <x v="1"/>
    <x v="127"/>
  </r>
  <r>
    <x v="3"/>
    <n v="1185732"/>
    <x v="417"/>
    <x v="2"/>
    <x v="21"/>
    <x v="25"/>
    <x v="5"/>
    <n v="25"/>
    <x v="150"/>
    <x v="2795"/>
    <n v="1890.0000000000002"/>
    <n v="0.54"/>
    <x v="1"/>
    <x v="130"/>
  </r>
  <r>
    <x v="3"/>
    <n v="1185732"/>
    <x v="448"/>
    <x v="2"/>
    <x v="21"/>
    <x v="25"/>
    <x v="0"/>
    <n v="22"/>
    <x v="241"/>
    <x v="3228"/>
    <n v="1560.9"/>
    <n v="0.43000000000000005"/>
    <x v="1"/>
    <x v="170"/>
  </r>
  <r>
    <x v="3"/>
    <n v="1185732"/>
    <x v="448"/>
    <x v="2"/>
    <x v="21"/>
    <x v="25"/>
    <x v="1"/>
    <n v="14"/>
    <x v="224"/>
    <x v="2684"/>
    <n v="742.56"/>
    <n v="0.38999999999999996"/>
    <x v="1"/>
    <x v="146"/>
  </r>
  <r>
    <x v="3"/>
    <n v="1185732"/>
    <x v="448"/>
    <x v="2"/>
    <x v="21"/>
    <x v="25"/>
    <x v="2"/>
    <n v="14"/>
    <x v="336"/>
    <x v="3229"/>
    <n v="629.16"/>
    <n v="0.42"/>
    <x v="1"/>
    <x v="146"/>
  </r>
  <r>
    <x v="3"/>
    <n v="1185732"/>
    <x v="448"/>
    <x v="2"/>
    <x v="21"/>
    <x v="25"/>
    <x v="3"/>
    <n v="15"/>
    <x v="168"/>
    <x v="3230"/>
    <n v="781.2"/>
    <n v="0.42000000000000004"/>
    <x v="1"/>
    <x v="148"/>
  </r>
  <r>
    <x v="3"/>
    <n v="1185732"/>
    <x v="448"/>
    <x v="2"/>
    <x v="21"/>
    <x v="25"/>
    <x v="4"/>
    <n v="28"/>
    <x v="248"/>
    <x v="1032"/>
    <n v="1308.72"/>
    <n v="0.38"/>
    <x v="1"/>
    <x v="128"/>
  </r>
  <r>
    <x v="3"/>
    <n v="1185732"/>
    <x v="448"/>
    <x v="2"/>
    <x v="21"/>
    <x v="25"/>
    <x v="5"/>
    <n v="35"/>
    <x v="174"/>
    <x v="3231"/>
    <n v="3041.5000000000005"/>
    <n v="0.55000000000000004"/>
    <x v="1"/>
    <x v="164"/>
  </r>
  <r>
    <x v="3"/>
    <n v="1185732"/>
    <x v="477"/>
    <x v="2"/>
    <x v="21"/>
    <x v="25"/>
    <x v="0"/>
    <n v="29"/>
    <x v="108"/>
    <x v="2077"/>
    <n v="3081.54"/>
    <n v="0.46"/>
    <x v="1"/>
    <x v="116"/>
  </r>
  <r>
    <x v="3"/>
    <n v="1185732"/>
    <x v="477"/>
    <x v="2"/>
    <x v="21"/>
    <x v="25"/>
    <x v="1"/>
    <n v="22"/>
    <x v="84"/>
    <x v="2142"/>
    <n v="1570.8"/>
    <n v="0.42"/>
    <x v="1"/>
    <x v="170"/>
  </r>
  <r>
    <x v="3"/>
    <n v="1185732"/>
    <x v="477"/>
    <x v="2"/>
    <x v="21"/>
    <x v="25"/>
    <x v="2"/>
    <n v="20"/>
    <x v="269"/>
    <x v="2167"/>
    <n v="1132.2"/>
    <n v="0.37"/>
    <x v="1"/>
    <x v="127"/>
  </r>
  <r>
    <x v="3"/>
    <n v="1185732"/>
    <x v="477"/>
    <x v="2"/>
    <x v="21"/>
    <x v="25"/>
    <x v="3"/>
    <n v="22"/>
    <x v="224"/>
    <x v="1128"/>
    <n v="1256.6400000000001"/>
    <n v="0.42000000000000004"/>
    <x v="1"/>
    <x v="170"/>
  </r>
  <r>
    <x v="3"/>
    <n v="1185732"/>
    <x v="477"/>
    <x v="2"/>
    <x v="21"/>
    <x v="25"/>
    <x v="4"/>
    <n v="27"/>
    <x v="168"/>
    <x v="3232"/>
    <n v="1372.6799999999998"/>
    <n v="0.41"/>
    <x v="1"/>
    <x v="118"/>
  </r>
  <r>
    <x v="3"/>
    <n v="1185732"/>
    <x v="477"/>
    <x v="2"/>
    <x v="21"/>
    <x v="25"/>
    <x v="5"/>
    <n v="29"/>
    <x v="84"/>
    <x v="2009"/>
    <n v="2563.6"/>
    <n v="0.52"/>
    <x v="1"/>
    <x v="116"/>
  </r>
  <r>
    <x v="3"/>
    <n v="1128299"/>
    <x v="188"/>
    <x v="2"/>
    <x v="21"/>
    <x v="25"/>
    <x v="0"/>
    <n v="24"/>
    <x v="245"/>
    <x v="3233"/>
    <n v="967.92"/>
    <n v="0.37"/>
    <x v="1"/>
    <x v="110"/>
  </r>
  <r>
    <x v="3"/>
    <n v="1128299"/>
    <x v="188"/>
    <x v="2"/>
    <x v="21"/>
    <x v="25"/>
    <x v="1"/>
    <n v="29"/>
    <x v="248"/>
    <x v="2020"/>
    <n v="1426.8"/>
    <n v="0.39999999999999997"/>
    <x v="1"/>
    <x v="116"/>
  </r>
  <r>
    <x v="3"/>
    <n v="1128299"/>
    <x v="188"/>
    <x v="2"/>
    <x v="21"/>
    <x v="25"/>
    <x v="2"/>
    <n v="31"/>
    <x v="193"/>
    <x v="3234"/>
    <n v="1269.4499999999998"/>
    <n v="0.38999999999999996"/>
    <x v="1"/>
    <x v="165"/>
  </r>
  <r>
    <x v="3"/>
    <n v="1128299"/>
    <x v="188"/>
    <x v="2"/>
    <x v="21"/>
    <x v="25"/>
    <x v="3"/>
    <n v="30"/>
    <x v="181"/>
    <x v="3235"/>
    <n v="775.2"/>
    <n v="0.38"/>
    <x v="1"/>
    <x v="167"/>
  </r>
  <r>
    <x v="3"/>
    <n v="1128299"/>
    <x v="188"/>
    <x v="2"/>
    <x v="21"/>
    <x v="25"/>
    <x v="4"/>
    <n v="35"/>
    <x v="206"/>
    <x v="3236"/>
    <n v="853.30000000000007"/>
    <n v="0.46"/>
    <x v="1"/>
    <x v="164"/>
  </r>
  <r>
    <x v="3"/>
    <n v="1128299"/>
    <x v="188"/>
    <x v="2"/>
    <x v="21"/>
    <x v="25"/>
    <x v="5"/>
    <n v="28"/>
    <x v="348"/>
    <x v="1683"/>
    <n v="1256.6399999999999"/>
    <n v="0.33999999999999997"/>
    <x v="1"/>
    <x v="128"/>
  </r>
  <r>
    <x v="3"/>
    <n v="1128299"/>
    <x v="698"/>
    <x v="2"/>
    <x v="21"/>
    <x v="25"/>
    <x v="0"/>
    <n v="22"/>
    <x v="269"/>
    <x v="2861"/>
    <n v="1380.06"/>
    <n v="0.41"/>
    <x v="1"/>
    <x v="170"/>
  </r>
  <r>
    <x v="3"/>
    <n v="1128299"/>
    <x v="698"/>
    <x v="2"/>
    <x v="21"/>
    <x v="25"/>
    <x v="1"/>
    <n v="29"/>
    <x v="248"/>
    <x v="2020"/>
    <n v="1498.1399999999999"/>
    <n v="0.42"/>
    <x v="1"/>
    <x v="116"/>
  </r>
  <r>
    <x v="3"/>
    <n v="1128299"/>
    <x v="698"/>
    <x v="2"/>
    <x v="21"/>
    <x v="25"/>
    <x v="2"/>
    <n v="28"/>
    <x v="248"/>
    <x v="1032"/>
    <n v="1274.28"/>
    <n v="0.37"/>
    <x v="1"/>
    <x v="128"/>
  </r>
  <r>
    <x v="3"/>
    <n v="1128299"/>
    <x v="698"/>
    <x v="2"/>
    <x v="22"/>
    <x v="16"/>
    <x v="3"/>
    <n v="29"/>
    <x v="293"/>
    <x v="2528"/>
    <n v="760.95999999999992"/>
    <n v="0.41"/>
    <x v="1"/>
    <x v="116"/>
  </r>
  <r>
    <x v="3"/>
    <n v="1128299"/>
    <x v="698"/>
    <x v="2"/>
    <x v="22"/>
    <x v="16"/>
    <x v="4"/>
    <n v="32"/>
    <x v="352"/>
    <x v="3237"/>
    <n v="605.44000000000005"/>
    <n v="0.44"/>
    <x v="1"/>
    <x v="114"/>
  </r>
  <r>
    <x v="3"/>
    <n v="1128299"/>
    <x v="698"/>
    <x v="2"/>
    <x v="22"/>
    <x v="16"/>
    <x v="5"/>
    <n v="28"/>
    <x v="230"/>
    <x v="3238"/>
    <n v="960.4"/>
    <n v="0.35"/>
    <x v="1"/>
    <x v="128"/>
  </r>
  <r>
    <x v="3"/>
    <n v="1128299"/>
    <x v="228"/>
    <x v="2"/>
    <x v="22"/>
    <x v="16"/>
    <x v="0"/>
    <n v="28"/>
    <x v="231"/>
    <x v="1476"/>
    <n v="1601.6"/>
    <n v="0.39999999999999997"/>
    <x v="1"/>
    <x v="128"/>
  </r>
  <r>
    <x v="3"/>
    <n v="1128299"/>
    <x v="228"/>
    <x v="2"/>
    <x v="22"/>
    <x v="16"/>
    <x v="1"/>
    <n v="40"/>
    <x v="230"/>
    <x v="3221"/>
    <n v="1607.1999999999998"/>
    <n v="0.41"/>
    <x v="1"/>
    <x v="163"/>
  </r>
  <r>
    <x v="3"/>
    <n v="1128299"/>
    <x v="228"/>
    <x v="2"/>
    <x v="22"/>
    <x v="16"/>
    <x v="2"/>
    <n v="41"/>
    <x v="205"/>
    <x v="2626"/>
    <n v="1744.96"/>
    <n v="0.38"/>
    <x v="1"/>
    <x v="87"/>
  </r>
  <r>
    <x v="3"/>
    <n v="1128299"/>
    <x v="228"/>
    <x v="2"/>
    <x v="22"/>
    <x v="16"/>
    <x v="3"/>
    <n v="39"/>
    <x v="41"/>
    <x v="2071"/>
    <n v="1082.25"/>
    <n v="0.37"/>
    <x v="1"/>
    <x v="93"/>
  </r>
  <r>
    <x v="3"/>
    <n v="1128299"/>
    <x v="228"/>
    <x v="2"/>
    <x v="22"/>
    <x v="16"/>
    <x v="4"/>
    <n v="43"/>
    <x v="267"/>
    <x v="3077"/>
    <n v="567.6"/>
    <n v="0.44"/>
    <x v="1"/>
    <x v="94"/>
  </r>
  <r>
    <x v="3"/>
    <n v="1128299"/>
    <x v="228"/>
    <x v="2"/>
    <x v="22"/>
    <x v="16"/>
    <x v="5"/>
    <n v="40"/>
    <x v="228"/>
    <x v="1104"/>
    <n v="1260"/>
    <n v="0.35"/>
    <x v="1"/>
    <x v="163"/>
  </r>
  <r>
    <x v="3"/>
    <n v="1128299"/>
    <x v="247"/>
    <x v="2"/>
    <x v="22"/>
    <x v="16"/>
    <x v="0"/>
    <n v="44"/>
    <x v="339"/>
    <x v="1790"/>
    <n v="2848.5599999999995"/>
    <n v="0.38999999999999996"/>
    <x v="1"/>
    <x v="90"/>
  </r>
  <r>
    <x v="3"/>
    <n v="1128299"/>
    <x v="247"/>
    <x v="2"/>
    <x v="22"/>
    <x v="16"/>
    <x v="1"/>
    <n v="39"/>
    <x v="246"/>
    <x v="1944"/>
    <n v="1407.12"/>
    <n v="0.41"/>
    <x v="1"/>
    <x v="93"/>
  </r>
  <r>
    <x v="3"/>
    <n v="1128299"/>
    <x v="247"/>
    <x v="2"/>
    <x v="22"/>
    <x v="16"/>
    <x v="2"/>
    <n v="47"/>
    <x v="351"/>
    <x v="3239"/>
    <n v="2196.7799999999997"/>
    <n v="0.41"/>
    <x v="1"/>
    <x v="85"/>
  </r>
  <r>
    <x v="3"/>
    <n v="1128299"/>
    <x v="247"/>
    <x v="2"/>
    <x v="22"/>
    <x v="16"/>
    <x v="3"/>
    <n v="34"/>
    <x v="227"/>
    <x v="3076"/>
    <n v="880.6"/>
    <n v="0.37"/>
    <x v="1"/>
    <x v="111"/>
  </r>
  <r>
    <x v="3"/>
    <n v="1128299"/>
    <x v="247"/>
    <x v="2"/>
    <x v="22"/>
    <x v="16"/>
    <x v="4"/>
    <n v="36"/>
    <x v="203"/>
    <x v="1672"/>
    <n v="589.68000000000006"/>
    <n v="0.42000000000000004"/>
    <x v="1"/>
    <x v="86"/>
  </r>
  <r>
    <x v="3"/>
    <n v="1128299"/>
    <x v="247"/>
    <x v="2"/>
    <x v="22"/>
    <x v="16"/>
    <x v="5"/>
    <n v="49"/>
    <x v="228"/>
    <x v="1692"/>
    <n v="1499.3999999999999"/>
    <n v="0.33999999999999997"/>
    <x v="1"/>
    <x v="98"/>
  </r>
  <r>
    <x v="3"/>
    <n v="1128299"/>
    <x v="278"/>
    <x v="2"/>
    <x v="22"/>
    <x v="16"/>
    <x v="0"/>
    <n v="39"/>
    <x v="155"/>
    <x v="3117"/>
    <n v="2538.9"/>
    <n v="0.42"/>
    <x v="1"/>
    <x v="93"/>
  </r>
  <r>
    <x v="3"/>
    <n v="1128299"/>
    <x v="278"/>
    <x v="2"/>
    <x v="22"/>
    <x v="16"/>
    <x v="1"/>
    <n v="36"/>
    <x v="245"/>
    <x v="3240"/>
    <n v="1569.6"/>
    <n v="0.39999999999999997"/>
    <x v="1"/>
    <x v="86"/>
  </r>
  <r>
    <x v="3"/>
    <n v="1128299"/>
    <x v="278"/>
    <x v="2"/>
    <x v="22"/>
    <x v="16"/>
    <x v="2"/>
    <n v="39"/>
    <x v="164"/>
    <x v="1510"/>
    <n v="1809.9899999999998"/>
    <n v="0.38999999999999996"/>
    <x v="1"/>
    <x v="93"/>
  </r>
  <r>
    <x v="3"/>
    <n v="1128299"/>
    <x v="278"/>
    <x v="2"/>
    <x v="22"/>
    <x v="16"/>
    <x v="3"/>
    <n v="33"/>
    <x v="198"/>
    <x v="3079"/>
    <n v="1209.78"/>
    <n v="0.38999999999999996"/>
    <x v="1"/>
    <x v="112"/>
  </r>
  <r>
    <x v="3"/>
    <n v="1128299"/>
    <x v="278"/>
    <x v="2"/>
    <x v="22"/>
    <x v="16"/>
    <x v="4"/>
    <n v="33"/>
    <x v="208"/>
    <x v="3241"/>
    <n v="842.16"/>
    <n v="0.44"/>
    <x v="1"/>
    <x v="112"/>
  </r>
  <r>
    <x v="3"/>
    <n v="1128299"/>
    <x v="278"/>
    <x v="2"/>
    <x v="22"/>
    <x v="16"/>
    <x v="5"/>
    <n v="46"/>
    <x v="217"/>
    <x v="2004"/>
    <n v="2864.88"/>
    <n v="0.36"/>
    <x v="1"/>
    <x v="89"/>
  </r>
  <r>
    <x v="3"/>
    <n v="1128299"/>
    <x v="308"/>
    <x v="2"/>
    <x v="22"/>
    <x v="16"/>
    <x v="0"/>
    <n v="43"/>
    <x v="142"/>
    <x v="946"/>
    <n v="3921.6"/>
    <n v="0.38"/>
    <x v="1"/>
    <x v="94"/>
  </r>
  <r>
    <x v="3"/>
    <n v="1128299"/>
    <x v="308"/>
    <x v="2"/>
    <x v="22"/>
    <x v="16"/>
    <x v="1"/>
    <n v="47"/>
    <x v="158"/>
    <x v="3242"/>
    <n v="3892.54"/>
    <n v="0.41"/>
    <x v="1"/>
    <x v="85"/>
  </r>
  <r>
    <x v="3"/>
    <n v="1128299"/>
    <x v="308"/>
    <x v="2"/>
    <x v="22"/>
    <x v="16"/>
    <x v="2"/>
    <n v="53"/>
    <x v="159"/>
    <x v="1092"/>
    <n v="4299.3599999999997"/>
    <n v="0.38999999999999996"/>
    <x v="1"/>
    <x v="102"/>
  </r>
  <r>
    <x v="3"/>
    <n v="1128299"/>
    <x v="308"/>
    <x v="2"/>
    <x v="22"/>
    <x v="16"/>
    <x v="3"/>
    <n v="62"/>
    <x v="289"/>
    <x v="3243"/>
    <n v="4550.1799999999994"/>
    <n v="0.41"/>
    <x v="1"/>
    <x v="104"/>
  </r>
  <r>
    <x v="3"/>
    <n v="1128299"/>
    <x v="308"/>
    <x v="2"/>
    <x v="22"/>
    <x v="16"/>
    <x v="4"/>
    <n v="67"/>
    <x v="150"/>
    <x v="3244"/>
    <n v="4314.8"/>
    <n v="0.46"/>
    <x v="1"/>
    <x v="125"/>
  </r>
  <r>
    <x v="3"/>
    <n v="1128299"/>
    <x v="308"/>
    <x v="2"/>
    <x v="22"/>
    <x v="16"/>
    <x v="5"/>
    <n v="74"/>
    <x v="108"/>
    <x v="903"/>
    <n v="5641.0199999999995"/>
    <n v="0.32999999999999996"/>
    <x v="1"/>
    <x v="135"/>
  </r>
  <r>
    <x v="3"/>
    <n v="1128299"/>
    <x v="337"/>
    <x v="2"/>
    <x v="22"/>
    <x v="16"/>
    <x v="0"/>
    <n v="60"/>
    <x v="327"/>
    <x v="3245"/>
    <n v="7509.5999999999995"/>
    <n v="0.42"/>
    <x v="1"/>
    <x v="106"/>
  </r>
  <r>
    <x v="3"/>
    <n v="1128299"/>
    <x v="337"/>
    <x v="2"/>
    <x v="22"/>
    <x v="16"/>
    <x v="1"/>
    <n v="66"/>
    <x v="146"/>
    <x v="3172"/>
    <n v="5872.0199999999995"/>
    <n v="0.41"/>
    <x v="1"/>
    <x v="108"/>
  </r>
  <r>
    <x v="3"/>
    <n v="1128299"/>
    <x v="337"/>
    <x v="2"/>
    <x v="22"/>
    <x v="16"/>
    <x v="2"/>
    <n v="66"/>
    <x v="166"/>
    <x v="3246"/>
    <n v="6126.12"/>
    <n v="0.42"/>
    <x v="1"/>
    <x v="108"/>
  </r>
  <r>
    <x v="3"/>
    <n v="1128299"/>
    <x v="337"/>
    <x v="2"/>
    <x v="22"/>
    <x v="16"/>
    <x v="3"/>
    <n v="61"/>
    <x v="347"/>
    <x v="3247"/>
    <n v="4276.71"/>
    <n v="0.41"/>
    <x v="1"/>
    <x v="103"/>
  </r>
  <r>
    <x v="3"/>
    <n v="1128299"/>
    <x v="337"/>
    <x v="2"/>
    <x v="22"/>
    <x v="16"/>
    <x v="4"/>
    <n v="68"/>
    <x v="334"/>
    <x v="2993"/>
    <n v="6193.4400000000005"/>
    <n v="0.46"/>
    <x v="1"/>
    <x v="105"/>
  </r>
  <r>
    <x v="3"/>
    <n v="1128299"/>
    <x v="337"/>
    <x v="2"/>
    <x v="22"/>
    <x v="16"/>
    <x v="5"/>
    <n v="78"/>
    <x v="322"/>
    <x v="2917"/>
    <n v="5569.2"/>
    <n v="0.35"/>
    <x v="1"/>
    <x v="133"/>
  </r>
  <r>
    <x v="3"/>
    <n v="1128299"/>
    <x v="369"/>
    <x v="2"/>
    <x v="22"/>
    <x v="16"/>
    <x v="0"/>
    <n v="69"/>
    <x v="254"/>
    <x v="3248"/>
    <n v="6535.68"/>
    <n v="0.37"/>
    <x v="1"/>
    <x v="122"/>
  </r>
  <r>
    <x v="3"/>
    <n v="1128299"/>
    <x v="369"/>
    <x v="2"/>
    <x v="22"/>
    <x v="16"/>
    <x v="1"/>
    <n v="62"/>
    <x v="254"/>
    <x v="1374"/>
    <n v="6666.24"/>
    <n v="0.42"/>
    <x v="1"/>
    <x v="104"/>
  </r>
  <r>
    <x v="3"/>
    <n v="1128299"/>
    <x v="369"/>
    <x v="2"/>
    <x v="22"/>
    <x v="16"/>
    <x v="2"/>
    <n v="50"/>
    <x v="102"/>
    <x v="1381"/>
    <n v="4300"/>
    <n v="0.39999999999999997"/>
    <x v="1"/>
    <x v="100"/>
  </r>
  <r>
    <x v="3"/>
    <n v="1128299"/>
    <x v="369"/>
    <x v="2"/>
    <x v="22"/>
    <x v="16"/>
    <x v="3"/>
    <n v="50"/>
    <x v="209"/>
    <x v="2720"/>
    <n v="2432"/>
    <n v="0.38"/>
    <x v="1"/>
    <x v="100"/>
  </r>
  <r>
    <x v="3"/>
    <n v="1128299"/>
    <x v="369"/>
    <x v="2"/>
    <x v="22"/>
    <x v="16"/>
    <x v="4"/>
    <n v="53"/>
    <x v="224"/>
    <x v="2868"/>
    <n v="3027.36"/>
    <n v="0.42000000000000004"/>
    <x v="1"/>
    <x v="102"/>
  </r>
  <r>
    <x v="3"/>
    <n v="1128299"/>
    <x v="369"/>
    <x v="2"/>
    <x v="22"/>
    <x v="16"/>
    <x v="5"/>
    <n v="53"/>
    <x v="246"/>
    <x v="1432"/>
    <n v="1725.68"/>
    <n v="0.37"/>
    <x v="1"/>
    <x v="102"/>
  </r>
  <r>
    <x v="3"/>
    <n v="1128299"/>
    <x v="401"/>
    <x v="2"/>
    <x v="22"/>
    <x v="16"/>
    <x v="0"/>
    <n v="34"/>
    <x v="197"/>
    <x v="3249"/>
    <n v="1874.42"/>
    <n v="0.37"/>
    <x v="1"/>
    <x v="111"/>
  </r>
  <r>
    <x v="3"/>
    <n v="1128299"/>
    <x v="401"/>
    <x v="2"/>
    <x v="22"/>
    <x v="16"/>
    <x v="1"/>
    <n v="43"/>
    <x v="174"/>
    <x v="2000"/>
    <n v="2581.7200000000003"/>
    <n v="0.38"/>
    <x v="1"/>
    <x v="94"/>
  </r>
  <r>
    <x v="3"/>
    <n v="1128299"/>
    <x v="401"/>
    <x v="2"/>
    <x v="22"/>
    <x v="16"/>
    <x v="2"/>
    <n v="39"/>
    <x v="170"/>
    <x v="2832"/>
    <n v="1359.54"/>
    <n v="0.42"/>
    <x v="1"/>
    <x v="93"/>
  </r>
  <r>
    <x v="3"/>
    <n v="1128299"/>
    <x v="401"/>
    <x v="2"/>
    <x v="22"/>
    <x v="16"/>
    <x v="3"/>
    <n v="38"/>
    <x v="345"/>
    <x v="3250"/>
    <n v="989.52"/>
    <n v="0.42"/>
    <x v="1"/>
    <x v="115"/>
  </r>
  <r>
    <x v="3"/>
    <n v="1128299"/>
    <x v="401"/>
    <x v="2"/>
    <x v="22"/>
    <x v="16"/>
    <x v="4"/>
    <n v="48"/>
    <x v="169"/>
    <x v="1683"/>
    <n v="1552.3200000000002"/>
    <n v="0.42000000000000004"/>
    <x v="1"/>
    <x v="92"/>
  </r>
  <r>
    <x v="3"/>
    <n v="1128299"/>
    <x v="401"/>
    <x v="2"/>
    <x v="22"/>
    <x v="16"/>
    <x v="5"/>
    <n v="36"/>
    <x v="211"/>
    <x v="2167"/>
    <n v="979.2"/>
    <n v="0.32"/>
    <x v="1"/>
    <x v="86"/>
  </r>
  <r>
    <x v="3"/>
    <n v="1128299"/>
    <x v="430"/>
    <x v="2"/>
    <x v="22"/>
    <x v="16"/>
    <x v="0"/>
    <n v="29"/>
    <x v="164"/>
    <x v="2203"/>
    <n v="1345.8899999999999"/>
    <n v="0.38999999999999996"/>
    <x v="1"/>
    <x v="116"/>
  </r>
  <r>
    <x v="3"/>
    <n v="1128299"/>
    <x v="430"/>
    <x v="2"/>
    <x v="22"/>
    <x v="16"/>
    <x v="1"/>
    <n v="37"/>
    <x v="289"/>
    <x v="3251"/>
    <n v="2516.7400000000002"/>
    <n v="0.38"/>
    <x v="1"/>
    <x v="117"/>
  </r>
  <r>
    <x v="3"/>
    <n v="1128299"/>
    <x v="430"/>
    <x v="2"/>
    <x v="22"/>
    <x v="16"/>
    <x v="2"/>
    <n v="37"/>
    <x v="245"/>
    <x v="3189"/>
    <n v="1492.21"/>
    <n v="0.37"/>
    <x v="1"/>
    <x v="117"/>
  </r>
  <r>
    <x v="3"/>
    <n v="1128299"/>
    <x v="430"/>
    <x v="2"/>
    <x v="22"/>
    <x v="16"/>
    <x v="3"/>
    <n v="34"/>
    <x v="351"/>
    <x v="1974"/>
    <n v="1511.6399999999999"/>
    <n v="0.38999999999999996"/>
    <x v="1"/>
    <x v="111"/>
  </r>
  <r>
    <x v="3"/>
    <n v="1128299"/>
    <x v="430"/>
    <x v="2"/>
    <x v="22"/>
    <x v="16"/>
    <x v="4"/>
    <n v="40"/>
    <x v="270"/>
    <x v="1753"/>
    <n v="1674"/>
    <n v="0.45"/>
    <x v="1"/>
    <x v="163"/>
  </r>
  <r>
    <x v="3"/>
    <n v="1128299"/>
    <x v="430"/>
    <x v="2"/>
    <x v="22"/>
    <x v="16"/>
    <x v="5"/>
    <n v="41"/>
    <x v="248"/>
    <x v="2697"/>
    <n v="1865.91"/>
    <n v="0.37"/>
    <x v="1"/>
    <x v="87"/>
  </r>
  <r>
    <x v="3"/>
    <n v="1128299"/>
    <x v="461"/>
    <x v="2"/>
    <x v="22"/>
    <x v="16"/>
    <x v="0"/>
    <n v="34"/>
    <x v="330"/>
    <x v="3252"/>
    <n v="2390.1999999999998"/>
    <n v="0.37"/>
    <x v="1"/>
    <x v="111"/>
  </r>
  <r>
    <x v="3"/>
    <n v="1128299"/>
    <x v="461"/>
    <x v="2"/>
    <x v="22"/>
    <x v="16"/>
    <x v="1"/>
    <n v="37"/>
    <x v="158"/>
    <x v="1763"/>
    <n v="2914.8599999999997"/>
    <n v="0.38999999999999996"/>
    <x v="1"/>
    <x v="117"/>
  </r>
  <r>
    <x v="3"/>
    <n v="1128299"/>
    <x v="461"/>
    <x v="2"/>
    <x v="22"/>
    <x v="16"/>
    <x v="2"/>
    <n v="32"/>
    <x v="152"/>
    <x v="2081"/>
    <n v="2042.8799999999999"/>
    <n v="0.42"/>
    <x v="1"/>
    <x v="114"/>
  </r>
  <r>
    <x v="3"/>
    <n v="1128299"/>
    <x v="461"/>
    <x v="2"/>
    <x v="22"/>
    <x v="16"/>
    <x v="3"/>
    <n v="39"/>
    <x v="197"/>
    <x v="2791"/>
    <n v="2382.5099999999998"/>
    <n v="0.41"/>
    <x v="1"/>
    <x v="93"/>
  </r>
  <r>
    <x v="3"/>
    <n v="1128299"/>
    <x v="461"/>
    <x v="2"/>
    <x v="22"/>
    <x v="16"/>
    <x v="4"/>
    <n v="50"/>
    <x v="57"/>
    <x v="3253"/>
    <n v="3335"/>
    <n v="0.46"/>
    <x v="1"/>
    <x v="100"/>
  </r>
  <r>
    <x v="3"/>
    <n v="1128299"/>
    <x v="461"/>
    <x v="2"/>
    <x v="22"/>
    <x v="16"/>
    <x v="5"/>
    <n v="53"/>
    <x v="241"/>
    <x v="2293"/>
    <n v="3235.65"/>
    <n v="0.37"/>
    <x v="1"/>
    <x v="102"/>
  </r>
  <r>
    <x v="3"/>
    <n v="1128299"/>
    <x v="490"/>
    <x v="2"/>
    <x v="22"/>
    <x v="16"/>
    <x v="0"/>
    <n v="51"/>
    <x v="37"/>
    <x v="2103"/>
    <n v="4819.5"/>
    <n v="0.42"/>
    <x v="1"/>
    <x v="109"/>
  </r>
  <r>
    <x v="3"/>
    <n v="1128299"/>
    <x v="490"/>
    <x v="2"/>
    <x v="22"/>
    <x v="16"/>
    <x v="1"/>
    <n v="56"/>
    <x v="148"/>
    <x v="1096"/>
    <n v="5219.2"/>
    <n v="0.39999999999999997"/>
    <x v="1"/>
    <x v="97"/>
  </r>
  <r>
    <x v="3"/>
    <n v="1128299"/>
    <x v="490"/>
    <x v="2"/>
    <x v="22"/>
    <x v="16"/>
    <x v="2"/>
    <n v="48"/>
    <x v="335"/>
    <x v="3254"/>
    <n v="3798.24"/>
    <n v="0.41"/>
    <x v="1"/>
    <x v="92"/>
  </r>
  <r>
    <x v="3"/>
    <n v="1128299"/>
    <x v="490"/>
    <x v="2"/>
    <x v="22"/>
    <x v="16"/>
    <x v="3"/>
    <n v="53"/>
    <x v="241"/>
    <x v="2293"/>
    <n v="3410.5499999999997"/>
    <n v="0.38999999999999996"/>
    <x v="1"/>
    <x v="102"/>
  </r>
  <r>
    <x v="3"/>
    <n v="1128299"/>
    <x v="490"/>
    <x v="2"/>
    <x v="22"/>
    <x v="16"/>
    <x v="4"/>
    <n v="54"/>
    <x v="350"/>
    <x v="2894"/>
    <n v="3984.6600000000003"/>
    <n v="0.47000000000000003"/>
    <x v="1"/>
    <x v="99"/>
  </r>
  <r>
    <x v="3"/>
    <n v="1128299"/>
    <x v="490"/>
    <x v="2"/>
    <x v="22"/>
    <x v="16"/>
    <x v="5"/>
    <n v="55"/>
    <x v="338"/>
    <x v="2127"/>
    <n v="3758.7"/>
    <n v="0.33999999999999997"/>
    <x v="1"/>
    <x v="88"/>
  </r>
  <r>
    <x v="3"/>
    <n v="1128299"/>
    <x v="181"/>
    <x v="2"/>
    <x v="22"/>
    <x v="16"/>
    <x v="0"/>
    <n v="28"/>
    <x v="196"/>
    <x v="1597"/>
    <n v="1411.2"/>
    <n v="0.42"/>
    <x v="1"/>
    <x v="128"/>
  </r>
  <r>
    <x v="3"/>
    <n v="1128299"/>
    <x v="181"/>
    <x v="2"/>
    <x v="22"/>
    <x v="16"/>
    <x v="1"/>
    <n v="31"/>
    <x v="168"/>
    <x v="3255"/>
    <n v="1691.36"/>
    <n v="0.43999999999999995"/>
    <x v="1"/>
    <x v="165"/>
  </r>
  <r>
    <x v="3"/>
    <n v="1128299"/>
    <x v="181"/>
    <x v="2"/>
    <x v="22"/>
    <x v="16"/>
    <x v="2"/>
    <n v="33"/>
    <x v="209"/>
    <x v="1529"/>
    <n v="1816.3199999999997"/>
    <n v="0.42999999999999994"/>
    <x v="1"/>
    <x v="112"/>
  </r>
  <r>
    <x v="3"/>
    <n v="1128299"/>
    <x v="181"/>
    <x v="2"/>
    <x v="22"/>
    <x v="16"/>
    <x v="3"/>
    <n v="34"/>
    <x v="252"/>
    <x v="2468"/>
    <n v="1219.9199999999998"/>
    <n v="0.45999999999999996"/>
    <x v="1"/>
    <x v="111"/>
  </r>
  <r>
    <x v="3"/>
    <n v="1128299"/>
    <x v="181"/>
    <x v="2"/>
    <x v="22"/>
    <x v="16"/>
    <x v="4"/>
    <n v="33"/>
    <x v="181"/>
    <x v="1152"/>
    <n v="1144.44"/>
    <n v="0.51"/>
    <x v="1"/>
    <x v="112"/>
  </r>
  <r>
    <x v="3"/>
    <n v="1128299"/>
    <x v="181"/>
    <x v="2"/>
    <x v="22"/>
    <x v="16"/>
    <x v="5"/>
    <n v="34"/>
    <x v="150"/>
    <x v="1686"/>
    <n v="1903.9999999999998"/>
    <n v="0.39999999999999997"/>
    <x v="1"/>
    <x v="111"/>
  </r>
  <r>
    <x v="3"/>
    <n v="1128299"/>
    <x v="212"/>
    <x v="2"/>
    <x v="22"/>
    <x v="16"/>
    <x v="0"/>
    <n v="24"/>
    <x v="36"/>
    <x v="1077"/>
    <n v="1889.9999999999998"/>
    <n v="0.44999999999999996"/>
    <x v="1"/>
    <x v="110"/>
  </r>
  <r>
    <x v="3"/>
    <n v="1128299"/>
    <x v="212"/>
    <x v="2"/>
    <x v="22"/>
    <x v="16"/>
    <x v="1"/>
    <n v="31"/>
    <x v="168"/>
    <x v="3255"/>
    <n v="1652.9199999999998"/>
    <n v="0.42999999999999994"/>
    <x v="1"/>
    <x v="165"/>
  </r>
  <r>
    <x v="3"/>
    <n v="1128299"/>
    <x v="212"/>
    <x v="2"/>
    <x v="22"/>
    <x v="16"/>
    <x v="2"/>
    <n v="34"/>
    <x v="348"/>
    <x v="1772"/>
    <n v="1929.8399999999997"/>
    <n v="0.42999999999999994"/>
    <x v="1"/>
    <x v="111"/>
  </r>
  <r>
    <x v="3"/>
    <n v="1128299"/>
    <x v="212"/>
    <x v="1"/>
    <x v="23"/>
    <x v="26"/>
    <x v="3"/>
    <n v="33"/>
    <x v="41"/>
    <x v="3256"/>
    <n v="1163.25"/>
    <n v="0.47"/>
    <x v="1"/>
    <x v="112"/>
  </r>
  <r>
    <x v="3"/>
    <n v="1128299"/>
    <x v="212"/>
    <x v="1"/>
    <x v="23"/>
    <x v="26"/>
    <x v="4"/>
    <n v="33"/>
    <x v="206"/>
    <x v="3062"/>
    <n v="822.03000000000009"/>
    <n v="0.47000000000000003"/>
    <x v="1"/>
    <x v="112"/>
  </r>
  <r>
    <x v="3"/>
    <n v="1128299"/>
    <x v="212"/>
    <x v="1"/>
    <x v="23"/>
    <x v="26"/>
    <x v="5"/>
    <n v="32"/>
    <x v="165"/>
    <x v="3257"/>
    <n v="1551.04"/>
    <n v="0.37"/>
    <x v="1"/>
    <x v="114"/>
  </r>
  <r>
    <x v="3"/>
    <n v="1128299"/>
    <x v="221"/>
    <x v="1"/>
    <x v="23"/>
    <x v="26"/>
    <x v="0"/>
    <n v="29"/>
    <x v="289"/>
    <x v="3129"/>
    <n v="2387.8599999999997"/>
    <n v="0.45999999999999996"/>
    <x v="1"/>
    <x v="116"/>
  </r>
  <r>
    <x v="3"/>
    <n v="1128299"/>
    <x v="221"/>
    <x v="1"/>
    <x v="23"/>
    <x v="26"/>
    <x v="1"/>
    <n v="38"/>
    <x v="196"/>
    <x v="2208"/>
    <n v="2006.3999999999999"/>
    <n v="0.43999999999999995"/>
    <x v="1"/>
    <x v="115"/>
  </r>
  <r>
    <x v="3"/>
    <n v="1128299"/>
    <x v="221"/>
    <x v="1"/>
    <x v="23"/>
    <x v="26"/>
    <x v="2"/>
    <n v="39"/>
    <x v="196"/>
    <x v="2809"/>
    <n v="2106"/>
    <n v="0.44999999999999996"/>
    <x v="1"/>
    <x v="93"/>
  </r>
  <r>
    <x v="3"/>
    <n v="1128299"/>
    <x v="221"/>
    <x v="1"/>
    <x v="23"/>
    <x v="26"/>
    <x v="3"/>
    <n v="43"/>
    <x v="294"/>
    <x v="3258"/>
    <n v="1775.0399999999997"/>
    <n v="0.42999999999999994"/>
    <x v="1"/>
    <x v="94"/>
  </r>
  <r>
    <x v="3"/>
    <n v="1128299"/>
    <x v="221"/>
    <x v="1"/>
    <x v="23"/>
    <x v="26"/>
    <x v="4"/>
    <n v="40"/>
    <x v="50"/>
    <x v="3259"/>
    <n v="1020"/>
    <n v="0.51"/>
    <x v="1"/>
    <x v="163"/>
  </r>
  <r>
    <x v="3"/>
    <n v="1128299"/>
    <x v="221"/>
    <x v="1"/>
    <x v="23"/>
    <x v="26"/>
    <x v="5"/>
    <n v="29"/>
    <x v="245"/>
    <x v="3260"/>
    <n v="1169.57"/>
    <n v="0.37"/>
    <x v="1"/>
    <x v="116"/>
  </r>
  <r>
    <x v="3"/>
    <n v="1128299"/>
    <x v="240"/>
    <x v="1"/>
    <x v="23"/>
    <x v="26"/>
    <x v="0"/>
    <n v="38"/>
    <x v="137"/>
    <x v="3102"/>
    <n v="3000.48"/>
    <n v="0.47"/>
    <x v="1"/>
    <x v="115"/>
  </r>
  <r>
    <x v="3"/>
    <n v="1128299"/>
    <x v="240"/>
    <x v="1"/>
    <x v="23"/>
    <x v="26"/>
    <x v="1"/>
    <n v="36"/>
    <x v="336"/>
    <x v="3261"/>
    <n v="1771.9199999999998"/>
    <n v="0.45999999999999996"/>
    <x v="1"/>
    <x v="86"/>
  </r>
  <r>
    <x v="3"/>
    <n v="1128299"/>
    <x v="240"/>
    <x v="1"/>
    <x v="23"/>
    <x v="26"/>
    <x v="2"/>
    <n v="40"/>
    <x v="196"/>
    <x v="1287"/>
    <n v="2016"/>
    <n v="0.42"/>
    <x v="1"/>
    <x v="163"/>
  </r>
  <r>
    <x v="3"/>
    <n v="1128299"/>
    <x v="240"/>
    <x v="1"/>
    <x v="23"/>
    <x v="26"/>
    <x v="3"/>
    <n v="27"/>
    <x v="250"/>
    <x v="1680"/>
    <n v="1105.6499999999999"/>
    <n v="0.44999999999999996"/>
    <x v="1"/>
    <x v="118"/>
  </r>
  <r>
    <x v="3"/>
    <n v="1128299"/>
    <x v="240"/>
    <x v="1"/>
    <x v="23"/>
    <x v="26"/>
    <x v="4"/>
    <n v="34"/>
    <x v="195"/>
    <x v="2684"/>
    <n v="971.04"/>
    <n v="0.51"/>
    <x v="1"/>
    <x v="111"/>
  </r>
  <r>
    <x v="3"/>
    <n v="1128299"/>
    <x v="240"/>
    <x v="1"/>
    <x v="23"/>
    <x v="26"/>
    <x v="5"/>
    <n v="39"/>
    <x v="248"/>
    <x v="1183"/>
    <n v="1774.8899999999999"/>
    <n v="0.37"/>
    <x v="1"/>
    <x v="93"/>
  </r>
  <r>
    <x v="3"/>
    <n v="1128299"/>
    <x v="271"/>
    <x v="1"/>
    <x v="23"/>
    <x v="26"/>
    <x v="0"/>
    <n v="32"/>
    <x v="129"/>
    <x v="805"/>
    <n v="2421.7599999999998"/>
    <n v="0.42999999999999994"/>
    <x v="1"/>
    <x v="114"/>
  </r>
  <r>
    <x v="3"/>
    <n v="1128299"/>
    <x v="271"/>
    <x v="1"/>
    <x v="23"/>
    <x v="26"/>
    <x v="1"/>
    <n v="40"/>
    <x v="209"/>
    <x v="2653"/>
    <n v="2252.7999999999997"/>
    <n v="0.43999999999999995"/>
    <x v="1"/>
    <x v="163"/>
  </r>
  <r>
    <x v="3"/>
    <n v="1128299"/>
    <x v="271"/>
    <x v="1"/>
    <x v="23"/>
    <x v="26"/>
    <x v="2"/>
    <n v="37"/>
    <x v="224"/>
    <x v="3262"/>
    <n v="2113.44"/>
    <n v="0.42"/>
    <x v="1"/>
    <x v="117"/>
  </r>
  <r>
    <x v="3"/>
    <n v="1128299"/>
    <x v="271"/>
    <x v="1"/>
    <x v="23"/>
    <x v="26"/>
    <x v="3"/>
    <n v="33"/>
    <x v="253"/>
    <x v="1525"/>
    <n v="1433.1899999999998"/>
    <n v="0.42999999999999994"/>
    <x v="1"/>
    <x v="112"/>
  </r>
  <r>
    <x v="3"/>
    <n v="1128299"/>
    <x v="271"/>
    <x v="1"/>
    <x v="23"/>
    <x v="26"/>
    <x v="4"/>
    <n v="32"/>
    <x v="169"/>
    <x v="1173"/>
    <n v="1182.72"/>
    <n v="0.48"/>
    <x v="1"/>
    <x v="114"/>
  </r>
  <r>
    <x v="3"/>
    <n v="1128299"/>
    <x v="271"/>
    <x v="1"/>
    <x v="23"/>
    <x v="26"/>
    <x v="5"/>
    <n v="46"/>
    <x v="349"/>
    <x v="3263"/>
    <n v="3275.2"/>
    <n v="0.39999999999999997"/>
    <x v="1"/>
    <x v="89"/>
  </r>
  <r>
    <x v="3"/>
    <n v="1128299"/>
    <x v="301"/>
    <x v="1"/>
    <x v="23"/>
    <x v="26"/>
    <x v="0"/>
    <n v="47"/>
    <x v="254"/>
    <x v="3264"/>
    <n v="5655.04"/>
    <n v="0.47"/>
    <x v="1"/>
    <x v="85"/>
  </r>
  <r>
    <x v="3"/>
    <n v="1128299"/>
    <x v="301"/>
    <x v="1"/>
    <x v="23"/>
    <x v="26"/>
    <x v="1"/>
    <n v="55"/>
    <x v="167"/>
    <x v="3265"/>
    <n v="5543.9999999999991"/>
    <n v="0.44999999999999996"/>
    <x v="1"/>
    <x v="88"/>
  </r>
  <r>
    <x v="3"/>
    <n v="1128299"/>
    <x v="301"/>
    <x v="1"/>
    <x v="23"/>
    <x v="26"/>
    <x v="2"/>
    <n v="55"/>
    <x v="124"/>
    <x v="1885"/>
    <n v="5081.9999999999991"/>
    <n v="0.43999999999999995"/>
    <x v="1"/>
    <x v="88"/>
  </r>
  <r>
    <x v="3"/>
    <n v="1128299"/>
    <x v="301"/>
    <x v="1"/>
    <x v="23"/>
    <x v="26"/>
    <x v="3"/>
    <n v="59"/>
    <x v="328"/>
    <x v="3266"/>
    <n v="5102.32"/>
    <n v="0.47"/>
    <x v="1"/>
    <x v="95"/>
  </r>
  <r>
    <x v="3"/>
    <n v="1128299"/>
    <x v="301"/>
    <x v="1"/>
    <x v="23"/>
    <x v="26"/>
    <x v="4"/>
    <n v="70"/>
    <x v="269"/>
    <x v="750"/>
    <n v="5033.7000000000007"/>
    <n v="0.47000000000000003"/>
    <x v="1"/>
    <x v="162"/>
  </r>
  <r>
    <x v="3"/>
    <n v="1128299"/>
    <x v="301"/>
    <x v="1"/>
    <x v="23"/>
    <x v="26"/>
    <x v="5"/>
    <n v="80"/>
    <x v="154"/>
    <x v="3267"/>
    <n v="8134.4"/>
    <n v="0.41"/>
    <x v="1"/>
    <x v="142"/>
  </r>
  <r>
    <x v="3"/>
    <n v="1128299"/>
    <x v="330"/>
    <x v="1"/>
    <x v="23"/>
    <x v="26"/>
    <x v="0"/>
    <n v="62"/>
    <x v="297"/>
    <x v="3268"/>
    <n v="8157.9599999999991"/>
    <n v="0.42999999999999994"/>
    <x v="1"/>
    <x v="104"/>
  </r>
  <r>
    <x v="3"/>
    <n v="1128299"/>
    <x v="330"/>
    <x v="1"/>
    <x v="23"/>
    <x v="26"/>
    <x v="1"/>
    <n v="67"/>
    <x v="154"/>
    <x v="3269"/>
    <n v="7643.36"/>
    <n v="0.45999999999999996"/>
    <x v="1"/>
    <x v="125"/>
  </r>
  <r>
    <x v="3"/>
    <n v="1128299"/>
    <x v="330"/>
    <x v="1"/>
    <x v="23"/>
    <x v="26"/>
    <x v="2"/>
    <n v="69"/>
    <x v="124"/>
    <x v="3270"/>
    <n v="6810.2999999999993"/>
    <n v="0.47"/>
    <x v="1"/>
    <x v="122"/>
  </r>
  <r>
    <x v="3"/>
    <n v="1128299"/>
    <x v="330"/>
    <x v="1"/>
    <x v="23"/>
    <x v="26"/>
    <x v="3"/>
    <n v="62"/>
    <x v="334"/>
    <x v="2897"/>
    <n v="5524.2"/>
    <n v="0.44999999999999996"/>
    <x v="1"/>
    <x v="104"/>
  </r>
  <r>
    <x v="3"/>
    <n v="1128299"/>
    <x v="330"/>
    <x v="1"/>
    <x v="23"/>
    <x v="26"/>
    <x v="4"/>
    <n v="73"/>
    <x v="166"/>
    <x v="3271"/>
    <n v="7905.17"/>
    <n v="0.49"/>
    <x v="1"/>
    <x v="134"/>
  </r>
  <r>
    <x v="3"/>
    <n v="1128299"/>
    <x v="330"/>
    <x v="1"/>
    <x v="23"/>
    <x v="26"/>
    <x v="5"/>
    <n v="81"/>
    <x v="159"/>
    <x v="3272"/>
    <n v="6907.6799999999994"/>
    <n v="0.41"/>
    <x v="1"/>
    <x v="150"/>
  </r>
  <r>
    <x v="3"/>
    <n v="1128299"/>
    <x v="362"/>
    <x v="1"/>
    <x v="23"/>
    <x v="26"/>
    <x v="0"/>
    <n v="73"/>
    <x v="128"/>
    <x v="3273"/>
    <n v="8749.0499999999993"/>
    <n v="0.47"/>
    <x v="1"/>
    <x v="134"/>
  </r>
  <r>
    <x v="3"/>
    <n v="1128299"/>
    <x v="362"/>
    <x v="1"/>
    <x v="23"/>
    <x v="26"/>
    <x v="1"/>
    <n v="57"/>
    <x v="254"/>
    <x v="3274"/>
    <n v="6420.48"/>
    <n v="0.43999999999999995"/>
    <x v="1"/>
    <x v="126"/>
  </r>
  <r>
    <x v="3"/>
    <n v="1128299"/>
    <x v="362"/>
    <x v="1"/>
    <x v="23"/>
    <x v="26"/>
    <x v="2"/>
    <n v="50"/>
    <x v="146"/>
    <x v="3275"/>
    <n v="4557"/>
    <n v="0.42"/>
    <x v="1"/>
    <x v="100"/>
  </r>
  <r>
    <x v="3"/>
    <n v="1128299"/>
    <x v="362"/>
    <x v="1"/>
    <x v="23"/>
    <x v="26"/>
    <x v="3"/>
    <n v="55"/>
    <x v="231"/>
    <x v="2019"/>
    <n v="3696.5499999999997"/>
    <n v="0.47"/>
    <x v="1"/>
    <x v="88"/>
  </r>
  <r>
    <x v="3"/>
    <n v="1128299"/>
    <x v="362"/>
    <x v="1"/>
    <x v="23"/>
    <x v="26"/>
    <x v="4"/>
    <n v="47"/>
    <x v="152"/>
    <x v="2690"/>
    <n v="3500.56"/>
    <n v="0.49"/>
    <x v="1"/>
    <x v="85"/>
  </r>
  <r>
    <x v="3"/>
    <n v="1128299"/>
    <x v="362"/>
    <x v="1"/>
    <x v="23"/>
    <x v="26"/>
    <x v="5"/>
    <n v="46"/>
    <x v="240"/>
    <x v="3184"/>
    <n v="1782.96"/>
    <n v="0.38"/>
    <x v="1"/>
    <x v="89"/>
  </r>
  <r>
    <x v="3"/>
    <n v="1128299"/>
    <x v="394"/>
    <x v="1"/>
    <x v="23"/>
    <x v="26"/>
    <x v="0"/>
    <n v="33"/>
    <x v="36"/>
    <x v="2141"/>
    <n v="2425.5"/>
    <n v="0.42"/>
    <x v="1"/>
    <x v="112"/>
  </r>
  <r>
    <x v="3"/>
    <n v="1128299"/>
    <x v="394"/>
    <x v="1"/>
    <x v="23"/>
    <x v="26"/>
    <x v="1"/>
    <n v="40"/>
    <x v="36"/>
    <x v="872"/>
    <n v="3009.9999999999995"/>
    <n v="0.42999999999999994"/>
    <x v="1"/>
    <x v="163"/>
  </r>
  <r>
    <x v="3"/>
    <n v="1128299"/>
    <x v="394"/>
    <x v="1"/>
    <x v="23"/>
    <x v="26"/>
    <x v="2"/>
    <n v="30"/>
    <x v="294"/>
    <x v="1477"/>
    <n v="1324.8"/>
    <n v="0.45999999999999996"/>
    <x v="1"/>
    <x v="167"/>
  </r>
  <r>
    <x v="3"/>
    <n v="1128299"/>
    <x v="394"/>
    <x v="1"/>
    <x v="23"/>
    <x v="26"/>
    <x v="3"/>
    <n v="34"/>
    <x v="232"/>
    <x v="3215"/>
    <n v="1142.3999999999999"/>
    <n v="0.42"/>
    <x v="1"/>
    <x v="111"/>
  </r>
  <r>
    <x v="3"/>
    <n v="1128299"/>
    <x v="394"/>
    <x v="1"/>
    <x v="23"/>
    <x v="26"/>
    <x v="4"/>
    <n v="41"/>
    <x v="170"/>
    <x v="2423"/>
    <n v="1633.4399999999998"/>
    <n v="0.48"/>
    <x v="1"/>
    <x v="87"/>
  </r>
  <r>
    <x v="3"/>
    <n v="1128299"/>
    <x v="394"/>
    <x v="1"/>
    <x v="23"/>
    <x v="26"/>
    <x v="5"/>
    <n v="30"/>
    <x v="228"/>
    <x v="1147"/>
    <n v="1080"/>
    <n v="0.39999999999999997"/>
    <x v="1"/>
    <x v="167"/>
  </r>
  <r>
    <x v="3"/>
    <n v="1128299"/>
    <x v="423"/>
    <x v="1"/>
    <x v="23"/>
    <x v="26"/>
    <x v="0"/>
    <n v="25"/>
    <x v="168"/>
    <x v="1991"/>
    <n v="1332.9999999999998"/>
    <n v="0.42999999999999994"/>
    <x v="1"/>
    <x v="130"/>
  </r>
  <r>
    <x v="3"/>
    <n v="1128299"/>
    <x v="423"/>
    <x v="1"/>
    <x v="23"/>
    <x v="26"/>
    <x v="1"/>
    <n v="34"/>
    <x v="328"/>
    <x v="3276"/>
    <n v="2815.2"/>
    <n v="0.44999999999999996"/>
    <x v="1"/>
    <x v="111"/>
  </r>
  <r>
    <x v="3"/>
    <n v="1128299"/>
    <x v="423"/>
    <x v="1"/>
    <x v="23"/>
    <x v="26"/>
    <x v="2"/>
    <n v="33"/>
    <x v="209"/>
    <x v="1529"/>
    <n v="1900.7999999999997"/>
    <n v="0.44999999999999996"/>
    <x v="1"/>
    <x v="112"/>
  </r>
  <r>
    <x v="3"/>
    <n v="1128299"/>
    <x v="423"/>
    <x v="1"/>
    <x v="23"/>
    <x v="26"/>
    <x v="3"/>
    <n v="31"/>
    <x v="196"/>
    <x v="1753"/>
    <n v="1599.5999999999997"/>
    <n v="0.42999999999999994"/>
    <x v="1"/>
    <x v="165"/>
  </r>
  <r>
    <x v="3"/>
    <n v="1128299"/>
    <x v="423"/>
    <x v="1"/>
    <x v="23"/>
    <x v="26"/>
    <x v="4"/>
    <n v="39"/>
    <x v="205"/>
    <x v="1716"/>
    <n v="2096.64"/>
    <n v="0.48"/>
    <x v="1"/>
    <x v="93"/>
  </r>
  <r>
    <x v="3"/>
    <n v="1128299"/>
    <x v="423"/>
    <x v="1"/>
    <x v="23"/>
    <x v="26"/>
    <x v="5"/>
    <n v="44"/>
    <x v="150"/>
    <x v="1043"/>
    <n v="2464"/>
    <n v="0.39999999999999997"/>
    <x v="1"/>
    <x v="90"/>
  </r>
  <r>
    <x v="3"/>
    <n v="1128299"/>
    <x v="454"/>
    <x v="1"/>
    <x v="23"/>
    <x v="26"/>
    <x v="0"/>
    <n v="28"/>
    <x v="156"/>
    <x v="1934"/>
    <n v="2882.04"/>
    <n v="0.47"/>
    <x v="1"/>
    <x v="128"/>
  </r>
  <r>
    <x v="3"/>
    <n v="1128299"/>
    <x v="454"/>
    <x v="1"/>
    <x v="23"/>
    <x v="26"/>
    <x v="1"/>
    <n v="35"/>
    <x v="167"/>
    <x v="1437"/>
    <n v="3684.7999999999997"/>
    <n v="0.47"/>
    <x v="1"/>
    <x v="164"/>
  </r>
  <r>
    <x v="3"/>
    <n v="1128299"/>
    <x v="454"/>
    <x v="1"/>
    <x v="23"/>
    <x v="26"/>
    <x v="2"/>
    <n v="30"/>
    <x v="174"/>
    <x v="3277"/>
    <n v="2180.3999999999996"/>
    <n v="0.45999999999999996"/>
    <x v="1"/>
    <x v="167"/>
  </r>
  <r>
    <x v="3"/>
    <n v="1128299"/>
    <x v="454"/>
    <x v="1"/>
    <x v="23"/>
    <x v="26"/>
    <x v="3"/>
    <n v="40"/>
    <x v="155"/>
    <x v="1461"/>
    <n v="2852"/>
    <n v="0.45999999999999996"/>
    <x v="1"/>
    <x v="163"/>
  </r>
  <r>
    <x v="3"/>
    <n v="1128299"/>
    <x v="454"/>
    <x v="1"/>
    <x v="23"/>
    <x v="26"/>
    <x v="4"/>
    <n v="53"/>
    <x v="135"/>
    <x v="1854"/>
    <n v="3661.7700000000004"/>
    <n v="0.47000000000000003"/>
    <x v="1"/>
    <x v="102"/>
  </r>
  <r>
    <x v="3"/>
    <n v="1128299"/>
    <x v="454"/>
    <x v="1"/>
    <x v="23"/>
    <x v="26"/>
    <x v="5"/>
    <n v="64"/>
    <x v="263"/>
    <x v="2889"/>
    <n v="4723.2"/>
    <n v="0.41"/>
    <x v="1"/>
    <x v="101"/>
  </r>
  <r>
    <x v="3"/>
    <n v="1128299"/>
    <x v="483"/>
    <x v="1"/>
    <x v="23"/>
    <x v="26"/>
    <x v="0"/>
    <n v="46"/>
    <x v="323"/>
    <x v="3278"/>
    <n v="5755.5199999999995"/>
    <n v="0.45999999999999996"/>
    <x v="1"/>
    <x v="89"/>
  </r>
  <r>
    <x v="3"/>
    <n v="1128299"/>
    <x v="483"/>
    <x v="1"/>
    <x v="23"/>
    <x v="26"/>
    <x v="1"/>
    <n v="52"/>
    <x v="154"/>
    <x v="1405"/>
    <n v="5674.2399999999989"/>
    <n v="0.43999999999999995"/>
    <x v="1"/>
    <x v="107"/>
  </r>
  <r>
    <x v="0"/>
    <n v="1128299"/>
    <x v="483"/>
    <x v="1"/>
    <x v="23"/>
    <x v="26"/>
    <x v="2"/>
    <n v="53"/>
    <x v="337"/>
    <x v="3279"/>
    <n v="4375.6799999999994"/>
    <n v="0.42999999999999994"/>
    <x v="1"/>
    <x v="102"/>
  </r>
  <r>
    <x v="0"/>
    <n v="1128299"/>
    <x v="483"/>
    <x v="1"/>
    <x v="23"/>
    <x v="26"/>
    <x v="3"/>
    <n v="53"/>
    <x v="337"/>
    <x v="3279"/>
    <n v="4782.7199999999993"/>
    <n v="0.47"/>
    <x v="1"/>
    <x v="102"/>
  </r>
  <r>
    <x v="0"/>
    <n v="1128299"/>
    <x v="483"/>
    <x v="1"/>
    <x v="23"/>
    <x v="26"/>
    <x v="4"/>
    <n v="55"/>
    <x v="137"/>
    <x v="889"/>
    <n v="4435.2"/>
    <n v="0.48"/>
    <x v="1"/>
    <x v="88"/>
  </r>
  <r>
    <x v="0"/>
    <n v="1128299"/>
    <x v="483"/>
    <x v="1"/>
    <x v="23"/>
    <x v="26"/>
    <x v="5"/>
    <n v="59"/>
    <x v="145"/>
    <x v="2327"/>
    <n v="4578.3999999999996"/>
    <n v="0.39999999999999997"/>
    <x v="1"/>
    <x v="95"/>
  </r>
  <r>
    <x v="0"/>
    <n v="1197831"/>
    <x v="169"/>
    <x v="1"/>
    <x v="23"/>
    <x v="26"/>
    <x v="0"/>
    <n v="14"/>
    <x v="149"/>
    <x v="3280"/>
    <n v="1061.4799999999998"/>
    <n v="0.33999999999999997"/>
    <x v="1"/>
    <x v="146"/>
  </r>
  <r>
    <x v="0"/>
    <n v="1197831"/>
    <x v="169"/>
    <x v="1"/>
    <x v="23"/>
    <x v="26"/>
    <x v="1"/>
    <n v="20"/>
    <x v="144"/>
    <x v="2419"/>
    <n v="1504.8"/>
    <n v="0.36"/>
    <x v="1"/>
    <x v="127"/>
  </r>
  <r>
    <x v="0"/>
    <n v="1197831"/>
    <x v="169"/>
    <x v="1"/>
    <x v="23"/>
    <x v="26"/>
    <x v="2"/>
    <n v="21"/>
    <x v="244"/>
    <x v="2372"/>
    <n v="1258.74"/>
    <n v="0.37"/>
    <x v="1"/>
    <x v="168"/>
  </r>
  <r>
    <x v="0"/>
    <n v="1197831"/>
    <x v="169"/>
    <x v="1"/>
    <x v="23"/>
    <x v="26"/>
    <x v="3"/>
    <n v="26"/>
    <x v="339"/>
    <x v="3281"/>
    <n v="1812.7200000000003"/>
    <n v="0.42000000000000004"/>
    <x v="1"/>
    <x v="166"/>
  </r>
  <r>
    <x v="0"/>
    <n v="1197831"/>
    <x v="169"/>
    <x v="1"/>
    <x v="23"/>
    <x v="26"/>
    <x v="4"/>
    <n v="28"/>
    <x v="215"/>
    <x v="1609"/>
    <n v="870.24000000000012"/>
    <n v="0.28000000000000003"/>
    <x v="1"/>
    <x v="128"/>
  </r>
  <r>
    <x v="3"/>
    <n v="1197831"/>
    <x v="169"/>
    <x v="1"/>
    <x v="23"/>
    <x v="26"/>
    <x v="5"/>
    <n v="23"/>
    <x v="135"/>
    <x v="2871"/>
    <n v="1690.5"/>
    <n v="0.5"/>
    <x v="1"/>
    <x v="113"/>
  </r>
  <r>
    <x v="0"/>
    <n v="1197831"/>
    <x v="199"/>
    <x v="1"/>
    <x v="23"/>
    <x v="26"/>
    <x v="0"/>
    <n v="18"/>
    <x v="40"/>
    <x v="1104"/>
    <n v="1152"/>
    <n v="0.32"/>
    <x v="1"/>
    <x v="129"/>
  </r>
  <r>
    <x v="0"/>
    <n v="1197831"/>
    <x v="199"/>
    <x v="1"/>
    <x v="23"/>
    <x v="26"/>
    <x v="1"/>
    <n v="28"/>
    <x v="263"/>
    <x v="1735"/>
    <n v="1663.1999999999998"/>
    <n v="0.32999999999999996"/>
    <x v="1"/>
    <x v="128"/>
  </r>
  <r>
    <x v="0"/>
    <n v="1197831"/>
    <x v="199"/>
    <x v="1"/>
    <x v="23"/>
    <x v="26"/>
    <x v="2"/>
    <n v="28"/>
    <x v="209"/>
    <x v="2375"/>
    <n v="1254.3999999999999"/>
    <n v="0.35"/>
    <x v="1"/>
    <x v="128"/>
  </r>
  <r>
    <x v="0"/>
    <n v="1197831"/>
    <x v="199"/>
    <x v="2"/>
    <x v="24"/>
    <x v="27"/>
    <x v="3"/>
    <n v="27"/>
    <x v="210"/>
    <x v="2451"/>
    <n v="1315.44"/>
    <n v="0.42000000000000004"/>
    <x v="1"/>
    <x v="118"/>
  </r>
  <r>
    <x v="0"/>
    <n v="1197831"/>
    <x v="199"/>
    <x v="2"/>
    <x v="24"/>
    <x v="27"/>
    <x v="4"/>
    <n v="31"/>
    <x v="246"/>
    <x v="1259"/>
    <n v="818.4"/>
    <n v="0.3"/>
    <x v="1"/>
    <x v="165"/>
  </r>
  <r>
    <x v="0"/>
    <n v="1197831"/>
    <x v="199"/>
    <x v="2"/>
    <x v="24"/>
    <x v="27"/>
    <x v="5"/>
    <n v="26"/>
    <x v="192"/>
    <x v="1517"/>
    <n v="1825.2"/>
    <n v="0.52"/>
    <x v="1"/>
    <x v="166"/>
  </r>
  <r>
    <x v="0"/>
    <n v="1197831"/>
    <x v="708"/>
    <x v="2"/>
    <x v="24"/>
    <x v="27"/>
    <x v="0"/>
    <n v="21"/>
    <x v="40"/>
    <x v="1077"/>
    <n v="1554"/>
    <n v="0.37"/>
    <x v="1"/>
    <x v="168"/>
  </r>
  <r>
    <x v="0"/>
    <n v="1197831"/>
    <x v="708"/>
    <x v="2"/>
    <x v="24"/>
    <x v="27"/>
    <x v="1"/>
    <n v="27"/>
    <x v="143"/>
    <x v="1197"/>
    <n v="1979.6399999999999"/>
    <n v="0.38999999999999996"/>
    <x v="1"/>
    <x v="118"/>
  </r>
  <r>
    <x v="0"/>
    <n v="1197831"/>
    <x v="708"/>
    <x v="2"/>
    <x v="24"/>
    <x v="27"/>
    <x v="2"/>
    <n v="20"/>
    <x v="192"/>
    <x v="1147"/>
    <n v="1026"/>
    <n v="0.38"/>
    <x v="1"/>
    <x v="127"/>
  </r>
  <r>
    <x v="0"/>
    <n v="1197831"/>
    <x v="708"/>
    <x v="2"/>
    <x v="24"/>
    <x v="27"/>
    <x v="3"/>
    <n v="26"/>
    <x v="205"/>
    <x v="1651"/>
    <n v="1368.64"/>
    <n v="0.47000000000000003"/>
    <x v="1"/>
    <x v="166"/>
  </r>
  <r>
    <x v="3"/>
    <n v="1197831"/>
    <x v="708"/>
    <x v="2"/>
    <x v="24"/>
    <x v="27"/>
    <x v="4"/>
    <n v="32"/>
    <x v="246"/>
    <x v="1556"/>
    <n v="985.59999999999991"/>
    <n v="0.35"/>
    <x v="1"/>
    <x v="114"/>
  </r>
  <r>
    <x v="3"/>
    <n v="1197831"/>
    <x v="708"/>
    <x v="2"/>
    <x v="24"/>
    <x v="27"/>
    <x v="5"/>
    <n v="25"/>
    <x v="168"/>
    <x v="1991"/>
    <n v="1643"/>
    <n v="0.53"/>
    <x v="1"/>
    <x v="130"/>
  </r>
  <r>
    <x v="3"/>
    <n v="1197831"/>
    <x v="723"/>
    <x v="2"/>
    <x v="24"/>
    <x v="27"/>
    <x v="0"/>
    <n v="15"/>
    <x v="102"/>
    <x v="2502"/>
    <n v="1354.5"/>
    <n v="0.42"/>
    <x v="1"/>
    <x v="148"/>
  </r>
  <r>
    <x v="3"/>
    <n v="1197831"/>
    <x v="723"/>
    <x v="2"/>
    <x v="24"/>
    <x v="27"/>
    <x v="1"/>
    <n v="21"/>
    <x v="102"/>
    <x v="3282"/>
    <n v="1760.85"/>
    <n v="0.38999999999999996"/>
    <x v="1"/>
    <x v="168"/>
  </r>
  <r>
    <x v="3"/>
    <n v="1197831"/>
    <x v="723"/>
    <x v="2"/>
    <x v="24"/>
    <x v="27"/>
    <x v="2"/>
    <n v="19"/>
    <x v="244"/>
    <x v="1068"/>
    <n v="1138.8599999999999"/>
    <n v="0.37"/>
    <x v="1"/>
    <x v="131"/>
  </r>
  <r>
    <x v="3"/>
    <n v="1197831"/>
    <x v="723"/>
    <x v="2"/>
    <x v="24"/>
    <x v="27"/>
    <x v="3"/>
    <n v="20"/>
    <x v="210"/>
    <x v="3283"/>
    <n v="1136.8"/>
    <n v="0.49"/>
    <x v="1"/>
    <x v="127"/>
  </r>
  <r>
    <x v="3"/>
    <n v="1197831"/>
    <x v="723"/>
    <x v="2"/>
    <x v="24"/>
    <x v="27"/>
    <x v="4"/>
    <n v="27"/>
    <x v="250"/>
    <x v="1680"/>
    <n v="786.24"/>
    <n v="0.32"/>
    <x v="1"/>
    <x v="118"/>
  </r>
  <r>
    <x v="3"/>
    <n v="1197831"/>
    <x v="723"/>
    <x v="2"/>
    <x v="24"/>
    <x v="27"/>
    <x v="5"/>
    <n v="23"/>
    <x v="129"/>
    <x v="1059"/>
    <n v="2307.36"/>
    <n v="0.57000000000000006"/>
    <x v="1"/>
    <x v="113"/>
  </r>
  <r>
    <x v="3"/>
    <n v="1197831"/>
    <x v="258"/>
    <x v="2"/>
    <x v="24"/>
    <x v="27"/>
    <x v="0"/>
    <n v="14"/>
    <x v="124"/>
    <x v="1454"/>
    <n v="1234.8"/>
    <n v="0.42"/>
    <x v="1"/>
    <x v="146"/>
  </r>
  <r>
    <x v="3"/>
    <n v="1197831"/>
    <x v="258"/>
    <x v="2"/>
    <x v="24"/>
    <x v="27"/>
    <x v="1"/>
    <n v="22"/>
    <x v="87"/>
    <x v="1927"/>
    <n v="2227.94"/>
    <n v="0.41"/>
    <x v="1"/>
    <x v="170"/>
  </r>
  <r>
    <x v="3"/>
    <n v="1197831"/>
    <x v="258"/>
    <x v="2"/>
    <x v="24"/>
    <x v="27"/>
    <x v="2"/>
    <n v="18"/>
    <x v="328"/>
    <x v="2055"/>
    <n v="1291.6799999999998"/>
    <n v="0.38999999999999996"/>
    <x v="1"/>
    <x v="129"/>
  </r>
  <r>
    <x v="3"/>
    <n v="1197831"/>
    <x v="258"/>
    <x v="2"/>
    <x v="24"/>
    <x v="27"/>
    <x v="3"/>
    <n v="24"/>
    <x v="155"/>
    <x v="1753"/>
    <n v="1860"/>
    <n v="0.5"/>
    <x v="1"/>
    <x v="110"/>
  </r>
  <r>
    <x v="3"/>
    <n v="1197831"/>
    <x v="258"/>
    <x v="2"/>
    <x v="24"/>
    <x v="27"/>
    <x v="4"/>
    <n v="34"/>
    <x v="196"/>
    <x v="2807"/>
    <n v="1428"/>
    <n v="0.35"/>
    <x v="1"/>
    <x v="111"/>
  </r>
  <r>
    <x v="3"/>
    <n v="1197831"/>
    <x v="258"/>
    <x v="2"/>
    <x v="24"/>
    <x v="27"/>
    <x v="5"/>
    <n v="33"/>
    <x v="142"/>
    <x v="1830"/>
    <n v="4356"/>
    <n v="0.55000000000000004"/>
    <x v="1"/>
    <x v="112"/>
  </r>
  <r>
    <x v="3"/>
    <n v="1197831"/>
    <x v="288"/>
    <x v="2"/>
    <x v="24"/>
    <x v="27"/>
    <x v="0"/>
    <n v="31"/>
    <x v="148"/>
    <x v="3284"/>
    <n v="2744.7400000000002"/>
    <n v="0.38"/>
    <x v="1"/>
    <x v="165"/>
  </r>
  <r>
    <x v="3"/>
    <n v="1197831"/>
    <x v="288"/>
    <x v="2"/>
    <x v="24"/>
    <x v="27"/>
    <x v="1"/>
    <n v="35"/>
    <x v="121"/>
    <x v="3285"/>
    <n v="3774.0499999999997"/>
    <n v="0.41"/>
    <x v="1"/>
    <x v="164"/>
  </r>
  <r>
    <x v="3"/>
    <n v="1197831"/>
    <x v="288"/>
    <x v="2"/>
    <x v="24"/>
    <x v="27"/>
    <x v="2"/>
    <n v="34"/>
    <x v="274"/>
    <x v="1199"/>
    <n v="2592.8399999999997"/>
    <n v="0.41"/>
    <x v="1"/>
    <x v="111"/>
  </r>
  <r>
    <x v="3"/>
    <n v="1197831"/>
    <x v="288"/>
    <x v="2"/>
    <x v="24"/>
    <x v="27"/>
    <x v="3"/>
    <n v="33"/>
    <x v="283"/>
    <x v="3286"/>
    <n v="3023.79"/>
    <n v="0.49"/>
    <x v="1"/>
    <x v="112"/>
  </r>
  <r>
    <x v="3"/>
    <n v="1197831"/>
    <x v="288"/>
    <x v="2"/>
    <x v="24"/>
    <x v="27"/>
    <x v="4"/>
    <n v="43"/>
    <x v="174"/>
    <x v="2000"/>
    <n v="2309.9599999999996"/>
    <n v="0.33999999999999997"/>
    <x v="1"/>
    <x v="94"/>
  </r>
  <r>
    <x v="3"/>
    <n v="1197831"/>
    <x v="288"/>
    <x v="2"/>
    <x v="24"/>
    <x v="27"/>
    <x v="5"/>
    <n v="39"/>
    <x v="154"/>
    <x v="2991"/>
    <n v="5319.6"/>
    <n v="0.55000000000000004"/>
    <x v="1"/>
    <x v="93"/>
  </r>
  <r>
    <x v="3"/>
    <n v="1197831"/>
    <x v="320"/>
    <x v="2"/>
    <x v="24"/>
    <x v="27"/>
    <x v="0"/>
    <n v="35"/>
    <x v="324"/>
    <x v="889"/>
    <n v="4250.3999999999996"/>
    <n v="0.45999999999999996"/>
    <x v="1"/>
    <x v="164"/>
  </r>
  <r>
    <x v="3"/>
    <n v="1197831"/>
    <x v="320"/>
    <x v="2"/>
    <x v="24"/>
    <x v="27"/>
    <x v="1"/>
    <n v="40"/>
    <x v="329"/>
    <x v="2976"/>
    <n v="4661.1999999999989"/>
    <n v="0.42999999999999994"/>
    <x v="1"/>
    <x v="163"/>
  </r>
  <r>
    <x v="3"/>
    <n v="1197831"/>
    <x v="320"/>
    <x v="2"/>
    <x v="24"/>
    <x v="27"/>
    <x v="2"/>
    <n v="34"/>
    <x v="104"/>
    <x v="3287"/>
    <n v="3969.8399999999997"/>
    <n v="0.42"/>
    <x v="1"/>
    <x v="111"/>
  </r>
  <r>
    <x v="3"/>
    <n v="1197831"/>
    <x v="320"/>
    <x v="2"/>
    <x v="24"/>
    <x v="27"/>
    <x v="3"/>
    <n v="38"/>
    <x v="174"/>
    <x v="3047"/>
    <n v="3182.1200000000003"/>
    <n v="0.53"/>
    <x v="1"/>
    <x v="115"/>
  </r>
  <r>
    <x v="3"/>
    <n v="1197831"/>
    <x v="320"/>
    <x v="2"/>
    <x v="24"/>
    <x v="27"/>
    <x v="4"/>
    <n v="43"/>
    <x v="217"/>
    <x v="3288"/>
    <n v="2975.6"/>
    <n v="0.39999999999999997"/>
    <x v="1"/>
    <x v="94"/>
  </r>
  <r>
    <x v="0"/>
    <n v="1197831"/>
    <x v="320"/>
    <x v="2"/>
    <x v="24"/>
    <x v="27"/>
    <x v="5"/>
    <n v="51"/>
    <x v="324"/>
    <x v="2993"/>
    <n v="7943.7600000000011"/>
    <n v="0.59000000000000008"/>
    <x v="1"/>
    <x v="109"/>
  </r>
  <r>
    <x v="0"/>
    <n v="1197831"/>
    <x v="353"/>
    <x v="2"/>
    <x v="24"/>
    <x v="27"/>
    <x v="0"/>
    <n v="38"/>
    <x v="148"/>
    <x v="3289"/>
    <n v="3718.68"/>
    <n v="0.42"/>
    <x v="1"/>
    <x v="115"/>
  </r>
  <r>
    <x v="0"/>
    <n v="1197831"/>
    <x v="353"/>
    <x v="2"/>
    <x v="24"/>
    <x v="27"/>
    <x v="1"/>
    <n v="37"/>
    <x v="128"/>
    <x v="3290"/>
    <n v="4057.0499999999993"/>
    <n v="0.42999999999999994"/>
    <x v="1"/>
    <x v="117"/>
  </r>
  <r>
    <x v="0"/>
    <n v="1197831"/>
    <x v="353"/>
    <x v="2"/>
    <x v="24"/>
    <x v="27"/>
    <x v="2"/>
    <n v="39"/>
    <x v="105"/>
    <x v="3291"/>
    <n v="5114.8499999999995"/>
    <n v="0.42999999999999994"/>
    <x v="1"/>
    <x v="93"/>
  </r>
  <r>
    <x v="0"/>
    <n v="1197831"/>
    <x v="353"/>
    <x v="2"/>
    <x v="24"/>
    <x v="27"/>
    <x v="3"/>
    <n v="33"/>
    <x v="244"/>
    <x v="3292"/>
    <n v="2940.3"/>
    <n v="0.55000000000000004"/>
    <x v="1"/>
    <x v="112"/>
  </r>
  <r>
    <x v="2"/>
    <n v="1197831"/>
    <x v="353"/>
    <x v="2"/>
    <x v="24"/>
    <x v="27"/>
    <x v="4"/>
    <n v="39"/>
    <x v="339"/>
    <x v="3293"/>
    <n v="2719.08"/>
    <n v="0.42"/>
    <x v="1"/>
    <x v="93"/>
  </r>
  <r>
    <x v="2"/>
    <n v="1197831"/>
    <x v="353"/>
    <x v="2"/>
    <x v="24"/>
    <x v="27"/>
    <x v="5"/>
    <n v="44"/>
    <x v="101"/>
    <x v="3294"/>
    <n v="6414.7600000000011"/>
    <n v="0.6100000000000001"/>
    <x v="1"/>
    <x v="90"/>
  </r>
  <r>
    <x v="2"/>
    <n v="1197831"/>
    <x v="381"/>
    <x v="2"/>
    <x v="24"/>
    <x v="27"/>
    <x v="0"/>
    <n v="41"/>
    <x v="98"/>
    <x v="3295"/>
    <n v="4337.7999999999993"/>
    <n v="0.45999999999999996"/>
    <x v="1"/>
    <x v="87"/>
  </r>
  <r>
    <x v="2"/>
    <n v="1197831"/>
    <x v="381"/>
    <x v="2"/>
    <x v="24"/>
    <x v="27"/>
    <x v="1"/>
    <n v="38"/>
    <x v="156"/>
    <x v="2607"/>
    <n v="3578.4599999999996"/>
    <n v="0.42999999999999994"/>
    <x v="1"/>
    <x v="115"/>
  </r>
  <r>
    <x v="2"/>
    <n v="1197831"/>
    <x v="381"/>
    <x v="2"/>
    <x v="24"/>
    <x v="27"/>
    <x v="2"/>
    <n v="43"/>
    <x v="126"/>
    <x v="1633"/>
    <n v="3928.0499999999997"/>
    <n v="0.44999999999999996"/>
    <x v="1"/>
    <x v="94"/>
  </r>
  <r>
    <x v="2"/>
    <n v="1197831"/>
    <x v="381"/>
    <x v="2"/>
    <x v="24"/>
    <x v="27"/>
    <x v="3"/>
    <n v="40"/>
    <x v="224"/>
    <x v="1311"/>
    <n v="2992.0000000000005"/>
    <n v="0.55000000000000004"/>
    <x v="1"/>
    <x v="163"/>
  </r>
  <r>
    <x v="2"/>
    <n v="1197831"/>
    <x v="381"/>
    <x v="2"/>
    <x v="24"/>
    <x v="27"/>
    <x v="4"/>
    <n v="42"/>
    <x v="150"/>
    <x v="1129"/>
    <n v="2410.7999999999997"/>
    <n v="0.41"/>
    <x v="1"/>
    <x v="119"/>
  </r>
  <r>
    <x v="2"/>
    <n v="1197831"/>
    <x v="381"/>
    <x v="2"/>
    <x v="24"/>
    <x v="27"/>
    <x v="5"/>
    <n v="36"/>
    <x v="40"/>
    <x v="1644"/>
    <n v="4176.0000000000009"/>
    <n v="0.58000000000000007"/>
    <x v="1"/>
    <x v="86"/>
  </r>
  <r>
    <x v="2"/>
    <n v="1197831"/>
    <x v="410"/>
    <x v="2"/>
    <x v="24"/>
    <x v="27"/>
    <x v="0"/>
    <n v="30"/>
    <x v="338"/>
    <x v="3296"/>
    <n v="2773.7999999999997"/>
    <n v="0.45999999999999996"/>
    <x v="1"/>
    <x v="167"/>
  </r>
  <r>
    <x v="2"/>
    <n v="1197831"/>
    <x v="410"/>
    <x v="2"/>
    <x v="24"/>
    <x v="27"/>
    <x v="1"/>
    <n v="27"/>
    <x v="330"/>
    <x v="1206"/>
    <n v="2205.8999999999996"/>
    <n v="0.42999999999999994"/>
    <x v="1"/>
    <x v="118"/>
  </r>
  <r>
    <x v="2"/>
    <n v="1197831"/>
    <x v="410"/>
    <x v="2"/>
    <x v="24"/>
    <x v="27"/>
    <x v="2"/>
    <n v="31"/>
    <x v="289"/>
    <x v="3297"/>
    <n v="2330.58"/>
    <n v="0.42"/>
    <x v="1"/>
    <x v="165"/>
  </r>
  <r>
    <x v="2"/>
    <n v="1197831"/>
    <x v="410"/>
    <x v="2"/>
    <x v="24"/>
    <x v="27"/>
    <x v="3"/>
    <n v="35"/>
    <x v="210"/>
    <x v="1066"/>
    <n v="2151.8000000000002"/>
    <n v="0.53"/>
    <x v="1"/>
    <x v="164"/>
  </r>
  <r>
    <x v="2"/>
    <n v="1197831"/>
    <x v="410"/>
    <x v="2"/>
    <x v="24"/>
    <x v="27"/>
    <x v="4"/>
    <n v="25"/>
    <x v="248"/>
    <x v="1491"/>
    <n v="1199.2499999999998"/>
    <n v="0.38999999999999996"/>
    <x v="1"/>
    <x v="130"/>
  </r>
  <r>
    <x v="2"/>
    <n v="1197831"/>
    <x v="410"/>
    <x v="2"/>
    <x v="24"/>
    <x v="27"/>
    <x v="5"/>
    <n v="34"/>
    <x v="289"/>
    <x v="2937"/>
    <n v="3590.7400000000007"/>
    <n v="0.59000000000000008"/>
    <x v="1"/>
    <x v="111"/>
  </r>
  <r>
    <x v="2"/>
    <n v="1197831"/>
    <x v="442"/>
    <x v="2"/>
    <x v="24"/>
    <x v="27"/>
    <x v="0"/>
    <n v="27"/>
    <x v="126"/>
    <x v="1558"/>
    <n v="2521.2599999999998"/>
    <n v="0.45999999999999996"/>
    <x v="1"/>
    <x v="118"/>
  </r>
  <r>
    <x v="2"/>
    <n v="1197831"/>
    <x v="442"/>
    <x v="2"/>
    <x v="24"/>
    <x v="27"/>
    <x v="1"/>
    <n v="28"/>
    <x v="149"/>
    <x v="3298"/>
    <n v="2684.9199999999996"/>
    <n v="0.42999999999999994"/>
    <x v="1"/>
    <x v="128"/>
  </r>
  <r>
    <x v="2"/>
    <n v="1197831"/>
    <x v="442"/>
    <x v="2"/>
    <x v="24"/>
    <x v="27"/>
    <x v="2"/>
    <n v="42"/>
    <x v="124"/>
    <x v="1392"/>
    <n v="3704.3999999999996"/>
    <n v="0.42"/>
    <x v="1"/>
    <x v="119"/>
  </r>
  <r>
    <x v="2"/>
    <n v="1197831"/>
    <x v="442"/>
    <x v="2"/>
    <x v="24"/>
    <x v="27"/>
    <x v="3"/>
    <n v="43"/>
    <x v="174"/>
    <x v="2000"/>
    <n v="3532.88"/>
    <n v="0.52"/>
    <x v="1"/>
    <x v="94"/>
  </r>
  <r>
    <x v="2"/>
    <n v="1197831"/>
    <x v="442"/>
    <x v="2"/>
    <x v="24"/>
    <x v="27"/>
    <x v="4"/>
    <n v="41"/>
    <x v="197"/>
    <x v="3299"/>
    <n v="2321.42"/>
    <n v="0.38"/>
    <x v="1"/>
    <x v="87"/>
  </r>
  <r>
    <x v="2"/>
    <n v="1197831"/>
    <x v="442"/>
    <x v="2"/>
    <x v="24"/>
    <x v="27"/>
    <x v="5"/>
    <n v="51"/>
    <x v="145"/>
    <x v="928"/>
    <n v="5837.4600000000009"/>
    <n v="0.59000000000000008"/>
    <x v="1"/>
    <x v="109"/>
  </r>
  <r>
    <x v="0"/>
    <n v="1197831"/>
    <x v="471"/>
    <x v="2"/>
    <x v="24"/>
    <x v="27"/>
    <x v="0"/>
    <n v="40"/>
    <x v="142"/>
    <x v="1234"/>
    <n v="4320"/>
    <n v="0.44999999999999996"/>
    <x v="1"/>
    <x v="163"/>
  </r>
  <r>
    <x v="0"/>
    <n v="1197831"/>
    <x v="471"/>
    <x v="2"/>
    <x v="24"/>
    <x v="27"/>
    <x v="1"/>
    <n v="41"/>
    <x v="142"/>
    <x v="3300"/>
    <n v="4526.3999999999996"/>
    <n v="0.45999999999999996"/>
    <x v="1"/>
    <x v="87"/>
  </r>
  <r>
    <x v="0"/>
    <n v="1197831"/>
    <x v="471"/>
    <x v="2"/>
    <x v="24"/>
    <x v="27"/>
    <x v="2"/>
    <n v="47"/>
    <x v="149"/>
    <x v="3301"/>
    <n v="4611.6399999999994"/>
    <n v="0.43999999999999995"/>
    <x v="1"/>
    <x v="85"/>
  </r>
  <r>
    <x v="0"/>
    <n v="1197831"/>
    <x v="471"/>
    <x v="2"/>
    <x v="24"/>
    <x v="27"/>
    <x v="3"/>
    <n v="44"/>
    <x v="328"/>
    <x v="971"/>
    <n v="4209.92"/>
    <n v="0.52"/>
    <x v="1"/>
    <x v="90"/>
  </r>
  <r>
    <x v="0"/>
    <n v="1197831"/>
    <x v="471"/>
    <x v="2"/>
    <x v="24"/>
    <x v="27"/>
    <x v="4"/>
    <n v="43"/>
    <x v="135"/>
    <x v="1872"/>
    <n v="2591.6099999999997"/>
    <n v="0.41"/>
    <x v="1"/>
    <x v="94"/>
  </r>
  <r>
    <x v="0"/>
    <n v="1197831"/>
    <x v="471"/>
    <x v="2"/>
    <x v="24"/>
    <x v="27"/>
    <x v="5"/>
    <n v="47"/>
    <x v="136"/>
    <x v="3302"/>
    <n v="6651.4400000000014"/>
    <n v="0.6100000000000001"/>
    <x v="1"/>
    <x v="85"/>
  </r>
  <r>
    <x v="0"/>
    <n v="1128299"/>
    <x v="187"/>
    <x v="2"/>
    <x v="24"/>
    <x v="27"/>
    <x v="0"/>
    <n v="23"/>
    <x v="224"/>
    <x v="3303"/>
    <n v="1251.1999999999998"/>
    <n v="0.39999999999999997"/>
    <x v="1"/>
    <x v="113"/>
  </r>
  <r>
    <x v="0"/>
    <n v="1128299"/>
    <x v="187"/>
    <x v="2"/>
    <x v="24"/>
    <x v="27"/>
    <x v="1"/>
    <n v="30"/>
    <x v="150"/>
    <x v="1077"/>
    <n v="1806.0000000000002"/>
    <n v="0.43000000000000005"/>
    <x v="1"/>
    <x v="167"/>
  </r>
  <r>
    <x v="0"/>
    <n v="1128299"/>
    <x v="187"/>
    <x v="2"/>
    <x v="24"/>
    <x v="27"/>
    <x v="2"/>
    <n v="31"/>
    <x v="57"/>
    <x v="3114"/>
    <n v="1753.0499999999997"/>
    <n v="0.38999999999999996"/>
    <x v="1"/>
    <x v="165"/>
  </r>
  <r>
    <x v="0"/>
    <n v="1128299"/>
    <x v="187"/>
    <x v="2"/>
    <x v="24"/>
    <x v="27"/>
    <x v="3"/>
    <n v="30"/>
    <x v="246"/>
    <x v="2490"/>
    <n v="976.8"/>
    <n v="0.37"/>
    <x v="1"/>
    <x v="167"/>
  </r>
  <r>
    <x v="0"/>
    <n v="1128299"/>
    <x v="187"/>
    <x v="2"/>
    <x v="24"/>
    <x v="27"/>
    <x v="4"/>
    <n v="35"/>
    <x v="181"/>
    <x v="3076"/>
    <n v="809.19999999999993"/>
    <n v="0.33999999999999997"/>
    <x v="1"/>
    <x v="164"/>
  </r>
  <r>
    <x v="0"/>
    <n v="1128299"/>
    <x v="187"/>
    <x v="2"/>
    <x v="24"/>
    <x v="27"/>
    <x v="5"/>
    <n v="27"/>
    <x v="150"/>
    <x v="1053"/>
    <n v="1020.6"/>
    <n v="0.27"/>
    <x v="1"/>
    <x v="118"/>
  </r>
  <r>
    <x v="0"/>
    <n v="1128299"/>
    <x v="697"/>
    <x v="2"/>
    <x v="24"/>
    <x v="27"/>
    <x v="0"/>
    <n v="21"/>
    <x v="244"/>
    <x v="2372"/>
    <n v="1258.74"/>
    <n v="0.37"/>
    <x v="1"/>
    <x v="168"/>
  </r>
  <r>
    <x v="0"/>
    <n v="1128299"/>
    <x v="697"/>
    <x v="2"/>
    <x v="24"/>
    <x v="27"/>
    <x v="1"/>
    <n v="28"/>
    <x v="209"/>
    <x v="2375"/>
    <n v="1541.1200000000001"/>
    <n v="0.43000000000000005"/>
    <x v="1"/>
    <x v="128"/>
  </r>
  <r>
    <x v="0"/>
    <n v="1128299"/>
    <x v="697"/>
    <x v="2"/>
    <x v="24"/>
    <x v="27"/>
    <x v="2"/>
    <n v="28"/>
    <x v="168"/>
    <x v="1524"/>
    <n v="1458.24"/>
    <n v="0.42"/>
    <x v="1"/>
    <x v="128"/>
  </r>
  <r>
    <x v="0"/>
    <n v="1128299"/>
    <x v="697"/>
    <x v="2"/>
    <x v="25"/>
    <x v="28"/>
    <x v="3"/>
    <n v="26"/>
    <x v="181"/>
    <x v="1459"/>
    <n v="742.56"/>
    <n v="0.42"/>
    <x v="1"/>
    <x v="166"/>
  </r>
  <r>
    <x v="0"/>
    <n v="1128299"/>
    <x v="697"/>
    <x v="2"/>
    <x v="25"/>
    <x v="28"/>
    <x v="4"/>
    <n v="36"/>
    <x v="175"/>
    <x v="1127"/>
    <n v="679.31999999999994"/>
    <n v="0.37"/>
    <x v="1"/>
    <x v="86"/>
  </r>
  <r>
    <x v="0"/>
    <n v="1128299"/>
    <x v="697"/>
    <x v="2"/>
    <x v="25"/>
    <x v="28"/>
    <x v="5"/>
    <n v="31"/>
    <x v="210"/>
    <x v="3304"/>
    <n v="970.92000000000007"/>
    <n v="0.27"/>
    <x v="1"/>
    <x v="165"/>
  </r>
  <r>
    <x v="0"/>
    <n v="1128299"/>
    <x v="227"/>
    <x v="2"/>
    <x v="25"/>
    <x v="28"/>
    <x v="0"/>
    <n v="29"/>
    <x v="160"/>
    <x v="2075"/>
    <n v="1855.9999999999998"/>
    <n v="0.39999999999999997"/>
    <x v="1"/>
    <x v="116"/>
  </r>
  <r>
    <x v="0"/>
    <n v="1128299"/>
    <x v="227"/>
    <x v="2"/>
    <x v="25"/>
    <x v="28"/>
    <x v="1"/>
    <n v="38"/>
    <x v="210"/>
    <x v="1942"/>
    <n v="1939.52"/>
    <n v="0.44"/>
    <x v="1"/>
    <x v="115"/>
  </r>
  <r>
    <x v="0"/>
    <n v="1128299"/>
    <x v="227"/>
    <x v="2"/>
    <x v="25"/>
    <x v="28"/>
    <x v="2"/>
    <n v="37"/>
    <x v="164"/>
    <x v="2711"/>
    <n v="1805.2299999999998"/>
    <n v="0.41"/>
    <x v="1"/>
    <x v="117"/>
  </r>
  <r>
    <x v="0"/>
    <n v="1128299"/>
    <x v="227"/>
    <x v="2"/>
    <x v="25"/>
    <x v="28"/>
    <x v="3"/>
    <n v="38"/>
    <x v="181"/>
    <x v="1621"/>
    <n v="956.08"/>
    <n v="0.37"/>
    <x v="1"/>
    <x v="115"/>
  </r>
  <r>
    <x v="0"/>
    <n v="1128299"/>
    <x v="227"/>
    <x v="2"/>
    <x v="25"/>
    <x v="28"/>
    <x v="4"/>
    <n v="41"/>
    <x v="203"/>
    <x v="2838"/>
    <n v="511.68"/>
    <n v="0.32"/>
    <x v="1"/>
    <x v="87"/>
  </r>
  <r>
    <x v="0"/>
    <n v="1128299"/>
    <x v="227"/>
    <x v="2"/>
    <x v="25"/>
    <x v="28"/>
    <x v="5"/>
    <n v="37"/>
    <x v="336"/>
    <x v="3305"/>
    <n v="1068.93"/>
    <n v="0.27"/>
    <x v="1"/>
    <x v="117"/>
  </r>
  <r>
    <x v="0"/>
    <n v="1128299"/>
    <x v="246"/>
    <x v="2"/>
    <x v="25"/>
    <x v="28"/>
    <x v="0"/>
    <n v="40"/>
    <x v="36"/>
    <x v="872"/>
    <n v="2660"/>
    <n v="0.38"/>
    <x v="1"/>
    <x v="163"/>
  </r>
  <r>
    <x v="0"/>
    <n v="1128299"/>
    <x v="246"/>
    <x v="2"/>
    <x v="25"/>
    <x v="28"/>
    <x v="1"/>
    <n v="37"/>
    <x v="228"/>
    <x v="1824"/>
    <n v="1465.2"/>
    <n v="0.44"/>
    <x v="1"/>
    <x v="117"/>
  </r>
  <r>
    <x v="0"/>
    <n v="1128299"/>
    <x v="246"/>
    <x v="2"/>
    <x v="25"/>
    <x v="28"/>
    <x v="2"/>
    <n v="42"/>
    <x v="248"/>
    <x v="1469"/>
    <n v="1911.42"/>
    <n v="0.37"/>
    <x v="1"/>
    <x v="119"/>
  </r>
  <r>
    <x v="0"/>
    <n v="1128299"/>
    <x v="246"/>
    <x v="2"/>
    <x v="25"/>
    <x v="28"/>
    <x v="3"/>
    <n v="40"/>
    <x v="252"/>
    <x v="1320"/>
    <n v="1248"/>
    <n v="0.39999999999999997"/>
    <x v="1"/>
    <x v="163"/>
  </r>
  <r>
    <x v="0"/>
    <n v="1128299"/>
    <x v="246"/>
    <x v="2"/>
    <x v="25"/>
    <x v="28"/>
    <x v="4"/>
    <n v="43"/>
    <x v="172"/>
    <x v="2424"/>
    <n v="687.14"/>
    <n v="0.33999999999999997"/>
    <x v="1"/>
    <x v="94"/>
  </r>
  <r>
    <x v="0"/>
    <n v="1128299"/>
    <x v="246"/>
    <x v="2"/>
    <x v="25"/>
    <x v="28"/>
    <x v="5"/>
    <n v="49"/>
    <x v="215"/>
    <x v="1823"/>
    <n v="1631.7"/>
    <n v="0.3"/>
    <x v="1"/>
    <x v="98"/>
  </r>
  <r>
    <x v="0"/>
    <n v="1128299"/>
    <x v="277"/>
    <x v="2"/>
    <x v="25"/>
    <x v="28"/>
    <x v="0"/>
    <n v="38"/>
    <x v="328"/>
    <x v="3306"/>
    <n v="2656.96"/>
    <n v="0.38"/>
    <x v="1"/>
    <x v="115"/>
  </r>
  <r>
    <x v="0"/>
    <n v="1128299"/>
    <x v="277"/>
    <x v="2"/>
    <x v="25"/>
    <x v="28"/>
    <x v="1"/>
    <n v="36"/>
    <x v="210"/>
    <x v="1305"/>
    <n v="1753.92"/>
    <n v="0.42000000000000004"/>
    <x v="1"/>
    <x v="86"/>
  </r>
  <r>
    <x v="0"/>
    <n v="1128299"/>
    <x v="277"/>
    <x v="2"/>
    <x v="25"/>
    <x v="28"/>
    <x v="2"/>
    <n v="41"/>
    <x v="348"/>
    <x v="3307"/>
    <n v="2056.56"/>
    <n v="0.38"/>
    <x v="1"/>
    <x v="87"/>
  </r>
  <r>
    <x v="0"/>
    <n v="1128299"/>
    <x v="277"/>
    <x v="2"/>
    <x v="25"/>
    <x v="28"/>
    <x v="3"/>
    <n v="39"/>
    <x v="270"/>
    <x v="3308"/>
    <n v="1341.99"/>
    <n v="0.37"/>
    <x v="1"/>
    <x v="93"/>
  </r>
  <r>
    <x v="0"/>
    <n v="1128299"/>
    <x v="277"/>
    <x v="2"/>
    <x v="25"/>
    <x v="28"/>
    <x v="4"/>
    <n v="39"/>
    <x v="345"/>
    <x v="3033"/>
    <n v="797.93999999999994"/>
    <n v="0.32999999999999996"/>
    <x v="1"/>
    <x v="93"/>
  </r>
  <r>
    <x v="0"/>
    <n v="1128299"/>
    <x v="277"/>
    <x v="2"/>
    <x v="25"/>
    <x v="28"/>
    <x v="5"/>
    <n v="53"/>
    <x v="168"/>
    <x v="3309"/>
    <n v="1905.8799999999999"/>
    <n v="0.28999999999999998"/>
    <x v="1"/>
    <x v="102"/>
  </r>
  <r>
    <x v="0"/>
    <n v="1128299"/>
    <x v="307"/>
    <x v="2"/>
    <x v="25"/>
    <x v="28"/>
    <x v="0"/>
    <n v="37"/>
    <x v="145"/>
    <x v="3310"/>
    <n v="2799.4199999999996"/>
    <n v="0.38999999999999996"/>
    <x v="1"/>
    <x v="117"/>
  </r>
  <r>
    <x v="0"/>
    <n v="1128299"/>
    <x v="307"/>
    <x v="2"/>
    <x v="25"/>
    <x v="28"/>
    <x v="1"/>
    <n v="36"/>
    <x v="231"/>
    <x v="1182"/>
    <n v="2162.1600000000003"/>
    <n v="0.42000000000000004"/>
    <x v="1"/>
    <x v="86"/>
  </r>
  <r>
    <x v="0"/>
    <n v="1128299"/>
    <x v="307"/>
    <x v="2"/>
    <x v="25"/>
    <x v="28"/>
    <x v="2"/>
    <n v="41"/>
    <x v="135"/>
    <x v="2248"/>
    <n v="2290.2600000000002"/>
    <n v="0.38"/>
    <x v="1"/>
    <x v="87"/>
  </r>
  <r>
    <x v="0"/>
    <n v="1128299"/>
    <x v="307"/>
    <x v="2"/>
    <x v="25"/>
    <x v="28"/>
    <x v="3"/>
    <n v="38"/>
    <x v="193"/>
    <x v="1579"/>
    <n v="1595.9999999999998"/>
    <n v="0.39999999999999997"/>
    <x v="1"/>
    <x v="115"/>
  </r>
  <r>
    <x v="0"/>
    <n v="1128299"/>
    <x v="307"/>
    <x v="2"/>
    <x v="25"/>
    <x v="28"/>
    <x v="4"/>
    <n v="43"/>
    <x v="249"/>
    <x v="3068"/>
    <n v="1052.6399999999999"/>
    <n v="0.33999999999999997"/>
    <x v="1"/>
    <x v="94"/>
  </r>
  <r>
    <x v="0"/>
    <n v="1128299"/>
    <x v="307"/>
    <x v="2"/>
    <x v="25"/>
    <x v="28"/>
    <x v="5"/>
    <n v="46"/>
    <x v="174"/>
    <x v="2659"/>
    <n v="2253.08"/>
    <n v="0.31"/>
    <x v="1"/>
    <x v="89"/>
  </r>
  <r>
    <x v="0"/>
    <n v="1128299"/>
    <x v="336"/>
    <x v="2"/>
    <x v="25"/>
    <x v="28"/>
    <x v="0"/>
    <n v="40"/>
    <x v="97"/>
    <x v="1143"/>
    <n v="3196.8"/>
    <n v="0.37"/>
    <x v="1"/>
    <x v="163"/>
  </r>
  <r>
    <x v="0"/>
    <n v="1128299"/>
    <x v="336"/>
    <x v="2"/>
    <x v="25"/>
    <x v="28"/>
    <x v="1"/>
    <n v="40"/>
    <x v="134"/>
    <x v="3311"/>
    <n v="2999.2000000000003"/>
    <n v="0.46"/>
    <x v="1"/>
    <x v="163"/>
  </r>
  <r>
    <x v="0"/>
    <n v="1128299"/>
    <x v="336"/>
    <x v="2"/>
    <x v="25"/>
    <x v="28"/>
    <x v="2"/>
    <n v="39"/>
    <x v="350"/>
    <x v="3312"/>
    <n v="2387.9699999999998"/>
    <n v="0.38999999999999996"/>
    <x v="1"/>
    <x v="93"/>
  </r>
  <r>
    <x v="0"/>
    <n v="1128299"/>
    <x v="336"/>
    <x v="2"/>
    <x v="25"/>
    <x v="28"/>
    <x v="3"/>
    <n v="36"/>
    <x v="161"/>
    <x v="1495"/>
    <n v="1545.84"/>
    <n v="0.38"/>
    <x v="1"/>
    <x v="86"/>
  </r>
  <r>
    <x v="0"/>
    <n v="1128299"/>
    <x v="336"/>
    <x v="2"/>
    <x v="25"/>
    <x v="28"/>
    <x v="4"/>
    <n v="40"/>
    <x v="57"/>
    <x v="1826"/>
    <n v="2146"/>
    <n v="0.37"/>
    <x v="1"/>
    <x v="163"/>
  </r>
  <r>
    <x v="0"/>
    <n v="1128299"/>
    <x v="336"/>
    <x v="2"/>
    <x v="25"/>
    <x v="28"/>
    <x v="5"/>
    <n v="46"/>
    <x v="57"/>
    <x v="1309"/>
    <n v="2001"/>
    <n v="0.3"/>
    <x v="1"/>
    <x v="89"/>
  </r>
  <r>
    <x v="0"/>
    <n v="1128299"/>
    <x v="368"/>
    <x v="2"/>
    <x v="25"/>
    <x v="28"/>
    <x v="0"/>
    <n v="41"/>
    <x v="145"/>
    <x v="3313"/>
    <n v="3181.6"/>
    <n v="0.39999999999999997"/>
    <x v="1"/>
    <x v="87"/>
  </r>
  <r>
    <x v="0"/>
    <n v="1128299"/>
    <x v="368"/>
    <x v="2"/>
    <x v="25"/>
    <x v="28"/>
    <x v="1"/>
    <n v="46"/>
    <x v="330"/>
    <x v="3314"/>
    <n v="3670.8"/>
    <n v="0.42000000000000004"/>
    <x v="1"/>
    <x v="89"/>
  </r>
  <r>
    <x v="0"/>
    <n v="1128299"/>
    <x v="368"/>
    <x v="2"/>
    <x v="25"/>
    <x v="28"/>
    <x v="2"/>
    <n v="37"/>
    <x v="269"/>
    <x v="2534"/>
    <n v="2321.0099999999998"/>
    <n v="0.41"/>
    <x v="1"/>
    <x v="117"/>
  </r>
  <r>
    <x v="0"/>
    <n v="1128299"/>
    <x v="368"/>
    <x v="2"/>
    <x v="25"/>
    <x v="28"/>
    <x v="3"/>
    <n v="43"/>
    <x v="196"/>
    <x v="2014"/>
    <n v="2167.1999999999998"/>
    <n v="0.42"/>
    <x v="1"/>
    <x v="94"/>
  </r>
  <r>
    <x v="0"/>
    <n v="1128299"/>
    <x v="368"/>
    <x v="2"/>
    <x v="25"/>
    <x v="28"/>
    <x v="4"/>
    <n v="45"/>
    <x v="224"/>
    <x v="2281"/>
    <n v="2264.4"/>
    <n v="0.37"/>
    <x v="1"/>
    <x v="96"/>
  </r>
  <r>
    <x v="0"/>
    <n v="1128299"/>
    <x v="368"/>
    <x v="2"/>
    <x v="25"/>
    <x v="28"/>
    <x v="5"/>
    <n v="48"/>
    <x v="165"/>
    <x v="1298"/>
    <n v="1760.64"/>
    <n v="0.28000000000000003"/>
    <x v="1"/>
    <x v="92"/>
  </r>
  <r>
    <x v="0"/>
    <n v="1128299"/>
    <x v="400"/>
    <x v="2"/>
    <x v="25"/>
    <x v="28"/>
    <x v="0"/>
    <n v="35"/>
    <x v="328"/>
    <x v="1037"/>
    <n v="2704.7999999999997"/>
    <n v="0.42"/>
    <x v="1"/>
    <x v="164"/>
  </r>
  <r>
    <x v="0"/>
    <n v="1128299"/>
    <x v="400"/>
    <x v="2"/>
    <x v="25"/>
    <x v="28"/>
    <x v="1"/>
    <n v="34"/>
    <x v="338"/>
    <x v="3315"/>
    <n v="3211.98"/>
    <n v="0.47000000000000003"/>
    <x v="1"/>
    <x v="111"/>
  </r>
  <r>
    <x v="0"/>
    <n v="1128299"/>
    <x v="400"/>
    <x v="2"/>
    <x v="25"/>
    <x v="28"/>
    <x v="2"/>
    <n v="34"/>
    <x v="57"/>
    <x v="2009"/>
    <n v="1824.1"/>
    <n v="0.37"/>
    <x v="1"/>
    <x v="111"/>
  </r>
  <r>
    <x v="0"/>
    <n v="1128299"/>
    <x v="400"/>
    <x v="2"/>
    <x v="25"/>
    <x v="28"/>
    <x v="3"/>
    <n v="33"/>
    <x v="168"/>
    <x v="2454"/>
    <n v="1514.04"/>
    <n v="0.37"/>
    <x v="1"/>
    <x v="112"/>
  </r>
  <r>
    <x v="0"/>
    <n v="1128299"/>
    <x v="400"/>
    <x v="2"/>
    <x v="25"/>
    <x v="28"/>
    <x v="4"/>
    <n v="41"/>
    <x v="209"/>
    <x v="1186"/>
    <n v="1731.8399999999997"/>
    <n v="0.32999999999999996"/>
    <x v="1"/>
    <x v="87"/>
  </r>
  <r>
    <x v="0"/>
    <n v="1128299"/>
    <x v="400"/>
    <x v="2"/>
    <x v="25"/>
    <x v="28"/>
    <x v="5"/>
    <n v="43"/>
    <x v="348"/>
    <x v="3108"/>
    <n v="1816.32"/>
    <n v="0.32"/>
    <x v="1"/>
    <x v="94"/>
  </r>
  <r>
    <x v="0"/>
    <n v="1128299"/>
    <x v="429"/>
    <x v="2"/>
    <x v="25"/>
    <x v="28"/>
    <x v="0"/>
    <n v="36"/>
    <x v="84"/>
    <x v="2281"/>
    <n v="2570.4"/>
    <n v="0.42"/>
    <x v="1"/>
    <x v="86"/>
  </r>
  <r>
    <x v="0"/>
    <n v="1128299"/>
    <x v="429"/>
    <x v="2"/>
    <x v="25"/>
    <x v="28"/>
    <x v="1"/>
    <n v="33"/>
    <x v="36"/>
    <x v="2141"/>
    <n v="2425.5000000000005"/>
    <n v="0.42000000000000004"/>
    <x v="1"/>
    <x v="112"/>
  </r>
  <r>
    <x v="0"/>
    <n v="1128299"/>
    <x v="429"/>
    <x v="2"/>
    <x v="25"/>
    <x v="28"/>
    <x v="2"/>
    <n v="31"/>
    <x v="215"/>
    <x v="3316"/>
    <n v="1273.17"/>
    <n v="0.37"/>
    <x v="1"/>
    <x v="165"/>
  </r>
  <r>
    <x v="0"/>
    <n v="1128299"/>
    <x v="429"/>
    <x v="2"/>
    <x v="25"/>
    <x v="28"/>
    <x v="3"/>
    <n v="32"/>
    <x v="240"/>
    <x v="2785"/>
    <n v="1272.9599999999998"/>
    <n v="0.38999999999999996"/>
    <x v="1"/>
    <x v="114"/>
  </r>
  <r>
    <x v="0"/>
    <n v="1128299"/>
    <x v="429"/>
    <x v="2"/>
    <x v="25"/>
    <x v="28"/>
    <x v="4"/>
    <n v="44"/>
    <x v="246"/>
    <x v="2279"/>
    <n v="1432.6399999999999"/>
    <n v="0.37"/>
    <x v="1"/>
    <x v="90"/>
  </r>
  <r>
    <x v="0"/>
    <n v="1128299"/>
    <x v="429"/>
    <x v="2"/>
    <x v="25"/>
    <x v="28"/>
    <x v="5"/>
    <n v="47"/>
    <x v="336"/>
    <x v="3317"/>
    <n v="1458.4099999999999"/>
    <n v="0.28999999999999998"/>
    <x v="1"/>
    <x v="85"/>
  </r>
  <r>
    <x v="0"/>
    <n v="1128299"/>
    <x v="460"/>
    <x v="2"/>
    <x v="25"/>
    <x v="28"/>
    <x v="0"/>
    <n v="31"/>
    <x v="42"/>
    <x v="3318"/>
    <n v="1767"/>
    <n v="0.38"/>
    <x v="1"/>
    <x v="165"/>
  </r>
  <r>
    <x v="0"/>
    <n v="1128299"/>
    <x v="460"/>
    <x v="2"/>
    <x v="25"/>
    <x v="28"/>
    <x v="1"/>
    <n v="38"/>
    <x v="134"/>
    <x v="3319"/>
    <n v="2911.1800000000003"/>
    <n v="0.47000000000000003"/>
    <x v="1"/>
    <x v="115"/>
  </r>
  <r>
    <x v="0"/>
    <n v="1128299"/>
    <x v="460"/>
    <x v="2"/>
    <x v="25"/>
    <x v="28"/>
    <x v="2"/>
    <n v="33"/>
    <x v="168"/>
    <x v="2454"/>
    <n v="1595.8799999999999"/>
    <n v="0.38999999999999996"/>
    <x v="1"/>
    <x v="112"/>
  </r>
  <r>
    <x v="0"/>
    <n v="1128299"/>
    <x v="460"/>
    <x v="2"/>
    <x v="25"/>
    <x v="28"/>
    <x v="3"/>
    <n v="33"/>
    <x v="210"/>
    <x v="2174"/>
    <n v="1607.76"/>
    <n v="0.42"/>
    <x v="1"/>
    <x v="112"/>
  </r>
  <r>
    <x v="0"/>
    <n v="1128299"/>
    <x v="460"/>
    <x v="2"/>
    <x v="25"/>
    <x v="28"/>
    <x v="4"/>
    <n v="44"/>
    <x v="343"/>
    <x v="3119"/>
    <n v="1568.1599999999999"/>
    <n v="0.36"/>
    <x v="1"/>
    <x v="90"/>
  </r>
  <r>
    <x v="0"/>
    <n v="1128299"/>
    <x v="460"/>
    <x v="2"/>
    <x v="25"/>
    <x v="28"/>
    <x v="5"/>
    <n v="39"/>
    <x v="150"/>
    <x v="1780"/>
    <n v="1528.8000000000002"/>
    <n v="0.28000000000000003"/>
    <x v="1"/>
    <x v="93"/>
  </r>
  <r>
    <x v="0"/>
    <n v="1128299"/>
    <x v="489"/>
    <x v="2"/>
    <x v="25"/>
    <x v="28"/>
    <x v="0"/>
    <n v="35"/>
    <x v="145"/>
    <x v="3320"/>
    <n v="2716"/>
    <n v="0.39999999999999997"/>
    <x v="1"/>
    <x v="164"/>
  </r>
  <r>
    <x v="0"/>
    <n v="1128299"/>
    <x v="489"/>
    <x v="2"/>
    <x v="25"/>
    <x v="28"/>
    <x v="1"/>
    <n v="33"/>
    <x v="127"/>
    <x v="3023"/>
    <n v="3233.34"/>
    <n v="0.46"/>
    <x v="1"/>
    <x v="112"/>
  </r>
  <r>
    <x v="4"/>
    <n v="1128299"/>
    <x v="489"/>
    <x v="2"/>
    <x v="25"/>
    <x v="28"/>
    <x v="2"/>
    <n v="35"/>
    <x v="224"/>
    <x v="1686"/>
    <n v="1951.6"/>
    <n v="0.41"/>
    <x v="1"/>
    <x v="164"/>
  </r>
  <r>
    <x v="4"/>
    <n v="1128299"/>
    <x v="489"/>
    <x v="2"/>
    <x v="25"/>
    <x v="28"/>
    <x v="3"/>
    <n v="32"/>
    <x v="209"/>
    <x v="1062"/>
    <n v="1679.36"/>
    <n v="0.41"/>
    <x v="1"/>
    <x v="114"/>
  </r>
  <r>
    <x v="4"/>
    <n v="1128299"/>
    <x v="489"/>
    <x v="2"/>
    <x v="25"/>
    <x v="28"/>
    <x v="4"/>
    <n v="42"/>
    <x v="245"/>
    <x v="3321"/>
    <n v="1556.5199999999998"/>
    <n v="0.33999999999999997"/>
    <x v="1"/>
    <x v="119"/>
  </r>
  <r>
    <x v="4"/>
    <n v="1128299"/>
    <x v="489"/>
    <x v="2"/>
    <x v="25"/>
    <x v="28"/>
    <x v="5"/>
    <n v="43"/>
    <x v="192"/>
    <x v="3322"/>
    <n v="1625.4"/>
    <n v="0.28000000000000003"/>
    <x v="1"/>
    <x v="94"/>
  </r>
  <r>
    <x v="4"/>
    <n v="1128299"/>
    <x v="190"/>
    <x v="2"/>
    <x v="25"/>
    <x v="28"/>
    <x v="0"/>
    <n v="27"/>
    <x v="152"/>
    <x v="3323"/>
    <n v="1682.6399999999999"/>
    <n v="0.41"/>
    <x v="1"/>
    <x v="118"/>
  </r>
  <r>
    <x v="4"/>
    <n v="1128299"/>
    <x v="190"/>
    <x v="2"/>
    <x v="25"/>
    <x v="28"/>
    <x v="1"/>
    <n v="30"/>
    <x v="135"/>
    <x v="1692"/>
    <n v="2072.7000000000003"/>
    <n v="0.47000000000000003"/>
    <x v="1"/>
    <x v="167"/>
  </r>
  <r>
    <x v="4"/>
    <n v="1128299"/>
    <x v="190"/>
    <x v="2"/>
    <x v="25"/>
    <x v="28"/>
    <x v="2"/>
    <n v="32"/>
    <x v="350"/>
    <x v="3324"/>
    <n v="1959.36"/>
    <n v="0.38999999999999996"/>
    <x v="1"/>
    <x v="114"/>
  </r>
  <r>
    <x v="4"/>
    <n v="1128299"/>
    <x v="190"/>
    <x v="2"/>
    <x v="25"/>
    <x v="28"/>
    <x v="3"/>
    <n v="30"/>
    <x v="253"/>
    <x v="3325"/>
    <n v="1151.4000000000001"/>
    <n v="0.38"/>
    <x v="1"/>
    <x v="167"/>
  </r>
  <r>
    <x v="4"/>
    <n v="1128299"/>
    <x v="190"/>
    <x v="2"/>
    <x v="25"/>
    <x v="28"/>
    <x v="4"/>
    <n v="33"/>
    <x v="198"/>
    <x v="3079"/>
    <n v="1147.74"/>
    <n v="0.37"/>
    <x v="1"/>
    <x v="112"/>
  </r>
  <r>
    <x v="4"/>
    <n v="1128299"/>
    <x v="190"/>
    <x v="2"/>
    <x v="25"/>
    <x v="28"/>
    <x v="5"/>
    <n v="36"/>
    <x v="339"/>
    <x v="3084"/>
    <n v="1613.5200000000002"/>
    <n v="0.27"/>
    <x v="1"/>
    <x v="86"/>
  </r>
  <r>
    <x v="4"/>
    <n v="1128299"/>
    <x v="700"/>
    <x v="2"/>
    <x v="25"/>
    <x v="28"/>
    <x v="0"/>
    <n v="27"/>
    <x v="217"/>
    <x v="3085"/>
    <n v="1868.3999999999999"/>
    <n v="0.39999999999999997"/>
    <x v="1"/>
    <x v="118"/>
  </r>
  <r>
    <x v="4"/>
    <n v="1128299"/>
    <x v="700"/>
    <x v="2"/>
    <x v="25"/>
    <x v="28"/>
    <x v="1"/>
    <n v="36"/>
    <x v="224"/>
    <x v="3326"/>
    <n v="2301.1200000000003"/>
    <n v="0.47000000000000003"/>
    <x v="1"/>
    <x v="86"/>
  </r>
  <r>
    <x v="4"/>
    <n v="1128299"/>
    <x v="700"/>
    <x v="2"/>
    <x v="25"/>
    <x v="28"/>
    <x v="2"/>
    <n v="35"/>
    <x v="348"/>
    <x v="1506"/>
    <n v="1847.9999999999998"/>
    <n v="0.39999999999999997"/>
    <x v="1"/>
    <x v="164"/>
  </r>
  <r>
    <x v="4"/>
    <n v="1128299"/>
    <x v="700"/>
    <x v="2"/>
    <x v="26"/>
    <x v="29"/>
    <x v="3"/>
    <n v="29"/>
    <x v="250"/>
    <x v="1938"/>
    <n v="976.43"/>
    <n v="0.37"/>
    <x v="1"/>
    <x v="116"/>
  </r>
  <r>
    <x v="4"/>
    <n v="1128299"/>
    <x v="700"/>
    <x v="2"/>
    <x v="26"/>
    <x v="29"/>
    <x v="4"/>
    <n v="34"/>
    <x v="345"/>
    <x v="3327"/>
    <n v="674.56000000000006"/>
    <n v="0.32"/>
    <x v="1"/>
    <x v="111"/>
  </r>
  <r>
    <x v="4"/>
    <n v="1128299"/>
    <x v="700"/>
    <x v="2"/>
    <x v="26"/>
    <x v="29"/>
    <x v="5"/>
    <n v="35"/>
    <x v="150"/>
    <x v="1071"/>
    <n v="1372.0000000000002"/>
    <n v="0.28000000000000003"/>
    <x v="1"/>
    <x v="164"/>
  </r>
  <r>
    <x v="4"/>
    <n v="1128299"/>
    <x v="712"/>
    <x v="2"/>
    <x v="26"/>
    <x v="29"/>
    <x v="0"/>
    <n v="30"/>
    <x v="283"/>
    <x v="3328"/>
    <n v="2300.1"/>
    <n v="0.41"/>
    <x v="1"/>
    <x v="167"/>
  </r>
  <r>
    <x v="4"/>
    <n v="1128299"/>
    <x v="712"/>
    <x v="2"/>
    <x v="26"/>
    <x v="29"/>
    <x v="1"/>
    <n v="36"/>
    <x v="224"/>
    <x v="3326"/>
    <n v="2203.2000000000003"/>
    <n v="0.45"/>
    <x v="1"/>
    <x v="86"/>
  </r>
  <r>
    <x v="4"/>
    <n v="1128299"/>
    <x v="712"/>
    <x v="2"/>
    <x v="26"/>
    <x v="29"/>
    <x v="2"/>
    <n v="44"/>
    <x v="168"/>
    <x v="985"/>
    <n v="2073.2800000000002"/>
    <n v="0.38"/>
    <x v="1"/>
    <x v="90"/>
  </r>
  <r>
    <x v="4"/>
    <n v="1128299"/>
    <x v="712"/>
    <x v="2"/>
    <x v="26"/>
    <x v="29"/>
    <x v="3"/>
    <n v="37"/>
    <x v="246"/>
    <x v="1190"/>
    <n v="1269.8399999999999"/>
    <n v="0.38999999999999996"/>
    <x v="1"/>
    <x v="117"/>
  </r>
  <r>
    <x v="4"/>
    <n v="1128299"/>
    <x v="712"/>
    <x v="2"/>
    <x v="26"/>
    <x v="29"/>
    <x v="4"/>
    <n v="41"/>
    <x v="206"/>
    <x v="1163"/>
    <n v="695.36"/>
    <n v="0.32"/>
    <x v="1"/>
    <x v="87"/>
  </r>
  <r>
    <x v="4"/>
    <n v="1128299"/>
    <x v="712"/>
    <x v="2"/>
    <x v="26"/>
    <x v="29"/>
    <x v="5"/>
    <n v="44"/>
    <x v="165"/>
    <x v="1655"/>
    <n v="1786.84"/>
    <n v="0.31"/>
    <x v="1"/>
    <x v="90"/>
  </r>
  <r>
    <x v="4"/>
    <n v="1128299"/>
    <x v="249"/>
    <x v="2"/>
    <x v="26"/>
    <x v="29"/>
    <x v="0"/>
    <n v="41"/>
    <x v="241"/>
    <x v="3329"/>
    <n v="2841.2999999999997"/>
    <n v="0.42"/>
    <x v="1"/>
    <x v="87"/>
  </r>
  <r>
    <x v="4"/>
    <n v="1128299"/>
    <x v="249"/>
    <x v="2"/>
    <x v="26"/>
    <x v="29"/>
    <x v="1"/>
    <n v="43"/>
    <x v="245"/>
    <x v="1766"/>
    <n v="2156.02"/>
    <n v="0.46"/>
    <x v="1"/>
    <x v="94"/>
  </r>
  <r>
    <x v="4"/>
    <n v="1128299"/>
    <x v="249"/>
    <x v="2"/>
    <x v="26"/>
    <x v="29"/>
    <x v="2"/>
    <n v="44"/>
    <x v="150"/>
    <x v="1043"/>
    <n v="2587.1999999999998"/>
    <n v="0.42"/>
    <x v="1"/>
    <x v="90"/>
  </r>
  <r>
    <x v="4"/>
    <n v="1128299"/>
    <x v="249"/>
    <x v="2"/>
    <x v="26"/>
    <x v="29"/>
    <x v="3"/>
    <n v="37"/>
    <x v="294"/>
    <x v="2778"/>
    <n v="1385.2799999999997"/>
    <n v="0.38999999999999996"/>
    <x v="1"/>
    <x v="117"/>
  </r>
  <r>
    <x v="4"/>
    <n v="1128299"/>
    <x v="249"/>
    <x v="2"/>
    <x v="26"/>
    <x v="29"/>
    <x v="4"/>
    <n v="46"/>
    <x v="180"/>
    <x v="998"/>
    <n v="965.99999999999989"/>
    <n v="0.35"/>
    <x v="1"/>
    <x v="89"/>
  </r>
  <r>
    <x v="4"/>
    <n v="1128299"/>
    <x v="249"/>
    <x v="2"/>
    <x v="26"/>
    <x v="29"/>
    <x v="5"/>
    <n v="56"/>
    <x v="210"/>
    <x v="931"/>
    <n v="1818.88"/>
    <n v="0.28000000000000003"/>
    <x v="1"/>
    <x v="97"/>
  </r>
  <r>
    <x v="4"/>
    <n v="1128299"/>
    <x v="280"/>
    <x v="2"/>
    <x v="26"/>
    <x v="29"/>
    <x v="0"/>
    <n v="43"/>
    <x v="328"/>
    <x v="3330"/>
    <n v="3243.9199999999996"/>
    <n v="0.41"/>
    <x v="1"/>
    <x v="94"/>
  </r>
  <r>
    <x v="4"/>
    <n v="1128299"/>
    <x v="280"/>
    <x v="2"/>
    <x v="26"/>
    <x v="29"/>
    <x v="1"/>
    <n v="46"/>
    <x v="224"/>
    <x v="3276"/>
    <n v="2627.5200000000004"/>
    <n v="0.42000000000000004"/>
    <x v="1"/>
    <x v="89"/>
  </r>
  <r>
    <x v="4"/>
    <n v="1128299"/>
    <x v="280"/>
    <x v="2"/>
    <x v="26"/>
    <x v="29"/>
    <x v="2"/>
    <n v="46"/>
    <x v="192"/>
    <x v="1013"/>
    <n v="2546.1"/>
    <n v="0.41"/>
    <x v="1"/>
    <x v="89"/>
  </r>
  <r>
    <x v="4"/>
    <n v="1128299"/>
    <x v="280"/>
    <x v="2"/>
    <x v="26"/>
    <x v="29"/>
    <x v="3"/>
    <n v="43"/>
    <x v="245"/>
    <x v="1766"/>
    <n v="1921.6699999999998"/>
    <n v="0.41"/>
    <x v="1"/>
    <x v="94"/>
  </r>
  <r>
    <x v="4"/>
    <n v="1128299"/>
    <x v="280"/>
    <x v="2"/>
    <x v="26"/>
    <x v="29"/>
    <x v="4"/>
    <n v="45"/>
    <x v="252"/>
    <x v="1517"/>
    <n v="1228.5"/>
    <n v="0.35"/>
    <x v="1"/>
    <x v="96"/>
  </r>
  <r>
    <x v="4"/>
    <n v="1128299"/>
    <x v="280"/>
    <x v="2"/>
    <x v="26"/>
    <x v="29"/>
    <x v="5"/>
    <n v="56"/>
    <x v="348"/>
    <x v="1936"/>
    <n v="2143.6799999999998"/>
    <n v="0.28999999999999998"/>
    <x v="1"/>
    <x v="97"/>
  </r>
  <r>
    <x v="4"/>
    <n v="1128299"/>
    <x v="310"/>
    <x v="2"/>
    <x v="26"/>
    <x v="29"/>
    <x v="0"/>
    <n v="37"/>
    <x v="167"/>
    <x v="3331"/>
    <n v="3232.3199999999997"/>
    <n v="0.38999999999999996"/>
    <x v="1"/>
    <x v="117"/>
  </r>
  <r>
    <x v="4"/>
    <n v="1128299"/>
    <x v="310"/>
    <x v="2"/>
    <x v="26"/>
    <x v="29"/>
    <x v="1"/>
    <n v="47"/>
    <x v="283"/>
    <x v="3332"/>
    <n v="3779.2700000000004"/>
    <n v="0.43000000000000005"/>
    <x v="1"/>
    <x v="85"/>
  </r>
  <r>
    <x v="4"/>
    <n v="1128299"/>
    <x v="310"/>
    <x v="2"/>
    <x v="26"/>
    <x v="29"/>
    <x v="2"/>
    <n v="41"/>
    <x v="335"/>
    <x v="3333"/>
    <n v="3165.2"/>
    <n v="0.39999999999999997"/>
    <x v="1"/>
    <x v="87"/>
  </r>
  <r>
    <x v="4"/>
    <n v="1128299"/>
    <x v="310"/>
    <x v="2"/>
    <x v="26"/>
    <x v="29"/>
    <x v="3"/>
    <n v="37"/>
    <x v="209"/>
    <x v="1245"/>
    <n v="1894.3999999999999"/>
    <n v="0.39999999999999997"/>
    <x v="1"/>
    <x v="117"/>
  </r>
  <r>
    <x v="4"/>
    <n v="1128299"/>
    <x v="310"/>
    <x v="2"/>
    <x v="26"/>
    <x v="29"/>
    <x v="4"/>
    <n v="44"/>
    <x v="270"/>
    <x v="2454"/>
    <n v="1432.1999999999998"/>
    <n v="0.35"/>
    <x v="1"/>
    <x v="90"/>
  </r>
  <r>
    <x v="4"/>
    <n v="1128299"/>
    <x v="310"/>
    <x v="2"/>
    <x v="26"/>
    <x v="29"/>
    <x v="5"/>
    <n v="50"/>
    <x v="337"/>
    <x v="1234"/>
    <n v="2688.0000000000005"/>
    <n v="0.28000000000000003"/>
    <x v="1"/>
    <x v="100"/>
  </r>
  <r>
    <x v="4"/>
    <n v="1128299"/>
    <x v="339"/>
    <x v="2"/>
    <x v="26"/>
    <x v="29"/>
    <x v="0"/>
    <n v="41"/>
    <x v="154"/>
    <x v="3334"/>
    <n v="3965.5199999999995"/>
    <n v="0.38999999999999996"/>
    <x v="1"/>
    <x v="87"/>
  </r>
  <r>
    <x v="4"/>
    <n v="1128299"/>
    <x v="339"/>
    <x v="2"/>
    <x v="26"/>
    <x v="29"/>
    <x v="1"/>
    <n v="45"/>
    <x v="124"/>
    <x v="1366"/>
    <n v="4063.5000000000005"/>
    <n v="0.43000000000000005"/>
    <x v="1"/>
    <x v="96"/>
  </r>
  <r>
    <x v="4"/>
    <n v="1128299"/>
    <x v="339"/>
    <x v="2"/>
    <x v="26"/>
    <x v="29"/>
    <x v="2"/>
    <n v="39"/>
    <x v="347"/>
    <x v="1225"/>
    <n v="2467.5299999999997"/>
    <n v="0.37"/>
    <x v="1"/>
    <x v="93"/>
  </r>
  <r>
    <x v="4"/>
    <n v="1128299"/>
    <x v="339"/>
    <x v="2"/>
    <x v="26"/>
    <x v="29"/>
    <x v="3"/>
    <n v="39"/>
    <x v="197"/>
    <x v="2791"/>
    <n v="2440.62"/>
    <n v="0.42"/>
    <x v="1"/>
    <x v="93"/>
  </r>
  <r>
    <x v="4"/>
    <n v="1128299"/>
    <x v="339"/>
    <x v="2"/>
    <x v="26"/>
    <x v="29"/>
    <x v="4"/>
    <n v="40"/>
    <x v="160"/>
    <x v="2720"/>
    <n v="2048"/>
    <n v="0.32"/>
    <x v="1"/>
    <x v="163"/>
  </r>
  <r>
    <x v="4"/>
    <n v="1128299"/>
    <x v="339"/>
    <x v="2"/>
    <x v="26"/>
    <x v="29"/>
    <x v="5"/>
    <n v="49"/>
    <x v="160"/>
    <x v="1437"/>
    <n v="2508.8000000000002"/>
    <n v="0.32"/>
    <x v="1"/>
    <x v="98"/>
  </r>
  <r>
    <x v="4"/>
    <n v="1128299"/>
    <x v="371"/>
    <x v="2"/>
    <x v="26"/>
    <x v="29"/>
    <x v="0"/>
    <n v="40"/>
    <x v="167"/>
    <x v="3335"/>
    <n v="3315.2"/>
    <n v="0.37"/>
    <x v="1"/>
    <x v="163"/>
  </r>
  <r>
    <x v="4"/>
    <n v="1128299"/>
    <x v="371"/>
    <x v="2"/>
    <x v="26"/>
    <x v="29"/>
    <x v="1"/>
    <n v="44"/>
    <x v="159"/>
    <x v="1370"/>
    <n v="4026.88"/>
    <n v="0.44"/>
    <x v="1"/>
    <x v="90"/>
  </r>
  <r>
    <x v="4"/>
    <n v="1128299"/>
    <x v="371"/>
    <x v="2"/>
    <x v="26"/>
    <x v="29"/>
    <x v="2"/>
    <n v="46"/>
    <x v="134"/>
    <x v="3336"/>
    <n v="2999.2"/>
    <n v="0.39999999999999997"/>
    <x v="1"/>
    <x v="89"/>
  </r>
  <r>
    <x v="4"/>
    <n v="1128299"/>
    <x v="371"/>
    <x v="2"/>
    <x v="26"/>
    <x v="29"/>
    <x v="3"/>
    <n v="46"/>
    <x v="152"/>
    <x v="3306"/>
    <n v="2587.04"/>
    <n v="0.37"/>
    <x v="1"/>
    <x v="89"/>
  </r>
  <r>
    <x v="4"/>
    <n v="1128299"/>
    <x v="371"/>
    <x v="2"/>
    <x v="26"/>
    <x v="29"/>
    <x v="4"/>
    <n v="48"/>
    <x v="244"/>
    <x v="3337"/>
    <n v="2643.8399999999997"/>
    <n v="0.33999999999999997"/>
    <x v="1"/>
    <x v="92"/>
  </r>
  <r>
    <x v="4"/>
    <n v="1128299"/>
    <x v="371"/>
    <x v="2"/>
    <x v="26"/>
    <x v="29"/>
    <x v="5"/>
    <n v="50"/>
    <x v="269"/>
    <x v="798"/>
    <n v="2448"/>
    <n v="0.32"/>
    <x v="1"/>
    <x v="100"/>
  </r>
  <r>
    <x v="4"/>
    <n v="1128299"/>
    <x v="403"/>
    <x v="2"/>
    <x v="26"/>
    <x v="29"/>
    <x v="0"/>
    <n v="37"/>
    <x v="92"/>
    <x v="2285"/>
    <n v="3201.24"/>
    <n v="0.42"/>
    <x v="1"/>
    <x v="117"/>
  </r>
  <r>
    <x v="4"/>
    <n v="1128299"/>
    <x v="403"/>
    <x v="2"/>
    <x v="26"/>
    <x v="29"/>
    <x v="1"/>
    <n v="39"/>
    <x v="143"/>
    <x v="2160"/>
    <n v="3372.7200000000003"/>
    <n v="0.46"/>
    <x v="1"/>
    <x v="93"/>
  </r>
  <r>
    <x v="4"/>
    <n v="1128299"/>
    <x v="403"/>
    <x v="2"/>
    <x v="26"/>
    <x v="29"/>
    <x v="2"/>
    <n v="39"/>
    <x v="135"/>
    <x v="1613"/>
    <n v="2407.86"/>
    <n v="0.42"/>
    <x v="1"/>
    <x v="93"/>
  </r>
  <r>
    <x v="4"/>
    <n v="1128299"/>
    <x v="403"/>
    <x v="2"/>
    <x v="26"/>
    <x v="29"/>
    <x v="3"/>
    <n v="37"/>
    <x v="57"/>
    <x v="1863"/>
    <n v="2199.65"/>
    <n v="0.41"/>
    <x v="1"/>
    <x v="117"/>
  </r>
  <r>
    <x v="4"/>
    <n v="1128299"/>
    <x v="403"/>
    <x v="2"/>
    <x v="26"/>
    <x v="29"/>
    <x v="4"/>
    <n v="40"/>
    <x v="57"/>
    <x v="1826"/>
    <n v="2029.9999999999998"/>
    <n v="0.35"/>
    <x v="1"/>
    <x v="163"/>
  </r>
  <r>
    <x v="4"/>
    <n v="1128299"/>
    <x v="403"/>
    <x v="2"/>
    <x v="26"/>
    <x v="29"/>
    <x v="5"/>
    <n v="48"/>
    <x v="350"/>
    <x v="3338"/>
    <n v="2260.7999999999997"/>
    <n v="0.3"/>
    <x v="1"/>
    <x v="92"/>
  </r>
  <r>
    <x v="4"/>
    <n v="1128299"/>
    <x v="432"/>
    <x v="2"/>
    <x v="26"/>
    <x v="29"/>
    <x v="0"/>
    <n v="35"/>
    <x v="347"/>
    <x v="1919"/>
    <n v="2214.4499999999998"/>
    <n v="0.37"/>
    <x v="1"/>
    <x v="164"/>
  </r>
  <r>
    <x v="4"/>
    <n v="1128299"/>
    <x v="432"/>
    <x v="2"/>
    <x v="26"/>
    <x v="29"/>
    <x v="1"/>
    <n v="38"/>
    <x v="131"/>
    <x v="1559"/>
    <n v="2973.8800000000006"/>
    <n v="0.43000000000000005"/>
    <x v="1"/>
    <x v="115"/>
  </r>
  <r>
    <x v="4"/>
    <n v="1128299"/>
    <x v="432"/>
    <x v="2"/>
    <x v="26"/>
    <x v="29"/>
    <x v="2"/>
    <n v="34"/>
    <x v="196"/>
    <x v="2807"/>
    <n v="1631.9999999999998"/>
    <n v="0.39999999999999997"/>
    <x v="1"/>
    <x v="111"/>
  </r>
  <r>
    <x v="4"/>
    <n v="1128299"/>
    <x v="432"/>
    <x v="2"/>
    <x v="26"/>
    <x v="29"/>
    <x v="3"/>
    <n v="35"/>
    <x v="205"/>
    <x v="3221"/>
    <n v="1646.3999999999999"/>
    <n v="0.42"/>
    <x v="1"/>
    <x v="164"/>
  </r>
  <r>
    <x v="4"/>
    <n v="1128299"/>
    <x v="432"/>
    <x v="2"/>
    <x v="26"/>
    <x v="29"/>
    <x v="4"/>
    <n v="41"/>
    <x v="351"/>
    <x v="1242"/>
    <n v="1542.4199999999998"/>
    <n v="0.32999999999999996"/>
    <x v="1"/>
    <x v="87"/>
  </r>
  <r>
    <x v="4"/>
    <n v="1128299"/>
    <x v="432"/>
    <x v="2"/>
    <x v="26"/>
    <x v="29"/>
    <x v="5"/>
    <n v="57"/>
    <x v="165"/>
    <x v="3339"/>
    <n v="2314.77"/>
    <n v="0.31"/>
    <x v="1"/>
    <x v="126"/>
  </r>
  <r>
    <x v="4"/>
    <n v="1128299"/>
    <x v="463"/>
    <x v="2"/>
    <x v="26"/>
    <x v="29"/>
    <x v="0"/>
    <n v="47"/>
    <x v="129"/>
    <x v="980"/>
    <n v="3391.52"/>
    <n v="0.41"/>
    <x v="1"/>
    <x v="85"/>
  </r>
  <r>
    <x v="4"/>
    <n v="1128299"/>
    <x v="463"/>
    <x v="2"/>
    <x v="26"/>
    <x v="29"/>
    <x v="1"/>
    <n v="44"/>
    <x v="263"/>
    <x v="1830"/>
    <n v="3405.6000000000004"/>
    <n v="0.43000000000000005"/>
    <x v="1"/>
    <x v="90"/>
  </r>
  <r>
    <x v="4"/>
    <n v="1128299"/>
    <x v="463"/>
    <x v="2"/>
    <x v="26"/>
    <x v="29"/>
    <x v="2"/>
    <n v="46"/>
    <x v="197"/>
    <x v="3340"/>
    <n v="2535.98"/>
    <n v="0.37"/>
    <x v="1"/>
    <x v="89"/>
  </r>
  <r>
    <x v="4"/>
    <n v="1128299"/>
    <x v="463"/>
    <x v="2"/>
    <x v="26"/>
    <x v="29"/>
    <x v="3"/>
    <n v="40"/>
    <x v="224"/>
    <x v="1311"/>
    <n v="2230.4"/>
    <n v="0.41"/>
    <x v="1"/>
    <x v="163"/>
  </r>
  <r>
    <x v="4"/>
    <n v="1128299"/>
    <x v="463"/>
    <x v="2"/>
    <x v="26"/>
    <x v="29"/>
    <x v="4"/>
    <n v="54"/>
    <x v="165"/>
    <x v="1725"/>
    <n v="2617.38"/>
    <n v="0.37"/>
    <x v="1"/>
    <x v="99"/>
  </r>
  <r>
    <x v="4"/>
    <n v="1128299"/>
    <x v="463"/>
    <x v="2"/>
    <x v="26"/>
    <x v="29"/>
    <x v="5"/>
    <n v="56"/>
    <x v="84"/>
    <x v="3113"/>
    <n v="2856"/>
    <n v="0.3"/>
    <x v="1"/>
    <x v="97"/>
  </r>
  <r>
    <x v="4"/>
    <n v="1128299"/>
    <x v="492"/>
    <x v="2"/>
    <x v="26"/>
    <x v="29"/>
    <x v="0"/>
    <n v="44"/>
    <x v="99"/>
    <x v="3100"/>
    <n v="4398.24"/>
    <n v="0.42"/>
    <x v="1"/>
    <x v="90"/>
  </r>
  <r>
    <x v="4"/>
    <n v="1128299"/>
    <x v="492"/>
    <x v="2"/>
    <x v="26"/>
    <x v="29"/>
    <x v="1"/>
    <n v="47"/>
    <x v="146"/>
    <x v="1377"/>
    <n v="4793.5300000000007"/>
    <n v="0.47000000000000003"/>
    <x v="1"/>
    <x v="85"/>
  </r>
  <r>
    <x v="2"/>
    <n v="1128299"/>
    <x v="492"/>
    <x v="2"/>
    <x v="26"/>
    <x v="29"/>
    <x v="2"/>
    <n v="44"/>
    <x v="42"/>
    <x v="1698"/>
    <n v="2706"/>
    <n v="0.41"/>
    <x v="1"/>
    <x v="90"/>
  </r>
  <r>
    <x v="2"/>
    <n v="1128299"/>
    <x v="492"/>
    <x v="2"/>
    <x v="26"/>
    <x v="29"/>
    <x v="3"/>
    <n v="45"/>
    <x v="160"/>
    <x v="1644"/>
    <n v="2879.9999999999995"/>
    <n v="0.39999999999999997"/>
    <x v="1"/>
    <x v="96"/>
  </r>
  <r>
    <x v="2"/>
    <n v="1128299"/>
    <x v="492"/>
    <x v="2"/>
    <x v="26"/>
    <x v="29"/>
    <x v="4"/>
    <n v="55"/>
    <x v="209"/>
    <x v="1505"/>
    <n v="2323.1999999999998"/>
    <n v="0.32999999999999996"/>
    <x v="1"/>
    <x v="88"/>
  </r>
  <r>
    <x v="2"/>
    <n v="1128299"/>
    <x v="492"/>
    <x v="2"/>
    <x v="26"/>
    <x v="29"/>
    <x v="5"/>
    <n v="56"/>
    <x v="217"/>
    <x v="3341"/>
    <n v="2615.7600000000002"/>
    <n v="0.27"/>
    <x v="1"/>
    <x v="97"/>
  </r>
  <r>
    <x v="2"/>
    <n v="1128299"/>
    <x v="177"/>
    <x v="2"/>
    <x v="26"/>
    <x v="29"/>
    <x v="0"/>
    <n v="24"/>
    <x v="197"/>
    <x v="3342"/>
    <n v="1644.96"/>
    <n v="0.46"/>
    <x v="1"/>
    <x v="110"/>
  </r>
  <r>
    <x v="2"/>
    <n v="1128299"/>
    <x v="177"/>
    <x v="2"/>
    <x v="26"/>
    <x v="29"/>
    <x v="1"/>
    <n v="27"/>
    <x v="150"/>
    <x v="1053"/>
    <n v="1776.6000000000001"/>
    <n v="0.47000000000000003"/>
    <x v="1"/>
    <x v="118"/>
  </r>
  <r>
    <x v="2"/>
    <n v="1128299"/>
    <x v="177"/>
    <x v="2"/>
    <x v="26"/>
    <x v="29"/>
    <x v="2"/>
    <n v="32"/>
    <x v="150"/>
    <x v="1063"/>
    <n v="1881.6"/>
    <n v="0.42"/>
    <x v="1"/>
    <x v="114"/>
  </r>
  <r>
    <x v="2"/>
    <n v="1128299"/>
    <x v="177"/>
    <x v="2"/>
    <x v="26"/>
    <x v="29"/>
    <x v="3"/>
    <n v="28"/>
    <x v="343"/>
    <x v="1262"/>
    <n v="1164.24"/>
    <n v="0.42000000000000004"/>
    <x v="1"/>
    <x v="128"/>
  </r>
  <r>
    <x v="2"/>
    <n v="1128299"/>
    <x v="177"/>
    <x v="2"/>
    <x v="26"/>
    <x v="29"/>
    <x v="4"/>
    <n v="35"/>
    <x v="41"/>
    <x v="3343"/>
    <n v="1050"/>
    <n v="0.39999999999999997"/>
    <x v="1"/>
    <x v="164"/>
  </r>
  <r>
    <x v="2"/>
    <n v="1128299"/>
    <x v="177"/>
    <x v="2"/>
    <x v="26"/>
    <x v="29"/>
    <x v="5"/>
    <n v="28"/>
    <x v="150"/>
    <x v="3221"/>
    <n v="1254.4000000000001"/>
    <n v="0.32"/>
    <x v="1"/>
    <x v="128"/>
  </r>
  <r>
    <x v="2"/>
    <n v="1128299"/>
    <x v="208"/>
    <x v="2"/>
    <x v="26"/>
    <x v="29"/>
    <x v="0"/>
    <n v="23"/>
    <x v="42"/>
    <x v="1049"/>
    <n v="1483.5000000000002"/>
    <n v="0.43000000000000005"/>
    <x v="1"/>
    <x v="113"/>
  </r>
  <r>
    <x v="2"/>
    <n v="1128299"/>
    <x v="208"/>
    <x v="2"/>
    <x v="26"/>
    <x v="29"/>
    <x v="1"/>
    <n v="27"/>
    <x v="168"/>
    <x v="3232"/>
    <n v="1540.0800000000002"/>
    <n v="0.46"/>
    <x v="1"/>
    <x v="118"/>
  </r>
  <r>
    <x v="2"/>
    <n v="1128299"/>
    <x v="208"/>
    <x v="2"/>
    <x v="26"/>
    <x v="29"/>
    <x v="2"/>
    <n v="28"/>
    <x v="196"/>
    <x v="1597"/>
    <n v="1377.6"/>
    <n v="0.41"/>
    <x v="1"/>
    <x v="128"/>
  </r>
  <r>
    <x v="2"/>
    <n v="1128299"/>
    <x v="208"/>
    <x v="4"/>
    <x v="27"/>
    <x v="30"/>
    <x v="3"/>
    <n v="30"/>
    <x v="232"/>
    <x v="2436"/>
    <n v="1056"/>
    <n v="0.44"/>
    <x v="1"/>
    <x v="167"/>
  </r>
  <r>
    <x v="2"/>
    <n v="1128299"/>
    <x v="208"/>
    <x v="4"/>
    <x v="27"/>
    <x v="30"/>
    <x v="4"/>
    <n v="34"/>
    <x v="180"/>
    <x v="3235"/>
    <n v="795.59999999999991"/>
    <n v="0.38999999999999996"/>
    <x v="1"/>
    <x v="111"/>
  </r>
  <r>
    <x v="2"/>
    <n v="1128299"/>
    <x v="208"/>
    <x v="4"/>
    <x v="27"/>
    <x v="30"/>
    <x v="5"/>
    <n v="28"/>
    <x v="165"/>
    <x v="3344"/>
    <n v="1063.72"/>
    <n v="0.28999999999999998"/>
    <x v="1"/>
    <x v="128"/>
  </r>
  <r>
    <x v="2"/>
    <n v="1128299"/>
    <x v="217"/>
    <x v="4"/>
    <x v="27"/>
    <x v="30"/>
    <x v="0"/>
    <n v="30"/>
    <x v="134"/>
    <x v="3345"/>
    <n v="2102.7000000000003"/>
    <n v="0.43000000000000005"/>
    <x v="1"/>
    <x v="167"/>
  </r>
  <r>
    <x v="2"/>
    <n v="1128299"/>
    <x v="217"/>
    <x v="4"/>
    <x v="27"/>
    <x v="30"/>
    <x v="1"/>
    <n v="37"/>
    <x v="161"/>
    <x v="2374"/>
    <n v="1839.64"/>
    <n v="0.44"/>
    <x v="1"/>
    <x v="117"/>
  </r>
  <r>
    <x v="2"/>
    <n v="1128299"/>
    <x v="217"/>
    <x v="4"/>
    <x v="27"/>
    <x v="30"/>
    <x v="2"/>
    <n v="39"/>
    <x v="168"/>
    <x v="2556"/>
    <n v="1837.68"/>
    <n v="0.38"/>
    <x v="1"/>
    <x v="93"/>
  </r>
  <r>
    <x v="2"/>
    <n v="1128299"/>
    <x v="217"/>
    <x v="4"/>
    <x v="27"/>
    <x v="30"/>
    <x v="3"/>
    <n v="38"/>
    <x v="252"/>
    <x v="2401"/>
    <n v="1333.8"/>
    <n v="0.45"/>
    <x v="1"/>
    <x v="115"/>
  </r>
  <r>
    <x v="2"/>
    <n v="1128299"/>
    <x v="217"/>
    <x v="4"/>
    <x v="27"/>
    <x v="30"/>
    <x v="4"/>
    <n v="41"/>
    <x v="222"/>
    <x v="3346"/>
    <n v="756.44999999999993"/>
    <n v="0.41"/>
    <x v="1"/>
    <x v="87"/>
  </r>
  <r>
    <x v="2"/>
    <n v="1128299"/>
    <x v="217"/>
    <x v="4"/>
    <x v="27"/>
    <x v="30"/>
    <x v="5"/>
    <n v="40"/>
    <x v="205"/>
    <x v="1063"/>
    <n v="1299.1999999999998"/>
    <n v="0.28999999999999998"/>
    <x v="1"/>
    <x v="163"/>
  </r>
  <r>
    <x v="2"/>
    <n v="1128299"/>
    <x v="236"/>
    <x v="4"/>
    <x v="27"/>
    <x v="30"/>
    <x v="0"/>
    <n v="37"/>
    <x v="289"/>
    <x v="3251"/>
    <n v="2847.8900000000003"/>
    <n v="0.43000000000000005"/>
    <x v="1"/>
    <x v="117"/>
  </r>
  <r>
    <x v="2"/>
    <n v="1128299"/>
    <x v="236"/>
    <x v="4"/>
    <x v="27"/>
    <x v="30"/>
    <x v="1"/>
    <n v="40"/>
    <x v="215"/>
    <x v="3347"/>
    <n v="1864.8000000000002"/>
    <n v="0.42000000000000004"/>
    <x v="1"/>
    <x v="163"/>
  </r>
  <r>
    <x v="2"/>
    <n v="1128299"/>
    <x v="236"/>
    <x v="4"/>
    <x v="27"/>
    <x v="30"/>
    <x v="2"/>
    <n v="36"/>
    <x v="161"/>
    <x v="1495"/>
    <n v="1505.16"/>
    <n v="0.37"/>
    <x v="1"/>
    <x v="86"/>
  </r>
  <r>
    <x v="2"/>
    <n v="1128299"/>
    <x v="236"/>
    <x v="4"/>
    <x v="27"/>
    <x v="30"/>
    <x v="3"/>
    <n v="40"/>
    <x v="294"/>
    <x v="1153"/>
    <n v="1728"/>
    <n v="0.45"/>
    <x v="1"/>
    <x v="163"/>
  </r>
  <r>
    <x v="2"/>
    <n v="1128299"/>
    <x v="236"/>
    <x v="4"/>
    <x v="27"/>
    <x v="30"/>
    <x v="4"/>
    <n v="38"/>
    <x v="195"/>
    <x v="1001"/>
    <n v="893.76"/>
    <n v="0.42"/>
    <x v="1"/>
    <x v="115"/>
  </r>
  <r>
    <x v="2"/>
    <n v="1128299"/>
    <x v="236"/>
    <x v="4"/>
    <x v="27"/>
    <x v="30"/>
    <x v="5"/>
    <n v="56"/>
    <x v="205"/>
    <x v="1154"/>
    <n v="1756.16"/>
    <n v="0.28000000000000003"/>
    <x v="1"/>
    <x v="97"/>
  </r>
  <r>
    <x v="2"/>
    <n v="1128299"/>
    <x v="267"/>
    <x v="4"/>
    <x v="27"/>
    <x v="30"/>
    <x v="0"/>
    <n v="37"/>
    <x v="283"/>
    <x v="3348"/>
    <n v="3182.7400000000002"/>
    <n v="0.46"/>
    <x v="1"/>
    <x v="117"/>
  </r>
  <r>
    <x v="2"/>
    <n v="1128299"/>
    <x v="267"/>
    <x v="4"/>
    <x v="27"/>
    <x v="30"/>
    <x v="1"/>
    <n v="36"/>
    <x v="224"/>
    <x v="3326"/>
    <n v="2203.2000000000003"/>
    <n v="0.45"/>
    <x v="1"/>
    <x v="86"/>
  </r>
  <r>
    <x v="2"/>
    <n v="1128299"/>
    <x v="267"/>
    <x v="4"/>
    <x v="27"/>
    <x v="30"/>
    <x v="2"/>
    <n v="40"/>
    <x v="57"/>
    <x v="1826"/>
    <n v="2261.9999999999995"/>
    <n v="0.38999999999999996"/>
    <x v="1"/>
    <x v="163"/>
  </r>
  <r>
    <x v="2"/>
    <n v="1128299"/>
    <x v="267"/>
    <x v="4"/>
    <x v="27"/>
    <x v="30"/>
    <x v="3"/>
    <n v="34"/>
    <x v="351"/>
    <x v="1974"/>
    <n v="1666.6800000000003"/>
    <n v="0.43000000000000005"/>
    <x v="1"/>
    <x v="111"/>
  </r>
  <r>
    <x v="2"/>
    <n v="1128299"/>
    <x v="267"/>
    <x v="4"/>
    <x v="27"/>
    <x v="30"/>
    <x v="4"/>
    <n v="39"/>
    <x v="238"/>
    <x v="2139"/>
    <n v="1212.1199999999999"/>
    <n v="0.42"/>
    <x v="1"/>
    <x v="93"/>
  </r>
  <r>
    <x v="2"/>
    <n v="1128299"/>
    <x v="267"/>
    <x v="4"/>
    <x v="27"/>
    <x v="30"/>
    <x v="5"/>
    <n v="53"/>
    <x v="168"/>
    <x v="3309"/>
    <n v="2037.32"/>
    <n v="0.31"/>
    <x v="1"/>
    <x v="102"/>
  </r>
  <r>
    <x v="2"/>
    <n v="1128299"/>
    <x v="297"/>
    <x v="4"/>
    <x v="27"/>
    <x v="30"/>
    <x v="0"/>
    <n v="35"/>
    <x v="126"/>
    <x v="934"/>
    <n v="3055.1500000000005"/>
    <n v="0.43000000000000005"/>
    <x v="1"/>
    <x v="164"/>
  </r>
  <r>
    <x v="2"/>
    <n v="1128299"/>
    <x v="297"/>
    <x v="4"/>
    <x v="27"/>
    <x v="30"/>
    <x v="1"/>
    <n v="41"/>
    <x v="134"/>
    <x v="2050"/>
    <n v="2940.52"/>
    <n v="0.44"/>
    <x v="1"/>
    <x v="87"/>
  </r>
  <r>
    <x v="2"/>
    <n v="1128299"/>
    <x v="297"/>
    <x v="4"/>
    <x v="27"/>
    <x v="30"/>
    <x v="2"/>
    <n v="39"/>
    <x v="174"/>
    <x v="3349"/>
    <n v="2341.56"/>
    <n v="0.38"/>
    <x v="1"/>
    <x v="93"/>
  </r>
  <r>
    <x v="2"/>
    <n v="1128299"/>
    <x v="297"/>
    <x v="4"/>
    <x v="27"/>
    <x v="30"/>
    <x v="3"/>
    <n v="33"/>
    <x v="348"/>
    <x v="3119"/>
    <n v="1873.0800000000002"/>
    <n v="0.43000000000000005"/>
    <x v="1"/>
    <x v="112"/>
  </r>
  <r>
    <x v="2"/>
    <n v="1128299"/>
    <x v="297"/>
    <x v="4"/>
    <x v="27"/>
    <x v="30"/>
    <x v="4"/>
    <n v="42"/>
    <x v="198"/>
    <x v="2529"/>
    <n v="1539.7199999999998"/>
    <n v="0.38999999999999996"/>
    <x v="1"/>
    <x v="119"/>
  </r>
  <r>
    <x v="2"/>
    <n v="1128299"/>
    <x v="297"/>
    <x v="4"/>
    <x v="27"/>
    <x v="30"/>
    <x v="5"/>
    <n v="53"/>
    <x v="330"/>
    <x v="3350"/>
    <n v="3222.4"/>
    <n v="0.32"/>
    <x v="1"/>
    <x v="102"/>
  </r>
  <r>
    <x v="2"/>
    <n v="1128299"/>
    <x v="326"/>
    <x v="4"/>
    <x v="27"/>
    <x v="30"/>
    <x v="0"/>
    <n v="37"/>
    <x v="153"/>
    <x v="1107"/>
    <n v="3710.36"/>
    <n v="0.46"/>
    <x v="1"/>
    <x v="117"/>
  </r>
  <r>
    <x v="2"/>
    <n v="1128299"/>
    <x v="326"/>
    <x v="4"/>
    <x v="27"/>
    <x v="30"/>
    <x v="1"/>
    <n v="37"/>
    <x v="217"/>
    <x v="2195"/>
    <n v="2944.46"/>
    <n v="0.46"/>
    <x v="1"/>
    <x v="117"/>
  </r>
  <r>
    <x v="2"/>
    <n v="1128299"/>
    <x v="326"/>
    <x v="4"/>
    <x v="27"/>
    <x v="30"/>
    <x v="2"/>
    <n v="41"/>
    <x v="328"/>
    <x v="3351"/>
    <n v="3093.04"/>
    <n v="0.41"/>
    <x v="1"/>
    <x v="87"/>
  </r>
  <r>
    <x v="2"/>
    <n v="1128299"/>
    <x v="326"/>
    <x v="4"/>
    <x v="27"/>
    <x v="30"/>
    <x v="3"/>
    <n v="39"/>
    <x v="209"/>
    <x v="1952"/>
    <n v="2246.4"/>
    <n v="0.45"/>
    <x v="1"/>
    <x v="93"/>
  </r>
  <r>
    <x v="2"/>
    <n v="1128299"/>
    <x v="326"/>
    <x v="4"/>
    <x v="27"/>
    <x v="30"/>
    <x v="4"/>
    <n v="39"/>
    <x v="244"/>
    <x v="814"/>
    <n v="2400.84"/>
    <n v="0.38"/>
    <x v="1"/>
    <x v="93"/>
  </r>
  <r>
    <x v="2"/>
    <n v="1128299"/>
    <x v="326"/>
    <x v="4"/>
    <x v="27"/>
    <x v="30"/>
    <x v="5"/>
    <n v="51"/>
    <x v="350"/>
    <x v="3352"/>
    <n v="2322.0299999999997"/>
    <n v="0.28999999999999998"/>
    <x v="1"/>
    <x v="109"/>
  </r>
  <r>
    <x v="2"/>
    <n v="1128299"/>
    <x v="358"/>
    <x v="4"/>
    <x v="27"/>
    <x v="30"/>
    <x v="0"/>
    <n v="39"/>
    <x v="144"/>
    <x v="2300"/>
    <n v="3749.46"/>
    <n v="0.46"/>
    <x v="1"/>
    <x v="93"/>
  </r>
  <r>
    <x v="2"/>
    <n v="1128299"/>
    <x v="358"/>
    <x v="4"/>
    <x v="27"/>
    <x v="30"/>
    <x v="1"/>
    <n v="44"/>
    <x v="40"/>
    <x v="2189"/>
    <n v="3696.0000000000005"/>
    <n v="0.42000000000000004"/>
    <x v="1"/>
    <x v="90"/>
  </r>
  <r>
    <x v="2"/>
    <n v="1128299"/>
    <x v="358"/>
    <x v="4"/>
    <x v="27"/>
    <x v="30"/>
    <x v="2"/>
    <n v="42"/>
    <x v="42"/>
    <x v="848"/>
    <n v="2646"/>
    <n v="0.42"/>
    <x v="1"/>
    <x v="119"/>
  </r>
  <r>
    <x v="2"/>
    <n v="1128299"/>
    <x v="358"/>
    <x v="4"/>
    <x v="27"/>
    <x v="30"/>
    <x v="3"/>
    <n v="42"/>
    <x v="197"/>
    <x v="2359"/>
    <n v="2816.1"/>
    <n v="0.45"/>
    <x v="1"/>
    <x v="119"/>
  </r>
  <r>
    <x v="2"/>
    <n v="1128299"/>
    <x v="358"/>
    <x v="4"/>
    <x v="27"/>
    <x v="30"/>
    <x v="4"/>
    <n v="51"/>
    <x v="150"/>
    <x v="1292"/>
    <n v="2784.6"/>
    <n v="0.38999999999999996"/>
    <x v="1"/>
    <x v="109"/>
  </r>
  <r>
    <x v="2"/>
    <n v="1128299"/>
    <x v="358"/>
    <x v="4"/>
    <x v="27"/>
    <x v="30"/>
    <x v="5"/>
    <n v="50"/>
    <x v="209"/>
    <x v="2720"/>
    <n v="1855.9999999999998"/>
    <n v="0.28999999999999998"/>
    <x v="1"/>
    <x v="100"/>
  </r>
  <r>
    <x v="2"/>
    <n v="1128299"/>
    <x v="390"/>
    <x v="4"/>
    <x v="27"/>
    <x v="30"/>
    <x v="0"/>
    <n v="31"/>
    <x v="322"/>
    <x v="1199"/>
    <n v="2909.04"/>
    <n v="0.46"/>
    <x v="1"/>
    <x v="165"/>
  </r>
  <r>
    <x v="2"/>
    <n v="1128299"/>
    <x v="390"/>
    <x v="4"/>
    <x v="27"/>
    <x v="30"/>
    <x v="1"/>
    <n v="38"/>
    <x v="334"/>
    <x v="3353"/>
    <n v="3310.56"/>
    <n v="0.44"/>
    <x v="1"/>
    <x v="115"/>
  </r>
  <r>
    <x v="2"/>
    <n v="1128299"/>
    <x v="390"/>
    <x v="4"/>
    <x v="27"/>
    <x v="30"/>
    <x v="2"/>
    <n v="32"/>
    <x v="192"/>
    <x v="1069"/>
    <n v="1598.4"/>
    <n v="0.37"/>
    <x v="1"/>
    <x v="114"/>
  </r>
  <r>
    <x v="2"/>
    <n v="1128299"/>
    <x v="390"/>
    <x v="4"/>
    <x v="27"/>
    <x v="30"/>
    <x v="3"/>
    <n v="35"/>
    <x v="196"/>
    <x v="1077"/>
    <n v="1932"/>
    <n v="0.46"/>
    <x v="1"/>
    <x v="164"/>
  </r>
  <r>
    <x v="2"/>
    <n v="1128299"/>
    <x v="390"/>
    <x v="4"/>
    <x v="27"/>
    <x v="30"/>
    <x v="4"/>
    <n v="36"/>
    <x v="348"/>
    <x v="2026"/>
    <n v="1758.24"/>
    <n v="0.37"/>
    <x v="1"/>
    <x v="86"/>
  </r>
  <r>
    <x v="2"/>
    <n v="1128299"/>
    <x v="390"/>
    <x v="4"/>
    <x v="27"/>
    <x v="30"/>
    <x v="5"/>
    <n v="46"/>
    <x v="192"/>
    <x v="1013"/>
    <n v="1863"/>
    <n v="0.3"/>
    <x v="1"/>
    <x v="89"/>
  </r>
  <r>
    <x v="2"/>
    <n v="1128299"/>
    <x v="419"/>
    <x v="4"/>
    <x v="27"/>
    <x v="30"/>
    <x v="0"/>
    <n v="34"/>
    <x v="217"/>
    <x v="3207"/>
    <n v="2705.7200000000003"/>
    <n v="0.46"/>
    <x v="1"/>
    <x v="111"/>
  </r>
  <r>
    <x v="2"/>
    <n v="1128299"/>
    <x v="419"/>
    <x v="4"/>
    <x v="27"/>
    <x v="30"/>
    <x v="1"/>
    <n v="34"/>
    <x v="217"/>
    <x v="3207"/>
    <n v="2470.44"/>
    <n v="0.42000000000000004"/>
    <x v="1"/>
    <x v="111"/>
  </r>
  <r>
    <x v="2"/>
    <n v="1128299"/>
    <x v="419"/>
    <x v="4"/>
    <x v="27"/>
    <x v="30"/>
    <x v="2"/>
    <n v="32"/>
    <x v="248"/>
    <x v="1905"/>
    <n v="1495.68"/>
    <n v="0.38"/>
    <x v="1"/>
    <x v="114"/>
  </r>
  <r>
    <x v="2"/>
    <n v="1128299"/>
    <x v="419"/>
    <x v="4"/>
    <x v="27"/>
    <x v="30"/>
    <x v="3"/>
    <n v="32"/>
    <x v="351"/>
    <x v="2498"/>
    <n v="1605.1200000000001"/>
    <n v="0.44"/>
    <x v="1"/>
    <x v="114"/>
  </r>
  <r>
    <x v="2"/>
    <n v="1128299"/>
    <x v="419"/>
    <x v="4"/>
    <x v="27"/>
    <x v="30"/>
    <x v="4"/>
    <n v="41"/>
    <x v="240"/>
    <x v="2765"/>
    <n v="1672.8"/>
    <n v="0.39999999999999997"/>
    <x v="1"/>
    <x v="87"/>
  </r>
  <r>
    <x v="2"/>
    <n v="1128299"/>
    <x v="419"/>
    <x v="4"/>
    <x v="27"/>
    <x v="30"/>
    <x v="5"/>
    <n v="46"/>
    <x v="245"/>
    <x v="1533"/>
    <n v="1554.34"/>
    <n v="0.31"/>
    <x v="1"/>
    <x v="89"/>
  </r>
  <r>
    <x v="2"/>
    <n v="1128299"/>
    <x v="450"/>
    <x v="4"/>
    <x v="27"/>
    <x v="30"/>
    <x v="0"/>
    <n v="36"/>
    <x v="217"/>
    <x v="3147"/>
    <n v="2615.7600000000002"/>
    <n v="0.42000000000000004"/>
    <x v="1"/>
    <x v="86"/>
  </r>
  <r>
    <x v="2"/>
    <n v="1128299"/>
    <x v="450"/>
    <x v="4"/>
    <x v="27"/>
    <x v="30"/>
    <x v="1"/>
    <n v="40"/>
    <x v="328"/>
    <x v="1825"/>
    <n v="3238.4"/>
    <n v="0.44"/>
    <x v="1"/>
    <x v="163"/>
  </r>
  <r>
    <x v="2"/>
    <n v="1128299"/>
    <x v="450"/>
    <x v="4"/>
    <x v="27"/>
    <x v="30"/>
    <x v="2"/>
    <n v="39"/>
    <x v="57"/>
    <x v="1917"/>
    <n v="2262"/>
    <n v="0.39999999999999997"/>
    <x v="1"/>
    <x v="93"/>
  </r>
  <r>
    <x v="2"/>
    <n v="1128299"/>
    <x v="450"/>
    <x v="4"/>
    <x v="27"/>
    <x v="30"/>
    <x v="3"/>
    <n v="37"/>
    <x v="150"/>
    <x v="3146"/>
    <n v="2382.8000000000002"/>
    <n v="0.46"/>
    <x v="1"/>
    <x v="117"/>
  </r>
  <r>
    <x v="2"/>
    <n v="1128299"/>
    <x v="450"/>
    <x v="4"/>
    <x v="27"/>
    <x v="30"/>
    <x v="4"/>
    <n v="47"/>
    <x v="164"/>
    <x v="2764"/>
    <n v="2125.34"/>
    <n v="0.38"/>
    <x v="1"/>
    <x v="85"/>
  </r>
  <r>
    <x v="2"/>
    <n v="1128299"/>
    <x v="450"/>
    <x v="4"/>
    <x v="27"/>
    <x v="30"/>
    <x v="5"/>
    <n v="46"/>
    <x v="350"/>
    <x v="3354"/>
    <n v="2094.3799999999997"/>
    <n v="0.28999999999999998"/>
    <x v="1"/>
    <x v="89"/>
  </r>
  <r>
    <x v="2"/>
    <n v="1128299"/>
    <x v="479"/>
    <x v="4"/>
    <x v="27"/>
    <x v="30"/>
    <x v="0"/>
    <n v="42"/>
    <x v="144"/>
    <x v="3355"/>
    <n v="4125.66"/>
    <n v="0.47000000000000003"/>
    <x v="1"/>
    <x v="119"/>
  </r>
  <r>
    <x v="2"/>
    <n v="1128299"/>
    <x v="479"/>
    <x v="4"/>
    <x v="27"/>
    <x v="30"/>
    <x v="1"/>
    <n v="39"/>
    <x v="149"/>
    <x v="3356"/>
    <n v="4087.59"/>
    <n v="0.47000000000000003"/>
    <x v="1"/>
    <x v="93"/>
  </r>
  <r>
    <x v="0"/>
    <n v="1128299"/>
    <x v="479"/>
    <x v="4"/>
    <x v="27"/>
    <x v="30"/>
    <x v="2"/>
    <n v="36"/>
    <x v="135"/>
    <x v="1442"/>
    <n v="2222.64"/>
    <n v="0.42"/>
    <x v="1"/>
    <x v="86"/>
  </r>
  <r>
    <x v="0"/>
    <n v="1128299"/>
    <x v="479"/>
    <x v="4"/>
    <x v="27"/>
    <x v="30"/>
    <x v="3"/>
    <n v="40"/>
    <x v="231"/>
    <x v="1166"/>
    <n v="2459.6000000000004"/>
    <n v="0.43000000000000005"/>
    <x v="1"/>
    <x v="163"/>
  </r>
  <r>
    <x v="0"/>
    <n v="1128299"/>
    <x v="479"/>
    <x v="4"/>
    <x v="27"/>
    <x v="30"/>
    <x v="4"/>
    <n v="44"/>
    <x v="196"/>
    <x v="1481"/>
    <n v="2006.4"/>
    <n v="0.38"/>
    <x v="1"/>
    <x v="90"/>
  </r>
  <r>
    <x v="0"/>
    <n v="1128299"/>
    <x v="479"/>
    <x v="4"/>
    <x v="27"/>
    <x v="30"/>
    <x v="5"/>
    <n v="47"/>
    <x v="160"/>
    <x v="2268"/>
    <n v="2256"/>
    <n v="0.3"/>
    <x v="1"/>
    <x v="85"/>
  </r>
  <r>
    <x v="0"/>
    <n v="1185732"/>
    <x v="173"/>
    <x v="4"/>
    <x v="27"/>
    <x v="30"/>
    <x v="0"/>
    <n v="26"/>
    <x v="353"/>
    <x v="3357"/>
    <n v="4264.7800000000007"/>
    <n v="0.47000000000000003"/>
    <x v="1"/>
    <x v="166"/>
  </r>
  <r>
    <x v="0"/>
    <n v="1185732"/>
    <x v="173"/>
    <x v="4"/>
    <x v="27"/>
    <x v="30"/>
    <x v="1"/>
    <n v="30"/>
    <x v="254"/>
    <x v="1363"/>
    <n v="3071.9999999999995"/>
    <n v="0.39999999999999997"/>
    <x v="1"/>
    <x v="167"/>
  </r>
  <r>
    <x v="0"/>
    <n v="1185732"/>
    <x v="173"/>
    <x v="4"/>
    <x v="27"/>
    <x v="30"/>
    <x v="2"/>
    <n v="24"/>
    <x v="324"/>
    <x v="1802"/>
    <n v="2027.52"/>
    <n v="0.32"/>
    <x v="1"/>
    <x v="110"/>
  </r>
  <r>
    <x v="0"/>
    <n v="1185732"/>
    <x v="173"/>
    <x v="4"/>
    <x v="27"/>
    <x v="30"/>
    <x v="3"/>
    <n v="25"/>
    <x v="144"/>
    <x v="2826"/>
    <n v="1828.7499999999998"/>
    <n v="0.35"/>
    <x v="1"/>
    <x v="130"/>
  </r>
  <r>
    <x v="0"/>
    <n v="1185732"/>
    <x v="173"/>
    <x v="4"/>
    <x v="27"/>
    <x v="30"/>
    <x v="4"/>
    <n v="35"/>
    <x v="87"/>
    <x v="3358"/>
    <n v="3371.5499999999997"/>
    <n v="0.38999999999999996"/>
    <x v="1"/>
    <x v="164"/>
  </r>
  <r>
    <x v="0"/>
    <n v="1185732"/>
    <x v="173"/>
    <x v="4"/>
    <x v="27"/>
    <x v="30"/>
    <x v="5"/>
    <n v="30"/>
    <x v="296"/>
    <x v="3359"/>
    <n v="4467.9000000000005"/>
    <n v="0.53"/>
    <x v="1"/>
    <x v="167"/>
  </r>
  <r>
    <x v="0"/>
    <n v="1185732"/>
    <x v="202"/>
    <x v="4"/>
    <x v="27"/>
    <x v="30"/>
    <x v="0"/>
    <n v="31"/>
    <x v="354"/>
    <x v="3360"/>
    <n v="5594.88"/>
    <n v="0.48"/>
    <x v="1"/>
    <x v="165"/>
  </r>
  <r>
    <x v="0"/>
    <n v="1185732"/>
    <x v="202"/>
    <x v="4"/>
    <x v="27"/>
    <x v="30"/>
    <x v="1"/>
    <n v="27"/>
    <x v="87"/>
    <x v="1225"/>
    <n v="2534.2200000000003"/>
    <n v="0.38"/>
    <x v="1"/>
    <x v="118"/>
  </r>
  <r>
    <x v="0"/>
    <n v="1185732"/>
    <x v="202"/>
    <x v="4"/>
    <x v="27"/>
    <x v="30"/>
    <x v="2"/>
    <n v="21"/>
    <x v="154"/>
    <x v="1496"/>
    <n v="1562.3999999999999"/>
    <n v="0.3"/>
    <x v="1"/>
    <x v="168"/>
  </r>
  <r>
    <x v="0"/>
    <n v="1185732"/>
    <x v="213"/>
    <x v="1"/>
    <x v="32"/>
    <x v="35"/>
    <x v="3"/>
    <n v="19"/>
    <x v="230"/>
    <x v="1433"/>
    <n v="856.52"/>
    <n v="0.46"/>
    <x v="1"/>
    <x v="131"/>
  </r>
  <r>
    <x v="0"/>
    <n v="1185732"/>
    <x v="213"/>
    <x v="1"/>
    <x v="32"/>
    <x v="35"/>
    <x v="4"/>
    <n v="26"/>
    <x v="224"/>
    <x v="1625"/>
    <n v="1379.04"/>
    <n v="0.38999999999999996"/>
    <x v="1"/>
    <x v="166"/>
  </r>
  <r>
    <x v="0"/>
    <n v="1185732"/>
    <x v="213"/>
    <x v="1"/>
    <x v="32"/>
    <x v="35"/>
    <x v="5"/>
    <n v="20"/>
    <x v="160"/>
    <x v="3069"/>
    <n v="1824.0000000000002"/>
    <n v="0.57000000000000006"/>
    <x v="1"/>
    <x v="127"/>
  </r>
  <r>
    <x v="0"/>
    <n v="1185732"/>
    <x v="221"/>
    <x v="1"/>
    <x v="32"/>
    <x v="35"/>
    <x v="0"/>
    <n v="20"/>
    <x v="149"/>
    <x v="3361"/>
    <n v="2051.6"/>
    <n v="0.46"/>
    <x v="1"/>
    <x v="127"/>
  </r>
  <r>
    <x v="0"/>
    <n v="1185732"/>
    <x v="221"/>
    <x v="1"/>
    <x v="32"/>
    <x v="35"/>
    <x v="1"/>
    <n v="20"/>
    <x v="209"/>
    <x v="2555"/>
    <n v="998.39999999999986"/>
    <n v="0.38999999999999996"/>
    <x v="1"/>
    <x v="127"/>
  </r>
  <r>
    <x v="0"/>
    <n v="1185732"/>
    <x v="221"/>
    <x v="1"/>
    <x v="32"/>
    <x v="35"/>
    <x v="2"/>
    <n v="11"/>
    <x v="224"/>
    <x v="2613"/>
    <n v="703.12"/>
    <n v="0.47000000000000003"/>
    <x v="1"/>
    <x v="174"/>
  </r>
  <r>
    <x v="0"/>
    <n v="1185732"/>
    <x v="221"/>
    <x v="1"/>
    <x v="32"/>
    <x v="35"/>
    <x v="3"/>
    <n v="15"/>
    <x v="211"/>
    <x v="3362"/>
    <n v="573.75"/>
    <n v="0.45"/>
    <x v="1"/>
    <x v="148"/>
  </r>
  <r>
    <x v="0"/>
    <n v="1185732"/>
    <x v="221"/>
    <x v="1"/>
    <x v="32"/>
    <x v="35"/>
    <x v="4"/>
    <n v="25"/>
    <x v="233"/>
    <x v="1711"/>
    <n v="962"/>
    <n v="0.37"/>
    <x v="1"/>
    <x v="130"/>
  </r>
  <r>
    <x v="0"/>
    <n v="1185732"/>
    <x v="221"/>
    <x v="1"/>
    <x v="32"/>
    <x v="35"/>
    <x v="5"/>
    <n v="17"/>
    <x v="224"/>
    <x v="2725"/>
    <n v="1248.48"/>
    <n v="0.54"/>
    <x v="1"/>
    <x v="171"/>
  </r>
  <r>
    <x v="0"/>
    <n v="1185732"/>
    <x v="240"/>
    <x v="1"/>
    <x v="32"/>
    <x v="35"/>
    <x v="0"/>
    <n v="19"/>
    <x v="149"/>
    <x v="3363"/>
    <n v="1864.28"/>
    <n v="0.44"/>
    <x v="1"/>
    <x v="131"/>
  </r>
  <r>
    <x v="0"/>
    <n v="1185732"/>
    <x v="240"/>
    <x v="1"/>
    <x v="32"/>
    <x v="35"/>
    <x v="1"/>
    <n v="20"/>
    <x v="210"/>
    <x v="3283"/>
    <n v="927.99999999999989"/>
    <n v="0.39999999999999997"/>
    <x v="1"/>
    <x v="127"/>
  </r>
  <r>
    <x v="0"/>
    <n v="1185732"/>
    <x v="240"/>
    <x v="1"/>
    <x v="32"/>
    <x v="35"/>
    <x v="2"/>
    <n v="11"/>
    <x v="168"/>
    <x v="3364"/>
    <n v="613.80000000000007"/>
    <n v="0.45"/>
    <x v="1"/>
    <x v="174"/>
  </r>
  <r>
    <x v="0"/>
    <n v="1185732"/>
    <x v="240"/>
    <x v="1"/>
    <x v="32"/>
    <x v="35"/>
    <x v="3"/>
    <n v="16"/>
    <x v="294"/>
    <x v="3365"/>
    <n v="660.48"/>
    <n v="0.43000000000000005"/>
    <x v="1"/>
    <x v="173"/>
  </r>
  <r>
    <x v="0"/>
    <n v="1185732"/>
    <x v="240"/>
    <x v="1"/>
    <x v="32"/>
    <x v="35"/>
    <x v="4"/>
    <n v="30"/>
    <x v="230"/>
    <x v="1454"/>
    <n v="1176"/>
    <n v="0.39999999999999997"/>
    <x v="1"/>
    <x v="167"/>
  </r>
  <r>
    <x v="0"/>
    <n v="1185732"/>
    <x v="240"/>
    <x v="1"/>
    <x v="32"/>
    <x v="35"/>
    <x v="5"/>
    <n v="22"/>
    <x v="135"/>
    <x v="1462"/>
    <n v="1714.02"/>
    <n v="0.53"/>
    <x v="1"/>
    <x v="170"/>
  </r>
  <r>
    <x v="0"/>
    <n v="1185732"/>
    <x v="269"/>
    <x v="1"/>
    <x v="32"/>
    <x v="35"/>
    <x v="0"/>
    <n v="27"/>
    <x v="99"/>
    <x v="2930"/>
    <n v="2698.92"/>
    <n v="0.42000000000000004"/>
    <x v="1"/>
    <x v="118"/>
  </r>
  <r>
    <x v="0"/>
    <n v="1185732"/>
    <x v="269"/>
    <x v="1"/>
    <x v="32"/>
    <x v="35"/>
    <x v="1"/>
    <n v="28"/>
    <x v="150"/>
    <x v="3221"/>
    <n v="1607.1999999999998"/>
    <n v="0.41"/>
    <x v="1"/>
    <x v="128"/>
  </r>
  <r>
    <x v="0"/>
    <n v="1185732"/>
    <x v="269"/>
    <x v="1"/>
    <x v="32"/>
    <x v="35"/>
    <x v="2"/>
    <n v="26"/>
    <x v="224"/>
    <x v="1625"/>
    <n v="1520.4800000000002"/>
    <n v="0.43000000000000005"/>
    <x v="1"/>
    <x v="166"/>
  </r>
  <r>
    <x v="0"/>
    <n v="1185732"/>
    <x v="269"/>
    <x v="1"/>
    <x v="32"/>
    <x v="35"/>
    <x v="3"/>
    <n v="24"/>
    <x v="210"/>
    <x v="2740"/>
    <n v="1280.6400000000001"/>
    <n v="0.46"/>
    <x v="1"/>
    <x v="110"/>
  </r>
  <r>
    <x v="0"/>
    <n v="1185732"/>
    <x v="269"/>
    <x v="1"/>
    <x v="32"/>
    <x v="35"/>
    <x v="4"/>
    <n v="34"/>
    <x v="348"/>
    <x v="1772"/>
    <n v="1795.1999999999998"/>
    <n v="0.39999999999999997"/>
    <x v="1"/>
    <x v="111"/>
  </r>
  <r>
    <x v="0"/>
    <n v="1185732"/>
    <x v="269"/>
    <x v="1"/>
    <x v="32"/>
    <x v="35"/>
    <x v="5"/>
    <n v="35"/>
    <x v="42"/>
    <x v="1932"/>
    <n v="2940.0000000000005"/>
    <n v="0.56000000000000005"/>
    <x v="1"/>
    <x v="164"/>
  </r>
  <r>
    <x v="0"/>
    <n v="1185732"/>
    <x v="302"/>
    <x v="1"/>
    <x v="32"/>
    <x v="35"/>
    <x v="0"/>
    <n v="31"/>
    <x v="121"/>
    <x v="3366"/>
    <n v="3587.32"/>
    <n v="0.44"/>
    <x v="1"/>
    <x v="165"/>
  </r>
  <r>
    <x v="0"/>
    <n v="1185732"/>
    <x v="302"/>
    <x v="1"/>
    <x v="32"/>
    <x v="35"/>
    <x v="1"/>
    <n v="29"/>
    <x v="42"/>
    <x v="2339"/>
    <n v="1696.4999999999998"/>
    <n v="0.38999999999999996"/>
    <x v="1"/>
    <x v="116"/>
  </r>
  <r>
    <x v="0"/>
    <n v="1185732"/>
    <x v="302"/>
    <x v="1"/>
    <x v="32"/>
    <x v="35"/>
    <x v="2"/>
    <n v="33"/>
    <x v="350"/>
    <x v="3367"/>
    <n v="2383.2600000000002"/>
    <n v="0.46"/>
    <x v="1"/>
    <x v="112"/>
  </r>
  <r>
    <x v="0"/>
    <n v="1185732"/>
    <x v="302"/>
    <x v="1"/>
    <x v="32"/>
    <x v="35"/>
    <x v="3"/>
    <n v="34"/>
    <x v="197"/>
    <x v="3249"/>
    <n v="2178.38"/>
    <n v="0.43000000000000005"/>
    <x v="1"/>
    <x v="111"/>
  </r>
  <r>
    <x v="0"/>
    <n v="1185732"/>
    <x v="302"/>
    <x v="1"/>
    <x v="32"/>
    <x v="35"/>
    <x v="4"/>
    <n v="47"/>
    <x v="192"/>
    <x v="1031"/>
    <n v="2411.1"/>
    <n v="0.38"/>
    <x v="1"/>
    <x v="85"/>
  </r>
  <r>
    <x v="0"/>
    <n v="1185732"/>
    <x v="302"/>
    <x v="1"/>
    <x v="32"/>
    <x v="35"/>
    <x v="5"/>
    <n v="51"/>
    <x v="156"/>
    <x v="3368"/>
    <n v="5919.5700000000006"/>
    <n v="0.53"/>
    <x v="1"/>
    <x v="109"/>
  </r>
  <r>
    <x v="0"/>
    <n v="1185732"/>
    <x v="330"/>
    <x v="1"/>
    <x v="32"/>
    <x v="35"/>
    <x v="0"/>
    <n v="47"/>
    <x v="303"/>
    <x v="3369"/>
    <n v="6248.18"/>
    <n v="0.46"/>
    <x v="1"/>
    <x v="85"/>
  </r>
  <r>
    <x v="1"/>
    <n v="1185732"/>
    <x v="330"/>
    <x v="1"/>
    <x v="32"/>
    <x v="35"/>
    <x v="1"/>
    <n v="42"/>
    <x v="337"/>
    <x v="2017"/>
    <n v="3064.32"/>
    <n v="0.38"/>
    <x v="1"/>
    <x v="119"/>
  </r>
  <r>
    <x v="1"/>
    <n v="1185732"/>
    <x v="330"/>
    <x v="1"/>
    <x v="32"/>
    <x v="35"/>
    <x v="2"/>
    <n v="37"/>
    <x v="137"/>
    <x v="3370"/>
    <n v="2610.7200000000003"/>
    <n v="0.42000000000000004"/>
    <x v="1"/>
    <x v="117"/>
  </r>
  <r>
    <x v="1"/>
    <n v="1185732"/>
    <x v="330"/>
    <x v="1"/>
    <x v="32"/>
    <x v="35"/>
    <x v="3"/>
    <n v="33"/>
    <x v="231"/>
    <x v="1770"/>
    <n v="2029.1700000000003"/>
    <n v="0.43000000000000005"/>
    <x v="1"/>
    <x v="112"/>
  </r>
  <r>
    <x v="1"/>
    <n v="1185732"/>
    <x v="330"/>
    <x v="1"/>
    <x v="32"/>
    <x v="35"/>
    <x v="4"/>
    <n v="46"/>
    <x v="42"/>
    <x v="1310"/>
    <n v="2553"/>
    <n v="0.37"/>
    <x v="1"/>
    <x v="89"/>
  </r>
  <r>
    <x v="1"/>
    <n v="1185732"/>
    <x v="330"/>
    <x v="1"/>
    <x v="32"/>
    <x v="35"/>
    <x v="5"/>
    <n v="49"/>
    <x v="144"/>
    <x v="3371"/>
    <n v="5427.7300000000005"/>
    <n v="0.53"/>
    <x v="1"/>
    <x v="98"/>
  </r>
  <r>
    <x v="1"/>
    <n v="1185732"/>
    <x v="362"/>
    <x v="1"/>
    <x v="32"/>
    <x v="35"/>
    <x v="0"/>
    <n v="41"/>
    <x v="254"/>
    <x v="3372"/>
    <n v="4723.2"/>
    <n v="0.45"/>
    <x v="1"/>
    <x v="87"/>
  </r>
  <r>
    <x v="1"/>
    <n v="1185732"/>
    <x v="362"/>
    <x v="1"/>
    <x v="32"/>
    <x v="35"/>
    <x v="1"/>
    <n v="44"/>
    <x v="334"/>
    <x v="2952"/>
    <n v="3571.9199999999996"/>
    <n v="0.41"/>
    <x v="1"/>
    <x v="90"/>
  </r>
  <r>
    <x v="1"/>
    <n v="1185732"/>
    <x v="362"/>
    <x v="1"/>
    <x v="32"/>
    <x v="35"/>
    <x v="2"/>
    <n v="37"/>
    <x v="289"/>
    <x v="3251"/>
    <n v="2914.12"/>
    <n v="0.44"/>
    <x v="1"/>
    <x v="117"/>
  </r>
  <r>
    <x v="1"/>
    <n v="1185732"/>
    <x v="362"/>
    <x v="1"/>
    <x v="32"/>
    <x v="35"/>
    <x v="3"/>
    <n v="32"/>
    <x v="135"/>
    <x v="1478"/>
    <n v="1975.6800000000003"/>
    <n v="0.42000000000000004"/>
    <x v="1"/>
    <x v="114"/>
  </r>
  <r>
    <x v="1"/>
    <n v="1185732"/>
    <x v="362"/>
    <x v="1"/>
    <x v="32"/>
    <x v="35"/>
    <x v="4"/>
    <n v="35"/>
    <x v="174"/>
    <x v="3231"/>
    <n v="2322.6"/>
    <n v="0.42"/>
    <x v="1"/>
    <x v="164"/>
  </r>
  <r>
    <x v="1"/>
    <n v="1185732"/>
    <x v="362"/>
    <x v="1"/>
    <x v="32"/>
    <x v="35"/>
    <x v="5"/>
    <n v="42"/>
    <x v="92"/>
    <x v="3373"/>
    <n v="4758.6000000000004"/>
    <n v="0.55000000000000004"/>
    <x v="1"/>
    <x v="119"/>
  </r>
  <r>
    <x v="1"/>
    <n v="1185732"/>
    <x v="392"/>
    <x v="1"/>
    <x v="32"/>
    <x v="35"/>
    <x v="0"/>
    <n v="40"/>
    <x v="136"/>
    <x v="2241"/>
    <n v="4083.2"/>
    <n v="0.44"/>
    <x v="1"/>
    <x v="163"/>
  </r>
  <r>
    <x v="1"/>
    <n v="1185732"/>
    <x v="392"/>
    <x v="1"/>
    <x v="32"/>
    <x v="35"/>
    <x v="1"/>
    <n v="33"/>
    <x v="174"/>
    <x v="3374"/>
    <n v="2137.7399999999998"/>
    <n v="0.41"/>
    <x v="1"/>
    <x v="112"/>
  </r>
  <r>
    <x v="1"/>
    <n v="1185732"/>
    <x v="392"/>
    <x v="1"/>
    <x v="32"/>
    <x v="35"/>
    <x v="2"/>
    <n v="15"/>
    <x v="57"/>
    <x v="2702"/>
    <n v="1022.2500000000001"/>
    <n v="0.47000000000000003"/>
    <x v="1"/>
    <x v="148"/>
  </r>
  <r>
    <x v="1"/>
    <n v="1185732"/>
    <x v="392"/>
    <x v="1"/>
    <x v="32"/>
    <x v="35"/>
    <x v="3"/>
    <n v="16"/>
    <x v="196"/>
    <x v="1574"/>
    <n v="864"/>
    <n v="0.45"/>
    <x v="1"/>
    <x v="173"/>
  </r>
  <r>
    <x v="1"/>
    <n v="1185732"/>
    <x v="392"/>
    <x v="1"/>
    <x v="32"/>
    <x v="35"/>
    <x v="4"/>
    <n v="22"/>
    <x v="348"/>
    <x v="2503"/>
    <n v="1103.52"/>
    <n v="0.38"/>
    <x v="1"/>
    <x v="170"/>
  </r>
  <r>
    <x v="1"/>
    <n v="1185732"/>
    <x v="392"/>
    <x v="1"/>
    <x v="32"/>
    <x v="35"/>
    <x v="5"/>
    <n v="26"/>
    <x v="160"/>
    <x v="1784"/>
    <n v="2329.6000000000004"/>
    <n v="0.56000000000000005"/>
    <x v="1"/>
    <x v="166"/>
  </r>
  <r>
    <x v="1"/>
    <n v="1185732"/>
    <x v="424"/>
    <x v="1"/>
    <x v="32"/>
    <x v="35"/>
    <x v="0"/>
    <n v="24"/>
    <x v="97"/>
    <x v="1052"/>
    <n v="2384.6400000000003"/>
    <n v="0.46"/>
    <x v="1"/>
    <x v="110"/>
  </r>
  <r>
    <x v="1"/>
    <n v="1185732"/>
    <x v="424"/>
    <x v="1"/>
    <x v="32"/>
    <x v="35"/>
    <x v="1"/>
    <n v="17"/>
    <x v="241"/>
    <x v="3190"/>
    <n v="1037.8499999999999"/>
    <n v="0.37"/>
    <x v="1"/>
    <x v="171"/>
  </r>
  <r>
    <x v="1"/>
    <n v="1185732"/>
    <x v="424"/>
    <x v="1"/>
    <x v="32"/>
    <x v="35"/>
    <x v="2"/>
    <n v="19"/>
    <x v="196"/>
    <x v="2692"/>
    <n v="1071.6000000000001"/>
    <n v="0.47000000000000003"/>
    <x v="1"/>
    <x v="131"/>
  </r>
  <r>
    <x v="1"/>
    <n v="1185732"/>
    <x v="424"/>
    <x v="1"/>
    <x v="32"/>
    <x v="35"/>
    <x v="3"/>
    <n v="20"/>
    <x v="245"/>
    <x v="3375"/>
    <n v="981"/>
    <n v="0.45"/>
    <x v="1"/>
    <x v="127"/>
  </r>
  <r>
    <x v="1"/>
    <n v="1185732"/>
    <x v="424"/>
    <x v="1"/>
    <x v="32"/>
    <x v="35"/>
    <x v="4"/>
    <n v="25"/>
    <x v="193"/>
    <x v="3343"/>
    <n v="1102.5"/>
    <n v="0.42"/>
    <x v="1"/>
    <x v="130"/>
  </r>
  <r>
    <x v="2"/>
    <n v="1185732"/>
    <x v="424"/>
    <x v="1"/>
    <x v="32"/>
    <x v="35"/>
    <x v="5"/>
    <n v="27"/>
    <x v="244"/>
    <x v="3376"/>
    <n v="2361.96"/>
    <n v="0.54"/>
    <x v="1"/>
    <x v="118"/>
  </r>
  <r>
    <x v="2"/>
    <n v="1185732"/>
    <x v="454"/>
    <x v="1"/>
    <x v="32"/>
    <x v="35"/>
    <x v="0"/>
    <n v="22"/>
    <x v="92"/>
    <x v="3377"/>
    <n v="1994.08"/>
    <n v="0.44"/>
    <x v="1"/>
    <x v="170"/>
  </r>
  <r>
    <x v="2"/>
    <n v="1185732"/>
    <x v="454"/>
    <x v="1"/>
    <x v="32"/>
    <x v="35"/>
    <x v="1"/>
    <n v="15"/>
    <x v="269"/>
    <x v="2744"/>
    <n v="872.1"/>
    <n v="0.38"/>
    <x v="1"/>
    <x v="148"/>
  </r>
  <r>
    <x v="2"/>
    <n v="1185732"/>
    <x v="454"/>
    <x v="1"/>
    <x v="32"/>
    <x v="35"/>
    <x v="2"/>
    <n v="22"/>
    <x v="164"/>
    <x v="2845"/>
    <n v="1099.5600000000002"/>
    <n v="0.42000000000000004"/>
    <x v="1"/>
    <x v="170"/>
  </r>
  <r>
    <x v="2"/>
    <n v="1185732"/>
    <x v="454"/>
    <x v="1"/>
    <x v="32"/>
    <x v="35"/>
    <x v="3"/>
    <n v="43"/>
    <x v="269"/>
    <x v="3202"/>
    <n v="2894.76"/>
    <n v="0.44"/>
    <x v="1"/>
    <x v="94"/>
  </r>
  <r>
    <x v="2"/>
    <n v="1185732"/>
    <x v="454"/>
    <x v="1"/>
    <x v="32"/>
    <x v="35"/>
    <x v="4"/>
    <n v="59"/>
    <x v="348"/>
    <x v="3051"/>
    <n v="3115.2"/>
    <n v="0.39999999999999997"/>
    <x v="1"/>
    <x v="95"/>
  </r>
  <r>
    <x v="2"/>
    <n v="1185732"/>
    <x v="454"/>
    <x v="1"/>
    <x v="32"/>
    <x v="35"/>
    <x v="5"/>
    <n v="51"/>
    <x v="137"/>
    <x v="3378"/>
    <n v="4883.76"/>
    <n v="0.57000000000000006"/>
    <x v="1"/>
    <x v="109"/>
  </r>
  <r>
    <x v="2"/>
    <n v="1185732"/>
    <x v="483"/>
    <x v="1"/>
    <x v="32"/>
    <x v="35"/>
    <x v="0"/>
    <n v="48"/>
    <x v="254"/>
    <x v="3379"/>
    <n v="5775.3600000000006"/>
    <n v="0.47000000000000003"/>
    <x v="1"/>
    <x v="92"/>
  </r>
  <r>
    <x v="2"/>
    <n v="1185732"/>
    <x v="483"/>
    <x v="1"/>
    <x v="32"/>
    <x v="35"/>
    <x v="1"/>
    <n v="44"/>
    <x v="338"/>
    <x v="3157"/>
    <n v="3272.2799999999997"/>
    <n v="0.37"/>
    <x v="1"/>
    <x v="90"/>
  </r>
  <r>
    <x v="2"/>
    <n v="1185732"/>
    <x v="483"/>
    <x v="1"/>
    <x v="32"/>
    <x v="35"/>
    <x v="2"/>
    <n v="43"/>
    <x v="174"/>
    <x v="2000"/>
    <n v="3057.3"/>
    <n v="0.45"/>
    <x v="1"/>
    <x v="94"/>
  </r>
  <r>
    <x v="2"/>
    <n v="1185732"/>
    <x v="483"/>
    <x v="1"/>
    <x v="32"/>
    <x v="35"/>
    <x v="3"/>
    <n v="41"/>
    <x v="231"/>
    <x v="2444"/>
    <n v="2755.61"/>
    <n v="0.47000000000000003"/>
    <x v="1"/>
    <x v="87"/>
  </r>
  <r>
    <x v="2"/>
    <n v="1185732"/>
    <x v="483"/>
    <x v="1"/>
    <x v="32"/>
    <x v="35"/>
    <x v="4"/>
    <n v="54"/>
    <x v="350"/>
    <x v="2894"/>
    <n v="3221.64"/>
    <n v="0.38"/>
    <x v="1"/>
    <x v="99"/>
  </r>
  <r>
    <x v="2"/>
    <n v="1185732"/>
    <x v="483"/>
    <x v="1"/>
    <x v="32"/>
    <x v="35"/>
    <x v="5"/>
    <n v="53"/>
    <x v="349"/>
    <x v="3380"/>
    <n v="5188.7000000000007"/>
    <n v="0.55000000000000004"/>
    <x v="1"/>
    <x v="102"/>
  </r>
  <r>
    <x v="2"/>
    <n v="1197831"/>
    <x v="187"/>
    <x v="1"/>
    <x v="32"/>
    <x v="35"/>
    <x v="0"/>
    <n v="17"/>
    <x v="102"/>
    <x v="2228"/>
    <n v="1608.2"/>
    <n v="0.44"/>
    <x v="1"/>
    <x v="171"/>
  </r>
  <r>
    <x v="2"/>
    <n v="1197831"/>
    <x v="187"/>
    <x v="1"/>
    <x v="32"/>
    <x v="35"/>
    <x v="1"/>
    <n v="18"/>
    <x v="192"/>
    <x v="1972"/>
    <n v="971.99999999999989"/>
    <n v="0.39999999999999997"/>
    <x v="1"/>
    <x v="129"/>
  </r>
  <r>
    <x v="2"/>
    <n v="1197831"/>
    <x v="187"/>
    <x v="1"/>
    <x v="32"/>
    <x v="35"/>
    <x v="2"/>
    <n v="11"/>
    <x v="150"/>
    <x v="1124"/>
    <n v="677.6"/>
    <n v="0.44"/>
    <x v="1"/>
    <x v="174"/>
  </r>
  <r>
    <x v="2"/>
    <n v="1197831"/>
    <x v="187"/>
    <x v="1"/>
    <x v="32"/>
    <x v="35"/>
    <x v="3"/>
    <n v="13"/>
    <x v="240"/>
    <x v="1583"/>
    <n v="623.22"/>
    <n v="0.47000000000000003"/>
    <x v="1"/>
    <x v="169"/>
  </r>
  <r>
    <x v="2"/>
    <n v="1197831"/>
    <x v="187"/>
    <x v="1"/>
    <x v="32"/>
    <x v="35"/>
    <x v="4"/>
    <n v="26"/>
    <x v="248"/>
    <x v="3381"/>
    <n v="1215.24"/>
    <n v="0.38"/>
    <x v="1"/>
    <x v="166"/>
  </r>
  <r>
    <x v="2"/>
    <n v="1197831"/>
    <x v="187"/>
    <x v="1"/>
    <x v="32"/>
    <x v="35"/>
    <x v="5"/>
    <n v="18"/>
    <x v="174"/>
    <x v="2430"/>
    <n v="1222.92"/>
    <n v="0.43000000000000005"/>
    <x v="1"/>
    <x v="129"/>
  </r>
  <r>
    <x v="2"/>
    <n v="1197831"/>
    <x v="695"/>
    <x v="1"/>
    <x v="32"/>
    <x v="35"/>
    <x v="0"/>
    <n v="17"/>
    <x v="124"/>
    <x v="2469"/>
    <n v="1606.5"/>
    <n v="0.45"/>
    <x v="1"/>
    <x v="171"/>
  </r>
  <r>
    <x v="2"/>
    <n v="1197831"/>
    <x v="695"/>
    <x v="1"/>
    <x v="32"/>
    <x v="35"/>
    <x v="1"/>
    <n v="17"/>
    <x v="205"/>
    <x v="2684"/>
    <n v="742.56"/>
    <n v="0.38999999999999996"/>
    <x v="1"/>
    <x v="171"/>
  </r>
  <r>
    <x v="2"/>
    <n v="1197831"/>
    <x v="695"/>
    <x v="1"/>
    <x v="32"/>
    <x v="35"/>
    <x v="2"/>
    <n v="11"/>
    <x v="224"/>
    <x v="2613"/>
    <n v="628.32000000000005"/>
    <n v="0.42000000000000004"/>
    <x v="1"/>
    <x v="174"/>
  </r>
  <r>
    <x v="1"/>
    <n v="1197831"/>
    <x v="695"/>
    <x v="1"/>
    <x v="33"/>
    <x v="36"/>
    <x v="3"/>
    <n v="15"/>
    <x v="252"/>
    <x v="2489"/>
    <n v="549.9"/>
    <n v="0.47000000000000003"/>
    <x v="1"/>
    <x v="148"/>
  </r>
  <r>
    <x v="1"/>
    <n v="1197831"/>
    <x v="695"/>
    <x v="1"/>
    <x v="33"/>
    <x v="36"/>
    <x v="4"/>
    <n v="23"/>
    <x v="215"/>
    <x v="3382"/>
    <n v="944.61"/>
    <n v="0.37"/>
    <x v="1"/>
    <x v="113"/>
  </r>
  <r>
    <x v="1"/>
    <n v="1197831"/>
    <x v="695"/>
    <x v="1"/>
    <x v="33"/>
    <x v="36"/>
    <x v="5"/>
    <n v="16"/>
    <x v="57"/>
    <x v="3283"/>
    <n v="974.40000000000009"/>
    <n v="0.42000000000000004"/>
    <x v="1"/>
    <x v="173"/>
  </r>
  <r>
    <x v="1"/>
    <n v="1197831"/>
    <x v="224"/>
    <x v="1"/>
    <x v="33"/>
    <x v="36"/>
    <x v="0"/>
    <n v="15"/>
    <x v="92"/>
    <x v="3383"/>
    <n v="1452.3000000000002"/>
    <n v="0.47000000000000003"/>
    <x v="1"/>
    <x v="148"/>
  </r>
  <r>
    <x v="1"/>
    <n v="1197831"/>
    <x v="224"/>
    <x v="1"/>
    <x v="33"/>
    <x v="36"/>
    <x v="1"/>
    <n v="14"/>
    <x v="336"/>
    <x v="3229"/>
    <n v="554.26"/>
    <n v="0.37"/>
    <x v="1"/>
    <x v="146"/>
  </r>
  <r>
    <x v="1"/>
    <n v="1197831"/>
    <x v="224"/>
    <x v="1"/>
    <x v="33"/>
    <x v="36"/>
    <x v="2"/>
    <n v="8"/>
    <x v="205"/>
    <x v="3384"/>
    <n v="403.2"/>
    <n v="0.45"/>
    <x v="1"/>
    <x v="176"/>
  </r>
  <r>
    <x v="1"/>
    <n v="1197831"/>
    <x v="224"/>
    <x v="1"/>
    <x v="33"/>
    <x v="36"/>
    <x v="3"/>
    <n v="15"/>
    <x v="227"/>
    <x v="2041"/>
    <n v="493.50000000000006"/>
    <n v="0.47000000000000003"/>
    <x v="1"/>
    <x v="148"/>
  </r>
  <r>
    <x v="1"/>
    <n v="1197831"/>
    <x v="224"/>
    <x v="1"/>
    <x v="33"/>
    <x v="36"/>
    <x v="4"/>
    <n v="24"/>
    <x v="246"/>
    <x v="1004"/>
    <n v="844.8"/>
    <n v="0.39999999999999997"/>
    <x v="1"/>
    <x v="110"/>
  </r>
  <r>
    <x v="1"/>
    <n v="1197831"/>
    <x v="224"/>
    <x v="1"/>
    <x v="33"/>
    <x v="36"/>
    <x v="5"/>
    <n v="20"/>
    <x v="205"/>
    <x v="3059"/>
    <n v="1030.4000000000001"/>
    <n v="0.46"/>
    <x v="1"/>
    <x v="127"/>
  </r>
  <r>
    <x v="1"/>
    <n v="1197831"/>
    <x v="243"/>
    <x v="1"/>
    <x v="33"/>
    <x v="36"/>
    <x v="0"/>
    <n v="19"/>
    <x v="322"/>
    <x v="1974"/>
    <n v="1744.2"/>
    <n v="0.45"/>
    <x v="1"/>
    <x v="131"/>
  </r>
  <r>
    <x v="1"/>
    <n v="1197831"/>
    <x v="243"/>
    <x v="1"/>
    <x v="33"/>
    <x v="36"/>
    <x v="1"/>
    <n v="20"/>
    <x v="240"/>
    <x v="3235"/>
    <n v="815.99999999999989"/>
    <n v="0.39999999999999997"/>
    <x v="1"/>
    <x v="127"/>
  </r>
  <r>
    <x v="1"/>
    <n v="1197831"/>
    <x v="243"/>
    <x v="1"/>
    <x v="33"/>
    <x v="36"/>
    <x v="2"/>
    <n v="11"/>
    <x v="294"/>
    <x v="2612"/>
    <n v="496.32000000000005"/>
    <n v="0.47000000000000003"/>
    <x v="1"/>
    <x v="174"/>
  </r>
  <r>
    <x v="1"/>
    <n v="1197831"/>
    <x v="243"/>
    <x v="1"/>
    <x v="33"/>
    <x v="36"/>
    <x v="3"/>
    <n v="13"/>
    <x v="169"/>
    <x v="3385"/>
    <n v="470.47"/>
    <n v="0.47000000000000003"/>
    <x v="1"/>
    <x v="169"/>
  </r>
  <r>
    <x v="1"/>
    <n v="1197831"/>
    <x v="243"/>
    <x v="1"/>
    <x v="33"/>
    <x v="36"/>
    <x v="4"/>
    <n v="31"/>
    <x v="41"/>
    <x v="3386"/>
    <n v="860.25"/>
    <n v="0.37"/>
    <x v="1"/>
    <x v="165"/>
  </r>
  <r>
    <x v="1"/>
    <n v="1197831"/>
    <x v="243"/>
    <x v="1"/>
    <x v="33"/>
    <x v="36"/>
    <x v="5"/>
    <n v="24"/>
    <x v="196"/>
    <x v="1477"/>
    <n v="1267.2"/>
    <n v="0.44"/>
    <x v="1"/>
    <x v="110"/>
  </r>
  <r>
    <x v="1"/>
    <n v="1197831"/>
    <x v="272"/>
    <x v="1"/>
    <x v="33"/>
    <x v="36"/>
    <x v="0"/>
    <n v="26"/>
    <x v="151"/>
    <x v="1903"/>
    <n v="2726.88"/>
    <n v="0.46"/>
    <x v="1"/>
    <x v="166"/>
  </r>
  <r>
    <x v="1"/>
    <n v="1197831"/>
    <x v="272"/>
    <x v="1"/>
    <x v="33"/>
    <x v="36"/>
    <x v="1"/>
    <n v="28"/>
    <x v="210"/>
    <x v="1973"/>
    <n v="1364.1599999999999"/>
    <n v="0.42"/>
    <x v="1"/>
    <x v="128"/>
  </r>
  <r>
    <x v="1"/>
    <n v="1197831"/>
    <x v="272"/>
    <x v="1"/>
    <x v="33"/>
    <x v="36"/>
    <x v="2"/>
    <n v="27"/>
    <x v="164"/>
    <x v="1731"/>
    <n v="1413.72"/>
    <n v="0.44"/>
    <x v="1"/>
    <x v="118"/>
  </r>
  <r>
    <x v="1"/>
    <n v="1197831"/>
    <x v="272"/>
    <x v="1"/>
    <x v="33"/>
    <x v="36"/>
    <x v="3"/>
    <n v="24"/>
    <x v="228"/>
    <x v="1033"/>
    <n v="1015.2"/>
    <n v="0.47000000000000003"/>
    <x v="1"/>
    <x v="110"/>
  </r>
  <r>
    <x v="1"/>
    <n v="1197831"/>
    <x v="272"/>
    <x v="1"/>
    <x v="33"/>
    <x v="36"/>
    <x v="4"/>
    <n v="32"/>
    <x v="215"/>
    <x v="2778"/>
    <n v="1385.2799999999997"/>
    <n v="0.38999999999999996"/>
    <x v="1"/>
    <x v="114"/>
  </r>
  <r>
    <x v="1"/>
    <n v="1197831"/>
    <x v="272"/>
    <x v="1"/>
    <x v="33"/>
    <x v="36"/>
    <x v="5"/>
    <n v="33"/>
    <x v="57"/>
    <x v="3387"/>
    <n v="2248.9500000000003"/>
    <n v="0.47000000000000003"/>
    <x v="1"/>
    <x v="112"/>
  </r>
  <r>
    <x v="1"/>
    <n v="1197831"/>
    <x v="305"/>
    <x v="1"/>
    <x v="33"/>
    <x v="36"/>
    <x v="0"/>
    <n v="28"/>
    <x v="116"/>
    <x v="3388"/>
    <n v="2907.52"/>
    <n v="0.44"/>
    <x v="1"/>
    <x v="128"/>
  </r>
  <r>
    <x v="1"/>
    <n v="1197831"/>
    <x v="305"/>
    <x v="1"/>
    <x v="33"/>
    <x v="36"/>
    <x v="1"/>
    <n v="25"/>
    <x v="197"/>
    <x v="3389"/>
    <n v="1452.7499999999998"/>
    <n v="0.38999999999999996"/>
    <x v="1"/>
    <x v="130"/>
  </r>
  <r>
    <x v="1"/>
    <n v="1197831"/>
    <x v="305"/>
    <x v="1"/>
    <x v="33"/>
    <x v="36"/>
    <x v="2"/>
    <n v="28"/>
    <x v="168"/>
    <x v="1524"/>
    <n v="1562.4"/>
    <n v="0.45"/>
    <x v="1"/>
    <x v="128"/>
  </r>
  <r>
    <x v="1"/>
    <n v="1197831"/>
    <x v="305"/>
    <x v="1"/>
    <x v="33"/>
    <x v="36"/>
    <x v="3"/>
    <n v="29"/>
    <x v="168"/>
    <x v="3304"/>
    <n v="1582.24"/>
    <n v="0.44"/>
    <x v="1"/>
    <x v="116"/>
  </r>
  <r>
    <x v="1"/>
    <n v="1197831"/>
    <x v="305"/>
    <x v="1"/>
    <x v="33"/>
    <x v="36"/>
    <x v="4"/>
    <n v="37"/>
    <x v="210"/>
    <x v="1249"/>
    <n v="1673.8799999999999"/>
    <n v="0.38999999999999996"/>
    <x v="1"/>
    <x v="117"/>
  </r>
  <r>
    <x v="1"/>
    <n v="1197831"/>
    <x v="305"/>
    <x v="1"/>
    <x v="33"/>
    <x v="36"/>
    <x v="5"/>
    <n v="48"/>
    <x v="241"/>
    <x v="1830"/>
    <n v="3405.6000000000004"/>
    <n v="0.43000000000000005"/>
    <x v="1"/>
    <x v="92"/>
  </r>
  <r>
    <x v="1"/>
    <n v="1197831"/>
    <x v="333"/>
    <x v="1"/>
    <x v="33"/>
    <x v="36"/>
    <x v="0"/>
    <n v="39"/>
    <x v="329"/>
    <x v="3390"/>
    <n v="4438.9800000000005"/>
    <n v="0.42000000000000004"/>
    <x v="1"/>
    <x v="93"/>
  </r>
  <r>
    <x v="1"/>
    <n v="1197831"/>
    <x v="333"/>
    <x v="1"/>
    <x v="33"/>
    <x v="36"/>
    <x v="1"/>
    <n v="36"/>
    <x v="134"/>
    <x v="816"/>
    <n v="2171.16"/>
    <n v="0.37"/>
    <x v="1"/>
    <x v="86"/>
  </r>
  <r>
    <x v="1"/>
    <n v="1197831"/>
    <x v="333"/>
    <x v="1"/>
    <x v="33"/>
    <x v="36"/>
    <x v="2"/>
    <n v="32"/>
    <x v="150"/>
    <x v="1063"/>
    <n v="1971.2"/>
    <n v="0.44"/>
    <x v="1"/>
    <x v="114"/>
  </r>
  <r>
    <x v="1"/>
    <n v="1197831"/>
    <x v="333"/>
    <x v="1"/>
    <x v="33"/>
    <x v="36"/>
    <x v="3"/>
    <n v="35"/>
    <x v="196"/>
    <x v="1077"/>
    <n v="1806.0000000000002"/>
    <n v="0.43000000000000005"/>
    <x v="1"/>
    <x v="164"/>
  </r>
  <r>
    <x v="1"/>
    <n v="1197831"/>
    <x v="333"/>
    <x v="1"/>
    <x v="33"/>
    <x v="36"/>
    <x v="4"/>
    <n v="40"/>
    <x v="197"/>
    <x v="3391"/>
    <n v="2384"/>
    <n v="0.39999999999999997"/>
    <x v="1"/>
    <x v="163"/>
  </r>
  <r>
    <x v="1"/>
    <n v="1197831"/>
    <x v="333"/>
    <x v="1"/>
    <x v="33"/>
    <x v="36"/>
    <x v="5"/>
    <n v="50"/>
    <x v="334"/>
    <x v="2546"/>
    <n v="4554"/>
    <n v="0.46"/>
    <x v="1"/>
    <x v="100"/>
  </r>
  <r>
    <x v="1"/>
    <n v="1197831"/>
    <x v="365"/>
    <x v="1"/>
    <x v="33"/>
    <x v="36"/>
    <x v="0"/>
    <n v="43"/>
    <x v="148"/>
    <x v="2957"/>
    <n v="4508.55"/>
    <n v="0.45"/>
    <x v="1"/>
    <x v="94"/>
  </r>
  <r>
    <x v="1"/>
    <n v="1197831"/>
    <x v="365"/>
    <x v="1"/>
    <x v="33"/>
    <x v="36"/>
    <x v="1"/>
    <n v="42"/>
    <x v="134"/>
    <x v="1553"/>
    <n v="2669.9399999999996"/>
    <n v="0.38999999999999996"/>
    <x v="1"/>
    <x v="119"/>
  </r>
  <r>
    <x v="1"/>
    <n v="1197831"/>
    <x v="365"/>
    <x v="1"/>
    <x v="33"/>
    <x v="36"/>
    <x v="2"/>
    <n v="40"/>
    <x v="192"/>
    <x v="1996"/>
    <n v="2376"/>
    <n v="0.44"/>
    <x v="1"/>
    <x v="163"/>
  </r>
  <r>
    <x v="1"/>
    <n v="1197831"/>
    <x v="365"/>
    <x v="1"/>
    <x v="33"/>
    <x v="36"/>
    <x v="3"/>
    <n v="29"/>
    <x v="348"/>
    <x v="2174"/>
    <n v="1722.6000000000001"/>
    <n v="0.45"/>
    <x v="1"/>
    <x v="116"/>
  </r>
  <r>
    <x v="1"/>
    <n v="1197831"/>
    <x v="365"/>
    <x v="1"/>
    <x v="33"/>
    <x v="36"/>
    <x v="4"/>
    <n v="40"/>
    <x v="161"/>
    <x v="3392"/>
    <n v="1672.4"/>
    <n v="0.37"/>
    <x v="1"/>
    <x v="163"/>
  </r>
  <r>
    <x v="1"/>
    <n v="1197831"/>
    <x v="365"/>
    <x v="1"/>
    <x v="33"/>
    <x v="36"/>
    <x v="5"/>
    <n v="40"/>
    <x v="335"/>
    <x v="3393"/>
    <n v="3628.4"/>
    <n v="0.47000000000000003"/>
    <x v="1"/>
    <x v="163"/>
  </r>
  <r>
    <x v="1"/>
    <n v="1197831"/>
    <x v="395"/>
    <x v="1"/>
    <x v="33"/>
    <x v="36"/>
    <x v="0"/>
    <n v="35"/>
    <x v="166"/>
    <x v="3182"/>
    <n v="3326.05"/>
    <n v="0.43000000000000005"/>
    <x v="1"/>
    <x v="164"/>
  </r>
  <r>
    <x v="1"/>
    <n v="1197831"/>
    <x v="395"/>
    <x v="1"/>
    <x v="33"/>
    <x v="36"/>
    <x v="1"/>
    <n v="26"/>
    <x v="192"/>
    <x v="1517"/>
    <n v="1439.1"/>
    <n v="0.41"/>
    <x v="1"/>
    <x v="166"/>
  </r>
  <r>
    <x v="1"/>
    <n v="1197831"/>
    <x v="395"/>
    <x v="1"/>
    <x v="33"/>
    <x v="36"/>
    <x v="2"/>
    <n v="11"/>
    <x v="248"/>
    <x v="3394"/>
    <n v="635.91000000000008"/>
    <n v="0.47000000000000003"/>
    <x v="1"/>
    <x v="174"/>
  </r>
  <r>
    <x v="1"/>
    <n v="1197831"/>
    <x v="395"/>
    <x v="1"/>
    <x v="33"/>
    <x v="36"/>
    <x v="3"/>
    <n v="12"/>
    <x v="233"/>
    <x v="2654"/>
    <n v="524.16000000000008"/>
    <n v="0.42000000000000004"/>
    <x v="1"/>
    <x v="172"/>
  </r>
  <r>
    <x v="1"/>
    <n v="1197831"/>
    <x v="395"/>
    <x v="1"/>
    <x v="33"/>
    <x v="36"/>
    <x v="4"/>
    <n v="18"/>
    <x v="215"/>
    <x v="2617"/>
    <n v="779.21999999999991"/>
    <n v="0.38999999999999996"/>
    <x v="1"/>
    <x v="129"/>
  </r>
  <r>
    <x v="1"/>
    <n v="1197831"/>
    <x v="395"/>
    <x v="1"/>
    <x v="33"/>
    <x v="36"/>
    <x v="5"/>
    <n v="22"/>
    <x v="150"/>
    <x v="2032"/>
    <n v="1293.6000000000001"/>
    <n v="0.42000000000000004"/>
    <x v="1"/>
    <x v="170"/>
  </r>
  <r>
    <x v="1"/>
    <n v="1197831"/>
    <x v="427"/>
    <x v="1"/>
    <x v="33"/>
    <x v="36"/>
    <x v="0"/>
    <n v="21"/>
    <x v="263"/>
    <x v="1053"/>
    <n v="1701"/>
    <n v="0.45"/>
    <x v="1"/>
    <x v="168"/>
  </r>
  <r>
    <x v="1"/>
    <n v="1197831"/>
    <x v="427"/>
    <x v="1"/>
    <x v="33"/>
    <x v="36"/>
    <x v="1"/>
    <n v="14"/>
    <x v="348"/>
    <x v="1041"/>
    <n v="739.19999999999993"/>
    <n v="0.39999999999999997"/>
    <x v="1"/>
    <x v="146"/>
  </r>
  <r>
    <x v="1"/>
    <n v="1197831"/>
    <x v="427"/>
    <x v="1"/>
    <x v="33"/>
    <x v="36"/>
    <x v="2"/>
    <n v="16"/>
    <x v="343"/>
    <x v="1034"/>
    <n v="728.64"/>
    <n v="0.46"/>
    <x v="1"/>
    <x v="173"/>
  </r>
  <r>
    <x v="1"/>
    <n v="1197831"/>
    <x v="427"/>
    <x v="1"/>
    <x v="33"/>
    <x v="36"/>
    <x v="3"/>
    <n v="15"/>
    <x v="198"/>
    <x v="3395"/>
    <n v="634.5"/>
    <n v="0.45"/>
    <x v="1"/>
    <x v="148"/>
  </r>
  <r>
    <x v="1"/>
    <n v="1197831"/>
    <x v="427"/>
    <x v="1"/>
    <x v="33"/>
    <x v="36"/>
    <x v="4"/>
    <n v="21"/>
    <x v="250"/>
    <x v="2885"/>
    <n v="707.06999999999994"/>
    <n v="0.37"/>
    <x v="1"/>
    <x v="168"/>
  </r>
  <r>
    <x v="3"/>
    <n v="1197831"/>
    <x v="427"/>
    <x v="1"/>
    <x v="33"/>
    <x v="36"/>
    <x v="5"/>
    <n v="20"/>
    <x v="348"/>
    <x v="2490"/>
    <n v="1188"/>
    <n v="0.45"/>
    <x v="1"/>
    <x v="127"/>
  </r>
  <r>
    <x v="3"/>
    <n v="1197831"/>
    <x v="457"/>
    <x v="1"/>
    <x v="33"/>
    <x v="36"/>
    <x v="0"/>
    <n v="18"/>
    <x v="129"/>
    <x v="2094"/>
    <n v="1457.28"/>
    <n v="0.46"/>
    <x v="1"/>
    <x v="129"/>
  </r>
  <r>
    <x v="3"/>
    <n v="1197831"/>
    <x v="457"/>
    <x v="1"/>
    <x v="33"/>
    <x v="36"/>
    <x v="1"/>
    <n v="11"/>
    <x v="210"/>
    <x v="3396"/>
    <n v="535.91999999999996"/>
    <n v="0.42"/>
    <x v="1"/>
    <x v="174"/>
  </r>
  <r>
    <x v="3"/>
    <n v="1197831"/>
    <x v="457"/>
    <x v="1"/>
    <x v="33"/>
    <x v="36"/>
    <x v="2"/>
    <n v="19"/>
    <x v="240"/>
    <x v="1440"/>
    <n v="833.34000000000015"/>
    <n v="0.43000000000000005"/>
    <x v="1"/>
    <x v="131"/>
  </r>
  <r>
    <x v="3"/>
    <n v="1197831"/>
    <x v="457"/>
    <x v="1"/>
    <x v="33"/>
    <x v="36"/>
    <x v="3"/>
    <n v="41"/>
    <x v="209"/>
    <x v="1186"/>
    <n v="2309.12"/>
    <n v="0.44"/>
    <x v="1"/>
    <x v="87"/>
  </r>
  <r>
    <x v="3"/>
    <n v="1197831"/>
    <x v="457"/>
    <x v="1"/>
    <x v="33"/>
    <x v="36"/>
    <x v="4"/>
    <n v="56"/>
    <x v="193"/>
    <x v="1129"/>
    <n v="2410.7999999999997"/>
    <n v="0.41"/>
    <x v="1"/>
    <x v="97"/>
  </r>
  <r>
    <x v="3"/>
    <n v="1197831"/>
    <x v="457"/>
    <x v="1"/>
    <x v="33"/>
    <x v="36"/>
    <x v="5"/>
    <n v="53"/>
    <x v="192"/>
    <x v="1099"/>
    <n v="3219.75"/>
    <n v="0.45"/>
    <x v="1"/>
    <x v="102"/>
  </r>
  <r>
    <x v="3"/>
    <n v="1197831"/>
    <x v="486"/>
    <x v="1"/>
    <x v="33"/>
    <x v="36"/>
    <x v="0"/>
    <n v="55"/>
    <x v="99"/>
    <x v="3397"/>
    <n v="6021.4000000000005"/>
    <n v="0.46"/>
    <x v="1"/>
    <x v="88"/>
  </r>
  <r>
    <x v="3"/>
    <n v="1197831"/>
    <x v="486"/>
    <x v="1"/>
    <x v="33"/>
    <x v="36"/>
    <x v="1"/>
    <n v="46"/>
    <x v="155"/>
    <x v="3398"/>
    <n v="2851.9999999999995"/>
    <n v="0.39999999999999997"/>
    <x v="1"/>
    <x v="89"/>
  </r>
  <r>
    <x v="3"/>
    <n v="1197831"/>
    <x v="486"/>
    <x v="1"/>
    <x v="33"/>
    <x v="36"/>
    <x v="2"/>
    <n v="43"/>
    <x v="197"/>
    <x v="3399"/>
    <n v="2819.08"/>
    <n v="0.44"/>
    <x v="1"/>
    <x v="94"/>
  </r>
  <r>
    <x v="3"/>
    <n v="1197831"/>
    <x v="486"/>
    <x v="1"/>
    <x v="33"/>
    <x v="36"/>
    <x v="3"/>
    <n v="40"/>
    <x v="168"/>
    <x v="3400"/>
    <n v="2281.6"/>
    <n v="0.46"/>
    <x v="1"/>
    <x v="163"/>
  </r>
  <r>
    <x v="3"/>
    <n v="1197831"/>
    <x v="486"/>
    <x v="1"/>
    <x v="33"/>
    <x v="36"/>
    <x v="4"/>
    <n v="50"/>
    <x v="348"/>
    <x v="1698"/>
    <n v="2640"/>
    <n v="0.39999999999999997"/>
    <x v="1"/>
    <x v="100"/>
  </r>
  <r>
    <x v="3"/>
    <n v="1197831"/>
    <x v="486"/>
    <x v="1"/>
    <x v="33"/>
    <x v="36"/>
    <x v="5"/>
    <n v="55"/>
    <x v="84"/>
    <x v="3401"/>
    <n v="4207.5"/>
    <n v="0.45"/>
    <x v="1"/>
    <x v="88"/>
  </r>
  <r>
    <x v="3"/>
    <n v="1197831"/>
    <x v="187"/>
    <x v="1"/>
    <x v="33"/>
    <x v="36"/>
    <x v="0"/>
    <n v="17"/>
    <x v="349"/>
    <x v="3402"/>
    <n v="1422.22"/>
    <n v="0.47000000000000003"/>
    <x v="1"/>
    <x v="171"/>
  </r>
  <r>
    <x v="3"/>
    <n v="1197831"/>
    <x v="187"/>
    <x v="1"/>
    <x v="33"/>
    <x v="36"/>
    <x v="1"/>
    <n v="18"/>
    <x v="168"/>
    <x v="2432"/>
    <n v="848.16"/>
    <n v="0.38"/>
    <x v="1"/>
    <x v="129"/>
  </r>
  <r>
    <x v="3"/>
    <n v="1197831"/>
    <x v="187"/>
    <x v="1"/>
    <x v="33"/>
    <x v="36"/>
    <x v="2"/>
    <n v="10"/>
    <x v="165"/>
    <x v="3403"/>
    <n v="563.30000000000007"/>
    <n v="0.43000000000000005"/>
    <x v="1"/>
    <x v="158"/>
  </r>
  <r>
    <x v="3"/>
    <n v="1197831"/>
    <x v="187"/>
    <x v="1"/>
    <x v="33"/>
    <x v="36"/>
    <x v="3"/>
    <n v="13"/>
    <x v="238"/>
    <x v="3404"/>
    <n v="413.66"/>
    <n v="0.43000000000000005"/>
    <x v="1"/>
    <x v="169"/>
  </r>
  <r>
    <x v="3"/>
    <n v="1197831"/>
    <x v="187"/>
    <x v="1"/>
    <x v="33"/>
    <x v="36"/>
    <x v="4"/>
    <n v="23"/>
    <x v="250"/>
    <x v="2035"/>
    <n v="858.13"/>
    <n v="0.41"/>
    <x v="1"/>
    <x v="113"/>
  </r>
  <r>
    <x v="3"/>
    <n v="1197831"/>
    <x v="187"/>
    <x v="1"/>
    <x v="33"/>
    <x v="36"/>
    <x v="5"/>
    <n v="18"/>
    <x v="168"/>
    <x v="2432"/>
    <n v="1004.4"/>
    <n v="0.45"/>
    <x v="1"/>
    <x v="129"/>
  </r>
  <r>
    <x v="3"/>
    <n v="1197831"/>
    <x v="695"/>
    <x v="1"/>
    <x v="33"/>
    <x v="36"/>
    <x v="0"/>
    <n v="18"/>
    <x v="92"/>
    <x v="3405"/>
    <n v="1631.52"/>
    <n v="0.44"/>
    <x v="1"/>
    <x v="129"/>
  </r>
  <r>
    <x v="3"/>
    <n v="1197831"/>
    <x v="695"/>
    <x v="1"/>
    <x v="33"/>
    <x v="36"/>
    <x v="1"/>
    <n v="17"/>
    <x v="170"/>
    <x v="3406"/>
    <n v="550.29"/>
    <n v="0.38999999999999996"/>
    <x v="1"/>
    <x v="171"/>
  </r>
  <r>
    <x v="3"/>
    <n v="1197831"/>
    <x v="695"/>
    <x v="1"/>
    <x v="33"/>
    <x v="36"/>
    <x v="2"/>
    <n v="12"/>
    <x v="230"/>
    <x v="2621"/>
    <n v="552.72"/>
    <n v="0.47000000000000003"/>
    <x v="1"/>
    <x v="172"/>
  </r>
  <r>
    <x v="3"/>
    <n v="1197831"/>
    <x v="695"/>
    <x v="1"/>
    <x v="34"/>
    <x v="37"/>
    <x v="3"/>
    <n v="15"/>
    <x v="208"/>
    <x v="2584"/>
    <n v="400.20000000000005"/>
    <n v="0.46"/>
    <x v="1"/>
    <x v="148"/>
  </r>
  <r>
    <x v="3"/>
    <n v="1197831"/>
    <x v="695"/>
    <x v="1"/>
    <x v="34"/>
    <x v="37"/>
    <x v="4"/>
    <n v="24"/>
    <x v="211"/>
    <x v="3235"/>
    <n v="815.99999999999989"/>
    <n v="0.39999999999999997"/>
    <x v="1"/>
    <x v="110"/>
  </r>
  <r>
    <x v="3"/>
    <n v="1197831"/>
    <x v="695"/>
    <x v="1"/>
    <x v="34"/>
    <x v="37"/>
    <x v="5"/>
    <n v="14"/>
    <x v="205"/>
    <x v="2415"/>
    <n v="721.28000000000009"/>
    <n v="0.46"/>
    <x v="1"/>
    <x v="146"/>
  </r>
  <r>
    <x v="3"/>
    <n v="1197831"/>
    <x v="224"/>
    <x v="1"/>
    <x v="34"/>
    <x v="37"/>
    <x v="0"/>
    <n v="14"/>
    <x v="131"/>
    <x v="2119"/>
    <n v="1172.0800000000002"/>
    <n v="0.46"/>
    <x v="1"/>
    <x v="146"/>
  </r>
  <r>
    <x v="3"/>
    <n v="1197831"/>
    <x v="224"/>
    <x v="1"/>
    <x v="34"/>
    <x v="37"/>
    <x v="1"/>
    <n v="15"/>
    <x v="252"/>
    <x v="2489"/>
    <n v="479.7"/>
    <n v="0.41"/>
    <x v="1"/>
    <x v="148"/>
  </r>
  <r>
    <x v="3"/>
    <n v="1197831"/>
    <x v="224"/>
    <x v="1"/>
    <x v="34"/>
    <x v="37"/>
    <x v="2"/>
    <n v="7"/>
    <x v="170"/>
    <x v="3407"/>
    <n v="261.45"/>
    <n v="0.45"/>
    <x v="1"/>
    <x v="175"/>
  </r>
  <r>
    <x v="3"/>
    <n v="1197831"/>
    <x v="224"/>
    <x v="1"/>
    <x v="34"/>
    <x v="37"/>
    <x v="3"/>
    <n v="16"/>
    <x v="203"/>
    <x v="2599"/>
    <n v="293.28000000000003"/>
    <n v="0.47000000000000003"/>
    <x v="1"/>
    <x v="173"/>
  </r>
  <r>
    <x v="3"/>
    <n v="1197831"/>
    <x v="224"/>
    <x v="1"/>
    <x v="34"/>
    <x v="37"/>
    <x v="4"/>
    <n v="26"/>
    <x v="176"/>
    <x v="3408"/>
    <n v="666.12"/>
    <n v="0.42"/>
    <x v="1"/>
    <x v="166"/>
  </r>
  <r>
    <x v="3"/>
    <n v="1197831"/>
    <x v="224"/>
    <x v="1"/>
    <x v="34"/>
    <x v="37"/>
    <x v="5"/>
    <n v="18"/>
    <x v="246"/>
    <x v="1034"/>
    <n v="728.64"/>
    <n v="0.46"/>
    <x v="1"/>
    <x v="129"/>
  </r>
  <r>
    <x v="3"/>
    <n v="1197831"/>
    <x v="243"/>
    <x v="1"/>
    <x v="34"/>
    <x v="37"/>
    <x v="0"/>
    <n v="20"/>
    <x v="328"/>
    <x v="2784"/>
    <n v="1692.8000000000002"/>
    <n v="0.46"/>
    <x v="1"/>
    <x v="127"/>
  </r>
  <r>
    <x v="3"/>
    <n v="1197831"/>
    <x v="243"/>
    <x v="1"/>
    <x v="34"/>
    <x v="37"/>
    <x v="1"/>
    <n v="18"/>
    <x v="344"/>
    <x v="3409"/>
    <n v="554.57999999999993"/>
    <n v="0.38999999999999996"/>
    <x v="1"/>
    <x v="129"/>
  </r>
  <r>
    <x v="3"/>
    <n v="1197831"/>
    <x v="243"/>
    <x v="1"/>
    <x v="34"/>
    <x v="37"/>
    <x v="2"/>
    <n v="10"/>
    <x v="227"/>
    <x v="3410"/>
    <n v="322"/>
    <n v="0.46"/>
    <x v="1"/>
    <x v="158"/>
  </r>
  <r>
    <x v="3"/>
    <n v="1197831"/>
    <x v="243"/>
    <x v="1"/>
    <x v="34"/>
    <x v="37"/>
    <x v="3"/>
    <n v="15"/>
    <x v="172"/>
    <x v="3411"/>
    <n v="303.15000000000003"/>
    <n v="0.43000000000000005"/>
    <x v="1"/>
    <x v="148"/>
  </r>
  <r>
    <x v="3"/>
    <n v="1197831"/>
    <x v="243"/>
    <x v="1"/>
    <x v="34"/>
    <x v="37"/>
    <x v="4"/>
    <n v="27"/>
    <x v="190"/>
    <x v="2841"/>
    <n v="568.61999999999989"/>
    <n v="0.38999999999999996"/>
    <x v="1"/>
    <x v="118"/>
  </r>
  <r>
    <x v="3"/>
    <n v="1197831"/>
    <x v="243"/>
    <x v="1"/>
    <x v="34"/>
    <x v="37"/>
    <x v="5"/>
    <n v="22"/>
    <x v="215"/>
    <x v="2069"/>
    <n v="1050.0600000000002"/>
    <n v="0.43000000000000005"/>
    <x v="1"/>
    <x v="170"/>
  </r>
  <r>
    <x v="3"/>
    <n v="1197831"/>
    <x v="272"/>
    <x v="1"/>
    <x v="34"/>
    <x v="37"/>
    <x v="0"/>
    <n v="28"/>
    <x v="289"/>
    <x v="3222"/>
    <n v="2155.1600000000003"/>
    <n v="0.43000000000000005"/>
    <x v="1"/>
    <x v="128"/>
  </r>
  <r>
    <x v="3"/>
    <n v="1197831"/>
    <x v="272"/>
    <x v="1"/>
    <x v="34"/>
    <x v="37"/>
    <x v="1"/>
    <n v="29"/>
    <x v="270"/>
    <x v="3412"/>
    <n v="1024.8599999999999"/>
    <n v="0.38"/>
    <x v="1"/>
    <x v="116"/>
  </r>
  <r>
    <x v="3"/>
    <n v="1197831"/>
    <x v="272"/>
    <x v="1"/>
    <x v="34"/>
    <x v="37"/>
    <x v="2"/>
    <n v="27"/>
    <x v="246"/>
    <x v="1463"/>
    <n v="997.92000000000007"/>
    <n v="0.42000000000000004"/>
    <x v="1"/>
    <x v="118"/>
  </r>
  <r>
    <x v="3"/>
    <n v="1197831"/>
    <x v="272"/>
    <x v="1"/>
    <x v="34"/>
    <x v="37"/>
    <x v="3"/>
    <n v="26"/>
    <x v="238"/>
    <x v="3413"/>
    <n v="808.08"/>
    <n v="0.42000000000000004"/>
    <x v="1"/>
    <x v="166"/>
  </r>
  <r>
    <x v="3"/>
    <n v="1197831"/>
    <x v="272"/>
    <x v="1"/>
    <x v="34"/>
    <x v="37"/>
    <x v="4"/>
    <n v="33"/>
    <x v="232"/>
    <x v="2490"/>
    <n v="1082.3999999999999"/>
    <n v="0.41"/>
    <x v="1"/>
    <x v="112"/>
  </r>
  <r>
    <x v="3"/>
    <n v="1197831"/>
    <x v="272"/>
    <x v="1"/>
    <x v="34"/>
    <x v="37"/>
    <x v="5"/>
    <n v="33"/>
    <x v="210"/>
    <x v="2174"/>
    <n v="1722.6000000000001"/>
    <n v="0.45"/>
    <x v="1"/>
    <x v="112"/>
  </r>
  <r>
    <x v="3"/>
    <n v="1197831"/>
    <x v="305"/>
    <x v="1"/>
    <x v="34"/>
    <x v="37"/>
    <x v="0"/>
    <n v="32"/>
    <x v="337"/>
    <x v="3414"/>
    <n v="2826.2400000000002"/>
    <n v="0.46"/>
    <x v="1"/>
    <x v="114"/>
  </r>
  <r>
    <x v="3"/>
    <n v="1197831"/>
    <x v="305"/>
    <x v="1"/>
    <x v="34"/>
    <x v="37"/>
    <x v="1"/>
    <n v="25"/>
    <x v="248"/>
    <x v="1491"/>
    <n v="1199.2499999999998"/>
    <n v="0.38999999999999996"/>
    <x v="1"/>
    <x v="130"/>
  </r>
  <r>
    <x v="3"/>
    <n v="1197831"/>
    <x v="305"/>
    <x v="1"/>
    <x v="34"/>
    <x v="37"/>
    <x v="2"/>
    <n v="27"/>
    <x v="336"/>
    <x v="3415"/>
    <n v="1242.2700000000002"/>
    <n v="0.43000000000000005"/>
    <x v="1"/>
    <x v="118"/>
  </r>
  <r>
    <x v="3"/>
    <n v="1197831"/>
    <x v="305"/>
    <x v="1"/>
    <x v="34"/>
    <x v="37"/>
    <x v="3"/>
    <n v="29"/>
    <x v="240"/>
    <x v="1431"/>
    <n v="1331.1000000000001"/>
    <n v="0.45"/>
    <x v="1"/>
    <x v="116"/>
  </r>
  <r>
    <x v="3"/>
    <n v="1197831"/>
    <x v="305"/>
    <x v="1"/>
    <x v="34"/>
    <x v="37"/>
    <x v="4"/>
    <n v="41"/>
    <x v="193"/>
    <x v="3416"/>
    <n v="1635.9"/>
    <n v="0.38"/>
    <x v="1"/>
    <x v="87"/>
  </r>
  <r>
    <x v="3"/>
    <n v="1197831"/>
    <x v="305"/>
    <x v="1"/>
    <x v="34"/>
    <x v="37"/>
    <x v="5"/>
    <n v="40"/>
    <x v="231"/>
    <x v="1166"/>
    <n v="2402.4"/>
    <n v="0.42000000000000004"/>
    <x v="1"/>
    <x v="163"/>
  </r>
  <r>
    <x v="3"/>
    <n v="1197831"/>
    <x v="333"/>
    <x v="1"/>
    <x v="34"/>
    <x v="37"/>
    <x v="0"/>
    <n v="43"/>
    <x v="99"/>
    <x v="3417"/>
    <n v="4298.2800000000007"/>
    <n v="0.42000000000000004"/>
    <x v="1"/>
    <x v="94"/>
  </r>
  <r>
    <x v="3"/>
    <n v="1197831"/>
    <x v="333"/>
    <x v="1"/>
    <x v="34"/>
    <x v="37"/>
    <x v="1"/>
    <n v="35"/>
    <x v="192"/>
    <x v="2033"/>
    <n v="1795.5"/>
    <n v="0.38"/>
    <x v="1"/>
    <x v="164"/>
  </r>
  <r>
    <x v="3"/>
    <n v="1197831"/>
    <x v="333"/>
    <x v="1"/>
    <x v="34"/>
    <x v="37"/>
    <x v="2"/>
    <n v="33"/>
    <x v="165"/>
    <x v="1409"/>
    <n v="1858.89"/>
    <n v="0.43000000000000005"/>
    <x v="1"/>
    <x v="112"/>
  </r>
  <r>
    <x v="3"/>
    <n v="1197831"/>
    <x v="333"/>
    <x v="1"/>
    <x v="34"/>
    <x v="37"/>
    <x v="3"/>
    <n v="36"/>
    <x v="336"/>
    <x v="3261"/>
    <n v="1771.92"/>
    <n v="0.46"/>
    <x v="1"/>
    <x v="86"/>
  </r>
  <r>
    <x v="3"/>
    <n v="1197831"/>
    <x v="333"/>
    <x v="1"/>
    <x v="34"/>
    <x v="37"/>
    <x v="4"/>
    <n v="43"/>
    <x v="210"/>
    <x v="3418"/>
    <n v="2045.08"/>
    <n v="0.41"/>
    <x v="1"/>
    <x v="94"/>
  </r>
  <r>
    <x v="3"/>
    <n v="1197831"/>
    <x v="333"/>
    <x v="1"/>
    <x v="34"/>
    <x v="37"/>
    <x v="5"/>
    <n v="45"/>
    <x v="134"/>
    <x v="954"/>
    <n v="3447.4500000000003"/>
    <n v="0.47000000000000003"/>
    <x v="1"/>
    <x v="96"/>
  </r>
  <r>
    <x v="3"/>
    <n v="1197831"/>
    <x v="365"/>
    <x v="1"/>
    <x v="34"/>
    <x v="37"/>
    <x v="0"/>
    <n v="41"/>
    <x v="98"/>
    <x v="3295"/>
    <n v="3960.6000000000004"/>
    <n v="0.42000000000000004"/>
    <x v="1"/>
    <x v="87"/>
  </r>
  <r>
    <x v="3"/>
    <n v="1197831"/>
    <x v="365"/>
    <x v="1"/>
    <x v="34"/>
    <x v="37"/>
    <x v="1"/>
    <n v="37"/>
    <x v="150"/>
    <x v="3146"/>
    <n v="2175.6"/>
    <n v="0.42"/>
    <x v="1"/>
    <x v="117"/>
  </r>
  <r>
    <x v="3"/>
    <n v="1197831"/>
    <x v="365"/>
    <x v="1"/>
    <x v="34"/>
    <x v="37"/>
    <x v="2"/>
    <n v="38"/>
    <x v="161"/>
    <x v="2206"/>
    <n v="2018.18"/>
    <n v="0.47000000000000003"/>
    <x v="1"/>
    <x v="115"/>
  </r>
  <r>
    <x v="3"/>
    <n v="1197831"/>
    <x v="365"/>
    <x v="1"/>
    <x v="34"/>
    <x v="37"/>
    <x v="3"/>
    <n v="32"/>
    <x v="215"/>
    <x v="2778"/>
    <n v="1491.8400000000001"/>
    <n v="0.42000000000000004"/>
    <x v="1"/>
    <x v="114"/>
  </r>
  <r>
    <x v="3"/>
    <n v="1197831"/>
    <x v="365"/>
    <x v="1"/>
    <x v="34"/>
    <x v="37"/>
    <x v="4"/>
    <n v="40"/>
    <x v="193"/>
    <x v="1077"/>
    <n v="1554"/>
    <n v="0.37"/>
    <x v="1"/>
    <x v="163"/>
  </r>
  <r>
    <x v="3"/>
    <n v="1197831"/>
    <x v="365"/>
    <x v="1"/>
    <x v="34"/>
    <x v="37"/>
    <x v="5"/>
    <n v="40"/>
    <x v="339"/>
    <x v="3112"/>
    <n v="3120.8"/>
    <n v="0.47000000000000003"/>
    <x v="1"/>
    <x v="163"/>
  </r>
  <r>
    <x v="3"/>
    <n v="1197831"/>
    <x v="395"/>
    <x v="1"/>
    <x v="34"/>
    <x v="37"/>
    <x v="0"/>
    <n v="35"/>
    <x v="130"/>
    <x v="2382"/>
    <n v="3155.6000000000004"/>
    <n v="0.46"/>
    <x v="1"/>
    <x v="164"/>
  </r>
  <r>
    <x v="3"/>
    <n v="1197831"/>
    <x v="395"/>
    <x v="1"/>
    <x v="34"/>
    <x v="37"/>
    <x v="1"/>
    <n v="28"/>
    <x v="209"/>
    <x v="2375"/>
    <n v="1469.4399999999998"/>
    <n v="0.41"/>
    <x v="1"/>
    <x v="128"/>
  </r>
  <r>
    <x v="3"/>
    <n v="1197831"/>
    <x v="395"/>
    <x v="1"/>
    <x v="34"/>
    <x v="37"/>
    <x v="2"/>
    <n v="12"/>
    <x v="250"/>
    <x v="994"/>
    <n v="458.64000000000004"/>
    <n v="0.42000000000000004"/>
    <x v="1"/>
    <x v="172"/>
  </r>
  <r>
    <x v="3"/>
    <n v="1197831"/>
    <x v="395"/>
    <x v="1"/>
    <x v="34"/>
    <x v="37"/>
    <x v="3"/>
    <n v="12"/>
    <x v="170"/>
    <x v="3419"/>
    <n v="418.32000000000005"/>
    <n v="0.42000000000000004"/>
    <x v="1"/>
    <x v="172"/>
  </r>
  <r>
    <x v="3"/>
    <n v="1197831"/>
    <x v="395"/>
    <x v="1"/>
    <x v="34"/>
    <x v="37"/>
    <x v="4"/>
    <n v="20"/>
    <x v="252"/>
    <x v="1566"/>
    <n v="592.79999999999995"/>
    <n v="0.38"/>
    <x v="1"/>
    <x v="127"/>
  </r>
  <r>
    <x v="3"/>
    <n v="1197831"/>
    <x v="395"/>
    <x v="1"/>
    <x v="34"/>
    <x v="37"/>
    <x v="5"/>
    <n v="23"/>
    <x v="164"/>
    <x v="3420"/>
    <n v="1286.3900000000001"/>
    <n v="0.47000000000000003"/>
    <x v="1"/>
    <x v="113"/>
  </r>
  <r>
    <x v="3"/>
    <n v="1197831"/>
    <x v="427"/>
    <x v="1"/>
    <x v="34"/>
    <x v="37"/>
    <x v="0"/>
    <n v="20"/>
    <x v="217"/>
    <x v="3421"/>
    <n v="1626.2"/>
    <n v="0.47000000000000003"/>
    <x v="1"/>
    <x v="127"/>
  </r>
  <r>
    <x v="3"/>
    <n v="1197831"/>
    <x v="427"/>
    <x v="1"/>
    <x v="34"/>
    <x v="37"/>
    <x v="1"/>
    <n v="14"/>
    <x v="205"/>
    <x v="2415"/>
    <n v="658.56"/>
    <n v="0.42"/>
    <x v="1"/>
    <x v="146"/>
  </r>
  <r>
    <x v="3"/>
    <n v="1197831"/>
    <x v="427"/>
    <x v="1"/>
    <x v="34"/>
    <x v="37"/>
    <x v="2"/>
    <n v="14"/>
    <x v="238"/>
    <x v="3422"/>
    <n v="435.12000000000006"/>
    <n v="0.42000000000000004"/>
    <x v="1"/>
    <x v="146"/>
  </r>
  <r>
    <x v="3"/>
    <n v="1197831"/>
    <x v="427"/>
    <x v="1"/>
    <x v="34"/>
    <x v="37"/>
    <x v="3"/>
    <n v="15"/>
    <x v="345"/>
    <x v="3423"/>
    <n v="390.6"/>
    <n v="0.42000000000000004"/>
    <x v="1"/>
    <x v="148"/>
  </r>
  <r>
    <x v="3"/>
    <n v="1197831"/>
    <x v="427"/>
    <x v="1"/>
    <x v="34"/>
    <x v="37"/>
    <x v="4"/>
    <n v="22"/>
    <x v="181"/>
    <x v="2613"/>
    <n v="568.48"/>
    <n v="0.38"/>
    <x v="1"/>
    <x v="170"/>
  </r>
  <r>
    <x v="4"/>
    <n v="1197831"/>
    <x v="427"/>
    <x v="1"/>
    <x v="34"/>
    <x v="37"/>
    <x v="5"/>
    <n v="22"/>
    <x v="253"/>
    <x v="3424"/>
    <n v="1044.3400000000001"/>
    <n v="0.47000000000000003"/>
    <x v="1"/>
    <x v="170"/>
  </r>
  <r>
    <x v="4"/>
    <n v="1197831"/>
    <x v="457"/>
    <x v="1"/>
    <x v="34"/>
    <x v="37"/>
    <x v="0"/>
    <n v="16"/>
    <x v="339"/>
    <x v="987"/>
    <n v="1168.6400000000001"/>
    <n v="0.44"/>
    <x v="1"/>
    <x v="173"/>
  </r>
  <r>
    <x v="4"/>
    <n v="1197831"/>
    <x v="457"/>
    <x v="1"/>
    <x v="34"/>
    <x v="37"/>
    <x v="1"/>
    <n v="11"/>
    <x v="294"/>
    <x v="2612"/>
    <n v="401.28000000000003"/>
    <n v="0.38"/>
    <x v="1"/>
    <x v="174"/>
  </r>
  <r>
    <x v="4"/>
    <n v="1197831"/>
    <x v="457"/>
    <x v="1"/>
    <x v="34"/>
    <x v="37"/>
    <x v="2"/>
    <n v="19"/>
    <x v="194"/>
    <x v="3425"/>
    <n v="661.7700000000001"/>
    <n v="0.43000000000000005"/>
    <x v="1"/>
    <x v="131"/>
  </r>
  <r>
    <x v="4"/>
    <n v="1197831"/>
    <x v="457"/>
    <x v="1"/>
    <x v="34"/>
    <x v="37"/>
    <x v="3"/>
    <n v="37"/>
    <x v="228"/>
    <x v="1824"/>
    <n v="1565.1000000000001"/>
    <n v="0.47000000000000003"/>
    <x v="1"/>
    <x v="117"/>
  </r>
  <r>
    <x v="4"/>
    <n v="1197831"/>
    <x v="457"/>
    <x v="1"/>
    <x v="34"/>
    <x v="37"/>
    <x v="4"/>
    <n v="60"/>
    <x v="211"/>
    <x v="2047"/>
    <n v="2039.9999999999998"/>
    <n v="0.39999999999999997"/>
    <x v="1"/>
    <x v="106"/>
  </r>
  <r>
    <x v="4"/>
    <n v="1197831"/>
    <x v="457"/>
    <x v="1"/>
    <x v="34"/>
    <x v="37"/>
    <x v="5"/>
    <n v="60"/>
    <x v="209"/>
    <x v="1363"/>
    <n v="3302.4000000000005"/>
    <n v="0.43000000000000005"/>
    <x v="1"/>
    <x v="106"/>
  </r>
  <r>
    <x v="4"/>
    <n v="1197831"/>
    <x v="486"/>
    <x v="1"/>
    <x v="34"/>
    <x v="37"/>
    <x v="0"/>
    <n v="55"/>
    <x v="40"/>
    <x v="3426"/>
    <n v="4620"/>
    <n v="0.42000000000000004"/>
    <x v="1"/>
    <x v="88"/>
  </r>
  <r>
    <x v="4"/>
    <n v="1197831"/>
    <x v="486"/>
    <x v="1"/>
    <x v="34"/>
    <x v="37"/>
    <x v="1"/>
    <n v="47"/>
    <x v="197"/>
    <x v="3154"/>
    <n v="2661.14"/>
    <n v="0.38"/>
    <x v="1"/>
    <x v="85"/>
  </r>
  <r>
    <x v="4"/>
    <n v="1197831"/>
    <x v="486"/>
    <x v="1"/>
    <x v="34"/>
    <x v="37"/>
    <x v="2"/>
    <n v="44"/>
    <x v="165"/>
    <x v="1655"/>
    <n v="2593.8000000000002"/>
    <n v="0.45"/>
    <x v="1"/>
    <x v="90"/>
  </r>
  <r>
    <x v="4"/>
    <n v="1197831"/>
    <x v="486"/>
    <x v="1"/>
    <x v="34"/>
    <x v="37"/>
    <x v="3"/>
    <n v="45"/>
    <x v="351"/>
    <x v="1206"/>
    <n v="2308.5"/>
    <n v="0.45"/>
    <x v="1"/>
    <x v="96"/>
  </r>
  <r>
    <x v="4"/>
    <n v="1197831"/>
    <x v="486"/>
    <x v="1"/>
    <x v="34"/>
    <x v="37"/>
    <x v="4"/>
    <n v="55"/>
    <x v="230"/>
    <x v="3427"/>
    <n v="2156"/>
    <n v="0.39999999999999997"/>
    <x v="1"/>
    <x v="88"/>
  </r>
  <r>
    <x v="4"/>
    <n v="1197831"/>
    <x v="486"/>
    <x v="1"/>
    <x v="34"/>
    <x v="37"/>
    <x v="5"/>
    <n v="51"/>
    <x v="209"/>
    <x v="1290"/>
    <n v="2807.0400000000004"/>
    <n v="0.43000000000000005"/>
    <x v="1"/>
    <x v="109"/>
  </r>
  <r>
    <x v="4"/>
    <n v="1197831"/>
    <x v="180"/>
    <x v="1"/>
    <x v="34"/>
    <x v="37"/>
    <x v="0"/>
    <n v="17"/>
    <x v="129"/>
    <x v="1128"/>
    <n v="1136.96"/>
    <n v="0.38"/>
    <x v="1"/>
    <x v="171"/>
  </r>
  <r>
    <x v="4"/>
    <n v="1197831"/>
    <x v="180"/>
    <x v="1"/>
    <x v="34"/>
    <x v="37"/>
    <x v="1"/>
    <n v="16"/>
    <x v="193"/>
    <x v="2023"/>
    <n v="638.4"/>
    <n v="0.38"/>
    <x v="1"/>
    <x v="173"/>
  </r>
  <r>
    <x v="4"/>
    <n v="1197831"/>
    <x v="180"/>
    <x v="1"/>
    <x v="34"/>
    <x v="37"/>
    <x v="2"/>
    <n v="12"/>
    <x v="210"/>
    <x v="1169"/>
    <n v="556.79999999999995"/>
    <n v="0.39999999999999997"/>
    <x v="1"/>
    <x v="172"/>
  </r>
  <r>
    <x v="4"/>
    <n v="1197831"/>
    <x v="180"/>
    <x v="1"/>
    <x v="34"/>
    <x v="37"/>
    <x v="3"/>
    <n v="16"/>
    <x v="227"/>
    <x v="2514"/>
    <n v="447.99999999999994"/>
    <n v="0.39999999999999997"/>
    <x v="1"/>
    <x v="173"/>
  </r>
  <r>
    <x v="4"/>
    <n v="1197831"/>
    <x v="180"/>
    <x v="1"/>
    <x v="34"/>
    <x v="37"/>
    <x v="4"/>
    <n v="28"/>
    <x v="246"/>
    <x v="1173"/>
    <n v="1010.2399999999999"/>
    <n v="0.41"/>
    <x v="1"/>
    <x v="128"/>
  </r>
  <r>
    <x v="4"/>
    <n v="1197831"/>
    <x v="180"/>
    <x v="1"/>
    <x v="34"/>
    <x v="37"/>
    <x v="5"/>
    <n v="17"/>
    <x v="164"/>
    <x v="3428"/>
    <n v="748.51"/>
    <n v="0.37"/>
    <x v="1"/>
    <x v="171"/>
  </r>
  <r>
    <x v="4"/>
    <n v="1197831"/>
    <x v="209"/>
    <x v="1"/>
    <x v="34"/>
    <x v="37"/>
    <x v="0"/>
    <n v="18"/>
    <x v="322"/>
    <x v="1821"/>
    <n v="1468.8"/>
    <n v="0.39999999999999997"/>
    <x v="1"/>
    <x v="129"/>
  </r>
  <r>
    <x v="4"/>
    <n v="1197831"/>
    <x v="209"/>
    <x v="1"/>
    <x v="34"/>
    <x v="37"/>
    <x v="1"/>
    <n v="17"/>
    <x v="41"/>
    <x v="3362"/>
    <n v="522.75"/>
    <n v="0.41"/>
    <x v="1"/>
    <x v="171"/>
  </r>
  <r>
    <x v="4"/>
    <n v="1197831"/>
    <x v="209"/>
    <x v="1"/>
    <x v="34"/>
    <x v="37"/>
    <x v="2"/>
    <n v="11"/>
    <x v="228"/>
    <x v="3429"/>
    <n v="386.09999999999997"/>
    <n v="0.38999999999999996"/>
    <x v="1"/>
    <x v="174"/>
  </r>
  <r>
    <x v="2"/>
    <n v="1185732"/>
    <x v="200"/>
    <x v="0"/>
    <x v="45"/>
    <x v="47"/>
    <x v="3"/>
    <n v="24"/>
    <x v="203"/>
    <x v="2515"/>
    <n v="308.87999999999994"/>
    <n v="0.32999999999999996"/>
    <x v="1"/>
    <x v="110"/>
  </r>
  <r>
    <x v="2"/>
    <n v="1185732"/>
    <x v="200"/>
    <x v="0"/>
    <x v="45"/>
    <x v="47"/>
    <x v="4"/>
    <n v="39"/>
    <x v="346"/>
    <x v="3430"/>
    <n v="952.38"/>
    <n v="0.37"/>
    <x v="1"/>
    <x v="93"/>
  </r>
  <r>
    <x v="2"/>
    <n v="1185732"/>
    <x v="200"/>
    <x v="0"/>
    <x v="45"/>
    <x v="47"/>
    <x v="5"/>
    <n v="32"/>
    <x v="294"/>
    <x v="2827"/>
    <n v="1198.08"/>
    <n v="0.38999999999999996"/>
    <x v="1"/>
    <x v="114"/>
  </r>
  <r>
    <x v="2"/>
    <n v="1185732"/>
    <x v="705"/>
    <x v="0"/>
    <x v="45"/>
    <x v="47"/>
    <x v="0"/>
    <n v="26"/>
    <x v="131"/>
    <x v="1947"/>
    <n v="2034.7600000000002"/>
    <n v="0.43000000000000005"/>
    <x v="1"/>
    <x v="166"/>
  </r>
  <r>
    <x v="2"/>
    <n v="1185732"/>
    <x v="705"/>
    <x v="0"/>
    <x v="45"/>
    <x v="47"/>
    <x v="1"/>
    <n v="32"/>
    <x v="181"/>
    <x v="1569"/>
    <n v="979.2"/>
    <n v="0.45"/>
    <x v="1"/>
    <x v="114"/>
  </r>
  <r>
    <x v="2"/>
    <n v="1185732"/>
    <x v="705"/>
    <x v="0"/>
    <x v="45"/>
    <x v="47"/>
    <x v="2"/>
    <n v="23"/>
    <x v="41"/>
    <x v="3431"/>
    <n v="552"/>
    <n v="0.32"/>
    <x v="1"/>
    <x v="113"/>
  </r>
  <r>
    <x v="2"/>
    <n v="1185732"/>
    <x v="705"/>
    <x v="0"/>
    <x v="45"/>
    <x v="47"/>
    <x v="3"/>
    <n v="27"/>
    <x v="171"/>
    <x v="3432"/>
    <n v="293.76"/>
    <n v="0.32"/>
    <x v="1"/>
    <x v="118"/>
  </r>
  <r>
    <x v="2"/>
    <n v="1185732"/>
    <x v="705"/>
    <x v="0"/>
    <x v="45"/>
    <x v="47"/>
    <x v="4"/>
    <n v="39"/>
    <x v="206"/>
    <x v="2595"/>
    <n v="702.78"/>
    <n v="0.33999999999999997"/>
    <x v="1"/>
    <x v="93"/>
  </r>
  <r>
    <x v="2"/>
    <n v="1185732"/>
    <x v="705"/>
    <x v="0"/>
    <x v="45"/>
    <x v="47"/>
    <x v="5"/>
    <n v="29"/>
    <x v="211"/>
    <x v="3137"/>
    <n v="961.34999999999991"/>
    <n v="0.38999999999999996"/>
    <x v="1"/>
    <x v="116"/>
  </r>
  <r>
    <x v="2"/>
    <n v="1185732"/>
    <x v="722"/>
    <x v="0"/>
    <x v="45"/>
    <x v="47"/>
    <x v="0"/>
    <n v="28"/>
    <x v="155"/>
    <x v="2344"/>
    <n v="1996.4"/>
    <n v="0.46"/>
    <x v="1"/>
    <x v="128"/>
  </r>
  <r>
    <x v="2"/>
    <n v="1185732"/>
    <x v="722"/>
    <x v="0"/>
    <x v="45"/>
    <x v="47"/>
    <x v="1"/>
    <n v="30"/>
    <x v="293"/>
    <x v="1574"/>
    <n v="844.8"/>
    <n v="0.44"/>
    <x v="1"/>
    <x v="167"/>
  </r>
  <r>
    <x v="2"/>
    <n v="1185732"/>
    <x v="722"/>
    <x v="0"/>
    <x v="45"/>
    <x v="47"/>
    <x v="2"/>
    <n v="20"/>
    <x v="293"/>
    <x v="3433"/>
    <n v="460.79999999999995"/>
    <n v="0.36"/>
    <x v="1"/>
    <x v="127"/>
  </r>
  <r>
    <x v="2"/>
    <n v="1185732"/>
    <x v="722"/>
    <x v="0"/>
    <x v="45"/>
    <x v="47"/>
    <x v="3"/>
    <n v="26"/>
    <x v="207"/>
    <x v="3434"/>
    <n v="341.12"/>
    <n v="0.32"/>
    <x v="1"/>
    <x v="166"/>
  </r>
  <r>
    <x v="2"/>
    <n v="1185732"/>
    <x v="722"/>
    <x v="0"/>
    <x v="45"/>
    <x v="47"/>
    <x v="4"/>
    <n v="37"/>
    <x v="341"/>
    <x v="3435"/>
    <n v="503.19999999999993"/>
    <n v="0.33999999999999997"/>
    <x v="1"/>
    <x v="117"/>
  </r>
  <r>
    <x v="2"/>
    <n v="1185732"/>
    <x v="722"/>
    <x v="0"/>
    <x v="45"/>
    <x v="47"/>
    <x v="5"/>
    <n v="26"/>
    <x v="198"/>
    <x v="3436"/>
    <n v="1026.48"/>
    <n v="0.42"/>
    <x v="1"/>
    <x v="166"/>
  </r>
  <r>
    <x v="2"/>
    <n v="1185732"/>
    <x v="256"/>
    <x v="0"/>
    <x v="45"/>
    <x v="47"/>
    <x v="0"/>
    <n v="40"/>
    <x v="355"/>
    <x v="3437"/>
    <n v="3361.6"/>
    <n v="0.44"/>
    <x v="1"/>
    <x v="163"/>
  </r>
  <r>
    <x v="2"/>
    <n v="1185732"/>
    <x v="256"/>
    <x v="0"/>
    <x v="45"/>
    <x v="47"/>
    <x v="1"/>
    <n v="35"/>
    <x v="170"/>
    <x v="3438"/>
    <n v="1278.2"/>
    <n v="0.44"/>
    <x v="1"/>
    <x v="164"/>
  </r>
  <r>
    <x v="2"/>
    <n v="1185732"/>
    <x v="256"/>
    <x v="0"/>
    <x v="45"/>
    <x v="47"/>
    <x v="2"/>
    <n v="32"/>
    <x v="170"/>
    <x v="987"/>
    <n v="903.04"/>
    <n v="0.33999999999999997"/>
    <x v="1"/>
    <x v="114"/>
  </r>
  <r>
    <x v="2"/>
    <n v="1185732"/>
    <x v="256"/>
    <x v="0"/>
    <x v="45"/>
    <x v="47"/>
    <x v="3"/>
    <n v="32"/>
    <x v="238"/>
    <x v="2580"/>
    <n v="781.43999999999994"/>
    <n v="0.32999999999999996"/>
    <x v="1"/>
    <x v="114"/>
  </r>
  <r>
    <x v="2"/>
    <n v="1185732"/>
    <x v="256"/>
    <x v="0"/>
    <x v="45"/>
    <x v="47"/>
    <x v="4"/>
    <n v="37"/>
    <x v="170"/>
    <x v="1521"/>
    <n v="1074.8499999999999"/>
    <n v="0.35"/>
    <x v="1"/>
    <x v="117"/>
  </r>
  <r>
    <x v="2"/>
    <n v="1185732"/>
    <x v="256"/>
    <x v="0"/>
    <x v="45"/>
    <x v="47"/>
    <x v="5"/>
    <n v="41"/>
    <x v="209"/>
    <x v="1186"/>
    <n v="2204.16"/>
    <n v="0.42"/>
    <x v="1"/>
    <x v="87"/>
  </r>
  <r>
    <x v="2"/>
    <n v="1185732"/>
    <x v="289"/>
    <x v="0"/>
    <x v="45"/>
    <x v="47"/>
    <x v="0"/>
    <n v="40"/>
    <x v="92"/>
    <x v="3439"/>
    <n v="3872.8"/>
    <n v="0.47000000000000003"/>
    <x v="1"/>
    <x v="163"/>
  </r>
  <r>
    <x v="2"/>
    <n v="1185732"/>
    <x v="289"/>
    <x v="0"/>
    <x v="45"/>
    <x v="47"/>
    <x v="1"/>
    <n v="38"/>
    <x v="168"/>
    <x v="3440"/>
    <n v="2214.6400000000003"/>
    <n v="0.47000000000000003"/>
    <x v="1"/>
    <x v="115"/>
  </r>
  <r>
    <x v="2"/>
    <n v="1185732"/>
    <x v="289"/>
    <x v="0"/>
    <x v="45"/>
    <x v="47"/>
    <x v="2"/>
    <n v="35"/>
    <x v="294"/>
    <x v="1597"/>
    <n v="1108.8"/>
    <n v="0.32999999999999996"/>
    <x v="1"/>
    <x v="164"/>
  </r>
  <r>
    <x v="2"/>
    <n v="1185732"/>
    <x v="289"/>
    <x v="0"/>
    <x v="45"/>
    <x v="47"/>
    <x v="3"/>
    <n v="35"/>
    <x v="211"/>
    <x v="3441"/>
    <n v="1041.25"/>
    <n v="0.35"/>
    <x v="1"/>
    <x v="164"/>
  </r>
  <r>
    <x v="2"/>
    <n v="1185732"/>
    <x v="289"/>
    <x v="0"/>
    <x v="45"/>
    <x v="47"/>
    <x v="4"/>
    <n v="36"/>
    <x v="250"/>
    <x v="1070"/>
    <n v="1048.32"/>
    <n v="0.32"/>
    <x v="1"/>
    <x v="86"/>
  </r>
  <r>
    <x v="2"/>
    <n v="1185732"/>
    <x v="289"/>
    <x v="0"/>
    <x v="45"/>
    <x v="47"/>
    <x v="5"/>
    <n v="39"/>
    <x v="209"/>
    <x v="1952"/>
    <n v="1946.8799999999999"/>
    <n v="0.38999999999999996"/>
    <x v="1"/>
    <x v="93"/>
  </r>
  <r>
    <x v="2"/>
    <n v="1185732"/>
    <x v="317"/>
    <x v="0"/>
    <x v="45"/>
    <x v="47"/>
    <x v="0"/>
    <n v="42"/>
    <x v="49"/>
    <x v="854"/>
    <n v="3685.5"/>
    <n v="0.45"/>
    <x v="1"/>
    <x v="119"/>
  </r>
  <r>
    <x v="2"/>
    <n v="1185732"/>
    <x v="317"/>
    <x v="0"/>
    <x v="45"/>
    <x v="47"/>
    <x v="1"/>
    <n v="38"/>
    <x v="196"/>
    <x v="2208"/>
    <n v="1915.2000000000003"/>
    <n v="0.42000000000000004"/>
    <x v="1"/>
    <x v="115"/>
  </r>
  <r>
    <x v="2"/>
    <n v="1185732"/>
    <x v="317"/>
    <x v="0"/>
    <x v="45"/>
    <x v="47"/>
    <x v="2"/>
    <n v="29"/>
    <x v="215"/>
    <x v="2709"/>
    <n v="1094.4599999999998"/>
    <n v="0.33999999999999997"/>
    <x v="1"/>
    <x v="116"/>
  </r>
  <r>
    <x v="2"/>
    <n v="1185732"/>
    <x v="317"/>
    <x v="0"/>
    <x v="45"/>
    <x v="47"/>
    <x v="3"/>
    <n v="34"/>
    <x v="198"/>
    <x v="2209"/>
    <n v="1150.56"/>
    <n v="0.36"/>
    <x v="1"/>
    <x v="111"/>
  </r>
  <r>
    <x v="2"/>
    <n v="1185732"/>
    <x v="317"/>
    <x v="0"/>
    <x v="45"/>
    <x v="47"/>
    <x v="4"/>
    <n v="43"/>
    <x v="270"/>
    <x v="3442"/>
    <n v="1319.6699999999998"/>
    <n v="0.32999999999999996"/>
    <x v="1"/>
    <x v="94"/>
  </r>
  <r>
    <x v="2"/>
    <n v="1185732"/>
    <x v="317"/>
    <x v="0"/>
    <x v="45"/>
    <x v="47"/>
    <x v="5"/>
    <n v="40"/>
    <x v="152"/>
    <x v="1160"/>
    <n v="2310.4"/>
    <n v="0.38"/>
    <x v="1"/>
    <x v="163"/>
  </r>
  <r>
    <x v="2"/>
    <n v="1185732"/>
    <x v="349"/>
    <x v="0"/>
    <x v="45"/>
    <x v="47"/>
    <x v="0"/>
    <n v="40"/>
    <x v="145"/>
    <x v="3443"/>
    <n v="3259.2000000000003"/>
    <n v="0.42000000000000004"/>
    <x v="1"/>
    <x v="163"/>
  </r>
  <r>
    <x v="2"/>
    <n v="1185732"/>
    <x v="349"/>
    <x v="0"/>
    <x v="45"/>
    <x v="47"/>
    <x v="1"/>
    <n v="34"/>
    <x v="209"/>
    <x v="2170"/>
    <n v="1871.3600000000001"/>
    <n v="0.43000000000000005"/>
    <x v="1"/>
    <x v="111"/>
  </r>
  <r>
    <x v="2"/>
    <n v="1185732"/>
    <x v="349"/>
    <x v="0"/>
    <x v="45"/>
    <x v="47"/>
    <x v="2"/>
    <n v="36"/>
    <x v="336"/>
    <x v="3261"/>
    <n v="1348.1999999999998"/>
    <n v="0.35"/>
    <x v="1"/>
    <x v="86"/>
  </r>
  <r>
    <x v="2"/>
    <n v="1185732"/>
    <x v="349"/>
    <x v="0"/>
    <x v="45"/>
    <x v="47"/>
    <x v="3"/>
    <n v="32"/>
    <x v="249"/>
    <x v="2627"/>
    <n v="760.31999999999994"/>
    <n v="0.32999999999999996"/>
    <x v="1"/>
    <x v="114"/>
  </r>
  <r>
    <x v="2"/>
    <n v="1185732"/>
    <x v="349"/>
    <x v="0"/>
    <x v="45"/>
    <x v="47"/>
    <x v="4"/>
    <n v="43"/>
    <x v="345"/>
    <x v="3072"/>
    <n v="879.77999999999986"/>
    <n v="0.32999999999999996"/>
    <x v="1"/>
    <x v="94"/>
  </r>
  <r>
    <x v="2"/>
    <n v="1185732"/>
    <x v="349"/>
    <x v="0"/>
    <x v="45"/>
    <x v="47"/>
    <x v="5"/>
    <n v="44"/>
    <x v="168"/>
    <x v="985"/>
    <n v="2073.2800000000002"/>
    <n v="0.38"/>
    <x v="1"/>
    <x v="90"/>
  </r>
  <r>
    <x v="2"/>
    <n v="1185732"/>
    <x v="379"/>
    <x v="0"/>
    <x v="45"/>
    <x v="47"/>
    <x v="0"/>
    <n v="43"/>
    <x v="84"/>
    <x v="3444"/>
    <n v="3435.7000000000003"/>
    <n v="0.47000000000000003"/>
    <x v="1"/>
    <x v="94"/>
  </r>
  <r>
    <x v="2"/>
    <n v="1185732"/>
    <x v="379"/>
    <x v="0"/>
    <x v="45"/>
    <x v="47"/>
    <x v="1"/>
    <n v="40"/>
    <x v="270"/>
    <x v="1753"/>
    <n v="1748.4"/>
    <n v="0.47000000000000003"/>
    <x v="1"/>
    <x v="163"/>
  </r>
  <r>
    <x v="2"/>
    <n v="1185732"/>
    <x v="379"/>
    <x v="0"/>
    <x v="45"/>
    <x v="47"/>
    <x v="2"/>
    <n v="33"/>
    <x v="293"/>
    <x v="1004"/>
    <n v="675.84"/>
    <n v="0.32"/>
    <x v="1"/>
    <x v="112"/>
  </r>
  <r>
    <x v="2"/>
    <n v="1185732"/>
    <x v="379"/>
    <x v="0"/>
    <x v="45"/>
    <x v="47"/>
    <x v="3"/>
    <n v="30"/>
    <x v="208"/>
    <x v="1667"/>
    <n v="591.59999999999991"/>
    <n v="0.33999999999999997"/>
    <x v="1"/>
    <x v="167"/>
  </r>
  <r>
    <x v="2"/>
    <n v="1185732"/>
    <x v="379"/>
    <x v="0"/>
    <x v="45"/>
    <x v="47"/>
    <x v="4"/>
    <n v="41"/>
    <x v="208"/>
    <x v="2671"/>
    <n v="856.07999999999993"/>
    <n v="0.36"/>
    <x v="1"/>
    <x v="87"/>
  </r>
  <r>
    <x v="2"/>
    <n v="1185732"/>
    <x v="379"/>
    <x v="0"/>
    <x v="45"/>
    <x v="47"/>
    <x v="5"/>
    <n v="45"/>
    <x v="170"/>
    <x v="3445"/>
    <n v="1568.7"/>
    <n v="0.42"/>
    <x v="1"/>
    <x v="96"/>
  </r>
  <r>
    <x v="2"/>
    <n v="1185732"/>
    <x v="411"/>
    <x v="0"/>
    <x v="45"/>
    <x v="47"/>
    <x v="0"/>
    <n v="46"/>
    <x v="269"/>
    <x v="2213"/>
    <n v="2955.9600000000005"/>
    <n v="0.42000000000000004"/>
    <x v="1"/>
    <x v="89"/>
  </r>
  <r>
    <x v="2"/>
    <n v="1185732"/>
    <x v="411"/>
    <x v="0"/>
    <x v="45"/>
    <x v="47"/>
    <x v="1"/>
    <n v="39"/>
    <x v="198"/>
    <x v="3446"/>
    <n v="1613.04"/>
    <n v="0.44"/>
    <x v="1"/>
    <x v="93"/>
  </r>
  <r>
    <x v="2"/>
    <n v="1185732"/>
    <x v="411"/>
    <x v="0"/>
    <x v="45"/>
    <x v="47"/>
    <x v="2"/>
    <n v="36"/>
    <x v="176"/>
    <x v="2623"/>
    <n v="812.52"/>
    <n v="0.37"/>
    <x v="1"/>
    <x v="86"/>
  </r>
  <r>
    <x v="2"/>
    <n v="1185732"/>
    <x v="411"/>
    <x v="0"/>
    <x v="45"/>
    <x v="47"/>
    <x v="3"/>
    <n v="43"/>
    <x v="222"/>
    <x v="3447"/>
    <n v="696.6"/>
    <n v="0.36"/>
    <x v="1"/>
    <x v="94"/>
  </r>
  <r>
    <x v="2"/>
    <n v="1185732"/>
    <x v="411"/>
    <x v="0"/>
    <x v="45"/>
    <x v="47"/>
    <x v="4"/>
    <n v="50"/>
    <x v="222"/>
    <x v="2579"/>
    <n v="742.49999999999989"/>
    <n v="0.32999999999999996"/>
    <x v="1"/>
    <x v="100"/>
  </r>
  <r>
    <x v="0"/>
    <n v="1185732"/>
    <x v="411"/>
    <x v="0"/>
    <x v="45"/>
    <x v="47"/>
    <x v="5"/>
    <n v="46"/>
    <x v="198"/>
    <x v="3448"/>
    <n v="1816.08"/>
    <n v="0.42"/>
    <x v="1"/>
    <x v="89"/>
  </r>
  <r>
    <x v="0"/>
    <n v="1185732"/>
    <x v="441"/>
    <x v="0"/>
    <x v="45"/>
    <x v="47"/>
    <x v="0"/>
    <n v="51"/>
    <x v="197"/>
    <x v="2688"/>
    <n v="3267.57"/>
    <n v="0.43000000000000005"/>
    <x v="1"/>
    <x v="109"/>
  </r>
  <r>
    <x v="0"/>
    <n v="1185732"/>
    <x v="441"/>
    <x v="0"/>
    <x v="45"/>
    <x v="47"/>
    <x v="1"/>
    <n v="37"/>
    <x v="193"/>
    <x v="3449"/>
    <n v="1787.1000000000001"/>
    <n v="0.46"/>
    <x v="1"/>
    <x v="117"/>
  </r>
  <r>
    <x v="0"/>
    <n v="1185732"/>
    <x v="441"/>
    <x v="0"/>
    <x v="45"/>
    <x v="47"/>
    <x v="2"/>
    <n v="36"/>
    <x v="356"/>
    <x v="3405"/>
    <n v="1371.96"/>
    <n v="0.37"/>
    <x v="1"/>
    <x v="86"/>
  </r>
  <r>
    <x v="0"/>
    <n v="1185732"/>
    <x v="441"/>
    <x v="0"/>
    <x v="45"/>
    <x v="47"/>
    <x v="3"/>
    <n v="39"/>
    <x v="170"/>
    <x v="2832"/>
    <n v="1197.69"/>
    <n v="0.37"/>
    <x v="1"/>
    <x v="93"/>
  </r>
  <r>
    <x v="0"/>
    <n v="1185732"/>
    <x v="441"/>
    <x v="0"/>
    <x v="45"/>
    <x v="47"/>
    <x v="4"/>
    <n v="44"/>
    <x v="246"/>
    <x v="2279"/>
    <n v="1393.9199999999998"/>
    <n v="0.36"/>
    <x v="1"/>
    <x v="90"/>
  </r>
  <r>
    <x v="0"/>
    <n v="1185732"/>
    <x v="441"/>
    <x v="0"/>
    <x v="45"/>
    <x v="47"/>
    <x v="5"/>
    <n v="52"/>
    <x v="210"/>
    <x v="3450"/>
    <n v="2352.4799999999996"/>
    <n v="0.38999999999999996"/>
    <x v="1"/>
    <x v="107"/>
  </r>
  <r>
    <x v="0"/>
    <n v="1185732"/>
    <x v="470"/>
    <x v="0"/>
    <x v="45"/>
    <x v="47"/>
    <x v="0"/>
    <n v="45"/>
    <x v="217"/>
    <x v="3451"/>
    <n v="3269.7000000000003"/>
    <n v="0.42000000000000004"/>
    <x v="1"/>
    <x v="96"/>
  </r>
  <r>
    <x v="0"/>
    <n v="1185732"/>
    <x v="470"/>
    <x v="0"/>
    <x v="45"/>
    <x v="47"/>
    <x v="1"/>
    <n v="37"/>
    <x v="165"/>
    <x v="1909"/>
    <n v="2181.15"/>
    <n v="0.45"/>
    <x v="1"/>
    <x v="117"/>
  </r>
  <r>
    <x v="0"/>
    <n v="1185732"/>
    <x v="470"/>
    <x v="0"/>
    <x v="45"/>
    <x v="47"/>
    <x v="2"/>
    <n v="43"/>
    <x v="210"/>
    <x v="3418"/>
    <n v="1646.0399999999997"/>
    <n v="0.32999999999999996"/>
    <x v="1"/>
    <x v="94"/>
  </r>
  <r>
    <x v="0"/>
    <n v="1185732"/>
    <x v="470"/>
    <x v="0"/>
    <x v="45"/>
    <x v="47"/>
    <x v="3"/>
    <n v="38"/>
    <x v="294"/>
    <x v="2498"/>
    <n v="1276.8"/>
    <n v="0.35"/>
    <x v="1"/>
    <x v="115"/>
  </r>
  <r>
    <x v="0"/>
    <n v="1185732"/>
    <x v="470"/>
    <x v="0"/>
    <x v="45"/>
    <x v="47"/>
    <x v="4"/>
    <n v="42"/>
    <x v="343"/>
    <x v="1464"/>
    <n v="1455.3"/>
    <n v="0.35"/>
    <x v="1"/>
    <x v="119"/>
  </r>
  <r>
    <x v="0"/>
    <n v="1185732"/>
    <x v="470"/>
    <x v="0"/>
    <x v="45"/>
    <x v="47"/>
    <x v="5"/>
    <n v="52"/>
    <x v="196"/>
    <x v="1204"/>
    <n v="2308.8000000000002"/>
    <n v="0.37"/>
    <x v="1"/>
    <x v="107"/>
  </r>
  <r>
    <x v="0"/>
    <n v="1185732"/>
    <x v="174"/>
    <x v="0"/>
    <x v="45"/>
    <x v="47"/>
    <x v="0"/>
    <n v="23"/>
    <x v="197"/>
    <x v="1985"/>
    <n v="1439.34"/>
    <n v="0.42"/>
    <x v="1"/>
    <x v="113"/>
  </r>
  <r>
    <x v="0"/>
    <n v="1185732"/>
    <x v="174"/>
    <x v="0"/>
    <x v="45"/>
    <x v="47"/>
    <x v="1"/>
    <n v="28"/>
    <x v="344"/>
    <x v="3452"/>
    <n v="884.8"/>
    <n v="0.39999999999999997"/>
    <x v="1"/>
    <x v="128"/>
  </r>
  <r>
    <x v="0"/>
    <n v="1185732"/>
    <x v="174"/>
    <x v="0"/>
    <x v="45"/>
    <x v="47"/>
    <x v="2"/>
    <n v="19"/>
    <x v="249"/>
    <x v="1457"/>
    <n v="574.56000000000006"/>
    <n v="0.42000000000000004"/>
    <x v="1"/>
    <x v="131"/>
  </r>
  <r>
    <x v="0"/>
    <n v="1185732"/>
    <x v="174"/>
    <x v="0"/>
    <x v="45"/>
    <x v="47"/>
    <x v="3"/>
    <n v="24"/>
    <x v="342"/>
    <x v="3453"/>
    <n v="264.96000000000004"/>
    <n v="0.46"/>
    <x v="1"/>
    <x v="110"/>
  </r>
  <r>
    <x v="0"/>
    <n v="1185732"/>
    <x v="174"/>
    <x v="0"/>
    <x v="45"/>
    <x v="47"/>
    <x v="4"/>
    <n v="34"/>
    <x v="178"/>
    <x v="2613"/>
    <n v="538.55999999999995"/>
    <n v="0.36"/>
    <x v="1"/>
    <x v="111"/>
  </r>
  <r>
    <x v="0"/>
    <n v="1185732"/>
    <x v="174"/>
    <x v="0"/>
    <x v="45"/>
    <x v="47"/>
    <x v="5"/>
    <n v="26"/>
    <x v="249"/>
    <x v="1039"/>
    <n v="879.84"/>
    <n v="0.47000000000000003"/>
    <x v="1"/>
    <x v="166"/>
  </r>
  <r>
    <x v="0"/>
    <n v="1185732"/>
    <x v="203"/>
    <x v="0"/>
    <x v="45"/>
    <x v="47"/>
    <x v="0"/>
    <n v="24"/>
    <x v="244"/>
    <x v="2295"/>
    <n v="1555.1999999999998"/>
    <n v="0.39999999999999997"/>
    <x v="1"/>
    <x v="110"/>
  </r>
  <r>
    <x v="0"/>
    <n v="1185732"/>
    <x v="203"/>
    <x v="0"/>
    <x v="45"/>
    <x v="47"/>
    <x v="1"/>
    <n v="24"/>
    <x v="207"/>
    <x v="1447"/>
    <n v="383.75999999999993"/>
    <n v="0.38999999999999996"/>
    <x v="1"/>
    <x v="110"/>
  </r>
  <r>
    <x v="0"/>
    <n v="1185732"/>
    <x v="203"/>
    <x v="0"/>
    <x v="45"/>
    <x v="47"/>
    <x v="2"/>
    <n v="18"/>
    <x v="206"/>
    <x v="3454"/>
    <n v="410.22"/>
    <n v="0.43000000000000005"/>
    <x v="1"/>
    <x v="129"/>
  </r>
  <r>
    <x v="0"/>
    <n v="1185732"/>
    <x v="203"/>
    <x v="0"/>
    <x v="46"/>
    <x v="48"/>
    <x v="3"/>
    <n v="20"/>
    <x v="357"/>
    <x v="3455"/>
    <n v="144"/>
    <n v="0.45"/>
    <x v="1"/>
    <x v="127"/>
  </r>
  <r>
    <x v="0"/>
    <n v="1185732"/>
    <x v="203"/>
    <x v="0"/>
    <x v="46"/>
    <x v="48"/>
    <x v="4"/>
    <n v="34"/>
    <x v="341"/>
    <x v="2602"/>
    <n v="489.59999999999997"/>
    <n v="0.36"/>
    <x v="1"/>
    <x v="111"/>
  </r>
  <r>
    <x v="0"/>
    <n v="1185732"/>
    <x v="203"/>
    <x v="0"/>
    <x v="46"/>
    <x v="48"/>
    <x v="5"/>
    <n v="27"/>
    <x v="169"/>
    <x v="2620"/>
    <n v="977.13000000000011"/>
    <n v="0.47000000000000003"/>
    <x v="1"/>
    <x v="118"/>
  </r>
  <r>
    <x v="0"/>
    <n v="1185732"/>
    <x v="708"/>
    <x v="0"/>
    <x v="46"/>
    <x v="48"/>
    <x v="0"/>
    <n v="26"/>
    <x v="163"/>
    <x v="1519"/>
    <n v="1500.72"/>
    <n v="0.37"/>
    <x v="1"/>
    <x v="166"/>
  </r>
  <r>
    <x v="0"/>
    <n v="1185732"/>
    <x v="708"/>
    <x v="0"/>
    <x v="46"/>
    <x v="48"/>
    <x v="1"/>
    <n v="27"/>
    <x v="222"/>
    <x v="3456"/>
    <n v="473.84999999999997"/>
    <n v="0.38999999999999996"/>
    <x v="1"/>
    <x v="118"/>
  </r>
  <r>
    <x v="0"/>
    <n v="1185732"/>
    <x v="708"/>
    <x v="0"/>
    <x v="46"/>
    <x v="48"/>
    <x v="2"/>
    <n v="17"/>
    <x v="195"/>
    <x v="1664"/>
    <n v="447.44000000000005"/>
    <n v="0.47000000000000003"/>
    <x v="1"/>
    <x v="171"/>
  </r>
  <r>
    <x v="0"/>
    <n v="1185732"/>
    <x v="708"/>
    <x v="0"/>
    <x v="46"/>
    <x v="48"/>
    <x v="3"/>
    <n v="20"/>
    <x v="221"/>
    <x v="3457"/>
    <n v="75.2"/>
    <n v="0.47000000000000003"/>
    <x v="1"/>
    <x v="127"/>
  </r>
  <r>
    <x v="0"/>
    <n v="1185732"/>
    <x v="708"/>
    <x v="0"/>
    <x v="46"/>
    <x v="48"/>
    <x v="4"/>
    <n v="33"/>
    <x v="52"/>
    <x v="2553"/>
    <n v="297"/>
    <n v="0.36"/>
    <x v="1"/>
    <x v="112"/>
  </r>
  <r>
    <x v="0"/>
    <n v="1185732"/>
    <x v="708"/>
    <x v="0"/>
    <x v="46"/>
    <x v="48"/>
    <x v="5"/>
    <n v="25"/>
    <x v="208"/>
    <x v="2516"/>
    <n v="638"/>
    <n v="0.44"/>
    <x v="1"/>
    <x v="130"/>
  </r>
  <r>
    <x v="0"/>
    <n v="1185732"/>
    <x v="230"/>
    <x v="0"/>
    <x v="46"/>
    <x v="48"/>
    <x v="0"/>
    <n v="28"/>
    <x v="348"/>
    <x v="1683"/>
    <n v="1552.32"/>
    <n v="0.42"/>
    <x v="1"/>
    <x v="128"/>
  </r>
  <r>
    <x v="0"/>
    <n v="1185732"/>
    <x v="230"/>
    <x v="0"/>
    <x v="46"/>
    <x v="48"/>
    <x v="1"/>
    <n v="23"/>
    <x v="341"/>
    <x v="3458"/>
    <n v="367.99999999999994"/>
    <n v="0.39999999999999997"/>
    <x v="1"/>
    <x v="113"/>
  </r>
  <r>
    <x v="0"/>
    <n v="1185732"/>
    <x v="230"/>
    <x v="0"/>
    <x v="46"/>
    <x v="48"/>
    <x v="2"/>
    <n v="16"/>
    <x v="178"/>
    <x v="3459"/>
    <n v="295.68"/>
    <n v="0.42000000000000004"/>
    <x v="1"/>
    <x v="173"/>
  </r>
  <r>
    <x v="0"/>
    <n v="1185732"/>
    <x v="230"/>
    <x v="0"/>
    <x v="46"/>
    <x v="48"/>
    <x v="3"/>
    <n v="21"/>
    <x v="340"/>
    <x v="3460"/>
    <n v="160.65"/>
    <n v="0.45"/>
    <x v="1"/>
    <x v="168"/>
  </r>
  <r>
    <x v="0"/>
    <n v="1185732"/>
    <x v="230"/>
    <x v="0"/>
    <x v="46"/>
    <x v="48"/>
    <x v="4"/>
    <n v="33"/>
    <x v="290"/>
    <x v="3461"/>
    <n v="158.4"/>
    <n v="0.32"/>
    <x v="1"/>
    <x v="112"/>
  </r>
  <r>
    <x v="0"/>
    <n v="1185732"/>
    <x v="230"/>
    <x v="0"/>
    <x v="46"/>
    <x v="48"/>
    <x v="5"/>
    <n v="26"/>
    <x v="180"/>
    <x v="1566"/>
    <n v="686.4"/>
    <n v="0.44"/>
    <x v="1"/>
    <x v="166"/>
  </r>
  <r>
    <x v="0"/>
    <n v="1185732"/>
    <x v="259"/>
    <x v="0"/>
    <x v="46"/>
    <x v="48"/>
    <x v="0"/>
    <n v="39"/>
    <x v="42"/>
    <x v="1484"/>
    <n v="2398.5"/>
    <n v="0.41"/>
    <x v="1"/>
    <x v="93"/>
  </r>
  <r>
    <x v="0"/>
    <n v="1185732"/>
    <x v="259"/>
    <x v="0"/>
    <x v="46"/>
    <x v="48"/>
    <x v="1"/>
    <n v="32"/>
    <x v="208"/>
    <x v="2528"/>
    <n v="686.72"/>
    <n v="0.37"/>
    <x v="1"/>
    <x v="114"/>
  </r>
  <r>
    <x v="0"/>
    <n v="1185732"/>
    <x v="259"/>
    <x v="0"/>
    <x v="46"/>
    <x v="48"/>
    <x v="2"/>
    <n v="32"/>
    <x v="180"/>
    <x v="1574"/>
    <n v="806.40000000000009"/>
    <n v="0.42000000000000004"/>
    <x v="1"/>
    <x v="114"/>
  </r>
  <r>
    <x v="0"/>
    <n v="1185732"/>
    <x v="259"/>
    <x v="0"/>
    <x v="46"/>
    <x v="48"/>
    <x v="3"/>
    <n v="27"/>
    <x v="175"/>
    <x v="2592"/>
    <n v="633.42000000000007"/>
    <n v="0.46"/>
    <x v="1"/>
    <x v="118"/>
  </r>
  <r>
    <x v="0"/>
    <n v="1185732"/>
    <x v="259"/>
    <x v="0"/>
    <x v="46"/>
    <x v="48"/>
    <x v="4"/>
    <n v="40"/>
    <x v="190"/>
    <x v="1033"/>
    <n v="799.2"/>
    <n v="0.37"/>
    <x v="1"/>
    <x v="163"/>
  </r>
  <r>
    <x v="0"/>
    <n v="1185732"/>
    <x v="259"/>
    <x v="0"/>
    <x v="46"/>
    <x v="48"/>
    <x v="5"/>
    <n v="36"/>
    <x v="270"/>
    <x v="3232"/>
    <n v="1473.1200000000001"/>
    <n v="0.44"/>
    <x v="1"/>
    <x v="86"/>
  </r>
  <r>
    <x v="0"/>
    <n v="1185732"/>
    <x v="292"/>
    <x v="0"/>
    <x v="46"/>
    <x v="48"/>
    <x v="0"/>
    <n v="36"/>
    <x v="129"/>
    <x v="1802"/>
    <n v="2534.3999999999996"/>
    <n v="0.39999999999999997"/>
    <x v="1"/>
    <x v="86"/>
  </r>
  <r>
    <x v="0"/>
    <n v="1185732"/>
    <x v="292"/>
    <x v="0"/>
    <x v="46"/>
    <x v="48"/>
    <x v="1"/>
    <n v="35"/>
    <x v="193"/>
    <x v="1038"/>
    <n v="1433.2499999999998"/>
    <n v="0.38999999999999996"/>
    <x v="1"/>
    <x v="164"/>
  </r>
  <r>
    <x v="0"/>
    <n v="1185732"/>
    <x v="292"/>
    <x v="0"/>
    <x v="46"/>
    <x v="48"/>
    <x v="2"/>
    <n v="32"/>
    <x v="238"/>
    <x v="2580"/>
    <n v="994.56000000000006"/>
    <n v="0.42000000000000004"/>
    <x v="1"/>
    <x v="114"/>
  </r>
  <r>
    <x v="0"/>
    <n v="1185732"/>
    <x v="292"/>
    <x v="0"/>
    <x v="46"/>
    <x v="48"/>
    <x v="3"/>
    <n v="26"/>
    <x v="227"/>
    <x v="3462"/>
    <n v="837.2"/>
    <n v="0.46"/>
    <x v="1"/>
    <x v="166"/>
  </r>
  <r>
    <x v="0"/>
    <n v="1185732"/>
    <x v="292"/>
    <x v="0"/>
    <x v="46"/>
    <x v="48"/>
    <x v="4"/>
    <n v="39"/>
    <x v="346"/>
    <x v="3430"/>
    <n v="900.9"/>
    <n v="0.35"/>
    <x v="1"/>
    <x v="93"/>
  </r>
  <r>
    <x v="0"/>
    <n v="1185732"/>
    <x v="292"/>
    <x v="0"/>
    <x v="46"/>
    <x v="48"/>
    <x v="5"/>
    <n v="43"/>
    <x v="164"/>
    <x v="1473"/>
    <n v="2302.65"/>
    <n v="0.45"/>
    <x v="1"/>
    <x v="94"/>
  </r>
  <r>
    <x v="0"/>
    <n v="1185732"/>
    <x v="320"/>
    <x v="0"/>
    <x v="46"/>
    <x v="48"/>
    <x v="0"/>
    <n v="38"/>
    <x v="217"/>
    <x v="2968"/>
    <n v="2498.12"/>
    <n v="0.38"/>
    <x v="1"/>
    <x v="115"/>
  </r>
  <r>
    <x v="0"/>
    <n v="1185732"/>
    <x v="320"/>
    <x v="0"/>
    <x v="46"/>
    <x v="48"/>
    <x v="1"/>
    <n v="32"/>
    <x v="351"/>
    <x v="2498"/>
    <n v="1349.76"/>
    <n v="0.37"/>
    <x v="1"/>
    <x v="114"/>
  </r>
  <r>
    <x v="0"/>
    <n v="1185732"/>
    <x v="320"/>
    <x v="0"/>
    <x v="46"/>
    <x v="48"/>
    <x v="2"/>
    <n v="27"/>
    <x v="252"/>
    <x v="1015"/>
    <n v="947.7"/>
    <n v="0.45"/>
    <x v="1"/>
    <x v="118"/>
  </r>
  <r>
    <x v="0"/>
    <n v="1185732"/>
    <x v="320"/>
    <x v="0"/>
    <x v="46"/>
    <x v="48"/>
    <x v="3"/>
    <n v="31"/>
    <x v="180"/>
    <x v="3230"/>
    <n v="855.6"/>
    <n v="0.46"/>
    <x v="1"/>
    <x v="165"/>
  </r>
  <r>
    <x v="0"/>
    <n v="1185732"/>
    <x v="320"/>
    <x v="0"/>
    <x v="46"/>
    <x v="48"/>
    <x v="4"/>
    <n v="33"/>
    <x v="181"/>
    <x v="1152"/>
    <n v="762.95999999999992"/>
    <n v="0.33999999999999997"/>
    <x v="1"/>
    <x v="112"/>
  </r>
  <r>
    <x v="0"/>
    <n v="1185732"/>
    <x v="320"/>
    <x v="0"/>
    <x v="46"/>
    <x v="48"/>
    <x v="5"/>
    <n v="38"/>
    <x v="224"/>
    <x v="1056"/>
    <n v="2170.5600000000004"/>
    <n v="0.42000000000000004"/>
    <x v="1"/>
    <x v="115"/>
  </r>
  <r>
    <x v="0"/>
    <n v="1185732"/>
    <x v="352"/>
    <x v="0"/>
    <x v="46"/>
    <x v="48"/>
    <x v="0"/>
    <n v="38"/>
    <x v="131"/>
    <x v="1559"/>
    <n v="2835.56"/>
    <n v="0.41"/>
    <x v="1"/>
    <x v="115"/>
  </r>
  <r>
    <x v="0"/>
    <n v="1185732"/>
    <x v="352"/>
    <x v="0"/>
    <x v="46"/>
    <x v="48"/>
    <x v="1"/>
    <n v="31"/>
    <x v="215"/>
    <x v="3316"/>
    <n v="1307.58"/>
    <n v="0.38"/>
    <x v="1"/>
    <x v="165"/>
  </r>
  <r>
    <x v="0"/>
    <n v="1185732"/>
    <x v="352"/>
    <x v="0"/>
    <x v="46"/>
    <x v="48"/>
    <x v="2"/>
    <n v="30"/>
    <x v="211"/>
    <x v="2493"/>
    <n v="1096.5000000000002"/>
    <n v="0.43000000000000005"/>
    <x v="1"/>
    <x v="167"/>
  </r>
  <r>
    <x v="0"/>
    <n v="1185732"/>
    <x v="352"/>
    <x v="0"/>
    <x v="46"/>
    <x v="48"/>
    <x v="3"/>
    <n v="29"/>
    <x v="172"/>
    <x v="3463"/>
    <n v="586.09"/>
    <n v="0.43000000000000005"/>
    <x v="1"/>
    <x v="116"/>
  </r>
  <r>
    <x v="0"/>
    <n v="1185732"/>
    <x v="352"/>
    <x v="0"/>
    <x v="46"/>
    <x v="48"/>
    <x v="4"/>
    <n v="37"/>
    <x v="341"/>
    <x v="3435"/>
    <n v="532.79999999999995"/>
    <n v="0.36"/>
    <x v="1"/>
    <x v="117"/>
  </r>
  <r>
    <x v="0"/>
    <n v="1185732"/>
    <x v="352"/>
    <x v="0"/>
    <x v="46"/>
    <x v="48"/>
    <x v="5"/>
    <n v="38"/>
    <x v="294"/>
    <x v="2498"/>
    <n v="1714.5600000000002"/>
    <n v="0.47000000000000003"/>
    <x v="1"/>
    <x v="115"/>
  </r>
  <r>
    <x v="0"/>
    <n v="1185732"/>
    <x v="382"/>
    <x v="0"/>
    <x v="46"/>
    <x v="48"/>
    <x v="0"/>
    <n v="39"/>
    <x v="209"/>
    <x v="1952"/>
    <n v="2096.64"/>
    <n v="0.42"/>
    <x v="1"/>
    <x v="93"/>
  </r>
  <r>
    <x v="0"/>
    <n v="1185732"/>
    <x v="382"/>
    <x v="0"/>
    <x v="46"/>
    <x v="48"/>
    <x v="1"/>
    <n v="30"/>
    <x v="344"/>
    <x v="3464"/>
    <n v="876.9"/>
    <n v="0.37"/>
    <x v="1"/>
    <x v="167"/>
  </r>
  <r>
    <x v="0"/>
    <n v="1185732"/>
    <x v="382"/>
    <x v="0"/>
    <x v="46"/>
    <x v="48"/>
    <x v="2"/>
    <n v="29"/>
    <x v="203"/>
    <x v="1577"/>
    <n v="486.33000000000004"/>
    <n v="0.43000000000000005"/>
    <x v="1"/>
    <x v="116"/>
  </r>
  <r>
    <x v="0"/>
    <n v="1185732"/>
    <x v="382"/>
    <x v="0"/>
    <x v="46"/>
    <x v="48"/>
    <x v="3"/>
    <n v="30"/>
    <x v="358"/>
    <x v="1585"/>
    <n v="441.6"/>
    <n v="0.46"/>
    <x v="1"/>
    <x v="167"/>
  </r>
  <r>
    <x v="0"/>
    <n v="1185732"/>
    <x v="382"/>
    <x v="0"/>
    <x v="46"/>
    <x v="48"/>
    <x v="4"/>
    <n v="34"/>
    <x v="204"/>
    <x v="2609"/>
    <n v="403.91999999999996"/>
    <n v="0.36"/>
    <x v="1"/>
    <x v="111"/>
  </r>
  <r>
    <x v="0"/>
    <n v="1185732"/>
    <x v="382"/>
    <x v="0"/>
    <x v="46"/>
    <x v="48"/>
    <x v="5"/>
    <n v="41"/>
    <x v="293"/>
    <x v="3465"/>
    <n v="1180.8"/>
    <n v="0.45"/>
    <x v="1"/>
    <x v="87"/>
  </r>
  <r>
    <x v="0"/>
    <n v="1185732"/>
    <x v="414"/>
    <x v="0"/>
    <x v="46"/>
    <x v="48"/>
    <x v="0"/>
    <n v="37"/>
    <x v="161"/>
    <x v="2374"/>
    <n v="1714.2099999999998"/>
    <n v="0.41"/>
    <x v="1"/>
    <x v="117"/>
  </r>
  <r>
    <x v="0"/>
    <n v="1185732"/>
    <x v="414"/>
    <x v="0"/>
    <x v="46"/>
    <x v="48"/>
    <x v="1"/>
    <n v="38"/>
    <x v="181"/>
    <x v="1621"/>
    <n v="981.92"/>
    <n v="0.38"/>
    <x v="1"/>
    <x v="115"/>
  </r>
  <r>
    <x v="0"/>
    <n v="1185732"/>
    <x v="414"/>
    <x v="0"/>
    <x v="46"/>
    <x v="48"/>
    <x v="2"/>
    <n v="40"/>
    <x v="267"/>
    <x v="2637"/>
    <n v="528"/>
    <n v="0.44"/>
    <x v="1"/>
    <x v="163"/>
  </r>
  <r>
    <x v="0"/>
    <n v="1185732"/>
    <x v="414"/>
    <x v="0"/>
    <x v="46"/>
    <x v="48"/>
    <x v="3"/>
    <n v="39"/>
    <x v="264"/>
    <x v="3466"/>
    <n v="403.65000000000003"/>
    <n v="0.45"/>
    <x v="1"/>
    <x v="93"/>
  </r>
  <r>
    <x v="0"/>
    <n v="1185732"/>
    <x v="414"/>
    <x v="0"/>
    <x v="46"/>
    <x v="48"/>
    <x v="4"/>
    <n v="40"/>
    <x v="264"/>
    <x v="3458"/>
    <n v="303.59999999999997"/>
    <n v="0.32999999999999996"/>
    <x v="1"/>
    <x v="163"/>
  </r>
  <r>
    <x v="2"/>
    <n v="1185732"/>
    <x v="414"/>
    <x v="0"/>
    <x v="46"/>
    <x v="48"/>
    <x v="5"/>
    <n v="47"/>
    <x v="346"/>
    <x v="3079"/>
    <n v="1364.88"/>
    <n v="0.44"/>
    <x v="1"/>
    <x v="85"/>
  </r>
  <r>
    <x v="2"/>
    <n v="1185732"/>
    <x v="444"/>
    <x v="0"/>
    <x v="46"/>
    <x v="48"/>
    <x v="0"/>
    <n v="40"/>
    <x v="193"/>
    <x v="1077"/>
    <n v="1764"/>
    <n v="0.42"/>
    <x v="1"/>
    <x v="163"/>
  </r>
  <r>
    <x v="2"/>
    <n v="1185732"/>
    <x v="444"/>
    <x v="0"/>
    <x v="46"/>
    <x v="48"/>
    <x v="1"/>
    <n v="40"/>
    <x v="238"/>
    <x v="2548"/>
    <n v="1243.2"/>
    <n v="0.42"/>
    <x v="1"/>
    <x v="163"/>
  </r>
  <r>
    <x v="2"/>
    <n v="1185732"/>
    <x v="444"/>
    <x v="0"/>
    <x v="46"/>
    <x v="48"/>
    <x v="2"/>
    <n v="37"/>
    <x v="181"/>
    <x v="999"/>
    <n v="1132.2"/>
    <n v="0.45"/>
    <x v="1"/>
    <x v="117"/>
  </r>
  <r>
    <x v="2"/>
    <n v="1185732"/>
    <x v="444"/>
    <x v="0"/>
    <x v="46"/>
    <x v="48"/>
    <x v="3"/>
    <n v="36"/>
    <x v="181"/>
    <x v="2134"/>
    <n v="1101.6000000000001"/>
    <n v="0.45"/>
    <x v="1"/>
    <x v="86"/>
  </r>
  <r>
    <x v="2"/>
    <n v="1185732"/>
    <x v="444"/>
    <x v="0"/>
    <x v="46"/>
    <x v="48"/>
    <x v="4"/>
    <n v="43"/>
    <x v="176"/>
    <x v="1122"/>
    <n v="865.58999999999992"/>
    <n v="0.32999999999999996"/>
    <x v="1"/>
    <x v="94"/>
  </r>
  <r>
    <x v="2"/>
    <n v="1185732"/>
    <x v="444"/>
    <x v="0"/>
    <x v="46"/>
    <x v="48"/>
    <x v="5"/>
    <n v="46"/>
    <x v="170"/>
    <x v="3467"/>
    <n v="1679.92"/>
    <n v="0.44"/>
    <x v="1"/>
    <x v="89"/>
  </r>
  <r>
    <x v="2"/>
    <n v="1185732"/>
    <x v="473"/>
    <x v="0"/>
    <x v="46"/>
    <x v="48"/>
    <x v="0"/>
    <n v="48"/>
    <x v="160"/>
    <x v="1363"/>
    <n v="2995.2"/>
    <n v="0.38999999999999996"/>
    <x v="1"/>
    <x v="92"/>
  </r>
  <r>
    <x v="2"/>
    <n v="1185732"/>
    <x v="473"/>
    <x v="0"/>
    <x v="46"/>
    <x v="48"/>
    <x v="1"/>
    <n v="37"/>
    <x v="240"/>
    <x v="2429"/>
    <n v="1396.3799999999999"/>
    <n v="0.37"/>
    <x v="1"/>
    <x v="117"/>
  </r>
  <r>
    <x v="2"/>
    <n v="1185732"/>
    <x v="473"/>
    <x v="0"/>
    <x v="46"/>
    <x v="48"/>
    <x v="2"/>
    <n v="40"/>
    <x v="246"/>
    <x v="3468"/>
    <n v="1654.4"/>
    <n v="0.47000000000000003"/>
    <x v="1"/>
    <x v="163"/>
  </r>
  <r>
    <x v="2"/>
    <n v="1185732"/>
    <x v="473"/>
    <x v="0"/>
    <x v="46"/>
    <x v="48"/>
    <x v="3"/>
    <n v="34"/>
    <x v="169"/>
    <x v="2845"/>
    <n v="1125.7400000000002"/>
    <n v="0.43000000000000005"/>
    <x v="1"/>
    <x v="111"/>
  </r>
  <r>
    <x v="2"/>
    <n v="1185732"/>
    <x v="473"/>
    <x v="0"/>
    <x v="46"/>
    <x v="48"/>
    <x v="4"/>
    <n v="41"/>
    <x v="238"/>
    <x v="2713"/>
    <n v="1122.58"/>
    <n v="0.37"/>
    <x v="1"/>
    <x v="87"/>
  </r>
  <r>
    <x v="2"/>
    <n v="1185732"/>
    <x v="473"/>
    <x v="0"/>
    <x v="46"/>
    <x v="48"/>
    <x v="5"/>
    <n v="51"/>
    <x v="215"/>
    <x v="2534"/>
    <n v="2434.2300000000005"/>
    <n v="0.43000000000000005"/>
    <x v="1"/>
    <x v="109"/>
  </r>
  <r>
    <x v="2"/>
    <n v="1185732"/>
    <x v="181"/>
    <x v="0"/>
    <x v="46"/>
    <x v="48"/>
    <x v="0"/>
    <n v="28"/>
    <x v="150"/>
    <x v="3221"/>
    <n v="1293.5999999999999"/>
    <n v="0.32999999999999996"/>
    <x v="1"/>
    <x v="128"/>
  </r>
  <r>
    <x v="2"/>
    <n v="1185732"/>
    <x v="181"/>
    <x v="0"/>
    <x v="46"/>
    <x v="48"/>
    <x v="1"/>
    <n v="28"/>
    <x v="246"/>
    <x v="1173"/>
    <n v="837.75999999999988"/>
    <n v="0.33999999999999997"/>
    <x v="1"/>
    <x v="128"/>
  </r>
  <r>
    <x v="2"/>
    <n v="1185732"/>
    <x v="181"/>
    <x v="0"/>
    <x v="46"/>
    <x v="48"/>
    <x v="2"/>
    <n v="22"/>
    <x v="41"/>
    <x v="2710"/>
    <n v="478.49999999999994"/>
    <n v="0.28999999999999998"/>
    <x v="1"/>
    <x v="170"/>
  </r>
  <r>
    <x v="2"/>
    <n v="1185732"/>
    <x v="181"/>
    <x v="0"/>
    <x v="46"/>
    <x v="48"/>
    <x v="3"/>
    <n v="25"/>
    <x v="204"/>
    <x v="2553"/>
    <n v="255.75"/>
    <n v="0.31"/>
    <x v="1"/>
    <x v="130"/>
  </r>
  <r>
    <x v="2"/>
    <n v="1185732"/>
    <x v="181"/>
    <x v="0"/>
    <x v="46"/>
    <x v="48"/>
    <x v="4"/>
    <n v="39"/>
    <x v="172"/>
    <x v="2551"/>
    <n v="586.56000000000006"/>
    <n v="0.32"/>
    <x v="1"/>
    <x v="93"/>
  </r>
  <r>
    <x v="2"/>
    <n v="1185732"/>
    <x v="181"/>
    <x v="0"/>
    <x v="46"/>
    <x v="48"/>
    <x v="5"/>
    <n v="26"/>
    <x v="170"/>
    <x v="3469"/>
    <n v="733.71999999999991"/>
    <n v="0.33999999999999997"/>
    <x v="1"/>
    <x v="166"/>
  </r>
  <r>
    <x v="2"/>
    <n v="1185732"/>
    <x v="210"/>
    <x v="0"/>
    <x v="46"/>
    <x v="48"/>
    <x v="0"/>
    <n v="26"/>
    <x v="155"/>
    <x v="1747"/>
    <n v="1491.1"/>
    <n v="0.37"/>
    <x v="1"/>
    <x v="166"/>
  </r>
  <r>
    <x v="2"/>
    <n v="1185732"/>
    <x v="210"/>
    <x v="0"/>
    <x v="46"/>
    <x v="48"/>
    <x v="1"/>
    <n v="31"/>
    <x v="206"/>
    <x v="3470"/>
    <n v="575.04999999999995"/>
    <n v="0.35"/>
    <x v="1"/>
    <x v="165"/>
  </r>
  <r>
    <x v="2"/>
    <n v="1185732"/>
    <x v="210"/>
    <x v="0"/>
    <x v="46"/>
    <x v="48"/>
    <x v="2"/>
    <n v="24"/>
    <x v="227"/>
    <x v="2023"/>
    <n v="487.2"/>
    <n v="0.28999999999999998"/>
    <x v="1"/>
    <x v="110"/>
  </r>
  <r>
    <x v="2"/>
    <n v="1185732"/>
    <x v="210"/>
    <x v="0"/>
    <x v="47"/>
    <x v="49"/>
    <x v="3"/>
    <n v="27"/>
    <x v="41"/>
    <x v="1134"/>
    <n v="648"/>
    <n v="0.32"/>
    <x v="1"/>
    <x v="118"/>
  </r>
  <r>
    <x v="2"/>
    <n v="1185732"/>
    <x v="210"/>
    <x v="0"/>
    <x v="47"/>
    <x v="49"/>
    <x v="4"/>
    <n v="36"/>
    <x v="206"/>
    <x v="1425"/>
    <n v="515.16000000000008"/>
    <n v="0.27"/>
    <x v="1"/>
    <x v="86"/>
  </r>
  <r>
    <x v="2"/>
    <n v="1185732"/>
    <x v="210"/>
    <x v="0"/>
    <x v="47"/>
    <x v="49"/>
    <x v="5"/>
    <n v="30"/>
    <x v="232"/>
    <x v="2436"/>
    <n v="768"/>
    <n v="0.32"/>
    <x v="1"/>
    <x v="167"/>
  </r>
  <r>
    <x v="2"/>
    <n v="1185732"/>
    <x v="218"/>
    <x v="0"/>
    <x v="47"/>
    <x v="49"/>
    <x v="0"/>
    <n v="28"/>
    <x v="155"/>
    <x v="2344"/>
    <n v="1475.6"/>
    <n v="0.33999999999999997"/>
    <x v="1"/>
    <x v="128"/>
  </r>
  <r>
    <x v="2"/>
    <n v="1185732"/>
    <x v="218"/>
    <x v="0"/>
    <x v="47"/>
    <x v="49"/>
    <x v="1"/>
    <n v="31"/>
    <x v="176"/>
    <x v="3471"/>
    <n v="642.93999999999994"/>
    <n v="0.33999999999999997"/>
    <x v="1"/>
    <x v="165"/>
  </r>
  <r>
    <x v="2"/>
    <n v="1185732"/>
    <x v="218"/>
    <x v="0"/>
    <x v="47"/>
    <x v="49"/>
    <x v="2"/>
    <n v="23"/>
    <x v="180"/>
    <x v="3472"/>
    <n v="441.6"/>
    <n v="0.32"/>
    <x v="1"/>
    <x v="113"/>
  </r>
  <r>
    <x v="2"/>
    <n v="1185732"/>
    <x v="218"/>
    <x v="0"/>
    <x v="47"/>
    <x v="49"/>
    <x v="3"/>
    <n v="25"/>
    <x v="270"/>
    <x v="3386"/>
    <n v="651.00000000000011"/>
    <n v="0.28000000000000003"/>
    <x v="1"/>
    <x v="130"/>
  </r>
  <r>
    <x v="2"/>
    <n v="1185732"/>
    <x v="218"/>
    <x v="0"/>
    <x v="47"/>
    <x v="49"/>
    <x v="4"/>
    <n v="36"/>
    <x v="226"/>
    <x v="3473"/>
    <n v="334.8"/>
    <n v="0.3"/>
    <x v="1"/>
    <x v="86"/>
  </r>
  <r>
    <x v="2"/>
    <n v="1185732"/>
    <x v="218"/>
    <x v="0"/>
    <x v="47"/>
    <x v="49"/>
    <x v="5"/>
    <n v="31"/>
    <x v="181"/>
    <x v="3327"/>
    <n v="779.96"/>
    <n v="0.37"/>
    <x v="1"/>
    <x v="165"/>
  </r>
  <r>
    <x v="2"/>
    <n v="1185732"/>
    <x v="237"/>
    <x v="0"/>
    <x v="47"/>
    <x v="49"/>
    <x v="0"/>
    <n v="28"/>
    <x v="197"/>
    <x v="3474"/>
    <n v="1376.7599999999998"/>
    <n v="0.32999999999999996"/>
    <x v="1"/>
    <x v="128"/>
  </r>
  <r>
    <x v="2"/>
    <n v="1185732"/>
    <x v="237"/>
    <x v="0"/>
    <x v="47"/>
    <x v="49"/>
    <x v="1"/>
    <n v="28"/>
    <x v="175"/>
    <x v="2403"/>
    <n v="514.07999999999993"/>
    <n v="0.36"/>
    <x v="1"/>
    <x v="128"/>
  </r>
  <r>
    <x v="2"/>
    <n v="1185732"/>
    <x v="237"/>
    <x v="0"/>
    <x v="47"/>
    <x v="49"/>
    <x v="2"/>
    <n v="22"/>
    <x v="175"/>
    <x v="2609"/>
    <n v="347.82"/>
    <n v="0.31"/>
    <x v="1"/>
    <x v="170"/>
  </r>
  <r>
    <x v="2"/>
    <n v="1185732"/>
    <x v="237"/>
    <x v="0"/>
    <x v="47"/>
    <x v="49"/>
    <x v="3"/>
    <n v="23"/>
    <x v="203"/>
    <x v="3466"/>
    <n v="251.16000000000003"/>
    <n v="0.28000000000000003"/>
    <x v="1"/>
    <x v="113"/>
  </r>
  <r>
    <x v="2"/>
    <n v="1185732"/>
    <x v="237"/>
    <x v="0"/>
    <x v="47"/>
    <x v="49"/>
    <x v="4"/>
    <n v="33"/>
    <x v="178"/>
    <x v="2663"/>
    <n v="392.04"/>
    <n v="0.27"/>
    <x v="1"/>
    <x v="112"/>
  </r>
  <r>
    <x v="2"/>
    <n v="1185732"/>
    <x v="237"/>
    <x v="0"/>
    <x v="47"/>
    <x v="49"/>
    <x v="5"/>
    <n v="30"/>
    <x v="198"/>
    <x v="3155"/>
    <n v="1015.1999999999999"/>
    <n v="0.36"/>
    <x v="1"/>
    <x v="167"/>
  </r>
  <r>
    <x v="2"/>
    <n v="1185732"/>
    <x v="266"/>
    <x v="0"/>
    <x v="47"/>
    <x v="49"/>
    <x v="0"/>
    <n v="41"/>
    <x v="217"/>
    <x v="3475"/>
    <n v="2553.48"/>
    <n v="0.36"/>
    <x v="1"/>
    <x v="87"/>
  </r>
  <r>
    <x v="2"/>
    <n v="1185732"/>
    <x v="266"/>
    <x v="0"/>
    <x v="47"/>
    <x v="49"/>
    <x v="1"/>
    <n v="34"/>
    <x v="181"/>
    <x v="2725"/>
    <n v="832.31999999999994"/>
    <n v="0.36"/>
    <x v="1"/>
    <x v="111"/>
  </r>
  <r>
    <x v="2"/>
    <n v="1185732"/>
    <x v="266"/>
    <x v="0"/>
    <x v="47"/>
    <x v="49"/>
    <x v="2"/>
    <n v="30"/>
    <x v="181"/>
    <x v="3235"/>
    <n v="632.4"/>
    <n v="0.31"/>
    <x v="1"/>
    <x v="167"/>
  </r>
  <r>
    <x v="2"/>
    <n v="1185732"/>
    <x v="266"/>
    <x v="0"/>
    <x v="47"/>
    <x v="49"/>
    <x v="3"/>
    <n v="32"/>
    <x v="190"/>
    <x v="2100"/>
    <n v="518.4"/>
    <n v="0.3"/>
    <x v="1"/>
    <x v="114"/>
  </r>
  <r>
    <x v="2"/>
    <n v="1185732"/>
    <x v="266"/>
    <x v="0"/>
    <x v="47"/>
    <x v="49"/>
    <x v="4"/>
    <n v="39"/>
    <x v="180"/>
    <x v="1021"/>
    <n v="655.20000000000005"/>
    <n v="0.28000000000000003"/>
    <x v="1"/>
    <x v="93"/>
  </r>
  <r>
    <x v="2"/>
    <n v="1185732"/>
    <x v="266"/>
    <x v="0"/>
    <x v="47"/>
    <x v="49"/>
    <x v="5"/>
    <n v="43"/>
    <x v="233"/>
    <x v="2769"/>
    <n v="1520.4799999999998"/>
    <n v="0.33999999999999997"/>
    <x v="1"/>
    <x v="94"/>
  </r>
  <r>
    <x v="2"/>
    <n v="1185732"/>
    <x v="299"/>
    <x v="0"/>
    <x v="47"/>
    <x v="49"/>
    <x v="0"/>
    <n v="39"/>
    <x v="130"/>
    <x v="947"/>
    <n v="2675.3999999999996"/>
    <n v="0.35"/>
    <x v="1"/>
    <x v="93"/>
  </r>
  <r>
    <x v="2"/>
    <n v="1185732"/>
    <x v="299"/>
    <x v="0"/>
    <x v="47"/>
    <x v="49"/>
    <x v="1"/>
    <n v="36"/>
    <x v="351"/>
    <x v="3323"/>
    <n v="1313.28"/>
    <n v="0.32"/>
    <x v="1"/>
    <x v="86"/>
  </r>
  <r>
    <x v="2"/>
    <n v="1185732"/>
    <x v="299"/>
    <x v="0"/>
    <x v="47"/>
    <x v="49"/>
    <x v="2"/>
    <n v="36"/>
    <x v="41"/>
    <x v="1147"/>
    <n v="837"/>
    <n v="0.31"/>
    <x v="1"/>
    <x v="86"/>
  </r>
  <r>
    <x v="2"/>
    <n v="1185732"/>
    <x v="299"/>
    <x v="0"/>
    <x v="47"/>
    <x v="49"/>
    <x v="3"/>
    <n v="34"/>
    <x v="249"/>
    <x v="2134"/>
    <n v="685.44"/>
    <n v="0.28000000000000003"/>
    <x v="1"/>
    <x v="111"/>
  </r>
  <r>
    <x v="2"/>
    <n v="1185732"/>
    <x v="299"/>
    <x v="0"/>
    <x v="47"/>
    <x v="49"/>
    <x v="4"/>
    <n v="39"/>
    <x v="238"/>
    <x v="2139"/>
    <n v="923.52"/>
    <n v="0.32"/>
    <x v="1"/>
    <x v="93"/>
  </r>
  <r>
    <x v="2"/>
    <n v="1185732"/>
    <x v="299"/>
    <x v="0"/>
    <x v="47"/>
    <x v="49"/>
    <x v="5"/>
    <n v="47"/>
    <x v="196"/>
    <x v="1552"/>
    <n v="1973.9999999999998"/>
    <n v="0.35"/>
    <x v="1"/>
    <x v="85"/>
  </r>
  <r>
    <x v="2"/>
    <n v="1185732"/>
    <x v="327"/>
    <x v="0"/>
    <x v="47"/>
    <x v="49"/>
    <x v="0"/>
    <n v="37"/>
    <x v="263"/>
    <x v="2806"/>
    <n v="2197.7999999999997"/>
    <n v="0.32999999999999996"/>
    <x v="1"/>
    <x v="117"/>
  </r>
  <r>
    <x v="2"/>
    <n v="1185732"/>
    <x v="327"/>
    <x v="0"/>
    <x v="47"/>
    <x v="49"/>
    <x v="1"/>
    <n v="36"/>
    <x v="193"/>
    <x v="1053"/>
    <n v="1398.6"/>
    <n v="0.37"/>
    <x v="1"/>
    <x v="86"/>
  </r>
  <r>
    <x v="2"/>
    <n v="1185732"/>
    <x v="327"/>
    <x v="0"/>
    <x v="47"/>
    <x v="49"/>
    <x v="2"/>
    <n v="32"/>
    <x v="246"/>
    <x v="1556"/>
    <n v="844.8"/>
    <n v="0.3"/>
    <x v="1"/>
    <x v="114"/>
  </r>
  <r>
    <x v="2"/>
    <n v="1185732"/>
    <x v="327"/>
    <x v="0"/>
    <x v="47"/>
    <x v="49"/>
    <x v="3"/>
    <n v="34"/>
    <x v="169"/>
    <x v="2845"/>
    <n v="837.76"/>
    <n v="0.32"/>
    <x v="1"/>
    <x v="111"/>
  </r>
  <r>
    <x v="2"/>
    <n v="1185732"/>
    <x v="327"/>
    <x v="0"/>
    <x v="47"/>
    <x v="49"/>
    <x v="4"/>
    <n v="41"/>
    <x v="232"/>
    <x v="2847"/>
    <n v="1016.8"/>
    <n v="0.31"/>
    <x v="1"/>
    <x v="87"/>
  </r>
  <r>
    <x v="2"/>
    <n v="1185732"/>
    <x v="327"/>
    <x v="0"/>
    <x v="47"/>
    <x v="49"/>
    <x v="5"/>
    <n v="41"/>
    <x v="348"/>
    <x v="3307"/>
    <n v="1731.8400000000001"/>
    <n v="0.32"/>
    <x v="1"/>
    <x v="87"/>
  </r>
  <r>
    <x v="2"/>
    <n v="1185732"/>
    <x v="359"/>
    <x v="0"/>
    <x v="47"/>
    <x v="49"/>
    <x v="0"/>
    <n v="40"/>
    <x v="130"/>
    <x v="1437"/>
    <n v="2587.1999999999998"/>
    <n v="0.32999999999999996"/>
    <x v="1"/>
    <x v="163"/>
  </r>
  <r>
    <x v="2"/>
    <n v="1185732"/>
    <x v="359"/>
    <x v="0"/>
    <x v="47"/>
    <x v="49"/>
    <x v="1"/>
    <n v="33"/>
    <x v="205"/>
    <x v="1683"/>
    <n v="1182.72"/>
    <n v="0.32"/>
    <x v="1"/>
    <x v="112"/>
  </r>
  <r>
    <x v="2"/>
    <n v="1185732"/>
    <x v="359"/>
    <x v="0"/>
    <x v="47"/>
    <x v="49"/>
    <x v="2"/>
    <n v="29"/>
    <x v="211"/>
    <x v="3137"/>
    <n v="764.15"/>
    <n v="0.31"/>
    <x v="1"/>
    <x v="116"/>
  </r>
  <r>
    <x v="2"/>
    <n v="1185732"/>
    <x v="359"/>
    <x v="0"/>
    <x v="47"/>
    <x v="49"/>
    <x v="3"/>
    <n v="31"/>
    <x v="208"/>
    <x v="3476"/>
    <n v="503.44000000000005"/>
    <n v="0.28000000000000003"/>
    <x v="1"/>
    <x v="165"/>
  </r>
  <r>
    <x v="2"/>
    <n v="1185732"/>
    <x v="359"/>
    <x v="0"/>
    <x v="47"/>
    <x v="49"/>
    <x v="4"/>
    <n v="40"/>
    <x v="175"/>
    <x v="3235"/>
    <n v="550.80000000000007"/>
    <n v="0.27"/>
    <x v="1"/>
    <x v="163"/>
  </r>
  <r>
    <x v="2"/>
    <n v="1185732"/>
    <x v="359"/>
    <x v="0"/>
    <x v="47"/>
    <x v="49"/>
    <x v="5"/>
    <n v="46"/>
    <x v="230"/>
    <x v="2052"/>
    <n v="1577.8"/>
    <n v="0.35"/>
    <x v="1"/>
    <x v="89"/>
  </r>
  <r>
    <x v="2"/>
    <n v="1185732"/>
    <x v="389"/>
    <x v="0"/>
    <x v="47"/>
    <x v="49"/>
    <x v="0"/>
    <n v="36"/>
    <x v="269"/>
    <x v="1745"/>
    <n v="1872.7199999999998"/>
    <n v="0.33999999999999997"/>
    <x v="1"/>
    <x v="86"/>
  </r>
  <r>
    <x v="2"/>
    <n v="1185732"/>
    <x v="389"/>
    <x v="0"/>
    <x v="47"/>
    <x v="49"/>
    <x v="1"/>
    <n v="35"/>
    <x v="246"/>
    <x v="2032"/>
    <n v="1139.5999999999999"/>
    <n v="0.37"/>
    <x v="1"/>
    <x v="164"/>
  </r>
  <r>
    <x v="2"/>
    <n v="1185732"/>
    <x v="389"/>
    <x v="0"/>
    <x v="47"/>
    <x v="49"/>
    <x v="2"/>
    <n v="30"/>
    <x v="172"/>
    <x v="3395"/>
    <n v="423"/>
    <n v="0.3"/>
    <x v="1"/>
    <x v="167"/>
  </r>
  <r>
    <x v="2"/>
    <n v="1185732"/>
    <x v="389"/>
    <x v="0"/>
    <x v="47"/>
    <x v="49"/>
    <x v="3"/>
    <n v="34"/>
    <x v="203"/>
    <x v="1583"/>
    <n v="358.02000000000004"/>
    <n v="0.27"/>
    <x v="1"/>
    <x v="111"/>
  </r>
  <r>
    <x v="2"/>
    <n v="1185732"/>
    <x v="389"/>
    <x v="0"/>
    <x v="47"/>
    <x v="49"/>
    <x v="4"/>
    <n v="39"/>
    <x v="207"/>
    <x v="2838"/>
    <n v="495.69"/>
    <n v="0.31"/>
    <x v="1"/>
    <x v="93"/>
  </r>
  <r>
    <x v="2"/>
    <n v="1185732"/>
    <x v="389"/>
    <x v="0"/>
    <x v="47"/>
    <x v="49"/>
    <x v="5"/>
    <n v="41"/>
    <x v="169"/>
    <x v="986"/>
    <n v="1041.81"/>
    <n v="0.32999999999999996"/>
    <x v="1"/>
    <x v="87"/>
  </r>
  <r>
    <x v="2"/>
    <n v="1185732"/>
    <x v="421"/>
    <x v="0"/>
    <x v="47"/>
    <x v="49"/>
    <x v="0"/>
    <n v="40"/>
    <x v="348"/>
    <x v="1481"/>
    <n v="1742.3999999999999"/>
    <n v="0.32999999999999996"/>
    <x v="1"/>
    <x v="163"/>
  </r>
  <r>
    <x v="2"/>
    <n v="1185732"/>
    <x v="421"/>
    <x v="0"/>
    <x v="47"/>
    <x v="49"/>
    <x v="1"/>
    <n v="37"/>
    <x v="181"/>
    <x v="999"/>
    <n v="880.59999999999991"/>
    <n v="0.35"/>
    <x v="1"/>
    <x v="117"/>
  </r>
  <r>
    <x v="2"/>
    <n v="1185732"/>
    <x v="421"/>
    <x v="0"/>
    <x v="47"/>
    <x v="49"/>
    <x v="2"/>
    <n v="41"/>
    <x v="183"/>
    <x v="1696"/>
    <n v="467.4"/>
    <n v="0.3"/>
    <x v="1"/>
    <x v="87"/>
  </r>
  <r>
    <x v="2"/>
    <n v="1185732"/>
    <x v="421"/>
    <x v="0"/>
    <x v="47"/>
    <x v="49"/>
    <x v="3"/>
    <n v="38"/>
    <x v="358"/>
    <x v="2650"/>
    <n v="328.32000000000005"/>
    <n v="0.27"/>
    <x v="1"/>
    <x v="115"/>
  </r>
  <r>
    <x v="2"/>
    <n v="1185732"/>
    <x v="421"/>
    <x v="0"/>
    <x v="47"/>
    <x v="49"/>
    <x v="4"/>
    <n v="51"/>
    <x v="171"/>
    <x v="2583"/>
    <n v="485.52000000000004"/>
    <n v="0.28000000000000003"/>
    <x v="1"/>
    <x v="109"/>
  </r>
  <r>
    <x v="5"/>
    <n v="1185732"/>
    <x v="421"/>
    <x v="0"/>
    <x v="47"/>
    <x v="49"/>
    <x v="5"/>
    <n v="51"/>
    <x v="181"/>
    <x v="2025"/>
    <n v="1213.8"/>
    <n v="0.35"/>
    <x v="1"/>
    <x v="109"/>
  </r>
  <r>
    <x v="5"/>
    <n v="1185732"/>
    <x v="451"/>
    <x v="0"/>
    <x v="47"/>
    <x v="49"/>
    <x v="0"/>
    <n v="49"/>
    <x v="196"/>
    <x v="1129"/>
    <n v="2058"/>
    <n v="0.35"/>
    <x v="1"/>
    <x v="98"/>
  </r>
  <r>
    <x v="5"/>
    <n v="1185732"/>
    <x v="451"/>
    <x v="0"/>
    <x v="47"/>
    <x v="49"/>
    <x v="1"/>
    <n v="40"/>
    <x v="240"/>
    <x v="2807"/>
    <n v="1428"/>
    <n v="0.35"/>
    <x v="1"/>
    <x v="163"/>
  </r>
  <r>
    <x v="5"/>
    <n v="1185732"/>
    <x v="451"/>
    <x v="0"/>
    <x v="47"/>
    <x v="49"/>
    <x v="2"/>
    <n v="44"/>
    <x v="250"/>
    <x v="1476"/>
    <n v="1201.2"/>
    <n v="0.3"/>
    <x v="1"/>
    <x v="90"/>
  </r>
  <r>
    <x v="5"/>
    <n v="1185732"/>
    <x v="451"/>
    <x v="0"/>
    <x v="47"/>
    <x v="49"/>
    <x v="3"/>
    <n v="42"/>
    <x v="170"/>
    <x v="3477"/>
    <n v="1010.9399999999999"/>
    <n v="0.28999999999999998"/>
    <x v="1"/>
    <x v="119"/>
  </r>
  <r>
    <x v="5"/>
    <n v="1185732"/>
    <x v="451"/>
    <x v="0"/>
    <x v="47"/>
    <x v="49"/>
    <x v="4"/>
    <n v="50"/>
    <x v="252"/>
    <x v="1042"/>
    <n v="1248"/>
    <n v="0.32"/>
    <x v="1"/>
    <x v="100"/>
  </r>
  <r>
    <x v="5"/>
    <n v="1185732"/>
    <x v="451"/>
    <x v="0"/>
    <x v="47"/>
    <x v="49"/>
    <x v="5"/>
    <n v="48"/>
    <x v="248"/>
    <x v="1102"/>
    <n v="2066.4"/>
    <n v="0.35"/>
    <x v="1"/>
    <x v="92"/>
  </r>
  <r>
    <x v="5"/>
    <n v="1185732"/>
    <x v="480"/>
    <x v="0"/>
    <x v="47"/>
    <x v="49"/>
    <x v="0"/>
    <n v="51"/>
    <x v="349"/>
    <x v="3478"/>
    <n v="3177.2999999999997"/>
    <n v="0.35"/>
    <x v="1"/>
    <x v="109"/>
  </r>
  <r>
    <x v="5"/>
    <n v="1185732"/>
    <x v="480"/>
    <x v="0"/>
    <x v="47"/>
    <x v="49"/>
    <x v="1"/>
    <n v="37"/>
    <x v="161"/>
    <x v="2374"/>
    <n v="1337.92"/>
    <n v="0.32"/>
    <x v="1"/>
    <x v="117"/>
  </r>
  <r>
    <x v="5"/>
    <n v="1185732"/>
    <x v="480"/>
    <x v="0"/>
    <x v="47"/>
    <x v="49"/>
    <x v="2"/>
    <n v="36"/>
    <x v="205"/>
    <x v="1012"/>
    <n v="1088.6400000000001"/>
    <n v="0.27"/>
    <x v="1"/>
    <x v="86"/>
  </r>
  <r>
    <x v="5"/>
    <n v="1185732"/>
    <x v="480"/>
    <x v="0"/>
    <x v="47"/>
    <x v="49"/>
    <x v="3"/>
    <n v="43"/>
    <x v="193"/>
    <x v="3282"/>
    <n v="1264.2"/>
    <n v="0.28000000000000003"/>
    <x v="1"/>
    <x v="94"/>
  </r>
  <r>
    <x v="5"/>
    <n v="1185732"/>
    <x v="480"/>
    <x v="0"/>
    <x v="47"/>
    <x v="49"/>
    <x v="4"/>
    <n v="52"/>
    <x v="228"/>
    <x v="2809"/>
    <n v="1357.1999999999998"/>
    <n v="0.28999999999999998"/>
    <x v="1"/>
    <x v="107"/>
  </r>
  <r>
    <x v="5"/>
    <n v="1185732"/>
    <x v="480"/>
    <x v="0"/>
    <x v="47"/>
    <x v="49"/>
    <x v="5"/>
    <n v="51"/>
    <x v="209"/>
    <x v="1290"/>
    <n v="2154.2399999999998"/>
    <n v="0.32999999999999996"/>
    <x v="1"/>
    <x v="109"/>
  </r>
  <r>
    <x v="5"/>
    <n v="1185732"/>
    <x v="178"/>
    <x v="0"/>
    <x v="47"/>
    <x v="49"/>
    <x v="0"/>
    <n v="35"/>
    <x v="289"/>
    <x v="3142"/>
    <n v="3257.8"/>
    <n v="0.52"/>
    <x v="1"/>
    <x v="164"/>
  </r>
  <r>
    <x v="5"/>
    <n v="1185732"/>
    <x v="178"/>
    <x v="0"/>
    <x v="47"/>
    <x v="49"/>
    <x v="1"/>
    <n v="36"/>
    <x v="336"/>
    <x v="3261"/>
    <n v="1887.48"/>
    <n v="0.49"/>
    <x v="1"/>
    <x v="86"/>
  </r>
  <r>
    <x v="5"/>
    <n v="1185732"/>
    <x v="178"/>
    <x v="0"/>
    <x v="47"/>
    <x v="49"/>
    <x v="2"/>
    <n v="27"/>
    <x v="253"/>
    <x v="3479"/>
    <n v="1090.8"/>
    <n v="0.39999999999999997"/>
    <x v="1"/>
    <x v="118"/>
  </r>
  <r>
    <x v="5"/>
    <n v="1185732"/>
    <x v="178"/>
    <x v="0"/>
    <x v="47"/>
    <x v="49"/>
    <x v="3"/>
    <n v="29"/>
    <x v="206"/>
    <x v="1420"/>
    <n v="599.42999999999995"/>
    <n v="0.38999999999999996"/>
    <x v="1"/>
    <x v="116"/>
  </r>
  <r>
    <x v="5"/>
    <n v="1185732"/>
    <x v="178"/>
    <x v="0"/>
    <x v="47"/>
    <x v="49"/>
    <x v="4"/>
    <n v="37"/>
    <x v="227"/>
    <x v="3087"/>
    <n v="1061.8999999999999"/>
    <n v="0.41"/>
    <x v="1"/>
    <x v="117"/>
  </r>
  <r>
    <x v="5"/>
    <n v="1185732"/>
    <x v="178"/>
    <x v="0"/>
    <x v="47"/>
    <x v="49"/>
    <x v="5"/>
    <n v="34"/>
    <x v="233"/>
    <x v="1625"/>
    <n v="1520.4799999999998"/>
    <n v="0.42999999999999994"/>
    <x v="1"/>
    <x v="111"/>
  </r>
  <r>
    <x v="5"/>
    <n v="1185732"/>
    <x v="207"/>
    <x v="0"/>
    <x v="47"/>
    <x v="49"/>
    <x v="0"/>
    <n v="33"/>
    <x v="328"/>
    <x v="3158"/>
    <n v="2853.84"/>
    <n v="0.47000000000000003"/>
    <x v="1"/>
    <x v="112"/>
  </r>
  <r>
    <x v="5"/>
    <n v="1185732"/>
    <x v="207"/>
    <x v="0"/>
    <x v="47"/>
    <x v="49"/>
    <x v="1"/>
    <n v="33"/>
    <x v="249"/>
    <x v="1463"/>
    <n v="1116.72"/>
    <n v="0.47000000000000003"/>
    <x v="1"/>
    <x v="112"/>
  </r>
  <r>
    <x v="5"/>
    <n v="1185732"/>
    <x v="207"/>
    <x v="0"/>
    <x v="47"/>
    <x v="49"/>
    <x v="2"/>
    <n v="25"/>
    <x v="211"/>
    <x v="3480"/>
    <n v="849.99999999999989"/>
    <n v="0.39999999999999997"/>
    <x v="1"/>
    <x v="130"/>
  </r>
  <r>
    <x v="5"/>
    <n v="1185732"/>
    <x v="207"/>
    <x v="0"/>
    <x v="48"/>
    <x v="50"/>
    <x v="3"/>
    <n v="30"/>
    <x v="291"/>
    <x v="1434"/>
    <n v="547.20000000000005"/>
    <n v="0.38"/>
    <x v="1"/>
    <x v="167"/>
  </r>
  <r>
    <x v="5"/>
    <n v="1185732"/>
    <x v="207"/>
    <x v="0"/>
    <x v="48"/>
    <x v="50"/>
    <x v="4"/>
    <n v="36"/>
    <x v="181"/>
    <x v="2134"/>
    <n v="954.71999999999991"/>
    <n v="0.38999999999999996"/>
    <x v="1"/>
    <x v="86"/>
  </r>
  <r>
    <x v="5"/>
    <n v="1185732"/>
    <x v="207"/>
    <x v="0"/>
    <x v="48"/>
    <x v="50"/>
    <x v="5"/>
    <n v="35"/>
    <x v="336"/>
    <x v="3481"/>
    <n v="1760.1499999999999"/>
    <n v="0.47"/>
    <x v="1"/>
    <x v="164"/>
  </r>
  <r>
    <x v="5"/>
    <n v="1185732"/>
    <x v="215"/>
    <x v="0"/>
    <x v="48"/>
    <x v="50"/>
    <x v="0"/>
    <n v="35"/>
    <x v="359"/>
    <x v="3482"/>
    <n v="3172.75"/>
    <n v="0.49"/>
    <x v="1"/>
    <x v="164"/>
  </r>
  <r>
    <x v="5"/>
    <n v="1185732"/>
    <x v="215"/>
    <x v="0"/>
    <x v="48"/>
    <x v="50"/>
    <x v="1"/>
    <n v="36"/>
    <x v="232"/>
    <x v="1477"/>
    <n v="1440"/>
    <n v="0.5"/>
    <x v="1"/>
    <x v="86"/>
  </r>
  <r>
    <x v="5"/>
    <n v="1185732"/>
    <x v="215"/>
    <x v="0"/>
    <x v="48"/>
    <x v="50"/>
    <x v="2"/>
    <n v="23"/>
    <x v="211"/>
    <x v="3483"/>
    <n v="742.9"/>
    <n v="0.38"/>
    <x v="1"/>
    <x v="113"/>
  </r>
  <r>
    <x v="5"/>
    <n v="1185732"/>
    <x v="215"/>
    <x v="0"/>
    <x v="48"/>
    <x v="50"/>
    <x v="3"/>
    <n v="30"/>
    <x v="203"/>
    <x v="2489"/>
    <n v="467.99999999999994"/>
    <n v="0.39999999999999997"/>
    <x v="1"/>
    <x v="167"/>
  </r>
  <r>
    <x v="5"/>
    <n v="1185732"/>
    <x v="215"/>
    <x v="0"/>
    <x v="48"/>
    <x v="50"/>
    <x v="4"/>
    <n v="36"/>
    <x v="195"/>
    <x v="2063"/>
    <n v="786.2399999999999"/>
    <n v="0.38999999999999996"/>
    <x v="1"/>
    <x v="86"/>
  </r>
  <r>
    <x v="5"/>
    <n v="1185732"/>
    <x v="215"/>
    <x v="0"/>
    <x v="48"/>
    <x v="50"/>
    <x v="5"/>
    <n v="29"/>
    <x v="294"/>
    <x v="2740"/>
    <n v="1280.6399999999999"/>
    <n v="0.45999999999999996"/>
    <x v="1"/>
    <x v="116"/>
  </r>
  <r>
    <x v="5"/>
    <n v="1185732"/>
    <x v="234"/>
    <x v="0"/>
    <x v="48"/>
    <x v="50"/>
    <x v="0"/>
    <n v="30"/>
    <x v="137"/>
    <x v="1735"/>
    <n v="2620.8000000000002"/>
    <n v="0.52"/>
    <x v="1"/>
    <x v="167"/>
  </r>
  <r>
    <x v="5"/>
    <n v="1185732"/>
    <x v="234"/>
    <x v="0"/>
    <x v="48"/>
    <x v="50"/>
    <x v="1"/>
    <n v="35"/>
    <x v="181"/>
    <x v="3076"/>
    <n v="1118.6000000000001"/>
    <n v="0.47000000000000003"/>
    <x v="1"/>
    <x v="164"/>
  </r>
  <r>
    <x v="5"/>
    <n v="1185732"/>
    <x v="234"/>
    <x v="0"/>
    <x v="48"/>
    <x v="50"/>
    <x v="2"/>
    <n v="25"/>
    <x v="238"/>
    <x v="2557"/>
    <n v="777"/>
    <n v="0.42"/>
    <x v="1"/>
    <x v="130"/>
  </r>
  <r>
    <x v="5"/>
    <n v="1185732"/>
    <x v="234"/>
    <x v="0"/>
    <x v="48"/>
    <x v="50"/>
    <x v="3"/>
    <n v="30"/>
    <x v="50"/>
    <x v="3212"/>
    <n v="600"/>
    <n v="0.39999999999999997"/>
    <x v="1"/>
    <x v="167"/>
  </r>
  <r>
    <x v="5"/>
    <n v="1185732"/>
    <x v="234"/>
    <x v="0"/>
    <x v="48"/>
    <x v="50"/>
    <x v="4"/>
    <n v="41"/>
    <x v="206"/>
    <x v="1163"/>
    <n v="912.66"/>
    <n v="0.42"/>
    <x v="1"/>
    <x v="87"/>
  </r>
  <r>
    <x v="5"/>
    <n v="1185732"/>
    <x v="234"/>
    <x v="0"/>
    <x v="48"/>
    <x v="50"/>
    <x v="5"/>
    <n v="36"/>
    <x v="228"/>
    <x v="1712"/>
    <n v="1425.6"/>
    <n v="0.43999999999999995"/>
    <x v="1"/>
    <x v="86"/>
  </r>
  <r>
    <x v="5"/>
    <n v="1185732"/>
    <x v="263"/>
    <x v="0"/>
    <x v="48"/>
    <x v="50"/>
    <x v="0"/>
    <n v="48"/>
    <x v="360"/>
    <x v="1264"/>
    <n v="4332.96"/>
    <n v="0.51"/>
    <x v="1"/>
    <x v="92"/>
  </r>
  <r>
    <x v="5"/>
    <n v="1185732"/>
    <x v="263"/>
    <x v="0"/>
    <x v="48"/>
    <x v="50"/>
    <x v="1"/>
    <n v="41"/>
    <x v="198"/>
    <x v="1026"/>
    <n v="1965.54"/>
    <n v="0.51"/>
    <x v="1"/>
    <x v="87"/>
  </r>
  <r>
    <x v="5"/>
    <n v="1185732"/>
    <x v="263"/>
    <x v="0"/>
    <x v="48"/>
    <x v="50"/>
    <x v="2"/>
    <n v="37"/>
    <x v="294"/>
    <x v="2778"/>
    <n v="1314.24"/>
    <n v="0.37"/>
    <x v="1"/>
    <x v="117"/>
  </r>
  <r>
    <x v="5"/>
    <n v="1185732"/>
    <x v="263"/>
    <x v="0"/>
    <x v="48"/>
    <x v="50"/>
    <x v="3"/>
    <n v="40"/>
    <x v="170"/>
    <x v="3484"/>
    <n v="1328"/>
    <n v="0.39999999999999997"/>
    <x v="1"/>
    <x v="163"/>
  </r>
  <r>
    <x v="5"/>
    <n v="1185732"/>
    <x v="263"/>
    <x v="0"/>
    <x v="48"/>
    <x v="50"/>
    <x v="4"/>
    <n v="46"/>
    <x v="250"/>
    <x v="1455"/>
    <n v="1716.26"/>
    <n v="0.41"/>
    <x v="1"/>
    <x v="89"/>
  </r>
  <r>
    <x v="5"/>
    <n v="1185732"/>
    <x v="263"/>
    <x v="0"/>
    <x v="48"/>
    <x v="50"/>
    <x v="5"/>
    <n v="47"/>
    <x v="196"/>
    <x v="1552"/>
    <n v="2594.3999999999996"/>
    <n v="0.45999999999999996"/>
    <x v="1"/>
    <x v="85"/>
  </r>
  <r>
    <x v="5"/>
    <n v="1185732"/>
    <x v="296"/>
    <x v="0"/>
    <x v="48"/>
    <x v="50"/>
    <x v="0"/>
    <n v="47"/>
    <x v="49"/>
    <x v="3485"/>
    <n v="4490.8500000000004"/>
    <n v="0.49"/>
    <x v="1"/>
    <x v="85"/>
  </r>
  <r>
    <x v="5"/>
    <n v="1185732"/>
    <x v="296"/>
    <x v="0"/>
    <x v="48"/>
    <x v="50"/>
    <x v="1"/>
    <n v="44"/>
    <x v="196"/>
    <x v="1481"/>
    <n v="2640"/>
    <n v="0.5"/>
    <x v="1"/>
    <x v="90"/>
  </r>
  <r>
    <x v="5"/>
    <n v="1185732"/>
    <x v="296"/>
    <x v="0"/>
    <x v="48"/>
    <x v="50"/>
    <x v="2"/>
    <n v="35"/>
    <x v="233"/>
    <x v="2236"/>
    <n v="1419.6"/>
    <n v="0.38999999999999996"/>
    <x v="1"/>
    <x v="164"/>
  </r>
  <r>
    <x v="5"/>
    <n v="1185732"/>
    <x v="296"/>
    <x v="0"/>
    <x v="48"/>
    <x v="50"/>
    <x v="3"/>
    <n v="38"/>
    <x v="240"/>
    <x v="1974"/>
    <n v="1550.3999999999999"/>
    <n v="0.39999999999999997"/>
    <x v="1"/>
    <x v="115"/>
  </r>
  <r>
    <x v="5"/>
    <n v="1185732"/>
    <x v="296"/>
    <x v="0"/>
    <x v="48"/>
    <x v="50"/>
    <x v="4"/>
    <n v="44"/>
    <x v="193"/>
    <x v="1506"/>
    <n v="1894.1999999999998"/>
    <n v="0.41"/>
    <x v="1"/>
    <x v="90"/>
  </r>
  <r>
    <x v="5"/>
    <n v="1185732"/>
    <x v="296"/>
    <x v="0"/>
    <x v="48"/>
    <x v="50"/>
    <x v="5"/>
    <n v="49"/>
    <x v="174"/>
    <x v="3486"/>
    <n v="3483.8999999999996"/>
    <n v="0.44999999999999996"/>
    <x v="1"/>
    <x v="98"/>
  </r>
  <r>
    <x v="5"/>
    <n v="1185732"/>
    <x v="324"/>
    <x v="0"/>
    <x v="48"/>
    <x v="50"/>
    <x v="0"/>
    <n v="45"/>
    <x v="144"/>
    <x v="3487"/>
    <n v="4890.6000000000004"/>
    <n v="0.52"/>
    <x v="1"/>
    <x v="96"/>
  </r>
  <r>
    <x v="5"/>
    <n v="1185732"/>
    <x v="324"/>
    <x v="0"/>
    <x v="48"/>
    <x v="50"/>
    <x v="1"/>
    <n v="42"/>
    <x v="57"/>
    <x v="2013"/>
    <n v="3045"/>
    <n v="0.5"/>
    <x v="1"/>
    <x v="119"/>
  </r>
  <r>
    <x v="5"/>
    <n v="1185732"/>
    <x v="324"/>
    <x v="0"/>
    <x v="48"/>
    <x v="50"/>
    <x v="2"/>
    <n v="33"/>
    <x v="245"/>
    <x v="1765"/>
    <n v="1330.8899999999999"/>
    <n v="0.37"/>
    <x v="1"/>
    <x v="112"/>
  </r>
  <r>
    <x v="5"/>
    <n v="1185732"/>
    <x v="324"/>
    <x v="0"/>
    <x v="48"/>
    <x v="50"/>
    <x v="3"/>
    <n v="36"/>
    <x v="294"/>
    <x v="3488"/>
    <n v="1451.52"/>
    <n v="0.42"/>
    <x v="1"/>
    <x v="86"/>
  </r>
  <r>
    <x v="5"/>
    <n v="1185732"/>
    <x v="324"/>
    <x v="0"/>
    <x v="48"/>
    <x v="50"/>
    <x v="4"/>
    <n v="39"/>
    <x v="351"/>
    <x v="1663"/>
    <n v="1689.48"/>
    <n v="0.38"/>
    <x v="1"/>
    <x v="93"/>
  </r>
  <r>
    <x v="5"/>
    <n v="1185732"/>
    <x v="324"/>
    <x v="0"/>
    <x v="48"/>
    <x v="50"/>
    <x v="5"/>
    <n v="49"/>
    <x v="36"/>
    <x v="948"/>
    <n v="4030.2499999999995"/>
    <n v="0.47"/>
    <x v="1"/>
    <x v="98"/>
  </r>
  <r>
    <x v="5"/>
    <n v="1185732"/>
    <x v="356"/>
    <x v="0"/>
    <x v="48"/>
    <x v="50"/>
    <x v="0"/>
    <n v="42"/>
    <x v="102"/>
    <x v="3489"/>
    <n v="4605.3"/>
    <n v="0.51"/>
    <x v="1"/>
    <x v="119"/>
  </r>
  <r>
    <x v="5"/>
    <n v="1185732"/>
    <x v="356"/>
    <x v="0"/>
    <x v="48"/>
    <x v="50"/>
    <x v="1"/>
    <n v="43"/>
    <x v="197"/>
    <x v="3399"/>
    <n v="3331.6400000000003"/>
    <n v="0.52"/>
    <x v="1"/>
    <x v="94"/>
  </r>
  <r>
    <x v="5"/>
    <n v="1185732"/>
    <x v="356"/>
    <x v="0"/>
    <x v="48"/>
    <x v="50"/>
    <x v="2"/>
    <n v="34"/>
    <x v="210"/>
    <x v="2568"/>
    <n v="1538.1599999999999"/>
    <n v="0.38999999999999996"/>
    <x v="1"/>
    <x v="111"/>
  </r>
  <r>
    <x v="5"/>
    <n v="1185732"/>
    <x v="356"/>
    <x v="0"/>
    <x v="48"/>
    <x v="50"/>
    <x v="3"/>
    <n v="40"/>
    <x v="211"/>
    <x v="3490"/>
    <n v="1428"/>
    <n v="0.42"/>
    <x v="1"/>
    <x v="163"/>
  </r>
  <r>
    <x v="5"/>
    <n v="1185732"/>
    <x v="356"/>
    <x v="0"/>
    <x v="48"/>
    <x v="50"/>
    <x v="4"/>
    <n v="43"/>
    <x v="249"/>
    <x v="3068"/>
    <n v="1207.4399999999998"/>
    <n v="0.38999999999999996"/>
    <x v="1"/>
    <x v="94"/>
  </r>
  <r>
    <x v="5"/>
    <n v="1185732"/>
    <x v="356"/>
    <x v="0"/>
    <x v="48"/>
    <x v="50"/>
    <x v="5"/>
    <n v="44"/>
    <x v="224"/>
    <x v="3491"/>
    <n v="2573.1199999999994"/>
    <n v="0.42999999999999994"/>
    <x v="1"/>
    <x v="90"/>
  </r>
  <r>
    <x v="5"/>
    <n v="1185732"/>
    <x v="386"/>
    <x v="0"/>
    <x v="48"/>
    <x v="50"/>
    <x v="0"/>
    <n v="44"/>
    <x v="289"/>
    <x v="3101"/>
    <n v="3859.24"/>
    <n v="0.49"/>
    <x v="1"/>
    <x v="90"/>
  </r>
  <r>
    <x v="5"/>
    <n v="1185732"/>
    <x v="386"/>
    <x v="0"/>
    <x v="48"/>
    <x v="50"/>
    <x v="1"/>
    <n v="42"/>
    <x v="215"/>
    <x v="2805"/>
    <n v="2377.62"/>
    <n v="0.51"/>
    <x v="1"/>
    <x v="119"/>
  </r>
  <r>
    <x v="5"/>
    <n v="1185732"/>
    <x v="386"/>
    <x v="0"/>
    <x v="48"/>
    <x v="50"/>
    <x v="2"/>
    <n v="40"/>
    <x v="249"/>
    <x v="1477"/>
    <n v="1209.5999999999999"/>
    <n v="0.42"/>
    <x v="1"/>
    <x v="163"/>
  </r>
  <r>
    <x v="5"/>
    <n v="1185732"/>
    <x v="386"/>
    <x v="0"/>
    <x v="48"/>
    <x v="50"/>
    <x v="3"/>
    <n v="35"/>
    <x v="346"/>
    <x v="3139"/>
    <n v="923.99999999999989"/>
    <n v="0.39999999999999997"/>
    <x v="1"/>
    <x v="164"/>
  </r>
  <r>
    <x v="5"/>
    <n v="1185732"/>
    <x v="386"/>
    <x v="0"/>
    <x v="48"/>
    <x v="50"/>
    <x v="4"/>
    <n v="48"/>
    <x v="181"/>
    <x v="2785"/>
    <n v="1207.68"/>
    <n v="0.37"/>
    <x v="1"/>
    <x v="92"/>
  </r>
  <r>
    <x v="5"/>
    <n v="1185732"/>
    <x v="386"/>
    <x v="0"/>
    <x v="48"/>
    <x v="50"/>
    <x v="5"/>
    <n v="45"/>
    <x v="270"/>
    <x v="3492"/>
    <n v="1925.1"/>
    <n v="0.45999999999999996"/>
    <x v="1"/>
    <x v="96"/>
  </r>
  <r>
    <x v="5"/>
    <n v="1185732"/>
    <x v="418"/>
    <x v="0"/>
    <x v="48"/>
    <x v="50"/>
    <x v="0"/>
    <n v="44"/>
    <x v="350"/>
    <x v="3493"/>
    <n v="3246.76"/>
    <n v="0.47000000000000003"/>
    <x v="1"/>
    <x v="90"/>
  </r>
  <r>
    <x v="5"/>
    <n v="1185732"/>
    <x v="418"/>
    <x v="0"/>
    <x v="48"/>
    <x v="50"/>
    <x v="1"/>
    <n v="44"/>
    <x v="343"/>
    <x v="3119"/>
    <n v="2134.44"/>
    <n v="0.49"/>
    <x v="1"/>
    <x v="90"/>
  </r>
  <r>
    <x v="5"/>
    <n v="1185732"/>
    <x v="418"/>
    <x v="0"/>
    <x v="48"/>
    <x v="50"/>
    <x v="2"/>
    <n v="40"/>
    <x v="346"/>
    <x v="2490"/>
    <n v="976.8"/>
    <n v="0.37"/>
    <x v="1"/>
    <x v="163"/>
  </r>
  <r>
    <x v="5"/>
    <n v="1185732"/>
    <x v="418"/>
    <x v="0"/>
    <x v="48"/>
    <x v="50"/>
    <x v="3"/>
    <n v="46"/>
    <x v="176"/>
    <x v="1159"/>
    <n v="1038.22"/>
    <n v="0.37"/>
    <x v="1"/>
    <x v="89"/>
  </r>
  <r>
    <x v="5"/>
    <n v="1185732"/>
    <x v="418"/>
    <x v="0"/>
    <x v="48"/>
    <x v="50"/>
    <x v="4"/>
    <n v="55"/>
    <x v="208"/>
    <x v="3494"/>
    <n v="1180.3"/>
    <n v="0.37"/>
    <x v="1"/>
    <x v="88"/>
  </r>
  <r>
    <x v="3"/>
    <n v="1185732"/>
    <x v="418"/>
    <x v="0"/>
    <x v="48"/>
    <x v="50"/>
    <x v="5"/>
    <n v="54"/>
    <x v="228"/>
    <x v="2299"/>
    <n v="2235.6"/>
    <n v="0.45999999999999996"/>
    <x v="1"/>
    <x v="99"/>
  </r>
  <r>
    <x v="3"/>
    <n v="1185732"/>
    <x v="448"/>
    <x v="0"/>
    <x v="48"/>
    <x v="50"/>
    <x v="0"/>
    <n v="54"/>
    <x v="150"/>
    <x v="832"/>
    <n v="3780"/>
    <n v="0.5"/>
    <x v="1"/>
    <x v="99"/>
  </r>
  <r>
    <x v="3"/>
    <n v="1185732"/>
    <x v="448"/>
    <x v="0"/>
    <x v="48"/>
    <x v="50"/>
    <x v="1"/>
    <n v="47"/>
    <x v="230"/>
    <x v="3495"/>
    <n v="2256.94"/>
    <n v="0.49"/>
    <x v="1"/>
    <x v="85"/>
  </r>
  <r>
    <x v="3"/>
    <n v="1185732"/>
    <x v="448"/>
    <x v="0"/>
    <x v="48"/>
    <x v="50"/>
    <x v="2"/>
    <n v="46"/>
    <x v="240"/>
    <x v="3184"/>
    <n v="1736.04"/>
    <n v="0.37"/>
    <x v="1"/>
    <x v="89"/>
  </r>
  <r>
    <x v="5"/>
    <n v="1185732"/>
    <x v="448"/>
    <x v="0"/>
    <x v="48"/>
    <x v="50"/>
    <x v="3"/>
    <n v="42"/>
    <x v="294"/>
    <x v="1012"/>
    <n v="1572.4799999999998"/>
    <n v="0.38999999999999996"/>
    <x v="1"/>
    <x v="119"/>
  </r>
  <r>
    <x v="5"/>
    <n v="1185732"/>
    <x v="448"/>
    <x v="0"/>
    <x v="48"/>
    <x v="50"/>
    <x v="4"/>
    <n v="50"/>
    <x v="250"/>
    <x v="3496"/>
    <n v="1774.4999999999998"/>
    <n v="0.38999999999999996"/>
    <x v="1"/>
    <x v="100"/>
  </r>
  <r>
    <x v="5"/>
    <n v="1185732"/>
    <x v="448"/>
    <x v="0"/>
    <x v="48"/>
    <x v="50"/>
    <x v="5"/>
    <n v="57"/>
    <x v="209"/>
    <x v="3497"/>
    <n v="3429.12"/>
    <n v="0.47"/>
    <x v="1"/>
    <x v="126"/>
  </r>
  <r>
    <x v="5"/>
    <n v="1185732"/>
    <x v="477"/>
    <x v="0"/>
    <x v="48"/>
    <x v="50"/>
    <x v="0"/>
    <n v="48"/>
    <x v="274"/>
    <x v="3498"/>
    <n v="4285.4399999999996"/>
    <n v="0.48"/>
    <x v="1"/>
    <x v="92"/>
  </r>
  <r>
    <x v="5"/>
    <n v="1185732"/>
    <x v="477"/>
    <x v="0"/>
    <x v="48"/>
    <x v="50"/>
    <x v="1"/>
    <n v="41"/>
    <x v="348"/>
    <x v="3307"/>
    <n v="2760.12"/>
    <n v="0.51"/>
    <x v="1"/>
    <x v="87"/>
  </r>
  <r>
    <x v="5"/>
    <n v="1185732"/>
    <x v="477"/>
    <x v="0"/>
    <x v="48"/>
    <x v="50"/>
    <x v="2"/>
    <n v="44"/>
    <x v="165"/>
    <x v="1655"/>
    <n v="2305.6"/>
    <n v="0.39999999999999997"/>
    <x v="1"/>
    <x v="90"/>
  </r>
  <r>
    <x v="5"/>
    <n v="1185732"/>
    <x v="477"/>
    <x v="0"/>
    <x v="48"/>
    <x v="50"/>
    <x v="3"/>
    <n v="44"/>
    <x v="253"/>
    <x v="2197"/>
    <n v="1866.48"/>
    <n v="0.42"/>
    <x v="1"/>
    <x v="90"/>
  </r>
  <r>
    <x v="5"/>
    <n v="1185732"/>
    <x v="477"/>
    <x v="0"/>
    <x v="48"/>
    <x v="50"/>
    <x v="4"/>
    <n v="48"/>
    <x v="233"/>
    <x v="1952"/>
    <n v="2096.64"/>
    <n v="0.42"/>
    <x v="1"/>
    <x v="92"/>
  </r>
  <r>
    <x v="5"/>
    <n v="1185732"/>
    <x v="477"/>
    <x v="0"/>
    <x v="48"/>
    <x v="50"/>
    <x v="5"/>
    <n v="60"/>
    <x v="57"/>
    <x v="1149"/>
    <n v="4088.9999999999995"/>
    <n v="0.47"/>
    <x v="1"/>
    <x v="106"/>
  </r>
  <r>
    <x v="5"/>
    <n v="1185732"/>
    <x v="185"/>
    <x v="0"/>
    <x v="48"/>
    <x v="50"/>
    <x v="0"/>
    <n v="34"/>
    <x v="217"/>
    <x v="3207"/>
    <n v="2529.2600000000002"/>
    <n v="0.43000000000000005"/>
    <x v="1"/>
    <x v="111"/>
  </r>
  <r>
    <x v="5"/>
    <n v="1185732"/>
    <x v="185"/>
    <x v="0"/>
    <x v="48"/>
    <x v="50"/>
    <x v="1"/>
    <n v="39"/>
    <x v="215"/>
    <x v="3499"/>
    <n v="1861.4700000000003"/>
    <n v="0.43000000000000005"/>
    <x v="1"/>
    <x v="93"/>
  </r>
  <r>
    <x v="5"/>
    <n v="1185732"/>
    <x v="185"/>
    <x v="0"/>
    <x v="48"/>
    <x v="50"/>
    <x v="2"/>
    <n v="28"/>
    <x v="253"/>
    <x v="3500"/>
    <n v="1018.0799999999999"/>
    <n v="0.36"/>
    <x v="1"/>
    <x v="128"/>
  </r>
  <r>
    <x v="5"/>
    <n v="1185732"/>
    <x v="185"/>
    <x v="0"/>
    <x v="48"/>
    <x v="50"/>
    <x v="3"/>
    <n v="36"/>
    <x v="180"/>
    <x v="1033"/>
    <n v="691.2"/>
    <n v="0.32"/>
    <x v="1"/>
    <x v="86"/>
  </r>
  <r>
    <x v="5"/>
    <n v="1185732"/>
    <x v="185"/>
    <x v="0"/>
    <x v="48"/>
    <x v="50"/>
    <x v="4"/>
    <n v="43"/>
    <x v="238"/>
    <x v="2229"/>
    <n v="1050.06"/>
    <n v="0.32999999999999996"/>
    <x v="1"/>
    <x v="94"/>
  </r>
  <r>
    <x v="5"/>
    <n v="1185732"/>
    <x v="185"/>
    <x v="0"/>
    <x v="48"/>
    <x v="50"/>
    <x v="5"/>
    <n v="35"/>
    <x v="253"/>
    <x v="3501"/>
    <n v="1413.9999999999998"/>
    <n v="0.39999999999999997"/>
    <x v="1"/>
    <x v="164"/>
  </r>
  <r>
    <x v="5"/>
    <n v="1185732"/>
    <x v="693"/>
    <x v="0"/>
    <x v="48"/>
    <x v="50"/>
    <x v="0"/>
    <n v="34"/>
    <x v="274"/>
    <x v="1199"/>
    <n v="2782.56"/>
    <n v="0.44"/>
    <x v="1"/>
    <x v="111"/>
  </r>
  <r>
    <x v="5"/>
    <n v="1185732"/>
    <x v="693"/>
    <x v="0"/>
    <x v="48"/>
    <x v="50"/>
    <x v="1"/>
    <n v="37"/>
    <x v="211"/>
    <x v="2095"/>
    <n v="1352.3500000000001"/>
    <n v="0.43000000000000005"/>
    <x v="1"/>
    <x v="117"/>
  </r>
  <r>
    <x v="5"/>
    <n v="1185732"/>
    <x v="693"/>
    <x v="0"/>
    <x v="48"/>
    <x v="50"/>
    <x v="2"/>
    <n v="31"/>
    <x v="294"/>
    <x v="3502"/>
    <n v="1011.8399999999999"/>
    <n v="0.33999999999999997"/>
    <x v="1"/>
    <x v="165"/>
  </r>
  <r>
    <x v="5"/>
    <n v="1185732"/>
    <x v="693"/>
    <x v="0"/>
    <x v="49"/>
    <x v="51"/>
    <x v="3"/>
    <n v="31"/>
    <x v="181"/>
    <x v="3327"/>
    <n v="716.71999999999991"/>
    <n v="0.33999999999999997"/>
    <x v="1"/>
    <x v="165"/>
  </r>
  <r>
    <x v="5"/>
    <n v="1185732"/>
    <x v="693"/>
    <x v="0"/>
    <x v="49"/>
    <x v="51"/>
    <x v="4"/>
    <n v="41"/>
    <x v="294"/>
    <x v="1905"/>
    <n v="1298.8799999999999"/>
    <n v="0.32999999999999996"/>
    <x v="1"/>
    <x v="87"/>
  </r>
  <r>
    <x v="5"/>
    <n v="1185732"/>
    <x v="693"/>
    <x v="0"/>
    <x v="49"/>
    <x v="51"/>
    <x v="5"/>
    <n v="36"/>
    <x v="168"/>
    <x v="3503"/>
    <n v="1785.6"/>
    <n v="0.39999999999999997"/>
    <x v="1"/>
    <x v="86"/>
  </r>
  <r>
    <x v="5"/>
    <n v="1185732"/>
    <x v="222"/>
    <x v="0"/>
    <x v="49"/>
    <x v="51"/>
    <x v="0"/>
    <n v="39"/>
    <x v="143"/>
    <x v="2160"/>
    <n v="3372.7200000000003"/>
    <n v="0.46"/>
    <x v="1"/>
    <x v="93"/>
  </r>
  <r>
    <x v="5"/>
    <n v="1185732"/>
    <x v="222"/>
    <x v="0"/>
    <x v="49"/>
    <x v="51"/>
    <x v="1"/>
    <n v="36"/>
    <x v="246"/>
    <x v="2094"/>
    <n v="1457.28"/>
    <n v="0.46"/>
    <x v="1"/>
    <x v="86"/>
  </r>
  <r>
    <x v="5"/>
    <n v="1185732"/>
    <x v="222"/>
    <x v="0"/>
    <x v="49"/>
    <x v="51"/>
    <x v="2"/>
    <n v="32"/>
    <x v="193"/>
    <x v="1597"/>
    <n v="1142.3999999999999"/>
    <n v="0.33999999999999997"/>
    <x v="1"/>
    <x v="114"/>
  </r>
  <r>
    <x v="5"/>
    <n v="1185732"/>
    <x v="222"/>
    <x v="0"/>
    <x v="49"/>
    <x v="51"/>
    <x v="3"/>
    <n v="33"/>
    <x v="222"/>
    <x v="2752"/>
    <n v="549.45000000000005"/>
    <n v="0.37"/>
    <x v="1"/>
    <x v="112"/>
  </r>
  <r>
    <x v="5"/>
    <n v="1185732"/>
    <x v="222"/>
    <x v="0"/>
    <x v="49"/>
    <x v="51"/>
    <x v="4"/>
    <n v="47"/>
    <x v="180"/>
    <x v="3155"/>
    <n v="930.59999999999991"/>
    <n v="0.32999999999999996"/>
    <x v="1"/>
    <x v="85"/>
  </r>
  <r>
    <x v="5"/>
    <n v="1185732"/>
    <x v="222"/>
    <x v="0"/>
    <x v="49"/>
    <x v="51"/>
    <x v="5"/>
    <n v="36"/>
    <x v="343"/>
    <x v="1471"/>
    <n v="1354.32"/>
    <n v="0.38"/>
    <x v="1"/>
    <x v="86"/>
  </r>
  <r>
    <x v="5"/>
    <n v="1185732"/>
    <x v="241"/>
    <x v="0"/>
    <x v="49"/>
    <x v="51"/>
    <x v="0"/>
    <n v="33"/>
    <x v="283"/>
    <x v="3286"/>
    <n v="2591.8200000000002"/>
    <n v="0.42000000000000004"/>
    <x v="1"/>
    <x v="112"/>
  </r>
  <r>
    <x v="5"/>
    <n v="1185732"/>
    <x v="241"/>
    <x v="0"/>
    <x v="49"/>
    <x v="51"/>
    <x v="1"/>
    <n v="38"/>
    <x v="211"/>
    <x v="2461"/>
    <n v="1356.6000000000001"/>
    <n v="0.42000000000000004"/>
    <x v="1"/>
    <x v="115"/>
  </r>
  <r>
    <x v="5"/>
    <n v="1185732"/>
    <x v="241"/>
    <x v="0"/>
    <x v="49"/>
    <x v="51"/>
    <x v="2"/>
    <n v="26"/>
    <x v="232"/>
    <x v="1413"/>
    <n v="707.19999999999993"/>
    <n v="0.33999999999999997"/>
    <x v="1"/>
    <x v="166"/>
  </r>
  <r>
    <x v="5"/>
    <n v="1185732"/>
    <x v="241"/>
    <x v="0"/>
    <x v="49"/>
    <x v="51"/>
    <x v="3"/>
    <n v="35"/>
    <x v="206"/>
    <x v="3236"/>
    <n v="593.6"/>
    <n v="0.32"/>
    <x v="1"/>
    <x v="164"/>
  </r>
  <r>
    <x v="5"/>
    <n v="1185732"/>
    <x v="241"/>
    <x v="0"/>
    <x v="49"/>
    <x v="51"/>
    <x v="4"/>
    <n v="40"/>
    <x v="176"/>
    <x v="3504"/>
    <n v="805.19999999999993"/>
    <n v="0.32999999999999996"/>
    <x v="1"/>
    <x v="163"/>
  </r>
  <r>
    <x v="5"/>
    <n v="1185732"/>
    <x v="241"/>
    <x v="0"/>
    <x v="49"/>
    <x v="51"/>
    <x v="5"/>
    <n v="33"/>
    <x v="253"/>
    <x v="1525"/>
    <n v="1233.21"/>
    <n v="0.37"/>
    <x v="1"/>
    <x v="112"/>
  </r>
  <r>
    <x v="5"/>
    <n v="1185732"/>
    <x v="270"/>
    <x v="0"/>
    <x v="49"/>
    <x v="51"/>
    <x v="0"/>
    <n v="47"/>
    <x v="130"/>
    <x v="2272"/>
    <n v="3961.1600000000003"/>
    <n v="0.43000000000000005"/>
    <x v="1"/>
    <x v="85"/>
  </r>
  <r>
    <x v="5"/>
    <n v="1185732"/>
    <x v="270"/>
    <x v="0"/>
    <x v="49"/>
    <x v="51"/>
    <x v="1"/>
    <n v="40"/>
    <x v="270"/>
    <x v="1753"/>
    <n v="1599.6000000000001"/>
    <n v="0.43000000000000005"/>
    <x v="1"/>
    <x v="163"/>
  </r>
  <r>
    <x v="5"/>
    <n v="1185732"/>
    <x v="270"/>
    <x v="0"/>
    <x v="49"/>
    <x v="51"/>
    <x v="2"/>
    <n v="42"/>
    <x v="253"/>
    <x v="2378"/>
    <n v="1442.28"/>
    <n v="0.33999999999999997"/>
    <x v="1"/>
    <x v="119"/>
  </r>
  <r>
    <x v="5"/>
    <n v="1185732"/>
    <x v="270"/>
    <x v="0"/>
    <x v="49"/>
    <x v="51"/>
    <x v="3"/>
    <n v="41"/>
    <x v="250"/>
    <x v="2421"/>
    <n v="1268.54"/>
    <n v="0.33999999999999997"/>
    <x v="1"/>
    <x v="87"/>
  </r>
  <r>
    <x v="5"/>
    <n v="1185732"/>
    <x v="270"/>
    <x v="0"/>
    <x v="49"/>
    <x v="51"/>
    <x v="4"/>
    <n v="52"/>
    <x v="228"/>
    <x v="2809"/>
    <n v="1497.6000000000001"/>
    <n v="0.32"/>
    <x v="1"/>
    <x v="107"/>
  </r>
  <r>
    <x v="5"/>
    <n v="1185732"/>
    <x v="270"/>
    <x v="0"/>
    <x v="49"/>
    <x v="51"/>
    <x v="5"/>
    <n v="46"/>
    <x v="150"/>
    <x v="1037"/>
    <n v="2511.6"/>
    <n v="0.38999999999999996"/>
    <x v="1"/>
    <x v="89"/>
  </r>
  <r>
    <x v="5"/>
    <n v="1185732"/>
    <x v="303"/>
    <x v="0"/>
    <x v="49"/>
    <x v="51"/>
    <x v="0"/>
    <n v="44"/>
    <x v="97"/>
    <x v="1098"/>
    <n v="4371.84"/>
    <n v="0.46"/>
    <x v="1"/>
    <x v="90"/>
  </r>
  <r>
    <x v="5"/>
    <n v="1185732"/>
    <x v="303"/>
    <x v="0"/>
    <x v="49"/>
    <x v="51"/>
    <x v="1"/>
    <n v="40"/>
    <x v="150"/>
    <x v="2721"/>
    <n v="2632"/>
    <n v="0.47000000000000003"/>
    <x v="1"/>
    <x v="163"/>
  </r>
  <r>
    <x v="5"/>
    <n v="1185732"/>
    <x v="303"/>
    <x v="0"/>
    <x v="49"/>
    <x v="51"/>
    <x v="2"/>
    <n v="43"/>
    <x v="245"/>
    <x v="1766"/>
    <n v="1687.32"/>
    <n v="0.36"/>
    <x v="1"/>
    <x v="94"/>
  </r>
  <r>
    <x v="5"/>
    <n v="1185732"/>
    <x v="303"/>
    <x v="0"/>
    <x v="49"/>
    <x v="51"/>
    <x v="3"/>
    <n v="37"/>
    <x v="233"/>
    <x v="2259"/>
    <n v="1308.32"/>
    <n v="0.33999999999999997"/>
    <x v="1"/>
    <x v="117"/>
  </r>
  <r>
    <x v="5"/>
    <n v="1185732"/>
    <x v="303"/>
    <x v="0"/>
    <x v="49"/>
    <x v="51"/>
    <x v="4"/>
    <n v="47"/>
    <x v="351"/>
    <x v="3239"/>
    <n v="1982.46"/>
    <n v="0.37"/>
    <x v="1"/>
    <x v="85"/>
  </r>
  <r>
    <x v="5"/>
    <n v="1185732"/>
    <x v="303"/>
    <x v="0"/>
    <x v="49"/>
    <x v="51"/>
    <x v="5"/>
    <n v="50"/>
    <x v="244"/>
    <x v="1851"/>
    <n v="3402"/>
    <n v="0.42"/>
    <x v="1"/>
    <x v="100"/>
  </r>
  <r>
    <x v="5"/>
    <n v="1185732"/>
    <x v="331"/>
    <x v="0"/>
    <x v="49"/>
    <x v="51"/>
    <x v="0"/>
    <n v="49"/>
    <x v="167"/>
    <x v="974"/>
    <n v="4609.92"/>
    <n v="0.42000000000000004"/>
    <x v="1"/>
    <x v="98"/>
  </r>
  <r>
    <x v="5"/>
    <n v="1185732"/>
    <x v="331"/>
    <x v="0"/>
    <x v="49"/>
    <x v="51"/>
    <x v="1"/>
    <n v="47"/>
    <x v="197"/>
    <x v="3154"/>
    <n v="3081.32"/>
    <n v="0.44"/>
    <x v="1"/>
    <x v="85"/>
  </r>
  <r>
    <x v="5"/>
    <n v="1185732"/>
    <x v="331"/>
    <x v="0"/>
    <x v="49"/>
    <x v="51"/>
    <x v="2"/>
    <n v="37"/>
    <x v="209"/>
    <x v="1245"/>
    <n v="1704.96"/>
    <n v="0.36"/>
    <x v="1"/>
    <x v="117"/>
  </r>
  <r>
    <x v="5"/>
    <n v="1185732"/>
    <x v="331"/>
    <x v="0"/>
    <x v="49"/>
    <x v="51"/>
    <x v="3"/>
    <n v="39"/>
    <x v="336"/>
    <x v="3159"/>
    <n v="1460.55"/>
    <n v="0.35"/>
    <x v="1"/>
    <x v="93"/>
  </r>
  <r>
    <x v="5"/>
    <n v="1185732"/>
    <x v="331"/>
    <x v="0"/>
    <x v="49"/>
    <x v="51"/>
    <x v="4"/>
    <n v="47"/>
    <x v="164"/>
    <x v="2764"/>
    <n v="2069.41"/>
    <n v="0.37"/>
    <x v="1"/>
    <x v="85"/>
  </r>
  <r>
    <x v="5"/>
    <n v="1185732"/>
    <x v="331"/>
    <x v="0"/>
    <x v="49"/>
    <x v="51"/>
    <x v="5"/>
    <n v="47"/>
    <x v="134"/>
    <x v="3505"/>
    <n v="3064.3999999999996"/>
    <n v="0.39999999999999997"/>
    <x v="1"/>
    <x v="85"/>
  </r>
  <r>
    <x v="5"/>
    <n v="1185732"/>
    <x v="363"/>
    <x v="0"/>
    <x v="49"/>
    <x v="51"/>
    <x v="0"/>
    <n v="48"/>
    <x v="126"/>
    <x v="853"/>
    <n v="4482.24"/>
    <n v="0.46"/>
    <x v="1"/>
    <x v="92"/>
  </r>
  <r>
    <x v="5"/>
    <n v="1185732"/>
    <x v="363"/>
    <x v="0"/>
    <x v="49"/>
    <x v="51"/>
    <x v="1"/>
    <n v="39"/>
    <x v="192"/>
    <x v="1148"/>
    <n v="2474.5500000000002"/>
    <n v="0.47000000000000003"/>
    <x v="1"/>
    <x v="93"/>
  </r>
  <r>
    <x v="5"/>
    <n v="1185732"/>
    <x v="363"/>
    <x v="0"/>
    <x v="49"/>
    <x v="51"/>
    <x v="2"/>
    <n v="39"/>
    <x v="161"/>
    <x v="3506"/>
    <n v="1542.4499999999998"/>
    <n v="0.35"/>
    <x v="1"/>
    <x v="93"/>
  </r>
  <r>
    <x v="5"/>
    <n v="1185732"/>
    <x v="363"/>
    <x v="0"/>
    <x v="49"/>
    <x v="51"/>
    <x v="3"/>
    <n v="42"/>
    <x v="246"/>
    <x v="1683"/>
    <n v="1182.72"/>
    <n v="0.32"/>
    <x v="1"/>
    <x v="119"/>
  </r>
  <r>
    <x v="5"/>
    <n v="1185732"/>
    <x v="363"/>
    <x v="0"/>
    <x v="49"/>
    <x v="51"/>
    <x v="4"/>
    <n v="45"/>
    <x v="232"/>
    <x v="1104"/>
    <n v="1187.9999999999998"/>
    <n v="0.32999999999999996"/>
    <x v="1"/>
    <x v="96"/>
  </r>
  <r>
    <x v="5"/>
    <n v="1185732"/>
    <x v="363"/>
    <x v="0"/>
    <x v="49"/>
    <x v="51"/>
    <x v="5"/>
    <n v="46"/>
    <x v="57"/>
    <x v="1309"/>
    <n v="2467.9"/>
    <n v="0.37"/>
    <x v="1"/>
    <x v="89"/>
  </r>
  <r>
    <x v="5"/>
    <n v="1185732"/>
    <x v="393"/>
    <x v="0"/>
    <x v="49"/>
    <x v="51"/>
    <x v="0"/>
    <n v="51"/>
    <x v="335"/>
    <x v="3507"/>
    <n v="4330.92"/>
    <n v="0.44"/>
    <x v="1"/>
    <x v="109"/>
  </r>
  <r>
    <x v="5"/>
    <n v="1185732"/>
    <x v="393"/>
    <x v="0"/>
    <x v="49"/>
    <x v="51"/>
    <x v="1"/>
    <n v="43"/>
    <x v="210"/>
    <x v="3418"/>
    <n v="2094.96"/>
    <n v="0.42000000000000004"/>
    <x v="1"/>
    <x v="94"/>
  </r>
  <r>
    <x v="5"/>
    <n v="1185732"/>
    <x v="393"/>
    <x v="0"/>
    <x v="49"/>
    <x v="51"/>
    <x v="2"/>
    <n v="43"/>
    <x v="252"/>
    <x v="2157"/>
    <n v="1106.82"/>
    <n v="0.32999999999999996"/>
    <x v="1"/>
    <x v="94"/>
  </r>
  <r>
    <x v="5"/>
    <n v="1185732"/>
    <x v="393"/>
    <x v="0"/>
    <x v="49"/>
    <x v="51"/>
    <x v="3"/>
    <n v="41"/>
    <x v="238"/>
    <x v="2713"/>
    <n v="1122.58"/>
    <n v="0.37"/>
    <x v="1"/>
    <x v="87"/>
  </r>
  <r>
    <x v="5"/>
    <n v="1185732"/>
    <x v="393"/>
    <x v="0"/>
    <x v="49"/>
    <x v="51"/>
    <x v="4"/>
    <n v="48"/>
    <x v="227"/>
    <x v="1597"/>
    <n v="1209.5999999999999"/>
    <n v="0.36"/>
    <x v="1"/>
    <x v="92"/>
  </r>
  <r>
    <x v="5"/>
    <n v="1185732"/>
    <x v="393"/>
    <x v="0"/>
    <x v="49"/>
    <x v="51"/>
    <x v="5"/>
    <n v="53"/>
    <x v="233"/>
    <x v="1499"/>
    <n v="2039.44"/>
    <n v="0.37"/>
    <x v="1"/>
    <x v="102"/>
  </r>
  <r>
    <x v="0"/>
    <n v="1185732"/>
    <x v="425"/>
    <x v="0"/>
    <x v="49"/>
    <x v="51"/>
    <x v="0"/>
    <n v="52"/>
    <x v="244"/>
    <x v="1223"/>
    <n v="3538.0800000000004"/>
    <n v="0.42000000000000004"/>
    <x v="1"/>
    <x v="107"/>
  </r>
  <r>
    <x v="0"/>
    <n v="1185732"/>
    <x v="425"/>
    <x v="0"/>
    <x v="49"/>
    <x v="51"/>
    <x v="1"/>
    <n v="44"/>
    <x v="343"/>
    <x v="3119"/>
    <n v="1916.64"/>
    <n v="0.44"/>
    <x v="1"/>
    <x v="90"/>
  </r>
  <r>
    <x v="0"/>
    <n v="1185732"/>
    <x v="425"/>
    <x v="0"/>
    <x v="49"/>
    <x v="51"/>
    <x v="2"/>
    <n v="52"/>
    <x v="180"/>
    <x v="1320"/>
    <n v="1029.5999999999999"/>
    <n v="0.32999999999999996"/>
    <x v="1"/>
    <x v="107"/>
  </r>
  <r>
    <x v="0"/>
    <n v="1185732"/>
    <x v="425"/>
    <x v="0"/>
    <x v="49"/>
    <x v="51"/>
    <x v="3"/>
    <n v="44"/>
    <x v="176"/>
    <x v="1727"/>
    <n v="858.88"/>
    <n v="0.32"/>
    <x v="1"/>
    <x v="90"/>
  </r>
  <r>
    <x v="0"/>
    <n v="1185732"/>
    <x v="425"/>
    <x v="0"/>
    <x v="49"/>
    <x v="51"/>
    <x v="4"/>
    <n v="50"/>
    <x v="208"/>
    <x v="2064"/>
    <n v="928"/>
    <n v="0.32"/>
    <x v="1"/>
    <x v="100"/>
  </r>
  <r>
    <x v="0"/>
    <n v="1185732"/>
    <x v="425"/>
    <x v="0"/>
    <x v="49"/>
    <x v="51"/>
    <x v="5"/>
    <n v="64"/>
    <x v="228"/>
    <x v="2762"/>
    <n v="2246.3999999999996"/>
    <n v="0.38999999999999996"/>
    <x v="1"/>
    <x v="101"/>
  </r>
  <r>
    <x v="0"/>
    <n v="1185732"/>
    <x v="455"/>
    <x v="0"/>
    <x v="49"/>
    <x v="51"/>
    <x v="0"/>
    <n v="59"/>
    <x v="197"/>
    <x v="3508"/>
    <n v="3780.1300000000006"/>
    <n v="0.43000000000000005"/>
    <x v="1"/>
    <x v="95"/>
  </r>
  <r>
    <x v="0"/>
    <n v="1185732"/>
    <x v="455"/>
    <x v="0"/>
    <x v="49"/>
    <x v="51"/>
    <x v="1"/>
    <n v="42"/>
    <x v="351"/>
    <x v="2257"/>
    <n v="2058.84"/>
    <n v="0.43000000000000005"/>
    <x v="1"/>
    <x v="119"/>
  </r>
  <r>
    <x v="0"/>
    <n v="1185732"/>
    <x v="455"/>
    <x v="0"/>
    <x v="49"/>
    <x v="51"/>
    <x v="2"/>
    <n v="51"/>
    <x v="351"/>
    <x v="3039"/>
    <n v="2034.8999999999999"/>
    <n v="0.35"/>
    <x v="1"/>
    <x v="109"/>
  </r>
  <r>
    <x v="0"/>
    <n v="1185732"/>
    <x v="455"/>
    <x v="0"/>
    <x v="49"/>
    <x v="51"/>
    <x v="3"/>
    <n v="43"/>
    <x v="351"/>
    <x v="3509"/>
    <n v="1666.6799999999998"/>
    <n v="0.33999999999999997"/>
    <x v="1"/>
    <x v="94"/>
  </r>
  <r>
    <x v="0"/>
    <n v="1185732"/>
    <x v="455"/>
    <x v="0"/>
    <x v="49"/>
    <x v="51"/>
    <x v="4"/>
    <n v="59"/>
    <x v="294"/>
    <x v="3510"/>
    <n v="1925.7599999999998"/>
    <n v="0.33999999999999997"/>
    <x v="1"/>
    <x v="95"/>
  </r>
  <r>
    <x v="0"/>
    <n v="1185732"/>
    <x v="455"/>
    <x v="0"/>
    <x v="49"/>
    <x v="51"/>
    <x v="5"/>
    <n v="61"/>
    <x v="196"/>
    <x v="1200"/>
    <n v="3001.2"/>
    <n v="0.41"/>
    <x v="1"/>
    <x v="103"/>
  </r>
  <r>
    <x v="0"/>
    <n v="1185732"/>
    <x v="484"/>
    <x v="0"/>
    <x v="49"/>
    <x v="51"/>
    <x v="0"/>
    <n v="49"/>
    <x v="40"/>
    <x v="1082"/>
    <n v="4606"/>
    <n v="0.47000000000000003"/>
    <x v="1"/>
    <x v="98"/>
  </r>
  <r>
    <x v="0"/>
    <n v="1185732"/>
    <x v="484"/>
    <x v="0"/>
    <x v="49"/>
    <x v="51"/>
    <x v="1"/>
    <n v="49"/>
    <x v="209"/>
    <x v="1154"/>
    <n v="2634.2400000000002"/>
    <n v="0.42000000000000004"/>
    <x v="1"/>
    <x v="98"/>
  </r>
  <r>
    <x v="0"/>
    <n v="1185732"/>
    <x v="484"/>
    <x v="0"/>
    <x v="49"/>
    <x v="51"/>
    <x v="2"/>
    <n v="47"/>
    <x v="209"/>
    <x v="2766"/>
    <n v="2165.7599999999998"/>
    <n v="0.36"/>
    <x v="1"/>
    <x v="85"/>
  </r>
  <r>
    <x v="0"/>
    <n v="1185732"/>
    <x v="484"/>
    <x v="0"/>
    <x v="49"/>
    <x v="51"/>
    <x v="3"/>
    <n v="49"/>
    <x v="210"/>
    <x v="1343"/>
    <n v="1989.3999999999999"/>
    <n v="0.35"/>
    <x v="1"/>
    <x v="98"/>
  </r>
  <r>
    <x v="0"/>
    <n v="1185732"/>
    <x v="484"/>
    <x v="0"/>
    <x v="49"/>
    <x v="51"/>
    <x v="4"/>
    <n v="50"/>
    <x v="248"/>
    <x v="1642"/>
    <n v="2275.5"/>
    <n v="0.37"/>
    <x v="1"/>
    <x v="100"/>
  </r>
  <r>
    <x v="0"/>
    <n v="1185732"/>
    <x v="484"/>
    <x v="0"/>
    <x v="49"/>
    <x v="51"/>
    <x v="5"/>
    <n v="61"/>
    <x v="179"/>
    <x v="3511"/>
    <n v="3513.6"/>
    <n v="0.39999999999999997"/>
    <x v="1"/>
    <x v="103"/>
  </r>
  <r>
    <x v="0"/>
    <n v="1185732"/>
    <x v="188"/>
    <x v="0"/>
    <x v="49"/>
    <x v="51"/>
    <x v="0"/>
    <n v="36"/>
    <x v="241"/>
    <x v="1773"/>
    <n v="2197.8000000000002"/>
    <n v="0.37000000000000005"/>
    <x v="1"/>
    <x v="86"/>
  </r>
  <r>
    <x v="0"/>
    <n v="1185732"/>
    <x v="188"/>
    <x v="0"/>
    <x v="49"/>
    <x v="51"/>
    <x v="1"/>
    <n v="36"/>
    <x v="270"/>
    <x v="3232"/>
    <n v="1339.2"/>
    <n v="0.4"/>
    <x v="1"/>
    <x v="86"/>
  </r>
  <r>
    <x v="0"/>
    <n v="1185732"/>
    <x v="188"/>
    <x v="0"/>
    <x v="49"/>
    <x v="51"/>
    <x v="2"/>
    <n v="35"/>
    <x v="343"/>
    <x v="1624"/>
    <n v="935.55000000000007"/>
    <n v="0.27"/>
    <x v="1"/>
    <x v="164"/>
  </r>
  <r>
    <x v="0"/>
    <n v="1185732"/>
    <x v="188"/>
    <x v="0"/>
    <x v="49"/>
    <x v="51"/>
    <x v="3"/>
    <n v="33"/>
    <x v="175"/>
    <x v="2775"/>
    <n v="471.24000000000007"/>
    <n v="0.28000000000000003"/>
    <x v="1"/>
    <x v="112"/>
  </r>
  <r>
    <x v="0"/>
    <n v="1185732"/>
    <x v="188"/>
    <x v="0"/>
    <x v="49"/>
    <x v="51"/>
    <x v="4"/>
    <n v="50"/>
    <x v="293"/>
    <x v="3069"/>
    <n v="896.00000000000011"/>
    <n v="0.28000000000000003"/>
    <x v="1"/>
    <x v="100"/>
  </r>
  <r>
    <x v="0"/>
    <n v="1185732"/>
    <x v="188"/>
    <x v="0"/>
    <x v="49"/>
    <x v="51"/>
    <x v="5"/>
    <n v="41"/>
    <x v="193"/>
    <x v="3416"/>
    <n v="1377.6000000000001"/>
    <n v="0.32"/>
    <x v="1"/>
    <x v="87"/>
  </r>
  <r>
    <x v="0"/>
    <n v="1185732"/>
    <x v="696"/>
    <x v="0"/>
    <x v="49"/>
    <x v="51"/>
    <x v="0"/>
    <n v="41"/>
    <x v="328"/>
    <x v="3351"/>
    <n v="2791.28"/>
    <n v="0.37000000000000005"/>
    <x v="1"/>
    <x v="87"/>
  </r>
  <r>
    <x v="0"/>
    <n v="1185732"/>
    <x v="696"/>
    <x v="0"/>
    <x v="49"/>
    <x v="51"/>
    <x v="1"/>
    <n v="42"/>
    <x v="227"/>
    <x v="1454"/>
    <n v="1234.8000000000002"/>
    <n v="0.42000000000000004"/>
    <x v="1"/>
    <x v="119"/>
  </r>
  <r>
    <x v="0"/>
    <n v="1185732"/>
    <x v="696"/>
    <x v="0"/>
    <x v="49"/>
    <x v="51"/>
    <x v="2"/>
    <n v="29"/>
    <x v="170"/>
    <x v="2086"/>
    <n v="649.89"/>
    <n v="0.27"/>
    <x v="1"/>
    <x v="1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1C7F148-E054-40F5-9A7F-5997332C25C7}" name="PY and CY" cacheId="0" applyNumberFormats="0" applyBorderFormats="0" applyFontFormats="0" applyPatternFormats="0" applyAlignmentFormats="0" applyWidthHeightFormats="1" dataCaption="Values" missingCaption="0" updatedVersion="8" minRefreshableVersion="3" rowGrandTotals="0" colGrandTotals="0" itemPrintTitles="1" createdVersion="8" indent="0" compact="0" compactData="0" multipleFieldFilters="0" chartFormat="1">
  <location ref="J49:K51" firstHeaderRow="1" firstDataRow="1" firstDataCol="1"/>
  <pivotFields count="17">
    <pivotField compact="0" outline="0" showAll="0">
      <items count="7">
        <item x="5"/>
        <item x="0"/>
        <item x="4"/>
        <item x="2"/>
        <item x="1"/>
        <item x="3"/>
        <item t="default"/>
      </items>
    </pivotField>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items count="6">
        <item x="3"/>
        <item x="0"/>
        <item x="1"/>
        <item x="4"/>
        <item x="2"/>
        <item t="default"/>
      </items>
    </pivotField>
    <pivotField compact="0" outline="0" showAll="0" measureFilter="1"/>
    <pivotField compact="0" outline="0" showAll="0"/>
    <pivotField compact="0" outline="0" showAll="0">
      <items count="7">
        <item x="4"/>
        <item x="1"/>
        <item x="0"/>
        <item x="5"/>
        <item x="3"/>
        <item x="2"/>
        <item t="default"/>
      </items>
    </pivotField>
    <pivotField compact="0" numFmtId="8" outline="0" showAll="0"/>
    <pivotField compact="0" numFmtId="3" outline="0" showAll="0"/>
    <pivotField dataField="1" compact="0" numFmtId="6" outline="0"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compact="0" numFmtId="6" outline="0" showAll="0"/>
    <pivotField compact="0" numFmtId="9" outline="0" showAll="0"/>
    <pivotField compact="0" outline="0" showAll="0">
      <items count="4">
        <item x="0"/>
        <item x="2"/>
        <item x="1"/>
        <item t="default"/>
      </items>
    </pivotField>
    <pivotField compact="0" outline="0" showAll="0"/>
    <pivotField compact="0" outline="0" showAll="0" defaultSubtotal="0"/>
    <pivotField compact="0" outline="0" showAll="0" defaultSubtotal="0"/>
    <pivotField name="Years " axis="axisRow" compact="0" outline="0" showAll="0" defaultSubtotal="0">
      <items count="5">
        <item x="0"/>
        <item x="1"/>
        <item x="2"/>
        <item x="3"/>
        <item x="4"/>
      </items>
    </pivotField>
  </pivotFields>
  <rowFields count="1">
    <field x="16"/>
  </rowFields>
  <rowItems count="2">
    <i>
      <x v="1"/>
    </i>
    <i>
      <x v="2"/>
    </i>
  </rowItems>
  <colItems count="1">
    <i/>
  </colItems>
  <dataFields count="1">
    <dataField name="Revenue" fld="9" baseField="0" baseItem="0" numFmtId="165"/>
  </dataFields>
  <formats count="6">
    <format dxfId="99">
      <pivotArea dataOnly="0" labelOnly="1" outline="0" axis="axisValues" fieldPosition="0"/>
    </format>
    <format dxfId="98">
      <pivotArea dataOnly="0" labelOnly="1" outline="0" axis="axisValues" fieldPosition="0"/>
    </format>
    <format dxfId="97">
      <pivotArea outline="0" collapsedLevelsAreSubtotals="1" fieldPosition="0"/>
    </format>
    <format dxfId="96">
      <pivotArea field="16" type="button" dataOnly="0" labelOnly="1" outline="0" axis="axisRow" fieldPosition="0"/>
    </format>
    <format dxfId="95">
      <pivotArea field="16" type="button" dataOnly="0" labelOnly="1" outline="0" axis="axisRow" fieldPosition="0"/>
    </format>
    <format dxfId="94">
      <pivotArea field="16" type="button" dataOnly="0" labelOnly="1" outline="0" axis="axisRow" fieldPosition="0"/>
    </format>
  </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E10726D-6C15-46A1-AA4F-605662ABFA20}" name="Revenue" cacheId="0" applyNumberFormats="0" applyBorderFormats="0" applyFontFormats="0" applyPatternFormats="0" applyAlignmentFormats="0" applyWidthHeightFormats="1" dataCaption="Values" missingCaption="0" updatedVersion="8" minRefreshableVersion="3" rowGrandTotals="0" colGrandTotals="0" itemPrintTitles="1" createdVersion="8" indent="0" compact="0" compactData="0" multipleFieldFilters="0" chartFormat="1">
  <location ref="J43:J44" firstHeaderRow="1" firstDataRow="1" firstDataCol="0"/>
  <pivotFields count="17">
    <pivotField compact="0" outline="0" showAll="0">
      <items count="7">
        <item x="5"/>
        <item x="0"/>
        <item x="4"/>
        <item x="2"/>
        <item x="1"/>
        <item x="3"/>
        <item t="default"/>
      </items>
    </pivotField>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items count="6">
        <item x="3"/>
        <item x="0"/>
        <item x="1"/>
        <item x="4"/>
        <item x="2"/>
        <item t="default"/>
      </items>
    </pivotField>
    <pivotField compact="0" outline="0" showAll="0" measureFilter="1"/>
    <pivotField compact="0" outline="0" showAll="0"/>
    <pivotField compact="0" outline="0" showAll="0">
      <items count="7">
        <item x="4"/>
        <item x="1"/>
        <item x="0"/>
        <item x="5"/>
        <item x="3"/>
        <item x="2"/>
        <item t="default"/>
      </items>
    </pivotField>
    <pivotField compact="0" numFmtId="8" outline="0" showAll="0"/>
    <pivotField compact="0" numFmtId="3" outline="0" showAll="0"/>
    <pivotField dataField="1" compact="0" numFmtId="6" outline="0"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compact="0" numFmtId="6" outline="0" showAll="0"/>
    <pivotField compact="0" numFmtId="9" outline="0" showAll="0"/>
    <pivotField compact="0" outline="0" showAll="0">
      <items count="4">
        <item x="0"/>
        <item x="2"/>
        <item x="1"/>
        <item t="default"/>
      </items>
    </pivotField>
    <pivotField compact="0" outline="0" showAll="0"/>
    <pivotField compact="0" outline="0" showAll="0" defaultSubtotal="0"/>
    <pivotField compact="0" outline="0" showAll="0" defaultSubtotal="0"/>
    <pivotField compact="0" outline="0" showAll="0" defaultSubtotal="0">
      <items count="5">
        <item x="0"/>
        <item x="1"/>
        <item x="2"/>
        <item x="3"/>
        <item x="4"/>
      </items>
    </pivotField>
  </pivotFields>
  <rowItems count="1">
    <i/>
  </rowItems>
  <colItems count="1">
    <i/>
  </colItems>
  <dataFields count="1">
    <dataField name="Revenue" fld="9" baseField="0" baseItem="0" numFmtId="165"/>
  </dataFields>
  <formats count="3">
    <format dxfId="102">
      <pivotArea dataOnly="0" labelOnly="1" outline="0" axis="axisValues" fieldPosition="0"/>
    </format>
    <format dxfId="101">
      <pivotArea dataOnly="0" labelOnly="1" outline="0" axis="axisValues" fieldPosition="0"/>
    </format>
    <format dxfId="100">
      <pivotArea outline="0" collapsedLevelsAreSubtotals="1" fieldPosition="0"/>
    </format>
  </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DE2275-3A8E-4C3D-A2E2-A2D6DBA58036}" name="Sales by Produc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5">
  <location ref="J5:L11" firstHeaderRow="0" firstDataRow="1" firstDataCol="1"/>
  <pivotFields count="17">
    <pivotField compact="0" outline="0" showAll="0">
      <items count="7">
        <item x="5"/>
        <item x="0"/>
        <item x="4"/>
        <item x="2"/>
        <item x="1"/>
        <item x="3"/>
        <item t="default"/>
      </items>
    </pivotField>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items count="6">
        <item x="3"/>
        <item x="0"/>
        <item x="1"/>
        <item x="4"/>
        <item x="2"/>
        <item t="default"/>
      </items>
    </pivotField>
    <pivotField compact="0" outline="0" showAll="0"/>
    <pivotField compact="0" outline="0" showAll="0"/>
    <pivotField axis="axisRow" compact="0" outline="0"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compact="0" numFmtId="8" outline="0" showAll="0"/>
    <pivotField compact="0" numFmtId="3" outline="0" showAll="0"/>
    <pivotField dataField="1" compact="0" numFmtId="6" outline="0" showAll="0"/>
    <pivotField compact="0" numFmtId="6" outline="0" showAll="0"/>
    <pivotField compact="0" numFmtId="9" outline="0" showAll="0"/>
    <pivotField compact="0" outline="0" showAll="0">
      <items count="4">
        <item x="0"/>
        <item x="2"/>
        <item x="1"/>
        <item t="default"/>
      </items>
    </pivotField>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name="Quarters " compact="0" outline="0" showAll="0">
      <items count="7">
        <item sd="0" x="0"/>
        <item sd="0" x="1"/>
        <item sd="0" x="2"/>
        <item sd="0" x="3"/>
        <item sd="0" x="4"/>
        <item sd="0" x="5"/>
        <item t="default"/>
      </items>
    </pivotField>
    <pivotField name="Years " compact="0" outline="0" showAll="0">
      <items count="6">
        <item sd="0" x="0"/>
        <item sd="0" x="1"/>
        <item sd="0" x="2"/>
        <item sd="0" x="3"/>
        <item sd="0" x="4"/>
        <item t="default"/>
      </items>
    </pivotField>
  </pivotFields>
  <rowFields count="1">
    <field x="6"/>
  </rowFields>
  <rowItems count="6">
    <i>
      <x v="2"/>
    </i>
    <i>
      <x v="3"/>
    </i>
    <i>
      <x v="1"/>
    </i>
    <i>
      <x v="5"/>
    </i>
    <i>
      <x/>
    </i>
    <i>
      <x v="4"/>
    </i>
  </rowItems>
  <colFields count="1">
    <field x="-2"/>
  </colFields>
  <colItems count="2">
    <i>
      <x/>
    </i>
    <i i="1">
      <x v="1"/>
    </i>
  </colItems>
  <dataFields count="2">
    <dataField name=" Total Sales" fld="9" baseField="0" baseItem="0" numFmtId="38"/>
    <dataField name="% Total Sales" fld="9" showDataAs="percentOfTotal" baseField="0" baseItem="0" numFmtId="9"/>
  </dataFields>
  <formats count="9">
    <format dxfId="111">
      <pivotArea field="3" type="button" dataOnly="0" labelOnly="1" outline="0"/>
    </format>
    <format dxfId="110">
      <pivotArea dataOnly="0" labelOnly="1" outline="0" axis="axisValues" fieldPosition="0"/>
    </format>
    <format dxfId="109">
      <pivotArea field="3" type="button" dataOnly="0" labelOnly="1" outline="0"/>
    </format>
    <format dxfId="108">
      <pivotArea dataOnly="0" labelOnly="1" outline="0" axis="axisValues" fieldPosition="0"/>
    </format>
    <format dxfId="107">
      <pivotArea field="3" type="button" dataOnly="0" labelOnly="1" outline="0"/>
    </format>
    <format dxfId="106">
      <pivotArea dataOnly="0" labelOnly="1" outline="0" axis="axisValues" fieldPosition="0"/>
    </format>
    <format dxfId="105">
      <pivotArea outline="0" fieldPosition="0">
        <references count="1">
          <reference field="4294967294" count="1">
            <x v="1"/>
          </reference>
        </references>
      </pivotArea>
    </format>
    <format dxfId="104">
      <pivotArea outline="0" fieldPosition="0">
        <references count="1">
          <reference field="4294967294" count="1" selected="0">
            <x v="1"/>
          </reference>
        </references>
      </pivotArea>
    </format>
    <format dxfId="103">
      <pivotArea outline="0" fieldPosition="0">
        <references count="1">
          <reference field="4294967294" count="1" selected="0">
            <x v="0"/>
          </reference>
        </references>
      </pivotArea>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D940B1-56FB-45B4-ABAC-B39CC01C11A1}" name="Sales&amp;Profit Qtr"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T6:X10" firstHeaderRow="0" firstDataRow="1" firstDataCol="1"/>
  <pivotFields count="17">
    <pivotField compact="0" outline="0" showAll="0">
      <items count="7">
        <item x="5"/>
        <item x="0"/>
        <item x="4"/>
        <item x="2"/>
        <item x="1"/>
        <item x="3"/>
        <item t="default"/>
      </items>
    </pivotField>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items count="6">
        <item x="3"/>
        <item x="0"/>
        <item x="1"/>
        <item x="4"/>
        <item x="2"/>
        <item t="default"/>
      </items>
    </pivotField>
    <pivotField compact="0" outline="0" showAll="0"/>
    <pivotField compact="0" outline="0" showAll="0"/>
    <pivotField compact="0" outline="0" showAll="0">
      <items count="7">
        <item x="4"/>
        <item x="1"/>
        <item x="0"/>
        <item x="5"/>
        <item x="3"/>
        <item x="2"/>
        <item t="default"/>
      </items>
    </pivotField>
    <pivotField compact="0" numFmtId="8" outline="0" showAll="0"/>
    <pivotField compact="0" numFmtId="3" outline="0" showAll="0"/>
    <pivotField dataField="1" compact="0" numFmtId="6" outline="0" showAll="0"/>
    <pivotField dataField="1" compact="0" numFmtId="6" outline="0" showAll="0"/>
    <pivotField compact="0" numFmtId="9" outline="0" showAll="0"/>
    <pivotField compact="0" outline="0" showAll="0">
      <items count="4">
        <item x="0"/>
        <item x="2"/>
        <item x="1"/>
        <item t="default"/>
      </items>
    </pivotField>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name="Quarters " axis="axisRow" compact="0" outline="0" showAll="0" sortType="descending">
      <items count="7">
        <item sd="0" x="0"/>
        <item sd="0" x="1"/>
        <item sd="0" x="2"/>
        <item sd="0" x="3"/>
        <item sd="0" x="4"/>
        <item sd="0" x="5"/>
        <item t="default"/>
      </items>
      <autoSortScope>
        <pivotArea dataOnly="0" outline="0" fieldPosition="0">
          <references count="1">
            <reference field="4294967294" count="1" selected="0">
              <x v="0"/>
            </reference>
          </references>
        </pivotArea>
      </autoSortScope>
    </pivotField>
    <pivotField name="Years " compact="0" outline="0" showAll="0" sortType="descending">
      <items count="6">
        <item sd="0" x="0"/>
        <item sd="0" x="1"/>
        <item sd="0" x="2"/>
        <item sd="0" x="3"/>
        <item sd="0" x="4"/>
        <item t="default"/>
      </items>
      <autoSortScope>
        <pivotArea dataOnly="0" outline="0" fieldPosition="0">
          <references count="1">
            <reference field="4294967294" count="1" selected="0">
              <x v="1"/>
            </reference>
          </references>
        </pivotArea>
      </autoSortScope>
    </pivotField>
  </pivotFields>
  <rowFields count="1">
    <field x="15"/>
  </rowFields>
  <rowItems count="4">
    <i>
      <x v="3"/>
    </i>
    <i>
      <x v="2"/>
    </i>
    <i>
      <x v="4"/>
    </i>
    <i>
      <x v="1"/>
    </i>
  </rowItems>
  <colFields count="1">
    <field x="-2"/>
  </colFields>
  <colItems count="4">
    <i>
      <x/>
    </i>
    <i i="1">
      <x v="1"/>
    </i>
    <i i="2">
      <x v="2"/>
    </i>
    <i i="3">
      <x v="3"/>
    </i>
  </colItems>
  <dataFields count="4">
    <dataField name=" Total Sales" fld="9" baseField="0" baseItem="0" numFmtId="6"/>
    <dataField name=" Operating Profit" fld="10" baseField="0" baseItem="0" numFmtId="6"/>
    <dataField name="% Total Sales" fld="9" showDataAs="percentOfTotal" baseField="0" baseItem="0" numFmtId="9"/>
    <dataField name="% Operating Profit" fld="10" showDataAs="percentOfTotal" baseField="0" baseItem="0" numFmtId="9"/>
  </dataFields>
  <formats count="9">
    <format dxfId="120">
      <pivotArea field="3" type="button" dataOnly="0" labelOnly="1" outline="0"/>
    </format>
    <format dxfId="119">
      <pivotArea dataOnly="0" labelOnly="1" outline="0" axis="axisValues" fieldPosition="0"/>
    </format>
    <format dxfId="118">
      <pivotArea field="3" type="button" dataOnly="0" labelOnly="1" outline="0"/>
    </format>
    <format dxfId="117">
      <pivotArea dataOnly="0" labelOnly="1" outline="0" axis="axisValues" fieldPosition="0"/>
    </format>
    <format dxfId="116">
      <pivotArea field="3" type="button" dataOnly="0" labelOnly="1" outline="0"/>
    </format>
    <format dxfId="115">
      <pivotArea dataOnly="0" labelOnly="1" outline="0" axis="axisValues" fieldPosition="0"/>
    </format>
    <format dxfId="114">
      <pivotArea outline="0" fieldPosition="0">
        <references count="1">
          <reference field="4294967294" count="1">
            <x v="2"/>
          </reference>
        </references>
      </pivotArea>
    </format>
    <format dxfId="113">
      <pivotArea outline="0" fieldPosition="0">
        <references count="1">
          <reference field="4294967294" count="1">
            <x v="3"/>
          </reference>
        </references>
      </pivotArea>
    </format>
    <format dxfId="112">
      <pivotArea outline="0" fieldPosition="0">
        <references count="1">
          <reference field="4294967294" count="2" selected="0">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9566F8-2009-46E4-B68F-88086272DE13}" name="Profit by Produc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5">
  <location ref="M5:O11" firstHeaderRow="0" firstDataRow="1" firstDataCol="1"/>
  <pivotFields count="17">
    <pivotField compact="0" outline="0" showAll="0">
      <items count="7">
        <item x="5"/>
        <item x="0"/>
        <item x="4"/>
        <item x="2"/>
        <item x="1"/>
        <item x="3"/>
        <item t="default"/>
      </items>
    </pivotField>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items count="6">
        <item x="3"/>
        <item x="0"/>
        <item x="1"/>
        <item x="4"/>
        <item x="2"/>
        <item t="default"/>
      </items>
    </pivotField>
    <pivotField compact="0" outline="0" showAll="0"/>
    <pivotField compact="0" outline="0" showAll="0"/>
    <pivotField axis="axisRow" compact="0" outline="0"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compact="0" numFmtId="8" outline="0" showAll="0"/>
    <pivotField compact="0" numFmtId="3" outline="0" showAll="0"/>
    <pivotField compact="0" numFmtId="6" outline="0" showAll="0"/>
    <pivotField dataField="1" compact="0" numFmtId="6" outline="0" showAll="0"/>
    <pivotField compact="0" numFmtId="9" outline="0" showAll="0"/>
    <pivotField compact="0" outline="0" showAll="0">
      <items count="4">
        <item x="0"/>
        <item x="2"/>
        <item x="1"/>
        <item t="default"/>
      </items>
    </pivotField>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name="Quarters " compact="0" outline="0" showAll="0">
      <items count="7">
        <item sd="0" x="0"/>
        <item sd="0" x="1"/>
        <item sd="0" x="2"/>
        <item sd="0" x="3"/>
        <item sd="0" x="4"/>
        <item sd="0" x="5"/>
        <item t="default"/>
      </items>
    </pivotField>
    <pivotField name="Years " compact="0" outline="0" showAll="0">
      <items count="6">
        <item sd="0" x="0"/>
        <item sd="0" x="1"/>
        <item sd="0" x="2"/>
        <item sd="0" x="3"/>
        <item sd="0" x="4"/>
        <item t="default"/>
      </items>
    </pivotField>
  </pivotFields>
  <rowFields count="1">
    <field x="6"/>
  </rowFields>
  <rowItems count="6">
    <i>
      <x v="2"/>
    </i>
    <i>
      <x v="3"/>
    </i>
    <i>
      <x v="1"/>
    </i>
    <i>
      <x v="5"/>
    </i>
    <i>
      <x/>
    </i>
    <i>
      <x v="4"/>
    </i>
  </rowItems>
  <colFields count="1">
    <field x="-2"/>
  </colFields>
  <colItems count="2">
    <i>
      <x/>
    </i>
    <i i="1">
      <x v="1"/>
    </i>
  </colItems>
  <dataFields count="2">
    <dataField name=" Operating Profit" fld="10" baseField="0" baseItem="0" numFmtId="38"/>
    <dataField name="% Operating Profit" fld="10" showDataAs="percentOfTotal" baseField="0" baseItem="0" numFmtId="9"/>
  </dataFields>
  <formats count="9">
    <format dxfId="129">
      <pivotArea field="3" type="button" dataOnly="0" labelOnly="1" outline="0"/>
    </format>
    <format dxfId="128">
      <pivotArea dataOnly="0" labelOnly="1" outline="0" axis="axisValues" fieldPosition="0"/>
    </format>
    <format dxfId="127">
      <pivotArea field="3" type="button" dataOnly="0" labelOnly="1" outline="0"/>
    </format>
    <format dxfId="126">
      <pivotArea dataOnly="0" labelOnly="1" outline="0" axis="axisValues" fieldPosition="0"/>
    </format>
    <format dxfId="125">
      <pivotArea field="3" type="button" dataOnly="0" labelOnly="1" outline="0"/>
    </format>
    <format dxfId="124">
      <pivotArea dataOnly="0" labelOnly="1" outline="0" axis="axisValues" fieldPosition="0"/>
    </format>
    <format dxfId="123">
      <pivotArea outline="0" fieldPosition="0">
        <references count="1">
          <reference field="4294967294" count="1">
            <x v="1"/>
          </reference>
        </references>
      </pivotArea>
    </format>
    <format dxfId="122">
      <pivotArea outline="0" fieldPosition="0">
        <references count="1">
          <reference field="4294967294" count="1" selected="0">
            <x v="1"/>
          </reference>
        </references>
      </pivotArea>
    </format>
    <format dxfId="121">
      <pivotArea outline="0"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C8ACC32-3236-42CF-8D75-7A1652B84E9B}" name="ProfitMargin byMonth" cacheId="0"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compactData="0" multipleFieldFilters="0" chartFormat="1">
  <location ref="AK8:AM20" firstHeaderRow="0" firstDataRow="1" firstDataCol="1"/>
  <pivotFields count="17">
    <pivotField compact="0" outline="0" showAll="0">
      <items count="7">
        <item x="5"/>
        <item x="0"/>
        <item x="4"/>
        <item x="2"/>
        <item x="1"/>
        <item x="3"/>
        <item t="default"/>
      </items>
    </pivotField>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pivotField compact="0" outline="0" showAll="0"/>
    <pivotField compact="0" outline="0" showAll="0"/>
    <pivotField compact="0" outline="0" showAll="0">
      <items count="7">
        <item x="4"/>
        <item x="1"/>
        <item x="0"/>
        <item x="5"/>
        <item x="3"/>
        <item x="2"/>
        <item t="default"/>
      </items>
    </pivotField>
    <pivotField compact="0" numFmtId="8" outline="0" showAll="0"/>
    <pivotField compact="0" numFmtId="3" outline="0" showAll="0"/>
    <pivotField dataField="1" compact="0" numFmtId="6" outline="0" showAll="0"/>
    <pivotField dataField="1" compact="0" numFmtId="6" outline="0" showAll="0"/>
    <pivotField compact="0" numFmtId="9" outline="0" showAll="0"/>
    <pivotField compact="0" outline="0" showAll="0">
      <items count="4">
        <item x="0"/>
        <item x="2"/>
        <item x="1"/>
        <item t="default"/>
      </items>
    </pivotField>
    <pivotField compact="0" outline="0" showAll="0"/>
    <pivotField name="Months " axis="axisRow" compact="0" outline="0" showAll="0" sortType="ascending" defaultSubtotal="0">
      <items count="14">
        <item sd="0" x="1"/>
        <item sd="0" x="2"/>
        <item sd="0" x="3"/>
        <item sd="0" x="4"/>
        <item sd="0" x="5"/>
        <item sd="0" x="6"/>
        <item sd="0" x="7"/>
        <item sd="0" x="8"/>
        <item sd="0" x="9"/>
        <item sd="0" x="10"/>
        <item sd="0" x="11"/>
        <item sd="0" x="12"/>
        <item sd="0" x="0"/>
        <item sd="0" x="13"/>
      </items>
    </pivotField>
    <pivotField compact="0" outline="0" showAll="0" defaultSubtotal="0">
      <items count="6">
        <item sd="0" x="0"/>
        <item sd="0" x="1"/>
        <item sd="0" x="2"/>
        <item sd="0" x="3"/>
        <item sd="0" x="4"/>
        <item sd="0" x="5"/>
      </items>
    </pivotField>
    <pivotField compact="0" outline="0" showAll="0" defaultSubtotal="0">
      <items count="5">
        <item sd="0" x="0"/>
        <item sd="0" x="1"/>
        <item sd="0" x="2"/>
        <item sd="0" x="3"/>
        <item sd="0" x="4"/>
      </items>
    </pivotField>
  </pivotFields>
  <rowFields count="1">
    <field x="14"/>
  </rowFields>
  <rowItems count="12">
    <i>
      <x/>
    </i>
    <i>
      <x v="1"/>
    </i>
    <i>
      <x v="2"/>
    </i>
    <i>
      <x v="3"/>
    </i>
    <i>
      <x v="4"/>
    </i>
    <i>
      <x v="5"/>
    </i>
    <i>
      <x v="6"/>
    </i>
    <i>
      <x v="7"/>
    </i>
    <i>
      <x v="8"/>
    </i>
    <i>
      <x v="9"/>
    </i>
    <i>
      <x v="10"/>
    </i>
    <i>
      <x v="11"/>
    </i>
  </rowItems>
  <colFields count="1">
    <field x="-2"/>
  </colFields>
  <colItems count="2">
    <i>
      <x/>
    </i>
    <i i="1">
      <x v="1"/>
    </i>
  </colItems>
  <dataFields count="2">
    <dataField name=" Total Sales" fld="9" baseField="0" baseItem="0" numFmtId="6"/>
    <dataField name=" Operating Profit" fld="10"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5735E2A-7AB7-479B-94B6-5BED5B7C3878}" name="Total Unit Sold" cacheId="0" applyNumberFormats="0" applyBorderFormats="0" applyFontFormats="0" applyPatternFormats="0" applyAlignmentFormats="0" applyWidthHeightFormats="1" dataCaption="Values" missingCaption="0" updatedVersion="8" minRefreshableVersion="3" rowGrandTotals="0" colGrandTotals="0" itemPrintTitles="1" createdVersion="8" indent="0" compact="0" compactData="0" multipleFieldFilters="0" chartFormat="1">
  <location ref="M43:M44" firstHeaderRow="1" firstDataRow="1" firstDataCol="0"/>
  <pivotFields count="17">
    <pivotField compact="0" outline="0" showAll="0">
      <items count="7">
        <item x="5"/>
        <item x="0"/>
        <item x="4"/>
        <item x="2"/>
        <item x="1"/>
        <item x="3"/>
        <item t="default"/>
      </items>
    </pivotField>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items count="6">
        <item x="3"/>
        <item x="0"/>
        <item x="1"/>
        <item x="4"/>
        <item x="2"/>
        <item t="default"/>
      </items>
    </pivotField>
    <pivotField compact="0" outline="0" showAll="0"/>
    <pivotField compact="0" outline="0" showAll="0"/>
    <pivotField compact="0" outline="0" showAll="0">
      <items count="7">
        <item x="4"/>
        <item x="1"/>
        <item x="0"/>
        <item x="5"/>
        <item x="3"/>
        <item x="2"/>
        <item t="default"/>
      </items>
    </pivotField>
    <pivotField compact="0" numFmtId="8" outline="0" showAll="0"/>
    <pivotField dataField="1" compact="0" numFmtId="3" outline="0" showAll="0"/>
    <pivotField compact="0" numFmtId="6" outline="0"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compact="0" numFmtId="6" outline="0" showAll="0"/>
    <pivotField compact="0" numFmtId="9" outline="0" showAll="0"/>
    <pivotField compact="0" outline="0" showAll="0">
      <items count="4">
        <item x="0"/>
        <item x="2"/>
        <item x="1"/>
        <item t="default"/>
      </items>
    </pivotField>
    <pivotField compact="0" outline="0" showAll="0"/>
    <pivotField compact="0" outline="0" showAll="0" defaultSubtotal="0"/>
    <pivotField compact="0" outline="0" showAll="0" defaultSubtotal="0"/>
    <pivotField compact="0" outline="0" showAll="0" defaultSubtotal="0">
      <items count="5">
        <item x="0"/>
        <item x="1"/>
        <item x="2"/>
        <item x="3"/>
        <item x="4"/>
      </items>
    </pivotField>
  </pivotFields>
  <rowItems count="1">
    <i/>
  </rowItems>
  <colItems count="1">
    <i/>
  </colItems>
  <dataFields count="1">
    <dataField name="Total Units Sold" fld="8" baseField="0" baseItem="0" numFmtId="166"/>
  </dataFields>
  <formats count="2">
    <format dxfId="131">
      <pivotArea dataOnly="0" labelOnly="1" outline="0" axis="axisValues" fieldPosition="0"/>
    </format>
    <format dxfId="13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8FE71E1-11C5-4438-AFA3-D3D4AF443709}" name="Total Profit" cacheId="0" applyNumberFormats="0" applyBorderFormats="0" applyFontFormats="0" applyPatternFormats="0" applyAlignmentFormats="0" applyWidthHeightFormats="1" dataCaption="Values" missingCaption="0" updatedVersion="8" minRefreshableVersion="3" rowGrandTotals="0" colGrandTotals="0" itemPrintTitles="1" createdVersion="8" indent="0" compact="0" compactData="0" multipleFieldFilters="0" chartFormat="1">
  <location ref="P43:P44" firstHeaderRow="1" firstDataRow="1" firstDataCol="0"/>
  <pivotFields count="17">
    <pivotField compact="0" outline="0" showAll="0">
      <items count="7">
        <item x="5"/>
        <item x="0"/>
        <item x="4"/>
        <item x="2"/>
        <item x="1"/>
        <item x="3"/>
        <item t="default"/>
      </items>
    </pivotField>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items count="6">
        <item x="3"/>
        <item x="0"/>
        <item x="1"/>
        <item x="4"/>
        <item x="2"/>
        <item t="default"/>
      </items>
    </pivotField>
    <pivotField compact="0" outline="0" showAll="0"/>
    <pivotField compact="0" outline="0" showAll="0"/>
    <pivotField compact="0" outline="0" showAll="0">
      <items count="7">
        <item x="4"/>
        <item x="1"/>
        <item x="0"/>
        <item x="5"/>
        <item x="3"/>
        <item x="2"/>
        <item t="default"/>
      </items>
    </pivotField>
    <pivotField compact="0" numFmtId="8" outline="0" showAll="0"/>
    <pivotField compact="0" numFmtId="3" outline="0" showAll="0"/>
    <pivotField compact="0" numFmtId="6" outline="0"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dataField="1" compact="0" numFmtId="6" outline="0" showAll="0"/>
    <pivotField compact="0" numFmtId="9" outline="0" showAll="0"/>
    <pivotField compact="0" outline="0" showAll="0">
      <items count="4">
        <item x="0"/>
        <item x="2"/>
        <item x="1"/>
        <item t="default"/>
      </items>
    </pivotField>
    <pivotField compact="0" outline="0" showAll="0"/>
    <pivotField compact="0" outline="0" showAll="0" defaultSubtotal="0"/>
    <pivotField compact="0" outline="0" showAll="0" defaultSubtotal="0"/>
    <pivotField compact="0" outline="0" showAll="0" defaultSubtotal="0">
      <items count="5">
        <item x="0"/>
        <item x="1"/>
        <item x="2"/>
        <item x="3"/>
        <item x="4"/>
      </items>
    </pivotField>
  </pivotFields>
  <rowItems count="1">
    <i/>
  </rowItems>
  <colItems count="1">
    <i/>
  </colItems>
  <dataFields count="1">
    <dataField name=" Operating Profit" fld="10" baseField="0" baseItem="0" numFmtId="165"/>
  </dataFields>
  <formats count="2">
    <format dxfId="133">
      <pivotArea dataOnly="0" labelOnly="1" outline="0" axis="axisValues" fieldPosition="0"/>
    </format>
    <format dxfId="13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C326ABA-A31D-46BF-98C2-3D9E80310147}" name="KPI top Cit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U7:V8" firstHeaderRow="1" firstDataRow="1" firstDataCol="1"/>
  <pivotFields count="17">
    <pivotField compact="0" outline="0" showAll="0">
      <items count="7">
        <item x="5"/>
        <item x="0"/>
        <item x="4"/>
        <item x="2"/>
        <item x="1"/>
        <item x="3"/>
        <item t="default"/>
      </items>
    </pivotField>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measureFilter="1">
      <items count="6">
        <item x="3"/>
        <item x="0"/>
        <item x="1"/>
        <item x="4"/>
        <item x="2"/>
        <item t="default"/>
      </items>
    </pivotField>
    <pivotField compact="0" outline="0" showAll="0" measureFilter="1"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axis="axisRow" compact="0" outline="0" showAll="0" measureFilter="1"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compact="0" outline="0" showAll="0"/>
    <pivotField compact="0" numFmtId="8" outline="0" showAll="0"/>
    <pivotField compact="0" numFmtId="3" outline="0" showAll="0"/>
    <pivotField dataField="1" compact="0" numFmtId="6" outline="0" showAll="0"/>
    <pivotField compact="0" numFmtId="6" outline="0" showAll="0"/>
    <pivotField compact="0" numFmtId="9" outline="0" showAll="0"/>
    <pivotField compact="0" outline="0" showAll="0">
      <items count="4">
        <item x="0"/>
        <item x="2"/>
        <item x="1"/>
        <item t="default"/>
      </items>
    </pivotField>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6">
        <item x="0"/>
        <item x="1"/>
        <item x="2"/>
        <item x="3"/>
        <item x="4"/>
        <item t="default"/>
      </items>
    </pivotField>
  </pivotFields>
  <rowFields count="1">
    <field x="5"/>
  </rowFields>
  <rowItems count="1">
    <i>
      <x v="10"/>
    </i>
  </rowItems>
  <colItems count="1">
    <i/>
  </colItems>
  <dataFields count="1">
    <dataField name=" Total Sales" fld="9" baseField="0" baseItem="0" numFmtId="165"/>
  </dataFields>
  <formats count="13">
    <format dxfId="29">
      <pivotArea field="3" type="button" dataOnly="0" labelOnly="1" outline="0"/>
    </format>
    <format dxfId="28">
      <pivotArea dataOnly="0" labelOnly="1" outline="0" axis="axisValues" fieldPosition="0"/>
    </format>
    <format dxfId="27">
      <pivotArea field="3" type="button" dataOnly="0" labelOnly="1" outline="0"/>
    </format>
    <format dxfId="26">
      <pivotArea dataOnly="0" labelOnly="1" outline="0" axis="axisValues" fieldPosition="0"/>
    </format>
    <format dxfId="25">
      <pivotArea field="3" type="button" dataOnly="0" labelOnly="1" outline="0"/>
    </format>
    <format dxfId="24">
      <pivotArea dataOnly="0" labelOnly="1" outline="0" axis="axisValues" fieldPosition="0"/>
    </format>
    <format dxfId="23">
      <pivotArea field="4" type="button" dataOnly="0" labelOnly="1" outline="0"/>
    </format>
    <format dxfId="22">
      <pivotArea field="4" type="button" dataOnly="0" labelOnly="1" outline="0"/>
    </format>
    <format dxfId="21">
      <pivotArea field="4" type="button" dataOnly="0" labelOnly="1" outline="0"/>
    </format>
    <format dxfId="20">
      <pivotArea field="5" type="button" dataOnly="0" labelOnly="1" outline="0" axis="axisRow" fieldPosition="0"/>
    </format>
    <format dxfId="19">
      <pivotArea field="5" type="button" dataOnly="0" labelOnly="1" outline="0" axis="axisRow" fieldPosition="0"/>
    </format>
    <format dxfId="18">
      <pivotArea field="5" type="button" dataOnly="0" labelOnly="1" outline="0" axis="axisRow" fieldPosition="0"/>
    </format>
    <format dxfId="17">
      <pivotArea outline="0" collapsedLevelsAreSubtotals="1" fieldPosition="0"/>
    </format>
  </formats>
  <pivotTableStyleInfo name="PivotStyleLight16" showRowHeaders="1" showColHeaders="1" showRowStripes="0" showColStripes="0" showLastColumn="1"/>
  <filters count="3">
    <filter fld="3" type="count" evalOrder="-1" id="1" iMeasureFld="0">
      <autoFilter ref="A1">
        <filterColumn colId="0">
          <top10 val="1" filterVal="1"/>
        </filterColumn>
      </autoFilter>
    </filter>
    <filter fld="4" type="count" evalOrder="-1" id="2" iMeasureFld="0">
      <autoFilter ref="A1">
        <filterColumn colId="0">
          <top10 val="1" filterVal="1"/>
        </filterColumn>
      </autoFilter>
    </filter>
    <filter fld="5" type="count"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3F7FEBB-EB2A-45C5-9ED4-6AADC641E734}" name="Sales&amp;Profit Yearl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A5:AC7" firstHeaderRow="0" firstDataRow="1" firstDataCol="1"/>
  <pivotFields count="17">
    <pivotField compact="0" outline="0" showAll="0">
      <items count="7">
        <item x="5"/>
        <item x="0"/>
        <item x="4"/>
        <item x="2"/>
        <item x="1"/>
        <item x="3"/>
        <item t="default"/>
      </items>
    </pivotField>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items count="6">
        <item x="3"/>
        <item x="0"/>
        <item x="1"/>
        <item x="4"/>
        <item x="2"/>
        <item t="default"/>
      </items>
    </pivotField>
    <pivotField compact="0" outline="0" showAll="0"/>
    <pivotField compact="0" outline="0" showAll="0"/>
    <pivotField compact="0" outline="0" showAll="0"/>
    <pivotField compact="0" numFmtId="8" outline="0" showAll="0"/>
    <pivotField compact="0" numFmtId="3" outline="0" showAll="0"/>
    <pivotField dataField="1" compact="0" numFmtId="6" outline="0" showAll="0"/>
    <pivotField compact="0" numFmtId="6" outline="0" showAll="0"/>
    <pivotField compact="0" numFmtId="9" outline="0" showAll="0"/>
    <pivotField compact="0" outline="0" showAll="0">
      <items count="4">
        <item x="0"/>
        <item x="2"/>
        <item x="1"/>
        <item t="default"/>
      </items>
    </pivotField>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name="Years " axis="axisRow" compact="0" outline="0" showAll="0">
      <items count="6">
        <item sd="0" x="0"/>
        <item sd="0" x="1"/>
        <item sd="0" x="2"/>
        <item sd="0" x="3"/>
        <item sd="0" x="4"/>
        <item t="default"/>
      </items>
    </pivotField>
  </pivotFields>
  <rowFields count="1">
    <field x="16"/>
  </rowFields>
  <rowItems count="2">
    <i>
      <x v="1"/>
    </i>
    <i>
      <x v="2"/>
    </i>
  </rowItems>
  <colFields count="1">
    <field x="-2"/>
  </colFields>
  <colItems count="2">
    <i>
      <x/>
    </i>
    <i i="1">
      <x v="1"/>
    </i>
  </colItems>
  <dataFields count="2">
    <dataField name=" Total Sales" fld="9" baseField="0" baseItem="0" numFmtId="6"/>
    <dataField name="% Total Sales" fld="9" showDataAs="percentOfTotal" baseField="0" baseItem="0" numFmtId="9"/>
  </dataFields>
  <formats count="12">
    <format dxfId="41">
      <pivotArea field="3" type="button" dataOnly="0" labelOnly="1" outline="0"/>
    </format>
    <format dxfId="40">
      <pivotArea dataOnly="0" labelOnly="1" outline="0" axis="axisValues" fieldPosition="0"/>
    </format>
    <format dxfId="39">
      <pivotArea field="3" type="button" dataOnly="0" labelOnly="1" outline="0"/>
    </format>
    <format dxfId="38">
      <pivotArea dataOnly="0" labelOnly="1" outline="0" axis="axisValues" fieldPosition="0"/>
    </format>
    <format dxfId="37">
      <pivotArea field="3" type="button" dataOnly="0" labelOnly="1" outline="0"/>
    </format>
    <format dxfId="36">
      <pivotArea dataOnly="0" labelOnly="1" outline="0" axis="axisValues" fieldPosition="0"/>
    </format>
    <format dxfId="35">
      <pivotArea outline="0" fieldPosition="0">
        <references count="1">
          <reference field="4294967294" count="1">
            <x v="1"/>
          </reference>
        </references>
      </pivotArea>
    </format>
    <format dxfId="34">
      <pivotArea outline="0" fieldPosition="0">
        <references count="1">
          <reference field="4294967294" count="1" selected="0">
            <x v="1"/>
          </reference>
        </references>
      </pivotArea>
    </format>
    <format dxfId="33">
      <pivotArea field="16" type="button" dataOnly="0" labelOnly="1" outline="0" axis="axisRow" fieldPosition="0"/>
    </format>
    <format dxfId="32">
      <pivotArea dataOnly="0" labelOnly="1" outline="0" fieldPosition="0">
        <references count="1">
          <reference field="4294967294" count="2">
            <x v="0"/>
            <x v="1"/>
          </reference>
        </references>
      </pivotArea>
    </format>
    <format dxfId="31">
      <pivotArea field="16" type="button" dataOnly="0" labelOnly="1" outline="0" axis="axisRow" fieldPosition="0"/>
    </format>
    <format dxfId="3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5C0AB07-E153-4891-B82F-57F51F940FB7}" name="KPI top Stat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P7:Q8" firstHeaderRow="1" firstDataRow="1" firstDataCol="1"/>
  <pivotFields count="17">
    <pivotField compact="0" outline="0" showAll="0">
      <items count="7">
        <item x="5"/>
        <item x="0"/>
        <item x="4"/>
        <item x="2"/>
        <item x="1"/>
        <item x="3"/>
        <item t="default"/>
      </items>
    </pivotField>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measureFilter="1">
      <items count="6">
        <item x="3"/>
        <item x="0"/>
        <item x="1"/>
        <item x="4"/>
        <item x="2"/>
        <item t="default"/>
      </items>
    </pivotField>
    <pivotField axis="axisRow" compact="0" outline="0" showAll="0" measureFilter="1"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numFmtId="8" outline="0" showAll="0"/>
    <pivotField compact="0" numFmtId="3" outline="0" showAll="0"/>
    <pivotField dataField="1" compact="0" numFmtId="6" outline="0" showAll="0"/>
    <pivotField compact="0" numFmtId="6" outline="0" showAll="0"/>
    <pivotField compact="0" numFmtId="9" outline="0" showAll="0"/>
    <pivotField compact="0" outline="0" showAll="0">
      <items count="4">
        <item x="0"/>
        <item x="2"/>
        <item x="1"/>
        <item t="default"/>
      </items>
    </pivotField>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6">
        <item x="0"/>
        <item x="1"/>
        <item x="2"/>
        <item x="3"/>
        <item x="4"/>
        <item t="default"/>
      </items>
    </pivotField>
  </pivotFields>
  <rowFields count="1">
    <field x="4"/>
  </rowFields>
  <rowItems count="1">
    <i>
      <x v="31"/>
    </i>
  </rowItems>
  <colItems count="1">
    <i/>
  </colItems>
  <dataFields count="1">
    <dataField name=" Total Sales" fld="9" baseField="0" baseItem="0" numFmtId="165"/>
  </dataFields>
  <formats count="10">
    <format dxfId="51">
      <pivotArea field="3" type="button" dataOnly="0" labelOnly="1" outline="0"/>
    </format>
    <format dxfId="50">
      <pivotArea dataOnly="0" labelOnly="1" outline="0" axis="axisValues" fieldPosition="0"/>
    </format>
    <format dxfId="49">
      <pivotArea field="3" type="button" dataOnly="0" labelOnly="1" outline="0"/>
    </format>
    <format dxfId="48">
      <pivotArea dataOnly="0" labelOnly="1" outline="0" axis="axisValues" fieldPosition="0"/>
    </format>
    <format dxfId="47">
      <pivotArea field="3" type="button" dataOnly="0" labelOnly="1" outline="0"/>
    </format>
    <format dxfId="46">
      <pivotArea dataOnly="0" labelOnly="1" outline="0" axis="axisValues" fieldPosition="0"/>
    </format>
    <format dxfId="45">
      <pivotArea field="4" type="button" dataOnly="0" labelOnly="1" outline="0" axis="axisRow" fieldPosition="0"/>
    </format>
    <format dxfId="44">
      <pivotArea field="4" type="button" dataOnly="0" labelOnly="1" outline="0" axis="axisRow" fieldPosition="0"/>
    </format>
    <format dxfId="43">
      <pivotArea field="4" type="button" dataOnly="0" labelOnly="1" outline="0" axis="axisRow" fieldPosition="0"/>
    </format>
    <format dxfId="42">
      <pivotArea outline="0" collapsedLevelsAreSubtotals="1" fieldPosition="0"/>
    </format>
  </formats>
  <pivotTableStyleInfo name="PivotStyleLight16" showRowHeaders="1" showColHeaders="1" showRowStripes="0" showColStripes="0" showLastColumn="1"/>
  <filters count="2">
    <filter fld="3" type="count" evalOrder="-1" id="1" iMeasureFld="0">
      <autoFilter ref="A1">
        <filterColumn colId="0">
          <top10 val="1" filterVal="1"/>
        </filterColumn>
      </autoFilter>
    </filter>
    <filter fld="4"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C0A4FAA-30E6-4CEE-A4AD-207EB9D7F62B}" name="Top profit Cit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U14:V15" firstHeaderRow="1" firstDataRow="1" firstDataCol="1"/>
  <pivotFields count="17">
    <pivotField compact="0" outline="0" showAll="0">
      <items count="7">
        <item x="5"/>
        <item x="0"/>
        <item x="4"/>
        <item x="2"/>
        <item x="1"/>
        <item x="3"/>
        <item t="default"/>
      </items>
    </pivotField>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items count="6">
        <item x="3"/>
        <item x="0"/>
        <item x="1"/>
        <item x="4"/>
        <item x="2"/>
        <item t="default"/>
      </items>
    </pivotField>
    <pivotField compact="0" outline="0"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compact="0" outline="0" showAll="0" measureFilter="1"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compact="0" outline="0" showAll="0"/>
    <pivotField compact="0" numFmtId="8" outline="0" showAll="0"/>
    <pivotField compact="0" numFmtId="3" outline="0" showAll="0"/>
    <pivotField compact="0" numFmtId="6" outline="0" showAll="0"/>
    <pivotField dataField="1" compact="0" numFmtId="6" outline="0" showAll="0"/>
    <pivotField compact="0" numFmtId="9" outline="0" showAll="0"/>
    <pivotField compact="0" outline="0" showAll="0">
      <items count="4">
        <item x="0"/>
        <item x="2"/>
        <item x="1"/>
        <item t="default"/>
      </items>
    </pivotField>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6">
        <item x="0"/>
        <item x="1"/>
        <item x="2"/>
        <item x="3"/>
        <item x="4"/>
        <item t="default"/>
      </items>
    </pivotField>
  </pivotFields>
  <rowFields count="1">
    <field x="5"/>
  </rowFields>
  <rowItems count="1">
    <i>
      <x v="10"/>
    </i>
  </rowItems>
  <colItems count="1">
    <i/>
  </colItems>
  <dataFields count="1">
    <dataField name=" Operating Profit" fld="10" baseField="0" baseItem="0" numFmtId="6"/>
  </dataFields>
  <formats count="12">
    <format dxfId="63">
      <pivotArea field="3" type="button" dataOnly="0" labelOnly="1" outline="0"/>
    </format>
    <format dxfId="62">
      <pivotArea dataOnly="0" labelOnly="1" outline="0" axis="axisValues" fieldPosition="0"/>
    </format>
    <format dxfId="61">
      <pivotArea field="3" type="button" dataOnly="0" labelOnly="1" outline="0"/>
    </format>
    <format dxfId="60">
      <pivotArea dataOnly="0" labelOnly="1" outline="0" axis="axisValues" fieldPosition="0"/>
    </format>
    <format dxfId="59">
      <pivotArea field="3" type="button" dataOnly="0" labelOnly="1" outline="0"/>
    </format>
    <format dxfId="58">
      <pivotArea dataOnly="0" labelOnly="1" outline="0" axis="axisValues" fieldPosition="0"/>
    </format>
    <format dxfId="57">
      <pivotArea field="4" type="button" dataOnly="0" labelOnly="1" outline="0"/>
    </format>
    <format dxfId="56">
      <pivotArea field="4" type="button" dataOnly="0" labelOnly="1" outline="0"/>
    </format>
    <format dxfId="55">
      <pivotArea field="4" type="button" dataOnly="0" labelOnly="1" outline="0"/>
    </format>
    <format dxfId="54">
      <pivotArea field="5" type="button" dataOnly="0" labelOnly="1" outline="0" axis="axisRow" fieldPosition="0"/>
    </format>
    <format dxfId="53">
      <pivotArea field="5" type="button" dataOnly="0" labelOnly="1" outline="0" axis="axisRow" fieldPosition="0"/>
    </format>
    <format dxfId="52">
      <pivotArea field="5" type="button" dataOnly="0" labelOnly="1" outline="0" axis="axisRow" fieldPosition="0"/>
    </format>
  </formats>
  <pivotTableStyleInfo name="PivotStyleLight16" showRowHeaders="1" showColHeaders="1" showRowStripes="0" showColStripes="0" showLastColumn="1"/>
  <filters count="1">
    <filter fld="5" type="count" evalOrder="-1" id="4"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92F1E73-F4B6-42F7-90CF-C4AE236C8DBD}" name="KPI top Region"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J7:K8" firstHeaderRow="1" firstDataRow="1" firstDataCol="1"/>
  <pivotFields count="17">
    <pivotField compact="0" outline="0" showAll="0">
      <items count="7">
        <item x="5"/>
        <item x="0"/>
        <item x="4"/>
        <item x="2"/>
        <item x="1"/>
        <item x="3"/>
        <item t="default"/>
      </items>
    </pivotField>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compact="0" outline="0" showAll="0" measureFilter="1">
      <items count="6">
        <item x="3"/>
        <item x="0"/>
        <item x="1"/>
        <item x="4"/>
        <item x="2"/>
        <item t="default"/>
      </items>
    </pivotField>
    <pivotField compact="0" outline="0" showAll="0"/>
    <pivotField compact="0" outline="0" showAll="0"/>
    <pivotField compact="0" outline="0" showAll="0"/>
    <pivotField compact="0" numFmtId="8" outline="0" showAll="0"/>
    <pivotField compact="0" numFmtId="3" outline="0" showAll="0"/>
    <pivotField dataField="1" compact="0" numFmtId="6" outline="0" showAll="0"/>
    <pivotField compact="0" numFmtId="6" outline="0" showAll="0"/>
    <pivotField compact="0" numFmtId="9" outline="0" showAll="0"/>
    <pivotField compact="0" outline="0" showAll="0">
      <items count="4">
        <item x="0"/>
        <item x="2"/>
        <item x="1"/>
        <item t="default"/>
      </items>
    </pivotField>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6">
        <item x="0"/>
        <item x="1"/>
        <item x="2"/>
        <item x="3"/>
        <item x="4"/>
        <item t="default"/>
      </items>
    </pivotField>
  </pivotFields>
  <rowFields count="1">
    <field x="3"/>
  </rowFields>
  <rowItems count="1">
    <i>
      <x v="4"/>
    </i>
  </rowItems>
  <colItems count="1">
    <i/>
  </colItems>
  <dataFields count="1">
    <dataField name=" Total Sales" fld="9" baseField="0" baseItem="0" numFmtId="165"/>
  </dataFields>
  <formats count="8">
    <format dxfId="71">
      <pivotArea field="3" type="button" dataOnly="0" labelOnly="1" outline="0" axis="axisRow" fieldPosition="0"/>
    </format>
    <format dxfId="70">
      <pivotArea dataOnly="0" labelOnly="1" outline="0" axis="axisValues" fieldPosition="0"/>
    </format>
    <format dxfId="69">
      <pivotArea field="3" type="button" dataOnly="0" labelOnly="1" outline="0" axis="axisRow" fieldPosition="0"/>
    </format>
    <format dxfId="68">
      <pivotArea dataOnly="0" labelOnly="1" outline="0" axis="axisValues" fieldPosition="0"/>
    </format>
    <format dxfId="67">
      <pivotArea field="3" type="button" dataOnly="0" labelOnly="1" outline="0" axis="axisRow" fieldPosition="0"/>
    </format>
    <format dxfId="66">
      <pivotArea dataOnly="0" labelOnly="1" outline="0" axis="axisValues" fieldPosition="0"/>
    </format>
    <format dxfId="65">
      <pivotArea outline="0" collapsedLevelsAreSubtotals="1" fieldPosition="0"/>
    </format>
    <format dxfId="64">
      <pivotArea field="3" type="button" dataOnly="0" labelOnly="1" outline="0" axis="axisRow" fieldPosition="0"/>
    </format>
  </formats>
  <pivotTableStyleInfo name="PivotStyleLight16" showRowHeaders="1" showColHeaders="1" showRowStripes="0" showColStripes="0" showLastColumn="1"/>
  <filters count="1">
    <filter fld="3"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4C55BD5-FA16-4272-B1FD-1BC5D92E8F63}" name="Top profit Stat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
  <location ref="O14:P15" firstHeaderRow="1" firstDataRow="1" firstDataCol="1"/>
  <pivotFields count="17">
    <pivotField compact="0" outline="0" showAll="0">
      <items count="7">
        <item x="5"/>
        <item x="0"/>
        <item x="4"/>
        <item x="2"/>
        <item x="1"/>
        <item x="3"/>
        <item t="default"/>
      </items>
    </pivotField>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items count="6">
        <item x="3"/>
        <item x="0"/>
        <item x="1"/>
        <item x="4"/>
        <item x="2"/>
        <item t="default"/>
      </items>
    </pivotField>
    <pivotField axis="axisRow" compact="0" outline="0" showAll="0" measureFilter="1"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numFmtId="8" outline="0" showAll="0"/>
    <pivotField compact="0" numFmtId="3" outline="0" showAll="0"/>
    <pivotField compact="0" numFmtId="6" outline="0" showAll="0"/>
    <pivotField dataField="1" compact="0" numFmtId="6" outline="0" showAll="0"/>
    <pivotField compact="0" numFmtId="9" outline="0" showAll="0"/>
    <pivotField compact="0" outline="0" showAll="0">
      <items count="4">
        <item x="0"/>
        <item x="2"/>
        <item x="1"/>
        <item t="default"/>
      </items>
    </pivotField>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6">
        <item x="0"/>
        <item x="1"/>
        <item x="2"/>
        <item x="3"/>
        <item x="4"/>
        <item t="default"/>
      </items>
    </pivotField>
  </pivotFields>
  <rowFields count="1">
    <field x="4"/>
  </rowFields>
  <rowItems count="1">
    <i>
      <x v="31"/>
    </i>
  </rowItems>
  <colItems count="1">
    <i/>
  </colItems>
  <dataFields count="1">
    <dataField name=" Operating Profit" fld="10" baseField="0" baseItem="0" numFmtId="6"/>
  </dataFields>
  <formats count="9">
    <format dxfId="80">
      <pivotArea field="3" type="button" dataOnly="0" labelOnly="1" outline="0"/>
    </format>
    <format dxfId="79">
      <pivotArea dataOnly="0" labelOnly="1" outline="0" axis="axisValues" fieldPosition="0"/>
    </format>
    <format dxfId="78">
      <pivotArea field="3" type="button" dataOnly="0" labelOnly="1" outline="0"/>
    </format>
    <format dxfId="77">
      <pivotArea dataOnly="0" labelOnly="1" outline="0" axis="axisValues" fieldPosition="0"/>
    </format>
    <format dxfId="76">
      <pivotArea field="3" type="button" dataOnly="0" labelOnly="1" outline="0"/>
    </format>
    <format dxfId="75">
      <pivotArea dataOnly="0" labelOnly="1" outline="0" axis="axisValues" fieldPosition="0"/>
    </format>
    <format dxfId="74">
      <pivotArea field="4" type="button" dataOnly="0" labelOnly="1" outline="0" axis="axisRow" fieldPosition="0"/>
    </format>
    <format dxfId="73">
      <pivotArea field="4" type="button" dataOnly="0" labelOnly="1" outline="0" axis="axisRow" fieldPosition="0"/>
    </format>
    <format dxfId="72">
      <pivotArea field="4" type="button" dataOnly="0" labelOnly="1" outline="0" axis="axisRow" fieldPosition="0"/>
    </format>
  </formats>
  <pivotTableStyleInfo name="PivotStyleLight16" showRowHeaders="1" showColHeaders="1" showRowStripes="0" showColStripes="0" showLastColumn="1"/>
  <filters count="1">
    <filter fld="4" type="count"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D1D5312-E49E-427B-A37A-D764C608E031}" name="SalesByRegion" cacheId="0" applyNumberFormats="0" applyBorderFormats="0" applyFontFormats="0" applyPatternFormats="0" applyAlignmentFormats="0" applyWidthHeightFormats="1" dataCaption="Values" missingCaption="0" updatedVersion="8" minRefreshableVersion="3" rowGrandTotals="0" colGrandTotals="0" itemPrintTitles="1" createdVersion="8" indent="0" compact="0" compactData="0" multipleFieldFilters="0" chartFormat="1">
  <location ref="AN9:AP14" firstHeaderRow="0" firstDataRow="1" firstDataCol="1"/>
  <pivotFields count="17">
    <pivotField compact="0" outline="0" showAll="0">
      <items count="7">
        <item x="5"/>
        <item x="0"/>
        <item x="4"/>
        <item x="2"/>
        <item x="1"/>
        <item x="3"/>
        <item t="default"/>
      </items>
    </pivotField>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compact="0" outline="0"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compact="0" outline="0" showAll="0" measureFilter="1"/>
    <pivotField compact="0" outline="0" showAll="0"/>
    <pivotField compact="0" outline="0" showAll="0">
      <items count="7">
        <item x="4"/>
        <item x="1"/>
        <item x="0"/>
        <item x="5"/>
        <item x="3"/>
        <item x="2"/>
        <item t="default"/>
      </items>
    </pivotField>
    <pivotField compact="0" numFmtId="8" outline="0" showAll="0"/>
    <pivotField compact="0" numFmtId="3" outline="0" showAll="0"/>
    <pivotField dataField="1" compact="0" numFmtId="6" outline="0" showAll="0"/>
    <pivotField compact="0" numFmtId="6" outline="0" showAll="0"/>
    <pivotField compact="0" numFmtId="9" outline="0" showAll="0"/>
    <pivotField compact="0" outline="0" showAll="0">
      <items count="4">
        <item x="0"/>
        <item x="2"/>
        <item x="1"/>
        <item t="default"/>
      </items>
    </pivotField>
    <pivotField compact="0" outline="0" showAll="0"/>
    <pivotField compact="0" outline="0" showAll="0" defaultSubtotal="0"/>
    <pivotField compact="0" outline="0" showAll="0" defaultSubtotal="0"/>
    <pivotField compact="0" outline="0" showAll="0" defaultSubtotal="0">
      <items count="5">
        <item x="0"/>
        <item x="1"/>
        <item x="2"/>
        <item x="3"/>
        <item x="4"/>
      </items>
    </pivotField>
  </pivotFields>
  <rowFields count="1">
    <field x="3"/>
  </rowFields>
  <rowItems count="5">
    <i>
      <x v="4"/>
    </i>
    <i>
      <x v="1"/>
    </i>
    <i>
      <x v="3"/>
    </i>
    <i>
      <x v="2"/>
    </i>
    <i>
      <x/>
    </i>
  </rowItems>
  <colFields count="1">
    <field x="-2"/>
  </colFields>
  <colItems count="2">
    <i>
      <x/>
    </i>
    <i i="1">
      <x v="1"/>
    </i>
  </colItems>
  <dataFields count="2">
    <dataField name=" Total Sales" fld="9" baseField="0" baseItem="0" numFmtId="6"/>
    <dataField name="% Total Sales" fld="9" showDataAs="percentOfTotal" baseField="0" baseItem="0" numFmtId="10"/>
  </dataField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6367FF9-ECA7-4E2A-BD00-73578912A064}" name="SalesbyState" cacheId="0"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compactData="0" multipleFieldFilters="0" chartFormat="1">
  <location ref="AT9:AV19" firstHeaderRow="0" firstDataRow="1" firstDataCol="1"/>
  <pivotFields count="17">
    <pivotField compact="0" outline="0" showAll="0">
      <items count="7">
        <item x="5"/>
        <item x="0"/>
        <item x="4"/>
        <item x="2"/>
        <item x="1"/>
        <item x="3"/>
        <item t="default"/>
      </items>
    </pivotField>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pivotField axis="axisRow" compact="0" outline="0" showAll="0" measureFilter="1">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compact="0" outline="0" showAll="0"/>
    <pivotField compact="0" outline="0" showAll="0">
      <items count="7">
        <item x="4"/>
        <item x="1"/>
        <item x="0"/>
        <item x="5"/>
        <item x="3"/>
        <item x="2"/>
        <item t="default"/>
      </items>
    </pivotField>
    <pivotField compact="0" numFmtId="8" outline="0" showAll="0"/>
    <pivotField compact="0" numFmtId="3" outline="0" showAll="0"/>
    <pivotField dataField="1" compact="0" numFmtId="6" outline="0" showAll="0"/>
    <pivotField compact="0" numFmtId="6" outline="0" showAll="0"/>
    <pivotField compact="0" numFmtId="9" outline="0" showAll="0"/>
    <pivotField compact="0" outline="0" showAll="0">
      <items count="4">
        <item x="0"/>
        <item x="2"/>
        <item x="1"/>
        <item t="default"/>
      </items>
    </pivotField>
    <pivotField compact="0" outline="0" showAll="0"/>
    <pivotField compact="0" outline="0" showAll="0" defaultSubtotal="0"/>
    <pivotField compact="0" outline="0" showAll="0" defaultSubtotal="0"/>
    <pivotField compact="0" outline="0" showAll="0" defaultSubtotal="0">
      <items count="5">
        <item x="0"/>
        <item x="1"/>
        <item x="2"/>
        <item x="3"/>
        <item x="4"/>
      </items>
    </pivotField>
  </pivotFields>
  <rowFields count="1">
    <field x="4"/>
  </rowFields>
  <rowItems count="10">
    <i>
      <x v="4"/>
    </i>
    <i>
      <x v="8"/>
    </i>
    <i>
      <x v="10"/>
    </i>
    <i>
      <x v="17"/>
    </i>
    <i>
      <x v="31"/>
    </i>
    <i>
      <x v="32"/>
    </i>
    <i>
      <x v="39"/>
    </i>
    <i>
      <x v="42"/>
    </i>
    <i>
      <x v="45"/>
    </i>
    <i>
      <x v="46"/>
    </i>
  </rowItems>
  <colFields count="1">
    <field x="-2"/>
  </colFields>
  <colItems count="2">
    <i>
      <x/>
    </i>
    <i i="1">
      <x v="1"/>
    </i>
  </colItems>
  <dataFields count="2">
    <dataField name=" Total Sales" fld="9" baseField="0" baseItem="0" numFmtId="6"/>
    <dataField name="% Total Sales" fld="9" showDataAs="percentOfTotal" baseField="0" baseItem="0" numFmtId="10"/>
  </dataField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DCE2150-CFDE-4954-BFFF-BE1C3D95223B}" name="SalesbyCity" cacheId="0"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compactData="0" multipleFieldFilters="0" chartFormat="1">
  <location ref="BD9:BF19" firstHeaderRow="0" firstDataRow="1" firstDataCol="1"/>
  <pivotFields count="17">
    <pivotField compact="0" outline="0" showAll="0">
      <items count="7">
        <item x="5"/>
        <item x="0"/>
        <item x="4"/>
        <item x="2"/>
        <item x="1"/>
        <item x="3"/>
        <item t="default"/>
      </items>
    </pivotField>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pivotField compact="0" outline="0" showAll="0" measureFilter="1"/>
    <pivotField axis="axisRow" compact="0" outline="0" showAll="0" measureFilter="1"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compact="0" outline="0" showAll="0">
      <items count="7">
        <item x="4"/>
        <item x="1"/>
        <item x="0"/>
        <item x="5"/>
        <item x="3"/>
        <item x="2"/>
        <item t="default"/>
      </items>
    </pivotField>
    <pivotField compact="0" numFmtId="8" outline="0" showAll="0"/>
    <pivotField compact="0" numFmtId="3" outline="0" showAll="0"/>
    <pivotField dataField="1" compact="0" numFmtId="6" outline="0" showAll="0"/>
    <pivotField compact="0" numFmtId="6" outline="0" showAll="0"/>
    <pivotField compact="0" numFmtId="9" outline="0" showAll="0"/>
    <pivotField compact="0" outline="0" showAll="0">
      <items count="4">
        <item x="0"/>
        <item x="2"/>
        <item x="1"/>
        <item t="default"/>
      </items>
    </pivotField>
    <pivotField compact="0" outline="0" showAll="0"/>
    <pivotField compact="0" outline="0" showAll="0" defaultSubtotal="0"/>
    <pivotField compact="0" outline="0" showAll="0" defaultSubtotal="0"/>
    <pivotField compact="0" outline="0" showAll="0" defaultSubtotal="0">
      <items count="5">
        <item x="0"/>
        <item x="1"/>
        <item x="2"/>
        <item x="3"/>
        <item x="4"/>
      </items>
    </pivotField>
  </pivotFields>
  <rowFields count="1">
    <field x="5"/>
  </rowFields>
  <rowItems count="10">
    <i>
      <x v="10"/>
    </i>
    <i>
      <x v="35"/>
    </i>
    <i>
      <x v="46"/>
    </i>
    <i>
      <x v="31"/>
    </i>
    <i>
      <x v="42"/>
    </i>
    <i>
      <x v="39"/>
    </i>
    <i>
      <x v="47"/>
    </i>
    <i>
      <x v="28"/>
    </i>
    <i>
      <x v="22"/>
    </i>
    <i>
      <x/>
    </i>
  </rowItems>
  <colFields count="1">
    <field x="-2"/>
  </colFields>
  <colItems count="2">
    <i>
      <x/>
    </i>
    <i i="1">
      <x v="1"/>
    </i>
  </colItems>
  <dataFields count="2">
    <dataField name=" Total Sales" fld="9" baseField="0" baseItem="0" numFmtId="6"/>
    <dataField name="% Total Sales" fld="9" showDataAs="percentOfTotal" baseField="0" baseItem="0" numFmtId="10"/>
  </dataFields>
  <pivotTableStyleInfo name="PivotStyleLight16" showRowHeaders="1" showColHeaders="1" showRowStripes="0" showColStripes="0" showLastColumn="1"/>
  <filters count="2">
    <filter fld="4" type="count" evalOrder="-1" id="1" iMeasureFld="0">
      <autoFilter ref="A1">
        <filterColumn colId="0">
          <top10 val="10" filterVal="10"/>
        </filterColumn>
      </autoFilter>
    </filter>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7DB84B8-E210-4B94-9029-798FA8FEB7A4}" name="Top profit region" cacheId="0" applyNumberFormats="0" applyBorderFormats="0" applyFontFormats="0" applyPatternFormats="0" applyAlignmentFormats="0" applyWidthHeightFormats="1" dataCaption="Values" updatedVersion="8" minRefreshableVersion="3" preserveFormatting="0" rowGrandTotals="0" colGrandTotals="0" itemPrintTitles="1" createdVersion="8" indent="0" compact="0" compactData="0" multipleFieldFilters="0">
  <location ref="I14:J15" firstHeaderRow="1" firstDataRow="1" firstDataCol="1"/>
  <pivotFields count="17">
    <pivotField compact="0" outline="0" showAll="0">
      <items count="7">
        <item x="5"/>
        <item x="0"/>
        <item x="4"/>
        <item x="2"/>
        <item x="1"/>
        <item x="3"/>
        <item t="default"/>
      </items>
    </pivotField>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compact="0" outline="0" showAll="0" measureFilter="1"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numFmtId="8" outline="0" showAll="0"/>
    <pivotField compact="0" numFmtId="3" outline="0" showAll="0"/>
    <pivotField compact="0" numFmtId="6" outline="0" showAll="0"/>
    <pivotField dataField="1" compact="0" numFmtId="6" outline="0" showAll="0"/>
    <pivotField compact="0" numFmtId="9" outline="0" showAll="0"/>
    <pivotField compact="0" outline="0" showAll="0">
      <items count="4">
        <item x="0"/>
        <item x="2"/>
        <item x="1"/>
        <item t="default"/>
      </items>
    </pivotField>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6">
        <item x="0"/>
        <item x="1"/>
        <item x="2"/>
        <item x="3"/>
        <item x="4"/>
        <item t="default"/>
      </items>
    </pivotField>
  </pivotFields>
  <rowFields count="1">
    <field x="3"/>
  </rowFields>
  <rowItems count="1">
    <i>
      <x v="4"/>
    </i>
  </rowItems>
  <colItems count="1">
    <i/>
  </colItems>
  <dataFields count="1">
    <dataField name=" Operating Profit" fld="10" baseField="0" baseItem="0" numFmtId="6"/>
  </dataFields>
  <pivotTableStyleInfo name="PivotStyleLight16" showRowHeaders="1" showColHeaders="1" showRowStripes="0" showColStripes="0" showLastColumn="1"/>
  <filters count="1">
    <filter fld="3" type="count" evalOrder="-1" id="7"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E720919-F831-4661-B95E-37DA7273FDAD}" name="Sales&amp;Profit Monthl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
  <location ref="AF5:AJ17" firstHeaderRow="0" firstDataRow="1" firstDataCol="1"/>
  <pivotFields count="17">
    <pivotField compact="0" outline="0" showAll="0">
      <items count="7">
        <item x="5"/>
        <item x="0"/>
        <item x="4"/>
        <item x="2"/>
        <item x="1"/>
        <item x="3"/>
        <item t="default"/>
      </items>
    </pivotField>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items count="6">
        <item x="3"/>
        <item x="0"/>
        <item x="1"/>
        <item x="4"/>
        <item x="2"/>
        <item t="default"/>
      </items>
    </pivotField>
    <pivotField compact="0" outline="0" showAll="0"/>
    <pivotField compact="0" outline="0" showAll="0"/>
    <pivotField compact="0" outline="0" showAll="0"/>
    <pivotField compact="0" numFmtId="8" outline="0" showAll="0"/>
    <pivotField compact="0" numFmtId="3" outline="0" showAll="0"/>
    <pivotField dataField="1" compact="0" numFmtId="6" outline="0" showAll="0"/>
    <pivotField dataField="1" compact="0" numFmtId="6" outline="0" showAll="0"/>
    <pivotField compact="0" numFmtId="9" outline="0" showAll="0"/>
    <pivotField compact="0" outline="0" showAll="0">
      <items count="4">
        <item x="0"/>
        <item x="2"/>
        <item x="1"/>
        <item t="default"/>
      </items>
    </pivotField>
    <pivotField compact="0" outline="0" showAll="0"/>
    <pivotField name="Months "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name="Years " compact="0" outline="0" showAll="0">
      <items count="6">
        <item sd="0" x="0"/>
        <item sd="0" x="1"/>
        <item sd="0" x="2"/>
        <item sd="0" x="3"/>
        <item sd="0" x="4"/>
        <item t="default"/>
      </items>
    </pivotField>
  </pivotFields>
  <rowFields count="1">
    <field x="14"/>
  </rowFields>
  <rowItems count="12">
    <i>
      <x v="1"/>
    </i>
    <i>
      <x v="2"/>
    </i>
    <i>
      <x v="3"/>
    </i>
    <i>
      <x v="4"/>
    </i>
    <i>
      <x v="5"/>
    </i>
    <i>
      <x v="6"/>
    </i>
    <i>
      <x v="7"/>
    </i>
    <i>
      <x v="8"/>
    </i>
    <i>
      <x v="9"/>
    </i>
    <i>
      <x v="10"/>
    </i>
    <i>
      <x v="11"/>
    </i>
    <i>
      <x v="12"/>
    </i>
  </rowItems>
  <colFields count="1">
    <field x="-2"/>
  </colFields>
  <colItems count="4">
    <i>
      <x/>
    </i>
    <i i="1">
      <x v="1"/>
    </i>
    <i i="2">
      <x v="2"/>
    </i>
    <i i="3">
      <x v="3"/>
    </i>
  </colItems>
  <dataFields count="4">
    <dataField name=" Total Sales" fld="9" baseField="0" baseItem="0" numFmtId="6"/>
    <dataField name="% Total Sales" fld="9" showDataAs="percentOfTotal" baseField="0" baseItem="0" numFmtId="9"/>
    <dataField name="% Operating Profit" fld="10" showDataAs="percentOfTotal" baseField="0" baseItem="0" numFmtId="10"/>
    <dataField name=" Operating Profit" fld="10" baseField="0" baseItem="0" numFmtId="6"/>
  </dataFields>
  <formats count="13">
    <format dxfId="93">
      <pivotArea field="3" type="button" dataOnly="0" labelOnly="1" outline="0"/>
    </format>
    <format dxfId="92">
      <pivotArea dataOnly="0" labelOnly="1" outline="0" axis="axisValues" fieldPosition="0"/>
    </format>
    <format dxfId="91">
      <pivotArea field="3" type="button" dataOnly="0" labelOnly="1" outline="0"/>
    </format>
    <format dxfId="90">
      <pivotArea dataOnly="0" labelOnly="1" outline="0" axis="axisValues" fieldPosition="0"/>
    </format>
    <format dxfId="89">
      <pivotArea field="3" type="button" dataOnly="0" labelOnly="1" outline="0"/>
    </format>
    <format dxfId="88">
      <pivotArea dataOnly="0" labelOnly="1" outline="0" axis="axisValues" fieldPosition="0"/>
    </format>
    <format dxfId="87">
      <pivotArea outline="0" fieldPosition="0">
        <references count="1">
          <reference field="4294967294" count="1">
            <x v="1"/>
          </reference>
        </references>
      </pivotArea>
    </format>
    <format dxfId="86">
      <pivotArea field="14" type="button" dataOnly="0" labelOnly="1" outline="0" axis="axisRow" fieldPosition="0"/>
    </format>
    <format dxfId="85">
      <pivotArea dataOnly="0" labelOnly="1" outline="0" fieldPosition="0">
        <references count="1">
          <reference field="4294967294" count="2">
            <x v="0"/>
            <x v="1"/>
          </reference>
        </references>
      </pivotArea>
    </format>
    <format dxfId="84">
      <pivotArea field="14" type="button" dataOnly="0" labelOnly="1" outline="0" axis="axisRow" fieldPosition="0"/>
    </format>
    <format dxfId="83">
      <pivotArea dataOnly="0" labelOnly="1" outline="0" fieldPosition="0">
        <references count="1">
          <reference field="4294967294" count="2">
            <x v="0"/>
            <x v="1"/>
          </reference>
        </references>
      </pivotArea>
    </format>
    <format dxfId="82">
      <pivotArea outline="0" fieldPosition="0">
        <references count="1">
          <reference field="4294967294" count="1" selected="0">
            <x v="1"/>
          </reference>
        </references>
      </pivotArea>
    </format>
    <format dxfId="81">
      <pivotArea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22FED0BC-FD31-4C57-A000-96D686DD0AC4}" sourceName="Retailer">
  <pivotTables>
    <pivotTable tabId="4" name="Sales by Product"/>
    <pivotTable tabId="4" name="Profit by Product"/>
    <pivotTable tabId="4" name="Sales&amp;Profit Qtr"/>
    <pivotTable tabId="4" name="ProfitMargin byMonth"/>
    <pivotTable tabId="4" name="PY and CY"/>
    <pivotTable tabId="4" name="Revenue"/>
    <pivotTable tabId="4" name="Total Profit"/>
    <pivotTable tabId="4" name="Total Unit Sold"/>
  </pivotTables>
  <data>
    <tabular pivotCacheId="3568423">
      <items count="6">
        <i x="5" s="1"/>
        <i x="0" s="1"/>
        <i x="4" s="1"/>
        <i x="2" s="1"/>
        <i x="1"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DBE7DA97-3044-4A18-A4CC-7907AC7E05A2}" sourceName="Sales Method">
  <pivotTables>
    <pivotTable tabId="4" name="Sales by Product"/>
    <pivotTable tabId="4" name="Profit by Product"/>
    <pivotTable tabId="4" name="Sales&amp;Profit Qtr"/>
    <pivotTable tabId="4" name="ProfitMargin byMonth"/>
    <pivotTable tabId="4" name="PY and CY"/>
    <pivotTable tabId="4" name="Revenue"/>
    <pivotTable tabId="4" name="Total Profit"/>
    <pivotTable tabId="4" name="Total Unit Sold"/>
  </pivotTables>
  <data>
    <tabular pivotCacheId="3568423">
      <items count="3">
        <i x="0" s="1"/>
        <i x="2" s="1"/>
        <i x="1"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1" xr10:uid="{8F549E49-2563-40BA-95B3-76386AB6BF56}" sourceName="Retailer">
  <pivotTables>
    <pivotTable tabId="2" name="Sales&amp;Profit Monthly"/>
    <pivotTable tabId="2" name="KPI top City"/>
    <pivotTable tabId="2" name="KPI top Region"/>
    <pivotTable tabId="2" name="KPI top State"/>
    <pivotTable tabId="2" name="Sales&amp;Profit Yearly"/>
    <pivotTable tabId="2" name="SalesbyCity"/>
    <pivotTable tabId="2" name="SalesByRegion"/>
    <pivotTable tabId="2" name="SalesbyState"/>
    <pivotTable tabId="2" name="Top profit City"/>
    <pivotTable tabId="2" name="Top profit region"/>
    <pivotTable tabId="2" name="Top profit State"/>
  </pivotTables>
  <data>
    <tabular pivotCacheId="3568423">
      <items count="6">
        <i x="5" s="1"/>
        <i x="0" s="1"/>
        <i x="4" s="1"/>
        <i x="2" s="1"/>
        <i x="1" s="1"/>
        <i x="3"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1" xr10:uid="{79050515-42C5-413F-8F75-B5CF995C7AC8}" sourceName="Sales Method">
  <pivotTables>
    <pivotTable tabId="2" name="Sales&amp;Profit Monthly"/>
    <pivotTable tabId="2" name="KPI top City"/>
    <pivotTable tabId="2" name="KPI top Region"/>
    <pivotTable tabId="2" name="KPI top State"/>
    <pivotTable tabId="2" name="Sales&amp;Profit Yearly"/>
    <pivotTable tabId="2" name="SalesbyCity"/>
    <pivotTable tabId="2" name="SalesByRegion"/>
    <pivotTable tabId="2" name="SalesbyState"/>
    <pivotTable tabId="2" name="Top profit City"/>
    <pivotTable tabId="2" name="Top profit region"/>
    <pivotTable tabId="2" name="Top profit State"/>
  </pivotTables>
  <data>
    <tabular pivotCacheId="3568423">
      <items count="3">
        <i x="0" s="1"/>
        <i x="2" s="1"/>
        <i x="1"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9CE6B6F0-461A-4CDF-A3B4-CB775739E6E3}" sourceName="Years (Invoice Date)">
  <pivotTables>
    <pivotTable tabId="4" name="Sales by Product"/>
    <pivotTable tabId="4" name="Profit by Product"/>
    <pivotTable tabId="4" name="ProfitMargin byMonth"/>
    <pivotTable tabId="4" name="Sales&amp;Profit Qtr"/>
  </pivotTables>
  <data>
    <tabular pivotCacheId="3568423">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1" xr10:uid="{4459E966-533A-4AD0-9B2D-9B92C5D45FF4}" cache="Slicer_Retailer" caption="Retailer" columnCount="2" showCaption="0" rowHeight="241300"/>
  <slicer name="Sales Method 2" xr10:uid="{5DB8E4E7-F20F-4892-8777-29B68ED5A02D}" cache="Slicer_Sales_Method" caption="Sales Method" showCaption="0" rowHeight="241300"/>
  <slicer name="Years " xr10:uid="{BBBF9876-1A5C-41E1-8C90-8D4EFF41205D}" cache="Slicer_Years__Invoice_Date" caption="Years " showCaption="0" rowHeight="36576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9912AA0F-8215-49E5-9008-75A6686589A1}" cache="Slicer_Retailer1" caption="Retailer" columnCount="2" showCaption="0" rowHeight="241300"/>
  <slicer name="Sales Method" xr10:uid="{5D622434-0EBA-459F-9A39-3049A0AF04D3}" cache="Slicer_Sales_Method1" caption="Sales Method" showCaption="0"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35518E4-FF9F-41A1-AFBC-40BB32093348}" name="Table1" displayName="Table1" ref="B5:N9653" totalsRowShown="0" headerRowDxfId="16" dataDxfId="15">
  <autoFilter ref="B5:N9653" xr:uid="{635518E4-FF9F-41A1-AFBC-40BB32093348}"/>
  <tableColumns count="13">
    <tableColumn id="1" xr3:uid="{B0095117-6328-4CD4-879D-60ABB5ABF17B}" name="Retailer" dataDxfId="14"/>
    <tableColumn id="2" xr3:uid="{BD48E0E4-47A7-49D7-871D-6A99F19E51B1}" name="Retailer ID" dataDxfId="13"/>
    <tableColumn id="3" xr3:uid="{66A71DE4-DF03-46A5-B637-4FACCE3445EA}" name="Invoice Date" dataDxfId="12"/>
    <tableColumn id="4" xr3:uid="{76590575-D82B-4AC8-AB17-68EEBFECF896}" name="Region" dataDxfId="11"/>
    <tableColumn id="5" xr3:uid="{235A61A2-D021-42AA-9B52-1F6FA559991F}" name="State" dataDxfId="10"/>
    <tableColumn id="6" xr3:uid="{0CBF1613-5478-4D89-AFAB-12C4C0ED6493}" name="City" dataDxfId="9"/>
    <tableColumn id="7" xr3:uid="{1E544803-DEFD-40BD-813F-5FE7DC1FDFB2}" name="Product" dataDxfId="8"/>
    <tableColumn id="8" xr3:uid="{773DB308-E17D-4BD8-994D-FE4980095F7C}" name="Price per Unit" dataDxfId="7"/>
    <tableColumn id="9" xr3:uid="{BACB0159-572A-4732-8348-8B0D8CF02279}" name="Units Sold" dataDxfId="6"/>
    <tableColumn id="10" xr3:uid="{5504F567-9782-49EF-BF54-E3EE688284F5}" name="Total Sales" dataDxfId="5"/>
    <tableColumn id="11" xr3:uid="{857CC334-6B7F-40D2-B705-82462FC87BAE}" name="Operating Profit" dataDxfId="4"/>
    <tableColumn id="12" xr3:uid="{1D4A8E64-FBC4-431F-B9CA-EB260AECBA1F}" name="Operating Margin" dataDxfId="3"/>
    <tableColumn id="13" xr3:uid="{37C665BC-C35F-4DDA-880C-DBEDB6545E62}" name="Sales Method" dataDxfId="2"/>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ctrlProp" Target="../ctrlProps/ctrlProp6.xml"/><Relationship Id="rId7" Type="http://schemas.openxmlformats.org/officeDocument/2006/relationships/ctrlProp" Target="../ctrlProps/ctrlProp10.xml"/><Relationship Id="rId2" Type="http://schemas.openxmlformats.org/officeDocument/2006/relationships/vmlDrawing" Target="../drawings/vmlDrawing2.vml"/><Relationship Id="rId1" Type="http://schemas.openxmlformats.org/officeDocument/2006/relationships/drawing" Target="../drawings/drawing3.xml"/><Relationship Id="rId6" Type="http://schemas.openxmlformats.org/officeDocument/2006/relationships/ctrlProp" Target="../ctrlProps/ctrlProp9.xml"/><Relationship Id="rId5" Type="http://schemas.openxmlformats.org/officeDocument/2006/relationships/ctrlProp" Target="../ctrlProps/ctrlProp8.xml"/><Relationship Id="rId4" Type="http://schemas.openxmlformats.org/officeDocument/2006/relationships/ctrlProp" Target="../ctrlProps/ctrlProp7.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4.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6.xml"/><Relationship Id="rId13" Type="http://schemas.openxmlformats.org/officeDocument/2006/relationships/drawing" Target="../drawings/drawing5.xml"/><Relationship Id="rId3" Type="http://schemas.openxmlformats.org/officeDocument/2006/relationships/pivotTable" Target="../pivotTables/pivotTable11.xml"/><Relationship Id="rId7" Type="http://schemas.openxmlformats.org/officeDocument/2006/relationships/pivotTable" Target="../pivotTables/pivotTable15.xml"/><Relationship Id="rId12" Type="http://schemas.openxmlformats.org/officeDocument/2006/relationships/printerSettings" Target="../printerSettings/printerSettings3.bin"/><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11" Type="http://schemas.openxmlformats.org/officeDocument/2006/relationships/pivotTable" Target="../pivotTables/pivotTable19.xml"/><Relationship Id="rId5" Type="http://schemas.openxmlformats.org/officeDocument/2006/relationships/pivotTable" Target="../pivotTables/pivotTable13.xml"/><Relationship Id="rId10" Type="http://schemas.openxmlformats.org/officeDocument/2006/relationships/pivotTable" Target="../pivotTables/pivotTable18.xml"/><Relationship Id="rId4" Type="http://schemas.openxmlformats.org/officeDocument/2006/relationships/pivotTable" Target="../pivotTables/pivotTable12.xml"/><Relationship Id="rId9" Type="http://schemas.openxmlformats.org/officeDocument/2006/relationships/pivotTable" Target="../pivotTables/pivotTable17.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6E4A2-A62B-4867-8CEA-9BCCA9057AD3}">
  <dimension ref="A1:C1"/>
  <sheetViews>
    <sheetView showGridLines="0" topLeftCell="A2" workbookViewId="0">
      <selection activeCell="T3" sqref="T3"/>
    </sheetView>
  </sheetViews>
  <sheetFormatPr defaultRowHeight="15"/>
  <cols>
    <col min="1" max="3" width="9.140625" style="3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EEEE5-2EF0-491F-96B6-507286BC5768}">
  <sheetPr codeName="Sheet1"/>
  <dimension ref="C1:W1"/>
  <sheetViews>
    <sheetView showGridLines="0" tabSelected="1" zoomScale="62" zoomScaleNormal="62" workbookViewId="0">
      <selection activeCell="Z22" sqref="Z22"/>
    </sheetView>
  </sheetViews>
  <sheetFormatPr defaultRowHeight="15"/>
  <cols>
    <col min="3" max="5" width="9.140625" style="35"/>
    <col min="6" max="23" width="9.140625" style="34"/>
  </cols>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5121" r:id="rId4" name="Option Button 1">
              <controlPr defaultSize="0" autoFill="0" autoLine="0" autoPict="0">
                <anchor moveWithCells="1">
                  <from>
                    <xdr:col>6</xdr:col>
                    <xdr:colOff>390525</xdr:colOff>
                    <xdr:row>3</xdr:row>
                    <xdr:rowOff>152400</xdr:rowOff>
                  </from>
                  <to>
                    <xdr:col>7</xdr:col>
                    <xdr:colOff>19050</xdr:colOff>
                    <xdr:row>4</xdr:row>
                    <xdr:rowOff>171450</xdr:rowOff>
                  </to>
                </anchor>
              </controlPr>
            </control>
          </mc:Choice>
        </mc:AlternateContent>
        <mc:AlternateContent xmlns:mc="http://schemas.openxmlformats.org/markup-compatibility/2006">
          <mc:Choice Requires="x14">
            <control shapeId="5122" r:id="rId5" name="Option Button 2">
              <controlPr defaultSize="0" autoFill="0" autoLine="0" autoPict="0">
                <anchor moveWithCells="1">
                  <from>
                    <xdr:col>8</xdr:col>
                    <xdr:colOff>266700</xdr:colOff>
                    <xdr:row>3</xdr:row>
                    <xdr:rowOff>152400</xdr:rowOff>
                  </from>
                  <to>
                    <xdr:col>8</xdr:col>
                    <xdr:colOff>504825</xdr:colOff>
                    <xdr:row>4</xdr:row>
                    <xdr:rowOff>171450</xdr:rowOff>
                  </to>
                </anchor>
              </controlPr>
            </control>
          </mc:Choice>
        </mc:AlternateContent>
        <mc:AlternateContent xmlns:mc="http://schemas.openxmlformats.org/markup-compatibility/2006">
          <mc:Choice Requires="x14">
            <control shapeId="3" r:id="rId6" name="Option Button 3">
              <controlPr defaultSize="0" autoFill="0" autoLine="0" autoPict="0">
                <anchor moveWithCells="1">
                  <from>
                    <xdr:col>5</xdr:col>
                    <xdr:colOff>428625</xdr:colOff>
                    <xdr:row>2</xdr:row>
                    <xdr:rowOff>38100</xdr:rowOff>
                  </from>
                  <to>
                    <xdr:col>6</xdr:col>
                    <xdr:colOff>66675</xdr:colOff>
                    <xdr:row>3</xdr:row>
                    <xdr:rowOff>123825</xdr:rowOff>
                  </to>
                </anchor>
              </controlPr>
            </control>
          </mc:Choice>
        </mc:AlternateContent>
        <mc:AlternateContent xmlns:mc="http://schemas.openxmlformats.org/markup-compatibility/2006">
          <mc:Choice Requires="x14">
            <control shapeId="5124" r:id="rId7" name="Option Button 4">
              <controlPr defaultSize="0" autoFill="0" autoLine="0" autoPict="0">
                <anchor moveWithCells="1">
                  <from>
                    <xdr:col>8</xdr:col>
                    <xdr:colOff>466725</xdr:colOff>
                    <xdr:row>2</xdr:row>
                    <xdr:rowOff>38100</xdr:rowOff>
                  </from>
                  <to>
                    <xdr:col>9</xdr:col>
                    <xdr:colOff>104775</xdr:colOff>
                    <xdr:row>3</xdr:row>
                    <xdr:rowOff>123825</xdr:rowOff>
                  </to>
                </anchor>
              </controlPr>
            </control>
          </mc:Choice>
        </mc:AlternateContent>
        <mc:AlternateContent xmlns:mc="http://schemas.openxmlformats.org/markup-compatibility/2006">
          <mc:Choice Requires="x14">
            <control shapeId="5125" r:id="rId8" name="Group Box 5">
              <controlPr defaultSize="0" autoFill="0" autoPict="0">
                <anchor moveWithCells="1">
                  <from>
                    <xdr:col>5</xdr:col>
                    <xdr:colOff>142875</xdr:colOff>
                    <xdr:row>2</xdr:row>
                    <xdr:rowOff>38100</xdr:rowOff>
                  </from>
                  <to>
                    <xdr:col>9</xdr:col>
                    <xdr:colOff>571500</xdr:colOff>
                    <xdr:row>3</xdr:row>
                    <xdr:rowOff>161925</xdr:rowOff>
                  </to>
                </anchor>
              </controlPr>
            </control>
          </mc:Choice>
        </mc:AlternateContent>
      </controls>
    </mc:Choice>
  </mc:AlternateContent>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86430-26B5-4A1E-8D2F-F2316AA1EDC7}">
  <sheetPr codeName="Sheet1"/>
  <dimension ref="C1:Z1"/>
  <sheetViews>
    <sheetView showGridLines="0" showRowColHeaders="0" zoomScale="62" zoomScaleNormal="62" workbookViewId="0">
      <selection activeCell="AD12" sqref="AD12"/>
    </sheetView>
  </sheetViews>
  <sheetFormatPr defaultRowHeight="15"/>
  <cols>
    <col min="3" max="5" width="9.140625" style="35"/>
    <col min="6" max="26" width="9.140625" style="34"/>
  </cols>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25" r:id="rId3" name="Option Button 1">
              <controlPr defaultSize="0" autoFill="0" autoLine="0" autoPict="0">
                <anchor moveWithCells="1">
                  <from>
                    <xdr:col>6</xdr:col>
                    <xdr:colOff>390525</xdr:colOff>
                    <xdr:row>3</xdr:row>
                    <xdr:rowOff>152400</xdr:rowOff>
                  </from>
                  <to>
                    <xdr:col>7</xdr:col>
                    <xdr:colOff>19050</xdr:colOff>
                    <xdr:row>4</xdr:row>
                    <xdr:rowOff>171450</xdr:rowOff>
                  </to>
                </anchor>
              </controlPr>
            </control>
          </mc:Choice>
        </mc:AlternateContent>
        <mc:AlternateContent xmlns:mc="http://schemas.openxmlformats.org/markup-compatibility/2006">
          <mc:Choice Requires="x14">
            <control shapeId="1026" r:id="rId4" name="Option Button 2">
              <controlPr defaultSize="0" autoFill="0" autoLine="0" autoPict="0">
                <anchor moveWithCells="1">
                  <from>
                    <xdr:col>7</xdr:col>
                    <xdr:colOff>219075</xdr:colOff>
                    <xdr:row>3</xdr:row>
                    <xdr:rowOff>152400</xdr:rowOff>
                  </from>
                  <to>
                    <xdr:col>7</xdr:col>
                    <xdr:colOff>457200</xdr:colOff>
                    <xdr:row>4</xdr:row>
                    <xdr:rowOff>171450</xdr:rowOff>
                  </to>
                </anchor>
              </controlPr>
            </control>
          </mc:Choice>
        </mc:AlternateContent>
        <mc:AlternateContent xmlns:mc="http://schemas.openxmlformats.org/markup-compatibility/2006">
          <mc:Choice Requires="x14">
            <control shapeId="1027" r:id="rId5" name="Option Button 3">
              <controlPr defaultSize="0" autoFill="0" autoLine="0" autoPict="0">
                <anchor moveWithCells="1">
                  <from>
                    <xdr:col>5</xdr:col>
                    <xdr:colOff>428625</xdr:colOff>
                    <xdr:row>2</xdr:row>
                    <xdr:rowOff>38100</xdr:rowOff>
                  </from>
                  <to>
                    <xdr:col>6</xdr:col>
                    <xdr:colOff>66675</xdr:colOff>
                    <xdr:row>3</xdr:row>
                    <xdr:rowOff>123825</xdr:rowOff>
                  </to>
                </anchor>
              </controlPr>
            </control>
          </mc:Choice>
        </mc:AlternateContent>
        <mc:AlternateContent xmlns:mc="http://schemas.openxmlformats.org/markup-compatibility/2006">
          <mc:Choice Requires="x14">
            <control shapeId="1028" r:id="rId6" name="Option Button 4">
              <controlPr defaultSize="0" autoFill="0" autoLine="0" autoPict="0">
                <anchor moveWithCells="1">
                  <from>
                    <xdr:col>7</xdr:col>
                    <xdr:colOff>419100</xdr:colOff>
                    <xdr:row>2</xdr:row>
                    <xdr:rowOff>38100</xdr:rowOff>
                  </from>
                  <to>
                    <xdr:col>8</xdr:col>
                    <xdr:colOff>57150</xdr:colOff>
                    <xdr:row>3</xdr:row>
                    <xdr:rowOff>123825</xdr:rowOff>
                  </to>
                </anchor>
              </controlPr>
            </control>
          </mc:Choice>
        </mc:AlternateContent>
        <mc:AlternateContent xmlns:mc="http://schemas.openxmlformats.org/markup-compatibility/2006">
          <mc:Choice Requires="x14">
            <control shapeId="1032" r:id="rId7" name="Group Box 8">
              <controlPr defaultSize="0" autoFill="0" autoPict="0">
                <anchor moveWithCells="1">
                  <from>
                    <xdr:col>5</xdr:col>
                    <xdr:colOff>133350</xdr:colOff>
                    <xdr:row>2</xdr:row>
                    <xdr:rowOff>9525</xdr:rowOff>
                  </from>
                  <to>
                    <xdr:col>8</xdr:col>
                    <xdr:colOff>438150</xdr:colOff>
                    <xdr:row>3</xdr:row>
                    <xdr:rowOff>133350</xdr:rowOff>
                  </to>
                </anchor>
              </controlPr>
            </control>
          </mc:Choice>
        </mc:AlternateContent>
      </controls>
    </mc:Choice>
  </mc:AlternateContent>
  <extLst>
    <ext xmlns:x14="http://schemas.microsoft.com/office/spreadsheetml/2009/9/main" uri="{A8765BA9-456A-4dab-B4F3-ACF838C121DE}">
      <x14:slicerList>
        <x14:slicer r:id="rId8"/>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5EF9D-1956-45F2-A2D3-28E04F2C808F}">
  <dimension ref="A3:AT51"/>
  <sheetViews>
    <sheetView zoomScale="77" zoomScaleNormal="77" workbookViewId="0">
      <selection activeCell="K7" sqref="K7"/>
    </sheetView>
  </sheetViews>
  <sheetFormatPr defaultRowHeight="15"/>
  <cols>
    <col min="1" max="2" width="9.140625" style="35"/>
    <col min="3" max="3" width="11.7109375" style="35" customWidth="1"/>
    <col min="5" max="5" width="11.7109375" bestFit="1" customWidth="1"/>
    <col min="6" max="7" width="11.7109375" customWidth="1"/>
    <col min="10" max="10" width="26.140625" bestFit="1" customWidth="1"/>
    <col min="11" max="11" width="13" bestFit="1" customWidth="1"/>
    <col min="12" max="12" width="12.42578125" bestFit="1" customWidth="1"/>
    <col min="13" max="13" width="26.140625" bestFit="1" customWidth="1"/>
    <col min="14" max="14" width="15.85546875" bestFit="1" customWidth="1"/>
    <col min="15" max="15" width="17.5703125" bestFit="1" customWidth="1"/>
    <col min="16" max="16" width="14" bestFit="1" customWidth="1"/>
    <col min="17" max="17" width="11.85546875" bestFit="1" customWidth="1"/>
    <col min="18" max="18" width="12.42578125" bestFit="1" customWidth="1"/>
    <col min="19" max="19" width="23.5703125" bestFit="1" customWidth="1"/>
    <col min="20" max="20" width="11.42578125" bestFit="1" customWidth="1"/>
    <col min="21" max="21" width="12.85546875" bestFit="1" customWidth="1"/>
    <col min="22" max="22" width="15.85546875" bestFit="1" customWidth="1"/>
    <col min="23" max="23" width="12.42578125" bestFit="1" customWidth="1"/>
    <col min="24" max="24" width="17.5703125" bestFit="1" customWidth="1"/>
    <col min="25" max="25" width="19" bestFit="1" customWidth="1"/>
    <col min="26" max="26" width="12.7109375" bestFit="1" customWidth="1"/>
    <col min="27" max="27" width="11.85546875" bestFit="1" customWidth="1"/>
    <col min="28" max="28" width="12.42578125" bestFit="1" customWidth="1"/>
    <col min="29" max="31" width="11.85546875" bestFit="1" customWidth="1"/>
    <col min="32" max="32" width="12.7109375" bestFit="1" customWidth="1"/>
    <col min="33" max="33" width="16.85546875" bestFit="1" customWidth="1"/>
    <col min="34" max="34" width="16.7109375" bestFit="1" customWidth="1"/>
    <col min="35" max="35" width="10.85546875" bestFit="1" customWidth="1"/>
    <col min="36" max="36" width="11.85546875" bestFit="1" customWidth="1"/>
    <col min="37" max="37" width="10.5703125" bestFit="1" customWidth="1"/>
    <col min="38" max="38" width="11.85546875" bestFit="1" customWidth="1"/>
    <col min="39" max="40" width="15.85546875" bestFit="1" customWidth="1"/>
    <col min="41" max="41" width="8.140625" bestFit="1" customWidth="1"/>
    <col min="42" max="42" width="15.85546875" bestFit="1" customWidth="1"/>
    <col min="43" max="43" width="12.5703125" bestFit="1" customWidth="1"/>
    <col min="44" max="44" width="15.85546875" bestFit="1" customWidth="1"/>
    <col min="45" max="45" width="12.7109375" bestFit="1" customWidth="1"/>
    <col min="46" max="46" width="12.28515625" bestFit="1" customWidth="1"/>
    <col min="47" max="47" width="17.28515625" bestFit="1" customWidth="1"/>
    <col min="48" max="48" width="12.7109375" bestFit="1" customWidth="1"/>
    <col min="49" max="49" width="12.42578125" bestFit="1" customWidth="1"/>
    <col min="50" max="50" width="22.28515625" bestFit="1" customWidth="1"/>
    <col min="51" max="52" width="16.7109375" bestFit="1" customWidth="1"/>
    <col min="53" max="54" width="7.28515625" bestFit="1" customWidth="1"/>
    <col min="55" max="55" width="8.28515625" bestFit="1" customWidth="1"/>
    <col min="56" max="56" width="7.28515625" bestFit="1" customWidth="1"/>
    <col min="57" max="62" width="8.28515625" bestFit="1" customWidth="1"/>
    <col min="63" max="64" width="9.28515625" bestFit="1" customWidth="1"/>
    <col min="65" max="66" width="8.28515625" bestFit="1" customWidth="1"/>
    <col min="67" max="84" width="9.28515625" bestFit="1" customWidth="1"/>
    <col min="85" max="85" width="10.85546875" bestFit="1" customWidth="1"/>
    <col min="86" max="87" width="9.28515625" bestFit="1" customWidth="1"/>
    <col min="88" max="88" width="10.85546875" bestFit="1" customWidth="1"/>
    <col min="89" max="89" width="9.28515625" bestFit="1" customWidth="1"/>
    <col min="90" max="91" width="10.85546875" bestFit="1" customWidth="1"/>
    <col min="92" max="92" width="9.28515625" bestFit="1" customWidth="1"/>
    <col min="93" max="93" width="10.85546875" bestFit="1" customWidth="1"/>
    <col min="94" max="94" width="9.28515625" bestFit="1" customWidth="1"/>
    <col min="95" max="95" width="10.85546875" bestFit="1" customWidth="1"/>
    <col min="96" max="113" width="9.28515625" bestFit="1" customWidth="1"/>
    <col min="114" max="114" width="8.28515625" bestFit="1" customWidth="1"/>
    <col min="115" max="118" width="9.28515625" bestFit="1" customWidth="1"/>
    <col min="119" max="120" width="8.28515625" bestFit="1" customWidth="1"/>
    <col min="121" max="122" width="9.28515625" bestFit="1" customWidth="1"/>
    <col min="123" max="125" width="8.28515625" bestFit="1" customWidth="1"/>
    <col min="126" max="126" width="9.28515625" bestFit="1" customWidth="1"/>
    <col min="127" max="129" width="8.28515625" bestFit="1" customWidth="1"/>
    <col min="130" max="130" width="9.28515625" bestFit="1" customWidth="1"/>
    <col min="131" max="141" width="8.28515625" bestFit="1" customWidth="1"/>
    <col min="142" max="142" width="9.28515625" bestFit="1" customWidth="1"/>
    <col min="143" max="146" width="8.28515625" bestFit="1" customWidth="1"/>
    <col min="147" max="152" width="9.28515625" bestFit="1" customWidth="1"/>
    <col min="153" max="153" width="10.85546875" bestFit="1" customWidth="1"/>
    <col min="154" max="155" width="9.28515625" bestFit="1" customWidth="1"/>
    <col min="156" max="156" width="10.85546875" bestFit="1" customWidth="1"/>
    <col min="157" max="160" width="9.28515625" bestFit="1" customWidth="1"/>
    <col min="161" max="163" width="10.85546875" bestFit="1" customWidth="1"/>
    <col min="164" max="165" width="9.28515625" bestFit="1" customWidth="1"/>
    <col min="166" max="166" width="8.28515625" bestFit="1" customWidth="1"/>
    <col min="167" max="168" width="10.85546875" bestFit="1" customWidth="1"/>
    <col min="169" max="169" width="11.85546875" bestFit="1" customWidth="1"/>
    <col min="170" max="170" width="10.85546875" bestFit="1" customWidth="1"/>
    <col min="171" max="172" width="9.28515625" bestFit="1" customWidth="1"/>
    <col min="173" max="173" width="11.85546875" bestFit="1" customWidth="1"/>
    <col min="174" max="175" width="10.85546875" bestFit="1" customWidth="1"/>
    <col min="176" max="176" width="9.28515625" bestFit="1" customWidth="1"/>
    <col min="177" max="177" width="11.85546875" bestFit="1" customWidth="1"/>
    <col min="178" max="178" width="10.85546875" bestFit="1" customWidth="1"/>
    <col min="179" max="179" width="9.28515625" bestFit="1" customWidth="1"/>
    <col min="180" max="182" width="10.85546875" bestFit="1" customWidth="1"/>
    <col min="183" max="183" width="11.85546875" bestFit="1" customWidth="1"/>
    <col min="184" max="186" width="10.85546875" bestFit="1" customWidth="1"/>
    <col min="187" max="187" width="9.28515625" bestFit="1" customWidth="1"/>
    <col min="188" max="189" width="10.85546875" bestFit="1" customWidth="1"/>
    <col min="190" max="190" width="11.85546875" bestFit="1" customWidth="1"/>
    <col min="191" max="192" width="10.85546875" bestFit="1" customWidth="1"/>
    <col min="193" max="194" width="11.85546875" bestFit="1" customWidth="1"/>
    <col min="195" max="196" width="9.28515625" bestFit="1" customWidth="1"/>
    <col min="197" max="198" width="11.85546875" bestFit="1" customWidth="1"/>
    <col min="199" max="199" width="9.28515625" bestFit="1" customWidth="1"/>
    <col min="200" max="201" width="10.85546875" bestFit="1" customWidth="1"/>
    <col min="202" max="203" width="11.85546875" bestFit="1" customWidth="1"/>
    <col min="204" max="204" width="10.85546875" bestFit="1" customWidth="1"/>
    <col min="205" max="205" width="11.85546875" bestFit="1" customWidth="1"/>
    <col min="206" max="206" width="10.85546875" bestFit="1" customWidth="1"/>
    <col min="207" max="208" width="11.85546875" bestFit="1" customWidth="1"/>
    <col min="209" max="210" width="10.85546875" bestFit="1" customWidth="1"/>
    <col min="211" max="211" width="11.85546875" bestFit="1" customWidth="1"/>
    <col min="212" max="212" width="10.85546875" bestFit="1" customWidth="1"/>
    <col min="213" max="213" width="9.28515625" bestFit="1" customWidth="1"/>
    <col min="214" max="218" width="10.85546875" bestFit="1" customWidth="1"/>
    <col min="219" max="220" width="9.28515625" bestFit="1" customWidth="1"/>
    <col min="221" max="226" width="10.85546875" bestFit="1" customWidth="1"/>
    <col min="227" max="227" width="7.7109375" bestFit="1" customWidth="1"/>
  </cols>
  <sheetData>
    <row r="3" spans="5:46">
      <c r="E3" s="40" t="s">
        <v>191</v>
      </c>
      <c r="F3" s="40"/>
      <c r="G3" s="40"/>
      <c r="J3" s="14" t="s">
        <v>183</v>
      </c>
    </row>
    <row r="4" spans="5:46">
      <c r="E4">
        <v>2</v>
      </c>
      <c r="T4" s="13" t="s">
        <v>184</v>
      </c>
      <c r="U4" s="33"/>
    </row>
    <row r="5" spans="5:46">
      <c r="J5" s="12" t="s">
        <v>7</v>
      </c>
      <c r="K5" t="s">
        <v>135</v>
      </c>
      <c r="L5" t="s">
        <v>172</v>
      </c>
      <c r="M5" s="12" t="s">
        <v>7</v>
      </c>
      <c r="N5" t="s">
        <v>139</v>
      </c>
      <c r="O5" t="s">
        <v>173</v>
      </c>
    </row>
    <row r="6" spans="5:46">
      <c r="J6" t="s">
        <v>17</v>
      </c>
      <c r="K6" s="31">
        <v>208826244</v>
      </c>
      <c r="L6" s="17">
        <v>0.23205439591555582</v>
      </c>
      <c r="M6" t="s">
        <v>17</v>
      </c>
      <c r="N6" s="31">
        <v>82802260.619999707</v>
      </c>
      <c r="O6" s="17">
        <v>0.24930320529688033</v>
      </c>
      <c r="T6" s="12" t="s">
        <v>163</v>
      </c>
      <c r="U6" t="s">
        <v>135</v>
      </c>
      <c r="V6" t="s">
        <v>139</v>
      </c>
      <c r="W6" t="s">
        <v>172</v>
      </c>
      <c r="X6" t="s">
        <v>173</v>
      </c>
      <c r="AK6" s="41" t="s">
        <v>194</v>
      </c>
      <c r="AL6" s="42"/>
      <c r="AM6" s="42"/>
    </row>
    <row r="7" spans="5:46">
      <c r="E7" s="49" t="s">
        <v>203</v>
      </c>
      <c r="F7" s="49"/>
      <c r="G7" s="49"/>
      <c r="J7" t="s">
        <v>23</v>
      </c>
      <c r="K7" s="31">
        <v>179038860</v>
      </c>
      <c r="L7" s="17">
        <v>0.19895370288185507</v>
      </c>
      <c r="M7" t="s">
        <v>23</v>
      </c>
      <c r="N7" s="31">
        <v>68650970.560000017</v>
      </c>
      <c r="O7" s="17">
        <v>0.20669613219733654</v>
      </c>
      <c r="T7" t="s">
        <v>161</v>
      </c>
      <c r="U7" s="11">
        <v>265308354</v>
      </c>
      <c r="V7" s="11">
        <v>99515925.61999996</v>
      </c>
      <c r="W7" s="17">
        <v>0.29481912157947177</v>
      </c>
      <c r="X7" s="17">
        <v>0.29962514367825721</v>
      </c>
      <c r="Y7" s="11"/>
      <c r="Z7" s="11"/>
    </row>
    <row r="8" spans="5:46">
      <c r="E8">
        <v>1</v>
      </c>
      <c r="J8" t="s">
        <v>19</v>
      </c>
      <c r="K8" s="31">
        <v>153673680</v>
      </c>
      <c r="L8" s="17">
        <v>0.17076710425592118</v>
      </c>
      <c r="M8" t="s">
        <v>19</v>
      </c>
      <c r="N8" s="31">
        <v>51846888.190000139</v>
      </c>
      <c r="O8" s="17">
        <v>0.15610196284078276</v>
      </c>
      <c r="T8" t="s">
        <v>160</v>
      </c>
      <c r="U8" s="11">
        <v>227595037</v>
      </c>
      <c r="V8" s="11">
        <v>84220208.560000107</v>
      </c>
      <c r="W8" s="17">
        <v>0.25291087850248156</v>
      </c>
      <c r="X8" s="17">
        <v>0.25357239992682518</v>
      </c>
      <c r="Y8" s="11"/>
      <c r="Z8" s="11"/>
      <c r="AK8" s="12" t="s">
        <v>158</v>
      </c>
      <c r="AL8" t="s">
        <v>135</v>
      </c>
      <c r="AM8" t="s">
        <v>139</v>
      </c>
      <c r="AQ8" s="14" t="str">
        <f>AK8</f>
        <v xml:space="preserve">Months </v>
      </c>
      <c r="AR8" s="14" t="str">
        <f>AM8</f>
        <v xml:space="preserve"> Operating Profit</v>
      </c>
      <c r="AS8" s="14" t="s">
        <v>165</v>
      </c>
      <c r="AT8" s="14" t="s">
        <v>193</v>
      </c>
    </row>
    <row r="9" spans="5:46">
      <c r="J9" t="s">
        <v>20</v>
      </c>
      <c r="K9" s="31">
        <v>128002813</v>
      </c>
      <c r="L9" s="17">
        <v>0.14224081646656853</v>
      </c>
      <c r="M9" t="s">
        <v>20</v>
      </c>
      <c r="N9" s="31">
        <v>45095826.810000047</v>
      </c>
      <c r="O9" s="17">
        <v>0.1357756912077655</v>
      </c>
      <c r="T9" t="s">
        <v>162</v>
      </c>
      <c r="U9" s="11">
        <v>217610330</v>
      </c>
      <c r="V9" s="11">
        <v>81424168.060000017</v>
      </c>
      <c r="W9" s="17">
        <v>0.24181555299694396</v>
      </c>
      <c r="X9" s="17">
        <v>0.24515400828424788</v>
      </c>
      <c r="Y9" s="11"/>
      <c r="Z9" s="11"/>
      <c r="AK9" t="s">
        <v>146</v>
      </c>
      <c r="AL9" s="11">
        <v>71479142</v>
      </c>
      <c r="AM9" s="11">
        <v>25141934.510000002</v>
      </c>
      <c r="AQ9" t="str">
        <f>AK9</f>
        <v>Jan</v>
      </c>
      <c r="AR9" s="30">
        <f>AM9</f>
        <v>25141934.510000002</v>
      </c>
      <c r="AS9" s="17">
        <f>AM9/AL9</f>
        <v>0.35173805681663051</v>
      </c>
      <c r="AT9" t="str" cm="1">
        <f t="array" ref="AT9">IF(OptionNew=2,TEXT(AS9,"#%"),_xlfn.SWITCH(TRUE,AM9&lt;1000,TEXT('Regional Analysis'!AO10,"#,##0"),AM9&lt;1000000,TEXT(AM9/1000,"0.0")&amp;"K",AM9&lt;1000000000,TEXT(AR9/1000000,"0.0")&amp;"M",TEXT(AM9/1000000000,"0.0")&amp;"B"))</f>
        <v>35%</v>
      </c>
    </row>
    <row r="10" spans="5:46">
      <c r="J10" t="s">
        <v>22</v>
      </c>
      <c r="K10" s="31">
        <v>123728632</v>
      </c>
      <c r="L10" s="17">
        <v>0.13749120994685951</v>
      </c>
      <c r="M10" t="s">
        <v>22</v>
      </c>
      <c r="N10" s="31">
        <v>44763030.330000028</v>
      </c>
      <c r="O10" s="17">
        <v>0.13477369888830115</v>
      </c>
      <c r="T10" t="s">
        <v>159</v>
      </c>
      <c r="U10" s="11">
        <v>189388404</v>
      </c>
      <c r="V10" s="11">
        <v>66974459.210000053</v>
      </c>
      <c r="W10" s="17">
        <v>0.21045444692110268</v>
      </c>
      <c r="X10" s="17">
        <v>0.20164844811066984</v>
      </c>
      <c r="Y10" s="11"/>
      <c r="Z10" s="11"/>
      <c r="AK10" t="s">
        <v>147</v>
      </c>
      <c r="AL10" s="11">
        <v>61100153</v>
      </c>
      <c r="AM10" s="11">
        <v>21392736.699999977</v>
      </c>
      <c r="AQ10" t="str">
        <f t="shared" ref="AQ10:AQ20" si="0">AK10</f>
        <v>Feb</v>
      </c>
      <c r="AR10" s="30">
        <f t="shared" ref="AR10:AR20" si="1">AM10</f>
        <v>21392736.699999977</v>
      </c>
      <c r="AS10" s="17">
        <f t="shared" ref="AS10:AS20" si="2">AM10/AL10</f>
        <v>0.35012574682096093</v>
      </c>
      <c r="AT10" t="str" cm="1">
        <f t="array" ref="AT10">IF(OptionNew=2,TEXT(AS10,"#%"),_xlfn.SWITCH(TRUE,AM10&lt;1000,TEXT('Regional Analysis'!AO11,"#,##0"),AM10&lt;1000000,TEXT(AM10/1000,"0.0")&amp;"K",AM10&lt;1000000000,TEXT(AR10/1000000,"0.0")&amp;"M",TEXT(AM10/1000000000,"0.0")&amp;"B"))</f>
        <v>35%</v>
      </c>
    </row>
    <row r="11" spans="5:46">
      <c r="J11" t="s">
        <v>21</v>
      </c>
      <c r="K11" s="31">
        <v>106631896</v>
      </c>
      <c r="L11" s="17">
        <v>0.11849277053323994</v>
      </c>
      <c r="M11" t="s">
        <v>21</v>
      </c>
      <c r="N11" s="31">
        <v>38975784.93999999</v>
      </c>
      <c r="O11" s="17">
        <v>0.1173493095689337</v>
      </c>
      <c r="AK11" t="s">
        <v>148</v>
      </c>
      <c r="AL11" s="11">
        <v>56809109</v>
      </c>
      <c r="AM11" s="11">
        <v>20439788.000000022</v>
      </c>
      <c r="AQ11" t="str">
        <f t="shared" si="0"/>
        <v>Mar</v>
      </c>
      <c r="AR11" s="30">
        <f t="shared" si="1"/>
        <v>20439788.000000022</v>
      </c>
      <c r="AS11" s="17">
        <f t="shared" si="2"/>
        <v>0.35979772187590592</v>
      </c>
      <c r="AT11" t="str" cm="1">
        <f t="array" ref="AT11">IF(OptionNew=2,TEXT(AS11,"#%"),_xlfn.SWITCH(TRUE,AM11&lt;1000,TEXT('Regional Analysis'!AO12,"#,##0"),AM11&lt;1000000,TEXT(AM11/1000,"0.0")&amp;"K",AM11&lt;1000000000,TEXT(AR11/1000000,"0.0")&amp;"M",TEXT(AM11/1000000000,"0.0")&amp;"B"))</f>
        <v>36%</v>
      </c>
    </row>
    <row r="12" spans="5:46">
      <c r="AK12" t="s">
        <v>149</v>
      </c>
      <c r="AL12" s="11">
        <v>72339970</v>
      </c>
      <c r="AM12" s="11">
        <v>27559237.31000001</v>
      </c>
      <c r="AQ12" t="str">
        <f t="shared" si="0"/>
        <v>Apr</v>
      </c>
      <c r="AR12" s="30">
        <f t="shared" si="1"/>
        <v>27559237.31000001</v>
      </c>
      <c r="AS12" s="17">
        <f t="shared" si="2"/>
        <v>0.38096832650055024</v>
      </c>
      <c r="AT12" t="str" cm="1">
        <f t="array" ref="AT12">IF(OptionNew=2,TEXT(AS12,"#%"),_xlfn.SWITCH(TRUE,AM12&lt;1000,TEXT('Regional Analysis'!AO13,"#,##0"),AM12&lt;1000000,TEXT(AM12/1000,"0.0")&amp;"K",AM12&lt;1000000000,TEXT(AR12/1000000,"0.0")&amp;"M",TEXT(AM12/1000000000,"0.0")&amp;"B"))</f>
        <v>38%</v>
      </c>
    </row>
    <row r="13" spans="5:46">
      <c r="T13" s="14" t="str">
        <f t="shared" ref="T13:U17" si="3">T6</f>
        <v xml:space="preserve">Quarters </v>
      </c>
      <c r="U13" s="14" t="str">
        <f t="shared" si="3"/>
        <v xml:space="preserve"> Total Sales</v>
      </c>
      <c r="V13" s="14" t="s">
        <v>181</v>
      </c>
      <c r="W13" s="14" t="str">
        <f>V6</f>
        <v xml:space="preserve"> Operating Profit</v>
      </c>
      <c r="X13" s="14" t="s">
        <v>182</v>
      </c>
      <c r="Y13" s="14" t="s">
        <v>174</v>
      </c>
      <c r="Z13" s="14" t="s">
        <v>175</v>
      </c>
      <c r="AK13" t="s">
        <v>150</v>
      </c>
      <c r="AL13" s="11">
        <v>80507695</v>
      </c>
      <c r="AM13" s="11">
        <v>29946255.329999972</v>
      </c>
      <c r="AQ13" t="str">
        <f t="shared" si="0"/>
        <v>May</v>
      </c>
      <c r="AR13" s="30">
        <f t="shared" si="1"/>
        <v>29946255.329999972</v>
      </c>
      <c r="AS13" s="17">
        <f t="shared" si="2"/>
        <v>0.37196761539378281</v>
      </c>
      <c r="AT13" t="str" cm="1">
        <f t="array" ref="AT13">IF(OptionNew=2,TEXT(AS13,"#%"),_xlfn.SWITCH(TRUE,AM13&lt;1000,TEXT('Regional Analysis'!AO14,"#,##0"),AM13&lt;1000000,TEXT(AM13/1000,"0.0")&amp;"K",AM13&lt;1000000000,TEXT(AR13/1000000,"0.0")&amp;"M",TEXT(AM13/1000000000,"0.0")&amp;"B"))</f>
        <v>37%</v>
      </c>
    </row>
    <row r="14" spans="5:46">
      <c r="T14" t="str">
        <f t="shared" si="3"/>
        <v>Qtr3</v>
      </c>
      <c r="U14" s="15">
        <f t="shared" si="3"/>
        <v>265308354</v>
      </c>
      <c r="V14">
        <f>IF(TopBottom=1,VLOOKUP(T14,$T$21:$V$21,3,0),VLOOKUP(T14,$T$25:$V$27,3,0))</f>
        <v>265308354</v>
      </c>
      <c r="W14" s="15">
        <f>V7</f>
        <v>99515925.61999996</v>
      </c>
      <c r="X14" t="str">
        <f>IF(TopBottom=1,VLOOKUP(T14,$X$21:$Z$21,1,0),VLOOKUP(T14,$X$25:$Z$27,3,0))</f>
        <v>Qtr3</v>
      </c>
      <c r="Y14" s="15" t="str" cm="1">
        <f t="array" ref="Y14">IF(OptionNew=2,TEXT(W7,"#%"),_xlfn.SWITCH(TRUE,U7&lt;1000,TEXT(U7,"#,##0"),U7&lt;1000000,TEXT(U7/1000,"0.0")&amp;"K",U7&lt;1000000000,TEXT(U7/1000000,"0.0")&amp;"M",TEXT(U7/1000000000,"0.0")&amp;"B"))</f>
        <v>29%</v>
      </c>
      <c r="Z14" s="15" t="str" cm="1">
        <f t="array" ref="Z14">IF(OptionNew=2,TEXT(X7,"#%"),_xlfn.SWITCH(TRUE,V7&lt;1000,TEXT(V7,"#,##0"),V7&lt;1000000,TEXT(V7/1000,"0.0")&amp;"K",V7&lt;1000000000,TEXT(V7/1000000,"0.0")&amp;"M",TEXT(V7/1000000000,"0.0")&amp;"B"))</f>
        <v>30%</v>
      </c>
      <c r="AK14" t="s">
        <v>151</v>
      </c>
      <c r="AL14" s="11">
        <v>74747372</v>
      </c>
      <c r="AM14" s="11">
        <v>26714715.919999972</v>
      </c>
      <c r="AQ14" t="str">
        <f t="shared" si="0"/>
        <v>Jun</v>
      </c>
      <c r="AR14" s="30">
        <f t="shared" si="1"/>
        <v>26714715.919999972</v>
      </c>
      <c r="AS14" s="17">
        <f t="shared" si="2"/>
        <v>0.35740006912885142</v>
      </c>
      <c r="AT14" t="str" cm="1">
        <f t="array" ref="AT14">IF(OptionNew=2,TEXT(AS14,"#%"),_xlfn.SWITCH(TRUE,AM14&lt;1000,TEXT('Regional Analysis'!AO15,"#,##0"),AM14&lt;1000000,TEXT(AM14/1000,"0.0")&amp;"K",AM14&lt;1000000000,TEXT(AR14/1000000,"0.0")&amp;"M",TEXT(AM14/1000000000,"0.0")&amp;"B"))</f>
        <v>36%</v>
      </c>
    </row>
    <row r="15" spans="5:46">
      <c r="T15" t="str">
        <f t="shared" si="3"/>
        <v>Qtr2</v>
      </c>
      <c r="U15" s="15">
        <f t="shared" si="3"/>
        <v>227595037</v>
      </c>
      <c r="V15" t="e">
        <f>IF(TopBottom=1,VLOOKUP(T15,$T$21:$V$21,3,0),VLOOKUP(T15,$T$25:$V$27,3,0))</f>
        <v>#N/A</v>
      </c>
      <c r="W15" s="15">
        <f>V8</f>
        <v>84220208.560000107</v>
      </c>
      <c r="X15" t="e">
        <f>IF(TopBottom=1,VLOOKUP(T15,$X$21:$Z$21,1,0),VLOOKUP(T15,$X$25:$Z$27,3,0))</f>
        <v>#N/A</v>
      </c>
      <c r="Y15" s="15" t="str" cm="1">
        <f t="array" ref="Y15">IF(OptionNew=2,TEXT(W8,"#%"),_xlfn.SWITCH(TRUE,U8&lt;1000,TEXT(U8,"#,##0"),U8&lt;1000000,TEXT(U8/1000,"0.0")&amp;"K",U8&lt;1000000000,TEXT(U8/1000000,"0.0")&amp;"M",TEXT(U8/1000000000,"0.0")&amp;"B"))</f>
        <v>25%</v>
      </c>
      <c r="Z15" s="15" t="str" cm="1">
        <f t="array" ref="Z15">IF(OptionNew=2,TEXT(X8,"#%"),_xlfn.SWITCH(TRUE,V8&lt;1000,TEXT(V8,"#,##0"),V8&lt;1000000,TEXT(V8/1000,"0.0")&amp;"K",V8&lt;1000000000,TEXT(V8/1000000,"0.0")&amp;"M",TEXT(V8/1000000000,"0.0")&amp;"B"))</f>
        <v>25%</v>
      </c>
      <c r="AK15" t="s">
        <v>152</v>
      </c>
      <c r="AL15" s="11">
        <v>95480694</v>
      </c>
      <c r="AM15" s="11">
        <v>34054898.590000056</v>
      </c>
      <c r="AQ15" t="str">
        <f t="shared" si="0"/>
        <v>Jul</v>
      </c>
      <c r="AR15" s="30">
        <f t="shared" si="1"/>
        <v>34054898.590000056</v>
      </c>
      <c r="AS15" s="17">
        <f t="shared" si="2"/>
        <v>0.35666789969080093</v>
      </c>
      <c r="AT15" t="str" cm="1">
        <f t="array" ref="AT15">IF(OptionNew=2,TEXT(AS15,"#%"),_xlfn.SWITCH(TRUE,AM15&lt;1000,TEXT('Regional Analysis'!AO16,"#,##0"),AM15&lt;1000000,TEXT(AM15/1000,"0.0")&amp;"K",AM15&lt;1000000000,TEXT(AR15/1000000,"0.0")&amp;"M",TEXT(AM15/1000000000,"0.0")&amp;"B"))</f>
        <v>36%</v>
      </c>
    </row>
    <row r="16" spans="5:46">
      <c r="J16" s="14" t="str">
        <f t="shared" ref="J16:K22" si="4">J5</f>
        <v>Product</v>
      </c>
      <c r="K16" s="14" t="str">
        <f t="shared" si="4"/>
        <v xml:space="preserve"> Total Sales</v>
      </c>
      <c r="L16" s="14"/>
      <c r="M16" s="14" t="str">
        <f t="shared" ref="M16:N22" si="5">M5</f>
        <v>Product</v>
      </c>
      <c r="N16" s="14" t="str">
        <f t="shared" si="5"/>
        <v xml:space="preserve"> Operating Profit</v>
      </c>
      <c r="O16" s="18"/>
      <c r="P16" s="14" t="s">
        <v>174</v>
      </c>
      <c r="Q16" s="14" t="s">
        <v>175</v>
      </c>
      <c r="T16" t="str">
        <f t="shared" si="3"/>
        <v>Qtr4</v>
      </c>
      <c r="U16" s="15">
        <f t="shared" si="3"/>
        <v>217610330</v>
      </c>
      <c r="V16" t="e">
        <f>IF(TopBottom=1,VLOOKUP(T16,$T$21:$V$21,3,0),VLOOKUP(T16,$T$25:$V$27,3,0))</f>
        <v>#N/A</v>
      </c>
      <c r="W16" s="15">
        <f>V9</f>
        <v>81424168.060000017</v>
      </c>
      <c r="X16" t="e">
        <f>IF(TopBottom=1,VLOOKUP(T16,$X$21:$Z$21,1,0),VLOOKUP(T16,$X$25:$Z$27,3,0))</f>
        <v>#N/A</v>
      </c>
      <c r="Y16" s="15" t="str" cm="1">
        <f t="array" ref="Y16">IF(OptionNew=2,TEXT(W9,"#%"),_xlfn.SWITCH(TRUE,U9&lt;1000,TEXT(U9,"#,##0"),U9&lt;1000000,TEXT(U9/1000,"0.0")&amp;"K",U9&lt;1000000000,TEXT(U9/1000000,"0.0")&amp;"M",TEXT(U9/1000000000,"0.0")&amp;"B"))</f>
        <v>24%</v>
      </c>
      <c r="Z16" s="15" t="str" cm="1">
        <f t="array" ref="Z16">IF(OptionNew=2,TEXT(X9,"#%"),_xlfn.SWITCH(TRUE,V9&lt;1000,TEXT(V9,"#,##0"),V9&lt;1000000,TEXT(V9/1000,"0.0")&amp;"K",V9&lt;1000000000,TEXT(V9/1000000,"0.0")&amp;"M",TEXT(V9/1000000000,"0.0")&amp;"B"))</f>
        <v>25%</v>
      </c>
      <c r="AK16" t="s">
        <v>153</v>
      </c>
      <c r="AL16" s="11">
        <v>92166201</v>
      </c>
      <c r="AM16" s="11">
        <v>34451440.300000019</v>
      </c>
      <c r="AQ16" t="str">
        <f t="shared" si="0"/>
        <v>Aug</v>
      </c>
      <c r="AR16" s="30">
        <f t="shared" si="1"/>
        <v>34451440.300000019</v>
      </c>
      <c r="AS16" s="17">
        <f t="shared" si="2"/>
        <v>0.37379690088343792</v>
      </c>
      <c r="AT16" t="str" cm="1">
        <f t="array" ref="AT16">IF(OptionNew=2,TEXT(AS16,"#%"),_xlfn.SWITCH(TRUE,AM16&lt;1000,TEXT('Regional Analysis'!AO17,"#,##0"),AM16&lt;1000000,TEXT(AM16/1000,"0.0")&amp;"K",AM16&lt;1000000000,TEXT(AR16/1000000,"0.0")&amp;"M",TEXT(AM16/1000000000,"0.0")&amp;"B"))</f>
        <v>37%</v>
      </c>
    </row>
    <row r="17" spans="10:46">
      <c r="J17" s="28" t="str">
        <f t="shared" si="4"/>
        <v>Men's Street Footwear</v>
      </c>
      <c r="K17" s="32">
        <f t="shared" si="4"/>
        <v>208826244</v>
      </c>
      <c r="L17" s="30">
        <f t="shared" ref="L17:L22" si="6">IF(TopBottom=1,VLOOKUP(J17,$J$26:$L$28,3,0),VLOOKUP(J17,$J$31:$L$33,3,0))</f>
        <v>208826244</v>
      </c>
      <c r="M17" t="str">
        <f t="shared" si="5"/>
        <v>Men's Street Footwear</v>
      </c>
      <c r="N17" s="30">
        <f t="shared" si="5"/>
        <v>82802260.619999707</v>
      </c>
      <c r="O17" s="30">
        <f t="shared" ref="O17:O22" si="7">IF(TopBottom=1,VLOOKUP(M17,$N$26:$P$28,3,0),VLOOKUP(M17,$N$31:$P$33,3,0))</f>
        <v>82802260.619999707</v>
      </c>
      <c r="P17" s="15" t="str" cm="1">
        <f t="array" ref="P17">IF(OptionNew,TEXT(L6,"#%"),_xlfn.SWITCH(TRUE,K6&lt;1000,TEXT(K6,"#,##0"),K6&lt;1000000,TEXT(K6/1000,"0.0")&amp;"K",K6&lt;1000000000,TEXT(K6/1000000,"0.0")&amp;"M",TEXT(K6/1000000000,"0.0")&amp;"B"))</f>
        <v>23%</v>
      </c>
      <c r="Q17" s="15" t="str" cm="1">
        <f t="array" ref="Q17">IF(OptionNew=2,TEXT(O6,"#%"),_xlfn.SWITCH(TRUE,N6&lt;1000,TEXT(N6,"#,##0"),N6&lt;1000000,TEXT(N6/1000,"0.0")&amp;"K",N6&lt;1000000000,TEXT(N6/1000000,"0.0")&amp;"M",TEXT(N6/1000000000,"0.0")&amp;"B"))</f>
        <v>25%</v>
      </c>
      <c r="T17" t="str">
        <f t="shared" si="3"/>
        <v>Qtr1</v>
      </c>
      <c r="U17" s="15">
        <f t="shared" si="3"/>
        <v>189388404</v>
      </c>
      <c r="V17" t="e">
        <f>IF(TopBottom=1,VLOOKUP(T17,$T$21:$V$21,3,0),VLOOKUP(T17,$T$25:$V$27,3,0))</f>
        <v>#N/A</v>
      </c>
      <c r="W17" s="15">
        <f>V10</f>
        <v>66974459.210000053</v>
      </c>
      <c r="X17" t="e">
        <f>IF(TopBottom=1,VLOOKUP(T17,$X$21:$Z$21,1,0),VLOOKUP(T17,$X$25:$Z$27,3,0))</f>
        <v>#N/A</v>
      </c>
      <c r="Y17" s="15" t="str" cm="1">
        <f t="array" ref="Y17">IF(OptionNew=2,TEXT(W10,"#%"),_xlfn.SWITCH(TRUE,U10&lt;1000,TEXT(U10,"#,##0"),U10&lt;1000000,TEXT(U10/1000,"0.0")&amp;"K",U10&lt;1000000000,TEXT(U10/1000000,"0.0")&amp;"M",TEXT(U10/1000000000,"0.0")&amp;"B"))</f>
        <v>21%</v>
      </c>
      <c r="Z17" s="15" t="str" cm="1">
        <f t="array" ref="Z17">IF(OptionNew=2,TEXT(X10,"#%"),_xlfn.SWITCH(TRUE,V10&lt;1000,TEXT(V10,"#,##0"),V10&lt;1000000,TEXT(V10/1000,"0.0")&amp;"K",V10&lt;1000000000,TEXT(V10/1000000,"0.0")&amp;"M",TEXT(V10/1000000000,"0.0")&amp;"B"))</f>
        <v>20%</v>
      </c>
      <c r="AK17" t="s">
        <v>154</v>
      </c>
      <c r="AL17" s="11">
        <v>77661459</v>
      </c>
      <c r="AM17" s="11">
        <v>31009586.730000019</v>
      </c>
      <c r="AQ17" t="str">
        <f t="shared" si="0"/>
        <v>Sep</v>
      </c>
      <c r="AR17" s="30">
        <f t="shared" si="1"/>
        <v>31009586.730000019</v>
      </c>
      <c r="AS17" s="17">
        <f t="shared" si="2"/>
        <v>0.39929183831068665</v>
      </c>
      <c r="AT17" t="str" cm="1">
        <f t="array" ref="AT17">IF(OptionNew=2,TEXT(AS17,"#%"),_xlfn.SWITCH(TRUE,AM17&lt;1000,TEXT('Regional Analysis'!AO18,"#,##0"),AM17&lt;1000000,TEXT(AM17/1000,"0.0")&amp;"K",AM17&lt;1000000000,TEXT(AR17/1000000,"0.0")&amp;"M",TEXT(AM17/1000000000,"0.0")&amp;"B"))</f>
        <v>40%</v>
      </c>
    </row>
    <row r="18" spans="10:46">
      <c r="J18" s="28" t="str">
        <f t="shared" si="4"/>
        <v>Women's Apparel</v>
      </c>
      <c r="K18" s="32">
        <f t="shared" si="4"/>
        <v>179038860</v>
      </c>
      <c r="L18" s="30" t="e">
        <f t="shared" si="6"/>
        <v>#N/A</v>
      </c>
      <c r="M18" t="str">
        <f t="shared" si="5"/>
        <v>Women's Apparel</v>
      </c>
      <c r="N18" s="30">
        <f t="shared" si="5"/>
        <v>68650970.560000017</v>
      </c>
      <c r="O18" s="30" t="e">
        <f t="shared" si="7"/>
        <v>#N/A</v>
      </c>
      <c r="P18" s="15" t="str" cm="1">
        <f t="array" ref="P18">IF(OptionNew,TEXT(L7,"#%"),_xlfn.SWITCH(TRUE,K7&lt;1000,TEXT(K7,"#,##0"),K7&lt;1000000,TEXT(K7/1000,"0.0")&amp;"K",K7&lt;1000000000,TEXT(K7/1000000,"0.0")&amp;"M",TEXT(K7/1000000000,"0.0")&amp;"B"))</f>
        <v>20%</v>
      </c>
      <c r="Q18" s="15" t="str" cm="1">
        <f t="array" ref="Q18">IF(OptionNew=2,TEXT(O7,"#%"),_xlfn.SWITCH(TRUE,N7&lt;1000,TEXT(N7,"#,##0"),N7&lt;1000000,TEXT(N7/1000,"0.0")&amp;"K",N7&lt;1000000000,TEXT(N7/1000000,"0.0")&amp;"M",TEXT(N7/1000000000,"0.0")&amp;"B"))</f>
        <v>21%</v>
      </c>
      <c r="AK18" t="s">
        <v>155</v>
      </c>
      <c r="AL18" s="11">
        <v>63911033</v>
      </c>
      <c r="AM18" s="11">
        <v>25078444.600000001</v>
      </c>
      <c r="AQ18" t="str">
        <f t="shared" si="0"/>
        <v>Oct</v>
      </c>
      <c r="AR18" s="30">
        <f t="shared" si="1"/>
        <v>25078444.600000001</v>
      </c>
      <c r="AS18" s="17">
        <f t="shared" si="2"/>
        <v>0.39239617047028486</v>
      </c>
      <c r="AT18" t="str" cm="1">
        <f t="array" ref="AT18">IF(OptionNew=2,TEXT(AS18,"#%"),_xlfn.SWITCH(TRUE,AM18&lt;1000,TEXT('Regional Analysis'!AO19,"#,##0"),AM18&lt;1000000,TEXT(AM18/1000,"0.0")&amp;"K",AM18&lt;1000000000,TEXT(AR18/1000000,"0.0")&amp;"M",TEXT(AM18/1000000000,"0.0")&amp;"B"))</f>
        <v>39%</v>
      </c>
    </row>
    <row r="19" spans="10:46">
      <c r="J19" s="28" t="str">
        <f t="shared" si="4"/>
        <v>Men's Athletic Footwear</v>
      </c>
      <c r="K19" s="32">
        <f t="shared" si="4"/>
        <v>153673680</v>
      </c>
      <c r="L19" s="30" t="e">
        <f t="shared" si="6"/>
        <v>#N/A</v>
      </c>
      <c r="M19" t="str">
        <f t="shared" si="5"/>
        <v>Men's Athletic Footwear</v>
      </c>
      <c r="N19" s="30">
        <f t="shared" si="5"/>
        <v>51846888.190000139</v>
      </c>
      <c r="O19" s="30" t="e">
        <f t="shared" si="7"/>
        <v>#N/A</v>
      </c>
      <c r="P19" s="15" t="str" cm="1">
        <f t="array" ref="P19">IF(OptionNew,TEXT(L8,"#%"),_xlfn.SWITCH(TRUE,K8&lt;1000,TEXT(K8,"#,##0"),K8&lt;1000000,TEXT(K8/1000,"0.0")&amp;"K",K8&lt;1000000000,TEXT(K8/1000000,"0.0")&amp;"M",TEXT(K8/1000000000,"0.0")&amp;"B"))</f>
        <v>17%</v>
      </c>
      <c r="Q19" s="15" t="str" cm="1">
        <f t="array" ref="Q19">IF(OptionNew=2,TEXT(O8,"#%"),_xlfn.SWITCH(TRUE,N8&lt;1000,TEXT(N8,"#,##0"),N8&lt;1000000,TEXT(N8/1000,"0.0")&amp;"K",N8&lt;1000000000,TEXT(N8/1000000,"0.0")&amp;"M",TEXT(N8/1000000000,"0.0")&amp;"B"))</f>
        <v>16%</v>
      </c>
      <c r="AK19" t="s">
        <v>156</v>
      </c>
      <c r="AL19" s="11">
        <v>67857340</v>
      </c>
      <c r="AM19" s="11">
        <v>24755521.429999974</v>
      </c>
      <c r="AQ19" t="str">
        <f t="shared" si="0"/>
        <v>Nov</v>
      </c>
      <c r="AR19" s="30">
        <f t="shared" si="1"/>
        <v>24755521.429999974</v>
      </c>
      <c r="AS19" s="17">
        <f t="shared" si="2"/>
        <v>0.36481715065754083</v>
      </c>
      <c r="AT19" t="str" cm="1">
        <f t="array" ref="AT19">IF(OptionNew=2,TEXT(AS19,"#%"),_xlfn.SWITCH(TRUE,AM19&lt;1000,TEXT('Regional Analysis'!AO20,"#,##0"),AM19&lt;1000000,TEXT(AM19/1000,"0.0")&amp;"K",AM19&lt;1000000000,TEXT(AR19/1000000,"0.0")&amp;"M",TEXT(AM19/1000000000,"0.0")&amp;"B"))</f>
        <v>36%</v>
      </c>
    </row>
    <row r="20" spans="10:46">
      <c r="J20" s="28" t="str">
        <f t="shared" si="4"/>
        <v>Women's Street Footwear</v>
      </c>
      <c r="K20" s="32">
        <f t="shared" si="4"/>
        <v>128002813</v>
      </c>
      <c r="L20" s="30" t="e">
        <f t="shared" si="6"/>
        <v>#N/A</v>
      </c>
      <c r="M20" t="str">
        <f t="shared" si="5"/>
        <v>Women's Street Footwear</v>
      </c>
      <c r="N20" s="30">
        <f t="shared" si="5"/>
        <v>45095826.810000047</v>
      </c>
      <c r="O20" s="30" t="e">
        <f t="shared" si="7"/>
        <v>#N/A</v>
      </c>
      <c r="P20" s="15" t="str" cm="1">
        <f t="array" ref="P20">IF(OptionNew,TEXT(L9,"#%"),_xlfn.SWITCH(TRUE,K9&lt;1000,TEXT(K9,"#,##0"),K9&lt;1000000,TEXT(K9/1000,"0.0")&amp;"K",K9&lt;1000000000,TEXT(K9/1000000,"0.0")&amp;"M",TEXT(K9/1000000000,"0.0")&amp;"B"))</f>
        <v>14%</v>
      </c>
      <c r="Q20" s="15" t="str" cm="1">
        <f t="array" ref="Q20">IF(OptionNew=2,TEXT(O9,"#%"),_xlfn.SWITCH(TRUE,N9&lt;1000,TEXT(N9,"#,##0"),N9&lt;1000000,TEXT(N9/1000,"0.0")&amp;"K",N9&lt;1000000000,TEXT(N9/1000000,"0.0")&amp;"M",TEXT(N9/1000000000,"0.0")&amp;"B"))</f>
        <v>14%</v>
      </c>
      <c r="T20" s="18" t="s">
        <v>177</v>
      </c>
      <c r="X20" s="18" t="s">
        <v>177</v>
      </c>
      <c r="AK20" t="s">
        <v>157</v>
      </c>
      <c r="AL20" s="11">
        <v>85841957</v>
      </c>
      <c r="AM20" s="11">
        <v>31590202.029999979</v>
      </c>
      <c r="AQ20" t="str">
        <f t="shared" si="0"/>
        <v>Dec</v>
      </c>
      <c r="AR20" s="30">
        <f t="shared" si="1"/>
        <v>31590202.029999979</v>
      </c>
      <c r="AS20" s="17">
        <f t="shared" si="2"/>
        <v>0.36800421535124112</v>
      </c>
      <c r="AT20" t="str" cm="1">
        <f t="array" ref="AT20">IF(OptionNew=2,TEXT(AS20,"#%"),_xlfn.SWITCH(TRUE,AM20&lt;1000,TEXT('Regional Analysis'!AO21,"#,##0"),AM20&lt;1000000,TEXT(AM20/1000,"0.0")&amp;"K",AM20&lt;1000000000,TEXT(AR20/1000000,"0.0")&amp;"M",TEXT(AM20/1000000000,"0.0")&amp;"B"))</f>
        <v>37%</v>
      </c>
    </row>
    <row r="21" spans="10:46">
      <c r="J21" s="28" t="str">
        <f t="shared" si="4"/>
        <v>Men's Apparel</v>
      </c>
      <c r="K21" s="32">
        <f t="shared" si="4"/>
        <v>123728632</v>
      </c>
      <c r="L21" s="30" t="e">
        <f t="shared" si="6"/>
        <v>#N/A</v>
      </c>
      <c r="M21" t="str">
        <f t="shared" si="5"/>
        <v>Men's Apparel</v>
      </c>
      <c r="N21" s="30">
        <f t="shared" si="5"/>
        <v>44763030.330000028</v>
      </c>
      <c r="O21" s="30" t="e">
        <f t="shared" si="7"/>
        <v>#N/A</v>
      </c>
      <c r="P21" s="15" t="str" cm="1">
        <f t="array" ref="P21">IF(OptionNew,TEXT(L10,"#%"),_xlfn.SWITCH(TRUE,K10&lt;1000,TEXT(K10,"#,##0"),K10&lt;1000000,TEXT(K10/1000,"0.0")&amp;"K",K10&lt;1000000000,TEXT(K10/1000000,"0.0")&amp;"M",TEXT(K10/1000000000,"0.0")&amp;"B"))</f>
        <v>14%</v>
      </c>
      <c r="Q21" s="15" t="str" cm="1">
        <f t="array" ref="Q21">IF(OptionNew=2,TEXT(O10,"#%"),_xlfn.SWITCH(TRUE,N10&lt;1000,TEXT(N10,"#,##0"),N10&lt;1000000,TEXT(N10/1000,"0.0")&amp;"K",N10&lt;1000000000,TEXT(N10/1000000,"0.0")&amp;"M",TEXT(N10/1000000000,"0.0")&amp;"B"))</f>
        <v>13%</v>
      </c>
      <c r="T21" s="29" t="str">
        <f>T7</f>
        <v>Qtr3</v>
      </c>
      <c r="U21">
        <v>1</v>
      </c>
      <c r="V21" s="30">
        <f>LARGE($U$7:$U$10,U21)</f>
        <v>265308354</v>
      </c>
      <c r="X21" s="29" t="str">
        <f>T7</f>
        <v>Qtr3</v>
      </c>
      <c r="Y21">
        <v>1</v>
      </c>
      <c r="Z21" s="30">
        <f>LARGE($V$7:$V$10,Y21)</f>
        <v>99515925.61999996</v>
      </c>
    </row>
    <row r="22" spans="10:46">
      <c r="J22" s="28" t="str">
        <f t="shared" si="4"/>
        <v>Women's Athletic Footwear</v>
      </c>
      <c r="K22" s="32">
        <f t="shared" si="4"/>
        <v>106631896</v>
      </c>
      <c r="L22" s="30" t="e">
        <f t="shared" si="6"/>
        <v>#N/A</v>
      </c>
      <c r="M22" t="str">
        <f t="shared" si="5"/>
        <v>Women's Athletic Footwear</v>
      </c>
      <c r="N22" s="30">
        <f t="shared" si="5"/>
        <v>38975784.93999999</v>
      </c>
      <c r="O22" s="30" t="e">
        <f t="shared" si="7"/>
        <v>#N/A</v>
      </c>
      <c r="P22" s="15" t="str" cm="1">
        <f t="array" ref="P22">IF(OptionNew,TEXT(L11,"#%"),_xlfn.SWITCH(TRUE,K11&lt;1000,TEXT(K11,"#,##0"),K11&lt;1000000,TEXT(K11/1000,"0.0")&amp;"K",K11&lt;1000000000,TEXT(K11/1000000,"0.0")&amp;"M",TEXT(K11/1000000000,"0.0")&amp;"B"))</f>
        <v>12%</v>
      </c>
      <c r="Q22" s="15" t="str" cm="1">
        <f t="array" ref="Q22">IF(OptionNew=2,TEXT(O11,"#%"),_xlfn.SWITCH(TRUE,N11&lt;1000,TEXT(N11,"#,##0"),N11&lt;1000000,TEXT(N11/1000,"0.0")&amp;"K",N11&lt;1000000000,TEXT(N11/1000000,"0.0")&amp;"M",TEXT(N11/1000000000,"0.0")&amp;"B"))</f>
        <v>12%</v>
      </c>
      <c r="AQ22" s="14" t="s">
        <v>187</v>
      </c>
    </row>
    <row r="23" spans="10:46">
      <c r="AQ23" t="str">
        <f>IF(OptionNew=1,"Trend of Revenue Generation Across Months","Monthly Profit Margin Trend Over Time")</f>
        <v>Monthly Profit Margin Trend Over Time</v>
      </c>
    </row>
    <row r="24" spans="10:46">
      <c r="T24" s="18" t="s">
        <v>178</v>
      </c>
      <c r="X24" s="18" t="s">
        <v>178</v>
      </c>
    </row>
    <row r="25" spans="10:46">
      <c r="J25" s="18" t="s">
        <v>177</v>
      </c>
      <c r="N25" s="18" t="s">
        <v>179</v>
      </c>
      <c r="T25" s="29" t="str">
        <f>T10</f>
        <v>Qtr1</v>
      </c>
      <c r="U25">
        <v>1</v>
      </c>
      <c r="V25" s="30">
        <f>SMALL($U$7:$U$10,U25)</f>
        <v>189388404</v>
      </c>
      <c r="X25" s="29" t="str">
        <f>T10</f>
        <v>Qtr1</v>
      </c>
      <c r="Y25">
        <v>1</v>
      </c>
      <c r="Z25" s="30">
        <f>SMALL($V$7:$V$10,Y25)</f>
        <v>66974459.210000053</v>
      </c>
    </row>
    <row r="26" spans="10:46">
      <c r="J26" s="29" t="str">
        <f>J6</f>
        <v>Men's Street Footwear</v>
      </c>
      <c r="K26">
        <v>1</v>
      </c>
      <c r="L26" s="30">
        <f>LARGE($K$6:$K$11,K26)</f>
        <v>208826244</v>
      </c>
      <c r="N26" s="29" t="str">
        <f>M6</f>
        <v>Men's Street Footwear</v>
      </c>
      <c r="O26">
        <v>1</v>
      </c>
      <c r="P26" s="30">
        <f>LARGE($N$6:$N$11,O26)</f>
        <v>82802260.619999707</v>
      </c>
      <c r="T26" s="29"/>
      <c r="V26" s="30"/>
      <c r="X26" s="29"/>
      <c r="Z26" s="30"/>
    </row>
    <row r="27" spans="10:46">
      <c r="J27" s="29"/>
      <c r="L27" s="30"/>
      <c r="N27" s="29"/>
      <c r="P27" s="30"/>
      <c r="T27" s="29"/>
      <c r="V27" s="30"/>
      <c r="X27" s="29"/>
      <c r="Z27" s="30"/>
    </row>
    <row r="28" spans="10:46">
      <c r="J28" s="29"/>
      <c r="L28" s="30"/>
      <c r="N28" s="29"/>
      <c r="P28" s="30"/>
    </row>
    <row r="30" spans="10:46">
      <c r="J30" s="18" t="s">
        <v>178</v>
      </c>
      <c r="N30" s="18" t="s">
        <v>180</v>
      </c>
      <c r="T30" s="14" t="s">
        <v>187</v>
      </c>
    </row>
    <row r="31" spans="10:46">
      <c r="J31" t="str">
        <f>J11</f>
        <v>Women's Athletic Footwear</v>
      </c>
      <c r="K31">
        <v>1</v>
      </c>
      <c r="L31" s="30">
        <f>SMALL($K$6:$K$11,K31)</f>
        <v>106631896</v>
      </c>
      <c r="N31" t="str">
        <f>M11</f>
        <v>Women's Athletic Footwear</v>
      </c>
      <c r="O31">
        <v>1</v>
      </c>
      <c r="P31" s="30">
        <f>SMALL($N$6:$N$11,O31)</f>
        <v>38975784.93999999</v>
      </c>
      <c r="T31" t="str">
        <f>IF(OptionNew=1,"Tracking Revenue and Profit Trends Across Quarters","Percentage Breakdown of Quarterly Revenue and Profit Trends")</f>
        <v>Percentage Breakdown of Quarterly Revenue and Profit Trends</v>
      </c>
    </row>
    <row r="32" spans="10:46">
      <c r="L32" s="30"/>
      <c r="P32" s="30"/>
    </row>
    <row r="33" spans="10:26">
      <c r="L33" s="30"/>
      <c r="P33" s="30"/>
      <c r="T33" s="36" t="s">
        <v>188</v>
      </c>
      <c r="U33" s="37"/>
    </row>
    <row r="34" spans="10:26">
      <c r="T34" t="str">
        <f>_xlfn.TEXTJOIN(" ",TRUE,IF(TopBottom=1,"Top Quarterly Business Performance Highlighted","Highlight of Underperforming Quarters by Revenue and Profit"))</f>
        <v>Top Quarterly Business Performance Highlighted</v>
      </c>
      <c r="W34" s="11"/>
      <c r="X34" s="11"/>
      <c r="Y34" s="11"/>
      <c r="Z34" s="11"/>
    </row>
    <row r="35" spans="10:26">
      <c r="W35" s="11"/>
      <c r="X35" s="11"/>
      <c r="Y35" s="11"/>
      <c r="Z35" s="11"/>
    </row>
    <row r="36" spans="10:26">
      <c r="J36" s="14" t="s">
        <v>187</v>
      </c>
      <c r="N36" s="14" t="s">
        <v>187</v>
      </c>
    </row>
    <row r="37" spans="10:26">
      <c r="J37" t="str">
        <f>IF(OptionNew=1,"Revenue Distribution Across Different Product Price Points","Product-Level Breakdown of Revenue by Percentage")</f>
        <v>Product-Level Breakdown of Revenue by Percentage</v>
      </c>
      <c r="N37" t="str">
        <f>IF(OptionNew=1,"Profit Distribution Across Different Product Price Points","Product-Level Breakdown of Profit by Percentage")</f>
        <v>Product-Level Breakdown of Profit by Percentage</v>
      </c>
    </row>
    <row r="39" spans="10:26">
      <c r="J39" s="14" t="s">
        <v>188</v>
      </c>
      <c r="N39" s="14" t="s">
        <v>188</v>
      </c>
    </row>
    <row r="40" spans="10:26">
      <c r="J40" t="str">
        <f>_xlfn.TEXTJOIN(" ",TRUE,IF(TopBottom=1,"Products Driving the Highest Business Value – In Focus","Low-Performing Products – Performance Review"))</f>
        <v>Products Driving the Highest Business Value – In Focus</v>
      </c>
      <c r="N40" t="str">
        <f>_xlfn.TEXTJOIN(" ",TRUE,IF(TopBottom=1,"Products Driving the Highest Business Profit Value – In Focus","Low-Profit Performing Products – Performance Review"))</f>
        <v>Products Driving the Highest Business Profit Value – In Focus</v>
      </c>
    </row>
    <row r="43" spans="10:26">
      <c r="J43" s="43" t="s">
        <v>198</v>
      </c>
      <c r="M43" s="43" t="s">
        <v>196</v>
      </c>
      <c r="P43" s="43" t="s">
        <v>139</v>
      </c>
      <c r="S43" s="44" t="s">
        <v>197</v>
      </c>
    </row>
    <row r="44" spans="10:26">
      <c r="J44" s="38">
        <v>899902125</v>
      </c>
      <c r="M44" s="45">
        <v>2478861</v>
      </c>
      <c r="P44" s="38">
        <v>332134761.44999886</v>
      </c>
      <c r="S44" s="27">
        <f>P44/J44</f>
        <v>0.36907876114860699</v>
      </c>
    </row>
    <row r="49" spans="10:14">
      <c r="J49" s="46" t="s">
        <v>145</v>
      </c>
      <c r="K49" s="43" t="s">
        <v>198</v>
      </c>
      <c r="M49" s="46" t="s">
        <v>199</v>
      </c>
    </row>
    <row r="50" spans="10:14">
      <c r="J50" t="s">
        <v>143</v>
      </c>
      <c r="K50" s="38">
        <v>182080675</v>
      </c>
      <c r="L50" s="15">
        <f>J44-K50</f>
        <v>717821450</v>
      </c>
      <c r="M50" s="47" t="str">
        <f>IF(L50/J44&gt;0,"▲"&amp;TEXT(L50/J44,"+0.0%;-0.0%"),"▲"&amp;TEXT(L50/J44,"+0.0%;-0.0%"))</f>
        <v>▲+79.8%</v>
      </c>
      <c r="N50" s="48">
        <f>L50/J44</f>
        <v>0.79766613508107898</v>
      </c>
    </row>
    <row r="51" spans="10:14">
      <c r="J51" t="s">
        <v>144</v>
      </c>
      <c r="K51" s="38">
        <v>717821450</v>
      </c>
    </row>
  </sheetData>
  <conditionalFormatting sqref="M50">
    <cfRule type="expression" dxfId="1" priority="1">
      <formula>$N$50&lt;0</formula>
    </cfRule>
    <cfRule type="expression" dxfId="0" priority="2">
      <formula>$N$50&gt;0</formula>
    </cfRule>
  </conditionalFormatting>
  <pageMargins left="0.7" right="0.7" top="0.75" bottom="0.75" header="0.3" footer="0.3"/>
  <pageSetup orientation="portrait" r:id="rId9"/>
  <drawing r:id="rId1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A4C80-3A7E-43AE-BD0E-0697EC7C96EC}">
  <dimension ref="A3:BL46"/>
  <sheetViews>
    <sheetView zoomScale="87" zoomScaleNormal="87" workbookViewId="0">
      <selection activeCell="M22" sqref="M22"/>
    </sheetView>
  </sheetViews>
  <sheetFormatPr defaultRowHeight="15"/>
  <cols>
    <col min="1" max="2" width="9.140625" style="35"/>
    <col min="3" max="3" width="12.140625" style="35" customWidth="1"/>
    <col min="5" max="5" width="7.42578125" bestFit="1" customWidth="1"/>
    <col min="6" max="6" width="7.42578125" customWidth="1"/>
    <col min="7" max="7" width="8.7109375" bestFit="1" customWidth="1"/>
    <col min="8" max="8" width="17.28515625" bestFit="1" customWidth="1"/>
    <col min="9" max="9" width="16.7109375" bestFit="1" customWidth="1"/>
    <col min="10" max="10" width="22.85546875" bestFit="1" customWidth="1"/>
    <col min="11" max="11" width="11" bestFit="1" customWidth="1"/>
    <col min="12" max="14" width="16.7109375" customWidth="1"/>
    <col min="15" max="15" width="9.42578125" bestFit="1" customWidth="1"/>
    <col min="16" max="16" width="16.42578125" bestFit="1" customWidth="1"/>
    <col min="17" max="17" width="11" bestFit="1" customWidth="1"/>
    <col min="18" max="19" width="15.85546875" customWidth="1"/>
    <col min="20" max="20" width="16.28515625" customWidth="1"/>
    <col min="21" max="21" width="11" bestFit="1" customWidth="1"/>
    <col min="22" max="22" width="16.42578125" bestFit="1" customWidth="1"/>
    <col min="23" max="23" width="14.85546875" bestFit="1" customWidth="1"/>
    <col min="24" max="24" width="10.7109375" bestFit="1" customWidth="1"/>
    <col min="25" max="25" width="5.7109375" customWidth="1"/>
    <col min="26" max="26" width="5.7109375" bestFit="1" customWidth="1"/>
    <col min="27" max="27" width="9.140625" bestFit="1" customWidth="1"/>
    <col min="28" max="28" width="14.28515625" bestFit="1" customWidth="1"/>
    <col min="29" max="29" width="12.42578125" bestFit="1" customWidth="1"/>
    <col min="30" max="30" width="15.85546875" bestFit="1" customWidth="1"/>
    <col min="31" max="31" width="15.85546875" customWidth="1"/>
    <col min="32" max="32" width="11.140625" bestFit="1" customWidth="1"/>
    <col min="33" max="33" width="13.140625" bestFit="1" customWidth="1"/>
    <col min="34" max="34" width="12.42578125" bestFit="1" customWidth="1"/>
    <col min="35" max="35" width="17.85546875" bestFit="1" customWidth="1"/>
    <col min="36" max="36" width="16.42578125" bestFit="1" customWidth="1"/>
    <col min="37" max="37" width="23.42578125" customWidth="1"/>
    <col min="38" max="38" width="15.85546875" bestFit="1" customWidth="1"/>
    <col min="39" max="39" width="5.7109375" bestFit="1" customWidth="1"/>
    <col min="40" max="40" width="12.28515625" bestFit="1" customWidth="1"/>
    <col min="41" max="41" width="14.28515625" bestFit="1" customWidth="1"/>
    <col min="42" max="42" width="16.42578125" bestFit="1" customWidth="1"/>
    <col min="43" max="43" width="12.42578125" bestFit="1" customWidth="1"/>
    <col min="44" max="44" width="17.85546875" bestFit="1" customWidth="1"/>
    <col min="45" max="45" width="16.7109375" customWidth="1"/>
    <col min="46" max="46" width="14.5703125" bestFit="1" customWidth="1"/>
    <col min="47" max="47" width="13.140625" bestFit="1" customWidth="1"/>
    <col min="48" max="48" width="12.42578125" bestFit="1" customWidth="1"/>
    <col min="49" max="49" width="26.28515625" bestFit="1" customWidth="1"/>
    <col min="50" max="50" width="13.140625" bestFit="1" customWidth="1"/>
    <col min="51" max="51" width="12.42578125" bestFit="1" customWidth="1"/>
    <col min="52" max="52" width="26.28515625" bestFit="1" customWidth="1"/>
    <col min="53" max="53" width="16.42578125" bestFit="1" customWidth="1"/>
    <col min="54" max="54" width="17.85546875" bestFit="1" customWidth="1"/>
    <col min="55" max="55" width="16.42578125" bestFit="1" customWidth="1"/>
    <col min="56" max="56" width="13.7109375" bestFit="1" customWidth="1"/>
    <col min="57" max="57" width="13.140625" bestFit="1" customWidth="1"/>
    <col min="58" max="58" width="12.42578125" bestFit="1" customWidth="1"/>
    <col min="59" max="59" width="5.7109375" bestFit="1" customWidth="1"/>
    <col min="60" max="60" width="26.28515625" bestFit="1" customWidth="1"/>
    <col min="61" max="70" width="13.140625" bestFit="1" customWidth="1"/>
    <col min="71" max="80" width="17.85546875" bestFit="1" customWidth="1"/>
    <col min="81" max="83" width="11.28515625" bestFit="1" customWidth="1"/>
    <col min="84" max="84" width="12.140625" bestFit="1" customWidth="1"/>
    <col min="85" max="88" width="11.28515625" bestFit="1" customWidth="1"/>
    <col min="89" max="89" width="11.5703125" bestFit="1" customWidth="1"/>
    <col min="90" max="90" width="11.28515625" bestFit="1" customWidth="1"/>
    <col min="91" max="91" width="11.85546875" bestFit="1" customWidth="1"/>
    <col min="92" max="93" width="11.28515625" bestFit="1" customWidth="1"/>
    <col min="94" max="94" width="12.28515625" bestFit="1" customWidth="1"/>
    <col min="95" max="95" width="12.7109375" bestFit="1" customWidth="1"/>
    <col min="96" max="97" width="11.28515625" bestFit="1" customWidth="1"/>
    <col min="98" max="98" width="14.5703125" bestFit="1" customWidth="1"/>
    <col min="99" max="100" width="11.28515625" bestFit="1" customWidth="1"/>
    <col min="101" max="101" width="12.42578125" bestFit="1" customWidth="1"/>
    <col min="102" max="105" width="11.28515625" bestFit="1" customWidth="1"/>
    <col min="106" max="107" width="13.28515625" bestFit="1" customWidth="1"/>
    <col min="108" max="111" width="11.28515625" bestFit="1" customWidth="1"/>
    <col min="112" max="112" width="11.85546875" bestFit="1" customWidth="1"/>
    <col min="113" max="113" width="7.28515625" bestFit="1" customWidth="1"/>
    <col min="114" max="114" width="5.7109375" bestFit="1" customWidth="1"/>
    <col min="115" max="116" width="7.28515625" bestFit="1" customWidth="1"/>
    <col min="117" max="117" width="5.7109375" bestFit="1" customWidth="1"/>
    <col min="118" max="118" width="7.28515625" bestFit="1" customWidth="1"/>
    <col min="119" max="119" width="5.7109375" bestFit="1" customWidth="1"/>
    <col min="120" max="120" width="7.28515625" bestFit="1" customWidth="1"/>
    <col min="121" max="121" width="5.7109375" bestFit="1" customWidth="1"/>
    <col min="122" max="122" width="7.28515625" bestFit="1" customWidth="1"/>
    <col min="123" max="123" width="5.7109375" bestFit="1" customWidth="1"/>
    <col min="124" max="124" width="7.28515625" bestFit="1" customWidth="1"/>
    <col min="125" max="127" width="5.7109375" bestFit="1" customWidth="1"/>
    <col min="128" max="128" width="7.28515625" bestFit="1" customWidth="1"/>
    <col min="129" max="130" width="5.7109375" bestFit="1" customWidth="1"/>
    <col min="131" max="131" width="7.28515625" bestFit="1" customWidth="1"/>
    <col min="132" max="132" width="5.7109375" bestFit="1" customWidth="1"/>
    <col min="133" max="133" width="7.28515625" bestFit="1" customWidth="1"/>
    <col min="134" max="135" width="5.7109375" bestFit="1" customWidth="1"/>
    <col min="136" max="137" width="7.28515625" bestFit="1" customWidth="1"/>
    <col min="138" max="139" width="5.7109375" bestFit="1" customWidth="1"/>
    <col min="140" max="140" width="7.28515625" bestFit="1" customWidth="1"/>
    <col min="141" max="142" width="5.7109375" bestFit="1" customWidth="1"/>
    <col min="143" max="228" width="7.28515625" bestFit="1" customWidth="1"/>
    <col min="229" max="229" width="8.28515625" bestFit="1" customWidth="1"/>
    <col min="230" max="279" width="7.28515625" bestFit="1" customWidth="1"/>
    <col min="280" max="280" width="8.28515625" bestFit="1" customWidth="1"/>
    <col min="281" max="320" width="7.28515625" bestFit="1" customWidth="1"/>
    <col min="321" max="321" width="8.28515625" bestFit="1" customWidth="1"/>
    <col min="322" max="345" width="7.28515625" bestFit="1" customWidth="1"/>
    <col min="346" max="346" width="8.28515625" bestFit="1" customWidth="1"/>
    <col min="347" max="351" width="7.28515625" bestFit="1" customWidth="1"/>
    <col min="352" max="352" width="8.28515625" bestFit="1" customWidth="1"/>
    <col min="353" max="367" width="7.28515625" bestFit="1" customWidth="1"/>
    <col min="368" max="368" width="8.28515625" bestFit="1" customWidth="1"/>
    <col min="369" max="375" width="7.28515625" bestFit="1" customWidth="1"/>
    <col min="376" max="376" width="8.28515625" bestFit="1" customWidth="1"/>
    <col min="377" max="416" width="7.28515625" bestFit="1" customWidth="1"/>
    <col min="417" max="417" width="8.28515625" bestFit="1" customWidth="1"/>
    <col min="418" max="425" width="7.28515625" bestFit="1" customWidth="1"/>
    <col min="426" max="426" width="8.28515625" bestFit="1" customWidth="1"/>
    <col min="427" max="439" width="7.28515625" bestFit="1" customWidth="1"/>
    <col min="440" max="440" width="8.28515625" bestFit="1" customWidth="1"/>
    <col min="441" max="442" width="7.28515625" bestFit="1" customWidth="1"/>
    <col min="443" max="443" width="8.28515625" bestFit="1" customWidth="1"/>
    <col min="444" max="448" width="7.28515625" bestFit="1" customWidth="1"/>
    <col min="449" max="449" width="8.28515625" bestFit="1" customWidth="1"/>
    <col min="450" max="454" width="7.28515625" bestFit="1" customWidth="1"/>
    <col min="455" max="456" width="8.28515625" bestFit="1" customWidth="1"/>
    <col min="457" max="458" width="7.28515625" bestFit="1" customWidth="1"/>
    <col min="459" max="459" width="8.28515625" bestFit="1" customWidth="1"/>
    <col min="460" max="460" width="7.28515625" bestFit="1" customWidth="1"/>
    <col min="461" max="461" width="8.28515625" bestFit="1" customWidth="1"/>
    <col min="462" max="462" width="7.28515625" bestFit="1" customWidth="1"/>
    <col min="463" max="463" width="8.28515625" bestFit="1" customWidth="1"/>
    <col min="464" max="464" width="7.28515625" bestFit="1" customWidth="1"/>
    <col min="465" max="465" width="8.28515625" bestFit="1" customWidth="1"/>
    <col min="466" max="467" width="7.28515625" bestFit="1" customWidth="1"/>
    <col min="468" max="468" width="8.28515625" bestFit="1" customWidth="1"/>
    <col min="469" max="472" width="7.28515625" bestFit="1" customWidth="1"/>
    <col min="473" max="473" width="8.28515625" bestFit="1" customWidth="1"/>
    <col min="474" max="483" width="7.28515625" bestFit="1" customWidth="1"/>
    <col min="484" max="484" width="8.28515625" bestFit="1" customWidth="1"/>
    <col min="485" max="489" width="7.28515625" bestFit="1" customWidth="1"/>
    <col min="490" max="490" width="8.28515625" bestFit="1" customWidth="1"/>
    <col min="491" max="496" width="7.28515625" bestFit="1" customWidth="1"/>
    <col min="497" max="497" width="8.28515625" bestFit="1" customWidth="1"/>
    <col min="498" max="504" width="7.28515625" bestFit="1" customWidth="1"/>
    <col min="505" max="505" width="8.28515625" bestFit="1" customWidth="1"/>
    <col min="506" max="507" width="7.28515625" bestFit="1" customWidth="1"/>
    <col min="508" max="508" width="8.28515625" bestFit="1" customWidth="1"/>
    <col min="509" max="511" width="7.28515625" bestFit="1" customWidth="1"/>
    <col min="512" max="512" width="8.28515625" bestFit="1" customWidth="1"/>
    <col min="513" max="515" width="7.28515625" bestFit="1" customWidth="1"/>
    <col min="516" max="516" width="8.28515625" bestFit="1" customWidth="1"/>
    <col min="517" max="522" width="7.28515625" bestFit="1" customWidth="1"/>
    <col min="523" max="523" width="8.28515625" bestFit="1" customWidth="1"/>
    <col min="524" max="538" width="7.28515625" bestFit="1" customWidth="1"/>
    <col min="539" max="539" width="8.28515625" bestFit="1" customWidth="1"/>
    <col min="540" max="543" width="7.28515625" bestFit="1" customWidth="1"/>
    <col min="544" max="544" width="8.28515625" bestFit="1" customWidth="1"/>
    <col min="545" max="555" width="7.28515625" bestFit="1" customWidth="1"/>
    <col min="556" max="557" width="8.28515625" bestFit="1" customWidth="1"/>
    <col min="558" max="563" width="7.28515625" bestFit="1" customWidth="1"/>
    <col min="564" max="565" width="8.28515625" bestFit="1" customWidth="1"/>
    <col min="566" max="567" width="7.28515625" bestFit="1" customWidth="1"/>
    <col min="568" max="568" width="8.28515625" bestFit="1" customWidth="1"/>
    <col min="569" max="570" width="7.28515625" bestFit="1" customWidth="1"/>
    <col min="571" max="571" width="8.28515625" bestFit="1" customWidth="1"/>
    <col min="572" max="572" width="7.28515625" bestFit="1" customWidth="1"/>
    <col min="573" max="574" width="8.28515625" bestFit="1" customWidth="1"/>
    <col min="575" max="576" width="7.28515625" bestFit="1" customWidth="1"/>
    <col min="577" max="577" width="8.28515625" bestFit="1" customWidth="1"/>
    <col min="578" max="583" width="7.28515625" bestFit="1" customWidth="1"/>
    <col min="584" max="584" width="8.28515625" bestFit="1" customWidth="1"/>
    <col min="585" max="589" width="7.28515625" bestFit="1" customWidth="1"/>
    <col min="590" max="592" width="8.28515625" bestFit="1" customWidth="1"/>
    <col min="593" max="593" width="7.28515625" bestFit="1" customWidth="1"/>
    <col min="594" max="594" width="8.28515625" bestFit="1" customWidth="1"/>
    <col min="595" max="595" width="7.28515625" bestFit="1" customWidth="1"/>
    <col min="596" max="596" width="8.28515625" bestFit="1" customWidth="1"/>
    <col min="597" max="606" width="7.28515625" bestFit="1" customWidth="1"/>
    <col min="607" max="608" width="8.28515625" bestFit="1" customWidth="1"/>
    <col min="609" max="611" width="7.28515625" bestFit="1" customWidth="1"/>
    <col min="612" max="613" width="8.28515625" bestFit="1" customWidth="1"/>
    <col min="614" max="631" width="7.28515625" bestFit="1" customWidth="1"/>
    <col min="632" max="632" width="8.28515625" bestFit="1" customWidth="1"/>
    <col min="633" max="635" width="7.28515625" bestFit="1" customWidth="1"/>
    <col min="636" max="638" width="8.28515625" bestFit="1" customWidth="1"/>
    <col min="639" max="639" width="7.28515625" bestFit="1" customWidth="1"/>
    <col min="640" max="640" width="8.28515625" bestFit="1" customWidth="1"/>
    <col min="641" max="641" width="7.28515625" bestFit="1" customWidth="1"/>
    <col min="642" max="642" width="8.28515625" bestFit="1" customWidth="1"/>
    <col min="643" max="652" width="7.28515625" bestFit="1" customWidth="1"/>
    <col min="653" max="654" width="8.28515625" bestFit="1" customWidth="1"/>
    <col min="655" max="655" width="7.28515625" bestFit="1" customWidth="1"/>
    <col min="656" max="656" width="8.28515625" bestFit="1" customWidth="1"/>
    <col min="657" max="657" width="7.28515625" bestFit="1" customWidth="1"/>
    <col min="658" max="659" width="8.28515625" bestFit="1" customWidth="1"/>
    <col min="660" max="666" width="7.28515625" bestFit="1" customWidth="1"/>
    <col min="667" max="667" width="8.28515625" bestFit="1" customWidth="1"/>
    <col min="668" max="671" width="7.28515625" bestFit="1" customWidth="1"/>
    <col min="672" max="672" width="8.28515625" bestFit="1" customWidth="1"/>
    <col min="673" max="676" width="7.28515625" bestFit="1" customWidth="1"/>
    <col min="677" max="677" width="8.28515625" bestFit="1" customWidth="1"/>
    <col min="678" max="679" width="7.28515625" bestFit="1" customWidth="1"/>
    <col min="680" max="680" width="8.28515625" bestFit="1" customWidth="1"/>
    <col min="681" max="682" width="7.28515625" bestFit="1" customWidth="1"/>
    <col min="683" max="683" width="8.28515625" bestFit="1" customWidth="1"/>
    <col min="684" max="689" width="7.28515625" bestFit="1" customWidth="1"/>
    <col min="690" max="691" width="8.28515625" bestFit="1" customWidth="1"/>
    <col min="692" max="692" width="7.28515625" bestFit="1" customWidth="1"/>
    <col min="693" max="693" width="8.28515625" bestFit="1" customWidth="1"/>
    <col min="694" max="716" width="7.28515625" bestFit="1" customWidth="1"/>
    <col min="717" max="717" width="8.28515625" bestFit="1" customWidth="1"/>
    <col min="718" max="720" width="7.28515625" bestFit="1" customWidth="1"/>
    <col min="721" max="722" width="8.28515625" bestFit="1" customWidth="1"/>
    <col min="723" max="727" width="7.28515625" bestFit="1" customWidth="1"/>
    <col min="728" max="731" width="8.28515625" bestFit="1" customWidth="1"/>
    <col min="732" max="746" width="7.28515625" bestFit="1" customWidth="1"/>
    <col min="747" max="747" width="8.28515625" bestFit="1" customWidth="1"/>
    <col min="748" max="750" width="7.28515625" bestFit="1" customWidth="1"/>
    <col min="751" max="751" width="8.28515625" bestFit="1" customWidth="1"/>
    <col min="752" max="762" width="7.28515625" bestFit="1" customWidth="1"/>
    <col min="763" max="763" width="8.28515625" bestFit="1" customWidth="1"/>
    <col min="764" max="765" width="7.28515625" bestFit="1" customWidth="1"/>
    <col min="766" max="766" width="8.28515625" bestFit="1" customWidth="1"/>
    <col min="767" max="770" width="7.28515625" bestFit="1" customWidth="1"/>
    <col min="771" max="771" width="8.28515625" bestFit="1" customWidth="1"/>
    <col min="772" max="772" width="7.28515625" bestFit="1" customWidth="1"/>
    <col min="773" max="773" width="8.28515625" bestFit="1" customWidth="1"/>
    <col min="774" max="777" width="7.28515625" bestFit="1" customWidth="1"/>
    <col min="778" max="778" width="8.28515625" bestFit="1" customWidth="1"/>
    <col min="779" max="788" width="7.28515625" bestFit="1" customWidth="1"/>
    <col min="789" max="789" width="8.28515625" bestFit="1" customWidth="1"/>
    <col min="790" max="792" width="7.28515625" bestFit="1" customWidth="1"/>
    <col min="793" max="797" width="8.28515625" bestFit="1" customWidth="1"/>
    <col min="798" max="799" width="7.28515625" bestFit="1" customWidth="1"/>
    <col min="800" max="800" width="8.28515625" bestFit="1" customWidth="1"/>
    <col min="801" max="803" width="7.28515625" bestFit="1" customWidth="1"/>
    <col min="804" max="804" width="8.28515625" bestFit="1" customWidth="1"/>
    <col min="805" max="806" width="7.28515625" bestFit="1" customWidth="1"/>
    <col min="807" max="807" width="8.28515625" bestFit="1" customWidth="1"/>
    <col min="808" max="810" width="7.28515625" bestFit="1" customWidth="1"/>
    <col min="811" max="812" width="8.28515625" bestFit="1" customWidth="1"/>
    <col min="813" max="813" width="7.28515625" bestFit="1" customWidth="1"/>
    <col min="814" max="815" width="8.28515625" bestFit="1" customWidth="1"/>
    <col min="816" max="817" width="7.28515625" bestFit="1" customWidth="1"/>
    <col min="818" max="818" width="8.28515625" bestFit="1" customWidth="1"/>
    <col min="819" max="820" width="7.28515625" bestFit="1" customWidth="1"/>
    <col min="821" max="821" width="8.28515625" bestFit="1" customWidth="1"/>
    <col min="822" max="822" width="7.28515625" bestFit="1" customWidth="1"/>
    <col min="823" max="824" width="8.28515625" bestFit="1" customWidth="1"/>
    <col min="825" max="825" width="7.28515625" bestFit="1" customWidth="1"/>
    <col min="826" max="826" width="8.28515625" bestFit="1" customWidth="1"/>
    <col min="827" max="827" width="7.28515625" bestFit="1" customWidth="1"/>
    <col min="828" max="830" width="8.28515625" bestFit="1" customWidth="1"/>
    <col min="831" max="832" width="7.28515625" bestFit="1" customWidth="1"/>
    <col min="833" max="833" width="8.28515625" bestFit="1" customWidth="1"/>
    <col min="834" max="836" width="7.28515625" bestFit="1" customWidth="1"/>
    <col min="837" max="837" width="8.28515625" bestFit="1" customWidth="1"/>
    <col min="838" max="838" width="7.28515625" bestFit="1" customWidth="1"/>
    <col min="839" max="839" width="8.28515625" bestFit="1" customWidth="1"/>
    <col min="840" max="841" width="7.28515625" bestFit="1" customWidth="1"/>
    <col min="842" max="843" width="8.28515625" bestFit="1" customWidth="1"/>
    <col min="844" max="848" width="7.28515625" bestFit="1" customWidth="1"/>
    <col min="849" max="849" width="8.28515625" bestFit="1" customWidth="1"/>
    <col min="850" max="850" width="7.28515625" bestFit="1" customWidth="1"/>
    <col min="851" max="854" width="8.28515625" bestFit="1" customWidth="1"/>
    <col min="855" max="855" width="7.28515625" bestFit="1" customWidth="1"/>
    <col min="856" max="856" width="8.28515625" bestFit="1" customWidth="1"/>
    <col min="857" max="860" width="7.28515625" bestFit="1" customWidth="1"/>
    <col min="861" max="861" width="8.28515625" bestFit="1" customWidth="1"/>
    <col min="862" max="862" width="7.28515625" bestFit="1" customWidth="1"/>
    <col min="863" max="863" width="8.28515625" bestFit="1" customWidth="1"/>
    <col min="864" max="866" width="7.28515625" bestFit="1" customWidth="1"/>
    <col min="867" max="867" width="8.28515625" bestFit="1" customWidth="1"/>
    <col min="868" max="873" width="7.28515625" bestFit="1" customWidth="1"/>
    <col min="874" max="874" width="8.28515625" bestFit="1" customWidth="1"/>
    <col min="875" max="878" width="7.28515625" bestFit="1" customWidth="1"/>
    <col min="879" max="879" width="8.28515625" bestFit="1" customWidth="1"/>
    <col min="880" max="880" width="7.28515625" bestFit="1" customWidth="1"/>
    <col min="881" max="881" width="8.28515625" bestFit="1" customWidth="1"/>
    <col min="882" max="883" width="7.28515625" bestFit="1" customWidth="1"/>
    <col min="884" max="885" width="8.28515625" bestFit="1" customWidth="1"/>
    <col min="886" max="889" width="7.28515625" bestFit="1" customWidth="1"/>
    <col min="890" max="894" width="8.28515625" bestFit="1" customWidth="1"/>
    <col min="895" max="895" width="7.28515625" bestFit="1" customWidth="1"/>
    <col min="896" max="896" width="8.28515625" bestFit="1" customWidth="1"/>
    <col min="897" max="897" width="7.28515625" bestFit="1" customWidth="1"/>
    <col min="898" max="899" width="8.28515625" bestFit="1" customWidth="1"/>
    <col min="900" max="905" width="7.28515625" bestFit="1" customWidth="1"/>
    <col min="906" max="906" width="8.28515625" bestFit="1" customWidth="1"/>
    <col min="907" max="907" width="7.28515625" bestFit="1" customWidth="1"/>
    <col min="908" max="908" width="8.28515625" bestFit="1" customWidth="1"/>
    <col min="909" max="911" width="7.28515625" bestFit="1" customWidth="1"/>
    <col min="912" max="913" width="8.28515625" bestFit="1" customWidth="1"/>
    <col min="914" max="918" width="7.28515625" bestFit="1" customWidth="1"/>
    <col min="919" max="919" width="8.28515625" bestFit="1" customWidth="1"/>
    <col min="920" max="922" width="7.28515625" bestFit="1" customWidth="1"/>
    <col min="923" max="925" width="8.28515625" bestFit="1" customWidth="1"/>
    <col min="926" max="926" width="7.28515625" bestFit="1" customWidth="1"/>
    <col min="927" max="927" width="8.28515625" bestFit="1" customWidth="1"/>
    <col min="928" max="931" width="7.28515625" bestFit="1" customWidth="1"/>
    <col min="932" max="932" width="8.28515625" bestFit="1" customWidth="1"/>
    <col min="933" max="934" width="7.28515625" bestFit="1" customWidth="1"/>
    <col min="935" max="936" width="8.28515625" bestFit="1" customWidth="1"/>
    <col min="937" max="938" width="7.28515625" bestFit="1" customWidth="1"/>
    <col min="939" max="940" width="8.28515625" bestFit="1" customWidth="1"/>
    <col min="941" max="944" width="7.28515625" bestFit="1" customWidth="1"/>
    <col min="945" max="945" width="8.28515625" bestFit="1" customWidth="1"/>
    <col min="946" max="946" width="7.28515625" bestFit="1" customWidth="1"/>
    <col min="947" max="947" width="8.28515625" bestFit="1" customWidth="1"/>
    <col min="948" max="948" width="7.28515625" bestFit="1" customWidth="1"/>
    <col min="949" max="949" width="8.28515625" bestFit="1" customWidth="1"/>
    <col min="950" max="953" width="7.28515625" bestFit="1" customWidth="1"/>
    <col min="954" max="955" width="8.28515625" bestFit="1" customWidth="1"/>
    <col min="956" max="956" width="7.28515625" bestFit="1" customWidth="1"/>
    <col min="957" max="957" width="8.28515625" bestFit="1" customWidth="1"/>
    <col min="958" max="958" width="7.28515625" bestFit="1" customWidth="1"/>
    <col min="959" max="959" width="8.28515625" bestFit="1" customWidth="1"/>
    <col min="960" max="960" width="7.28515625" bestFit="1" customWidth="1"/>
    <col min="961" max="961" width="8.28515625" bestFit="1" customWidth="1"/>
    <col min="962" max="963" width="7.28515625" bestFit="1" customWidth="1"/>
    <col min="964" max="964" width="8.28515625" bestFit="1" customWidth="1"/>
    <col min="965" max="971" width="7.28515625" bestFit="1" customWidth="1"/>
    <col min="972" max="972" width="8.28515625" bestFit="1" customWidth="1"/>
    <col min="973" max="975" width="7.28515625" bestFit="1" customWidth="1"/>
    <col min="976" max="978" width="8.28515625" bestFit="1" customWidth="1"/>
    <col min="979" max="982" width="7.28515625" bestFit="1" customWidth="1"/>
    <col min="983" max="984" width="8.28515625" bestFit="1" customWidth="1"/>
    <col min="985" max="986" width="7.28515625" bestFit="1" customWidth="1"/>
    <col min="987" max="991" width="8.28515625" bestFit="1" customWidth="1"/>
    <col min="992" max="992" width="7.28515625" bestFit="1" customWidth="1"/>
    <col min="993" max="993" width="8.28515625" bestFit="1" customWidth="1"/>
    <col min="994" max="994" width="7.28515625" bestFit="1" customWidth="1"/>
    <col min="995" max="998" width="8.28515625" bestFit="1" customWidth="1"/>
    <col min="999" max="999" width="7.28515625" bestFit="1" customWidth="1"/>
    <col min="1000" max="1000" width="8.28515625" bestFit="1" customWidth="1"/>
    <col min="1001" max="1001" width="7.28515625" bestFit="1" customWidth="1"/>
    <col min="1002" max="1002" width="8.28515625" bestFit="1" customWidth="1"/>
    <col min="1003" max="1006" width="7.28515625" bestFit="1" customWidth="1"/>
    <col min="1007" max="1007" width="8.28515625" bestFit="1" customWidth="1"/>
    <col min="1008" max="1009" width="7.28515625" bestFit="1" customWidth="1"/>
    <col min="1010" max="1013" width="8.28515625" bestFit="1" customWidth="1"/>
    <col min="1014" max="1019" width="7.28515625" bestFit="1" customWidth="1"/>
    <col min="1020" max="1020" width="8.28515625" bestFit="1" customWidth="1"/>
    <col min="1021" max="1022" width="7.28515625" bestFit="1" customWidth="1"/>
    <col min="1023" max="1023" width="8.28515625" bestFit="1" customWidth="1"/>
    <col min="1024" max="1024" width="7.28515625" bestFit="1" customWidth="1"/>
    <col min="1025" max="1025" width="8.28515625" bestFit="1" customWidth="1"/>
    <col min="1026" max="1026" width="7.28515625" bestFit="1" customWidth="1"/>
    <col min="1027" max="1027" width="8.28515625" bestFit="1" customWidth="1"/>
    <col min="1028" max="1030" width="7.28515625" bestFit="1" customWidth="1"/>
    <col min="1031" max="1032" width="8.28515625" bestFit="1" customWidth="1"/>
    <col min="1033" max="1034" width="7.28515625" bestFit="1" customWidth="1"/>
    <col min="1035" max="1035" width="8.28515625" bestFit="1" customWidth="1"/>
    <col min="1036" max="1037" width="7.28515625" bestFit="1" customWidth="1"/>
    <col min="1038" max="1038" width="8.28515625" bestFit="1" customWidth="1"/>
    <col min="1039" max="1043" width="7.28515625" bestFit="1" customWidth="1"/>
    <col min="1044" max="1048" width="8.28515625" bestFit="1" customWidth="1"/>
    <col min="1049" max="1051" width="7.28515625" bestFit="1" customWidth="1"/>
    <col min="1052" max="1052" width="8.28515625" bestFit="1" customWidth="1"/>
    <col min="1053" max="1053" width="7.28515625" bestFit="1" customWidth="1"/>
    <col min="1054" max="1054" width="8.28515625" bestFit="1" customWidth="1"/>
    <col min="1055" max="1059" width="7.28515625" bestFit="1" customWidth="1"/>
    <col min="1060" max="1060" width="8.28515625" bestFit="1" customWidth="1"/>
    <col min="1061" max="1062" width="7.28515625" bestFit="1" customWidth="1"/>
    <col min="1063" max="1066" width="8.28515625" bestFit="1" customWidth="1"/>
    <col min="1067" max="1067" width="7.28515625" bestFit="1" customWidth="1"/>
    <col min="1068" max="1069" width="8.28515625" bestFit="1" customWidth="1"/>
    <col min="1070" max="1071" width="7.28515625" bestFit="1" customWidth="1"/>
    <col min="1072" max="1072" width="8.28515625" bestFit="1" customWidth="1"/>
    <col min="1073" max="1074" width="7.28515625" bestFit="1" customWidth="1"/>
    <col min="1075" max="1075" width="8.28515625" bestFit="1" customWidth="1"/>
    <col min="1076" max="1078" width="7.28515625" bestFit="1" customWidth="1"/>
    <col min="1079" max="1081" width="8.28515625" bestFit="1" customWidth="1"/>
    <col min="1082" max="1087" width="7.28515625" bestFit="1" customWidth="1"/>
    <col min="1088" max="1088" width="8.28515625" bestFit="1" customWidth="1"/>
    <col min="1089" max="1090" width="7.28515625" bestFit="1" customWidth="1"/>
    <col min="1091" max="1091" width="8.28515625" bestFit="1" customWidth="1"/>
    <col min="1092" max="1092" width="7.28515625" bestFit="1" customWidth="1"/>
    <col min="1093" max="1093" width="8.28515625" bestFit="1" customWidth="1"/>
    <col min="1094" max="1099" width="7.28515625" bestFit="1" customWidth="1"/>
    <col min="1100" max="1101" width="8.28515625" bestFit="1" customWidth="1"/>
    <col min="1102" max="1102" width="7.28515625" bestFit="1" customWidth="1"/>
    <col min="1103" max="1103" width="8.28515625" bestFit="1" customWidth="1"/>
    <col min="1104" max="1104" width="7.28515625" bestFit="1" customWidth="1"/>
    <col min="1105" max="1107" width="8.28515625" bestFit="1" customWidth="1"/>
    <col min="1108" max="1112" width="7.28515625" bestFit="1" customWidth="1"/>
    <col min="1113" max="1113" width="8.28515625" bestFit="1" customWidth="1"/>
    <col min="1114" max="1114" width="7.28515625" bestFit="1" customWidth="1"/>
    <col min="1115" max="1115" width="8.28515625" bestFit="1" customWidth="1"/>
    <col min="1116" max="1116" width="7.28515625" bestFit="1" customWidth="1"/>
    <col min="1117" max="1119" width="8.28515625" bestFit="1" customWidth="1"/>
    <col min="1120" max="1123" width="7.28515625" bestFit="1" customWidth="1"/>
    <col min="1124" max="1124" width="8.28515625" bestFit="1" customWidth="1"/>
    <col min="1125" max="1126" width="7.28515625" bestFit="1" customWidth="1"/>
    <col min="1127" max="1127" width="8.28515625" bestFit="1" customWidth="1"/>
    <col min="1128" max="1130" width="7.28515625" bestFit="1" customWidth="1"/>
    <col min="1131" max="1132" width="8.28515625" bestFit="1" customWidth="1"/>
    <col min="1133" max="1133" width="7.28515625" bestFit="1" customWidth="1"/>
    <col min="1134" max="1134" width="8.28515625" bestFit="1" customWidth="1"/>
    <col min="1135" max="1138" width="7.28515625" bestFit="1" customWidth="1"/>
    <col min="1139" max="1139" width="8.28515625" bestFit="1" customWidth="1"/>
    <col min="1140" max="1144" width="7.28515625" bestFit="1" customWidth="1"/>
    <col min="1145" max="1145" width="8.28515625" bestFit="1" customWidth="1"/>
    <col min="1146" max="1146" width="7.28515625" bestFit="1" customWidth="1"/>
    <col min="1147" max="1147" width="8.28515625" bestFit="1" customWidth="1"/>
    <col min="1148" max="1148" width="7.28515625" bestFit="1" customWidth="1"/>
    <col min="1149" max="1149" width="8.28515625" bestFit="1" customWidth="1"/>
    <col min="1150" max="1150" width="7.28515625" bestFit="1" customWidth="1"/>
    <col min="1151" max="1154" width="8.28515625" bestFit="1" customWidth="1"/>
    <col min="1155" max="1158" width="7.28515625" bestFit="1" customWidth="1"/>
    <col min="1159" max="1162" width="8.28515625" bestFit="1" customWidth="1"/>
    <col min="1163" max="1163" width="7.28515625" bestFit="1" customWidth="1"/>
    <col min="1164" max="1167" width="8.28515625" bestFit="1" customWidth="1"/>
    <col min="1168" max="1170" width="7.28515625" bestFit="1" customWidth="1"/>
    <col min="1171" max="1172" width="8.28515625" bestFit="1" customWidth="1"/>
    <col min="1173" max="1173" width="7.28515625" bestFit="1" customWidth="1"/>
    <col min="1174" max="1174" width="8.28515625" bestFit="1" customWidth="1"/>
    <col min="1175" max="1175" width="7.28515625" bestFit="1" customWidth="1"/>
    <col min="1176" max="1176" width="8.28515625" bestFit="1" customWidth="1"/>
    <col min="1177" max="1181" width="7.28515625" bestFit="1" customWidth="1"/>
    <col min="1182" max="1182" width="8.28515625" bestFit="1" customWidth="1"/>
    <col min="1183" max="1185" width="7.28515625" bestFit="1" customWidth="1"/>
    <col min="1186" max="1186" width="8.28515625" bestFit="1" customWidth="1"/>
    <col min="1187" max="1188" width="7.28515625" bestFit="1" customWidth="1"/>
    <col min="1189" max="1190" width="8.28515625" bestFit="1" customWidth="1"/>
    <col min="1191" max="1191" width="7.28515625" bestFit="1" customWidth="1"/>
    <col min="1192" max="1193" width="8.28515625" bestFit="1" customWidth="1"/>
    <col min="1194" max="1194" width="7.28515625" bestFit="1" customWidth="1"/>
    <col min="1195" max="1196" width="8.28515625" bestFit="1" customWidth="1"/>
    <col min="1197" max="1199" width="7.28515625" bestFit="1" customWidth="1"/>
    <col min="1200" max="1200" width="8.28515625" bestFit="1" customWidth="1"/>
    <col min="1201" max="1201" width="7.28515625" bestFit="1" customWidth="1"/>
    <col min="1202" max="1202" width="8.28515625" bestFit="1" customWidth="1"/>
    <col min="1203" max="1204" width="7.28515625" bestFit="1" customWidth="1"/>
    <col min="1205" max="1205" width="8.28515625" bestFit="1" customWidth="1"/>
    <col min="1206" max="1208" width="7.28515625" bestFit="1" customWidth="1"/>
    <col min="1209" max="1209" width="8.28515625" bestFit="1" customWidth="1"/>
    <col min="1210" max="1211" width="7.28515625" bestFit="1" customWidth="1"/>
    <col min="1212" max="1212" width="8.28515625" bestFit="1" customWidth="1"/>
    <col min="1213" max="1214" width="7.28515625" bestFit="1" customWidth="1"/>
    <col min="1215" max="1215" width="8.28515625" bestFit="1" customWidth="1"/>
    <col min="1216" max="1220" width="7.28515625" bestFit="1" customWidth="1"/>
    <col min="1221" max="1230" width="8.28515625" bestFit="1" customWidth="1"/>
    <col min="1231" max="1235" width="7.28515625" bestFit="1" customWidth="1"/>
    <col min="1236" max="1238" width="8.28515625" bestFit="1" customWidth="1"/>
    <col min="1239" max="1239" width="7.28515625" bestFit="1" customWidth="1"/>
    <col min="1240" max="1240" width="8.28515625" bestFit="1" customWidth="1"/>
    <col min="1241" max="1243" width="7.28515625" bestFit="1" customWidth="1"/>
    <col min="1244" max="1247" width="8.28515625" bestFit="1" customWidth="1"/>
    <col min="1248" max="1252" width="7.28515625" bestFit="1" customWidth="1"/>
    <col min="1253" max="1254" width="8.28515625" bestFit="1" customWidth="1"/>
    <col min="1255" max="1255" width="7.28515625" bestFit="1" customWidth="1"/>
    <col min="1256" max="1256" width="8.28515625" bestFit="1" customWidth="1"/>
    <col min="1257" max="1257" width="7.28515625" bestFit="1" customWidth="1"/>
    <col min="1258" max="1260" width="8.28515625" bestFit="1" customWidth="1"/>
    <col min="1261" max="1261" width="7.28515625" bestFit="1" customWidth="1"/>
    <col min="1262" max="1264" width="8.28515625" bestFit="1" customWidth="1"/>
    <col min="1265" max="1265" width="7.28515625" bestFit="1" customWidth="1"/>
    <col min="1266" max="1266" width="8.28515625" bestFit="1" customWidth="1"/>
    <col min="1267" max="1267" width="7.28515625" bestFit="1" customWidth="1"/>
    <col min="1268" max="1272" width="8.28515625" bestFit="1" customWidth="1"/>
    <col min="1273" max="1273" width="7.28515625" bestFit="1" customWidth="1"/>
    <col min="1274" max="1276" width="8.28515625" bestFit="1" customWidth="1"/>
    <col min="1277" max="1279" width="7.28515625" bestFit="1" customWidth="1"/>
    <col min="1280" max="1287" width="8.28515625" bestFit="1" customWidth="1"/>
    <col min="1288" max="1288" width="7.28515625" bestFit="1" customWidth="1"/>
    <col min="1289" max="1290" width="8.28515625" bestFit="1" customWidth="1"/>
    <col min="1291" max="1291" width="7.28515625" bestFit="1" customWidth="1"/>
    <col min="1292" max="1292" width="8.28515625" bestFit="1" customWidth="1"/>
    <col min="1293" max="1293" width="7.28515625" bestFit="1" customWidth="1"/>
    <col min="1294" max="1296" width="8.28515625" bestFit="1" customWidth="1"/>
    <col min="1297" max="1298" width="7.28515625" bestFit="1" customWidth="1"/>
    <col min="1299" max="1300" width="8.28515625" bestFit="1" customWidth="1"/>
    <col min="1301" max="1303" width="7.28515625" bestFit="1" customWidth="1"/>
    <col min="1304" max="1305" width="8.28515625" bestFit="1" customWidth="1"/>
    <col min="1306" max="1309" width="7.28515625" bestFit="1" customWidth="1"/>
    <col min="1310" max="1310" width="8.28515625" bestFit="1" customWidth="1"/>
    <col min="1311" max="1312" width="7.28515625" bestFit="1" customWidth="1"/>
    <col min="1313" max="1314" width="8.28515625" bestFit="1" customWidth="1"/>
    <col min="1315" max="1315" width="7.28515625" bestFit="1" customWidth="1"/>
    <col min="1316" max="1319" width="8.28515625" bestFit="1" customWidth="1"/>
    <col min="1320" max="1323" width="7.28515625" bestFit="1" customWidth="1"/>
    <col min="1324" max="1327" width="8.28515625" bestFit="1" customWidth="1"/>
    <col min="1328" max="1328" width="7.28515625" bestFit="1" customWidth="1"/>
    <col min="1329" max="1331" width="8.28515625" bestFit="1" customWidth="1"/>
    <col min="1332" max="1333" width="7.28515625" bestFit="1" customWidth="1"/>
    <col min="1334" max="1334" width="8.28515625" bestFit="1" customWidth="1"/>
    <col min="1335" max="1335" width="7.28515625" bestFit="1" customWidth="1"/>
    <col min="1336" max="1336" width="8.28515625" bestFit="1" customWidth="1"/>
    <col min="1337" max="1337" width="7.28515625" bestFit="1" customWidth="1"/>
    <col min="1338" max="1338" width="8.28515625" bestFit="1" customWidth="1"/>
    <col min="1339" max="1339" width="7.28515625" bestFit="1" customWidth="1"/>
    <col min="1340" max="1345" width="8.28515625" bestFit="1" customWidth="1"/>
    <col min="1346" max="1346" width="7.28515625" bestFit="1" customWidth="1"/>
    <col min="1347" max="1349" width="8.28515625" bestFit="1" customWidth="1"/>
    <col min="1350" max="1355" width="7.28515625" bestFit="1" customWidth="1"/>
    <col min="1356" max="1357" width="8.28515625" bestFit="1" customWidth="1"/>
    <col min="1358" max="1359" width="7.28515625" bestFit="1" customWidth="1"/>
    <col min="1360" max="1363" width="8.28515625" bestFit="1" customWidth="1"/>
    <col min="1364" max="1364" width="7.28515625" bestFit="1" customWidth="1"/>
    <col min="1365" max="1366" width="8.28515625" bestFit="1" customWidth="1"/>
    <col min="1367" max="1367" width="7.28515625" bestFit="1" customWidth="1"/>
    <col min="1368" max="1369" width="8.28515625" bestFit="1" customWidth="1"/>
    <col min="1370" max="1375" width="7.28515625" bestFit="1" customWidth="1"/>
    <col min="1376" max="1376" width="8.28515625" bestFit="1" customWidth="1"/>
    <col min="1377" max="1377" width="7.28515625" bestFit="1" customWidth="1"/>
    <col min="1378" max="1378" width="8.28515625" bestFit="1" customWidth="1"/>
    <col min="1379" max="1380" width="7.28515625" bestFit="1" customWidth="1"/>
    <col min="1381" max="1384" width="8.28515625" bestFit="1" customWidth="1"/>
    <col min="1385" max="1385" width="7.28515625" bestFit="1" customWidth="1"/>
    <col min="1386" max="1388" width="8.28515625" bestFit="1" customWidth="1"/>
    <col min="1389" max="1389" width="7.28515625" bestFit="1" customWidth="1"/>
    <col min="1390" max="1390" width="8.28515625" bestFit="1" customWidth="1"/>
    <col min="1391" max="1393" width="7.28515625" bestFit="1" customWidth="1"/>
    <col min="1394" max="1395" width="8.28515625" bestFit="1" customWidth="1"/>
    <col min="1396" max="1396" width="7.28515625" bestFit="1" customWidth="1"/>
    <col min="1397" max="1397" width="8.28515625" bestFit="1" customWidth="1"/>
    <col min="1398" max="1398" width="7.28515625" bestFit="1" customWidth="1"/>
    <col min="1399" max="1399" width="8.28515625" bestFit="1" customWidth="1"/>
    <col min="1400" max="1400" width="7.28515625" bestFit="1" customWidth="1"/>
    <col min="1401" max="1402" width="8.28515625" bestFit="1" customWidth="1"/>
    <col min="1403" max="1403" width="7.28515625" bestFit="1" customWidth="1"/>
    <col min="1404" max="1408" width="8.28515625" bestFit="1" customWidth="1"/>
    <col min="1409" max="1410" width="7.28515625" bestFit="1" customWidth="1"/>
    <col min="1411" max="1412" width="8.28515625" bestFit="1" customWidth="1"/>
    <col min="1413" max="1413" width="7.28515625" bestFit="1" customWidth="1"/>
    <col min="1414" max="1416" width="8.28515625" bestFit="1" customWidth="1"/>
    <col min="1417" max="1418" width="7.28515625" bestFit="1" customWidth="1"/>
    <col min="1419" max="1419" width="8.28515625" bestFit="1" customWidth="1"/>
    <col min="1420" max="1420" width="7.28515625" bestFit="1" customWidth="1"/>
    <col min="1421" max="1422" width="8.28515625" bestFit="1" customWidth="1"/>
    <col min="1423" max="1424" width="7.28515625" bestFit="1" customWidth="1"/>
    <col min="1425" max="1425" width="8.28515625" bestFit="1" customWidth="1"/>
    <col min="1426" max="1426" width="7.28515625" bestFit="1" customWidth="1"/>
    <col min="1427" max="1427" width="8.28515625" bestFit="1" customWidth="1"/>
    <col min="1428" max="1428" width="7.28515625" bestFit="1" customWidth="1"/>
    <col min="1429" max="1432" width="8.28515625" bestFit="1" customWidth="1"/>
    <col min="1433" max="1434" width="7.28515625" bestFit="1" customWidth="1"/>
    <col min="1435" max="1435" width="8.28515625" bestFit="1" customWidth="1"/>
    <col min="1436" max="1436" width="7.28515625" bestFit="1" customWidth="1"/>
    <col min="1437" max="1441" width="8.28515625" bestFit="1" customWidth="1"/>
    <col min="1442" max="1442" width="7.28515625" bestFit="1" customWidth="1"/>
    <col min="1443" max="1443" width="8.28515625" bestFit="1" customWidth="1"/>
    <col min="1444" max="1444" width="7.28515625" bestFit="1" customWidth="1"/>
    <col min="1445" max="1446" width="8.28515625" bestFit="1" customWidth="1"/>
    <col min="1447" max="1449" width="7.28515625" bestFit="1" customWidth="1"/>
    <col min="1450" max="1450" width="8.28515625" bestFit="1" customWidth="1"/>
    <col min="1451" max="1452" width="7.28515625" bestFit="1" customWidth="1"/>
    <col min="1453" max="1453" width="8.28515625" bestFit="1" customWidth="1"/>
    <col min="1454" max="1455" width="7.28515625" bestFit="1" customWidth="1"/>
    <col min="1456" max="1457" width="8.28515625" bestFit="1" customWidth="1"/>
    <col min="1458" max="1458" width="7.28515625" bestFit="1" customWidth="1"/>
    <col min="1459" max="1463" width="8.28515625" bestFit="1" customWidth="1"/>
    <col min="1464" max="1466" width="7.28515625" bestFit="1" customWidth="1"/>
    <col min="1467" max="1467" width="8.28515625" bestFit="1" customWidth="1"/>
    <col min="1468" max="1471" width="7.28515625" bestFit="1" customWidth="1"/>
    <col min="1472" max="1473" width="8.28515625" bestFit="1" customWidth="1"/>
    <col min="1474" max="1474" width="7.28515625" bestFit="1" customWidth="1"/>
    <col min="1475" max="1475" width="8.28515625" bestFit="1" customWidth="1"/>
    <col min="1476" max="1476" width="7.28515625" bestFit="1" customWidth="1"/>
    <col min="1477" max="1481" width="8.28515625" bestFit="1" customWidth="1"/>
    <col min="1482" max="1483" width="7.28515625" bestFit="1" customWidth="1"/>
    <col min="1484" max="1484" width="8.28515625" bestFit="1" customWidth="1"/>
    <col min="1485" max="1485" width="7.28515625" bestFit="1" customWidth="1"/>
    <col min="1486" max="1487" width="8.28515625" bestFit="1" customWidth="1"/>
    <col min="1488" max="1488" width="7.28515625" bestFit="1" customWidth="1"/>
    <col min="1489" max="1489" width="8.28515625" bestFit="1" customWidth="1"/>
    <col min="1490" max="1492" width="7.28515625" bestFit="1" customWidth="1"/>
    <col min="1493" max="1493" width="8.28515625" bestFit="1" customWidth="1"/>
    <col min="1494" max="1496" width="7.28515625" bestFit="1" customWidth="1"/>
    <col min="1497" max="1497" width="8.28515625" bestFit="1" customWidth="1"/>
    <col min="1498" max="1498" width="7.28515625" bestFit="1" customWidth="1"/>
    <col min="1499" max="1500" width="8.28515625" bestFit="1" customWidth="1"/>
    <col min="1501" max="1504" width="7.28515625" bestFit="1" customWidth="1"/>
    <col min="1505" max="1505" width="8.28515625" bestFit="1" customWidth="1"/>
    <col min="1506" max="1506" width="7.28515625" bestFit="1" customWidth="1"/>
    <col min="1507" max="1509" width="8.28515625" bestFit="1" customWidth="1"/>
    <col min="1510" max="1511" width="7.28515625" bestFit="1" customWidth="1"/>
    <col min="1512" max="1514" width="8.28515625" bestFit="1" customWidth="1"/>
    <col min="1515" max="1515" width="7.28515625" bestFit="1" customWidth="1"/>
    <col min="1516" max="1516" width="8.28515625" bestFit="1" customWidth="1"/>
    <col min="1517" max="1517" width="7.28515625" bestFit="1" customWidth="1"/>
    <col min="1518" max="1518" width="8.28515625" bestFit="1" customWidth="1"/>
    <col min="1519" max="1519" width="7.28515625" bestFit="1" customWidth="1"/>
    <col min="1520" max="1523" width="8.28515625" bestFit="1" customWidth="1"/>
    <col min="1524" max="1524" width="7.28515625" bestFit="1" customWidth="1"/>
    <col min="1525" max="1525" width="8.28515625" bestFit="1" customWidth="1"/>
    <col min="1526" max="1526" width="7.28515625" bestFit="1" customWidth="1"/>
    <col min="1527" max="1527" width="8.28515625" bestFit="1" customWidth="1"/>
    <col min="1528" max="1531" width="7.28515625" bestFit="1" customWidth="1"/>
    <col min="1532" max="1532" width="8.28515625" bestFit="1" customWidth="1"/>
    <col min="1533" max="1534" width="7.28515625" bestFit="1" customWidth="1"/>
    <col min="1535" max="1538" width="8.28515625" bestFit="1" customWidth="1"/>
    <col min="1539" max="1540" width="7.28515625" bestFit="1" customWidth="1"/>
    <col min="1541" max="1541" width="8.28515625" bestFit="1" customWidth="1"/>
    <col min="1542" max="1542" width="7.28515625" bestFit="1" customWidth="1"/>
    <col min="1543" max="1544" width="8.28515625" bestFit="1" customWidth="1"/>
    <col min="1545" max="1545" width="7.28515625" bestFit="1" customWidth="1"/>
    <col min="1546" max="1546" width="8.28515625" bestFit="1" customWidth="1"/>
    <col min="1547" max="1549" width="7.28515625" bestFit="1" customWidth="1"/>
    <col min="1550" max="1557" width="8.28515625" bestFit="1" customWidth="1"/>
    <col min="1558" max="1558" width="7.28515625" bestFit="1" customWidth="1"/>
    <col min="1559" max="1559" width="8.28515625" bestFit="1" customWidth="1"/>
    <col min="1560" max="1560" width="7.28515625" bestFit="1" customWidth="1"/>
    <col min="1561" max="1562" width="8.28515625" bestFit="1" customWidth="1"/>
    <col min="1563" max="1563" width="7.28515625" bestFit="1" customWidth="1"/>
    <col min="1564" max="1564" width="8.28515625" bestFit="1" customWidth="1"/>
    <col min="1565" max="1565" width="7.28515625" bestFit="1" customWidth="1"/>
    <col min="1566" max="1569" width="8.28515625" bestFit="1" customWidth="1"/>
    <col min="1570" max="1570" width="7.28515625" bestFit="1" customWidth="1"/>
    <col min="1571" max="1572" width="8.28515625" bestFit="1" customWidth="1"/>
    <col min="1573" max="1575" width="7.28515625" bestFit="1" customWidth="1"/>
    <col min="1576" max="1576" width="8.28515625" bestFit="1" customWidth="1"/>
    <col min="1577" max="1579" width="7.28515625" bestFit="1" customWidth="1"/>
    <col min="1580" max="1582" width="8.28515625" bestFit="1" customWidth="1"/>
    <col min="1583" max="1583" width="7.28515625" bestFit="1" customWidth="1"/>
    <col min="1584" max="1584" width="8.28515625" bestFit="1" customWidth="1"/>
    <col min="1585" max="1587" width="7.28515625" bestFit="1" customWidth="1"/>
    <col min="1588" max="1588" width="8.28515625" bestFit="1" customWidth="1"/>
    <col min="1589" max="1591" width="7.28515625" bestFit="1" customWidth="1"/>
    <col min="1592" max="1592" width="8.28515625" bestFit="1" customWidth="1"/>
    <col min="1593" max="1593" width="7.28515625" bestFit="1" customWidth="1"/>
    <col min="1594" max="1594" width="8.28515625" bestFit="1" customWidth="1"/>
    <col min="1595" max="1595" width="7.28515625" bestFit="1" customWidth="1"/>
    <col min="1596" max="1601" width="8.28515625" bestFit="1" customWidth="1"/>
    <col min="1602" max="1603" width="7.28515625" bestFit="1" customWidth="1"/>
    <col min="1604" max="1604" width="8.28515625" bestFit="1" customWidth="1"/>
    <col min="1605" max="1605" width="7.28515625" bestFit="1" customWidth="1"/>
    <col min="1606" max="1610" width="8.28515625" bestFit="1" customWidth="1"/>
    <col min="1611" max="1612" width="7.28515625" bestFit="1" customWidth="1"/>
    <col min="1613" max="1616" width="8.28515625" bestFit="1" customWidth="1"/>
    <col min="1617" max="1617" width="7.28515625" bestFit="1" customWidth="1"/>
    <col min="1618" max="1619" width="8.28515625" bestFit="1" customWidth="1"/>
    <col min="1620" max="1621" width="7.28515625" bestFit="1" customWidth="1"/>
    <col min="1622" max="1623" width="8.28515625" bestFit="1" customWidth="1"/>
    <col min="1624" max="1624" width="7.28515625" bestFit="1" customWidth="1"/>
    <col min="1625" max="1626" width="8.28515625" bestFit="1" customWidth="1"/>
    <col min="1627" max="1628" width="7.28515625" bestFit="1" customWidth="1"/>
    <col min="1629" max="1629" width="8.28515625" bestFit="1" customWidth="1"/>
    <col min="1630" max="1631" width="7.28515625" bestFit="1" customWidth="1"/>
    <col min="1632" max="1632" width="8.28515625" bestFit="1" customWidth="1"/>
    <col min="1633" max="1634" width="7.28515625" bestFit="1" customWidth="1"/>
    <col min="1635" max="1635" width="8.28515625" bestFit="1" customWidth="1"/>
    <col min="1636" max="1636" width="7.28515625" bestFit="1" customWidth="1"/>
    <col min="1637" max="1637" width="8.28515625" bestFit="1" customWidth="1"/>
    <col min="1638" max="1638" width="7.28515625" bestFit="1" customWidth="1"/>
    <col min="1639" max="1641" width="8.28515625" bestFit="1" customWidth="1"/>
    <col min="1642" max="1643" width="7.28515625" bestFit="1" customWidth="1"/>
    <col min="1644" max="1644" width="8.28515625" bestFit="1" customWidth="1"/>
    <col min="1645" max="1645" width="7.28515625" bestFit="1" customWidth="1"/>
    <col min="1646" max="1649" width="8.28515625" bestFit="1" customWidth="1"/>
    <col min="1650" max="1652" width="7.28515625" bestFit="1" customWidth="1"/>
    <col min="1653" max="1653" width="8.28515625" bestFit="1" customWidth="1"/>
    <col min="1654" max="1654" width="7.28515625" bestFit="1" customWidth="1"/>
    <col min="1655" max="1656" width="8.28515625" bestFit="1" customWidth="1"/>
    <col min="1657" max="1658" width="7.28515625" bestFit="1" customWidth="1"/>
    <col min="1659" max="1660" width="8.28515625" bestFit="1" customWidth="1"/>
    <col min="1661" max="1661" width="7.28515625" bestFit="1" customWidth="1"/>
    <col min="1662" max="1663" width="8.28515625" bestFit="1" customWidth="1"/>
    <col min="1664" max="1665" width="7.28515625" bestFit="1" customWidth="1"/>
    <col min="1666" max="1667" width="8.28515625" bestFit="1" customWidth="1"/>
    <col min="1668" max="1668" width="7.28515625" bestFit="1" customWidth="1"/>
    <col min="1669" max="1671" width="8.28515625" bestFit="1" customWidth="1"/>
    <col min="1672" max="1673" width="7.28515625" bestFit="1" customWidth="1"/>
    <col min="1674" max="1675" width="8.28515625" bestFit="1" customWidth="1"/>
    <col min="1676" max="1676" width="7.28515625" bestFit="1" customWidth="1"/>
    <col min="1677" max="1677" width="8.28515625" bestFit="1" customWidth="1"/>
    <col min="1678" max="1681" width="7.28515625" bestFit="1" customWidth="1"/>
    <col min="1682" max="1682" width="8.28515625" bestFit="1" customWidth="1"/>
    <col min="1683" max="1684" width="7.28515625" bestFit="1" customWidth="1"/>
    <col min="1685" max="1690" width="8.28515625" bestFit="1" customWidth="1"/>
    <col min="1691" max="1693" width="7.28515625" bestFit="1" customWidth="1"/>
    <col min="1694" max="1698" width="8.28515625" bestFit="1" customWidth="1"/>
    <col min="1699" max="1699" width="7.28515625" bestFit="1" customWidth="1"/>
    <col min="1700" max="1701" width="8.28515625" bestFit="1" customWidth="1"/>
    <col min="1702" max="1703" width="7.28515625" bestFit="1" customWidth="1"/>
    <col min="1704" max="1705" width="8.28515625" bestFit="1" customWidth="1"/>
    <col min="1706" max="1707" width="7.28515625" bestFit="1" customWidth="1"/>
    <col min="1708" max="1710" width="8.28515625" bestFit="1" customWidth="1"/>
    <col min="1711" max="1711" width="7.28515625" bestFit="1" customWidth="1"/>
    <col min="1712" max="1712" width="8.28515625" bestFit="1" customWidth="1"/>
    <col min="1713" max="1715" width="7.28515625" bestFit="1" customWidth="1"/>
    <col min="1716" max="1719" width="8.28515625" bestFit="1" customWidth="1"/>
    <col min="1720" max="1720" width="7.28515625" bestFit="1" customWidth="1"/>
    <col min="1721" max="1721" width="8.28515625" bestFit="1" customWidth="1"/>
    <col min="1722" max="1723" width="7.28515625" bestFit="1" customWidth="1"/>
    <col min="1724" max="1724" width="8.28515625" bestFit="1" customWidth="1"/>
    <col min="1725" max="1725" width="7.28515625" bestFit="1" customWidth="1"/>
    <col min="1726" max="1727" width="8.28515625" bestFit="1" customWidth="1"/>
    <col min="1728" max="1728" width="7.28515625" bestFit="1" customWidth="1"/>
    <col min="1729" max="1732" width="8.28515625" bestFit="1" customWidth="1"/>
    <col min="1733" max="1736" width="7.28515625" bestFit="1" customWidth="1"/>
    <col min="1737" max="1737" width="8.28515625" bestFit="1" customWidth="1"/>
    <col min="1738" max="1739" width="7.28515625" bestFit="1" customWidth="1"/>
    <col min="1740" max="1740" width="8.28515625" bestFit="1" customWidth="1"/>
    <col min="1741" max="1741" width="7.28515625" bestFit="1" customWidth="1"/>
    <col min="1742" max="1742" width="8.28515625" bestFit="1" customWidth="1"/>
    <col min="1743" max="1743" width="7.28515625" bestFit="1" customWidth="1"/>
    <col min="1744" max="1745" width="8.28515625" bestFit="1" customWidth="1"/>
    <col min="1746" max="1747" width="7.28515625" bestFit="1" customWidth="1"/>
    <col min="1748" max="1749" width="8.28515625" bestFit="1" customWidth="1"/>
    <col min="1750" max="1752" width="7.28515625" bestFit="1" customWidth="1"/>
    <col min="1753" max="1753" width="8.28515625" bestFit="1" customWidth="1"/>
    <col min="1754" max="1754" width="7.28515625" bestFit="1" customWidth="1"/>
    <col min="1755" max="1757" width="8.28515625" bestFit="1" customWidth="1"/>
    <col min="1758" max="1758" width="7.28515625" bestFit="1" customWidth="1"/>
    <col min="1759" max="1759" width="8.28515625" bestFit="1" customWidth="1"/>
    <col min="1760" max="1761" width="7.28515625" bestFit="1" customWidth="1"/>
    <col min="1762" max="1762" width="8.28515625" bestFit="1" customWidth="1"/>
    <col min="1763" max="1763" width="7.28515625" bestFit="1" customWidth="1"/>
    <col min="1764" max="1765" width="8.28515625" bestFit="1" customWidth="1"/>
    <col min="1766" max="1766" width="7.28515625" bestFit="1" customWidth="1"/>
    <col min="1767" max="1769" width="8.28515625" bestFit="1" customWidth="1"/>
    <col min="1770" max="1774" width="7.28515625" bestFit="1" customWidth="1"/>
    <col min="1775" max="1775" width="8.28515625" bestFit="1" customWidth="1"/>
    <col min="1776" max="1778" width="7.28515625" bestFit="1" customWidth="1"/>
    <col min="1779" max="1780" width="8.28515625" bestFit="1" customWidth="1"/>
    <col min="1781" max="1781" width="7.28515625" bestFit="1" customWidth="1"/>
    <col min="1782" max="1782" width="8.28515625" bestFit="1" customWidth="1"/>
    <col min="1783" max="1785" width="7.28515625" bestFit="1" customWidth="1"/>
    <col min="1786" max="1786" width="8.28515625" bestFit="1" customWidth="1"/>
    <col min="1787" max="1788" width="7.28515625" bestFit="1" customWidth="1"/>
    <col min="1789" max="1789" width="8.28515625" bestFit="1" customWidth="1"/>
    <col min="1790" max="1790" width="7.28515625" bestFit="1" customWidth="1"/>
    <col min="1791" max="1792" width="8.28515625" bestFit="1" customWidth="1"/>
    <col min="1793" max="1793" width="7.28515625" bestFit="1" customWidth="1"/>
    <col min="1794" max="1795" width="8.28515625" bestFit="1" customWidth="1"/>
    <col min="1796" max="1799" width="7.28515625" bestFit="1" customWidth="1"/>
    <col min="1800" max="1802" width="8.28515625" bestFit="1" customWidth="1"/>
    <col min="1803" max="1804" width="7.28515625" bestFit="1" customWidth="1"/>
    <col min="1805" max="1805" width="8.28515625" bestFit="1" customWidth="1"/>
    <col min="1806" max="1807" width="7.28515625" bestFit="1" customWidth="1"/>
    <col min="1808" max="1809" width="8.28515625" bestFit="1" customWidth="1"/>
    <col min="1810" max="1810" width="7.28515625" bestFit="1" customWidth="1"/>
    <col min="1811" max="1813" width="8.28515625" bestFit="1" customWidth="1"/>
    <col min="1814" max="1817" width="7.28515625" bestFit="1" customWidth="1"/>
    <col min="1818" max="1819" width="8.28515625" bestFit="1" customWidth="1"/>
    <col min="1820" max="1823" width="7.28515625" bestFit="1" customWidth="1"/>
    <col min="1824" max="1825" width="8.28515625" bestFit="1" customWidth="1"/>
    <col min="1826" max="1826" width="7.28515625" bestFit="1" customWidth="1"/>
    <col min="1827" max="1828" width="8.28515625" bestFit="1" customWidth="1"/>
    <col min="1829" max="1831" width="7.28515625" bestFit="1" customWidth="1"/>
    <col min="1832" max="1834" width="8.28515625" bestFit="1" customWidth="1"/>
    <col min="1835" max="1836" width="7.28515625" bestFit="1" customWidth="1"/>
    <col min="1837" max="1837" width="8.28515625" bestFit="1" customWidth="1"/>
    <col min="1838" max="1839" width="7.28515625" bestFit="1" customWidth="1"/>
    <col min="1840" max="1841" width="8.28515625" bestFit="1" customWidth="1"/>
    <col min="1842" max="1842" width="7.28515625" bestFit="1" customWidth="1"/>
    <col min="1843" max="1843" width="8.28515625" bestFit="1" customWidth="1"/>
    <col min="1844" max="1847" width="7.28515625" bestFit="1" customWidth="1"/>
    <col min="1848" max="1849" width="8.28515625" bestFit="1" customWidth="1"/>
    <col min="1850" max="1851" width="7.28515625" bestFit="1" customWidth="1"/>
    <col min="1852" max="1854" width="8.28515625" bestFit="1" customWidth="1"/>
    <col min="1855" max="1856" width="7.28515625" bestFit="1" customWidth="1"/>
    <col min="1857" max="1858" width="8.28515625" bestFit="1" customWidth="1"/>
    <col min="1859" max="1860" width="7.28515625" bestFit="1" customWidth="1"/>
    <col min="1861" max="1863" width="8.28515625" bestFit="1" customWidth="1"/>
    <col min="1864" max="1867" width="7.28515625" bestFit="1" customWidth="1"/>
    <col min="1868" max="1871" width="8.28515625" bestFit="1" customWidth="1"/>
    <col min="1872" max="1872" width="7.28515625" bestFit="1" customWidth="1"/>
    <col min="1873" max="1873" width="8.28515625" bestFit="1" customWidth="1"/>
    <col min="1874" max="1876" width="7.28515625" bestFit="1" customWidth="1"/>
    <col min="1877" max="1878" width="8.28515625" bestFit="1" customWidth="1"/>
    <col min="1879" max="1879" width="7.28515625" bestFit="1" customWidth="1"/>
    <col min="1880" max="1883" width="8.28515625" bestFit="1" customWidth="1"/>
    <col min="1884" max="1884" width="7.28515625" bestFit="1" customWidth="1"/>
    <col min="1885" max="1886" width="8.28515625" bestFit="1" customWidth="1"/>
    <col min="1887" max="1888" width="7.28515625" bestFit="1" customWidth="1"/>
    <col min="1889" max="1890" width="8.28515625" bestFit="1" customWidth="1"/>
    <col min="1891" max="1893" width="7.28515625" bestFit="1" customWidth="1"/>
    <col min="1894" max="1894" width="8.28515625" bestFit="1" customWidth="1"/>
    <col min="1895" max="1897" width="7.28515625" bestFit="1" customWidth="1"/>
    <col min="1898" max="1898" width="8.28515625" bestFit="1" customWidth="1"/>
    <col min="1899" max="1899" width="7.28515625" bestFit="1" customWidth="1"/>
    <col min="1900" max="1901" width="8.28515625" bestFit="1" customWidth="1"/>
    <col min="1902" max="1902" width="7.28515625" bestFit="1" customWidth="1"/>
    <col min="1903" max="1903" width="8.28515625" bestFit="1" customWidth="1"/>
    <col min="1904" max="1905" width="7.28515625" bestFit="1" customWidth="1"/>
    <col min="1906" max="1907" width="8.28515625" bestFit="1" customWidth="1"/>
    <col min="1908" max="1908" width="7.28515625" bestFit="1" customWidth="1"/>
    <col min="1909" max="1910" width="8.28515625" bestFit="1" customWidth="1"/>
    <col min="1911" max="1913" width="7.28515625" bestFit="1" customWidth="1"/>
    <col min="1914" max="1916" width="8.28515625" bestFit="1" customWidth="1"/>
    <col min="1917" max="1918" width="7.28515625" bestFit="1" customWidth="1"/>
    <col min="1919" max="1920" width="8.28515625" bestFit="1" customWidth="1"/>
    <col min="1921" max="1921" width="7.28515625" bestFit="1" customWidth="1"/>
    <col min="1922" max="1923" width="8.28515625" bestFit="1" customWidth="1"/>
    <col min="1924" max="1924" width="7.28515625" bestFit="1" customWidth="1"/>
    <col min="1925" max="1926" width="8.28515625" bestFit="1" customWidth="1"/>
    <col min="1927" max="1930" width="7.28515625" bestFit="1" customWidth="1"/>
    <col min="1931" max="1931" width="8.28515625" bestFit="1" customWidth="1"/>
    <col min="1932" max="1932" width="7.28515625" bestFit="1" customWidth="1"/>
    <col min="1933" max="1933" width="8.28515625" bestFit="1" customWidth="1"/>
    <col min="1934" max="1939" width="7.28515625" bestFit="1" customWidth="1"/>
    <col min="1940" max="1940" width="8.28515625" bestFit="1" customWidth="1"/>
    <col min="1941" max="1945" width="7.28515625" bestFit="1" customWidth="1"/>
    <col min="1946" max="1946" width="8.28515625" bestFit="1" customWidth="1"/>
    <col min="1947" max="1949" width="7.28515625" bestFit="1" customWidth="1"/>
    <col min="1950" max="1950" width="8.28515625" bestFit="1" customWidth="1"/>
    <col min="1951" max="1951" width="7.28515625" bestFit="1" customWidth="1"/>
    <col min="1952" max="1953" width="8.28515625" bestFit="1" customWidth="1"/>
    <col min="1954" max="1954" width="7.28515625" bestFit="1" customWidth="1"/>
    <col min="1955" max="1955" width="8.28515625" bestFit="1" customWidth="1"/>
    <col min="1956" max="1956" width="7.28515625" bestFit="1" customWidth="1"/>
    <col min="1957" max="1957" width="8.28515625" bestFit="1" customWidth="1"/>
    <col min="1958" max="1959" width="7.28515625" bestFit="1" customWidth="1"/>
    <col min="1960" max="1960" width="8.28515625" bestFit="1" customWidth="1"/>
    <col min="1961" max="1961" width="7.28515625" bestFit="1" customWidth="1"/>
    <col min="1962" max="1964" width="8.28515625" bestFit="1" customWidth="1"/>
    <col min="1965" max="1967" width="7.28515625" bestFit="1" customWidth="1"/>
    <col min="1968" max="1968" width="8.28515625" bestFit="1" customWidth="1"/>
    <col min="1969" max="1969" width="7.28515625" bestFit="1" customWidth="1"/>
    <col min="1970" max="1970" width="8.28515625" bestFit="1" customWidth="1"/>
    <col min="1971" max="1972" width="7.28515625" bestFit="1" customWidth="1"/>
    <col min="1973" max="1973" width="8.28515625" bestFit="1" customWidth="1"/>
    <col min="1974" max="1974" width="7.28515625" bestFit="1" customWidth="1"/>
    <col min="1975" max="1975" width="8.28515625" bestFit="1" customWidth="1"/>
    <col min="1976" max="1976" width="7.28515625" bestFit="1" customWidth="1"/>
    <col min="1977" max="1977" width="8.28515625" bestFit="1" customWidth="1"/>
    <col min="1978" max="1979" width="7.28515625" bestFit="1" customWidth="1"/>
    <col min="1980" max="1980" width="8.28515625" bestFit="1" customWidth="1"/>
    <col min="1981" max="1982" width="7.28515625" bestFit="1" customWidth="1"/>
    <col min="1983" max="1983" width="8.28515625" bestFit="1" customWidth="1"/>
    <col min="1984" max="1984" width="7.28515625" bestFit="1" customWidth="1"/>
    <col min="1985" max="1985" width="8.28515625" bestFit="1" customWidth="1"/>
    <col min="1986" max="1986" width="7.28515625" bestFit="1" customWidth="1"/>
    <col min="1987" max="1987" width="8.28515625" bestFit="1" customWidth="1"/>
    <col min="1988" max="1988" width="7.28515625" bestFit="1" customWidth="1"/>
    <col min="1989" max="1990" width="8.28515625" bestFit="1" customWidth="1"/>
    <col min="1991" max="1991" width="7.28515625" bestFit="1" customWidth="1"/>
    <col min="1992" max="1992" width="8.28515625" bestFit="1" customWidth="1"/>
    <col min="1993" max="1994" width="7.28515625" bestFit="1" customWidth="1"/>
    <col min="1995" max="1995" width="8.28515625" bestFit="1" customWidth="1"/>
    <col min="1996" max="1996" width="7.28515625" bestFit="1" customWidth="1"/>
    <col min="1997" max="1998" width="8.28515625" bestFit="1" customWidth="1"/>
    <col min="1999" max="1999" width="7.28515625" bestFit="1" customWidth="1"/>
    <col min="2000" max="2001" width="8.28515625" bestFit="1" customWidth="1"/>
    <col min="2002" max="2003" width="7.28515625" bestFit="1" customWidth="1"/>
    <col min="2004" max="2005" width="8.28515625" bestFit="1" customWidth="1"/>
    <col min="2006" max="2006" width="7.28515625" bestFit="1" customWidth="1"/>
    <col min="2007" max="2009" width="8.28515625" bestFit="1" customWidth="1"/>
    <col min="2010" max="2016" width="7.28515625" bestFit="1" customWidth="1"/>
    <col min="2017" max="2018" width="8.28515625" bestFit="1" customWidth="1"/>
    <col min="2019" max="2019" width="7.28515625" bestFit="1" customWidth="1"/>
    <col min="2020" max="2021" width="8.28515625" bestFit="1" customWidth="1"/>
    <col min="2022" max="2022" width="7.28515625" bestFit="1" customWidth="1"/>
    <col min="2023" max="2027" width="8.28515625" bestFit="1" customWidth="1"/>
    <col min="2028" max="2028" width="7.28515625" bestFit="1" customWidth="1"/>
    <col min="2029" max="2029" width="8.28515625" bestFit="1" customWidth="1"/>
    <col min="2030" max="2030" width="7.28515625" bestFit="1" customWidth="1"/>
    <col min="2031" max="2031" width="8.28515625" bestFit="1" customWidth="1"/>
    <col min="2032" max="2038" width="7.28515625" bestFit="1" customWidth="1"/>
    <col min="2039" max="2040" width="8.28515625" bestFit="1" customWidth="1"/>
    <col min="2041" max="2041" width="7.28515625" bestFit="1" customWidth="1"/>
    <col min="2042" max="2044" width="8.28515625" bestFit="1" customWidth="1"/>
    <col min="2045" max="2045" width="7.28515625" bestFit="1" customWidth="1"/>
    <col min="2046" max="2046" width="8.28515625" bestFit="1" customWidth="1"/>
    <col min="2047" max="2047" width="7.28515625" bestFit="1" customWidth="1"/>
    <col min="2048" max="2049" width="8.28515625" bestFit="1" customWidth="1"/>
    <col min="2050" max="2052" width="7.28515625" bestFit="1" customWidth="1"/>
    <col min="2053" max="2053" width="8.28515625" bestFit="1" customWidth="1"/>
    <col min="2054" max="2054" width="7.28515625" bestFit="1" customWidth="1"/>
    <col min="2055" max="2055" width="8.28515625" bestFit="1" customWidth="1"/>
    <col min="2056" max="2056" width="7.28515625" bestFit="1" customWidth="1"/>
    <col min="2057" max="2057" width="8.28515625" bestFit="1" customWidth="1"/>
    <col min="2058" max="2058" width="7.28515625" bestFit="1" customWidth="1"/>
    <col min="2059" max="2059" width="8.28515625" bestFit="1" customWidth="1"/>
    <col min="2060" max="2068" width="7.28515625" bestFit="1" customWidth="1"/>
    <col min="2069" max="2070" width="8.28515625" bestFit="1" customWidth="1"/>
    <col min="2071" max="2072" width="7.28515625" bestFit="1" customWidth="1"/>
    <col min="2073" max="2073" width="8.28515625" bestFit="1" customWidth="1"/>
    <col min="2074" max="2074" width="7.28515625" bestFit="1" customWidth="1"/>
    <col min="2075" max="2075" width="8.28515625" bestFit="1" customWidth="1"/>
    <col min="2076" max="2078" width="7.28515625" bestFit="1" customWidth="1"/>
    <col min="2079" max="2081" width="8.28515625" bestFit="1" customWidth="1"/>
    <col min="2082" max="2084" width="7.28515625" bestFit="1" customWidth="1"/>
    <col min="2085" max="2085" width="8.28515625" bestFit="1" customWidth="1"/>
    <col min="2086" max="2086" width="7.28515625" bestFit="1" customWidth="1"/>
    <col min="2087" max="2087" width="8.28515625" bestFit="1" customWidth="1"/>
    <col min="2088" max="2088" width="7.28515625" bestFit="1" customWidth="1"/>
    <col min="2089" max="2089" width="8.28515625" bestFit="1" customWidth="1"/>
    <col min="2090" max="2091" width="7.28515625" bestFit="1" customWidth="1"/>
    <col min="2092" max="2092" width="8.28515625" bestFit="1" customWidth="1"/>
    <col min="2093" max="2096" width="7.28515625" bestFit="1" customWidth="1"/>
    <col min="2097" max="2099" width="8.28515625" bestFit="1" customWidth="1"/>
    <col min="2100" max="2100" width="7.28515625" bestFit="1" customWidth="1"/>
    <col min="2101" max="2101" width="8.28515625" bestFit="1" customWidth="1"/>
    <col min="2102" max="2104" width="7.28515625" bestFit="1" customWidth="1"/>
    <col min="2105" max="2106" width="8.28515625" bestFit="1" customWidth="1"/>
    <col min="2107" max="2108" width="7.28515625" bestFit="1" customWidth="1"/>
    <col min="2109" max="2112" width="8.28515625" bestFit="1" customWidth="1"/>
    <col min="2113" max="2119" width="7.28515625" bestFit="1" customWidth="1"/>
    <col min="2120" max="2120" width="8.28515625" bestFit="1" customWidth="1"/>
    <col min="2121" max="2122" width="7.28515625" bestFit="1" customWidth="1"/>
    <col min="2123" max="2123" width="8.28515625" bestFit="1" customWidth="1"/>
    <col min="2124" max="2125" width="7.28515625" bestFit="1" customWidth="1"/>
    <col min="2126" max="2126" width="8.28515625" bestFit="1" customWidth="1"/>
    <col min="2127" max="2127" width="7.28515625" bestFit="1" customWidth="1"/>
    <col min="2128" max="2128" width="8.28515625" bestFit="1" customWidth="1"/>
    <col min="2129" max="2131" width="7.28515625" bestFit="1" customWidth="1"/>
    <col min="2132" max="2133" width="8.28515625" bestFit="1" customWidth="1"/>
    <col min="2134" max="2134" width="7.28515625" bestFit="1" customWidth="1"/>
    <col min="2135" max="2135" width="8.28515625" bestFit="1" customWidth="1"/>
    <col min="2136" max="2136" width="7.28515625" bestFit="1" customWidth="1"/>
    <col min="2137" max="2137" width="8.28515625" bestFit="1" customWidth="1"/>
    <col min="2138" max="2141" width="7.28515625" bestFit="1" customWidth="1"/>
    <col min="2142" max="2142" width="8.28515625" bestFit="1" customWidth="1"/>
    <col min="2143" max="2144" width="7.28515625" bestFit="1" customWidth="1"/>
    <col min="2145" max="2145" width="8.28515625" bestFit="1" customWidth="1"/>
    <col min="2146" max="2147" width="7.28515625" bestFit="1" customWidth="1"/>
    <col min="2148" max="2148" width="8.28515625" bestFit="1" customWidth="1"/>
    <col min="2149" max="2149" width="7.28515625" bestFit="1" customWidth="1"/>
    <col min="2150" max="2151" width="8.28515625" bestFit="1" customWidth="1"/>
    <col min="2152" max="2154" width="7.28515625" bestFit="1" customWidth="1"/>
    <col min="2155" max="2155" width="8.28515625" bestFit="1" customWidth="1"/>
    <col min="2156" max="2156" width="7.28515625" bestFit="1" customWidth="1"/>
    <col min="2157" max="2158" width="8.28515625" bestFit="1" customWidth="1"/>
    <col min="2159" max="2159" width="7.28515625" bestFit="1" customWidth="1"/>
    <col min="2160" max="2162" width="8.28515625" bestFit="1" customWidth="1"/>
    <col min="2163" max="2163" width="7.28515625" bestFit="1" customWidth="1"/>
    <col min="2164" max="2164" width="8.28515625" bestFit="1" customWidth="1"/>
    <col min="2165" max="2165" width="7.28515625" bestFit="1" customWidth="1"/>
    <col min="2166" max="2166" width="8.28515625" bestFit="1" customWidth="1"/>
    <col min="2167" max="2167" width="7.28515625" bestFit="1" customWidth="1"/>
    <col min="2168" max="2168" width="8.28515625" bestFit="1" customWidth="1"/>
    <col min="2169" max="2170" width="7.28515625" bestFit="1" customWidth="1"/>
    <col min="2171" max="2172" width="8.28515625" bestFit="1" customWidth="1"/>
    <col min="2173" max="2177" width="7.28515625" bestFit="1" customWidth="1"/>
    <col min="2178" max="2181" width="8.28515625" bestFit="1" customWidth="1"/>
    <col min="2182" max="2182" width="7.28515625" bestFit="1" customWidth="1"/>
    <col min="2183" max="2183" width="8.28515625" bestFit="1" customWidth="1"/>
    <col min="2184" max="2184" width="7.28515625" bestFit="1" customWidth="1"/>
    <col min="2185" max="2185" width="8.28515625" bestFit="1" customWidth="1"/>
    <col min="2186" max="2186" width="7.28515625" bestFit="1" customWidth="1"/>
    <col min="2187" max="2187" width="8.28515625" bestFit="1" customWidth="1"/>
    <col min="2188" max="2188" width="7.28515625" bestFit="1" customWidth="1"/>
    <col min="2189" max="2189" width="8.28515625" bestFit="1" customWidth="1"/>
    <col min="2190" max="2191" width="7.28515625" bestFit="1" customWidth="1"/>
    <col min="2192" max="2192" width="8.28515625" bestFit="1" customWidth="1"/>
    <col min="2193" max="2194" width="7.28515625" bestFit="1" customWidth="1"/>
    <col min="2195" max="2195" width="8.28515625" bestFit="1" customWidth="1"/>
    <col min="2196" max="2197" width="7.28515625" bestFit="1" customWidth="1"/>
    <col min="2198" max="2198" width="8.28515625" bestFit="1" customWidth="1"/>
    <col min="2199" max="2199" width="7.28515625" bestFit="1" customWidth="1"/>
    <col min="2200" max="2200" width="8.28515625" bestFit="1" customWidth="1"/>
    <col min="2201" max="2202" width="7.28515625" bestFit="1" customWidth="1"/>
    <col min="2203" max="2203" width="8.28515625" bestFit="1" customWidth="1"/>
    <col min="2204" max="2204" width="7.28515625" bestFit="1" customWidth="1"/>
    <col min="2205" max="2205" width="8.28515625" bestFit="1" customWidth="1"/>
    <col min="2206" max="2206" width="7.28515625" bestFit="1" customWidth="1"/>
    <col min="2207" max="2209" width="8.28515625" bestFit="1" customWidth="1"/>
    <col min="2210" max="2210" width="7.28515625" bestFit="1" customWidth="1"/>
    <col min="2211" max="2820" width="8.28515625" bestFit="1" customWidth="1"/>
    <col min="2821" max="2821" width="9.28515625" bestFit="1" customWidth="1"/>
    <col min="2822" max="2824" width="8.28515625" bestFit="1" customWidth="1"/>
    <col min="2825" max="2825" width="9.28515625" bestFit="1" customWidth="1"/>
    <col min="2826" max="2828" width="8.28515625" bestFit="1" customWidth="1"/>
    <col min="2829" max="2829" width="9.28515625" bestFit="1" customWidth="1"/>
    <col min="2830" max="2832" width="8.28515625" bestFit="1" customWidth="1"/>
    <col min="2833" max="2834" width="9.28515625" bestFit="1" customWidth="1"/>
    <col min="2835" max="2838" width="8.28515625" bestFit="1" customWidth="1"/>
    <col min="2839" max="2839" width="9.28515625" bestFit="1" customWidth="1"/>
    <col min="2840" max="2841" width="8.28515625" bestFit="1" customWidth="1"/>
    <col min="2842" max="2843" width="9.28515625" bestFit="1" customWidth="1"/>
    <col min="2844" max="2845" width="8.28515625" bestFit="1" customWidth="1"/>
    <col min="2846" max="2847" width="9.28515625" bestFit="1" customWidth="1"/>
    <col min="2848" max="2849" width="8.28515625" bestFit="1" customWidth="1"/>
    <col min="2850" max="2850" width="9.28515625" bestFit="1" customWidth="1"/>
    <col min="2851" max="2857" width="8.28515625" bestFit="1" customWidth="1"/>
    <col min="2858" max="2859" width="9.28515625" bestFit="1" customWidth="1"/>
    <col min="2860" max="2860" width="8.28515625" bestFit="1" customWidth="1"/>
    <col min="2861" max="2862" width="9.28515625" bestFit="1" customWidth="1"/>
    <col min="2863" max="2864" width="8.28515625" bestFit="1" customWidth="1"/>
    <col min="2865" max="2866" width="9.28515625" bestFit="1" customWidth="1"/>
    <col min="2867" max="2867" width="10.85546875" bestFit="1" customWidth="1"/>
    <col min="2868" max="2872" width="9.28515625" bestFit="1" customWidth="1"/>
    <col min="2873" max="2874" width="8.28515625" bestFit="1" customWidth="1"/>
    <col min="2875" max="2875" width="9.28515625" bestFit="1" customWidth="1"/>
    <col min="2876" max="2878" width="8.28515625" bestFit="1" customWidth="1"/>
    <col min="2879" max="2882" width="9.28515625" bestFit="1" customWidth="1"/>
    <col min="2883" max="2885" width="8.28515625" bestFit="1" customWidth="1"/>
    <col min="2886" max="2886" width="9.28515625" bestFit="1" customWidth="1"/>
    <col min="2887" max="2887" width="10.85546875" bestFit="1" customWidth="1"/>
    <col min="2888" max="2890" width="9.28515625" bestFit="1" customWidth="1"/>
    <col min="2891" max="2891" width="10.85546875" bestFit="1" customWidth="1"/>
    <col min="2892" max="2893" width="8.28515625" bestFit="1" customWidth="1"/>
    <col min="2894" max="2898" width="9.28515625" bestFit="1" customWidth="1"/>
    <col min="2899" max="2900" width="8.28515625" bestFit="1" customWidth="1"/>
    <col min="2901" max="2903" width="9.28515625" bestFit="1" customWidth="1"/>
    <col min="2904" max="2904" width="8.28515625" bestFit="1" customWidth="1"/>
    <col min="2905" max="2907" width="9.28515625" bestFit="1" customWidth="1"/>
    <col min="2908" max="2909" width="8.28515625" bestFit="1" customWidth="1"/>
    <col min="2910" max="2910" width="10.85546875" bestFit="1" customWidth="1"/>
    <col min="2911" max="2911" width="9.28515625" bestFit="1" customWidth="1"/>
    <col min="2912" max="2915" width="8.28515625" bestFit="1" customWidth="1"/>
    <col min="2916" max="2916" width="9.28515625" bestFit="1" customWidth="1"/>
    <col min="2917" max="2917" width="10.85546875" bestFit="1" customWidth="1"/>
    <col min="2918" max="2919" width="9.28515625" bestFit="1" customWidth="1"/>
    <col min="2920" max="2921" width="8.28515625" bestFit="1" customWidth="1"/>
    <col min="2922" max="2922" width="9.28515625" bestFit="1" customWidth="1"/>
    <col min="2923" max="2923" width="10.85546875" bestFit="1" customWidth="1"/>
    <col min="2924" max="2924" width="9.28515625" bestFit="1" customWidth="1"/>
    <col min="2925" max="2925" width="10.85546875" bestFit="1" customWidth="1"/>
    <col min="2926" max="2926" width="9.28515625" bestFit="1" customWidth="1"/>
    <col min="2927" max="2928" width="8.28515625" bestFit="1" customWidth="1"/>
    <col min="2929" max="2931" width="9.28515625" bestFit="1" customWidth="1"/>
    <col min="2932" max="2932" width="8.28515625" bestFit="1" customWidth="1"/>
    <col min="2933" max="2936" width="9.28515625" bestFit="1" customWidth="1"/>
    <col min="2937" max="2939" width="8.28515625" bestFit="1" customWidth="1"/>
    <col min="2940" max="2941" width="9.28515625" bestFit="1" customWidth="1"/>
    <col min="2942" max="2942" width="10.85546875" bestFit="1" customWidth="1"/>
    <col min="2943" max="2944" width="9.28515625" bestFit="1" customWidth="1"/>
    <col min="2945" max="2946" width="8.28515625" bestFit="1" customWidth="1"/>
    <col min="2947" max="2947" width="9.28515625" bestFit="1" customWidth="1"/>
    <col min="2948" max="2948" width="10.85546875" bestFit="1" customWidth="1"/>
    <col min="2949" max="2949" width="9.28515625" bestFit="1" customWidth="1"/>
    <col min="2950" max="2951" width="8.28515625" bestFit="1" customWidth="1"/>
    <col min="2952" max="2953" width="9.28515625" bestFit="1" customWidth="1"/>
    <col min="2954" max="2954" width="8.28515625" bestFit="1" customWidth="1"/>
    <col min="2955" max="2955" width="9.28515625" bestFit="1" customWidth="1"/>
    <col min="2956" max="2959" width="8.28515625" bestFit="1" customWidth="1"/>
    <col min="2960" max="2960" width="9.28515625" bestFit="1" customWidth="1"/>
    <col min="2961" max="2961" width="10.85546875" bestFit="1" customWidth="1"/>
    <col min="2962" max="2962" width="9.28515625" bestFit="1" customWidth="1"/>
    <col min="2963" max="2963" width="8.28515625" bestFit="1" customWidth="1"/>
    <col min="2964" max="2965" width="9.28515625" bestFit="1" customWidth="1"/>
    <col min="2966" max="2967" width="8.28515625" bestFit="1" customWidth="1"/>
    <col min="2968" max="2969" width="9.28515625" bestFit="1" customWidth="1"/>
    <col min="2970" max="2970" width="10.85546875" bestFit="1" customWidth="1"/>
    <col min="2971" max="2974" width="9.28515625" bestFit="1" customWidth="1"/>
    <col min="2975" max="2975" width="10.85546875" bestFit="1" customWidth="1"/>
    <col min="2976" max="2977" width="9.28515625" bestFit="1" customWidth="1"/>
    <col min="2978" max="2979" width="10.85546875" bestFit="1" customWidth="1"/>
    <col min="2980" max="2987" width="9.28515625" bestFit="1" customWidth="1"/>
    <col min="2988" max="2989" width="10.85546875" bestFit="1" customWidth="1"/>
    <col min="2990" max="2992" width="9.28515625" bestFit="1" customWidth="1"/>
    <col min="2993" max="2993" width="10.85546875" bestFit="1" customWidth="1"/>
    <col min="2994" max="2996" width="9.28515625" bestFit="1" customWidth="1"/>
    <col min="2997" max="2997" width="10.85546875" bestFit="1" customWidth="1"/>
    <col min="2998" max="3009" width="9.28515625" bestFit="1" customWidth="1"/>
    <col min="3010" max="3011" width="10.85546875" bestFit="1" customWidth="1"/>
    <col min="3012" max="3012" width="9.28515625" bestFit="1" customWidth="1"/>
    <col min="3013" max="3013" width="10.85546875" bestFit="1" customWidth="1"/>
    <col min="3014" max="3015" width="9.28515625" bestFit="1" customWidth="1"/>
    <col min="3016" max="3017" width="10.85546875" bestFit="1" customWidth="1"/>
    <col min="3018" max="3019" width="9.28515625" bestFit="1" customWidth="1"/>
    <col min="3020" max="3020" width="10.85546875" bestFit="1" customWidth="1"/>
    <col min="3021" max="3028" width="9.28515625" bestFit="1" customWidth="1"/>
    <col min="3029" max="3029" width="10.85546875" bestFit="1" customWidth="1"/>
    <col min="3030" max="3032" width="9.28515625" bestFit="1" customWidth="1"/>
    <col min="3033" max="3033" width="10.85546875" bestFit="1" customWidth="1"/>
    <col min="3034" max="3035" width="9.28515625" bestFit="1" customWidth="1"/>
    <col min="3036" max="3040" width="10.85546875" bestFit="1" customWidth="1"/>
    <col min="3041" max="3042" width="9.28515625" bestFit="1" customWidth="1"/>
    <col min="3043" max="3043" width="10.85546875" bestFit="1" customWidth="1"/>
    <col min="3044" max="3052" width="9.28515625" bestFit="1" customWidth="1"/>
    <col min="3053" max="3053" width="10.85546875" bestFit="1" customWidth="1"/>
    <col min="3054" max="3056" width="9.28515625" bestFit="1" customWidth="1"/>
    <col min="3057" max="3057" width="10.85546875" bestFit="1" customWidth="1"/>
    <col min="3058" max="3058" width="9.28515625" bestFit="1" customWidth="1"/>
    <col min="3059" max="3060" width="10.85546875" bestFit="1" customWidth="1"/>
    <col min="3061" max="3062" width="9.28515625" bestFit="1" customWidth="1"/>
    <col min="3063" max="3063" width="10.85546875" bestFit="1" customWidth="1"/>
    <col min="3064" max="3069" width="9.28515625" bestFit="1" customWidth="1"/>
    <col min="3070" max="3071" width="10.85546875" bestFit="1" customWidth="1"/>
    <col min="3072" max="3072" width="9.28515625" bestFit="1" customWidth="1"/>
    <col min="3073" max="3073" width="10.85546875" bestFit="1" customWidth="1"/>
    <col min="3074" max="3077" width="9.28515625" bestFit="1" customWidth="1"/>
    <col min="3078" max="3078" width="10.85546875" bestFit="1" customWidth="1"/>
    <col min="3079" max="3080" width="9.28515625" bestFit="1" customWidth="1"/>
    <col min="3081" max="3083" width="10.85546875" bestFit="1" customWidth="1"/>
    <col min="3084" max="3085" width="9.28515625" bestFit="1" customWidth="1"/>
    <col min="3086" max="3086" width="10.85546875" bestFit="1" customWidth="1"/>
    <col min="3087" max="3088" width="9.28515625" bestFit="1" customWidth="1"/>
    <col min="3089" max="3089" width="10.85546875" bestFit="1" customWidth="1"/>
    <col min="3090" max="3091" width="9.28515625" bestFit="1" customWidth="1"/>
    <col min="3092" max="3092" width="10.85546875" bestFit="1" customWidth="1"/>
    <col min="3093" max="3099" width="9.28515625" bestFit="1" customWidth="1"/>
    <col min="3100" max="3100" width="10.85546875" bestFit="1" customWidth="1"/>
    <col min="3101" max="3104" width="9.28515625" bestFit="1" customWidth="1"/>
    <col min="3105" max="3105" width="10.85546875" bestFit="1" customWidth="1"/>
    <col min="3106" max="3106" width="9.28515625" bestFit="1" customWidth="1"/>
    <col min="3107" max="3110" width="10.85546875" bestFit="1" customWidth="1"/>
    <col min="3111" max="3114" width="9.28515625" bestFit="1" customWidth="1"/>
    <col min="3115" max="3115" width="10.85546875" bestFit="1" customWidth="1"/>
    <col min="3116" max="3116" width="9.28515625" bestFit="1" customWidth="1"/>
    <col min="3117" max="3117" width="10.85546875" bestFit="1" customWidth="1"/>
    <col min="3118" max="3121" width="9.28515625" bestFit="1" customWidth="1"/>
    <col min="3122" max="3122" width="10.85546875" bestFit="1" customWidth="1"/>
    <col min="3123" max="3124" width="9.28515625" bestFit="1" customWidth="1"/>
    <col min="3125" max="3125" width="10.85546875" bestFit="1" customWidth="1"/>
    <col min="3126" max="3127" width="9.28515625" bestFit="1" customWidth="1"/>
    <col min="3128" max="3130" width="10.85546875" bestFit="1" customWidth="1"/>
    <col min="3131" max="3131" width="9.28515625" bestFit="1" customWidth="1"/>
    <col min="3132" max="3133" width="10.85546875" bestFit="1" customWidth="1"/>
    <col min="3134" max="3136" width="9.28515625" bestFit="1" customWidth="1"/>
    <col min="3137" max="3137" width="10.85546875" bestFit="1" customWidth="1"/>
    <col min="3138" max="3140" width="9.28515625" bestFit="1" customWidth="1"/>
    <col min="3141" max="3141" width="10.85546875" bestFit="1" customWidth="1"/>
    <col min="3142" max="3144" width="9.28515625" bestFit="1" customWidth="1"/>
    <col min="3145" max="3146" width="10.85546875" bestFit="1" customWidth="1"/>
    <col min="3147" max="3147" width="9.28515625" bestFit="1" customWidth="1"/>
    <col min="3148" max="3148" width="10.85546875" bestFit="1" customWidth="1"/>
    <col min="3149" max="3149" width="9.28515625" bestFit="1" customWidth="1"/>
    <col min="3150" max="3150" width="10.85546875" bestFit="1" customWidth="1"/>
    <col min="3151" max="3153" width="9.28515625" bestFit="1" customWidth="1"/>
    <col min="3154" max="3156" width="10.85546875" bestFit="1" customWidth="1"/>
    <col min="3157" max="3159" width="9.28515625" bestFit="1" customWidth="1"/>
    <col min="3160" max="3160" width="10.85546875" bestFit="1" customWidth="1"/>
    <col min="3161" max="3161" width="9.28515625" bestFit="1" customWidth="1"/>
    <col min="3162" max="3162" width="10.85546875" bestFit="1" customWidth="1"/>
    <col min="3163" max="3169" width="9.28515625" bestFit="1" customWidth="1"/>
    <col min="3170" max="3172" width="10.85546875" bestFit="1" customWidth="1"/>
    <col min="3173" max="3177" width="9.28515625" bestFit="1" customWidth="1"/>
    <col min="3178" max="3179" width="10.85546875" bestFit="1" customWidth="1"/>
    <col min="3180" max="3181" width="9.28515625" bestFit="1" customWidth="1"/>
    <col min="3182" max="3182" width="10.85546875" bestFit="1" customWidth="1"/>
    <col min="3183" max="3184" width="9.28515625" bestFit="1" customWidth="1"/>
    <col min="3185" max="3185" width="10.85546875" bestFit="1" customWidth="1"/>
    <col min="3186" max="3189" width="9.28515625" bestFit="1" customWidth="1"/>
    <col min="3190" max="3190" width="10.85546875" bestFit="1" customWidth="1"/>
    <col min="3191" max="3194" width="9.28515625" bestFit="1" customWidth="1"/>
    <col min="3195" max="3195" width="10.85546875" bestFit="1" customWidth="1"/>
    <col min="3196" max="3199" width="9.28515625" bestFit="1" customWidth="1"/>
    <col min="3200" max="3200" width="10.85546875" bestFit="1" customWidth="1"/>
    <col min="3201" max="3203" width="9.28515625" bestFit="1" customWidth="1"/>
    <col min="3204" max="3205" width="10.85546875" bestFit="1" customWidth="1"/>
    <col min="3206" max="3207" width="9.28515625" bestFit="1" customWidth="1"/>
    <col min="3208" max="3208" width="10.85546875" bestFit="1" customWidth="1"/>
    <col min="3209" max="3209" width="9.28515625" bestFit="1" customWidth="1"/>
    <col min="3210" max="3210" width="10.85546875" bestFit="1" customWidth="1"/>
    <col min="3211" max="3212" width="9.28515625" bestFit="1" customWidth="1"/>
    <col min="3213" max="3215" width="10.85546875" bestFit="1" customWidth="1"/>
    <col min="3216" max="3218" width="9.28515625" bestFit="1" customWidth="1"/>
    <col min="3219" max="3225" width="10.85546875" bestFit="1" customWidth="1"/>
    <col min="3226" max="3227" width="9.28515625" bestFit="1" customWidth="1"/>
    <col min="3228" max="3229" width="10.85546875" bestFit="1" customWidth="1"/>
    <col min="3230" max="3230" width="9.28515625" bestFit="1" customWidth="1"/>
    <col min="3231" max="3231" width="10.85546875" bestFit="1" customWidth="1"/>
    <col min="3232" max="3232" width="9.28515625" bestFit="1" customWidth="1"/>
    <col min="3233" max="3234" width="10.85546875" bestFit="1" customWidth="1"/>
    <col min="3235" max="3236" width="9.28515625" bestFit="1" customWidth="1"/>
    <col min="3237" max="3238" width="10.85546875" bestFit="1" customWidth="1"/>
    <col min="3239" max="3242" width="9.28515625" bestFit="1" customWidth="1"/>
    <col min="3243" max="3245" width="10.85546875" bestFit="1" customWidth="1"/>
    <col min="3246" max="3250" width="9.28515625" bestFit="1" customWidth="1"/>
    <col min="3251" max="3251" width="10.85546875" bestFit="1" customWidth="1"/>
    <col min="3252" max="3252" width="9.28515625" bestFit="1" customWidth="1"/>
    <col min="3253" max="3254" width="10.85546875" bestFit="1" customWidth="1"/>
    <col min="3255" max="3255" width="9.28515625" bestFit="1" customWidth="1"/>
    <col min="3256" max="3257" width="10.85546875" bestFit="1" customWidth="1"/>
    <col min="3258" max="3258" width="9.28515625" bestFit="1" customWidth="1"/>
    <col min="3259" max="3261" width="10.85546875" bestFit="1" customWidth="1"/>
    <col min="3262" max="3262" width="9.28515625" bestFit="1" customWidth="1"/>
    <col min="3263" max="3264" width="10.85546875" bestFit="1" customWidth="1"/>
    <col min="3265" max="3266" width="9.28515625" bestFit="1" customWidth="1"/>
    <col min="3267" max="3267" width="10.85546875" bestFit="1" customWidth="1"/>
    <col min="3268" max="3269" width="9.28515625" bestFit="1" customWidth="1"/>
    <col min="3270" max="3271" width="10.85546875" bestFit="1" customWidth="1"/>
    <col min="3272" max="3276" width="9.28515625" bestFit="1" customWidth="1"/>
    <col min="3277" max="3278" width="10.85546875" bestFit="1" customWidth="1"/>
    <col min="3279" max="3279" width="9.28515625" bestFit="1" customWidth="1"/>
    <col min="3280" max="3281" width="10.85546875" bestFit="1" customWidth="1"/>
    <col min="3282" max="3283" width="9.28515625" bestFit="1" customWidth="1"/>
    <col min="3284" max="3284" width="10.85546875" bestFit="1" customWidth="1"/>
    <col min="3285" max="3285" width="9.28515625" bestFit="1" customWidth="1"/>
    <col min="3286" max="3286" width="10.85546875" bestFit="1" customWidth="1"/>
    <col min="3287" max="3288" width="9.28515625" bestFit="1" customWidth="1"/>
    <col min="3289" max="3289" width="10.85546875" bestFit="1" customWidth="1"/>
    <col min="3290" max="3292" width="9.28515625" bestFit="1" customWidth="1"/>
    <col min="3293" max="3294" width="10.85546875" bestFit="1" customWidth="1"/>
    <col min="3295" max="3296" width="9.28515625" bestFit="1" customWidth="1"/>
    <col min="3297" max="3297" width="10.85546875" bestFit="1" customWidth="1"/>
    <col min="3298" max="3298" width="9.28515625" bestFit="1" customWidth="1"/>
    <col min="3299" max="3300" width="10.85546875" bestFit="1" customWidth="1"/>
    <col min="3301" max="3301" width="9.28515625" bestFit="1" customWidth="1"/>
    <col min="3302" max="3304" width="10.85546875" bestFit="1" customWidth="1"/>
    <col min="3305" max="3308" width="9.28515625" bestFit="1" customWidth="1"/>
    <col min="3309" max="3311" width="10.85546875" bestFit="1" customWidth="1"/>
    <col min="3312" max="3312" width="9.28515625" bestFit="1" customWidth="1"/>
    <col min="3313" max="3315" width="10.85546875" bestFit="1" customWidth="1"/>
    <col min="3316" max="3317" width="9.28515625" bestFit="1" customWidth="1"/>
    <col min="3318" max="3318" width="10.85546875" bestFit="1" customWidth="1"/>
    <col min="3319" max="3321" width="9.28515625" bestFit="1" customWidth="1"/>
    <col min="3322" max="3322" width="10.85546875" bestFit="1" customWidth="1"/>
    <col min="3323" max="3323" width="9.28515625" bestFit="1" customWidth="1"/>
    <col min="3324" max="3327" width="10.85546875" bestFit="1" customWidth="1"/>
    <col min="3328" max="3328" width="9.28515625" bestFit="1" customWidth="1"/>
    <col min="3329" max="3329" width="10.85546875" bestFit="1" customWidth="1"/>
    <col min="3330" max="3331" width="9.28515625" bestFit="1" customWidth="1"/>
    <col min="3332" max="3334" width="10.85546875" bestFit="1" customWidth="1"/>
    <col min="3335" max="3335" width="9.28515625" bestFit="1" customWidth="1"/>
    <col min="3336" max="3337" width="10.85546875" bestFit="1" customWidth="1"/>
    <col min="3338" max="3338" width="9.28515625" bestFit="1" customWidth="1"/>
    <col min="3339" max="3339" width="10.85546875" bestFit="1" customWidth="1"/>
    <col min="3340" max="3340" width="9.28515625" bestFit="1" customWidth="1"/>
    <col min="3341" max="3341" width="10.85546875" bestFit="1" customWidth="1"/>
    <col min="3342" max="3343" width="9.28515625" bestFit="1" customWidth="1"/>
    <col min="3344" max="3346" width="10.85546875" bestFit="1" customWidth="1"/>
    <col min="3347" max="3347" width="9.28515625" bestFit="1" customWidth="1"/>
    <col min="3348" max="3351" width="10.85546875" bestFit="1" customWidth="1"/>
    <col min="3352" max="3352" width="9.28515625" bestFit="1" customWidth="1"/>
    <col min="3353" max="3355" width="10.85546875" bestFit="1" customWidth="1"/>
    <col min="3356" max="3356" width="9.28515625" bestFit="1" customWidth="1"/>
    <col min="3357" max="3357" width="10.85546875" bestFit="1" customWidth="1"/>
    <col min="3358" max="3358" width="9.28515625" bestFit="1" customWidth="1"/>
    <col min="3359" max="3359" width="10.85546875" bestFit="1" customWidth="1"/>
    <col min="3360" max="3360" width="9.28515625" bestFit="1" customWidth="1"/>
    <col min="3361" max="3361" width="10.85546875" bestFit="1" customWidth="1"/>
    <col min="3362" max="3362" width="9.28515625" bestFit="1" customWidth="1"/>
    <col min="3363" max="3364" width="10.85546875" bestFit="1" customWidth="1"/>
    <col min="3365" max="3367" width="9.28515625" bestFit="1" customWidth="1"/>
    <col min="3368" max="3368" width="10.85546875" bestFit="1" customWidth="1"/>
    <col min="3369" max="3370" width="9.28515625" bestFit="1" customWidth="1"/>
    <col min="3371" max="3371" width="10.85546875" bestFit="1" customWidth="1"/>
    <col min="3372" max="3372" width="9.28515625" bestFit="1" customWidth="1"/>
    <col min="3373" max="3374" width="10.85546875" bestFit="1" customWidth="1"/>
    <col min="3375" max="3375" width="9.28515625" bestFit="1" customWidth="1"/>
    <col min="3376" max="3376" width="10.85546875" bestFit="1" customWidth="1"/>
    <col min="3377" max="3377" width="9.28515625" bestFit="1" customWidth="1"/>
    <col min="3378" max="3379" width="10.85546875" bestFit="1" customWidth="1"/>
    <col min="3380" max="3380" width="9.28515625" bestFit="1" customWidth="1"/>
    <col min="3381" max="3381" width="10.85546875" bestFit="1" customWidth="1"/>
    <col min="3382" max="3383" width="9.28515625" bestFit="1" customWidth="1"/>
    <col min="3384" max="3386" width="10.85546875" bestFit="1" customWidth="1"/>
    <col min="3387" max="3387" width="9.28515625" bestFit="1" customWidth="1"/>
    <col min="3388" max="3391" width="10.85546875" bestFit="1" customWidth="1"/>
    <col min="3392" max="3392" width="9.28515625" bestFit="1" customWidth="1"/>
    <col min="3393" max="3393" width="10.85546875" bestFit="1" customWidth="1"/>
    <col min="3394" max="3395" width="9.28515625" bestFit="1" customWidth="1"/>
    <col min="3396" max="3398" width="10.85546875" bestFit="1" customWidth="1"/>
    <col min="3399" max="3402" width="9.28515625" bestFit="1" customWidth="1"/>
    <col min="3403" max="3403" width="10.85546875" bestFit="1" customWidth="1"/>
    <col min="3404" max="3404" width="9.28515625" bestFit="1" customWidth="1"/>
    <col min="3405" max="3406" width="10.85546875" bestFit="1" customWidth="1"/>
    <col min="3407" max="3409" width="9.28515625" bestFit="1" customWidth="1"/>
    <col min="3410" max="3410" width="10.85546875" bestFit="1" customWidth="1"/>
    <col min="3411" max="3411" width="9.28515625" bestFit="1" customWidth="1"/>
    <col min="3412" max="3414" width="10.85546875" bestFit="1" customWidth="1"/>
    <col min="3415" max="3415" width="9.28515625" bestFit="1" customWidth="1"/>
    <col min="3416" max="3417" width="10.85546875" bestFit="1" customWidth="1"/>
    <col min="3418" max="3420" width="9.28515625" bestFit="1" customWidth="1"/>
    <col min="3421" max="3423" width="10.85546875" bestFit="1" customWidth="1"/>
    <col min="3424" max="3424" width="9.28515625" bestFit="1" customWidth="1"/>
    <col min="3425" max="3428" width="10.85546875" bestFit="1" customWidth="1"/>
    <col min="3429" max="3430" width="9.28515625" bestFit="1" customWidth="1"/>
    <col min="3431" max="3431" width="10.85546875" bestFit="1" customWidth="1"/>
    <col min="3432" max="3432" width="9.28515625" bestFit="1" customWidth="1"/>
    <col min="3433" max="3435" width="10.85546875" bestFit="1" customWidth="1"/>
    <col min="3436" max="3436" width="9.28515625" bestFit="1" customWidth="1"/>
    <col min="3437" max="3437" width="10.85546875" bestFit="1" customWidth="1"/>
    <col min="3438" max="3439" width="9.28515625" bestFit="1" customWidth="1"/>
    <col min="3440" max="3441" width="10.85546875" bestFit="1" customWidth="1"/>
    <col min="3442" max="3442" width="9.28515625" bestFit="1" customWidth="1"/>
    <col min="3443" max="3444" width="10.85546875" bestFit="1" customWidth="1"/>
    <col min="3445" max="3445" width="9.28515625" bestFit="1" customWidth="1"/>
    <col min="3446" max="3447" width="10.85546875" bestFit="1" customWidth="1"/>
    <col min="3448" max="3449" width="9.28515625" bestFit="1" customWidth="1"/>
    <col min="3450" max="3454" width="10.85546875" bestFit="1" customWidth="1"/>
    <col min="3455" max="3455" width="9.28515625" bestFit="1" customWidth="1"/>
    <col min="3456" max="3459" width="10.85546875" bestFit="1" customWidth="1"/>
    <col min="3460" max="3460" width="9.28515625" bestFit="1" customWidth="1"/>
    <col min="3461" max="3465" width="10.85546875" bestFit="1" customWidth="1"/>
    <col min="3466" max="3469" width="9.28515625" bestFit="1" customWidth="1"/>
    <col min="3470" max="3470" width="10.85546875" bestFit="1" customWidth="1"/>
    <col min="3471" max="3472" width="9.28515625" bestFit="1" customWidth="1"/>
    <col min="3473" max="3474" width="10.85546875" bestFit="1" customWidth="1"/>
    <col min="3475" max="3475" width="9.28515625" bestFit="1" customWidth="1"/>
    <col min="3476" max="3479" width="10.85546875" bestFit="1" customWidth="1"/>
    <col min="3480" max="3484" width="9.28515625" bestFit="1" customWidth="1"/>
    <col min="3485" max="3485" width="10.85546875" bestFit="1" customWidth="1"/>
    <col min="3486" max="3486" width="9.28515625" bestFit="1" customWidth="1"/>
    <col min="3487" max="3488" width="10.85546875" bestFit="1" customWidth="1"/>
    <col min="3489" max="3490" width="9.28515625" bestFit="1" customWidth="1"/>
    <col min="3491" max="3491" width="10.85546875" bestFit="1" customWidth="1"/>
    <col min="3492" max="3492" width="9.28515625" bestFit="1" customWidth="1"/>
    <col min="3493" max="3494" width="10.85546875" bestFit="1" customWidth="1"/>
    <col min="3495" max="3496" width="9.28515625" bestFit="1" customWidth="1"/>
    <col min="3497" max="3497" width="10.85546875" bestFit="1" customWidth="1"/>
    <col min="3498" max="3498" width="9.28515625" bestFit="1" customWidth="1"/>
    <col min="3499" max="3499" width="10.85546875" bestFit="1" customWidth="1"/>
    <col min="3500" max="3501" width="9.28515625" bestFit="1" customWidth="1"/>
    <col min="3502" max="3502" width="10.85546875" bestFit="1" customWidth="1"/>
    <col min="3503" max="3503" width="9.28515625" bestFit="1" customWidth="1"/>
    <col min="3504" max="3504" width="10.85546875" bestFit="1" customWidth="1"/>
    <col min="3505" max="3505" width="9.28515625" bestFit="1" customWidth="1"/>
    <col min="3506" max="3506" width="10.85546875" bestFit="1" customWidth="1"/>
    <col min="3507" max="3509" width="9.28515625" bestFit="1" customWidth="1"/>
    <col min="3510" max="3511" width="10.85546875" bestFit="1" customWidth="1"/>
    <col min="3512" max="3514" width="9.28515625" bestFit="1" customWidth="1"/>
    <col min="3515" max="3515" width="10.85546875" bestFit="1" customWidth="1"/>
    <col min="3516" max="3518" width="9.28515625" bestFit="1" customWidth="1"/>
    <col min="3519" max="3523" width="10.85546875" bestFit="1" customWidth="1"/>
    <col min="3524" max="3524" width="9.28515625" bestFit="1" customWidth="1"/>
    <col min="3525" max="3528" width="10.85546875" bestFit="1" customWidth="1"/>
    <col min="3529" max="3529" width="9.28515625" bestFit="1" customWidth="1"/>
    <col min="3530" max="3532" width="10.85546875" bestFit="1" customWidth="1"/>
    <col min="3533" max="3535" width="9.28515625" bestFit="1" customWidth="1"/>
    <col min="3536" max="3538" width="10.85546875" bestFit="1" customWidth="1"/>
    <col min="3539" max="3539" width="12.85546875" bestFit="1" customWidth="1"/>
  </cols>
  <sheetData>
    <row r="3" spans="5:64">
      <c r="J3" s="20" t="s">
        <v>169</v>
      </c>
      <c r="AA3" s="13" t="s">
        <v>186</v>
      </c>
      <c r="AB3" s="33"/>
      <c r="AF3" s="13" t="s">
        <v>185</v>
      </c>
      <c r="AG3" s="33"/>
    </row>
    <row r="5" spans="5:64">
      <c r="J5" s="23" t="s">
        <v>136</v>
      </c>
      <c r="K5" s="23"/>
      <c r="L5" s="22"/>
      <c r="M5" s="22"/>
      <c r="N5" s="16"/>
      <c r="P5" s="23" t="s">
        <v>137</v>
      </c>
      <c r="Q5" s="23"/>
      <c r="R5" s="22"/>
      <c r="S5" s="22"/>
      <c r="U5" s="13" t="s">
        <v>138</v>
      </c>
      <c r="V5" s="13"/>
      <c r="AA5" s="19" t="s">
        <v>145</v>
      </c>
      <c r="AB5" s="19" t="s">
        <v>135</v>
      </c>
      <c r="AC5" s="19" t="s">
        <v>172</v>
      </c>
      <c r="AF5" s="19" t="s">
        <v>158</v>
      </c>
      <c r="AG5" s="19" t="s">
        <v>135</v>
      </c>
      <c r="AH5" s="19" t="s">
        <v>172</v>
      </c>
      <c r="AI5" t="s">
        <v>173</v>
      </c>
      <c r="AJ5" t="s">
        <v>139</v>
      </c>
    </row>
    <row r="6" spans="5:64">
      <c r="E6" s="14" t="s">
        <v>167</v>
      </c>
      <c r="F6" s="16"/>
      <c r="G6" s="18" t="s">
        <v>176</v>
      </c>
      <c r="AA6" t="s">
        <v>143</v>
      </c>
      <c r="AB6" s="11">
        <v>182080675</v>
      </c>
      <c r="AC6" s="17">
        <v>0.20233386491892105</v>
      </c>
      <c r="AF6" t="s">
        <v>146</v>
      </c>
      <c r="AG6" s="11">
        <v>71479142</v>
      </c>
      <c r="AH6" s="17">
        <v>7.9429906891263308E-2</v>
      </c>
      <c r="AI6" s="27">
        <v>7.5697991984452082E-2</v>
      </c>
      <c r="AJ6" s="11">
        <v>25141934.510000002</v>
      </c>
      <c r="AK6" s="11"/>
      <c r="AN6" s="13" t="s">
        <v>189</v>
      </c>
      <c r="AO6" s="33"/>
      <c r="AT6" s="13" t="s">
        <v>192</v>
      </c>
      <c r="AU6" s="33"/>
      <c r="BD6" s="13" t="s">
        <v>195</v>
      </c>
      <c r="BE6" s="33"/>
    </row>
    <row r="7" spans="5:64">
      <c r="E7">
        <v>2</v>
      </c>
      <c r="G7">
        <v>1</v>
      </c>
      <c r="J7" s="50" t="s">
        <v>4</v>
      </c>
      <c r="K7" s="14" t="s">
        <v>135</v>
      </c>
      <c r="L7" s="16"/>
      <c r="M7" s="16"/>
      <c r="N7" s="16"/>
      <c r="P7" s="14" t="s">
        <v>5</v>
      </c>
      <c r="Q7" s="14" t="s">
        <v>135</v>
      </c>
      <c r="R7" s="16"/>
      <c r="S7" s="16"/>
      <c r="U7" s="14" t="s">
        <v>6</v>
      </c>
      <c r="V7" s="14" t="s">
        <v>135</v>
      </c>
      <c r="AA7" t="s">
        <v>144</v>
      </c>
      <c r="AB7" s="11">
        <v>717821450</v>
      </c>
      <c r="AC7" s="17">
        <v>0.79766613508107898</v>
      </c>
      <c r="AF7" t="s">
        <v>147</v>
      </c>
      <c r="AG7" s="11">
        <v>61100153</v>
      </c>
      <c r="AH7" s="17">
        <v>6.7896442627024572E-2</v>
      </c>
      <c r="AI7" s="27">
        <v>6.4409809459888376E-2</v>
      </c>
      <c r="AJ7" s="11">
        <v>21392736.699999977</v>
      </c>
      <c r="AK7" s="11"/>
    </row>
    <row r="8" spans="5:64">
      <c r="J8" t="s">
        <v>31</v>
      </c>
      <c r="K8" s="38">
        <v>269943182</v>
      </c>
      <c r="L8" s="11"/>
      <c r="M8" s="11"/>
      <c r="N8" s="11"/>
      <c r="P8" t="s">
        <v>16</v>
      </c>
      <c r="Q8" s="38">
        <v>64229039</v>
      </c>
      <c r="R8" s="11"/>
      <c r="S8" s="11"/>
      <c r="U8" t="s">
        <v>93</v>
      </c>
      <c r="V8" s="38">
        <v>39974797</v>
      </c>
      <c r="AF8" t="s">
        <v>148</v>
      </c>
      <c r="AG8" s="11">
        <v>56809109</v>
      </c>
      <c r="AH8" s="17">
        <v>6.3128097402814776E-2</v>
      </c>
      <c r="AI8" s="27">
        <v>6.1540646666329309E-2</v>
      </c>
      <c r="AJ8" s="11">
        <v>20439788.000000022</v>
      </c>
      <c r="AK8" s="11"/>
    </row>
    <row r="9" spans="5:64">
      <c r="AF9" t="s">
        <v>149</v>
      </c>
      <c r="AG9" s="11">
        <v>72339970</v>
      </c>
      <c r="AH9" s="17">
        <v>8.0386486474848584E-2</v>
      </c>
      <c r="AI9" s="27">
        <v>8.2976070284497494E-2</v>
      </c>
      <c r="AJ9" s="11">
        <v>27559237.31000001</v>
      </c>
      <c r="AK9" s="11"/>
      <c r="AN9" s="12" t="s">
        <v>4</v>
      </c>
      <c r="AO9" t="s">
        <v>135</v>
      </c>
      <c r="AP9" t="s">
        <v>172</v>
      </c>
      <c r="AT9" s="12" t="s">
        <v>5</v>
      </c>
      <c r="AU9" t="s">
        <v>135</v>
      </c>
      <c r="AV9" t="s">
        <v>172</v>
      </c>
      <c r="AY9" s="19" t="str">
        <f t="shared" ref="AY9:AY19" si="0">AT9</f>
        <v>State</v>
      </c>
      <c r="AZ9" s="19" t="str">
        <f t="shared" ref="AZ9:AZ19" si="1">AU9</f>
        <v xml:space="preserve"> Total Sales</v>
      </c>
      <c r="BA9" s="14" t="s">
        <v>190</v>
      </c>
      <c r="BD9" s="12" t="s">
        <v>6</v>
      </c>
      <c r="BE9" t="s">
        <v>135</v>
      </c>
      <c r="BF9" t="s">
        <v>172</v>
      </c>
      <c r="BI9" s="19" t="str">
        <f t="shared" ref="BI9:BI19" si="2">BD9</f>
        <v>City</v>
      </c>
      <c r="BJ9" s="19" t="str">
        <f t="shared" ref="BJ9:BJ19" si="3">BE9</f>
        <v xml:space="preserve"> Total Sales</v>
      </c>
      <c r="BK9" s="14" t="s">
        <v>204</v>
      </c>
      <c r="BL9" s="14" t="s">
        <v>190</v>
      </c>
    </row>
    <row r="10" spans="5:64">
      <c r="AA10" s="14" t="str">
        <f t="shared" ref="AA10:AB12" si="4">AA5</f>
        <v xml:space="preserve">Years </v>
      </c>
      <c r="AB10" s="14" t="str">
        <f t="shared" si="4"/>
        <v xml:space="preserve"> Total Sales</v>
      </c>
      <c r="AC10" s="14" t="s">
        <v>171</v>
      </c>
      <c r="AF10" t="s">
        <v>150</v>
      </c>
      <c r="AG10" s="11">
        <v>80507695</v>
      </c>
      <c r="AH10" s="17">
        <v>8.9462723515626771E-2</v>
      </c>
      <c r="AI10" s="27">
        <v>9.0162966379260245E-2</v>
      </c>
      <c r="AJ10" s="11">
        <v>29946255.329999972</v>
      </c>
      <c r="AK10" s="11"/>
      <c r="AN10" t="s">
        <v>31</v>
      </c>
      <c r="AO10" s="11">
        <v>269943182</v>
      </c>
      <c r="AP10" s="27">
        <v>0.29996949057098848</v>
      </c>
      <c r="AT10" t="s">
        <v>32</v>
      </c>
      <c r="AU10" s="11">
        <v>60174133</v>
      </c>
      <c r="AV10" s="27">
        <v>0.15951669955943543</v>
      </c>
      <c r="AY10" t="str">
        <f t="shared" si="0"/>
        <v>California</v>
      </c>
      <c r="AZ10" s="15">
        <f t="shared" si="1"/>
        <v>60174133</v>
      </c>
      <c r="BA10" t="str" cm="1">
        <f t="array" ref="BA10">IF(Options=2,TEXT(AV10,"#%"),_xlfn.SWITCH(TRUE,AU10&lt;1000,TEXT(AO10,"#,##0"),AU10&lt;1000000,TEXT(AU10/1000,"0.0")&amp;"K",AU10&lt;1000000000,TEXT(AU10/1000000,"0.0")&amp;"M",TEXT(AU10/1000000000,"0.0")&amp;"B"))</f>
        <v>16%</v>
      </c>
      <c r="BD10" t="s">
        <v>93</v>
      </c>
      <c r="BE10" s="11">
        <v>39974797</v>
      </c>
      <c r="BF10" s="27">
        <v>0.13063875387349141</v>
      </c>
      <c r="BI10" t="str">
        <f t="shared" si="2"/>
        <v>Charleston</v>
      </c>
      <c r="BJ10">
        <f t="shared" si="3"/>
        <v>39974797</v>
      </c>
      <c r="BK10">
        <f t="shared" ref="BK10:BK19" si="5">IF(options2=1,VLOOKUP(BI10,$BD$23:$BF$27,3,0),VLOOKUP(BI10,$BH$23:$BJ$27,3,0))</f>
        <v>39974797</v>
      </c>
      <c r="BL10" t="str" cm="1">
        <f t="array" ref="BL10">IF(Options=2,TEXT(BF10,"#%"),_xlfn.SWITCH(TRUE,BE10&lt;1000,TEXT(AO10,"#,##0"),BE10&lt;1000000,TEXT(BE10/1000,"0.0")&amp;"K",BE10&lt;1000000000,TEXT(BE10/1000000,"0.0")&amp;"M",TEXT(BE10/1000000000,"0.0")&amp;"B"))</f>
        <v>13%</v>
      </c>
    </row>
    <row r="11" spans="5:64">
      <c r="AA11" t="str">
        <f t="shared" si="4"/>
        <v>2020</v>
      </c>
      <c r="AB11" s="15">
        <f t="shared" si="4"/>
        <v>182080675</v>
      </c>
      <c r="AC11" s="15" t="str" cm="1">
        <f t="array" ref="AC11">IF(Options=2,TEXT(AC6,"#%"),_xlfn.SWITCH(TRUE,AB6&lt;1000,TEXT(AB6,"#,##0"),AB6&lt;1000000,TEXT(AB6/1000,"0.0")&amp;"K",AB6&lt;1000000000,TEXT(AB6/1000000,"0.0")&amp;"M",TEXT(AB6/1000000000,"0.0")&amp;"B"))</f>
        <v>20%</v>
      </c>
      <c r="AF11" t="s">
        <v>151</v>
      </c>
      <c r="AG11" s="11">
        <v>74747372</v>
      </c>
      <c r="AH11" s="17">
        <v>8.3061668512006234E-2</v>
      </c>
      <c r="AI11" s="27">
        <v>8.0433363263067062E-2</v>
      </c>
      <c r="AJ11" s="11">
        <v>26714715.919999972</v>
      </c>
      <c r="AK11" s="11"/>
      <c r="AN11" t="s">
        <v>15</v>
      </c>
      <c r="AO11" s="11">
        <v>186324067</v>
      </c>
      <c r="AP11" s="27">
        <v>0.20704925771788793</v>
      </c>
      <c r="AT11" t="s">
        <v>49</v>
      </c>
      <c r="AU11" s="11">
        <v>59283714</v>
      </c>
      <c r="AV11" s="27">
        <v>0.15715627169743346</v>
      </c>
      <c r="AY11" t="str">
        <f t="shared" si="0"/>
        <v>Florida</v>
      </c>
      <c r="AZ11" s="15">
        <f t="shared" si="1"/>
        <v>59283714</v>
      </c>
      <c r="BA11" t="str" cm="1">
        <f t="array" ref="BA11">IF(Options=2,TEXT(AV11,"#%"),_xlfn.SWITCH(TRUE,AU11&lt;1000,TEXT(AO11,"#,##0"),AU11&lt;1000000,TEXT(AU11/1000,"0.0")&amp;"K",AU11&lt;1000000000,TEXT(AU11/1000000,"0.0")&amp;"M",TEXT(AU11/1000000000,"0.0")&amp;"B"))</f>
        <v>16%</v>
      </c>
      <c r="BD11" t="s">
        <v>16</v>
      </c>
      <c r="BE11" s="11">
        <v>39801235</v>
      </c>
      <c r="BF11" s="27">
        <v>0.13007154840651203</v>
      </c>
      <c r="BI11" t="str">
        <f t="shared" si="2"/>
        <v>New York</v>
      </c>
      <c r="BJ11">
        <f t="shared" si="3"/>
        <v>39801235</v>
      </c>
      <c r="BK11" t="e">
        <f t="shared" si="5"/>
        <v>#N/A</v>
      </c>
      <c r="BL11" t="str" cm="1">
        <f t="array" ref="BL11">IF(Options=2,TEXT(BF11,"#%"),_xlfn.SWITCH(TRUE,BE11&lt;1000,TEXT(AO11,"#,##0"),BE11&lt;1000000,TEXT(BE11/1000,"0.0")&amp;"K",BE11&lt;1000000000,TEXT(BE11/1000000,"0.0")&amp;"M",TEXT(BE11/1000000000,"0.0")&amp;"B"))</f>
        <v>13%</v>
      </c>
    </row>
    <row r="12" spans="5:64">
      <c r="I12" s="24" t="s">
        <v>140</v>
      </c>
      <c r="J12" s="24"/>
      <c r="K12" s="21"/>
      <c r="L12" s="21"/>
      <c r="M12" s="21"/>
      <c r="N12" s="16"/>
      <c r="O12" s="13" t="s">
        <v>141</v>
      </c>
      <c r="P12" s="13"/>
      <c r="Q12" s="13"/>
      <c r="R12" s="22"/>
      <c r="S12" s="22"/>
      <c r="U12" s="13" t="s">
        <v>142</v>
      </c>
      <c r="V12" s="13"/>
      <c r="AA12" t="str">
        <f t="shared" si="4"/>
        <v>2021</v>
      </c>
      <c r="AB12" s="15">
        <f t="shared" si="4"/>
        <v>717821450</v>
      </c>
      <c r="AC12" s="15" t="str" cm="1">
        <f t="array" ref="AC12">IF(Options=2,TEXT(AC7,"#%"),_xlfn.SWITCH(TRUE,AB7&lt;1000,TEXT(AB7,"#,##0"),AB7&lt;1000000,TEXT(AB7/1000,"0.0")&amp;"K",AB7&lt;1000000000,TEXT(AB7/1000000,"0.0")&amp;"M",TEXT(AB7/1000000000,"0.0")&amp;"B"))</f>
        <v>80%</v>
      </c>
      <c r="AF12" t="s">
        <v>152</v>
      </c>
      <c r="AG12" s="11">
        <v>95480694</v>
      </c>
      <c r="AH12" s="17">
        <v>0.10610119850533746</v>
      </c>
      <c r="AI12" s="27">
        <v>0.10253337663702125</v>
      </c>
      <c r="AJ12" s="11">
        <v>34054898.590000056</v>
      </c>
      <c r="AK12" s="11"/>
      <c r="AN12" t="s">
        <v>48</v>
      </c>
      <c r="AO12" s="11">
        <v>163171236</v>
      </c>
      <c r="AP12" s="27">
        <v>0.18132109200208857</v>
      </c>
      <c r="AT12" t="s">
        <v>66</v>
      </c>
      <c r="AU12" s="11">
        <v>22282457</v>
      </c>
      <c r="AV12" s="27">
        <v>5.9068969032175983E-2</v>
      </c>
      <c r="AY12" t="str">
        <f t="shared" si="0"/>
        <v>Hawaii</v>
      </c>
      <c r="AZ12" s="15">
        <f t="shared" si="1"/>
        <v>22282457</v>
      </c>
      <c r="BA12" t="str" cm="1">
        <f t="array" ref="BA12">IF(Options=2,TEXT(AV12,"#%"),_xlfn.SWITCH(TRUE,AU12&lt;1000,TEXT(AO12,"#,##0"),AU12&lt;1000000,TEXT(AU12/1000,"0.0")&amp;"K",AU12&lt;1000000000,TEXT(AU12/1000000,"0.0")&amp;"M",TEXT(AU12/1000000000,"0.0")&amp;"B"))</f>
        <v>6%</v>
      </c>
      <c r="BD12" t="s">
        <v>33</v>
      </c>
      <c r="BE12" s="11">
        <v>34539220</v>
      </c>
      <c r="BF12" s="27">
        <v>0.11287513631557333</v>
      </c>
      <c r="BI12" t="str">
        <f t="shared" si="2"/>
        <v>San Francisco</v>
      </c>
      <c r="BJ12">
        <f t="shared" si="3"/>
        <v>34539220</v>
      </c>
      <c r="BK12" t="e">
        <f t="shared" si="5"/>
        <v>#N/A</v>
      </c>
      <c r="BL12" t="str" cm="1">
        <f t="array" ref="BL12">IF(Options=2,TEXT(BF12,"#%"),_xlfn.SWITCH(TRUE,BE12&lt;1000,TEXT(AO12,"#,##0"),BE12&lt;1000000,TEXT(BE12/1000,"0.0")&amp;"K",BE12&lt;1000000000,TEXT(BE12/1000000,"0.0")&amp;"M",TEXT(BE12/1000000000,"0.0")&amp;"B"))</f>
        <v>11%</v>
      </c>
    </row>
    <row r="13" spans="5:64">
      <c r="AF13" t="s">
        <v>153</v>
      </c>
      <c r="AG13" s="11">
        <v>92166201</v>
      </c>
      <c r="AH13" s="17">
        <v>0.10241802796054071</v>
      </c>
      <c r="AI13" s="27">
        <v>0.10372729475709029</v>
      </c>
      <c r="AJ13" s="11">
        <v>34451440.300000019</v>
      </c>
      <c r="AK13" s="11"/>
      <c r="AN13" t="s">
        <v>27</v>
      </c>
      <c r="AO13" s="11">
        <v>144663181</v>
      </c>
      <c r="AP13" s="27">
        <v>0.16075434981331999</v>
      </c>
      <c r="AT13" t="s">
        <v>81</v>
      </c>
      <c r="AU13" s="11">
        <v>23750781</v>
      </c>
      <c r="AV13" s="27">
        <v>6.2961375730647376E-2</v>
      </c>
      <c r="AY13" t="str">
        <f t="shared" si="0"/>
        <v>Louisiana</v>
      </c>
      <c r="AZ13" s="15">
        <f t="shared" si="1"/>
        <v>23750781</v>
      </c>
      <c r="BA13" t="str" cm="1">
        <f t="array" ref="BA13">IF(Options=2,TEXT(AV13,"#%"),_xlfn.SWITCH(TRUE,AU13&lt;1000,TEXT(AO13,"#,##0"),AU13&lt;1000000,TEXT(AU13/1000,"0.0")&amp;"K",AU13&lt;1000000000,TEXT(AU13/1000000,"0.0")&amp;"M",TEXT(AU13/1000000000,"0.0")&amp;"B"))</f>
        <v>6%</v>
      </c>
      <c r="BD13" t="s">
        <v>50</v>
      </c>
      <c r="BE13" s="11">
        <v>31600863</v>
      </c>
      <c r="BF13" s="27">
        <v>0.1032725035138245</v>
      </c>
      <c r="BI13" t="str">
        <f t="shared" si="2"/>
        <v>Miami</v>
      </c>
      <c r="BJ13">
        <f t="shared" si="3"/>
        <v>31600863</v>
      </c>
      <c r="BK13" t="e">
        <f t="shared" si="5"/>
        <v>#N/A</v>
      </c>
      <c r="BL13" t="str" cm="1">
        <f t="array" ref="BL13">IF(Options=2,TEXT(BF13,"#%"),_xlfn.SWITCH(TRUE,BE13&lt;1000,TEXT(AO13,"#,##0"),BE13&lt;1000000,TEXT(BE13/1000,"0.0")&amp;"K",BE13&lt;1000000000,TEXT(BE13/1000000,"0.0")&amp;"M",TEXT(BE13/1000000000,"0.0")&amp;"B"))</f>
        <v>10%</v>
      </c>
    </row>
    <row r="14" spans="5:64">
      <c r="I14" s="51" t="s">
        <v>4</v>
      </c>
      <c r="J14" s="51" t="s">
        <v>139</v>
      </c>
      <c r="K14" s="16"/>
      <c r="N14" s="16"/>
      <c r="O14" s="14" t="s">
        <v>5</v>
      </c>
      <c r="P14" s="14" t="s">
        <v>139</v>
      </c>
      <c r="U14" s="14" t="s">
        <v>6</v>
      </c>
      <c r="V14" s="14" t="s">
        <v>139</v>
      </c>
      <c r="AF14" t="s">
        <v>154</v>
      </c>
      <c r="AG14" s="11">
        <v>77661459</v>
      </c>
      <c r="AH14" s="17">
        <v>8.6299895113593608E-2</v>
      </c>
      <c r="AI14" s="27">
        <v>9.3364472284146155E-2</v>
      </c>
      <c r="AJ14" s="11">
        <v>31009586.730000019</v>
      </c>
      <c r="AK14" s="11"/>
      <c r="AN14" t="s">
        <v>36</v>
      </c>
      <c r="AO14" s="11">
        <v>135800459</v>
      </c>
      <c r="AP14" s="27">
        <v>0.15090580989571506</v>
      </c>
      <c r="AT14" t="s">
        <v>16</v>
      </c>
      <c r="AU14" s="11">
        <v>64229039</v>
      </c>
      <c r="AV14" s="27">
        <v>0.17026592335205332</v>
      </c>
      <c r="AY14" t="str">
        <f t="shared" si="0"/>
        <v>New York</v>
      </c>
      <c r="AZ14" s="15">
        <f t="shared" si="1"/>
        <v>64229039</v>
      </c>
      <c r="BA14" t="str" cm="1">
        <f t="array" ref="BA14">IF(Options=2,TEXT(AV14,"#%"),_xlfn.SWITCH(TRUE,AU14&lt;1000,TEXT(AO14,"#,##0"),AU14&lt;1000000,TEXT(AU14/1000,"0.0")&amp;"K",AU14&lt;1000000000,TEXT(AU14/1000000,"0.0")&amp;"M",TEXT(AU14/1000000000,"0.0")&amp;"B"))</f>
        <v>17%</v>
      </c>
      <c r="BD14" t="s">
        <v>63</v>
      </c>
      <c r="BE14" s="11">
        <v>30545652</v>
      </c>
      <c r="BF14" s="27">
        <v>9.9824044473154433E-2</v>
      </c>
      <c r="BI14" t="str">
        <f t="shared" si="2"/>
        <v>Portland</v>
      </c>
      <c r="BJ14">
        <f t="shared" si="3"/>
        <v>30545652</v>
      </c>
      <c r="BK14" t="e">
        <f t="shared" si="5"/>
        <v>#N/A</v>
      </c>
      <c r="BL14" t="str" cm="1">
        <f t="array" ref="BL14">IF(Options=2,TEXT(BF14,"#%"),_xlfn.SWITCH(TRUE,BE14&lt;1000,TEXT(AO14,"#,##0"),BE14&lt;1000000,TEXT(BE14/1000,"0.0")&amp;"K",BE14&lt;1000000000,TEXT(BE14/1000000,"0.0")&amp;"M",TEXT(BE14/1000000000,"0.0")&amp;"B"))</f>
        <v>10%</v>
      </c>
    </row>
    <row r="15" spans="5:64">
      <c r="I15" t="s">
        <v>31</v>
      </c>
      <c r="J15" s="11">
        <v>89609406.550000042</v>
      </c>
      <c r="N15" s="11"/>
      <c r="O15" t="s">
        <v>16</v>
      </c>
      <c r="P15" s="11">
        <v>23329824.070000015</v>
      </c>
      <c r="U15" t="s">
        <v>93</v>
      </c>
      <c r="V15" s="11">
        <v>15607190.110000003</v>
      </c>
      <c r="AF15" t="s">
        <v>155</v>
      </c>
      <c r="AG15" s="11">
        <v>63911033</v>
      </c>
      <c r="AH15" s="17">
        <v>7.101998231196531E-2</v>
      </c>
      <c r="AI15" s="27">
        <v>7.5506834907960521E-2</v>
      </c>
      <c r="AJ15" s="11">
        <v>25078444.600000001</v>
      </c>
      <c r="AK15" s="11"/>
      <c r="AT15" t="s">
        <v>94</v>
      </c>
      <c r="AU15" s="11">
        <v>23956531</v>
      </c>
      <c r="AV15" s="27">
        <v>6.3506802133955154E-2</v>
      </c>
      <c r="AY15" t="str">
        <f t="shared" si="0"/>
        <v>North Carolina</v>
      </c>
      <c r="AZ15" s="15">
        <f t="shared" si="1"/>
        <v>23956531</v>
      </c>
      <c r="BA15" t="str" cm="1">
        <f t="array" ref="BA15">IF(Options=2,TEXT(AV15,"#%"),_xlfn.SWITCH(TRUE,AU15&lt;1000,TEXT(AO15,"#,##0"),AU15&lt;1000000,TEXT(AU15/1000,"0.0")&amp;"K",AU15&lt;1000000000,TEXT(AU15/1000000,"0.0")&amp;"M",TEXT(AU15/1000000000,"0.0")&amp;"B"))</f>
        <v>6%</v>
      </c>
      <c r="BD15" t="s">
        <v>68</v>
      </c>
      <c r="BE15" s="11">
        <v>27682851</v>
      </c>
      <c r="BF15" s="27">
        <v>9.0468330791161622E-2</v>
      </c>
      <c r="BI15" t="str">
        <f t="shared" si="2"/>
        <v>Orlando</v>
      </c>
      <c r="BJ15">
        <f t="shared" si="3"/>
        <v>27682851</v>
      </c>
      <c r="BK15" t="e">
        <f t="shared" si="5"/>
        <v>#N/A</v>
      </c>
      <c r="BL15" t="str" cm="1">
        <f t="array" ref="BL15">IF(Options=2,TEXT(BF15,"#%"),_xlfn.SWITCH(TRUE,BE15&lt;1000,TEXT(AO15,"#,##0"),BE15&lt;1000000,TEXT(BE15/1000,"0.0")&amp;"K",BE15&lt;1000000000,TEXT(BE15/1000000,"0.0")&amp;"M",TEXT(BE15/1000000000,"0.0")&amp;"B"))</f>
        <v>9%</v>
      </c>
    </row>
    <row r="16" spans="5:64">
      <c r="P16" s="17"/>
      <c r="V16" s="17"/>
      <c r="AF16" t="s">
        <v>156</v>
      </c>
      <c r="AG16" s="11">
        <v>67857340</v>
      </c>
      <c r="AH16" s="17">
        <v>7.5405244764812612E-2</v>
      </c>
      <c r="AI16" s="27">
        <v>7.4534569407685144E-2</v>
      </c>
      <c r="AJ16" s="11">
        <v>24755521.429999974</v>
      </c>
      <c r="AK16" s="11"/>
      <c r="AT16" t="s">
        <v>92</v>
      </c>
      <c r="AU16" s="11">
        <v>29285637</v>
      </c>
      <c r="AV16" s="27">
        <v>7.763382579580641E-2</v>
      </c>
      <c r="AY16" t="str">
        <f t="shared" si="0"/>
        <v>South Carolina</v>
      </c>
      <c r="AZ16" s="15">
        <f t="shared" si="1"/>
        <v>29285637</v>
      </c>
      <c r="BA16" t="str" cm="1">
        <f t="array" ref="BA16">IF(Options=2,TEXT(AV16,"#%"),_xlfn.SWITCH(TRUE,AU16&lt;1000,TEXT(AO16,"#,##0"),AU16&lt;1000000,TEXT(AU16/1000,"0.0")&amp;"K",AU16&lt;1000000000,TEXT(AU16/1000000,"0.0")&amp;"M",TEXT(AU16/1000000000,"0.0")&amp;"B"))</f>
        <v>8%</v>
      </c>
      <c r="BD16" t="s">
        <v>47</v>
      </c>
      <c r="BE16" s="11">
        <v>26330718</v>
      </c>
      <c r="BF16" s="27">
        <v>8.604952235565598E-2</v>
      </c>
      <c r="BI16" t="str">
        <f t="shared" si="2"/>
        <v>Seattle</v>
      </c>
      <c r="BJ16">
        <f t="shared" si="3"/>
        <v>26330718</v>
      </c>
      <c r="BK16" t="e">
        <f t="shared" si="5"/>
        <v>#N/A</v>
      </c>
      <c r="BL16" t="str" cm="1">
        <f t="array" ref="BL16">IF(Options=2,TEXT(BF16,"#%"),_xlfn.SWITCH(TRUE,BE16&lt;1000,TEXT(AO16,"#,##0"),BE16&lt;1000000,TEXT(BE16/1000,"0.0")&amp;"K",BE16&lt;1000000000,TEXT(BE16/1000000,"0.0")&amp;"M",TEXT(BE16/1000000000,"0.0")&amp;"B"))</f>
        <v>9%</v>
      </c>
    </row>
    <row r="17" spans="9:64">
      <c r="I17" s="14" t="s">
        <v>187</v>
      </c>
      <c r="O17" s="14" t="s">
        <v>187</v>
      </c>
      <c r="U17" s="14" t="s">
        <v>187</v>
      </c>
      <c r="AF17" t="s">
        <v>157</v>
      </c>
      <c r="AG17" s="11">
        <v>85841957</v>
      </c>
      <c r="AH17" s="17">
        <v>9.5390325920166039E-2</v>
      </c>
      <c r="AI17" s="27">
        <v>9.5112603968602091E-2</v>
      </c>
      <c r="AJ17" s="11">
        <v>31590202.029999979</v>
      </c>
      <c r="AK17" s="11"/>
      <c r="AT17" t="s">
        <v>28</v>
      </c>
      <c r="AU17" s="11">
        <v>46359746</v>
      </c>
      <c r="AV17" s="27">
        <v>0.12289589073653523</v>
      </c>
      <c r="AY17" t="str">
        <f t="shared" si="0"/>
        <v>Texas</v>
      </c>
      <c r="AZ17" s="15">
        <f t="shared" si="1"/>
        <v>46359746</v>
      </c>
      <c r="BA17" t="str" cm="1">
        <f t="array" ref="BA17">IF(Options=2,TEXT(AV17,"#%"),_xlfn.SWITCH(TRUE,AU17&lt;1000,TEXT(AO17,"#,##0"),AU17&lt;1000000,TEXT(AU17/1000,"0.0")&amp;"K",AU17&lt;1000000000,TEXT(AU17/1000000,"0.0")&amp;"M",TEXT(AU17/1000000000,"0.0")&amp;"B"))</f>
        <v>12%</v>
      </c>
      <c r="BD17" t="s">
        <v>35</v>
      </c>
      <c r="BE17" s="11">
        <v>25634913</v>
      </c>
      <c r="BF17" s="27">
        <v>8.377561216822102E-2</v>
      </c>
      <c r="BI17" t="str">
        <f t="shared" si="2"/>
        <v>Los Angeles</v>
      </c>
      <c r="BJ17">
        <f t="shared" si="3"/>
        <v>25634913</v>
      </c>
      <c r="BK17" t="e">
        <f t="shared" si="5"/>
        <v>#N/A</v>
      </c>
      <c r="BL17" t="str" cm="1">
        <f t="array" ref="BL17">IF(Options=2,TEXT(BF17,"#%"),_xlfn.SWITCH(TRUE,BE17&lt;1000,TEXT(AO17,"#,##0"),BE17&lt;1000000,TEXT(BE17/1000,"0.0")&amp;"K",BE17&lt;1000000000,TEXT(BE17/1000000,"0.0")&amp;"M",TEXT(BE17/1000000000,"0.0")&amp;"B"))</f>
        <v>8%</v>
      </c>
    </row>
    <row r="18" spans="9:64">
      <c r="I18" t="str">
        <f>IF(J15=I15,$I$15,$I$15)</f>
        <v>West</v>
      </c>
      <c r="O18" t="str">
        <f>IF(P15=O15,$O$15,$O$15)</f>
        <v>New York</v>
      </c>
      <c r="U18" t="str">
        <f>IF(V15=U15,$U$15,$U$15)</f>
        <v>Charleston</v>
      </c>
      <c r="AN18" s="14" t="str">
        <f t="shared" ref="AN18:AO23" si="6">AN9</f>
        <v>Region</v>
      </c>
      <c r="AO18" s="14" t="str">
        <f t="shared" si="6"/>
        <v xml:space="preserve"> Total Sales</v>
      </c>
      <c r="AP18" s="14" t="s">
        <v>202</v>
      </c>
      <c r="AQ18" s="14" t="s">
        <v>190</v>
      </c>
      <c r="AT18" t="s">
        <v>72</v>
      </c>
      <c r="AU18" s="11">
        <v>21575040</v>
      </c>
      <c r="AV18" s="27">
        <v>5.7193664488074995E-2</v>
      </c>
      <c r="AY18" t="str">
        <f t="shared" si="0"/>
        <v>Virginia</v>
      </c>
      <c r="AZ18" s="15">
        <f t="shared" si="1"/>
        <v>21575040</v>
      </c>
      <c r="BA18" t="str" cm="1">
        <f t="array" ref="BA18">IF(Options=2,TEXT(AV18,"#%"),_xlfn.SWITCH(TRUE,AU18&lt;1000,TEXT(AO18,"#,##0"),AU18&lt;1000000,TEXT(AU18/1000,"0.0")&amp;"K",AU18&lt;1000000000,TEXT(AU18/1000000,"0.0")&amp;"M",TEXT(AU18/1000000000,"0.0")&amp;"B"))</f>
        <v>6%</v>
      </c>
      <c r="BD18" t="s">
        <v>29</v>
      </c>
      <c r="BE18" s="11">
        <v>25456882</v>
      </c>
      <c r="BF18" s="27">
        <v>8.3193801884335117E-2</v>
      </c>
      <c r="BI18" t="str">
        <f t="shared" si="2"/>
        <v>Houston</v>
      </c>
      <c r="BJ18">
        <f t="shared" si="3"/>
        <v>25456882</v>
      </c>
      <c r="BK18" t="e">
        <f t="shared" si="5"/>
        <v>#N/A</v>
      </c>
      <c r="BL18" t="str" cm="1">
        <f t="array" ref="BL18">IF(Options=2,TEXT(BF18,"#%"),_xlfn.SWITCH(TRUE,BE18&lt;1000,TEXT(AO18,"#,##0"),BE18&lt;1000000,TEXT(BE18/1000,"0.0")&amp;"K",BE18&lt;1000000000,TEXT(BE18/1000000,"0.0")&amp;"M",TEXT(BE18/1000000000,"0.0")&amp;"B"))</f>
        <v>8%</v>
      </c>
    </row>
    <row r="19" spans="9:64">
      <c r="AN19" t="str">
        <f t="shared" si="6"/>
        <v>West</v>
      </c>
      <c r="AO19" s="30">
        <f t="shared" si="6"/>
        <v>269943182</v>
      </c>
      <c r="AP19" s="30">
        <f>IF(options2=1,VLOOKUP(AN19,$AN$27:$AP$27,3,0),VLOOKUP(AN19,$AN$31:$AP$34,3,0))</f>
        <v>269943182</v>
      </c>
      <c r="AQ19" t="str" cm="1">
        <f t="array" ref="AQ19">IF(Options=2,TEXT(AP10,"#%"),_xlfn.SWITCH(TRUE,AO10&lt;1000,TEXT(AO10,"#,##0"),AO10&lt;1000000,TEXT(AO10/1000,"0.0")&amp;"K",AO10&lt;1000000000,TEXT(AO10/1000000,"0.0")&amp;"M",TEXT(AO10/1000000000,"0.0")&amp;"B"))</f>
        <v>30%</v>
      </c>
      <c r="AT19" t="s">
        <v>46</v>
      </c>
      <c r="AU19" s="11">
        <v>26330718</v>
      </c>
      <c r="AV19" s="27">
        <v>6.9800577473882658E-2</v>
      </c>
      <c r="AY19" t="str">
        <f t="shared" si="0"/>
        <v>Washington</v>
      </c>
      <c r="AZ19" s="15">
        <f t="shared" si="1"/>
        <v>26330718</v>
      </c>
      <c r="BA19" t="str" cm="1">
        <f t="array" ref="BA19">IF(Options=2,TEXT(AV19,"#%"),_xlfn.SWITCH(TRUE,AU19&lt;1000,TEXT(AO19,"#,##0"),AU19&lt;1000000,TEXT(AU19/1000,"0.0")&amp;"K",AU19&lt;1000000000,TEXT(AU19/1000000,"0.0")&amp;"M",TEXT(AU19/1000000000,"0.0")&amp;"B"))</f>
        <v>7%</v>
      </c>
      <c r="BD19" t="s">
        <v>69</v>
      </c>
      <c r="BE19" s="11">
        <v>24427804</v>
      </c>
      <c r="BF19" s="27">
        <v>7.983074621807057E-2</v>
      </c>
      <c r="BI19" t="str">
        <f t="shared" si="2"/>
        <v>Albany</v>
      </c>
      <c r="BJ19">
        <f t="shared" si="3"/>
        <v>24427804</v>
      </c>
      <c r="BK19" t="e">
        <f t="shared" si="5"/>
        <v>#N/A</v>
      </c>
      <c r="BL19" t="str" cm="1">
        <f t="array" ref="BL19">IF(Options=2,TEXT(BF19,"#%"),_xlfn.SWITCH(TRUE,BE19&lt;1000,TEXT(AO19,"#,##0"),BE19&lt;1000000,TEXT(BE19/1000,"0.0")&amp;"K",BE19&lt;1000000000,TEXT(BE19/1000000,"0.0")&amp;"M",TEXT(BE19/1000000000,"0.0")&amp;"B"))</f>
        <v>8%</v>
      </c>
    </row>
    <row r="20" spans="9:64">
      <c r="U20" t="s">
        <v>164</v>
      </c>
      <c r="AF20" s="14" t="str">
        <f t="shared" ref="AF20:AG32" si="7">AF5</f>
        <v xml:space="preserve">Months </v>
      </c>
      <c r="AG20" s="14" t="str">
        <f t="shared" si="7"/>
        <v xml:space="preserve"> Total Sales</v>
      </c>
      <c r="AH20" s="14" t="str">
        <f>AJ5</f>
        <v xml:space="preserve"> Operating Profit</v>
      </c>
      <c r="AI20" s="14" t="s">
        <v>174</v>
      </c>
      <c r="AJ20" s="14" t="s">
        <v>175</v>
      </c>
      <c r="AN20" t="str">
        <f t="shared" si="6"/>
        <v>Northeast</v>
      </c>
      <c r="AO20" s="30">
        <f t="shared" si="6"/>
        <v>186324067</v>
      </c>
      <c r="AP20" s="30" t="e">
        <f>IF(options2=1,VLOOKUP(AN20,$AN$27:$AP$27,3,0),VLOOKUP(AN20,$AN$31:$AP$34,3,0))</f>
        <v>#N/A</v>
      </c>
      <c r="AQ20" t="str" cm="1">
        <f t="array" ref="AQ20">IF(Options=2,TEXT(AP11,"#%"),_xlfn.SWITCH(TRUE,AO11&lt;1000,TEXT(AO11,"#,##0"),AO11&lt;1000000,TEXT(AO11/1000,"0.0")&amp;"K",AO11&lt;1000000000,TEXT(AO11/1000000,"0.0")&amp;"M",TEXT(AO11/1000000000,"0.0")&amp;"B"))</f>
        <v>21%</v>
      </c>
    </row>
    <row r="21" spans="9:64">
      <c r="I21" s="18" t="str">
        <f>J14</f>
        <v xml:space="preserve"> Operating Profit</v>
      </c>
      <c r="J21" s="18" t="s">
        <v>165</v>
      </c>
      <c r="K21" s="18" t="s">
        <v>166</v>
      </c>
      <c r="L21" s="18" t="s">
        <v>170</v>
      </c>
      <c r="M21" s="16"/>
      <c r="O21" s="14" t="str">
        <f>P14</f>
        <v xml:space="preserve"> Operating Profit</v>
      </c>
      <c r="P21" s="14" t="s">
        <v>165</v>
      </c>
      <c r="Q21" s="14" t="s">
        <v>166</v>
      </c>
      <c r="R21" s="18" t="s">
        <v>170</v>
      </c>
      <c r="S21" s="16"/>
      <c r="U21" s="19" t="str">
        <f>V14</f>
        <v xml:space="preserve"> Operating Profit</v>
      </c>
      <c r="V21" s="19" t="s">
        <v>168</v>
      </c>
      <c r="W21" s="19" t="s">
        <v>166</v>
      </c>
      <c r="X21" s="18" t="s">
        <v>170</v>
      </c>
      <c r="AF21" t="str">
        <f t="shared" si="7"/>
        <v>Jan</v>
      </c>
      <c r="AG21" s="15">
        <f t="shared" si="7"/>
        <v>71479142</v>
      </c>
      <c r="AH21" s="15">
        <f t="shared" ref="AH21:AH32" si="8">AJ6</f>
        <v>25141934.510000002</v>
      </c>
      <c r="AI21" t="str" cm="1">
        <f t="array" ref="AI21">IF(Options=2,TEXT(AH6,"#%"),_xlfn.SWITCH(TRUE,AG6&lt;1000,TEXT(AG6,"#,##0"),AG6&lt;1000000,TEXT(AG6/1000,"0.0")&amp;"K",AG6&lt;1000000000,TEXT(AG6/1000000,"0.0")&amp;"M",TEXT(AG6/1000000000,"0.0")&amp;"B"))</f>
        <v>8%</v>
      </c>
      <c r="AJ21" t="str" cm="1">
        <f t="array" ref="AJ21">IF(Options=2,TEXT(AI6,"#%"),_xlfn.SWITCH(TRUE,AJ6&lt;1000,TEXT(AJ6,"#,##0"),AJ6&lt;1000000,TEXT(AJ6/1000,"0.0")&amp;"K",AJ6&lt;1000000000,TEXT(AJ6/1000000,"0.0")&amp;"M",TEXT(AJ6/1000000000,"0.0")&amp;"B"))</f>
        <v>8%</v>
      </c>
      <c r="AN21" t="str">
        <f t="shared" si="6"/>
        <v>Southeast</v>
      </c>
      <c r="AO21" s="30">
        <f t="shared" si="6"/>
        <v>163171236</v>
      </c>
      <c r="AP21" s="30" t="e">
        <f>IF(options2=1,VLOOKUP(AN21,$AN$27:$AP$27,3,0),VLOOKUP(AN21,$AN$31:$AP$34,3,0))</f>
        <v>#N/A</v>
      </c>
      <c r="AQ21" t="str" cm="1">
        <f t="array" ref="AQ21">IF(Options=2,TEXT(AP12,"#%"),_xlfn.SWITCH(TRUE,AO12&lt;1000,TEXT(AO12,"#,##0"),AO12&lt;1000000,TEXT(AO12/1000,"0.0")&amp;"K",AO12&lt;1000000000,TEXT(AO12/1000000,"0.0")&amp;"M",TEXT(AO12/1000000000,"0.0")&amp;"B"))</f>
        <v>18%</v>
      </c>
      <c r="AT21" s="16"/>
      <c r="AU21" s="16"/>
      <c r="AV21" s="16"/>
      <c r="AW21" s="16"/>
      <c r="AX21" s="16"/>
    </row>
    <row r="22" spans="9:64">
      <c r="I22" s="15">
        <f>J15</f>
        <v>89609406.550000042</v>
      </c>
      <c r="J22" s="17">
        <f>J15/$K$8</f>
        <v>0.33195654687807613</v>
      </c>
      <c r="K22" s="17">
        <v>1</v>
      </c>
      <c r="L22" s="17" t="str" cm="1">
        <f t="array" ref="L22">IF(Options=2,TEXT(J22,"0%"),_xlfn.SWITCH(TRUE,I22&lt;1000,TEXT(I22,"#,##0"),I22&lt;1000000,TEXT(I22/1000,"0")&amp;"K",I22&lt;1000000000,TEXT(I22/1000000,"0")&amp;"M",TEXT(I22/1000000000,"0")&amp;"B"))</f>
        <v>33%</v>
      </c>
      <c r="M22" s="17"/>
      <c r="O22" s="26">
        <f>P15</f>
        <v>23329824.070000015</v>
      </c>
      <c r="P22" s="17">
        <f>P15/Q8</f>
        <v>0.36322860240832833</v>
      </c>
      <c r="Q22" s="17">
        <v>1</v>
      </c>
      <c r="R22" s="17" t="str" cm="1">
        <f t="array" ref="R22">IF(Options=2,TEXT(P22,"0%"),_xlfn.SWITCH(TRUE,O22&lt;1000,TEXT(O22,"#,##0"),O22&lt;1000000,TEXT(O22/1000,"0")&amp;"K",O22&lt;1000000000,TEXT(O22/1000000,"0")&amp;"M",TEXT(O22/1000000000,"0")&amp;"B"))</f>
        <v>36%</v>
      </c>
      <c r="S22" s="17"/>
      <c r="U22" s="26">
        <f>V15</f>
        <v>15607190.110000003</v>
      </c>
      <c r="V22" s="17">
        <f>V15/V8</f>
        <v>0.39042575025459175</v>
      </c>
      <c r="W22" s="17">
        <v>1</v>
      </c>
      <c r="X22" t="str" cm="1">
        <f t="array" ref="X22">IF(Options=2,TEXT(V22,"0%"),_xlfn.SWITCH(TRUE,U22&lt;1000,TEXT(U22,"#,##0"),U22&lt;1000000,TEXT(U22/1000,"0")&amp;"K",U22&lt;1000000000,TEXT(U22/1000000,"0")&amp;"M",TEXT(U22/1000000000,"0")&amp;"B"))</f>
        <v>39%</v>
      </c>
      <c r="AF22" t="str">
        <f t="shared" si="7"/>
        <v>Feb</v>
      </c>
      <c r="AG22" s="15">
        <f t="shared" si="7"/>
        <v>61100153</v>
      </c>
      <c r="AH22" s="15">
        <f t="shared" si="8"/>
        <v>21392736.699999977</v>
      </c>
      <c r="AI22" t="str" cm="1">
        <f t="array" ref="AI22">IF(Options=2,TEXT(AH7,"#%"),_xlfn.SWITCH(TRUE,AG7&lt;1000,TEXT(AG7,"#,##0"),AG7&lt;1000000,TEXT(AG7/1000,"0.0")&amp;"K",AG7&lt;1000000000,TEXT(AG7/1000000,"0.0")&amp;"M",TEXT(AG7/1000000000,"0.0")&amp;"B"))</f>
        <v>7%</v>
      </c>
      <c r="AJ22" t="str" cm="1">
        <f t="array" ref="AJ22">IF(Options=2,TEXT(AI7,"#%"),_xlfn.SWITCH(TRUE,AJ7&lt;1000,TEXT(AJ7,"#,##0"),AJ7&lt;1000000,TEXT(AJ7/1000,"0.0")&amp;"K",AJ7&lt;1000000000,TEXT(AJ7/1000000,"0.0")&amp;"M",TEXT(AJ7/1000000000,"0.0")&amp;"B"))</f>
        <v>6%</v>
      </c>
      <c r="AN22" t="str">
        <f t="shared" si="6"/>
        <v>South</v>
      </c>
      <c r="AO22" s="30">
        <f t="shared" si="6"/>
        <v>144663181</v>
      </c>
      <c r="AP22" s="30" t="e">
        <f>IF(options2=1,VLOOKUP(AN22,$AN$27:$AP$27,3,0),VLOOKUP(AN22,$AN$31:$AP$34,3,0))</f>
        <v>#N/A</v>
      </c>
      <c r="AQ22" t="str" cm="1">
        <f t="array" ref="AQ22">IF(Options=2,TEXT(AP13,"#%"),_xlfn.SWITCH(TRUE,AO13&lt;1000,TEXT(AO13,"#,##0"),AO13&lt;1000000,TEXT(AO13/1000,"0.0")&amp;"K",AO13&lt;1000000000,TEXT(AO13/1000000,"0.0")&amp;"M",TEXT(AO13/1000000000,"0.0")&amp;"B"))</f>
        <v>16%</v>
      </c>
      <c r="AT22" s="16"/>
      <c r="AU22" s="16"/>
      <c r="AV22" s="16"/>
      <c r="AW22" s="16"/>
      <c r="AX22" s="16"/>
      <c r="BD22" s="46" t="s">
        <v>200</v>
      </c>
      <c r="BH22" s="46" t="s">
        <v>201</v>
      </c>
    </row>
    <row r="23" spans="9:64">
      <c r="I23" s="15"/>
      <c r="J23" s="17"/>
      <c r="K23" s="17"/>
      <c r="L23" s="17"/>
      <c r="AF23" t="str">
        <f t="shared" si="7"/>
        <v>Mar</v>
      </c>
      <c r="AG23" s="15">
        <f t="shared" si="7"/>
        <v>56809109</v>
      </c>
      <c r="AH23" s="15">
        <f t="shared" si="8"/>
        <v>20439788.000000022</v>
      </c>
      <c r="AI23" t="str" cm="1">
        <f t="array" ref="AI23">IF(Options=2,TEXT(AH8,"#%"),_xlfn.SWITCH(TRUE,AG8&lt;1000,TEXT(AG8,"#,##0"),AG8&lt;1000000,TEXT(AG8/1000,"0.0")&amp;"K",AG8&lt;1000000000,TEXT(AG8/1000000,"0.0")&amp;"M",TEXT(AG8/1000000000,"0.0")&amp;"B"))</f>
        <v>6%</v>
      </c>
      <c r="AJ23" t="str" cm="1">
        <f t="array" ref="AJ23">IF(Options=2,TEXT(AI8,"#%"),_xlfn.SWITCH(TRUE,AJ8&lt;1000,TEXT(AJ8,"#,##0"),AJ8&lt;1000000,TEXT(AJ8/1000,"0.0")&amp;"K",AJ8&lt;1000000000,TEXT(AJ8/1000000,"0.0")&amp;"M",TEXT(AJ8/1000000000,"0.0")&amp;"B"))</f>
        <v>6%</v>
      </c>
      <c r="AN23" t="str">
        <f t="shared" si="6"/>
        <v>Midwest</v>
      </c>
      <c r="AO23" s="30">
        <f t="shared" si="6"/>
        <v>135800459</v>
      </c>
      <c r="AP23" s="30" t="e">
        <f>IF(options2=1,VLOOKUP(AN23,$AN$27:$AP$27,3,0),VLOOKUP(AN23,$AN$31:$AP$34,3,0))</f>
        <v>#N/A</v>
      </c>
      <c r="AQ23" t="str" cm="1">
        <f t="array" ref="AQ23">IF(Options=2,TEXT(AP14,"#%"),_xlfn.SWITCH(TRUE,AO14&lt;1000,TEXT(AO14,"#,##0"),AO14&lt;1000000,TEXT(AO14/1000,"0.0")&amp;"K",AO14&lt;1000000000,TEXT(AO14/1000000,"0.0")&amp;"M",TEXT(AO14/1000000000,"0.0")&amp;"B"))</f>
        <v>15%</v>
      </c>
      <c r="BD23" t="str">
        <f>BD10</f>
        <v>Charleston</v>
      </c>
      <c r="BE23">
        <v>1</v>
      </c>
      <c r="BF23" s="30">
        <f>LARGE($BE$10:$BE$19,BE23)</f>
        <v>39974797</v>
      </c>
      <c r="BH23" t="str">
        <f>BD19</f>
        <v>Albany</v>
      </c>
      <c r="BI23">
        <v>1</v>
      </c>
      <c r="BJ23" s="30">
        <f>SMALL($BE$10:$BE$19,BI23)</f>
        <v>24427804</v>
      </c>
    </row>
    <row r="24" spans="9:64">
      <c r="I24" s="25"/>
      <c r="J24" s="17"/>
      <c r="K24" s="17"/>
      <c r="L24" s="17"/>
      <c r="AF24" t="str">
        <f t="shared" si="7"/>
        <v>Apr</v>
      </c>
      <c r="AG24" s="15">
        <f t="shared" si="7"/>
        <v>72339970</v>
      </c>
      <c r="AH24" s="15">
        <f t="shared" si="8"/>
        <v>27559237.31000001</v>
      </c>
      <c r="AI24" t="str" cm="1">
        <f t="array" ref="AI24">IF(Options=2,TEXT(AH9,"#%"),_xlfn.SWITCH(TRUE,AG9&lt;1000,TEXT(AG9,"#,##0"),AG9&lt;1000000,TEXT(AG9/1000,"0.0")&amp;"K",AG9&lt;1000000000,TEXT(AG9/1000000,"0.0")&amp;"M",TEXT(AG9/1000000000,"0.0")&amp;"B"))</f>
        <v>8%</v>
      </c>
      <c r="AJ24" t="str" cm="1">
        <f t="array" ref="AJ24">IF(Options=2,TEXT(AI9,"#%"),_xlfn.SWITCH(TRUE,AJ9&lt;1000,TEXT(AJ9,"#,##0"),AJ9&lt;1000000,TEXT(AJ9/1000,"0.0")&amp;"K",AJ9&lt;1000000000,TEXT(AJ9/1000000,"0.0")&amp;"M",TEXT(AJ9/1000000000,"0.0")&amp;"B"))</f>
        <v>8%</v>
      </c>
      <c r="AT24" s="14" t="s">
        <v>187</v>
      </c>
      <c r="BF24" s="30"/>
      <c r="BJ24" s="30"/>
    </row>
    <row r="25" spans="9:64">
      <c r="I25" s="15"/>
      <c r="AF25" t="str">
        <f t="shared" si="7"/>
        <v>May</v>
      </c>
      <c r="AG25" s="15">
        <f t="shared" si="7"/>
        <v>80507695</v>
      </c>
      <c r="AH25" s="15">
        <f t="shared" si="8"/>
        <v>29946255.329999972</v>
      </c>
      <c r="AI25" t="str" cm="1">
        <f t="array" ref="AI25">IF(Options=2,TEXT(AH10,"#%"),_xlfn.SWITCH(TRUE,AG10&lt;1000,TEXT(AG10,"#,##0"),AG10&lt;1000000,TEXT(AG10/1000,"0.0")&amp;"K",AG10&lt;1000000000,TEXT(AG10/1000000,"0.0")&amp;"M",TEXT(AG10/1000000000,"0.0")&amp;"B"))</f>
        <v>9%</v>
      </c>
      <c r="AJ25" t="str" cm="1">
        <f t="array" ref="AJ25">IF(Options=2,TEXT(AI10,"#%"),_xlfn.SWITCH(TRUE,AJ10&lt;1000,TEXT(AJ10,"#,##0"),AJ10&lt;1000000,TEXT(AJ10/1000,"0.0")&amp;"K",AJ10&lt;1000000000,TEXT(AJ10/1000000,"0.0")&amp;"M",TEXT(AJ10/1000000000,"0.0")&amp;"B"))</f>
        <v>9%</v>
      </c>
      <c r="AT25" t="str">
        <f>IF(Options=1,"Geographic Revenue Performance by State","Map Showing Revenue Distribution by State in Percentage")</f>
        <v>Map Showing Revenue Distribution by State in Percentage</v>
      </c>
      <c r="BF25" s="30"/>
      <c r="BJ25" s="30"/>
    </row>
    <row r="26" spans="9:64">
      <c r="AF26" t="str">
        <f t="shared" si="7"/>
        <v>Jun</v>
      </c>
      <c r="AG26" s="15">
        <f t="shared" si="7"/>
        <v>74747372</v>
      </c>
      <c r="AH26" s="15">
        <f t="shared" si="8"/>
        <v>26714715.919999972</v>
      </c>
      <c r="AI26" t="str" cm="1">
        <f t="array" ref="AI26">IF(Options=2,TEXT(AH11,"#%"),_xlfn.SWITCH(TRUE,AG11&lt;1000,TEXT(AG11,"#,##0"),AG11&lt;1000000,TEXT(AG11/1000,"0.0")&amp;"K",AG11&lt;1000000000,TEXT(AG11/1000000,"0.0")&amp;"M",TEXT(AG11/1000000000,"0.0")&amp;"B"))</f>
        <v>8%</v>
      </c>
      <c r="AJ26" t="str" cm="1">
        <f t="array" ref="AJ26">IF(Options=2,TEXT(AI11,"#%"),_xlfn.SWITCH(TRUE,AJ11&lt;1000,TEXT(AJ11,"#,##0"),AJ11&lt;1000000,TEXT(AJ11/1000,"0.0")&amp;"K",AJ11&lt;1000000000,TEXT(AJ11/1000000,"0.0")&amp;"M",TEXT(AJ11/1000000000,"0.0")&amp;"B"))</f>
        <v>8%</v>
      </c>
      <c r="AN26" s="14" t="s">
        <v>200</v>
      </c>
      <c r="BD26" s="14" t="s">
        <v>187</v>
      </c>
      <c r="BF26" s="30"/>
      <c r="BH26" s="14" t="s">
        <v>187</v>
      </c>
      <c r="BJ26" s="30"/>
    </row>
    <row r="27" spans="9:64">
      <c r="AF27" t="str">
        <f t="shared" si="7"/>
        <v>Jul</v>
      </c>
      <c r="AG27" s="15">
        <f t="shared" si="7"/>
        <v>95480694</v>
      </c>
      <c r="AH27" s="15">
        <f t="shared" si="8"/>
        <v>34054898.590000056</v>
      </c>
      <c r="AI27" t="str" cm="1">
        <f t="array" ref="AI27">IF(Options=2,TEXT(AH12,"#%"),_xlfn.SWITCH(TRUE,AG12&lt;1000,TEXT(AG12,"#,##0"),AG12&lt;1000000,TEXT(AG12/1000,"0.0")&amp;"K",AG12&lt;1000000000,TEXT(AG12/1000000,"0.0")&amp;"M",TEXT(AG12/1000000000,"0.0")&amp;"B"))</f>
        <v>11%</v>
      </c>
      <c r="AJ27" t="str" cm="1">
        <f t="array" ref="AJ27">IF(Options=2,TEXT(AI12,"#%"),_xlfn.SWITCH(TRUE,AJ12&lt;1000,TEXT(AJ12,"#,##0"),AJ12&lt;1000000,TEXT(AJ12/1000,"0.0")&amp;"K",AJ12&lt;1000000000,TEXT(AJ12/1000000,"0.0")&amp;"M",TEXT(AJ12/1000000000,"0.0")&amp;"B"))</f>
        <v>10%</v>
      </c>
      <c r="AN27" t="str">
        <f>AN10</f>
        <v>West</v>
      </c>
      <c r="AO27">
        <v>1</v>
      </c>
      <c r="AP27" s="30">
        <f>LARGE($AO$10:$AO$14,AO27)</f>
        <v>269943182</v>
      </c>
      <c r="BD27" t="str">
        <f>_xlfn.TEXTJOIN(" ",TRUE,IF(options2=1,"City with the Highest Sales Performance on Highlight","Underperforming City by Revenue on Highlight"))</f>
        <v>City with the Highest Sales Performance on Highlight</v>
      </c>
      <c r="BF27" s="30"/>
      <c r="BH27" t="str">
        <f>IF(Options=1,"Revenue Performance Across All City","Percentage Share of Revenue by City")</f>
        <v>Percentage Share of Revenue by City</v>
      </c>
      <c r="BJ27" s="30"/>
    </row>
    <row r="28" spans="9:64">
      <c r="AF28" t="str">
        <f t="shared" si="7"/>
        <v>Aug</v>
      </c>
      <c r="AG28" s="15">
        <f t="shared" si="7"/>
        <v>92166201</v>
      </c>
      <c r="AH28" s="15">
        <f t="shared" si="8"/>
        <v>34451440.300000019</v>
      </c>
      <c r="AI28" t="str" cm="1">
        <f t="array" ref="AI28">IF(Options=2,TEXT(AH13,"#%"),_xlfn.SWITCH(TRUE,AG13&lt;1000,TEXT(AG13,"#,##0"),AG13&lt;1000000,TEXT(AG13/1000,"0.0")&amp;"K",AG13&lt;1000000000,TEXT(AG13/1000000,"0.0")&amp;"M",TEXT(AG13/1000000000,"0.0")&amp;"B"))</f>
        <v>10%</v>
      </c>
      <c r="AJ28" t="str" cm="1">
        <f t="array" ref="AJ28">IF(Options=2,TEXT(AI13,"#%"),_xlfn.SWITCH(TRUE,AJ13&lt;1000,TEXT(AJ13,"#,##0"),AJ13&lt;1000000,TEXT(AJ13/1000,"0.0")&amp;"K",AJ13&lt;1000000000,TEXT(AJ13/1000000,"0.0")&amp;"M",TEXT(AJ13/1000000000,"0.0")&amp;"B"))</f>
        <v>10%</v>
      </c>
    </row>
    <row r="29" spans="9:64">
      <c r="AF29" t="str">
        <f t="shared" si="7"/>
        <v>Sep</v>
      </c>
      <c r="AG29" s="15">
        <f t="shared" si="7"/>
        <v>77661459</v>
      </c>
      <c r="AH29" s="15">
        <f t="shared" si="8"/>
        <v>31009586.730000019</v>
      </c>
      <c r="AI29" t="str" cm="1">
        <f t="array" ref="AI29">IF(Options=2,TEXT(AH14,"#%"),_xlfn.SWITCH(TRUE,AG14&lt;1000,TEXT(AG14,"#,##0"),AG14&lt;1000000,TEXT(AG14/1000,"0.0")&amp;"K",AG14&lt;1000000000,TEXT(AG14/1000000,"0.0")&amp;"M",TEXT(AG14/1000000000,"0.0")&amp;"B"))</f>
        <v>9%</v>
      </c>
      <c r="AJ29" t="str" cm="1">
        <f t="array" ref="AJ29">IF(Options=2,TEXT(AI14,"#%"),_xlfn.SWITCH(TRUE,AJ14&lt;1000,TEXT(AJ14,"#,##0"),AJ14&lt;1000000,TEXT(AJ14/1000,"0.0")&amp;"K",AJ14&lt;1000000000,TEXT(AJ14/1000000,"0.0")&amp;"M",TEXT(AJ14/1000000000,"0.0")&amp;"B"))</f>
        <v>9%</v>
      </c>
    </row>
    <row r="30" spans="9:64">
      <c r="AF30" t="str">
        <f t="shared" si="7"/>
        <v>Oct</v>
      </c>
      <c r="AG30" s="15">
        <f t="shared" si="7"/>
        <v>63911033</v>
      </c>
      <c r="AH30" s="15">
        <f t="shared" si="8"/>
        <v>25078444.600000001</v>
      </c>
      <c r="AI30" t="str" cm="1">
        <f t="array" ref="AI30">IF(Options=2,TEXT(AH15,"#%"),_xlfn.SWITCH(TRUE,AG15&lt;1000,TEXT(AG15,"#,##0"),AG15&lt;1000000,TEXT(AG15/1000,"0.0")&amp;"K",AG15&lt;1000000000,TEXT(AG15/1000000,"0.0")&amp;"M",TEXT(AG15/1000000000,"0.0")&amp;"B"))</f>
        <v>7%</v>
      </c>
      <c r="AJ30" t="str" cm="1">
        <f t="array" ref="AJ30">IF(Options=2,TEXT(AI15,"#%"),_xlfn.SWITCH(TRUE,AJ15&lt;1000,TEXT(AJ15,"#,##0"),AJ15&lt;1000000,TEXT(AJ15/1000,"0.0")&amp;"K",AJ15&lt;1000000000,TEXT(AJ15/1000000,"0.0")&amp;"M",TEXT(AJ15/1000000000,"0.0")&amp;"B"))</f>
        <v>8%</v>
      </c>
      <c r="AN30" s="14" t="s">
        <v>201</v>
      </c>
    </row>
    <row r="31" spans="9:64">
      <c r="AF31" t="str">
        <f t="shared" si="7"/>
        <v>Nov</v>
      </c>
      <c r="AG31" s="15">
        <f t="shared" si="7"/>
        <v>67857340</v>
      </c>
      <c r="AH31" s="15">
        <f t="shared" si="8"/>
        <v>24755521.429999974</v>
      </c>
      <c r="AI31" t="str" cm="1">
        <f t="array" ref="AI31">IF(Options=2,TEXT(AH16,"#%"),_xlfn.SWITCH(TRUE,AG16&lt;1000,TEXT(AG16,"#,##0"),AG16&lt;1000000,TEXT(AG16/1000,"0.0")&amp;"K",AG16&lt;1000000000,TEXT(AG16/1000000,"0.0")&amp;"M",TEXT(AG16/1000000000,"0.0")&amp;"B"))</f>
        <v>8%</v>
      </c>
      <c r="AJ31" t="str" cm="1">
        <f t="array" ref="AJ31">IF(Options=2,TEXT(AI16,"#%"),_xlfn.SWITCH(TRUE,AJ16&lt;1000,TEXT(AJ16,"#,##0"),AJ16&lt;1000000,TEXT(AJ16/1000,"0.0")&amp;"K",AJ16&lt;1000000000,TEXT(AJ16/1000000,"0.0")&amp;"M",TEXT(AJ16/1000000000,"0.0")&amp;"B"))</f>
        <v>7%</v>
      </c>
      <c r="AN31" t="str">
        <f>AN14</f>
        <v>Midwest</v>
      </c>
      <c r="AO31">
        <v>1</v>
      </c>
      <c r="AP31" s="30">
        <f>SMALL($AO$10:$AO$14,AO31)</f>
        <v>135800459</v>
      </c>
    </row>
    <row r="32" spans="9:64">
      <c r="AF32" t="str">
        <f t="shared" si="7"/>
        <v>Dec</v>
      </c>
      <c r="AG32" s="15">
        <f t="shared" si="7"/>
        <v>85841957</v>
      </c>
      <c r="AH32" s="15">
        <f t="shared" si="8"/>
        <v>31590202.029999979</v>
      </c>
      <c r="AI32" t="str" cm="1">
        <f t="array" ref="AI32">IF(Options=2,TEXT(AH17,"#%"),_xlfn.SWITCH(TRUE,AG17&lt;1000,TEXT(AG17,"#,##0"),AG17&lt;1000000,TEXT(AG17/1000,"0.0")&amp;"K",AG17&lt;1000000000,TEXT(AG17/1000000,"0.0")&amp;"M",TEXT(AG17/1000000000,"0.0")&amp;"B"))</f>
        <v>10%</v>
      </c>
      <c r="AJ32" t="str" cm="1">
        <f t="array" ref="AJ32">IF(Options=2,TEXT(AI17,"#%"),_xlfn.SWITCH(TRUE,AJ17&lt;1000,TEXT(AJ17,"#,##0"),AJ17&lt;1000000,TEXT(AJ17/1000,"0.0")&amp;"K",AJ17&lt;1000000000,TEXT(AJ17/1000000,"0.0")&amp;"M",TEXT(AJ17/1000000000,"0.0")&amp;"B"))</f>
        <v>10%</v>
      </c>
      <c r="AP32" s="30"/>
    </row>
    <row r="33" spans="32:43">
      <c r="AN33" s="14" t="s">
        <v>187</v>
      </c>
      <c r="AP33" s="30"/>
      <c r="AQ33" s="14" t="s">
        <v>187</v>
      </c>
    </row>
    <row r="34" spans="32:43">
      <c r="AF34" s="14" t="s">
        <v>187</v>
      </c>
      <c r="AN34" t="str">
        <f>_xlfn.TEXTJOIN(" ",TRUE,IF(options2=1,"Regions with the Highest Sales Performance on Highlight","Underperforming Regions by Revenue on Highlight"))</f>
        <v>Regions with the Highest Sales Performance on Highlight</v>
      </c>
      <c r="AP34" s="30"/>
      <c r="AQ34" t="str">
        <f>IF(OptionNew=1,"Revenue Performance Across All Regions","Percentage Share of Revenue by Region")</f>
        <v>Percentage Share of Revenue by Region</v>
      </c>
    </row>
    <row r="35" spans="32:43">
      <c r="AF35" t="str">
        <f>IF(Options=1,"Tracking Revenue and Profit Trends on a Monthly Scale","Monthly Revenue and Profit Trends Expressed as Percentages")</f>
        <v>Monthly Revenue and Profit Trends Expressed as Percentages</v>
      </c>
    </row>
    <row r="41" spans="32:43">
      <c r="AJ41" s="11"/>
      <c r="AK41" s="11"/>
    </row>
    <row r="42" spans="32:43">
      <c r="AJ42" s="11"/>
      <c r="AK42" s="11"/>
    </row>
    <row r="43" spans="32:43">
      <c r="AJ43" s="11"/>
      <c r="AK43" s="11"/>
    </row>
    <row r="44" spans="32:43">
      <c r="AJ44" s="11"/>
      <c r="AK44" s="11"/>
    </row>
    <row r="45" spans="32:43">
      <c r="AJ45" s="11"/>
      <c r="AK45" s="11"/>
    </row>
    <row r="46" spans="32:43">
      <c r="AJ46" s="11"/>
      <c r="AK46" s="11"/>
    </row>
  </sheetData>
  <pageMargins left="0.7" right="0.7" top="0.75" bottom="0.75" header="0.3" footer="0.3"/>
  <pageSetup orientation="portrait" r:id="rId12"/>
  <drawing r:id="rId1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5E844-0464-4645-A03E-81947B3A2985}">
  <sheetPr>
    <tabColor rgb="FF8EAADB"/>
  </sheetPr>
  <dimension ref="B1:O9653"/>
  <sheetViews>
    <sheetView showGridLines="0" workbookViewId="0">
      <selection activeCell="O21" sqref="O21"/>
    </sheetView>
  </sheetViews>
  <sheetFormatPr defaultColWidth="14.42578125" defaultRowHeight="15" customHeight="1"/>
  <cols>
    <col min="1" max="1" width="2.5703125" customWidth="1"/>
    <col min="2" max="2" width="11.140625" customWidth="1"/>
    <col min="3" max="3" width="12.42578125" customWidth="1"/>
    <col min="4" max="4" width="14.140625" customWidth="1"/>
    <col min="5" max="5" width="13" customWidth="1"/>
    <col min="6" max="6" width="12.140625" customWidth="1"/>
    <col min="7" max="7" width="22.42578125" customWidth="1"/>
    <col min="8" max="8" width="14.140625" customWidth="1"/>
    <col min="9" max="9" width="15.28515625" customWidth="1"/>
    <col min="10" max="10" width="12.140625" customWidth="1"/>
    <col min="11" max="11" width="13.42578125" customWidth="1"/>
    <col min="12" max="12" width="17.42578125" customWidth="1"/>
    <col min="13" max="13" width="18.7109375" customWidth="1"/>
    <col min="14" max="14" width="16.5703125" customWidth="1"/>
    <col min="15" max="15" width="20.85546875" bestFit="1" customWidth="1"/>
  </cols>
  <sheetData>
    <row r="1" spans="2:15" ht="6.75" customHeight="1"/>
    <row r="2" spans="2:15" ht="14.25" customHeight="1">
      <c r="C2" s="52" t="s">
        <v>0</v>
      </c>
      <c r="D2" s="53"/>
      <c r="E2" s="53"/>
      <c r="F2" s="53"/>
      <c r="G2" s="53"/>
    </row>
    <row r="3" spans="2:15" ht="17.25" customHeight="1">
      <c r="B3" s="1"/>
      <c r="C3" s="54"/>
      <c r="D3" s="54"/>
      <c r="E3" s="54"/>
      <c r="F3" s="54"/>
      <c r="G3" s="54"/>
      <c r="H3" s="2"/>
      <c r="I3" s="2"/>
      <c r="J3" s="2"/>
      <c r="K3" s="2"/>
      <c r="L3" s="2"/>
      <c r="M3" s="2"/>
      <c r="N3" s="2"/>
    </row>
    <row r="4" spans="2:15" ht="14.25" customHeight="1"/>
    <row r="5" spans="2:15" ht="14.25" customHeight="1">
      <c r="B5" s="3" t="s">
        <v>1</v>
      </c>
      <c r="C5" s="3" t="s">
        <v>2</v>
      </c>
      <c r="D5" s="3" t="s">
        <v>3</v>
      </c>
      <c r="E5" s="3" t="s">
        <v>4</v>
      </c>
      <c r="F5" s="3" t="s">
        <v>5</v>
      </c>
      <c r="G5" s="3" t="s">
        <v>6</v>
      </c>
      <c r="H5" s="3" t="s">
        <v>7</v>
      </c>
      <c r="I5" s="3" t="s">
        <v>8</v>
      </c>
      <c r="J5" s="3" t="s">
        <v>9</v>
      </c>
      <c r="K5" s="3" t="s">
        <v>10</v>
      </c>
      <c r="L5" s="3" t="s">
        <v>11</v>
      </c>
      <c r="M5" s="3" t="s">
        <v>12</v>
      </c>
      <c r="N5" s="3" t="s">
        <v>13</v>
      </c>
    </row>
    <row r="6" spans="2:15" ht="14.25" customHeight="1">
      <c r="B6" s="4" t="s">
        <v>14</v>
      </c>
      <c r="C6" s="4">
        <v>1185732</v>
      </c>
      <c r="D6" s="5">
        <v>43831</v>
      </c>
      <c r="E6" s="4" t="s">
        <v>15</v>
      </c>
      <c r="F6" s="4" t="s">
        <v>16</v>
      </c>
      <c r="G6" s="4" t="s">
        <v>16</v>
      </c>
      <c r="H6" s="6" t="s">
        <v>17</v>
      </c>
      <c r="I6" s="7">
        <v>50</v>
      </c>
      <c r="J6" s="8">
        <v>1200</v>
      </c>
      <c r="K6" s="9">
        <v>600000</v>
      </c>
      <c r="L6" s="9">
        <v>300000</v>
      </c>
      <c r="M6" s="10">
        <v>0.5</v>
      </c>
      <c r="N6" s="4" t="s">
        <v>18</v>
      </c>
      <c r="O6" s="11"/>
    </row>
    <row r="7" spans="2:15" ht="14.25" customHeight="1">
      <c r="B7" s="4" t="s">
        <v>14</v>
      </c>
      <c r="C7" s="4">
        <v>1185732</v>
      </c>
      <c r="D7" s="5">
        <v>43832</v>
      </c>
      <c r="E7" s="4" t="s">
        <v>15</v>
      </c>
      <c r="F7" s="4" t="s">
        <v>16</v>
      </c>
      <c r="G7" s="4" t="s">
        <v>16</v>
      </c>
      <c r="H7" s="6" t="s">
        <v>19</v>
      </c>
      <c r="I7" s="7">
        <v>50</v>
      </c>
      <c r="J7" s="8">
        <v>1000</v>
      </c>
      <c r="K7" s="9">
        <v>500000</v>
      </c>
      <c r="L7" s="9">
        <v>150000</v>
      </c>
      <c r="M7" s="10">
        <v>0.3</v>
      </c>
      <c r="N7" s="4" t="s">
        <v>18</v>
      </c>
      <c r="O7" s="11"/>
    </row>
    <row r="8" spans="2:15" ht="14.25" customHeight="1">
      <c r="B8" s="4" t="s">
        <v>14</v>
      </c>
      <c r="C8" s="4">
        <v>1185732</v>
      </c>
      <c r="D8" s="5">
        <v>43833</v>
      </c>
      <c r="E8" s="4" t="s">
        <v>15</v>
      </c>
      <c r="F8" s="4" t="s">
        <v>16</v>
      </c>
      <c r="G8" s="4" t="s">
        <v>16</v>
      </c>
      <c r="H8" s="6" t="s">
        <v>20</v>
      </c>
      <c r="I8" s="7">
        <v>40</v>
      </c>
      <c r="J8" s="8">
        <v>1000</v>
      </c>
      <c r="K8" s="9">
        <v>400000</v>
      </c>
      <c r="L8" s="9">
        <v>140000</v>
      </c>
      <c r="M8" s="10">
        <v>0.35</v>
      </c>
      <c r="N8" s="4" t="s">
        <v>18</v>
      </c>
    </row>
    <row r="9" spans="2:15" ht="14.25" customHeight="1">
      <c r="B9" s="4" t="s">
        <v>14</v>
      </c>
      <c r="C9" s="4">
        <v>1185732</v>
      </c>
      <c r="D9" s="5">
        <v>43834</v>
      </c>
      <c r="E9" s="4" t="s">
        <v>15</v>
      </c>
      <c r="F9" s="4" t="s">
        <v>16</v>
      </c>
      <c r="G9" s="4" t="s">
        <v>16</v>
      </c>
      <c r="H9" s="6" t="s">
        <v>21</v>
      </c>
      <c r="I9" s="7">
        <v>45</v>
      </c>
      <c r="J9" s="8">
        <v>850</v>
      </c>
      <c r="K9" s="9">
        <v>382500</v>
      </c>
      <c r="L9" s="9">
        <v>133875</v>
      </c>
      <c r="M9" s="10">
        <v>0.35</v>
      </c>
      <c r="N9" s="4" t="s">
        <v>18</v>
      </c>
      <c r="O9" s="39"/>
    </row>
    <row r="10" spans="2:15" ht="14.25" customHeight="1">
      <c r="B10" s="4" t="s">
        <v>14</v>
      </c>
      <c r="C10" s="4">
        <v>1185732</v>
      </c>
      <c r="D10" s="5">
        <v>43835</v>
      </c>
      <c r="E10" s="4" t="s">
        <v>15</v>
      </c>
      <c r="F10" s="4" t="s">
        <v>16</v>
      </c>
      <c r="G10" s="4" t="s">
        <v>16</v>
      </c>
      <c r="H10" s="6" t="s">
        <v>22</v>
      </c>
      <c r="I10" s="7">
        <v>60</v>
      </c>
      <c r="J10" s="8">
        <v>900</v>
      </c>
      <c r="K10" s="9">
        <v>540000</v>
      </c>
      <c r="L10" s="9">
        <v>162000</v>
      </c>
      <c r="M10" s="10">
        <v>0.3</v>
      </c>
      <c r="N10" s="4" t="s">
        <v>18</v>
      </c>
    </row>
    <row r="11" spans="2:15" ht="14.25" customHeight="1">
      <c r="B11" s="4" t="s">
        <v>14</v>
      </c>
      <c r="C11" s="4">
        <v>1185732</v>
      </c>
      <c r="D11" s="5">
        <v>43836</v>
      </c>
      <c r="E11" s="4" t="s">
        <v>15</v>
      </c>
      <c r="F11" s="4" t="s">
        <v>16</v>
      </c>
      <c r="G11" s="4" t="s">
        <v>16</v>
      </c>
      <c r="H11" s="6" t="s">
        <v>23</v>
      </c>
      <c r="I11" s="7">
        <v>50</v>
      </c>
      <c r="J11" s="8">
        <v>1000</v>
      </c>
      <c r="K11" s="9">
        <v>500000</v>
      </c>
      <c r="L11" s="9">
        <v>125000</v>
      </c>
      <c r="M11" s="10">
        <v>0.25</v>
      </c>
      <c r="N11" s="4" t="s">
        <v>18</v>
      </c>
    </row>
    <row r="12" spans="2:15" ht="14.25" customHeight="1">
      <c r="B12" s="4" t="s">
        <v>14</v>
      </c>
      <c r="C12" s="4">
        <v>1185732</v>
      </c>
      <c r="D12" s="5">
        <v>43837</v>
      </c>
      <c r="E12" s="4" t="s">
        <v>15</v>
      </c>
      <c r="F12" s="4" t="s">
        <v>16</v>
      </c>
      <c r="G12" s="4" t="s">
        <v>16</v>
      </c>
      <c r="H12" s="6" t="s">
        <v>17</v>
      </c>
      <c r="I12" s="7">
        <v>50</v>
      </c>
      <c r="J12" s="8">
        <v>1250</v>
      </c>
      <c r="K12" s="9">
        <v>625000</v>
      </c>
      <c r="L12" s="9">
        <v>312500</v>
      </c>
      <c r="M12" s="10">
        <v>0.5</v>
      </c>
      <c r="N12" s="4" t="s">
        <v>18</v>
      </c>
      <c r="O12" s="31"/>
    </row>
    <row r="13" spans="2:15" ht="14.25" customHeight="1">
      <c r="B13" s="4" t="s">
        <v>14</v>
      </c>
      <c r="C13" s="4">
        <v>1185732</v>
      </c>
      <c r="D13" s="5">
        <v>43838</v>
      </c>
      <c r="E13" s="4" t="s">
        <v>15</v>
      </c>
      <c r="F13" s="4" t="s">
        <v>16</v>
      </c>
      <c r="G13" s="4" t="s">
        <v>16</v>
      </c>
      <c r="H13" s="6" t="s">
        <v>19</v>
      </c>
      <c r="I13" s="7">
        <v>50</v>
      </c>
      <c r="J13" s="8">
        <v>900</v>
      </c>
      <c r="K13" s="9">
        <v>450000</v>
      </c>
      <c r="L13" s="9">
        <v>135000</v>
      </c>
      <c r="M13" s="10">
        <v>0.3</v>
      </c>
      <c r="N13" s="4" t="s">
        <v>24</v>
      </c>
    </row>
    <row r="14" spans="2:15" ht="14.25" customHeight="1">
      <c r="B14" s="4" t="s">
        <v>14</v>
      </c>
      <c r="C14" s="4">
        <v>1185732</v>
      </c>
      <c r="D14" s="5">
        <v>43851</v>
      </c>
      <c r="E14" s="4" t="s">
        <v>15</v>
      </c>
      <c r="F14" s="4" t="s">
        <v>16</v>
      </c>
      <c r="G14" s="4" t="s">
        <v>16</v>
      </c>
      <c r="H14" s="6" t="s">
        <v>20</v>
      </c>
      <c r="I14" s="7">
        <v>40</v>
      </c>
      <c r="J14" s="8">
        <v>950</v>
      </c>
      <c r="K14" s="9">
        <v>380000</v>
      </c>
      <c r="L14" s="9">
        <v>133000</v>
      </c>
      <c r="M14" s="10">
        <v>0.35</v>
      </c>
      <c r="N14" s="4" t="s">
        <v>24</v>
      </c>
    </row>
    <row r="15" spans="2:15" ht="14.25" customHeight="1">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5" ht="14.25" customHeight="1">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honeticPr fontId="13" type="noConversion"/>
  <pageMargins left="0.7" right="0.7" top="0.75" bottom="0.75" header="0" footer="0"/>
  <pageSetup orientation="portrait"/>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4</vt:i4>
      </vt:variant>
    </vt:vector>
  </HeadingPairs>
  <TitlesOfParts>
    <vt:vector size="10" baseType="lpstr">
      <vt:lpstr>Home</vt:lpstr>
      <vt:lpstr>Revenue Insight</vt:lpstr>
      <vt:lpstr>Regional Insight</vt:lpstr>
      <vt:lpstr>Revenue Analysis</vt:lpstr>
      <vt:lpstr>Regional Analysis</vt:lpstr>
      <vt:lpstr>Data</vt:lpstr>
      <vt:lpstr>OptionNew</vt:lpstr>
      <vt:lpstr>Options</vt:lpstr>
      <vt:lpstr>options2</vt:lpstr>
      <vt:lpstr>TopBottom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Bernard Joseph</dc:creator>
  <cp:lastModifiedBy>Bernard Joseph</cp:lastModifiedBy>
  <cp:lastPrinted>2025-07-31T08:23:02Z</cp:lastPrinted>
  <dcterms:created xsi:type="dcterms:W3CDTF">2025-06-09T14:11:08Z</dcterms:created>
  <dcterms:modified xsi:type="dcterms:W3CDTF">2025-08-01T22:05:42Z</dcterms:modified>
</cp:coreProperties>
</file>