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HP user\Desktop\data\DATA ANALYST assignment\EXCEL PRACTICE PROJECT\new data set\"/>
    </mc:Choice>
  </mc:AlternateContent>
  <xr:revisionPtr revIDLastSave="0" documentId="13_ncr:1_{DD49260D-1422-475E-9C6E-6A5D66AF2F4E}" xr6:coauthVersionLast="47" xr6:coauthVersionMax="47" xr10:uidLastSave="{00000000-0000-0000-0000-000000000000}"/>
  <bookViews>
    <workbookView xWindow="-120" yWindow="-120" windowWidth="20730" windowHeight="11160" xr2:uid="{B55B404A-15B6-41B1-9A5E-C54F303441D3}"/>
  </bookViews>
  <sheets>
    <sheet name="Home" sheetId="8" r:id="rId1"/>
    <sheet name="Revenue Insight" sheetId="6" r:id="rId2"/>
    <sheet name="Regional Insight" sheetId="3" r:id="rId3"/>
    <sheet name="Revenue Analysis" sheetId="4" r:id="rId4"/>
    <sheet name="Regional Analysis" sheetId="2" r:id="rId5"/>
    <sheet name="Data" sheetId="1" r:id="rId6"/>
  </sheets>
  <definedNames>
    <definedName name="_xlchart.v5.0" hidden="1">'Regional Analysis'!$AY$10:$AY$19</definedName>
    <definedName name="_xlchart.v5.1" hidden="1">'Regional Analysis'!$AY$9</definedName>
    <definedName name="_xlchart.v5.2" hidden="1">'Regional Analysis'!$AZ$10:$AZ$19</definedName>
    <definedName name="_xlchart.v5.3" hidden="1">'Regional Analysis'!$AZ$9</definedName>
    <definedName name="OptionNew">'Revenue Analysis'!$E$4</definedName>
    <definedName name="Options">'Regional Analysis'!$E$7</definedName>
    <definedName name="options2">'Regional Analysis'!$G$7</definedName>
    <definedName name="Slicer_Retailer">#N/A</definedName>
    <definedName name="Slicer_Retailer1">#N/A</definedName>
    <definedName name="Slicer_Sales_Method">#N/A</definedName>
    <definedName name="Slicer_Sales_Method1">#N/A</definedName>
    <definedName name="Slicer_Years__Invoice_Date">#N/A</definedName>
    <definedName name="TopBottom">'Revenue Analysis'!$E$8</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H27" i="2" l="1"/>
  <c r="BD27" i="2"/>
  <c r="BL11" i="2" a="1"/>
  <c r="BL11" i="2" s="1"/>
  <c r="BL12" i="2" a="1"/>
  <c r="BL12" i="2" s="1"/>
  <c r="BL13" i="2" a="1"/>
  <c r="BL13" i="2" s="1"/>
  <c r="BL14" i="2" a="1"/>
  <c r="BL14" i="2" s="1"/>
  <c r="BL15" i="2" a="1"/>
  <c r="BL15" i="2" s="1"/>
  <c r="BL16" i="2" a="1"/>
  <c r="BL16" i="2" s="1"/>
  <c r="BL17" i="2" a="1"/>
  <c r="BL17" i="2" s="1"/>
  <c r="BL10" i="2" a="1"/>
  <c r="BL10" i="2" s="1"/>
  <c r="BA11" i="2" a="1"/>
  <c r="BA11" i="2" s="1"/>
  <c r="BA12" i="2" a="1"/>
  <c r="BA12" i="2" s="1"/>
  <c r="BA13" i="2" a="1"/>
  <c r="BA13" i="2" s="1"/>
  <c r="BA14" i="2" a="1"/>
  <c r="BA14" i="2" s="1"/>
  <c r="BA15" i="2" a="1"/>
  <c r="BA15" i="2" s="1"/>
  <c r="BA16" i="2" a="1"/>
  <c r="BA16" i="2" s="1"/>
  <c r="BA17" i="2" a="1"/>
  <c r="BA17" i="2" s="1"/>
  <c r="BA10" i="2" a="1"/>
  <c r="BA10" i="2" s="1"/>
  <c r="AT25" i="2"/>
  <c r="AQ34" i="2"/>
  <c r="AN34" i="2"/>
  <c r="AQ20" i="2" a="1"/>
  <c r="AQ20" i="2" s="1"/>
  <c r="AQ21" i="2" a="1"/>
  <c r="AQ21" i="2" s="1"/>
  <c r="AQ22" i="2" a="1"/>
  <c r="AQ22" i="2" s="1"/>
  <c r="AQ23" i="2" a="1"/>
  <c r="AQ23" i="2" s="1"/>
  <c r="AQ19" i="2" a="1"/>
  <c r="AQ19" i="2" s="1"/>
  <c r="T34" i="4"/>
  <c r="T31" i="4"/>
  <c r="Z15" i="4" a="1"/>
  <c r="Z15" i="4" s="1"/>
  <c r="Z16" i="4" a="1"/>
  <c r="Z16" i="4" s="1"/>
  <c r="Z17" i="4" a="1"/>
  <c r="Z17" i="4" s="1"/>
  <c r="Z14" i="4" a="1"/>
  <c r="Z14" i="4" s="1"/>
  <c r="Y15" i="4" a="1"/>
  <c r="Y15" i="4" s="1"/>
  <c r="Y16" i="4" a="1"/>
  <c r="Y16" i="4" s="1"/>
  <c r="Y17" i="4" a="1"/>
  <c r="Y17" i="4" s="1"/>
  <c r="Y14" i="4" a="1"/>
  <c r="Y14" i="4" s="1"/>
  <c r="N40" i="4"/>
  <c r="J40" i="4"/>
  <c r="N37" i="4"/>
  <c r="J37" i="4"/>
  <c r="Q18" i="4" a="1"/>
  <c r="Q18" i="4" s="1"/>
  <c r="Q19" i="4" a="1"/>
  <c r="Q19" i="4" s="1"/>
  <c r="Q20" i="4" a="1"/>
  <c r="Q20" i="4" s="1"/>
  <c r="Q21" i="4" a="1"/>
  <c r="Q21" i="4" s="1"/>
  <c r="Q22" i="4" a="1"/>
  <c r="Q22" i="4" s="1"/>
  <c r="Q17" i="4" a="1"/>
  <c r="Q17" i="4" s="1"/>
  <c r="P18" i="4" a="1"/>
  <c r="P18" i="4" s="1"/>
  <c r="P19" i="4" a="1"/>
  <c r="P19" i="4" s="1"/>
  <c r="P20" i="4" a="1"/>
  <c r="P20" i="4" s="1"/>
  <c r="P21" i="4" a="1"/>
  <c r="P21" i="4" s="1"/>
  <c r="P22" i="4" a="1"/>
  <c r="P22" i="4" s="1"/>
  <c r="P17" i="4" a="1"/>
  <c r="P17" i="4" s="1"/>
  <c r="AY9" i="2"/>
  <c r="AZ9" i="2"/>
  <c r="BI9" i="2"/>
  <c r="BJ9" i="2"/>
  <c r="AY10" i="2"/>
  <c r="AZ10" i="2"/>
  <c r="BI10" i="2"/>
  <c r="BJ10" i="2"/>
  <c r="AY11" i="2"/>
  <c r="AZ11" i="2"/>
  <c r="BI11" i="2"/>
  <c r="BJ11" i="2"/>
  <c r="AY12" i="2"/>
  <c r="AZ12" i="2"/>
  <c r="BI12" i="2"/>
  <c r="BJ12" i="2"/>
  <c r="AY13" i="2"/>
  <c r="AZ13" i="2"/>
  <c r="BI13" i="2"/>
  <c r="BJ13" i="2"/>
  <c r="AY14" i="2"/>
  <c r="AZ14" i="2"/>
  <c r="BI14" i="2"/>
  <c r="BJ14" i="2"/>
  <c r="AY15" i="2"/>
  <c r="AZ15" i="2"/>
  <c r="BI15" i="2"/>
  <c r="BJ15" i="2"/>
  <c r="AY16" i="2"/>
  <c r="AZ16" i="2"/>
  <c r="BI16" i="2"/>
  <c r="BJ16" i="2"/>
  <c r="AY17" i="2"/>
  <c r="AZ17" i="2"/>
  <c r="BI17" i="2"/>
  <c r="BJ17" i="2"/>
  <c r="AN18" i="2"/>
  <c r="AO18" i="2"/>
  <c r="BL18" i="2" s="1" a="1"/>
  <c r="BL18" i="2" s="1"/>
  <c r="AY18" i="2"/>
  <c r="AZ18" i="2"/>
  <c r="BI18" i="2"/>
  <c r="BJ18" i="2"/>
  <c r="AN19" i="2"/>
  <c r="AO19" i="2"/>
  <c r="BL19" i="2" s="1" a="1"/>
  <c r="BL19" i="2" s="1"/>
  <c r="AY19" i="2"/>
  <c r="AZ19" i="2"/>
  <c r="BI19" i="2"/>
  <c r="BJ19" i="2"/>
  <c r="AN20" i="2"/>
  <c r="AO20" i="2"/>
  <c r="AN21" i="2"/>
  <c r="AO21" i="2"/>
  <c r="AN22" i="2"/>
  <c r="AO22" i="2"/>
  <c r="AN23" i="2"/>
  <c r="AO23" i="2"/>
  <c r="BD23" i="2"/>
  <c r="BF23" i="2"/>
  <c r="BH23" i="2"/>
  <c r="BJ23" i="2"/>
  <c r="AN27" i="2"/>
  <c r="AP27" i="2"/>
  <c r="AN31" i="2"/>
  <c r="AP31" i="2"/>
  <c r="T13" i="4"/>
  <c r="U13" i="4"/>
  <c r="W13" i="4"/>
  <c r="T14" i="4"/>
  <c r="U14" i="4"/>
  <c r="W14" i="4"/>
  <c r="T15" i="4"/>
  <c r="U15" i="4"/>
  <c r="W15" i="4"/>
  <c r="T16" i="4"/>
  <c r="U16" i="4"/>
  <c r="W16" i="4"/>
  <c r="T17" i="4"/>
  <c r="U17" i="4"/>
  <c r="W17" i="4"/>
  <c r="T21" i="4"/>
  <c r="V21" i="4"/>
  <c r="X21" i="4"/>
  <c r="Z21" i="4"/>
  <c r="T25" i="4"/>
  <c r="V25" i="4"/>
  <c r="X25" i="4"/>
  <c r="Z25" i="4"/>
  <c r="P31" i="4"/>
  <c r="N31" i="4"/>
  <c r="L31" i="4"/>
  <c r="J31" i="4"/>
  <c r="P26" i="4"/>
  <c r="N26" i="4"/>
  <c r="L26" i="4"/>
  <c r="J26" i="4"/>
  <c r="N22" i="4"/>
  <c r="M22" i="4"/>
  <c r="O22" i="4" s="1"/>
  <c r="K22" i="4"/>
  <c r="J22" i="4"/>
  <c r="L22" i="4" s="1"/>
  <c r="N21" i="4"/>
  <c r="M21" i="4"/>
  <c r="O21" i="4" s="1"/>
  <c r="K21" i="4"/>
  <c r="J21" i="4"/>
  <c r="L21" i="4" s="1"/>
  <c r="N20" i="4"/>
  <c r="M20" i="4"/>
  <c r="O20" i="4" s="1"/>
  <c r="K20" i="4"/>
  <c r="J20" i="4"/>
  <c r="L20" i="4" s="1"/>
  <c r="N19" i="4"/>
  <c r="M19" i="4"/>
  <c r="O19" i="4" s="1"/>
  <c r="K19" i="4"/>
  <c r="J19" i="4"/>
  <c r="L19" i="4" s="1"/>
  <c r="N18" i="4"/>
  <c r="M18" i="4"/>
  <c r="O18" i="4" s="1"/>
  <c r="K18" i="4"/>
  <c r="J18" i="4"/>
  <c r="L18" i="4" s="1"/>
  <c r="N17" i="4"/>
  <c r="M17" i="4"/>
  <c r="K17" i="4"/>
  <c r="J17" i="4"/>
  <c r="N16" i="4"/>
  <c r="M16" i="4"/>
  <c r="K16" i="4"/>
  <c r="J16" i="4"/>
  <c r="AF35" i="2"/>
  <c r="AQ23" i="4"/>
  <c r="O17" i="4" l="1"/>
  <c r="AP21" i="2"/>
  <c r="V15" i="4"/>
  <c r="X15" i="4"/>
  <c r="X16" i="4"/>
  <c r="X17" i="4"/>
  <c r="X14" i="4"/>
  <c r="L17" i="4"/>
  <c r="AP23" i="2"/>
  <c r="BK19" i="2"/>
  <c r="BK16" i="2"/>
  <c r="BK15" i="2"/>
  <c r="BK12" i="2"/>
  <c r="BK11" i="2"/>
  <c r="AP19" i="2"/>
  <c r="BK10" i="2"/>
  <c r="V14" i="4"/>
  <c r="V17" i="4"/>
  <c r="AP22" i="2"/>
  <c r="AP20" i="2"/>
  <c r="V16" i="4"/>
  <c r="BA19" i="2" a="1"/>
  <c r="BA19" i="2" s="1"/>
  <c r="BK13" i="2"/>
  <c r="BA18" i="2" a="1"/>
  <c r="BA18" i="2" s="1"/>
  <c r="BK18" i="2"/>
  <c r="BK14" i="2"/>
  <c r="BK17" i="2"/>
  <c r="L50" i="4"/>
  <c r="M50" i="4" s="1"/>
  <c r="N50" i="4" l="1"/>
  <c r="S44" i="4"/>
  <c r="AR10" i="4"/>
  <c r="AR11" i="4"/>
  <c r="AR12" i="4"/>
  <c r="AR13" i="4"/>
  <c r="AR14" i="4"/>
  <c r="AR15" i="4"/>
  <c r="AR16" i="4"/>
  <c r="AR17" i="4"/>
  <c r="AR18" i="4"/>
  <c r="AR19" i="4"/>
  <c r="AR20" i="4"/>
  <c r="AR9" i="4"/>
  <c r="AR8" i="4"/>
  <c r="AS10" i="4"/>
  <c r="AS11" i="4"/>
  <c r="AS12" i="4"/>
  <c r="AS13" i="4"/>
  <c r="AS14" i="4"/>
  <c r="AS15" i="4"/>
  <c r="AS16" i="4"/>
  <c r="AS17" i="4"/>
  <c r="AS18" i="4"/>
  <c r="AS19" i="4"/>
  <c r="AS20" i="4"/>
  <c r="AS9" i="4"/>
  <c r="AQ9" i="4"/>
  <c r="AQ10" i="4"/>
  <c r="AQ11" i="4"/>
  <c r="AQ12" i="4"/>
  <c r="AQ13" i="4"/>
  <c r="AQ14" i="4"/>
  <c r="AQ15" i="4"/>
  <c r="AQ16" i="4"/>
  <c r="AQ17" i="4"/>
  <c r="AQ18" i="4"/>
  <c r="AQ19" i="4"/>
  <c r="AQ20" i="4"/>
  <c r="AQ8" i="4"/>
  <c r="AF20" i="2"/>
  <c r="AG20" i="2"/>
  <c r="AH20" i="2"/>
  <c r="AF21" i="2"/>
  <c r="AG21" i="2"/>
  <c r="AH21" i="2"/>
  <c r="AI21" i="2" a="1"/>
  <c r="AI21" i="2" s="1"/>
  <c r="AJ21" i="2" a="1"/>
  <c r="AJ21" i="2" s="1"/>
  <c r="AF22" i="2"/>
  <c r="AG22" i="2"/>
  <c r="AH22" i="2"/>
  <c r="AI22" i="2" a="1"/>
  <c r="AI22" i="2" s="1"/>
  <c r="AJ22" i="2" a="1"/>
  <c r="AJ22" i="2" s="1"/>
  <c r="AF23" i="2"/>
  <c r="AG23" i="2"/>
  <c r="AH23" i="2"/>
  <c r="AI23" i="2" a="1"/>
  <c r="AI23" i="2" s="1"/>
  <c r="AJ23" i="2" a="1"/>
  <c r="AJ23" i="2" s="1"/>
  <c r="AF24" i="2"/>
  <c r="AG24" i="2"/>
  <c r="AH24" i="2"/>
  <c r="AI24" i="2" a="1"/>
  <c r="AI24" i="2" s="1"/>
  <c r="AJ24" i="2" a="1"/>
  <c r="AJ24" i="2" s="1"/>
  <c r="AF25" i="2"/>
  <c r="AG25" i="2"/>
  <c r="AH25" i="2"/>
  <c r="AI25" i="2" a="1"/>
  <c r="AI25" i="2" s="1"/>
  <c r="AJ25" i="2" a="1"/>
  <c r="AJ25" i="2" s="1"/>
  <c r="AF26" i="2"/>
  <c r="AG26" i="2"/>
  <c r="AH26" i="2"/>
  <c r="AI26" i="2" a="1"/>
  <c r="AI26" i="2" s="1"/>
  <c r="AJ26" i="2" a="1"/>
  <c r="AJ26" i="2" s="1"/>
  <c r="AF27" i="2"/>
  <c r="AG27" i="2"/>
  <c r="AH27" i="2"/>
  <c r="AI27" i="2" a="1"/>
  <c r="AI27" i="2" s="1"/>
  <c r="AJ27" i="2" a="1"/>
  <c r="AJ27" i="2" s="1"/>
  <c r="AF28" i="2"/>
  <c r="AG28" i="2"/>
  <c r="AH28" i="2"/>
  <c r="AI28" i="2" a="1"/>
  <c r="AI28" i="2" s="1"/>
  <c r="AJ28" i="2" a="1"/>
  <c r="AJ28" i="2" s="1"/>
  <c r="AF29" i="2"/>
  <c r="AG29" i="2"/>
  <c r="AH29" i="2"/>
  <c r="AI29" i="2" a="1"/>
  <c r="AI29" i="2" s="1"/>
  <c r="AJ29" i="2" a="1"/>
  <c r="AJ29" i="2" s="1"/>
  <c r="AF30" i="2"/>
  <c r="AG30" i="2"/>
  <c r="AH30" i="2"/>
  <c r="AI30" i="2" a="1"/>
  <c r="AI30" i="2" s="1"/>
  <c r="AJ30" i="2" a="1"/>
  <c r="AJ30" i="2" s="1"/>
  <c r="AF31" i="2"/>
  <c r="AG31" i="2"/>
  <c r="AH31" i="2"/>
  <c r="AI31" i="2" a="1"/>
  <c r="AI31" i="2" s="1"/>
  <c r="AJ31" i="2" a="1"/>
  <c r="AJ31" i="2" s="1"/>
  <c r="AF32" i="2"/>
  <c r="AG32" i="2"/>
  <c r="AH32" i="2"/>
  <c r="AI32" i="2" a="1"/>
  <c r="AI32" i="2" s="1"/>
  <c r="AJ32" i="2" a="1"/>
  <c r="AJ32" i="2" s="1"/>
  <c r="AT15" i="4" l="1" a="1"/>
  <c r="AT15" i="4" s="1"/>
  <c r="AT11" i="4" a="1"/>
  <c r="AT11" i="4" s="1"/>
  <c r="AT14" i="4" a="1"/>
  <c r="AT14" i="4" s="1"/>
  <c r="AT10" i="4" a="1"/>
  <c r="AT10" i="4" s="1"/>
  <c r="AT9" i="4" a="1"/>
  <c r="AT9" i="4" s="1"/>
  <c r="AT13" i="4" a="1"/>
  <c r="AT13" i="4" s="1"/>
  <c r="AT16" i="4" a="1"/>
  <c r="AT16" i="4" s="1"/>
  <c r="AT12" i="4" a="1"/>
  <c r="AT12" i="4" s="1"/>
  <c r="AT19" i="4" a="1"/>
  <c r="AT19" i="4" s="1"/>
  <c r="AT18" i="4" a="1"/>
  <c r="AT18" i="4" s="1"/>
  <c r="AT20" i="4" a="1"/>
  <c r="AT20" i="4" s="1"/>
  <c r="AT17" i="4" a="1"/>
  <c r="AT17" i="4" s="1"/>
  <c r="U18" i="2" l="1"/>
  <c r="O18" i="2"/>
  <c r="I18" i="2"/>
  <c r="AC12" i="2" l="1" a="1"/>
  <c r="AC12" i="2" s="1"/>
  <c r="AC11" i="2" a="1"/>
  <c r="AC11" i="2" s="1"/>
  <c r="U22" i="2" l="1"/>
  <c r="U21" i="2"/>
  <c r="O22" i="2"/>
  <c r="O21" i="2"/>
  <c r="J22" i="2"/>
  <c r="V22" i="2"/>
  <c r="P22" i="2"/>
  <c r="R22" i="2" s="1" a="1"/>
  <c r="R22" i="2" s="1"/>
  <c r="I22" i="2"/>
  <c r="I21" i="2"/>
  <c r="X22" i="2" l="1" a="1"/>
  <c r="X22" i="2" s="1"/>
  <c r="L22" i="2" a="1"/>
  <c r="L22" i="2" s="1"/>
  <c r="AA11" i="2"/>
  <c r="AB11" i="2"/>
  <c r="AA12" i="2"/>
  <c r="AB12" i="2"/>
  <c r="AB10" i="2"/>
  <c r="AA10"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<sst xmlns="http://schemas.openxmlformats.org/spreadsheetml/2006/main" count="58100" uniqueCount="205">
  <si>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</si>
  <si>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</si>
  <si>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</si>
  <si>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</si>
  <si>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</si>
  <si>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</si>
  <si>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</si>
  <si>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</si>
  <si>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</si>
  <si>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</si>
  <si>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</si>
  <si>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</si>
  <si>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</si>
  <si>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</si>
  <si>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</si>
  <si>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</si>
  <si>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</si>
  <si>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</si>
  <si>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</si>
  <si>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</si>
  <si>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</si>
  <si>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</si>
  <si>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</si>
  <si>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</si>
  <si>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</si>
  <si>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</si>
  <si>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</si>
  <si>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</si>
  <si>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</si>
  <si>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</si>
  <si>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</si>
  <si>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</si>
  <si>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</si>
  <si>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</si>
  <si>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</si>
  <si>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</si>
  <si>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</si>
  <si>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</si>
  <si>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</si>
  <si>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</si>
  <si>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</si>
  <si>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</si>
  <si>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</si>
  <si>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</si>
  <si>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</si>
  <si>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</si>
  <si>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</si>
  <si>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</si>
  <si>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</si>
  <si>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</si>
  <si>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</si>
  <si>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</si>
  <si>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</si>
  <si>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</si>
  <si>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</si>
  <si>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</si>
  <si>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</si>
  <si>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</si>
  <si>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</si>
  <si>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</si>
  <si>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</si>
  <si>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</si>
  <si>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</si>
  <si>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</si>
  <si>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</si>
  <si>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</si>
  <si>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</si>
  <si>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</si>
  <si>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</si>
  <si>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</si>
  <si>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</si>
  <si>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</si>
  <si>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</si>
  <si>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</si>
  <si>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</si>
  <si>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</si>
  <si>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</si>
  <si>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</si>
  <si>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</si>
  <si>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</si>
  <si>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</si>
  <si>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</si>
  <si>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</si>
  <si>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</si>
  <si>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</si>
  <si>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</si>
  <si>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</si>
  <si>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</si>
  <si>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</si>
  <si>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</si>
  <si>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</si>
  <si>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</si>
  <si>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</si>
  <si>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</si>
  <si>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</si>
  <si>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</si>
  <si>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</si>
  <si>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</si>
  <si>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</si>
  <si>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</si>
  <si>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</si>
  <si>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</si>
  <si>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</si>
  <si>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</si>
  <si>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</si>
  <si>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</si>
  <si>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</si>
  <si>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</si>
  <si>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</si>
  <si>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</si>
  <si>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</si>
  <si>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</si>
  <si>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</si>
  <si>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</si>
  <si>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</si>
  <si>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</si>
  <si>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</si>
  <si>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</si>
  <si>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</si>
  <si>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</si>
  <si>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</si>
  <si>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</si>
  <si>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</si>
  <si>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</si>
  <si>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</si>
  <si>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</si>
  <si>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</si>
  <si>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</si>
  <si>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</si>
  <si>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</si>
  <si>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</si>
  <si>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</si>
  <si>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</si>
  <si>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</si>
  <si>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</si>
  <si>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 xml:space="preserve"> Total Sales</t>
  </si>
  <si>
    <t xml:space="preserve">Top Revenue by Region </t>
  </si>
  <si>
    <t>Top Revenue by State</t>
  </si>
  <si>
    <t>Top Revenue by City</t>
  </si>
  <si>
    <t xml:space="preserve"> Operating Profit</t>
  </si>
  <si>
    <t xml:space="preserve">Top Operating Profit by Region </t>
  </si>
  <si>
    <t>Top Operating Profit by State</t>
  </si>
  <si>
    <t>Top Operating Profit by City</t>
  </si>
  <si>
    <t>2020</t>
  </si>
  <si>
    <t>2021</t>
  </si>
  <si>
    <t xml:space="preserve">Years </t>
  </si>
  <si>
    <t>Jan</t>
  </si>
  <si>
    <t>Feb</t>
  </si>
  <si>
    <t>Mar</t>
  </si>
  <si>
    <t>Apr</t>
  </si>
  <si>
    <t>May</t>
  </si>
  <si>
    <t>Jun</t>
  </si>
  <si>
    <t>Jul</t>
  </si>
  <si>
    <t>Aug</t>
  </si>
  <si>
    <t>Sep</t>
  </si>
  <si>
    <t>Oct</t>
  </si>
  <si>
    <t>Nov</t>
  </si>
  <si>
    <t>Dec</t>
  </si>
  <si>
    <t xml:space="preserve">Months </t>
  </si>
  <si>
    <t>Qtr1</t>
  </si>
  <si>
    <t>Qtr2</t>
  </si>
  <si>
    <t>Qtr3</t>
  </si>
  <si>
    <t>Qtr4</t>
  </si>
  <si>
    <t xml:space="preserve">Quarters </t>
  </si>
  <si>
    <t xml:space="preserve"> </t>
  </si>
  <si>
    <t>Profit Margin</t>
  </si>
  <si>
    <t>Full Percentage</t>
  </si>
  <si>
    <t>Option</t>
  </si>
  <si>
    <t>Profit margin</t>
  </si>
  <si>
    <t>KPIs</t>
  </si>
  <si>
    <t>Data Label</t>
  </si>
  <si>
    <t>Switch</t>
  </si>
  <si>
    <t>% Total Sales</t>
  </si>
  <si>
    <t>% Operating Profit</t>
  </si>
  <si>
    <t>Revenue Switch</t>
  </si>
  <si>
    <t>Profit Switch</t>
  </si>
  <si>
    <t>OpTion2</t>
  </si>
  <si>
    <t>Top Revenue</t>
  </si>
  <si>
    <t>Bottom Revenue</t>
  </si>
  <si>
    <t>Top Profit</t>
  </si>
  <si>
    <t>Bottom Profit</t>
  </si>
  <si>
    <t>Revenue Highlight</t>
  </si>
  <si>
    <t>Profit Highlight</t>
  </si>
  <si>
    <t>Sals &amp; Profit by products</t>
  </si>
  <si>
    <t xml:space="preserve">Sales &amp; Profit by Quarterly </t>
  </si>
  <si>
    <t>Sales &amp; Profit by Monthly</t>
  </si>
  <si>
    <t>Sales &amp; Profit by Yearly</t>
  </si>
  <si>
    <t>Caption</t>
  </si>
  <si>
    <t>Caption Top &amp; Bottom</t>
  </si>
  <si>
    <t>Sals by Region</t>
  </si>
  <si>
    <t>Switch Total Sales</t>
  </si>
  <si>
    <t>OptionNew</t>
  </si>
  <si>
    <t>Sals by State</t>
  </si>
  <si>
    <t>Switch Profit</t>
  </si>
  <si>
    <t>Profit/profit margin by Month</t>
  </si>
  <si>
    <t>Sals by City</t>
  </si>
  <si>
    <t>Total Units Sold</t>
  </si>
  <si>
    <t xml:space="preserve"> Operating Profit Magin</t>
  </si>
  <si>
    <t>Revenue</t>
  </si>
  <si>
    <t>% Variance</t>
  </si>
  <si>
    <t>Top</t>
  </si>
  <si>
    <t>Bottom</t>
  </si>
  <si>
    <t xml:space="preserve">Highlight </t>
  </si>
  <si>
    <t>Top/Bottom</t>
  </si>
  <si>
    <t>Highlight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</si>
</sst>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_);[Red]\(&quot;$&quot;#,##0\)"/>
    <numFmt numFmtId="8" formatCode="&quot;$&quot;#,##0.00_);[Red]\(&quot;$&quot;#,##0.00\)"/>
    <numFmt numFmtId="164" formatCode="&quot;$&quot;#,##0"/>
    <numFmt numFmtId="165" formatCode="[&gt;=1000000]&quot;$&quot;0.0,,\ &quot;M&quot;;[&gt;=1000]&quot;$&quot;0.0,\ &quot;K&quot;;0"/>
    <numFmt numFmtId="166" formatCode="[&gt;=1000000]0.0,,\ &quot;M&quot;;[&gt;=1000]0.0,\ &quot;K&quot;;0"/>
    <numFmt numFmtId="167" formatCode="\+0.0%;\-0.0%"/>
    <numFmt numFmtId="168" formatCode="0.0%"/>
  </numFmts>
  <fonts count="14">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b/>
      <sz val="22"/>
      <color theme="1"/>
      <name val="Calibri"/>
    </font>
    <font>
      <b/>
      <sz val="18"/>
      <color theme="1"/>
      <name val="Calibri"/>
    </font>
    <font>
      <sz val="11"/>
      <name val="Calibri"/>
    </font>
    <font>
      <sz val="11"/>
      <color theme="1"/>
      <name val="Calibri"/>
    </font>
    <font>
      <b/>
      <sz val="11"/>
      <color theme="0"/>
      <name val="Calibri"/>
    </font>
    <font>
      <b/>
      <sz val="11"/>
      <color theme="1"/>
      <name val="Calibri"/>
      <family val="2"/>
      <scheme val="minor"/>
    </font>
    <font>
      <sz val="11"/>
      <color theme="0"/>
      <name val="Calibri"/>
      <family val="2"/>
      <scheme val="minor"/>
    </font>
    <font>
      <sz val="11"/>
      <name val="Calibri"/>
      <family val="2"/>
      <scheme val="minor"/>
    </font>
    <font>
      <sz val="8"/>
      <name val="Calibri"/>
      <family val="2"/>
      <scheme val="minor"/>
    </font>
  </fonts>
  <fills count="9">
    <fill>
      <patternFill patternType="none"/>
    </fill>
    <fill>
      <patternFill patternType="gray125"/>
    </fill>
    <fill>
      <patternFill patternType="solid">
        <fgColor rgb="FF013693"/>
        <bgColor rgb="FF013693"/>
      </patternFill>
    </fill>
    <fill>
      <patternFill patternType="solid">
        <fgColor theme="4" tint="-0.249977111117893"/>
        <bgColor indexed="64"/>
      </patternFill>
    </fill>
    <fill>
      <patternFill patternType="solid">
        <fgColor rgb="FFEDE734"/>
        <bgColor indexed="64"/>
      </patternFill>
    </fill>
    <fill>
      <patternFill patternType="solid">
        <fgColor theme="8" tint="-0.499984740745262"/>
        <bgColor indexed="64"/>
      </patternFill>
    </fill>
    <fill>
      <patternFill patternType="solid">
        <fgColor rgb="FFFEFEF0"/>
        <bgColor indexed="64"/>
      </patternFill>
    </fill>
    <fill>
      <patternFill patternType="solid">
        <fgColor theme="3"/>
        <bgColor indexed="64"/>
      </patternFill>
    </fill>
    <fill>
      <patternFill patternType="solid">
        <fgColor theme="4" tint="-0.499984740745262"/>
        <bgColor indexed="64"/>
      </patternFill>
    </fill>
  </fills>
  <borders count="3">
    <border>
      <left/>
      <right/>
      <top/>
      <bottom/>
      <diagonal/>
    </border>
    <border>
      <left/>
      <right/>
      <top/>
      <bottom style="thin">
        <color rgb="FF000000"/>
      </bottom>
      <diagonal/>
    </border>
    <border>
      <left/>
      <right/>
      <top/>
      <bottom style="thin">
        <color theme="4" tint="0.39997558519241921"/>
      </bottom>
      <diagonal/>
    </border>
  </borders>
  <cellStyleXfs count="1">
    <xf numFmtId="0" fontId="0" fillId="0" borderId="0"/>
  </cellStyleXfs>
  <cellXfs count="56">
    <xf numFmtId="0" fontId="0" fillId="0" borderId="0" xfId="0"/>
    <xf numFmtId="0" fontId="6" fillId="0" borderId="1" xfId="0" applyFont="1" applyBorder="1"/>
    <xf numFmtId="0" fontId="8" fillId="0" borderId="1" xfId="0" applyFont="1" applyBorder="1"/>
    <xf numFmtId="0" fontId="9" fillId="2" borderId="0" xfId="0" applyFont="1" applyFill="1" applyAlignment="1">
      <alignment horizontal="center"/>
    </xf>
    <xf numFmtId="0" fontId="8" fillId="0" borderId="0" xfId="0" applyFont="1" applyAlignment="1">
      <alignment horizontal="center"/>
    </xf>
    <xf numFmtId="14" fontId="8" fillId="0" borderId="0" xfId="0" applyNumberFormat="1" applyFont="1" applyAlignment="1">
      <alignment horizontal="center"/>
    </xf>
    <xf numFmtId="0" fontId="8" fillId="0" borderId="0" xfId="0" applyFont="1" applyAlignment="1">
      <alignment horizontal="left"/>
    </xf>
    <xf numFmtId="8" fontId="8" fillId="0" borderId="0" xfId="0" applyNumberFormat="1" applyFont="1" applyAlignment="1">
      <alignment horizontal="center"/>
    </xf>
    <xf numFmtId="3" fontId="8" fillId="0" borderId="0" xfId="0" applyNumberFormat="1" applyFont="1" applyAlignment="1">
      <alignment horizontal="center"/>
    </xf>
    <xf numFmtId="6" fontId="8" fillId="0" borderId="0" xfId="0" applyNumberFormat="1" applyFont="1" applyAlignment="1">
      <alignment horizontal="center"/>
    </xf>
    <xf numFmtId="9" fontId="8" fillId="0" borderId="0" xfId="0" applyNumberFormat="1" applyFont="1" applyAlignment="1">
      <alignment horizontal="center"/>
    </xf>
    <xf numFmtId="6" fontId="0" fillId="0" borderId="0" xfId="0" applyNumberFormat="1"/>
    <xf numFmtId="0" fontId="0" fillId="0" borderId="0" xfId="0" pivotButton="1"/>
    <xf numFmtId="0" fontId="4" fillId="3" borderId="0" xfId="0" applyFont="1" applyFill="1" applyAlignment="1">
      <alignment horizontal="centerContinuous"/>
    </xf>
    <xf numFmtId="0" fontId="4" fillId="3" borderId="0" xfId="0" applyFont="1" applyFill="1"/>
    <xf numFmtId="164" fontId="0" fillId="0" borderId="0" xfId="0" applyNumberFormat="1"/>
    <xf numFmtId="0" fontId="4" fillId="0" borderId="0" xfId="0" applyFont="1"/>
    <xf numFmtId="9" fontId="0" fillId="0" borderId="0" xfId="0" applyNumberFormat="1"/>
    <xf numFmtId="0" fontId="4" fillId="5" borderId="0" xfId="0" applyFont="1" applyFill="1"/>
    <xf numFmtId="0" fontId="11" fillId="3" borderId="0" xfId="0" applyFont="1" applyFill="1"/>
    <xf numFmtId="0" fontId="10" fillId="4" borderId="0" xfId="0" applyFont="1" applyFill="1" applyAlignment="1">
      <alignment horizontal="center"/>
    </xf>
    <xf numFmtId="0" fontId="4" fillId="0" borderId="0" xfId="0" applyFont="1" applyAlignment="1">
      <alignment vertical="center"/>
    </xf>
    <xf numFmtId="0" fontId="4" fillId="0" borderId="0" xfId="0" applyFont="1" applyAlignment="1">
      <alignment horizontal="centerContinuous"/>
    </xf>
    <xf numFmtId="0" fontId="4" fillId="3" borderId="0" xfId="0" applyFont="1" applyFill="1" applyAlignment="1">
      <alignment horizontal="left"/>
    </xf>
    <xf numFmtId="0" fontId="4" fillId="3" borderId="0" xfId="0" applyFont="1" applyFill="1" applyAlignment="1">
      <alignment horizontal="centerContinuous" vertical="center"/>
    </xf>
    <xf numFmtId="164" fontId="4" fillId="0" borderId="0" xfId="0" applyNumberFormat="1" applyFont="1"/>
    <xf numFmtId="164" fontId="12" fillId="0" borderId="0" xfId="0" applyNumberFormat="1" applyFont="1"/>
    <xf numFmtId="10" fontId="0" fillId="0" borderId="0" xfId="0" applyNumberFormat="1"/>
    <xf numFmtId="0" fontId="12" fillId="0" borderId="0" xfId="0" applyFont="1"/>
    <xf numFmtId="0" fontId="3" fillId="0" borderId="0" xfId="0" applyFont="1"/>
    <xf numFmtId="3" fontId="0" fillId="0" borderId="0" xfId="0" applyNumberFormat="1"/>
    <xf numFmtId="38" fontId="0" fillId="0" borderId="0" xfId="0" applyNumberFormat="1"/>
    <xf numFmtId="3" fontId="12" fillId="0" borderId="0" xfId="0" applyNumberFormat="1" applyFont="1"/>
    <xf numFmtId="0" fontId="0" fillId="3" borderId="0" xfId="0" applyFill="1" applyAlignment="1">
      <alignment horizontal="centerContinuous"/>
    </xf>
    <xf numFmtId="0" fontId="0" fillId="6" borderId="0" xfId="0" applyFill="1"/>
    <xf numFmtId="0" fontId="0" fillId="7" borderId="0" xfId="0" applyFill="1"/>
    <xf numFmtId="0" fontId="4" fillId="7" borderId="0" xfId="0" applyFont="1" applyFill="1" applyAlignment="1">
      <alignment horizontal="centerContinuous"/>
    </xf>
    <xf numFmtId="0" fontId="0" fillId="7" borderId="0" xfId="0" applyFill="1" applyAlignment="1">
      <alignment horizontal="centerContinuous"/>
    </xf>
    <xf numFmtId="165" fontId="0" fillId="0" borderId="0" xfId="0" applyNumberFormat="1"/>
    <xf numFmtId="8" fontId="0" fillId="0" borderId="0" xfId="0" applyNumberFormat="1"/>
    <xf numFmtId="0" fontId="2" fillId="0" borderId="0" xfId="0" applyFont="1"/>
    <xf numFmtId="0" fontId="4" fillId="8" borderId="0" xfId="0" applyFont="1" applyFill="1" applyAlignment="1">
      <alignment horizontal="centerContinuous"/>
    </xf>
    <xf numFmtId="0" fontId="0" fillId="8" borderId="0" xfId="0" applyFill="1" applyAlignment="1">
      <alignment horizontal="centerContinuous"/>
    </xf>
    <xf numFmtId="0" fontId="11" fillId="8" borderId="0" xfId="0" applyFont="1" applyFill="1"/>
    <xf numFmtId="0" fontId="4" fillId="8" borderId="2" xfId="0" applyFont="1" applyFill="1" applyBorder="1"/>
    <xf numFmtId="166" fontId="0" fillId="0" borderId="0" xfId="0" applyNumberFormat="1"/>
    <xf numFmtId="0" fontId="4" fillId="8" borderId="0" xfId="0" applyFont="1" applyFill="1"/>
    <xf numFmtId="167" fontId="0" fillId="0" borderId="0" xfId="0" applyNumberFormat="1"/>
    <xf numFmtId="168" fontId="0" fillId="0" borderId="0" xfId="0" applyNumberFormat="1"/>
    <xf numFmtId="0" fontId="1" fillId="0" borderId="0" xfId="0" applyFont="1"/>
    <xf numFmtId="0" fontId="5" fillId="0" borderId="0" xfId="0" applyFont="1" applyAlignment="1">
      <alignment horizontal="left" vertical="center"/>
    </xf>
    <xf numFmtId="0" fontId="0" fillId="0" borderId="0" xfId="0"/>
    <xf numFmtId="0" fontId="7" fillId="0" borderId="1" xfId="0" applyFont="1" applyBorder="1"/>
    <xf numFmtId="0" fontId="0" fillId="0" borderId="0" xfId="0" applyFill="1"/>
    <xf numFmtId="0" fontId="2" fillId="0" borderId="0" xfId="0" applyFont="1" applyFill="1"/>
    <xf numFmtId="0" fontId="1" fillId="0" borderId="0" xfId="0" applyFont="1" applyFill="1"/>
  </cellXfs>
  <cellStyles count="1">
    <cellStyle name="Normal" xfId="0" builtinId="0"/>
  </cellStyles>
  <dxfs count="133">
    <dxf>
      <font>
        <b/>
        <i val="0"/>
        <color rgb="FF00B050"/>
      </font>
    </dxf>
    <dxf>
      <font>
        <b/>
        <i val="0"/>
        <color rgb="FFFF0000"/>
      </font>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numFmt numFmtId="165" formatCode="[&gt;=1000000]&quot;$&quot;0.0,,\ &quot;M&quot;;[&gt;=1000]&quot;$&quot;0.0,\ &quot;K&quot;;0"/>
    </dxf>
    <dxf>
      <fill>
        <patternFill patternType="solid">
          <bgColor theme="4" tint="-0.249977111117893"/>
        </patternFill>
      </fill>
    </dxf>
    <dxf>
      <font>
        <b/>
      </font>
    </dxf>
    <dxf>
      <font>
        <color theme="0"/>
      </font>
    </dxf>
    <dxf>
      <font>
        <b/>
      </font>
    </dxf>
    <dxf>
      <font>
        <color theme="0"/>
      </font>
    </dxf>
    <dxf>
      <fill>
        <patternFill patternType="solid">
          <bgColor theme="4" tint="-0.249977111117893"/>
        </patternFill>
      </fill>
    </dxf>
    <dxf>
      <font>
        <b/>
      </font>
    </dxf>
    <dxf>
      <font>
        <b/>
      </font>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numFmt numFmtId="13" formatCode="0%"/>
    </dxf>
    <dxf>
      <numFmt numFmtId="14" formatCode="0.00%"/>
    </dxf>
    <dxf>
      <font>
        <b/>
      </font>
    </dxf>
    <dxf>
      <font>
        <b/>
      </font>
    </dxf>
    <dxf>
      <font>
        <color theme="0"/>
      </font>
    </dxf>
    <dxf>
      <font>
        <color theme="0"/>
      </font>
    </dxf>
    <dxf>
      <fill>
        <patternFill patternType="solid">
          <bgColor theme="4" tint="-0.249977111117893"/>
        </patternFill>
      </fill>
    </dxf>
    <dxf>
      <fill>
        <patternFill patternType="solid">
          <bgColor theme="4" tint="-0.249977111117893"/>
        </patternFill>
      </fill>
    </dxf>
    <dxf>
      <font>
        <b/>
      </font>
    </dxf>
    <dxf>
      <font>
        <color theme="0"/>
      </font>
    </dxf>
    <dxf>
      <fill>
        <patternFill patternType="solid">
          <bgColor theme="4" tint="-0.249977111117893"/>
        </patternFill>
      </fill>
    </dxf>
    <dxf>
      <font>
        <b/>
      </font>
    </dxf>
    <dxf>
      <font>
        <b/>
      </font>
    </dxf>
    <dxf>
      <font>
        <color theme="0"/>
      </font>
    </dxf>
    <dxf>
      <font>
        <color theme="0"/>
      </font>
    </dxf>
    <dxf>
      <fill>
        <patternFill patternType="solid">
          <bgColor theme="4" tint="-0.249977111117893"/>
        </patternFill>
      </fill>
    </dxf>
    <dxf>
      <fill>
        <patternFill patternType="solid">
          <bgColor theme="4" tint="-0.249977111117893"/>
        </patternFill>
      </fill>
    </dxf>
    <dxf>
      <numFmt numFmtId="14" formatCode="0.00%"/>
    </dxf>
    <dxf>
      <numFmt numFmtId="13" formatCode="0%"/>
    </dxf>
    <dxf>
      <font>
        <color theme="0"/>
      </font>
    </dxf>
    <dxf>
      <font>
        <color theme="0"/>
      </font>
    </dxf>
    <dxf>
      <fill>
        <patternFill patternType="solid">
          <bgColor theme="4" tint="-0.249977111117893"/>
        </patternFill>
      </fill>
    </dxf>
    <dxf>
      <fill>
        <patternFill patternType="solid">
          <bgColor theme="4" tint="-0.249977111117893"/>
        </patternFill>
      </fill>
    </dxf>
    <dxf>
      <numFmt numFmtId="14" formatCode="0.00%"/>
    </dxf>
    <dxf>
      <font>
        <b/>
      </font>
    </dxf>
    <dxf>
      <font>
        <b/>
      </font>
    </dxf>
    <dxf>
      <font>
        <color theme="0"/>
      </font>
    </dxf>
    <dxf>
      <font>
        <color theme="0"/>
      </font>
    </dxf>
    <dxf>
      <fill>
        <patternFill patternType="solid">
          <bgColor theme="4" tint="-0.249977111117893"/>
        </patternFill>
      </fill>
    </dxf>
    <dxf>
      <fill>
        <patternFill patternType="solid">
          <bgColor theme="4" tint="-0.249977111117893"/>
        </patternFill>
      </fill>
    </dxf>
    <dxf>
      <numFmt numFmtId="165" formatCode="[&gt;=1000000]&quot;$&quot;0.0,,\ &quot;M&quot;;[&gt;=1000]&quot;$&quot;0.0,\ &quot;K&quot;;0"/>
    </dxf>
    <dxf>
      <font>
        <b/>
      </font>
    </dxf>
    <dxf>
      <font>
        <b/>
      </font>
    </dxf>
    <dxf>
      <font>
        <color theme="0"/>
      </font>
    </dxf>
    <dxf>
      <font>
        <color theme="0"/>
      </font>
    </dxf>
    <dxf>
      <fill>
        <patternFill patternType="solid">
          <bgColor theme="4" tint="-0.249977111117893"/>
        </patternFill>
      </fill>
    </dxf>
    <dxf>
      <fill>
        <patternFill patternType="solid">
          <bgColor theme="4" tint="-0.249977111117893"/>
        </patternFill>
      </fill>
    </dxf>
    <dxf>
      <fill>
        <patternFill patternType="solid">
          <bgColor theme="4" tint="-0.249977111117893"/>
        </patternFill>
      </fill>
    </dxf>
    <dxf>
      <font>
        <b/>
      </font>
    </dxf>
    <dxf>
      <font>
        <color theme="0"/>
      </font>
    </dxf>
    <dxf>
      <font>
        <b/>
      </font>
    </dxf>
    <dxf>
      <font>
        <color theme="0"/>
      </font>
    </dxf>
    <dxf>
      <fill>
        <patternFill patternType="solid">
          <bgColor theme="4" tint="-0.249977111117893"/>
        </patternFill>
      </fill>
    </dxf>
    <dxf>
      <font>
        <b/>
      </font>
    </dxf>
    <dxf>
      <font>
        <b/>
      </font>
    </dxf>
    <dxf>
      <font>
        <color theme="0"/>
      </font>
    </dxf>
    <dxf>
      <font>
        <color theme="0"/>
      </font>
    </dxf>
    <dxf>
      <fill>
        <patternFill patternType="solid">
          <bgColor theme="4" tint="-0.249977111117893"/>
        </patternFill>
      </fill>
    </dxf>
    <dxf>
      <fill>
        <patternFill patternType="solid">
          <bgColor theme="4" tint="-0.249977111117893"/>
        </patternFill>
      </fill>
    </dxf>
    <dxf>
      <numFmt numFmtId="165" formatCode="[&gt;=1000000]&quot;$&quot;0.0,,\ &quot;M&quot;;[&gt;=1000]&quot;$&quot;0.0,\ &quot;K&quot;;0"/>
    </dxf>
    <dxf>
      <font>
        <b/>
      </font>
    </dxf>
    <dxf>
      <font>
        <color theme="0"/>
      </font>
    </dxf>
    <dxf>
      <fill>
        <patternFill patternType="solid">
          <bgColor theme="4" tint="-0.249977111117893"/>
        </patternFill>
      </fill>
    </dxf>
    <dxf>
      <font>
        <b/>
      </font>
    </dxf>
    <dxf>
      <font>
        <b/>
      </font>
    </dxf>
    <dxf>
      <font>
        <color theme="0"/>
      </font>
    </dxf>
    <dxf>
      <font>
        <color theme="0"/>
      </font>
    </dxf>
    <dxf>
      <fill>
        <patternFill patternType="solid">
          <bgColor theme="4" tint="-0.249977111117893"/>
        </patternFill>
      </fill>
    </dxf>
    <dxf>
      <fill>
        <patternFill patternType="solid">
          <bgColor theme="4" tint="-0.249977111117893"/>
        </patternFill>
      </fill>
    </dxf>
    <dxf>
      <numFmt numFmtId="13" formatCode="0%"/>
    </dxf>
    <dxf>
      <numFmt numFmtId="14" formatCode="0.00%"/>
    </dxf>
    <dxf>
      <numFmt numFmtId="14" formatCode="0.00%"/>
    </dxf>
    <dxf>
      <font>
        <b/>
      </font>
    </dxf>
    <dxf>
      <font>
        <b/>
      </font>
    </dxf>
    <dxf>
      <font>
        <color theme="0"/>
      </font>
    </dxf>
    <dxf>
      <font>
        <color theme="0"/>
      </font>
    </dxf>
    <dxf>
      <fill>
        <patternFill patternType="solid">
          <bgColor theme="4" tint="-0.249977111117893"/>
        </patternFill>
      </fill>
    </dxf>
    <dxf>
      <fill>
        <patternFill patternType="solid">
          <bgColor theme="4" tint="-0.249977111117893"/>
        </patternFill>
      </fill>
    </dxf>
    <dxf>
      <numFmt numFmtId="6" formatCode="#,##0_);[Red]\(#,##0\)"/>
    </dxf>
    <dxf>
      <numFmt numFmtId="13" formatCode="0%"/>
    </dxf>
    <dxf>
      <numFmt numFmtId="14" formatCode="0.00%"/>
    </dxf>
    <dxf>
      <font>
        <b/>
      </font>
    </dxf>
    <dxf>
      <font>
        <b/>
      </font>
    </dxf>
    <dxf>
      <font>
        <color theme="0"/>
      </font>
    </dxf>
    <dxf>
      <font>
        <color theme="0"/>
      </font>
    </dxf>
    <dxf>
      <fill>
        <patternFill patternType="solid">
          <bgColor theme="4" tint="-0.249977111117893"/>
        </patternFill>
      </fill>
    </dxf>
    <dxf>
      <fill>
        <patternFill patternType="solid">
          <bgColor theme="4" tint="-0.249977111117893"/>
        </patternFill>
      </fill>
    </dxf>
    <dxf>
      <font>
        <b/>
      </font>
    </dxf>
    <dxf>
      <font>
        <color theme="0"/>
      </font>
    </dxf>
    <dxf>
      <fill>
        <patternFill patternType="solid">
          <bgColor theme="4" tint="-0.499984740745262"/>
        </patternFill>
      </fill>
    </dxf>
    <dxf>
      <numFmt numFmtId="165" formatCode="[&gt;=1000000]&quot;$&quot;0.0,,\ &quot;M&quot;;[&gt;=1000]&quot;$&quot;0.0,\ &quot;K&quot;;0"/>
    </dxf>
    <dxf>
      <font>
        <color theme="0"/>
      </font>
    </dxf>
    <dxf>
      <fill>
        <patternFill patternType="solid">
          <bgColor theme="4" tint="-0.499984740745262"/>
        </patternFill>
      </fill>
    </dxf>
    <dxf>
      <numFmt numFmtId="6" formatCode="#,##0_);[Red]\(#,##0\)"/>
    </dxf>
    <dxf>
      <numFmt numFmtId="13" formatCode="0%"/>
    </dxf>
    <dxf>
      <numFmt numFmtId="14" formatCode="0.00%"/>
    </dxf>
    <dxf>
      <font>
        <b/>
      </font>
    </dxf>
    <dxf>
      <font>
        <b/>
      </font>
    </dxf>
    <dxf>
      <font>
        <color theme="0"/>
      </font>
    </dxf>
    <dxf>
      <font>
        <color theme="0"/>
      </font>
    </dxf>
    <dxf>
      <fill>
        <patternFill patternType="solid">
          <bgColor theme="4" tint="-0.249977111117893"/>
        </patternFill>
      </fill>
    </dxf>
    <dxf>
      <fill>
        <patternFill patternType="solid">
          <bgColor theme="4" tint="-0.249977111117893"/>
        </patternFill>
      </fill>
    </dxf>
    <dxf>
      <numFmt numFmtId="165" formatCode="[&gt;=1000000]&quot;$&quot;0.0,,\ &quot;M&quot;;[&gt;=1000]&quot;$&quot;0.0,\ &quot;K&quot;;0"/>
    </dxf>
    <dxf>
      <font>
        <color theme="0"/>
        <family val="2"/>
      </font>
      <fill>
        <patternFill patternType="solid">
          <fgColor indexed="64"/>
          <bgColor theme="4" tint="-0.499984740745262"/>
        </patternFill>
      </fill>
    </dxf>
    <dxf>
      <numFmt numFmtId="166" formatCode="[&gt;=1000000]0.0,,\ &quot;M&quot;;[&gt;=1000]0.0,\ &quot;K&quot;;0"/>
    </dxf>
    <dxf>
      <font>
        <color theme="0"/>
        <family val="2"/>
      </font>
      <fill>
        <patternFill patternType="solid">
          <fgColor indexed="64"/>
          <bgColor theme="4" tint="-0.499984740745262"/>
        </patternFill>
      </fill>
    </dxf>
    <dxf>
      <numFmt numFmtId="165" formatCode="[&gt;=1000000]&quot;$&quot;0.0,,\ &quot;M&quot;;[&gt;=1000]&quot;$&quot;0.0,\ &quot;K&quot;;0"/>
    </dxf>
    <dxf>
      <font>
        <color theme="0"/>
      </font>
    </dxf>
    <dxf>
      <fill>
        <patternFill patternType="solid">
          <bgColor theme="4" tint="-0.499984740745262"/>
        </patternFill>
      </fill>
    </dxf>
  </dxfs>
  <tableStyles count="0" defaultTableStyle="TableStyleMedium2" defaultPivotStyle="PivotStyleLight16"/>
  <colors>
    <mruColors>
      <color rgb="FFD7E7F5"/>
      <color rgb="FF98C0E4"/>
      <color rgb="FF8FBAE1"/>
      <color rgb="FF8396AF"/>
      <color rgb="FF8497AE"/>
      <color rgb="FF90A1B6"/>
      <color rgb="FF92A3B8"/>
      <color rgb="FF9FAEC1"/>
      <color rgb="FFB7C3D1"/>
      <color rgb="FF95BE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'Revenue Analysis'!$AS$8</c:f>
              <c:strCache>
                <c:ptCount val="1"/>
                <c:pt idx="0">
                  <c:v>Profit Margin</c:v>
                </c:pt>
              </c:strCache>
            </c:strRef>
          </c:tx>
          <c:spPr>
            <a:ln w="38100" cap="rnd">
              <a:solidFill>
                <a:schemeClr val="tx2"/>
              </a:solidFill>
              <a:round/>
            </a:ln>
            <a:effectLst/>
          </c:spPr>
          <c:marker>
            <c:symbol val="circle"/>
            <c:size val="6"/>
            <c:spPr>
              <a:solidFill>
                <a:schemeClr val="bg1">
                  <a:lumMod val="95000"/>
                </a:schemeClr>
              </a:solidFill>
              <a:ln w="19050">
                <a:solidFill>
                  <a:schemeClr val="tx2"/>
                </a:solidFill>
              </a:ln>
              <a:effectLst/>
            </c:spPr>
          </c:marker>
          <c:dLbls>
            <c:dLbl>
              <c:idx val="0"/>
              <c:tx>
                <c:rich>
                  <a:bodyPr/>
                  <a:lstStyle/>
                  <a:p>
                    <a:fld id="{D589995F-54F1-4AAE-8613-5FC0A56A6C5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39D3-40A0-AA71-0EE73797DB42}"/>
                </c:ext>
              </c:extLst>
            </c:dLbl>
            <c:dLbl>
              <c:idx val="1"/>
              <c:tx>
                <c:rich>
                  <a:bodyPr/>
                  <a:lstStyle/>
                  <a:p>
                    <a:fld id="{21051EE0-599D-4F2F-AFEE-76C2533017D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39D3-40A0-AA71-0EE73797DB42}"/>
                </c:ext>
              </c:extLst>
            </c:dLbl>
            <c:dLbl>
              <c:idx val="2"/>
              <c:tx>
                <c:rich>
                  <a:bodyPr/>
                  <a:lstStyle/>
                  <a:p>
                    <a:fld id="{836B93A4-1282-46BC-A970-020DC8FD0F7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39D3-40A0-AA71-0EE73797DB42}"/>
                </c:ext>
              </c:extLst>
            </c:dLbl>
            <c:dLbl>
              <c:idx val="3"/>
              <c:tx>
                <c:rich>
                  <a:bodyPr/>
                  <a:lstStyle/>
                  <a:p>
                    <a:fld id="{3BF845DC-5161-40CD-A6B4-4A75D8E74E0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9D3-40A0-AA71-0EE73797DB42}"/>
                </c:ext>
              </c:extLst>
            </c:dLbl>
            <c:dLbl>
              <c:idx val="4"/>
              <c:tx>
                <c:rich>
                  <a:bodyPr/>
                  <a:lstStyle/>
                  <a:p>
                    <a:fld id="{23AE9B4A-B91F-435F-A9B1-C58FD998260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9D3-40A0-AA71-0EE73797DB42}"/>
                </c:ext>
              </c:extLst>
            </c:dLbl>
            <c:dLbl>
              <c:idx val="5"/>
              <c:tx>
                <c:rich>
                  <a:bodyPr/>
                  <a:lstStyle/>
                  <a:p>
                    <a:fld id="{12B8DB45-4127-433D-AAC3-AD32DA8AC40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39D3-40A0-AA71-0EE73797DB42}"/>
                </c:ext>
              </c:extLst>
            </c:dLbl>
            <c:dLbl>
              <c:idx val="6"/>
              <c:tx>
                <c:rich>
                  <a:bodyPr/>
                  <a:lstStyle/>
                  <a:p>
                    <a:fld id="{80B442BA-70A0-48D0-943D-29D548FDE52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39D3-40A0-AA71-0EE73797DB42}"/>
                </c:ext>
              </c:extLst>
            </c:dLbl>
            <c:dLbl>
              <c:idx val="7"/>
              <c:tx>
                <c:rich>
                  <a:bodyPr/>
                  <a:lstStyle/>
                  <a:p>
                    <a:fld id="{EB14684F-93F5-4833-ACE5-B3A8C7D16B6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39D3-40A0-AA71-0EE73797DB42}"/>
                </c:ext>
              </c:extLst>
            </c:dLbl>
            <c:dLbl>
              <c:idx val="8"/>
              <c:tx>
                <c:rich>
                  <a:bodyPr/>
                  <a:lstStyle/>
                  <a:p>
                    <a:fld id="{EEB03768-7801-42EE-82E7-A697A853023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39D3-40A0-AA71-0EE73797DB42}"/>
                </c:ext>
              </c:extLst>
            </c:dLbl>
            <c:dLbl>
              <c:idx val="9"/>
              <c:tx>
                <c:rich>
                  <a:bodyPr/>
                  <a:lstStyle/>
                  <a:p>
                    <a:fld id="{91D224D5-5425-4336-ACF7-D8530584BD9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39D3-40A0-AA71-0EE73797DB42}"/>
                </c:ext>
              </c:extLst>
            </c:dLbl>
            <c:dLbl>
              <c:idx val="10"/>
              <c:tx>
                <c:rich>
                  <a:bodyPr/>
                  <a:lstStyle/>
                  <a:p>
                    <a:fld id="{FB4ED67E-273C-4B9F-9EAC-A3B255F11F2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39D3-40A0-AA71-0EE73797DB42}"/>
                </c:ext>
              </c:extLst>
            </c:dLbl>
            <c:dLbl>
              <c:idx val="11"/>
              <c:tx>
                <c:rich>
                  <a:bodyPr/>
                  <a:lstStyle/>
                  <a:p>
                    <a:fld id="{B4C6F7C2-0496-4411-AED3-3F1ACABDBF5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39D3-40A0-AA71-0EE73797DB42}"/>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'Revenue Analysis'!$AQ$9:$AQ$20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 Analysis'!$AS$9:$AS$20</c:f>
              <c:numCache>
                <c:formatCode>0%</c:formatCode>
                <c:ptCount val="12"/>
                <c:pt idx="0">
                  <c:v>0.35173805681663051</c:v>
                </c:pt>
                <c:pt idx="1">
                  <c:v>0.35012574682096093</c:v>
                </c:pt>
                <c:pt idx="2">
                  <c:v>0.35979772187590592</c:v>
                </c:pt>
                <c:pt idx="3">
                  <c:v>0.38096832650055024</c:v>
                </c:pt>
                <c:pt idx="4">
                  <c:v>0.37196761539378281</c:v>
                </c:pt>
                <c:pt idx="5">
                  <c:v>0.35740006912885142</c:v>
                </c:pt>
                <c:pt idx="6">
                  <c:v>0.35666789969080093</c:v>
                </c:pt>
                <c:pt idx="7">
                  <c:v>0.37379690088343792</c:v>
                </c:pt>
                <c:pt idx="8">
                  <c:v>0.39929183831068665</c:v>
                </c:pt>
                <c:pt idx="9">
                  <c:v>0.39239617047028486</c:v>
                </c:pt>
                <c:pt idx="10">
                  <c:v>0.36481715065754083</c:v>
                </c:pt>
                <c:pt idx="11">
                  <c:v>0.36800421535124112</c:v>
                </c:pt>
              </c:numCache>
            </c:numRef>
          </c:val>
          <c:smooth val="0"/>
          <c:extLst>
            <c:ext xmlns:c15="http://schemas.microsoft.com/office/drawing/2012/chart" uri="{02D57815-91ED-43cb-92C2-25804820EDAC}">
              <c15:datalabelsRange>
                <c15:f>'Revenue Analysis'!$AT$9:$AT$20</c15:f>
                <c15:dlblRangeCache>
                  <c:ptCount val="12"/>
                  <c:pt idx="0">
                    <c:v>25.1M</c:v>
                  </c:pt>
                  <c:pt idx="1">
                    <c:v>21.4M</c:v>
                  </c:pt>
                  <c:pt idx="2">
                    <c:v>20.4M</c:v>
                  </c:pt>
                  <c:pt idx="3">
                    <c:v>27.6M</c:v>
                  </c:pt>
                  <c:pt idx="4">
                    <c:v>29.9M</c:v>
                  </c:pt>
                  <c:pt idx="5">
                    <c:v>26.7M</c:v>
                  </c:pt>
                  <c:pt idx="6">
                    <c:v>34.1M</c:v>
                  </c:pt>
                  <c:pt idx="7">
                    <c:v>34.5M</c:v>
                  </c:pt>
                  <c:pt idx="8">
                    <c:v>31.0M</c:v>
                  </c:pt>
                  <c:pt idx="9">
                    <c:v>25.1M</c:v>
                  </c:pt>
                  <c:pt idx="10">
                    <c:v>24.8M</c:v>
                  </c:pt>
                  <c:pt idx="11">
                    <c:v>31.6M</c:v>
                  </c:pt>
                </c15:dlblRangeCache>
              </c15:datalabelsRange>
            </c:ext>
            <c:ext xmlns:c16="http://schemas.microsoft.com/office/drawing/2014/chart" uri="{C3380CC4-5D6E-409C-BE32-E72D297353CC}">
              <c16:uniqueId val="{0000000C-39D3-40A0-AA71-0EE73797DB42}"/>
            </c:ext>
          </c:extLst>
        </c:ser>
        <c:dLbls>
          <c:showLegendKey val="0"/>
          <c:showVal val="0"/>
          <c:showCatName val="0"/>
          <c:showSerName val="0"/>
          <c:showPercent val="0"/>
          <c:showBubbleSize val="0"/>
        </c:dLbls>
        <c:marker val="1"/>
        <c:smooth val="0"/>
        <c:axId val="604619592"/>
        <c:axId val="604625712"/>
      </c:lineChart>
      <c:catAx>
        <c:axId val="604619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2"/>
                </a:solidFill>
                <a:latin typeface="+mn-lt"/>
                <a:ea typeface="+mn-ea"/>
                <a:cs typeface="+mn-cs"/>
              </a:defRPr>
            </a:pPr>
            <a:endParaRPr lang="en-US"/>
          </a:p>
        </c:txPr>
        <c:crossAx val="604625712"/>
        <c:crosses val="autoZero"/>
        <c:auto val="1"/>
        <c:lblAlgn val="ctr"/>
        <c:lblOffset val="100"/>
        <c:noMultiLvlLbl val="0"/>
      </c:catAx>
      <c:valAx>
        <c:axId val="604625712"/>
        <c:scaling>
          <c:orientation val="minMax"/>
        </c:scaling>
        <c:delete val="1"/>
        <c:axPos val="l"/>
        <c:numFmt formatCode="0%" sourceLinked="1"/>
        <c:majorTickMark val="none"/>
        <c:minorTickMark val="none"/>
        <c:tickLblPos val="nextTo"/>
        <c:crossAx val="604619592"/>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'Revenue Analysis'!$U$13</c:f>
              <c:strCache>
                <c:ptCount val="1"/>
                <c:pt idx="0">
                  <c:v> Total Sales</c:v>
                </c:pt>
              </c:strCache>
            </c:strRef>
          </c:tx>
          <c:spPr>
            <a:solidFill>
              <a:schemeClr val="tx2"/>
            </a:solidFill>
            <a:ln>
              <a:noFill/>
            </a:ln>
            <a:effectLst/>
          </c:spPr>
          <c:invertIfNegative val="0"/>
          <c:dPt>
            <c:idx val="0"/>
            <c:invertIfNegative val="0"/>
            <c:bubble3D val="0"/>
            <c:spPr>
              <a:solidFill>
                <a:schemeClr val="tx2"/>
              </a:solidFill>
              <a:ln>
                <a:noFill/>
              </a:ln>
              <a:effectLst/>
            </c:spPr>
            <c:extLst>
              <c:ext xmlns:c16="http://schemas.microsoft.com/office/drawing/2014/chart" uri="{C3380CC4-5D6E-409C-BE32-E72D297353CC}">
                <c16:uniqueId val="{00000001-6A4B-4D75-8CC7-7DC268B73D9D}"/>
              </c:ext>
            </c:extLst>
          </c:dPt>
          <c:dLbls>
            <c:dLbl>
              <c:idx val="0"/>
              <c:tx>
                <c:rich>
                  <a:bodyPr/>
                  <a:lstStyle/>
                  <a:p>
                    <a:fld id="{A4DB22FD-4DB1-4040-BC60-7501CBEA145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6A4B-4D75-8CC7-7DC268B73D9D}"/>
                </c:ext>
              </c:extLst>
            </c:dLbl>
            <c:dLbl>
              <c:idx val="1"/>
              <c:tx>
                <c:rich>
                  <a:bodyPr/>
                  <a:lstStyle/>
                  <a:p>
                    <a:fld id="{66FBF913-94F9-4AF5-8D6C-12F9E14F765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6A4B-4D75-8CC7-7DC268B73D9D}"/>
                </c:ext>
              </c:extLst>
            </c:dLbl>
            <c:dLbl>
              <c:idx val="2"/>
              <c:tx>
                <c:rich>
                  <a:bodyPr/>
                  <a:lstStyle/>
                  <a:p>
                    <a:fld id="{8F594986-20BA-491D-ADA1-0C07FD483E8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A4B-4D75-8CC7-7DC268B73D9D}"/>
                </c:ext>
              </c:extLst>
            </c:dLbl>
            <c:dLbl>
              <c:idx val="3"/>
              <c:tx>
                <c:rich>
                  <a:bodyPr/>
                  <a:lstStyle/>
                  <a:p>
                    <a:fld id="{596E57DA-B31D-4D91-9202-7331A94EFF0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A4B-4D75-8CC7-7DC268B73D9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'Revenue Analysis'!$T$14:$T$17</c:f>
              <c:strCache>
                <c:ptCount val="4"/>
                <c:pt idx="0">
                  <c:v>Qtr3</c:v>
                </c:pt>
                <c:pt idx="1">
                  <c:v>Qtr2</c:v>
                </c:pt>
                <c:pt idx="2">
                  <c:v>Qtr4</c:v>
                </c:pt>
                <c:pt idx="3">
                  <c:v>Qtr1</c:v>
                </c:pt>
              </c:strCache>
            </c:strRef>
          </c:cat>
          <c:val>
            <c:numRef>
              <c:f>'Revenue Analysis'!$U$14:$U$17</c:f>
              <c:numCache>
                <c:formatCode>"$"#,##0</c:formatCode>
                <c:ptCount val="4"/>
                <c:pt idx="0">
                  <c:v>265308354</c:v>
                </c:pt>
                <c:pt idx="1">
                  <c:v>227595037</c:v>
                </c:pt>
                <c:pt idx="2">
                  <c:v>217610330</c:v>
                </c:pt>
                <c:pt idx="3">
                  <c:v>189388404</c:v>
                </c:pt>
              </c:numCache>
            </c:numRef>
          </c:val>
          <c:extLst>
            <c:ext xmlns:c15="http://schemas.microsoft.com/office/drawing/2012/chart" uri="{02D57815-91ED-43cb-92C2-25804820EDAC}">
              <c15:datalabelsRange>
                <c15:f>'Revenue Analysis'!$Y$14:$Y$17</c15:f>
                <c15:dlblRangeCache>
                  <c:ptCount val="4"/>
                  <c:pt idx="0">
                    <c:v>265.3M</c:v>
                  </c:pt>
                  <c:pt idx="1">
                    <c:v>227.6M</c:v>
                  </c:pt>
                  <c:pt idx="2">
                    <c:v>217.6M</c:v>
                  </c:pt>
                  <c:pt idx="3">
                    <c:v>189.4M</c:v>
                  </c:pt>
                </c15:dlblRangeCache>
              </c15:datalabelsRange>
            </c:ext>
            <c:ext xmlns:c16="http://schemas.microsoft.com/office/drawing/2014/chart" uri="{C3380CC4-5D6E-409C-BE32-E72D297353CC}">
              <c16:uniqueId val="{00000005-6A4B-4D75-8CC7-7DC268B73D9D}"/>
            </c:ext>
          </c:extLst>
        </c:ser>
        <c:ser>
          <c:idx val="1"/>
          <c:order val="1"/>
          <c:tx>
            <c:strRef>
              <c:f>'Revenue Analysis'!$V$13</c:f>
              <c:strCache>
                <c:ptCount val="1"/>
                <c:pt idx="0">
                  <c:v>Revenue Highlight</c:v>
                </c:pt>
              </c:strCache>
            </c:strRef>
          </c:tx>
          <c:spPr>
            <a:solidFill>
              <a:srgbClr val="C00000"/>
            </a:solidFill>
            <a:ln>
              <a:noFill/>
            </a:ln>
            <a:effectLst/>
          </c:spPr>
          <c:invertIfNegative val="0"/>
          <c:dPt>
            <c:idx val="0"/>
            <c:invertIfNegative val="0"/>
            <c:bubble3D val="0"/>
            <c:spPr>
              <a:solidFill>
                <a:srgbClr val="98C0E4"/>
              </a:solidFill>
              <a:ln>
                <a:noFill/>
              </a:ln>
              <a:effectLst>
                <a:glow rad="127000">
                  <a:srgbClr val="00B050">
                    <a:alpha val="50000"/>
                  </a:srgbClr>
                </a:glow>
              </a:effectLst>
            </c:spPr>
            <c:extLst>
              <c:ext xmlns:c16="http://schemas.microsoft.com/office/drawing/2014/chart" uri="{C3380CC4-5D6E-409C-BE32-E72D297353CC}">
                <c16:uniqueId val="{00000007-6A4B-4D75-8CC7-7DC268B73D9D}"/>
              </c:ext>
            </c:extLst>
          </c:dPt>
          <c:dPt>
            <c:idx val="1"/>
            <c:invertIfNegative val="0"/>
            <c:bubble3D val="0"/>
            <c:spPr>
              <a:solidFill>
                <a:srgbClr val="98C0E4"/>
              </a:solidFill>
              <a:ln>
                <a:noFill/>
              </a:ln>
              <a:effectLst/>
            </c:spPr>
            <c:extLst>
              <c:ext xmlns:c16="http://schemas.microsoft.com/office/drawing/2014/chart" uri="{C3380CC4-5D6E-409C-BE32-E72D297353CC}">
                <c16:uniqueId val="{00000009-6A4B-4D75-8CC7-7DC268B73D9D}"/>
              </c:ext>
            </c:extLst>
          </c:dPt>
          <c:dPt>
            <c:idx val="2"/>
            <c:invertIfNegative val="0"/>
            <c:bubble3D val="0"/>
            <c:spPr>
              <a:solidFill>
                <a:srgbClr val="98C0E4"/>
              </a:solidFill>
              <a:ln>
                <a:noFill/>
              </a:ln>
              <a:effectLst/>
            </c:spPr>
            <c:extLst>
              <c:ext xmlns:c16="http://schemas.microsoft.com/office/drawing/2014/chart" uri="{C3380CC4-5D6E-409C-BE32-E72D297353CC}">
                <c16:uniqueId val="{0000000B-6A4B-4D75-8CC7-7DC268B73D9D}"/>
              </c:ext>
            </c:extLst>
          </c:dPt>
          <c:dPt>
            <c:idx val="3"/>
            <c:invertIfNegative val="0"/>
            <c:bubble3D val="0"/>
            <c:spPr>
              <a:solidFill>
                <a:srgbClr val="98C0E4"/>
              </a:solidFill>
              <a:ln>
                <a:noFill/>
              </a:ln>
              <a:effectLst>
                <a:glow rad="114300">
                  <a:srgbClr val="C00000">
                    <a:alpha val="50000"/>
                  </a:srgbClr>
                </a:glow>
              </a:effectLst>
            </c:spPr>
            <c:extLst>
              <c:ext xmlns:c16="http://schemas.microsoft.com/office/drawing/2014/chart" uri="{C3380CC4-5D6E-409C-BE32-E72D297353CC}">
                <c16:uniqueId val="{0000000D-6A4B-4D75-8CC7-7DC268B73D9D}"/>
              </c:ext>
            </c:extLst>
          </c:dPt>
          <c:cat>
            <c:strRef>
              <c:f>'Revenue Analysis'!$T$14:$T$17</c:f>
              <c:strCache>
                <c:ptCount val="4"/>
                <c:pt idx="0">
                  <c:v>Qtr3</c:v>
                </c:pt>
                <c:pt idx="1">
                  <c:v>Qtr2</c:v>
                </c:pt>
                <c:pt idx="2">
                  <c:v>Qtr4</c:v>
                </c:pt>
                <c:pt idx="3">
                  <c:v>Qtr1</c:v>
                </c:pt>
              </c:strCache>
            </c:strRef>
          </c:cat>
          <c:val>
            <c:numRef>
              <c:f>'Revenue Analysis'!$V$14:$V$17</c:f>
              <c:numCache>
                <c:formatCode>General</c:formatCode>
                <c:ptCount val="4"/>
                <c:pt idx="0">
                  <c:v>265308354</c:v>
                </c:pt>
                <c:pt idx="1">
                  <c:v>#N/A</c:v>
                </c:pt>
                <c:pt idx="2">
                  <c:v>#N/A</c:v>
                </c:pt>
                <c:pt idx="3">
                  <c:v>#N/A</c:v>
                </c:pt>
              </c:numCache>
            </c:numRef>
          </c:val>
          <c:extLst>
            <c:ext xmlns:c16="http://schemas.microsoft.com/office/drawing/2014/chart" uri="{C3380CC4-5D6E-409C-BE32-E72D297353CC}">
              <c16:uniqueId val="{0000000E-6A4B-4D75-8CC7-7DC268B73D9D}"/>
            </c:ext>
          </c:extLst>
        </c:ser>
        <c:dLbls>
          <c:showLegendKey val="0"/>
          <c:showVal val="0"/>
          <c:showCatName val="0"/>
          <c:showSerName val="0"/>
          <c:showPercent val="0"/>
          <c:showBubbleSize val="0"/>
        </c:dLbls>
        <c:gapWidth val="120"/>
        <c:overlap val="100"/>
        <c:axId val="617536280"/>
        <c:axId val="617542040"/>
      </c:barChart>
      <c:lineChart>
        <c:grouping val="standard"/>
        <c:varyColors val="0"/>
        <c:ser>
          <c:idx val="2"/>
          <c:order val="2"/>
          <c:tx>
            <c:strRef>
              <c:f>'Revenue Analysis'!$W$13</c:f>
              <c:strCache>
                <c:ptCount val="1"/>
                <c:pt idx="0">
                  <c:v> Operating Profit</c:v>
                </c:pt>
              </c:strCache>
            </c:strRef>
          </c:tx>
          <c:spPr>
            <a:ln w="38100" cap="rnd">
              <a:solidFill>
                <a:schemeClr val="tx2"/>
              </a:solidFill>
              <a:round/>
            </a:ln>
            <a:effectLst/>
          </c:spPr>
          <c:marker>
            <c:symbol val="square"/>
            <c:size val="7"/>
            <c:spPr>
              <a:solidFill>
                <a:schemeClr val="bg2"/>
              </a:solidFill>
              <a:ln w="19050">
                <a:solidFill>
                  <a:schemeClr val="tx2"/>
                </a:solidFill>
              </a:ln>
              <a:effectLst/>
            </c:spPr>
          </c:marker>
          <c:dLbls>
            <c:dLbl>
              <c:idx val="0"/>
              <c:tx>
                <c:rich>
                  <a:bodyPr/>
                  <a:lstStyle/>
                  <a:p>
                    <a:fld id="{B7F29769-31F7-47B5-B0DF-9A1CE740115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6A4B-4D75-8CC7-7DC268B73D9D}"/>
                </c:ext>
              </c:extLst>
            </c:dLbl>
            <c:dLbl>
              <c:idx val="1"/>
              <c:tx>
                <c:rich>
                  <a:bodyPr/>
                  <a:lstStyle/>
                  <a:p>
                    <a:fld id="{577E539A-5BAF-4A46-8003-C5ED5E16E35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6A4B-4D75-8CC7-7DC268B73D9D}"/>
                </c:ext>
              </c:extLst>
            </c:dLbl>
            <c:dLbl>
              <c:idx val="2"/>
              <c:tx>
                <c:rich>
                  <a:bodyPr/>
                  <a:lstStyle/>
                  <a:p>
                    <a:fld id="{260FEF52-D9FB-4BD9-9372-2C68F27C88C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6A4B-4D75-8CC7-7DC268B73D9D}"/>
                </c:ext>
              </c:extLst>
            </c:dLbl>
            <c:dLbl>
              <c:idx val="3"/>
              <c:tx>
                <c:rich>
                  <a:bodyPr/>
                  <a:lstStyle/>
                  <a:p>
                    <a:fld id="{CA257D35-C209-436A-AA90-56F4021C7C5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6A4B-4D75-8CC7-7DC268B73D9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'Revenue Analysis'!$T$14:$T$17</c:f>
              <c:strCache>
                <c:ptCount val="4"/>
                <c:pt idx="0">
                  <c:v>Qtr3</c:v>
                </c:pt>
                <c:pt idx="1">
                  <c:v>Qtr2</c:v>
                </c:pt>
                <c:pt idx="2">
                  <c:v>Qtr4</c:v>
                </c:pt>
                <c:pt idx="3">
                  <c:v>Qtr1</c:v>
                </c:pt>
              </c:strCache>
            </c:strRef>
          </c:cat>
          <c:val>
            <c:numRef>
              <c:f>'Revenue Analysis'!$W$14:$W$17</c:f>
              <c:numCache>
                <c:formatCode>"$"#,##0</c:formatCode>
                <c:ptCount val="4"/>
                <c:pt idx="0">
                  <c:v>99515925.61999996</c:v>
                </c:pt>
                <c:pt idx="1">
                  <c:v>84220208.560000107</c:v>
                </c:pt>
                <c:pt idx="2">
                  <c:v>81424168.060000017</c:v>
                </c:pt>
                <c:pt idx="3">
                  <c:v>66974459.210000053</c:v>
                </c:pt>
              </c:numCache>
            </c:numRef>
          </c:val>
          <c:smooth val="1"/>
          <c:extLst>
            <c:ext xmlns:c15="http://schemas.microsoft.com/office/drawing/2012/chart" uri="{02D57815-91ED-43cb-92C2-25804820EDAC}">
              <c15:datalabelsRange>
                <c15:f>'Revenue Analysis'!$Z$14:$Z$17</c15:f>
                <c15:dlblRangeCache>
                  <c:ptCount val="4"/>
                  <c:pt idx="0">
                    <c:v>99.5M</c:v>
                  </c:pt>
                  <c:pt idx="1">
                    <c:v>84.2M</c:v>
                  </c:pt>
                  <c:pt idx="2">
                    <c:v>81.4M</c:v>
                  </c:pt>
                  <c:pt idx="3">
                    <c:v>67.0M</c:v>
                  </c:pt>
                </c15:dlblRangeCache>
              </c15:datalabelsRange>
            </c:ext>
            <c:ext xmlns:c16="http://schemas.microsoft.com/office/drawing/2014/chart" uri="{C3380CC4-5D6E-409C-BE32-E72D297353CC}">
              <c16:uniqueId val="{00000013-6A4B-4D75-8CC7-7DC268B73D9D}"/>
            </c:ext>
          </c:extLst>
        </c:ser>
        <c:ser>
          <c:idx val="3"/>
          <c:order val="3"/>
          <c:tx>
            <c:strRef>
              <c:f>'Revenue Analysis'!$X$13</c:f>
              <c:strCache>
                <c:ptCount val="1"/>
                <c:pt idx="0">
                  <c:v>Profit Highlight</c:v>
                </c:pt>
              </c:strCache>
            </c:strRef>
          </c:tx>
          <c:spPr>
            <a:ln w="38100" cap="rnd">
              <a:solidFill>
                <a:srgbClr val="C00000"/>
              </a:solidFill>
              <a:round/>
            </a:ln>
            <a:effectLst/>
          </c:spPr>
          <c:marker>
            <c:symbol val="square"/>
            <c:size val="7"/>
            <c:spPr>
              <a:solidFill>
                <a:schemeClr val="bg2"/>
              </a:solidFill>
              <a:ln w="9525">
                <a:solidFill>
                  <a:srgbClr val="C00000"/>
                </a:solidFill>
              </a:ln>
              <a:effectLst/>
            </c:spPr>
          </c:marker>
          <c:cat>
            <c:strRef>
              <c:f>'Revenue Analysis'!$T$14:$T$17</c:f>
              <c:strCache>
                <c:ptCount val="4"/>
                <c:pt idx="0">
                  <c:v>Qtr3</c:v>
                </c:pt>
                <c:pt idx="1">
                  <c:v>Qtr2</c:v>
                </c:pt>
                <c:pt idx="2">
                  <c:v>Qtr4</c:v>
                </c:pt>
                <c:pt idx="3">
                  <c:v>Qtr1</c:v>
                </c:pt>
              </c:strCache>
            </c:strRef>
          </c:cat>
          <c:val>
            <c:numRef>
              <c:f>'Revenue Analysis'!$X$14:$X$17</c:f>
              <c:numCache>
                <c:formatCode>General</c:formatCode>
                <c:ptCount val="4"/>
                <c:pt idx="0">
                  <c:v>0</c:v>
                </c:pt>
                <c:pt idx="1">
                  <c:v>#N/A</c:v>
                </c:pt>
                <c:pt idx="2">
                  <c:v>#N/A</c:v>
                </c:pt>
                <c:pt idx="3">
                  <c:v>#N/A</c:v>
                </c:pt>
              </c:numCache>
            </c:numRef>
          </c:val>
          <c:smooth val="0"/>
          <c:extLst>
            <c:ext xmlns:c16="http://schemas.microsoft.com/office/drawing/2014/chart" uri="{C3380CC4-5D6E-409C-BE32-E72D297353CC}">
              <c16:uniqueId val="{00000014-6A4B-4D75-8CC7-7DC268B73D9D}"/>
            </c:ext>
          </c:extLst>
        </c:ser>
        <c:dLbls>
          <c:showLegendKey val="0"/>
          <c:showVal val="0"/>
          <c:showCatName val="0"/>
          <c:showSerName val="0"/>
          <c:showPercent val="0"/>
          <c:showBubbleSize val="0"/>
        </c:dLbls>
        <c:marker val="1"/>
        <c:smooth val="0"/>
        <c:axId val="617536280"/>
        <c:axId val="617542040"/>
      </c:lineChart>
      <c:catAx>
        <c:axId val="617536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542040"/>
        <c:crosses val="autoZero"/>
        <c:auto val="1"/>
        <c:lblAlgn val="ctr"/>
        <c:lblOffset val="100"/>
        <c:noMultiLvlLbl val="0"/>
      </c:catAx>
      <c:valAx>
        <c:axId val="617542040"/>
        <c:scaling>
          <c:orientation val="minMax"/>
        </c:scaling>
        <c:delete val="1"/>
        <c:axPos val="l"/>
        <c:numFmt formatCode="&quot;$&quot;#,##0" sourceLinked="1"/>
        <c:majorTickMark val="none"/>
        <c:minorTickMark val="none"/>
        <c:tickLblPos val="nextTo"/>
        <c:crossAx val="6175362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'Revenue Analysis'!$N$16</c:f>
              <c:strCache>
                <c:ptCount val="1"/>
                <c:pt idx="0">
                  <c:v> Operating Profit</c:v>
                </c:pt>
              </c:strCache>
            </c:strRef>
          </c:tx>
          <c:spPr>
            <a:solidFill>
              <a:schemeClr val="tx2"/>
            </a:solidFill>
            <a:ln>
              <a:noFill/>
            </a:ln>
            <a:effectLst/>
          </c:spPr>
          <c:invertIfNegative val="0"/>
          <c:dLbls>
            <c:dLbl>
              <c:idx val="0"/>
              <c:tx>
                <c:rich>
                  <a:bodyPr/>
                  <a:lstStyle/>
                  <a:p>
                    <a:fld id="{4598EC13-9EBF-4CAA-906A-0E713C4946F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C2FC-4DC3-9D61-3DF035317D21}"/>
                </c:ext>
              </c:extLst>
            </c:dLbl>
            <c:dLbl>
              <c:idx val="1"/>
              <c:tx>
                <c:rich>
                  <a:bodyPr/>
                  <a:lstStyle/>
                  <a:p>
                    <a:fld id="{24C77779-831F-4FCC-AB9C-04890B6E895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C2FC-4DC3-9D61-3DF035317D21}"/>
                </c:ext>
              </c:extLst>
            </c:dLbl>
            <c:dLbl>
              <c:idx val="2"/>
              <c:tx>
                <c:rich>
                  <a:bodyPr/>
                  <a:lstStyle/>
                  <a:p>
                    <a:fld id="{1DA2D4F0-A764-4A45-A46C-0074410DC05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C2FC-4DC3-9D61-3DF035317D21}"/>
                </c:ext>
              </c:extLst>
            </c:dLbl>
            <c:dLbl>
              <c:idx val="3"/>
              <c:tx>
                <c:rich>
                  <a:bodyPr/>
                  <a:lstStyle/>
                  <a:p>
                    <a:fld id="{9D24CA14-479D-42EE-ADDD-A57974AD4AC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2FC-4DC3-9D61-3DF035317D21}"/>
                </c:ext>
              </c:extLst>
            </c:dLbl>
            <c:dLbl>
              <c:idx val="4"/>
              <c:tx>
                <c:rich>
                  <a:bodyPr/>
                  <a:lstStyle/>
                  <a:p>
                    <a:fld id="{9B2C96DA-6EFE-45C4-9698-C3E14C451D0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C2FC-4DC3-9D61-3DF035317D21}"/>
                </c:ext>
              </c:extLst>
            </c:dLbl>
            <c:dLbl>
              <c:idx val="5"/>
              <c:tx>
                <c:rich>
                  <a:bodyPr/>
                  <a:lstStyle/>
                  <a:p>
                    <a:fld id="{5C8EF6C5-24F9-463B-9BC6-C0B2DC14830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C2FC-4DC3-9D61-3DF035317D2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'Revenue Analysis'!$M$17:$M$22</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'Revenue Analysis'!$N$17:$N$22</c:f>
              <c:numCache>
                <c:formatCode>#,##0</c:formatCode>
                <c:ptCount val="6"/>
                <c:pt idx="0">
                  <c:v>82802260.619999707</c:v>
                </c:pt>
                <c:pt idx="1">
                  <c:v>68650970.560000017</c:v>
                </c:pt>
                <c:pt idx="2">
                  <c:v>51846888.190000139</c:v>
                </c:pt>
                <c:pt idx="3">
                  <c:v>45095826.810000047</c:v>
                </c:pt>
                <c:pt idx="4">
                  <c:v>44763030.330000028</c:v>
                </c:pt>
                <c:pt idx="5">
                  <c:v>38975784.93999999</c:v>
                </c:pt>
              </c:numCache>
            </c:numRef>
          </c:val>
          <c:extLst>
            <c:ext xmlns:c15="http://schemas.microsoft.com/office/drawing/2012/chart" uri="{02D57815-91ED-43cb-92C2-25804820EDAC}">
              <c15:datalabelsRange>
                <c15:f>'Revenue Analysis'!$Q$17:$Q$22</c15:f>
                <c15:dlblRangeCache>
                  <c:ptCount val="6"/>
                  <c:pt idx="0">
                    <c:v>82.8M</c:v>
                  </c:pt>
                  <c:pt idx="1">
                    <c:v>68.7M</c:v>
                  </c:pt>
                  <c:pt idx="2">
                    <c:v>51.8M</c:v>
                  </c:pt>
                  <c:pt idx="3">
                    <c:v>45.1M</c:v>
                  </c:pt>
                  <c:pt idx="4">
                    <c:v>44.8M</c:v>
                  </c:pt>
                  <c:pt idx="5">
                    <c:v>39.0M</c:v>
                  </c:pt>
                </c15:dlblRangeCache>
              </c15:datalabelsRange>
            </c:ext>
            <c:ext xmlns:c16="http://schemas.microsoft.com/office/drawing/2014/chart" uri="{C3380CC4-5D6E-409C-BE32-E72D297353CC}">
              <c16:uniqueId val="{00000006-C2FC-4DC3-9D61-3DF035317D21}"/>
            </c:ext>
          </c:extLst>
        </c:ser>
        <c:ser>
          <c:idx val="1"/>
          <c:order val="1"/>
          <c:tx>
            <c:strRef>
              <c:f>'Revenue Analysis'!$O$16</c:f>
              <c:strCache>
                <c:ptCount val="1"/>
              </c:strCache>
            </c:strRef>
          </c:tx>
          <c:spPr>
            <a:solidFill>
              <a:srgbClr val="98C0E4"/>
            </a:solidFill>
            <a:ln>
              <a:noFill/>
            </a:ln>
            <a:effectLst/>
          </c:spPr>
          <c:invertIfNegative val="0"/>
          <c:dPt>
            <c:idx val="0"/>
            <c:invertIfNegative val="0"/>
            <c:bubble3D val="0"/>
            <c:spPr>
              <a:solidFill>
                <a:srgbClr val="98C0E4"/>
              </a:solidFill>
              <a:ln>
                <a:noFill/>
              </a:ln>
              <a:effectLst>
                <a:glow rad="127000">
                  <a:srgbClr val="00B050">
                    <a:alpha val="50000"/>
                  </a:srgbClr>
                </a:glow>
              </a:effectLst>
            </c:spPr>
            <c:extLst>
              <c:ext xmlns:c16="http://schemas.microsoft.com/office/drawing/2014/chart" uri="{C3380CC4-5D6E-409C-BE32-E72D297353CC}">
                <c16:uniqueId val="{00000008-C2FC-4DC3-9D61-3DF035317D21}"/>
              </c:ext>
            </c:extLst>
          </c:dPt>
          <c:dPt>
            <c:idx val="3"/>
            <c:invertIfNegative val="0"/>
            <c:bubble3D val="0"/>
            <c:spPr>
              <a:solidFill>
                <a:srgbClr val="98C0E4"/>
              </a:solidFill>
              <a:ln>
                <a:noFill/>
              </a:ln>
              <a:effectLst/>
            </c:spPr>
            <c:extLst>
              <c:ext xmlns:c16="http://schemas.microsoft.com/office/drawing/2014/chart" uri="{C3380CC4-5D6E-409C-BE32-E72D297353CC}">
                <c16:uniqueId val="{0000000A-C2FC-4DC3-9D61-3DF035317D21}"/>
              </c:ext>
            </c:extLst>
          </c:dPt>
          <c:dPt>
            <c:idx val="4"/>
            <c:invertIfNegative val="0"/>
            <c:bubble3D val="0"/>
            <c:spPr>
              <a:solidFill>
                <a:srgbClr val="98C0E4"/>
              </a:solidFill>
              <a:ln>
                <a:noFill/>
              </a:ln>
              <a:effectLst/>
            </c:spPr>
            <c:extLst>
              <c:ext xmlns:c16="http://schemas.microsoft.com/office/drawing/2014/chart" uri="{C3380CC4-5D6E-409C-BE32-E72D297353CC}">
                <c16:uniqueId val="{0000000C-C2FC-4DC3-9D61-3DF035317D21}"/>
              </c:ext>
            </c:extLst>
          </c:dPt>
          <c:dPt>
            <c:idx val="5"/>
            <c:invertIfNegative val="0"/>
            <c:bubble3D val="0"/>
            <c:spPr>
              <a:solidFill>
                <a:srgbClr val="98C0E4"/>
              </a:solidFill>
              <a:ln>
                <a:noFill/>
              </a:ln>
              <a:effectLst>
                <a:glow rad="114300">
                  <a:srgbClr val="C00000">
                    <a:alpha val="50000"/>
                  </a:srgbClr>
                </a:glow>
              </a:effectLst>
            </c:spPr>
            <c:extLst>
              <c:ext xmlns:c16="http://schemas.microsoft.com/office/drawing/2014/chart" uri="{C3380CC4-5D6E-409C-BE32-E72D297353CC}">
                <c16:uniqueId val="{0000000E-C2FC-4DC3-9D61-3DF035317D21}"/>
              </c:ext>
            </c:extLst>
          </c:dPt>
          <c:cat>
            <c:strRef>
              <c:f>'Revenue Analysis'!$M$17:$M$22</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'Revenue Analysis'!$O$17:$O$22</c:f>
              <c:numCache>
                <c:formatCode>#,##0</c:formatCode>
                <c:ptCount val="6"/>
                <c:pt idx="0">
                  <c:v>82802260.619999707</c:v>
                </c:pt>
                <c:pt idx="1">
                  <c:v>#N/A</c:v>
                </c:pt>
                <c:pt idx="2">
                  <c:v>#N/A</c:v>
                </c:pt>
                <c:pt idx="3">
                  <c:v>#N/A</c:v>
                </c:pt>
                <c:pt idx="4">
                  <c:v>#N/A</c:v>
                </c:pt>
                <c:pt idx="5">
                  <c:v>#N/A</c:v>
                </c:pt>
              </c:numCache>
            </c:numRef>
          </c:val>
          <c:extLst>
            <c:ext xmlns:c16="http://schemas.microsoft.com/office/drawing/2014/chart" uri="{C3380CC4-5D6E-409C-BE32-E72D297353CC}">
              <c16:uniqueId val="{0000000F-C2FC-4DC3-9D61-3DF035317D21}"/>
            </c:ext>
          </c:extLst>
        </c:ser>
        <c:dLbls>
          <c:showLegendKey val="0"/>
          <c:showVal val="0"/>
          <c:showCatName val="0"/>
          <c:showSerName val="0"/>
          <c:showPercent val="0"/>
          <c:showBubbleSize val="0"/>
        </c:dLbls>
        <c:gapWidth val="100"/>
        <c:overlap val="100"/>
        <c:axId val="642491536"/>
        <c:axId val="642494416"/>
      </c:barChart>
      <c:catAx>
        <c:axId val="642491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42494416"/>
        <c:crosses val="autoZero"/>
        <c:auto val="1"/>
        <c:lblAlgn val="ctr"/>
        <c:lblOffset val="100"/>
        <c:noMultiLvlLbl val="0"/>
      </c:catAx>
      <c:valAx>
        <c:axId val="642494416"/>
        <c:scaling>
          <c:orientation val="minMax"/>
        </c:scaling>
        <c:delete val="1"/>
        <c:axPos val="b"/>
        <c:numFmt formatCode="#,##0" sourceLinked="1"/>
        <c:majorTickMark val="none"/>
        <c:minorTickMark val="none"/>
        <c:tickLblPos val="nextTo"/>
        <c:crossAx val="64249153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nchor="ctr" anchorCtr="1"/>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'Revenue Analysis'!$K$16</c:f>
              <c:strCache>
                <c:ptCount val="1"/>
                <c:pt idx="0">
                  <c:v> Total Sales</c:v>
                </c:pt>
              </c:strCache>
            </c:strRef>
          </c:tx>
          <c:spPr>
            <a:solidFill>
              <a:schemeClr val="tx2"/>
            </a:solidFill>
            <a:ln>
              <a:noFill/>
            </a:ln>
            <a:effectLst/>
          </c:spPr>
          <c:invertIfNegative val="0"/>
          <c:dLbls>
            <c:dLbl>
              <c:idx val="0"/>
              <c:tx>
                <c:rich>
                  <a:bodyPr/>
                  <a:lstStyle/>
                  <a:p>
                    <a:fld id="{03CBCDAD-E209-4ED1-A541-874BEC04954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948C-463C-A325-D64629BA7524}"/>
                </c:ext>
              </c:extLst>
            </c:dLbl>
            <c:dLbl>
              <c:idx val="1"/>
              <c:tx>
                <c:rich>
                  <a:bodyPr/>
                  <a:lstStyle/>
                  <a:p>
                    <a:fld id="{86DC5678-AF2C-4677-916A-A91A43DFD6B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948C-463C-A325-D64629BA7524}"/>
                </c:ext>
              </c:extLst>
            </c:dLbl>
            <c:dLbl>
              <c:idx val="2"/>
              <c:tx>
                <c:rich>
                  <a:bodyPr/>
                  <a:lstStyle/>
                  <a:p>
                    <a:fld id="{70C75B04-30F8-4EC9-B2BC-9C8A763474E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948C-463C-A325-D64629BA7524}"/>
                </c:ext>
              </c:extLst>
            </c:dLbl>
            <c:dLbl>
              <c:idx val="3"/>
              <c:tx>
                <c:rich>
                  <a:bodyPr/>
                  <a:lstStyle/>
                  <a:p>
                    <a:fld id="{CEB4A883-70C1-4344-AFD7-715C5F1CBCA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948C-463C-A325-D64629BA7524}"/>
                </c:ext>
              </c:extLst>
            </c:dLbl>
            <c:dLbl>
              <c:idx val="4"/>
              <c:tx>
                <c:rich>
                  <a:bodyPr/>
                  <a:lstStyle/>
                  <a:p>
                    <a:fld id="{72B8D733-60C9-4168-9B49-A8A1D032348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948C-463C-A325-D64629BA7524}"/>
                </c:ext>
              </c:extLst>
            </c:dLbl>
            <c:dLbl>
              <c:idx val="5"/>
              <c:tx>
                <c:rich>
                  <a:bodyPr/>
                  <a:lstStyle/>
                  <a:p>
                    <a:fld id="{482F5FCA-A36D-4203-83BF-8BEF1E88511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48C-463C-A325-D64629BA752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'Revenue Analysis'!$J$17:$J$22</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'Revenue Analysis'!$K$17:$K$22</c:f>
              <c:numCache>
                <c:formatCode>#,##0</c:formatCode>
                <c:ptCount val="6"/>
                <c:pt idx="0">
                  <c:v>208826244</c:v>
                </c:pt>
                <c:pt idx="1">
                  <c:v>179038860</c:v>
                </c:pt>
                <c:pt idx="2">
                  <c:v>153673680</c:v>
                </c:pt>
                <c:pt idx="3">
                  <c:v>128002813</c:v>
                </c:pt>
                <c:pt idx="4">
                  <c:v>123728632</c:v>
                </c:pt>
                <c:pt idx="5">
                  <c:v>106631896</c:v>
                </c:pt>
              </c:numCache>
            </c:numRef>
          </c:val>
          <c:extLst>
            <c:ext xmlns:c15="http://schemas.microsoft.com/office/drawing/2012/chart" uri="{02D57815-91ED-43cb-92C2-25804820EDAC}">
              <c15:datalabelsRange>
                <c15:f>'Revenue Analysis'!$P$17:$P$22</c15:f>
                <c15:dlblRangeCache>
                  <c:ptCount val="6"/>
                  <c:pt idx="0">
                    <c:v>23%</c:v>
                  </c:pt>
                  <c:pt idx="1">
                    <c:v>20%</c:v>
                  </c:pt>
                  <c:pt idx="2">
                    <c:v>17%</c:v>
                  </c:pt>
                  <c:pt idx="3">
                    <c:v>14%</c:v>
                  </c:pt>
                  <c:pt idx="4">
                    <c:v>14%</c:v>
                  </c:pt>
                  <c:pt idx="5">
                    <c:v>12%</c:v>
                  </c:pt>
                </c15:dlblRangeCache>
              </c15:datalabelsRange>
            </c:ext>
            <c:ext xmlns:c16="http://schemas.microsoft.com/office/drawing/2014/chart" uri="{C3380CC4-5D6E-409C-BE32-E72D297353CC}">
              <c16:uniqueId val="{00000006-948C-463C-A325-D64629BA7524}"/>
            </c:ext>
          </c:extLst>
        </c:ser>
        <c:ser>
          <c:idx val="1"/>
          <c:order val="1"/>
          <c:tx>
            <c:strRef>
              <c:f>'Revenue Analysis'!$L$16</c:f>
              <c:strCache>
                <c:ptCount val="1"/>
              </c:strCache>
            </c:strRef>
          </c:tx>
          <c:spPr>
            <a:solidFill>
              <a:schemeClr val="tx2"/>
            </a:solidFill>
            <a:ln>
              <a:noFill/>
            </a:ln>
            <a:effectLst/>
          </c:spPr>
          <c:invertIfNegative val="0"/>
          <c:dPt>
            <c:idx val="0"/>
            <c:invertIfNegative val="0"/>
            <c:bubble3D val="0"/>
            <c:spPr>
              <a:solidFill>
                <a:srgbClr val="98C0E4"/>
              </a:solidFill>
              <a:ln>
                <a:noFill/>
              </a:ln>
              <a:effectLst>
                <a:glow rad="127000">
                  <a:srgbClr val="00B050">
                    <a:alpha val="50000"/>
                  </a:srgbClr>
                </a:glow>
              </a:effectLst>
            </c:spPr>
            <c:extLst>
              <c:ext xmlns:c16="http://schemas.microsoft.com/office/drawing/2014/chart" uri="{C3380CC4-5D6E-409C-BE32-E72D297353CC}">
                <c16:uniqueId val="{00000008-948C-463C-A325-D64629BA7524}"/>
              </c:ext>
            </c:extLst>
          </c:dPt>
          <c:dPt>
            <c:idx val="3"/>
            <c:invertIfNegative val="0"/>
            <c:bubble3D val="0"/>
            <c:spPr>
              <a:solidFill>
                <a:srgbClr val="C00000"/>
              </a:solidFill>
              <a:ln>
                <a:noFill/>
              </a:ln>
              <a:effectLst/>
            </c:spPr>
            <c:extLst>
              <c:ext xmlns:c16="http://schemas.microsoft.com/office/drawing/2014/chart" uri="{C3380CC4-5D6E-409C-BE32-E72D297353CC}">
                <c16:uniqueId val="{0000000A-948C-463C-A325-D64629BA7524}"/>
              </c:ext>
            </c:extLst>
          </c:dPt>
          <c:dPt>
            <c:idx val="4"/>
            <c:invertIfNegative val="0"/>
            <c:bubble3D val="0"/>
            <c:spPr>
              <a:solidFill>
                <a:srgbClr val="C00000"/>
              </a:solidFill>
              <a:ln>
                <a:noFill/>
              </a:ln>
              <a:effectLst/>
            </c:spPr>
            <c:extLst>
              <c:ext xmlns:c16="http://schemas.microsoft.com/office/drawing/2014/chart" uri="{C3380CC4-5D6E-409C-BE32-E72D297353CC}">
                <c16:uniqueId val="{0000000C-948C-463C-A325-D64629BA7524}"/>
              </c:ext>
            </c:extLst>
          </c:dPt>
          <c:dPt>
            <c:idx val="5"/>
            <c:invertIfNegative val="0"/>
            <c:bubble3D val="0"/>
            <c:spPr>
              <a:solidFill>
                <a:srgbClr val="98C0E4"/>
              </a:solidFill>
              <a:ln>
                <a:noFill/>
              </a:ln>
              <a:effectLst>
                <a:glow rad="114300">
                  <a:srgbClr val="C00000">
                    <a:alpha val="50000"/>
                  </a:srgbClr>
                </a:glow>
              </a:effectLst>
            </c:spPr>
            <c:extLst>
              <c:ext xmlns:c16="http://schemas.microsoft.com/office/drawing/2014/chart" uri="{C3380CC4-5D6E-409C-BE32-E72D297353CC}">
                <c16:uniqueId val="{0000000E-948C-463C-A325-D64629BA7524}"/>
              </c:ext>
            </c:extLst>
          </c:dPt>
          <c:cat>
            <c:strRef>
              <c:f>'Revenue Analysis'!$J$17:$J$22</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'Revenue Analysis'!$L$17:$L$22</c:f>
              <c:numCache>
                <c:formatCode>#,##0</c:formatCode>
                <c:ptCount val="6"/>
                <c:pt idx="0">
                  <c:v>208826244</c:v>
                </c:pt>
                <c:pt idx="1">
                  <c:v>#N/A</c:v>
                </c:pt>
                <c:pt idx="2">
                  <c:v>#N/A</c:v>
                </c:pt>
                <c:pt idx="3">
                  <c:v>#N/A</c:v>
                </c:pt>
                <c:pt idx="4">
                  <c:v>#N/A</c:v>
                </c:pt>
                <c:pt idx="5">
                  <c:v>#N/A</c:v>
                </c:pt>
              </c:numCache>
            </c:numRef>
          </c:val>
          <c:extLst>
            <c:ext xmlns:c16="http://schemas.microsoft.com/office/drawing/2014/chart" uri="{C3380CC4-5D6E-409C-BE32-E72D297353CC}">
              <c16:uniqueId val="{0000000F-948C-463C-A325-D64629BA7524}"/>
            </c:ext>
          </c:extLst>
        </c:ser>
        <c:dLbls>
          <c:showLegendKey val="0"/>
          <c:showVal val="0"/>
          <c:showCatName val="0"/>
          <c:showSerName val="0"/>
          <c:showPercent val="0"/>
          <c:showBubbleSize val="0"/>
        </c:dLbls>
        <c:gapWidth val="120"/>
        <c:overlap val="100"/>
        <c:axId val="374529016"/>
        <c:axId val="374526136"/>
      </c:barChart>
      <c:catAx>
        <c:axId val="374529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526136"/>
        <c:crosses val="autoZero"/>
        <c:auto val="1"/>
        <c:lblAlgn val="ctr"/>
        <c:lblOffset val="100"/>
        <c:noMultiLvlLbl val="0"/>
      </c:catAx>
      <c:valAx>
        <c:axId val="374526136"/>
        <c:scaling>
          <c:orientation val="minMax"/>
        </c:scaling>
        <c:delete val="1"/>
        <c:axPos val="l"/>
        <c:numFmt formatCode="#,##0" sourceLinked="1"/>
        <c:majorTickMark val="none"/>
        <c:minorTickMark val="none"/>
        <c:tickLblPos val="nextTo"/>
        <c:crossAx val="37452901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tx2"/>
              </a:solidFill>
              <a:ln w="19050">
                <a:noFill/>
              </a:ln>
              <a:effectLst/>
            </c:spPr>
            <c:extLst>
              <c:ext xmlns:c16="http://schemas.microsoft.com/office/drawing/2014/chart" uri="{C3380CC4-5D6E-409C-BE32-E72D297353CC}">
                <c16:uniqueId val="{00000001-7DEA-4C58-89AF-E4C89DDF7AA8}"/>
              </c:ext>
            </c:extLst>
          </c:dPt>
          <c:dPt>
            <c:idx val="1"/>
            <c:bubble3D val="0"/>
            <c:spPr>
              <a:noFill/>
              <a:ln w="19050">
                <a:noFill/>
              </a:ln>
              <a:effectLst/>
            </c:spPr>
            <c:extLst>
              <c:ext xmlns:c16="http://schemas.microsoft.com/office/drawing/2014/chart" uri="{C3380CC4-5D6E-409C-BE32-E72D297353CC}">
                <c16:uniqueId val="{00000003-7DEA-4C58-89AF-E4C89DDF7AA8}"/>
              </c:ext>
            </c:extLst>
          </c:dPt>
          <c:cat>
            <c:strRef>
              <c:f>'Regional Analysis'!$J$21:$K$21</c:f>
              <c:strCache>
                <c:ptCount val="2"/>
                <c:pt idx="0">
                  <c:v>Profit Margin</c:v>
                </c:pt>
                <c:pt idx="1">
                  <c:v>Full Percentage</c:v>
                </c:pt>
              </c:strCache>
            </c:strRef>
          </c:cat>
          <c:val>
            <c:numRef>
              <c:f>'Regional Analysis'!$J$22:$K$22</c:f>
              <c:numCache>
                <c:formatCode>0%</c:formatCode>
                <c:ptCount val="2"/>
                <c:pt idx="0">
                  <c:v>0.33195654687807613</c:v>
                </c:pt>
                <c:pt idx="1">
                  <c:v>1</c:v>
                </c:pt>
              </c:numCache>
            </c:numRef>
          </c:val>
          <c:extLst>
            <c:ext xmlns:c16="http://schemas.microsoft.com/office/drawing/2014/chart" uri="{C3380CC4-5D6E-409C-BE32-E72D297353CC}">
              <c16:uniqueId val="{00000004-7DEA-4C58-89AF-E4C89DDF7AA8}"/>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tx2"/>
              </a:solidFill>
              <a:ln w="19050">
                <a:noFill/>
              </a:ln>
              <a:effectLst/>
            </c:spPr>
            <c:extLst>
              <c:ext xmlns:c16="http://schemas.microsoft.com/office/drawing/2014/chart" uri="{C3380CC4-5D6E-409C-BE32-E72D297353CC}">
                <c16:uniqueId val="{00000001-7DEA-4C58-89AF-E4C89DDF7AA8}"/>
              </c:ext>
            </c:extLst>
          </c:dPt>
          <c:dPt>
            <c:idx val="1"/>
            <c:bubble3D val="0"/>
            <c:spPr>
              <a:noFill/>
              <a:ln w="19050">
                <a:noFill/>
              </a:ln>
              <a:effectLst/>
            </c:spPr>
            <c:extLst>
              <c:ext xmlns:c16="http://schemas.microsoft.com/office/drawing/2014/chart" uri="{C3380CC4-5D6E-409C-BE32-E72D297353CC}">
                <c16:uniqueId val="{00000003-7DEA-4C58-89AF-E4C89DDF7AA8}"/>
              </c:ext>
            </c:extLst>
          </c:dPt>
          <c:cat>
            <c:strRef>
              <c:f>'Regional Analysis'!$P$21:$Q$21</c:f>
              <c:strCache>
                <c:ptCount val="2"/>
                <c:pt idx="0">
                  <c:v>Profit Margin</c:v>
                </c:pt>
                <c:pt idx="1">
                  <c:v>Full Percentage</c:v>
                </c:pt>
              </c:strCache>
            </c:strRef>
          </c:cat>
          <c:val>
            <c:numRef>
              <c:f>'Regional Analysis'!$P$22:$Q$22</c:f>
              <c:numCache>
                <c:formatCode>0%</c:formatCode>
                <c:ptCount val="2"/>
                <c:pt idx="0">
                  <c:v>0.36322860240832833</c:v>
                </c:pt>
                <c:pt idx="1">
                  <c:v>1</c:v>
                </c:pt>
              </c:numCache>
            </c:numRef>
          </c:val>
          <c:extLst>
            <c:ext xmlns:c16="http://schemas.microsoft.com/office/drawing/2014/chart" uri="{C3380CC4-5D6E-409C-BE32-E72D297353CC}">
              <c16:uniqueId val="{00000004-7DEA-4C58-89AF-E4C89DDF7AA8}"/>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tx2"/>
              </a:solidFill>
              <a:ln w="19050">
                <a:noFill/>
              </a:ln>
              <a:effectLst/>
            </c:spPr>
            <c:extLst>
              <c:ext xmlns:c16="http://schemas.microsoft.com/office/drawing/2014/chart" uri="{C3380CC4-5D6E-409C-BE32-E72D297353CC}">
                <c16:uniqueId val="{00000001-7DEA-4C58-89AF-E4C89DDF7AA8}"/>
              </c:ext>
            </c:extLst>
          </c:dPt>
          <c:dPt>
            <c:idx val="1"/>
            <c:bubble3D val="0"/>
            <c:spPr>
              <a:noFill/>
              <a:ln w="19050">
                <a:noFill/>
              </a:ln>
              <a:effectLst/>
            </c:spPr>
            <c:extLst>
              <c:ext xmlns:c16="http://schemas.microsoft.com/office/drawing/2014/chart" uri="{C3380CC4-5D6E-409C-BE32-E72D297353CC}">
                <c16:uniqueId val="{00000003-7DEA-4C58-89AF-E4C89DDF7AA8}"/>
              </c:ext>
            </c:extLst>
          </c:dPt>
          <c:cat>
            <c:strRef>
              <c:f>'Regional Analysis'!$V$21:$W$21</c:f>
              <c:strCache>
                <c:ptCount val="2"/>
                <c:pt idx="0">
                  <c:v>Profit margin</c:v>
                </c:pt>
                <c:pt idx="1">
                  <c:v>Full Percentage</c:v>
                </c:pt>
              </c:strCache>
            </c:strRef>
          </c:cat>
          <c:val>
            <c:numRef>
              <c:f>'Regional Analysis'!$V$22:$W$22</c:f>
              <c:numCache>
                <c:formatCode>0%</c:formatCode>
                <c:ptCount val="2"/>
                <c:pt idx="0">
                  <c:v>0.39042575025459175</c:v>
                </c:pt>
                <c:pt idx="1">
                  <c:v>1</c:v>
                </c:pt>
              </c:numCache>
            </c:numRef>
          </c:val>
          <c:extLst>
            <c:ext xmlns:c16="http://schemas.microsoft.com/office/drawing/2014/chart" uri="{C3380CC4-5D6E-409C-BE32-E72D297353CC}">
              <c16:uniqueId val="{00000004-7DEA-4C58-89AF-E4C89DDF7AA8}"/>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'Regional Analysis'!$AG$20</c:f>
              <c:strCache>
                <c:ptCount val="1"/>
                <c:pt idx="0">
                  <c:v> Total Sales</c:v>
                </c:pt>
              </c:strCache>
            </c:strRef>
          </c:tx>
          <c:spPr>
            <a:ln w="31750" cap="rnd">
              <a:solidFill>
                <a:schemeClr val="tx2"/>
              </a:solidFill>
              <a:round/>
            </a:ln>
            <a:effectLst/>
          </c:spPr>
          <c:marker>
            <c:symbol val="circle"/>
            <c:size val="6"/>
            <c:spPr>
              <a:solidFill>
                <a:schemeClr val="bg1">
                  <a:lumMod val="75000"/>
                </a:schemeClr>
              </a:solidFill>
              <a:ln w="15875">
                <a:solidFill>
                  <a:schemeClr val="tx2"/>
                </a:solidFill>
              </a:ln>
              <a:effectLst/>
            </c:spPr>
          </c:marker>
          <c:dLbls>
            <c:dLbl>
              <c:idx val="0"/>
              <c:tx>
                <c:rich>
                  <a:bodyPr/>
                  <a:lstStyle/>
                  <a:p>
                    <a:fld id="{0630FF30-E512-4D49-9D28-43DEF6CC382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12EF-4C43-93FB-9999229E40C5}"/>
                </c:ext>
              </c:extLst>
            </c:dLbl>
            <c:dLbl>
              <c:idx val="1"/>
              <c:tx>
                <c:rich>
                  <a:bodyPr/>
                  <a:lstStyle/>
                  <a:p>
                    <a:fld id="{94428E37-D537-4982-AEB0-0365CB8AD1F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2EF-4C43-93FB-9999229E40C5}"/>
                </c:ext>
              </c:extLst>
            </c:dLbl>
            <c:dLbl>
              <c:idx val="2"/>
              <c:tx>
                <c:rich>
                  <a:bodyPr/>
                  <a:lstStyle/>
                  <a:p>
                    <a:fld id="{7EF93B11-B041-4C42-A215-928398FE688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2EF-4C43-93FB-9999229E40C5}"/>
                </c:ext>
              </c:extLst>
            </c:dLbl>
            <c:dLbl>
              <c:idx val="3"/>
              <c:tx>
                <c:rich>
                  <a:bodyPr/>
                  <a:lstStyle/>
                  <a:p>
                    <a:fld id="{4F12A8C3-F941-4604-9A96-A121DBD6520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2EF-4C43-93FB-9999229E40C5}"/>
                </c:ext>
              </c:extLst>
            </c:dLbl>
            <c:dLbl>
              <c:idx val="4"/>
              <c:tx>
                <c:rich>
                  <a:bodyPr/>
                  <a:lstStyle/>
                  <a:p>
                    <a:fld id="{A24BEB28-388B-4979-8E1E-7CC976943BA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2EF-4C43-93FB-9999229E40C5}"/>
                </c:ext>
              </c:extLst>
            </c:dLbl>
            <c:dLbl>
              <c:idx val="5"/>
              <c:tx>
                <c:rich>
                  <a:bodyPr/>
                  <a:lstStyle/>
                  <a:p>
                    <a:fld id="{2E3C1CE0-2942-49CC-8CE4-8F69C6FEC87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2EF-4C43-93FB-9999229E40C5}"/>
                </c:ext>
              </c:extLst>
            </c:dLbl>
            <c:dLbl>
              <c:idx val="6"/>
              <c:tx>
                <c:rich>
                  <a:bodyPr/>
                  <a:lstStyle/>
                  <a:p>
                    <a:fld id="{C1061397-AFEB-4DE9-8E01-05740E977DD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2EF-4C43-93FB-9999229E40C5}"/>
                </c:ext>
              </c:extLst>
            </c:dLbl>
            <c:dLbl>
              <c:idx val="7"/>
              <c:tx>
                <c:rich>
                  <a:bodyPr/>
                  <a:lstStyle/>
                  <a:p>
                    <a:fld id="{B24A7EAA-E8DB-42F3-9C57-3C8DCD29BFA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2EF-4C43-93FB-9999229E40C5}"/>
                </c:ext>
              </c:extLst>
            </c:dLbl>
            <c:dLbl>
              <c:idx val="8"/>
              <c:tx>
                <c:rich>
                  <a:bodyPr/>
                  <a:lstStyle/>
                  <a:p>
                    <a:fld id="{819E16A0-73CA-4E63-8ADA-819E33DC191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2EF-4C43-93FB-9999229E40C5}"/>
                </c:ext>
              </c:extLst>
            </c:dLbl>
            <c:dLbl>
              <c:idx val="9"/>
              <c:tx>
                <c:rich>
                  <a:bodyPr/>
                  <a:lstStyle/>
                  <a:p>
                    <a:fld id="{DB446D33-9CBD-45D6-833A-44FD08275A3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2EF-4C43-93FB-9999229E40C5}"/>
                </c:ext>
              </c:extLst>
            </c:dLbl>
            <c:dLbl>
              <c:idx val="10"/>
              <c:tx>
                <c:rich>
                  <a:bodyPr/>
                  <a:lstStyle/>
                  <a:p>
                    <a:fld id="{B79D1F90-47E9-49F2-A336-2BB3A5809AE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2EF-4C43-93FB-9999229E40C5}"/>
                </c:ext>
              </c:extLst>
            </c:dLbl>
            <c:dLbl>
              <c:idx val="11"/>
              <c:tx>
                <c:rich>
                  <a:bodyPr/>
                  <a:lstStyle/>
                  <a:p>
                    <a:fld id="{73EF3CA9-F34D-4EBB-895B-A490D842804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2EF-4C43-93FB-9999229E40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'Regional Analysis'!$AF$21:$AF$32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'Regional Analysis'!$AG$21:$AG$32</c:f>
              <c:numCache>
                <c:formatCode>"$"#,##0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1"/>
          <c:extLst>
            <c:ext xmlns:c15="http://schemas.microsoft.com/office/drawing/2012/chart" uri="{02D57815-91ED-43cb-92C2-25804820EDAC}">
              <c15:datalabelsRange>
                <c15:f>'Regional Analysis'!$AI$21:$AI$32</c15:f>
                <c15:dlblRangeCache>
                  <c:ptCount val="12"/>
                  <c:pt idx="0">
                    <c:v>71.5M</c:v>
                  </c:pt>
                  <c:pt idx="1">
                    <c:v>61.1M</c:v>
                  </c:pt>
                  <c:pt idx="2">
                    <c:v>56.8M</c:v>
                  </c:pt>
                  <c:pt idx="3">
                    <c:v>72.3M</c:v>
                  </c:pt>
                  <c:pt idx="4">
                    <c:v>80.5M</c:v>
                  </c:pt>
                  <c:pt idx="5">
                    <c:v>74.7M</c:v>
                  </c:pt>
                  <c:pt idx="6">
                    <c:v>95.5M</c:v>
                  </c:pt>
                  <c:pt idx="7">
                    <c:v>92.2M</c:v>
                  </c:pt>
                  <c:pt idx="8">
                    <c:v>77.7M</c:v>
                  </c:pt>
                  <c:pt idx="9">
                    <c:v>63.9M</c:v>
                  </c:pt>
                  <c:pt idx="10">
                    <c:v>67.9M</c:v>
                  </c:pt>
                  <c:pt idx="11">
                    <c:v>85.8M</c:v>
                  </c:pt>
                </c15:dlblRangeCache>
              </c15:datalabelsRange>
            </c:ext>
            <c:ext xmlns:c16="http://schemas.microsoft.com/office/drawing/2014/chart" uri="{C3380CC4-5D6E-409C-BE32-E72D297353CC}">
              <c16:uniqueId val="{0000000C-12EF-4C43-93FB-9999229E40C5}"/>
            </c:ext>
          </c:extLst>
        </c:ser>
        <c:ser>
          <c:idx val="1"/>
          <c:order val="1"/>
          <c:tx>
            <c:strRef>
              <c:f>'Regional Analysis'!$AH$20</c:f>
              <c:strCache>
                <c:ptCount val="1"/>
                <c:pt idx="0">
                  <c:v> Operating Profit</c:v>
                </c:pt>
              </c:strCache>
            </c:strRef>
          </c:tx>
          <c:spPr>
            <a:ln w="31750" cap="rnd">
              <a:solidFill>
                <a:srgbClr val="0070C0"/>
              </a:solidFill>
              <a:round/>
            </a:ln>
            <a:effectLst/>
          </c:spPr>
          <c:marker>
            <c:symbol val="square"/>
            <c:size val="6"/>
            <c:spPr>
              <a:solidFill>
                <a:srgbClr val="FFC000"/>
              </a:solidFill>
              <a:ln w="15875">
                <a:solidFill>
                  <a:srgbClr val="0070C0"/>
                </a:solidFill>
              </a:ln>
              <a:effectLst/>
            </c:spPr>
          </c:marker>
          <c:dLbls>
            <c:dLbl>
              <c:idx val="0"/>
              <c:tx>
                <c:rich>
                  <a:bodyPr/>
                  <a:lstStyle/>
                  <a:p>
                    <a:fld id="{7448429A-6A2E-4E07-B04A-3AC89D45DE2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12EF-4C43-93FB-9999229E40C5}"/>
                </c:ext>
              </c:extLst>
            </c:dLbl>
            <c:dLbl>
              <c:idx val="1"/>
              <c:tx>
                <c:rich>
                  <a:bodyPr/>
                  <a:lstStyle/>
                  <a:p>
                    <a:fld id="{4F0B4678-97E9-41EC-BEDA-93A0E0D67A1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12EF-4C43-93FB-9999229E40C5}"/>
                </c:ext>
              </c:extLst>
            </c:dLbl>
            <c:dLbl>
              <c:idx val="2"/>
              <c:tx>
                <c:rich>
                  <a:bodyPr/>
                  <a:lstStyle/>
                  <a:p>
                    <a:fld id="{0DB1DA44-4DD9-4EB4-AD25-ECDE11BBA1B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12EF-4C43-93FB-9999229E40C5}"/>
                </c:ext>
              </c:extLst>
            </c:dLbl>
            <c:dLbl>
              <c:idx val="3"/>
              <c:tx>
                <c:rich>
                  <a:bodyPr/>
                  <a:lstStyle/>
                  <a:p>
                    <a:fld id="{81409CE9-E9D7-41C3-894D-9513D9958B9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12EF-4C43-93FB-9999229E40C5}"/>
                </c:ext>
              </c:extLst>
            </c:dLbl>
            <c:dLbl>
              <c:idx val="4"/>
              <c:tx>
                <c:rich>
                  <a:bodyPr/>
                  <a:lstStyle/>
                  <a:p>
                    <a:fld id="{17546CDC-7F6C-4F17-9658-5DEFB388AEC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12EF-4C43-93FB-9999229E40C5}"/>
                </c:ext>
              </c:extLst>
            </c:dLbl>
            <c:dLbl>
              <c:idx val="5"/>
              <c:tx>
                <c:rich>
                  <a:bodyPr/>
                  <a:lstStyle/>
                  <a:p>
                    <a:fld id="{F97745EF-C6E5-4C8D-95DC-0662E83F629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12EF-4C43-93FB-9999229E40C5}"/>
                </c:ext>
              </c:extLst>
            </c:dLbl>
            <c:dLbl>
              <c:idx val="6"/>
              <c:tx>
                <c:rich>
                  <a:bodyPr/>
                  <a:lstStyle/>
                  <a:p>
                    <a:fld id="{18C4797E-C851-4256-9934-247C662819F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12EF-4C43-93FB-9999229E40C5}"/>
                </c:ext>
              </c:extLst>
            </c:dLbl>
            <c:dLbl>
              <c:idx val="7"/>
              <c:tx>
                <c:rich>
                  <a:bodyPr/>
                  <a:lstStyle/>
                  <a:p>
                    <a:fld id="{DC42CC9A-8D60-4B1E-9095-C3FFA9F02E6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12EF-4C43-93FB-9999229E40C5}"/>
                </c:ext>
              </c:extLst>
            </c:dLbl>
            <c:dLbl>
              <c:idx val="8"/>
              <c:tx>
                <c:rich>
                  <a:bodyPr/>
                  <a:lstStyle/>
                  <a:p>
                    <a:fld id="{38D41391-1F1E-4076-9596-3796D7A4F00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12EF-4C43-93FB-9999229E40C5}"/>
                </c:ext>
              </c:extLst>
            </c:dLbl>
            <c:dLbl>
              <c:idx val="9"/>
              <c:tx>
                <c:rich>
                  <a:bodyPr/>
                  <a:lstStyle/>
                  <a:p>
                    <a:fld id="{87A8A98A-862E-478B-BB02-2174958387E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12EF-4C43-93FB-9999229E40C5}"/>
                </c:ext>
              </c:extLst>
            </c:dLbl>
            <c:dLbl>
              <c:idx val="10"/>
              <c:tx>
                <c:rich>
                  <a:bodyPr/>
                  <a:lstStyle/>
                  <a:p>
                    <a:fld id="{801D5937-79FF-45E8-A948-0997213C20A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12EF-4C43-93FB-9999229E40C5}"/>
                </c:ext>
              </c:extLst>
            </c:dLbl>
            <c:dLbl>
              <c:idx val="11"/>
              <c:tx>
                <c:rich>
                  <a:bodyPr/>
                  <a:lstStyle/>
                  <a:p>
                    <a:fld id="{F63E871A-C5E6-4DEC-9FC9-4D6CCCE1A7A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12EF-4C43-93FB-9999229E40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'Regional Analysis'!$AF$21:$AF$32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'Regional Analysis'!$AH$21:$AH$32</c:f>
              <c:numCache>
                <c:formatCode>"$"#,##0</c:formatCode>
                <c:ptCount val="12"/>
                <c:pt idx="0">
                  <c:v>25141934.510000002</c:v>
                </c:pt>
                <c:pt idx="1">
                  <c:v>21392736.699999977</c:v>
                </c:pt>
                <c:pt idx="2">
                  <c:v>20439788.000000022</c:v>
                </c:pt>
                <c:pt idx="3">
                  <c:v>27559237.31000001</c:v>
                </c:pt>
                <c:pt idx="4">
                  <c:v>29946255.329999972</c:v>
                </c:pt>
                <c:pt idx="5">
                  <c:v>26714715.919999972</c:v>
                </c:pt>
                <c:pt idx="6">
                  <c:v>34054898.590000056</c:v>
                </c:pt>
                <c:pt idx="7">
                  <c:v>34451440.300000019</c:v>
                </c:pt>
                <c:pt idx="8">
                  <c:v>31009586.730000019</c:v>
                </c:pt>
                <c:pt idx="9">
                  <c:v>25078444.600000001</c:v>
                </c:pt>
                <c:pt idx="10">
                  <c:v>24755521.429999974</c:v>
                </c:pt>
                <c:pt idx="11">
                  <c:v>31590202.029999979</c:v>
                </c:pt>
              </c:numCache>
            </c:numRef>
          </c:val>
          <c:smooth val="1"/>
          <c:extLst>
            <c:ext xmlns:c15="http://schemas.microsoft.com/office/drawing/2012/chart" uri="{02D57815-91ED-43cb-92C2-25804820EDAC}">
              <c15:datalabelsRange>
                <c15:f>'Regional Analysis'!$AJ$21:$AJ$32</c15:f>
                <c15:dlblRangeCache>
                  <c:ptCount val="12"/>
                  <c:pt idx="0">
                    <c:v>25.1M</c:v>
                  </c:pt>
                  <c:pt idx="1">
                    <c:v>21.4M</c:v>
                  </c:pt>
                  <c:pt idx="2">
                    <c:v>20.4M</c:v>
                  </c:pt>
                  <c:pt idx="3">
                    <c:v>27.6M</c:v>
                  </c:pt>
                  <c:pt idx="4">
                    <c:v>29.9M</c:v>
                  </c:pt>
                  <c:pt idx="5">
                    <c:v>26.7M</c:v>
                  </c:pt>
                  <c:pt idx="6">
                    <c:v>34.1M</c:v>
                  </c:pt>
                  <c:pt idx="7">
                    <c:v>34.5M</c:v>
                  </c:pt>
                  <c:pt idx="8">
                    <c:v>31.0M</c:v>
                  </c:pt>
                  <c:pt idx="9">
                    <c:v>25.1M</c:v>
                  </c:pt>
                  <c:pt idx="10">
                    <c:v>24.8M</c:v>
                  </c:pt>
                  <c:pt idx="11">
                    <c:v>31.6M</c:v>
                  </c:pt>
                </c15:dlblRangeCache>
              </c15:datalabelsRange>
            </c:ext>
            <c:ext xmlns:c16="http://schemas.microsoft.com/office/drawing/2014/chart" uri="{C3380CC4-5D6E-409C-BE32-E72D297353CC}">
              <c16:uniqueId val="{00000019-12EF-4C43-93FB-9999229E40C5}"/>
            </c:ext>
          </c:extLst>
        </c:ser>
        <c:dLbls>
          <c:showLegendKey val="0"/>
          <c:showVal val="0"/>
          <c:showCatName val="0"/>
          <c:showSerName val="0"/>
          <c:showPercent val="0"/>
          <c:showBubbleSize val="0"/>
        </c:dLbls>
        <c:marker val="1"/>
        <c:smooth val="0"/>
        <c:axId val="476920888"/>
        <c:axId val="476920528"/>
      </c:lineChart>
      <c:catAx>
        <c:axId val="476920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920528"/>
        <c:crosses val="autoZero"/>
        <c:auto val="1"/>
        <c:lblAlgn val="ctr"/>
        <c:lblOffset val="100"/>
        <c:noMultiLvlLbl val="0"/>
      </c:catAx>
      <c:valAx>
        <c:axId val="476920528"/>
        <c:scaling>
          <c:orientation val="minMax"/>
        </c:scaling>
        <c:delete val="1"/>
        <c:axPos val="l"/>
        <c:numFmt formatCode="&quot;$&quot;#,##0" sourceLinked="1"/>
        <c:majorTickMark val="none"/>
        <c:minorTickMark val="none"/>
        <c:tickLblPos val="nextTo"/>
        <c:crossAx val="47692088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'Regional Analysis'!$AO$18</c:f>
              <c:strCache>
                <c:ptCount val="1"/>
                <c:pt idx="0">
                  <c:v> Total Sales</c:v>
                </c:pt>
              </c:strCache>
            </c:strRef>
          </c:tx>
          <c:spPr>
            <a:solidFill>
              <a:srgbClr val="8FBAE1"/>
            </a:solidFill>
            <a:ln>
              <a:noFill/>
            </a:ln>
            <a:effectLst/>
          </c:spPr>
          <c:invertIfNegative val="0"/>
          <c:dLbls>
            <c:dLbl>
              <c:idx val="0"/>
              <c:tx>
                <c:rich>
                  <a:bodyPr/>
                  <a:lstStyle/>
                  <a:p>
                    <a:fld id="{B2B329CE-9063-4E9B-AE50-EA730FEEC67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F043-4352-AC8D-8105DCE96590}"/>
                </c:ext>
              </c:extLst>
            </c:dLbl>
            <c:dLbl>
              <c:idx val="1"/>
              <c:tx>
                <c:rich>
                  <a:bodyPr/>
                  <a:lstStyle/>
                  <a:p>
                    <a:fld id="{EC5C7BCA-CE66-4266-8E4B-1E3AB7B7751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F043-4352-AC8D-8105DCE96590}"/>
                </c:ext>
              </c:extLst>
            </c:dLbl>
            <c:dLbl>
              <c:idx val="2"/>
              <c:tx>
                <c:rich>
                  <a:bodyPr/>
                  <a:lstStyle/>
                  <a:p>
                    <a:fld id="{A7EDABCD-7122-4F89-8D04-478AD06252E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F043-4352-AC8D-8105DCE96590}"/>
                </c:ext>
              </c:extLst>
            </c:dLbl>
            <c:dLbl>
              <c:idx val="3"/>
              <c:tx>
                <c:rich>
                  <a:bodyPr/>
                  <a:lstStyle/>
                  <a:p>
                    <a:fld id="{88DAF1E4-8460-443E-AF87-C8506C25223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F043-4352-AC8D-8105DCE96590}"/>
                </c:ext>
              </c:extLst>
            </c:dLbl>
            <c:dLbl>
              <c:idx val="4"/>
              <c:tx>
                <c:rich>
                  <a:bodyPr/>
                  <a:lstStyle/>
                  <a:p>
                    <a:fld id="{C57C4FDE-9648-425B-8A57-2D31F5448C4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F043-4352-AC8D-8105DCE96590}"/>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'Regional Analysis'!$AN$19:$AN$23</c:f>
              <c:strCache>
                <c:ptCount val="5"/>
                <c:pt idx="0">
                  <c:v>West</c:v>
                </c:pt>
                <c:pt idx="1">
                  <c:v>Northeast</c:v>
                </c:pt>
                <c:pt idx="2">
                  <c:v>Southeast</c:v>
                </c:pt>
                <c:pt idx="3">
                  <c:v>South</c:v>
                </c:pt>
                <c:pt idx="4">
                  <c:v>Midwest</c:v>
                </c:pt>
              </c:strCache>
            </c:strRef>
          </c:cat>
          <c:val>
            <c:numRef>
              <c:f>'Regional Analysis'!$AO$19:$AO$23</c:f>
              <c:numCache>
                <c:formatCode>#,##0</c:formatCode>
                <c:ptCount val="5"/>
                <c:pt idx="0">
                  <c:v>269943182</c:v>
                </c:pt>
                <c:pt idx="1">
                  <c:v>186324067</c:v>
                </c:pt>
                <c:pt idx="2">
                  <c:v>163171236</c:v>
                </c:pt>
                <c:pt idx="3">
                  <c:v>144663181</c:v>
                </c:pt>
                <c:pt idx="4">
                  <c:v>135800459</c:v>
                </c:pt>
              </c:numCache>
            </c:numRef>
          </c:val>
          <c:extLst>
            <c:ext xmlns:c15="http://schemas.microsoft.com/office/drawing/2012/chart" uri="{02D57815-91ED-43cb-92C2-25804820EDAC}">
              <c15:datalabelsRange>
                <c15:f>'Regional Analysis'!$AQ$19:$AQ$23</c15:f>
                <c15:dlblRangeCache>
                  <c:ptCount val="5"/>
                  <c:pt idx="0">
                    <c:v>269.9M</c:v>
                  </c:pt>
                  <c:pt idx="1">
                    <c:v>186.3M</c:v>
                  </c:pt>
                  <c:pt idx="2">
                    <c:v>163.2M</c:v>
                  </c:pt>
                  <c:pt idx="3">
                    <c:v>144.7M</c:v>
                  </c:pt>
                  <c:pt idx="4">
                    <c:v>135.8M</c:v>
                  </c:pt>
                </c15:dlblRangeCache>
              </c15:datalabelsRange>
            </c:ext>
            <c:ext xmlns:c16="http://schemas.microsoft.com/office/drawing/2014/chart" uri="{C3380CC4-5D6E-409C-BE32-E72D297353CC}">
              <c16:uniqueId val="{00000005-F043-4352-AC8D-8105DCE96590}"/>
            </c:ext>
          </c:extLst>
        </c:ser>
        <c:ser>
          <c:idx val="1"/>
          <c:order val="1"/>
          <c:tx>
            <c:strRef>
              <c:f>'Regional Analysis'!$AP$18</c:f>
              <c:strCache>
                <c:ptCount val="1"/>
                <c:pt idx="0">
                  <c:v>Highlight </c:v>
                </c:pt>
              </c:strCache>
            </c:strRef>
          </c:tx>
          <c:spPr>
            <a:solidFill>
              <a:schemeClr val="tx2"/>
            </a:solidFill>
            <a:ln>
              <a:noFill/>
            </a:ln>
            <a:effectLst>
              <a:glow rad="88900">
                <a:schemeClr val="accent5">
                  <a:satMod val="175000"/>
                  <a:alpha val="40000"/>
                </a:schemeClr>
              </a:glow>
            </a:effectLst>
          </c:spPr>
          <c:invertIfNegative val="0"/>
          <c:dPt>
            <c:idx val="0"/>
            <c:invertIfNegative val="0"/>
            <c:bubble3D val="0"/>
            <c:spPr>
              <a:solidFill>
                <a:schemeClr val="tx2"/>
              </a:solidFill>
              <a:ln>
                <a:noFill/>
              </a:ln>
              <a:effectLst>
                <a:glow rad="114300">
                  <a:srgbClr val="00B050">
                    <a:alpha val="50000"/>
                  </a:srgbClr>
                </a:glow>
              </a:effectLst>
            </c:spPr>
            <c:extLst>
              <c:ext xmlns:c16="http://schemas.microsoft.com/office/drawing/2014/chart" uri="{C3380CC4-5D6E-409C-BE32-E72D297353CC}">
                <c16:uniqueId val="{00000007-F043-4352-AC8D-8105DCE96590}"/>
              </c:ext>
            </c:extLst>
          </c:dPt>
          <c:dPt>
            <c:idx val="1"/>
            <c:invertIfNegative val="0"/>
            <c:bubble3D val="0"/>
            <c:spPr>
              <a:solidFill>
                <a:schemeClr val="tx2"/>
              </a:solidFill>
              <a:ln>
                <a:noFill/>
              </a:ln>
              <a:effectLst>
                <a:glow rad="88900">
                  <a:srgbClr val="C00000">
                    <a:alpha val="40000"/>
                  </a:srgbClr>
                </a:glow>
              </a:effectLst>
            </c:spPr>
            <c:extLst>
              <c:ext xmlns:c16="http://schemas.microsoft.com/office/drawing/2014/chart" uri="{C3380CC4-5D6E-409C-BE32-E72D297353CC}">
                <c16:uniqueId val="{00000009-F043-4352-AC8D-8105DCE96590}"/>
              </c:ext>
            </c:extLst>
          </c:dPt>
          <c:dPt>
            <c:idx val="2"/>
            <c:invertIfNegative val="0"/>
            <c:bubble3D val="0"/>
            <c:spPr>
              <a:solidFill>
                <a:schemeClr val="tx2"/>
              </a:solidFill>
              <a:ln>
                <a:noFill/>
              </a:ln>
              <a:effectLst>
                <a:glow rad="88900">
                  <a:srgbClr val="C00000">
                    <a:alpha val="40000"/>
                  </a:srgbClr>
                </a:glow>
              </a:effectLst>
            </c:spPr>
            <c:extLst>
              <c:ext xmlns:c16="http://schemas.microsoft.com/office/drawing/2014/chart" uri="{C3380CC4-5D6E-409C-BE32-E72D297353CC}">
                <c16:uniqueId val="{0000000B-F043-4352-AC8D-8105DCE96590}"/>
              </c:ext>
            </c:extLst>
          </c:dPt>
          <c:dPt>
            <c:idx val="3"/>
            <c:invertIfNegative val="0"/>
            <c:bubble3D val="0"/>
            <c:spPr>
              <a:solidFill>
                <a:schemeClr val="tx2"/>
              </a:solidFill>
              <a:ln>
                <a:noFill/>
              </a:ln>
              <a:effectLst>
                <a:glow rad="88900">
                  <a:srgbClr val="C00000">
                    <a:alpha val="40000"/>
                  </a:srgbClr>
                </a:glow>
              </a:effectLst>
            </c:spPr>
            <c:extLst>
              <c:ext xmlns:c16="http://schemas.microsoft.com/office/drawing/2014/chart" uri="{C3380CC4-5D6E-409C-BE32-E72D297353CC}">
                <c16:uniqueId val="{0000000D-F043-4352-AC8D-8105DCE96590}"/>
              </c:ext>
            </c:extLst>
          </c:dPt>
          <c:dPt>
            <c:idx val="4"/>
            <c:invertIfNegative val="0"/>
            <c:bubble3D val="0"/>
            <c:spPr>
              <a:solidFill>
                <a:schemeClr val="tx2"/>
              </a:solidFill>
              <a:ln>
                <a:noFill/>
              </a:ln>
              <a:effectLst>
                <a:glow rad="88900">
                  <a:srgbClr val="C00000">
                    <a:alpha val="50000"/>
                  </a:srgbClr>
                </a:glow>
              </a:effectLst>
            </c:spPr>
            <c:extLst>
              <c:ext xmlns:c16="http://schemas.microsoft.com/office/drawing/2014/chart" uri="{C3380CC4-5D6E-409C-BE32-E72D297353CC}">
                <c16:uniqueId val="{0000000F-F043-4352-AC8D-8105DCE96590}"/>
              </c:ext>
            </c:extLst>
          </c:dPt>
          <c:cat>
            <c:strRef>
              <c:f>'Regional Analysis'!$AN$19:$AN$23</c:f>
              <c:strCache>
                <c:ptCount val="5"/>
                <c:pt idx="0">
                  <c:v>West</c:v>
                </c:pt>
                <c:pt idx="1">
                  <c:v>Northeast</c:v>
                </c:pt>
                <c:pt idx="2">
                  <c:v>Southeast</c:v>
                </c:pt>
                <c:pt idx="3">
                  <c:v>South</c:v>
                </c:pt>
                <c:pt idx="4">
                  <c:v>Midwest</c:v>
                </c:pt>
              </c:strCache>
            </c:strRef>
          </c:cat>
          <c:val>
            <c:numRef>
              <c:f>'Regional Analysis'!$AP$19:$AP$23</c:f>
              <c:numCache>
                <c:formatCode>#,##0</c:formatCode>
                <c:ptCount val="5"/>
                <c:pt idx="0">
                  <c:v>269943182</c:v>
                </c:pt>
                <c:pt idx="1">
                  <c:v>#N/A</c:v>
                </c:pt>
                <c:pt idx="2">
                  <c:v>#N/A</c:v>
                </c:pt>
                <c:pt idx="3">
                  <c:v>#N/A</c:v>
                </c:pt>
                <c:pt idx="4">
                  <c:v>#N/A</c:v>
                </c:pt>
              </c:numCache>
            </c:numRef>
          </c:val>
          <c:extLst>
            <c:ext xmlns:c16="http://schemas.microsoft.com/office/drawing/2014/chart" uri="{C3380CC4-5D6E-409C-BE32-E72D297353CC}">
              <c16:uniqueId val="{00000010-F043-4352-AC8D-8105DCE96590}"/>
            </c:ext>
          </c:extLst>
        </c:ser>
        <c:dLbls>
          <c:showLegendKey val="0"/>
          <c:showVal val="0"/>
          <c:showCatName val="0"/>
          <c:showSerName val="0"/>
          <c:showPercent val="0"/>
          <c:showBubbleSize val="0"/>
        </c:dLbls>
        <c:gapWidth val="120"/>
        <c:overlap val="100"/>
        <c:axId val="733307856"/>
        <c:axId val="733301736"/>
      </c:barChart>
      <c:catAx>
        <c:axId val="73330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33301736"/>
        <c:crosses val="autoZero"/>
        <c:auto val="1"/>
        <c:lblAlgn val="ctr"/>
        <c:lblOffset val="100"/>
        <c:noMultiLvlLbl val="0"/>
      </c:catAx>
      <c:valAx>
        <c:axId val="733301736"/>
        <c:scaling>
          <c:orientation val="minMax"/>
        </c:scaling>
        <c:delete val="1"/>
        <c:axPos val="l"/>
        <c:numFmt formatCode="#,##0" sourceLinked="1"/>
        <c:majorTickMark val="none"/>
        <c:minorTickMark val="none"/>
        <c:tickLblPos val="nextTo"/>
        <c:crossAx val="7333078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'Regional Analysis'!$BJ$9</c:f>
              <c:strCache>
                <c:ptCount val="1"/>
                <c:pt idx="0">
                  <c:v> Total Sales</c:v>
                </c:pt>
              </c:strCache>
            </c:strRef>
          </c:tx>
          <c:spPr>
            <a:solidFill>
              <a:srgbClr val="8FBAE1"/>
            </a:solidFill>
            <a:ln>
              <a:noFill/>
            </a:ln>
            <a:effectLst/>
          </c:spPr>
          <c:invertIfNegative val="0"/>
          <c:dPt>
            <c:idx val="1"/>
            <c:invertIfNegative val="0"/>
            <c:bubble3D val="0"/>
            <c:spPr>
              <a:solidFill>
                <a:srgbClr val="8FBAE1"/>
              </a:solidFill>
              <a:ln>
                <a:noFill/>
              </a:ln>
              <a:effectLst/>
            </c:spPr>
            <c:extLst>
              <c:ext xmlns:c16="http://schemas.microsoft.com/office/drawing/2014/chart" uri="{C3380CC4-5D6E-409C-BE32-E72D297353CC}">
                <c16:uniqueId val="{00000001-B3EE-4495-8FC4-146F4FD5088C}"/>
              </c:ext>
            </c:extLst>
          </c:dPt>
          <c:dPt>
            <c:idx val="5"/>
            <c:invertIfNegative val="0"/>
            <c:bubble3D val="0"/>
            <c:spPr>
              <a:solidFill>
                <a:srgbClr val="8FBAE1"/>
              </a:solidFill>
              <a:ln>
                <a:noFill/>
              </a:ln>
              <a:effectLst/>
            </c:spPr>
            <c:extLst>
              <c:ext xmlns:c16="http://schemas.microsoft.com/office/drawing/2014/chart" uri="{C3380CC4-5D6E-409C-BE32-E72D297353CC}">
                <c16:uniqueId val="{00000003-B3EE-4495-8FC4-146F4FD5088C}"/>
              </c:ext>
            </c:extLst>
          </c:dPt>
          <c:dPt>
            <c:idx val="8"/>
            <c:invertIfNegative val="0"/>
            <c:bubble3D val="0"/>
            <c:spPr>
              <a:solidFill>
                <a:srgbClr val="8FBAE1"/>
              </a:solidFill>
              <a:ln>
                <a:noFill/>
              </a:ln>
              <a:effectLst/>
            </c:spPr>
            <c:extLst>
              <c:ext xmlns:c16="http://schemas.microsoft.com/office/drawing/2014/chart" uri="{C3380CC4-5D6E-409C-BE32-E72D297353CC}">
                <c16:uniqueId val="{00000005-B3EE-4495-8FC4-146F4FD5088C}"/>
              </c:ext>
            </c:extLst>
          </c:dPt>
          <c:dLbls>
            <c:dLbl>
              <c:idx val="0"/>
              <c:tx>
                <c:rich>
                  <a:bodyPr/>
                  <a:lstStyle/>
                  <a:p>
                    <a:fld id="{FF5C4907-FAF4-4AA4-A53D-698C84A2F82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3EE-4495-8FC4-146F4FD5088C}"/>
                </c:ext>
              </c:extLst>
            </c:dLbl>
            <c:dLbl>
              <c:idx val="1"/>
              <c:tx>
                <c:rich>
                  <a:bodyPr/>
                  <a:lstStyle/>
                  <a:p>
                    <a:fld id="{112BBEE0-8E3A-4412-B540-9418720AF1A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B3EE-4495-8FC4-146F4FD5088C}"/>
                </c:ext>
              </c:extLst>
            </c:dLbl>
            <c:dLbl>
              <c:idx val="2"/>
              <c:tx>
                <c:rich>
                  <a:bodyPr/>
                  <a:lstStyle/>
                  <a:p>
                    <a:fld id="{F3489A89-4EC0-45E0-9BDC-CEAF28F6C72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3EE-4495-8FC4-146F4FD5088C}"/>
                </c:ext>
              </c:extLst>
            </c:dLbl>
            <c:dLbl>
              <c:idx val="3"/>
              <c:tx>
                <c:rich>
                  <a:bodyPr/>
                  <a:lstStyle/>
                  <a:p>
                    <a:fld id="{A5018DD3-2FA4-4BD8-8908-1FE356E3C10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3EE-4495-8FC4-146F4FD5088C}"/>
                </c:ext>
              </c:extLst>
            </c:dLbl>
            <c:dLbl>
              <c:idx val="4"/>
              <c:tx>
                <c:rich>
                  <a:bodyPr/>
                  <a:lstStyle/>
                  <a:p>
                    <a:fld id="{E30280DA-C0AE-408F-BE89-908F408BBDE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3EE-4495-8FC4-146F4FD5088C}"/>
                </c:ext>
              </c:extLst>
            </c:dLbl>
            <c:dLbl>
              <c:idx val="5"/>
              <c:tx>
                <c:rich>
                  <a:bodyPr/>
                  <a:lstStyle/>
                  <a:p>
                    <a:fld id="{0B038282-C8DC-407B-89E0-CBB5C707A6F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3EE-4495-8FC4-146F4FD5088C}"/>
                </c:ext>
              </c:extLst>
            </c:dLbl>
            <c:dLbl>
              <c:idx val="6"/>
              <c:tx>
                <c:rich>
                  <a:bodyPr/>
                  <a:lstStyle/>
                  <a:p>
                    <a:fld id="{DA0BD57B-C231-493E-B3B1-EF6C45AFB03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B3EE-4495-8FC4-146F4FD5088C}"/>
                </c:ext>
              </c:extLst>
            </c:dLbl>
            <c:dLbl>
              <c:idx val="7"/>
              <c:tx>
                <c:rich>
                  <a:bodyPr/>
                  <a:lstStyle/>
                  <a:p>
                    <a:fld id="{8A03675D-D04F-46C3-B757-1DF767A813F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B3EE-4495-8FC4-146F4FD5088C}"/>
                </c:ext>
              </c:extLst>
            </c:dLbl>
            <c:dLbl>
              <c:idx val="8"/>
              <c:tx>
                <c:rich>
                  <a:bodyPr/>
                  <a:lstStyle/>
                  <a:p>
                    <a:fld id="{7315DCF5-734A-40AB-A7B0-DBC36AB2DC8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3EE-4495-8FC4-146F4FD5088C}"/>
                </c:ext>
              </c:extLst>
            </c:dLbl>
            <c:dLbl>
              <c:idx val="9"/>
              <c:tx>
                <c:rich>
                  <a:bodyPr/>
                  <a:lstStyle/>
                  <a:p>
                    <a:fld id="{589EAAD8-AFAF-492D-9A2B-5A27235BBE4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B3EE-4495-8FC4-146F4FD5088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'Regional Analysis'!$BI$10:$BI$19</c:f>
              <c:strCache>
                <c:ptCount val="10"/>
                <c:pt idx="0">
                  <c:v>Charleston</c:v>
                </c:pt>
                <c:pt idx="1">
                  <c:v>New York</c:v>
                </c:pt>
                <c:pt idx="2">
                  <c:v>San Francisco</c:v>
                </c:pt>
                <c:pt idx="3">
                  <c:v>Miami</c:v>
                </c:pt>
                <c:pt idx="4">
                  <c:v>Portland</c:v>
                </c:pt>
                <c:pt idx="5">
                  <c:v>Orlando</c:v>
                </c:pt>
                <c:pt idx="6">
                  <c:v>Seattle</c:v>
                </c:pt>
                <c:pt idx="7">
                  <c:v>Los Angeles</c:v>
                </c:pt>
                <c:pt idx="8">
                  <c:v>Houston</c:v>
                </c:pt>
                <c:pt idx="9">
                  <c:v>Albany</c:v>
                </c:pt>
              </c:strCache>
            </c:strRef>
          </c:cat>
          <c:val>
            <c:numRef>
              <c:f>'Regional Analysis'!$BJ$10:$BJ$19</c:f>
              <c:numCache>
                <c:formatCode>General</c:formatCode>
                <c:ptCount val="10"/>
                <c:pt idx="0">
                  <c:v>39974797</c:v>
                </c:pt>
                <c:pt idx="1">
                  <c:v>39801235</c:v>
                </c:pt>
                <c:pt idx="2">
                  <c:v>34539220</c:v>
                </c:pt>
                <c:pt idx="3">
                  <c:v>31600863</c:v>
                </c:pt>
                <c:pt idx="4">
                  <c:v>30545652</c:v>
                </c:pt>
                <c:pt idx="5">
                  <c:v>27682851</c:v>
                </c:pt>
                <c:pt idx="6">
                  <c:v>26330718</c:v>
                </c:pt>
                <c:pt idx="7">
                  <c:v>25634913</c:v>
                </c:pt>
                <c:pt idx="8">
                  <c:v>25456882</c:v>
                </c:pt>
                <c:pt idx="9">
                  <c:v>24427804</c:v>
                </c:pt>
              </c:numCache>
            </c:numRef>
          </c:val>
          <c:extLst>
            <c:ext xmlns:c15="http://schemas.microsoft.com/office/drawing/2012/chart" uri="{02D57815-91ED-43cb-92C2-25804820EDAC}">
              <c15:datalabelsRange>
                <c15:f>'Regional Analysis'!$BL$10:$BL$19</c15:f>
                <c15:dlblRangeCache>
                  <c:ptCount val="10"/>
                  <c:pt idx="0">
                    <c:v>40.0M</c:v>
                  </c:pt>
                  <c:pt idx="1">
                    <c:v>39.8M</c:v>
                  </c:pt>
                  <c:pt idx="2">
                    <c:v>34.5M</c:v>
                  </c:pt>
                  <c:pt idx="3">
                    <c:v>31.6M</c:v>
                  </c:pt>
                  <c:pt idx="4">
                    <c:v>30.5M</c:v>
                  </c:pt>
                  <c:pt idx="5">
                    <c:v>27.7M</c:v>
                  </c:pt>
                  <c:pt idx="6">
                    <c:v>26.3M</c:v>
                  </c:pt>
                  <c:pt idx="7">
                    <c:v>25.6M</c:v>
                  </c:pt>
                  <c:pt idx="8">
                    <c:v>25.5M</c:v>
                  </c:pt>
                  <c:pt idx="9">
                    <c:v>24.4M</c:v>
                  </c:pt>
                </c15:dlblRangeCache>
              </c15:datalabelsRange>
            </c:ext>
            <c:ext xmlns:c16="http://schemas.microsoft.com/office/drawing/2014/chart" uri="{C3380CC4-5D6E-409C-BE32-E72D297353CC}">
              <c16:uniqueId val="{0000000D-B3EE-4495-8FC4-146F4FD5088C}"/>
            </c:ext>
          </c:extLst>
        </c:ser>
        <c:ser>
          <c:idx val="1"/>
          <c:order val="1"/>
          <c:tx>
            <c:strRef>
              <c:f>'Regional Analysis'!$BK$9</c:f>
              <c:strCache>
                <c:ptCount val="1"/>
                <c:pt idx="0">
                  <c:v>Highlight</c:v>
                </c:pt>
              </c:strCache>
            </c:strRef>
          </c:tx>
          <c:spPr>
            <a:solidFill>
              <a:schemeClr val="tx2"/>
            </a:solidFill>
            <a:ln>
              <a:noFill/>
            </a:ln>
            <a:effectLst>
              <a:glow rad="88900">
                <a:srgbClr val="C00000">
                  <a:alpha val="50000"/>
                </a:srgbClr>
              </a:glow>
            </a:effectLst>
          </c:spPr>
          <c:invertIfNegative val="0"/>
          <c:dPt>
            <c:idx val="0"/>
            <c:invertIfNegative val="0"/>
            <c:bubble3D val="0"/>
            <c:spPr>
              <a:solidFill>
                <a:schemeClr val="tx2"/>
              </a:solidFill>
              <a:ln>
                <a:noFill/>
              </a:ln>
              <a:effectLst>
                <a:glow rad="127000">
                  <a:srgbClr val="00B050">
                    <a:alpha val="50000"/>
                  </a:srgbClr>
                </a:glow>
              </a:effectLst>
            </c:spPr>
            <c:extLst>
              <c:ext xmlns:c16="http://schemas.microsoft.com/office/drawing/2014/chart" uri="{C3380CC4-5D6E-409C-BE32-E72D297353CC}">
                <c16:uniqueId val="{0000000F-B3EE-4495-8FC4-146F4FD5088C}"/>
              </c:ext>
            </c:extLst>
          </c:dPt>
          <c:dPt>
            <c:idx val="5"/>
            <c:invertIfNegative val="0"/>
            <c:bubble3D val="0"/>
            <c:spPr>
              <a:solidFill>
                <a:schemeClr val="tx2"/>
              </a:solidFill>
              <a:ln>
                <a:noFill/>
              </a:ln>
              <a:effectLst>
                <a:glow rad="88900">
                  <a:srgbClr val="C00000">
                    <a:alpha val="50000"/>
                  </a:srgbClr>
                </a:glow>
              </a:effectLst>
            </c:spPr>
            <c:extLst>
              <c:ext xmlns:c16="http://schemas.microsoft.com/office/drawing/2014/chart" uri="{C3380CC4-5D6E-409C-BE32-E72D297353CC}">
                <c16:uniqueId val="{00000011-B3EE-4495-8FC4-146F4FD5088C}"/>
              </c:ext>
            </c:extLst>
          </c:dPt>
          <c:dPt>
            <c:idx val="6"/>
            <c:invertIfNegative val="0"/>
            <c:bubble3D val="0"/>
            <c:spPr>
              <a:solidFill>
                <a:schemeClr val="tx2"/>
              </a:solidFill>
              <a:ln>
                <a:noFill/>
              </a:ln>
              <a:effectLst>
                <a:glow rad="88900">
                  <a:srgbClr val="C00000">
                    <a:alpha val="50000"/>
                  </a:srgbClr>
                </a:glow>
              </a:effectLst>
            </c:spPr>
            <c:extLst>
              <c:ext xmlns:c16="http://schemas.microsoft.com/office/drawing/2014/chart" uri="{C3380CC4-5D6E-409C-BE32-E72D297353CC}">
                <c16:uniqueId val="{00000013-B3EE-4495-8FC4-146F4FD5088C}"/>
              </c:ext>
            </c:extLst>
          </c:dPt>
          <c:dPt>
            <c:idx val="7"/>
            <c:invertIfNegative val="0"/>
            <c:bubble3D val="0"/>
            <c:spPr>
              <a:solidFill>
                <a:schemeClr val="tx2"/>
              </a:solidFill>
              <a:ln>
                <a:noFill/>
              </a:ln>
              <a:effectLst>
                <a:glow rad="88900">
                  <a:srgbClr val="C00000">
                    <a:alpha val="50000"/>
                  </a:srgbClr>
                </a:glow>
              </a:effectLst>
            </c:spPr>
            <c:extLst>
              <c:ext xmlns:c16="http://schemas.microsoft.com/office/drawing/2014/chart" uri="{C3380CC4-5D6E-409C-BE32-E72D297353CC}">
                <c16:uniqueId val="{00000015-B3EE-4495-8FC4-146F4FD5088C}"/>
              </c:ext>
            </c:extLst>
          </c:dPt>
          <c:dPt>
            <c:idx val="8"/>
            <c:invertIfNegative val="0"/>
            <c:bubble3D val="0"/>
            <c:spPr>
              <a:solidFill>
                <a:schemeClr val="tx2"/>
              </a:solidFill>
              <a:ln>
                <a:noFill/>
              </a:ln>
              <a:effectLst>
                <a:glow rad="88900">
                  <a:srgbClr val="C00000">
                    <a:alpha val="50000"/>
                  </a:srgbClr>
                </a:glow>
              </a:effectLst>
            </c:spPr>
            <c:extLst>
              <c:ext xmlns:c16="http://schemas.microsoft.com/office/drawing/2014/chart" uri="{C3380CC4-5D6E-409C-BE32-E72D297353CC}">
                <c16:uniqueId val="{00000017-B3EE-4495-8FC4-146F4FD5088C}"/>
              </c:ext>
            </c:extLst>
          </c:dPt>
          <c:dPt>
            <c:idx val="9"/>
            <c:invertIfNegative val="0"/>
            <c:bubble3D val="0"/>
            <c:spPr>
              <a:solidFill>
                <a:schemeClr val="tx2"/>
              </a:solidFill>
              <a:ln>
                <a:noFill/>
              </a:ln>
              <a:effectLst>
                <a:glow rad="88900">
                  <a:srgbClr val="C00000">
                    <a:alpha val="50000"/>
                  </a:srgbClr>
                </a:glow>
              </a:effectLst>
            </c:spPr>
            <c:extLst>
              <c:ext xmlns:c16="http://schemas.microsoft.com/office/drawing/2014/chart" uri="{C3380CC4-5D6E-409C-BE32-E72D297353CC}">
                <c16:uniqueId val="{00000019-B3EE-4495-8FC4-146F4FD5088C}"/>
              </c:ext>
            </c:extLst>
          </c:dPt>
          <c:cat>
            <c:strRef>
              <c:f>'Regional Analysis'!$BI$10:$BI$19</c:f>
              <c:strCache>
                <c:ptCount val="10"/>
                <c:pt idx="0">
                  <c:v>Charleston</c:v>
                </c:pt>
                <c:pt idx="1">
                  <c:v>New York</c:v>
                </c:pt>
                <c:pt idx="2">
                  <c:v>San Francisco</c:v>
                </c:pt>
                <c:pt idx="3">
                  <c:v>Miami</c:v>
                </c:pt>
                <c:pt idx="4">
                  <c:v>Portland</c:v>
                </c:pt>
                <c:pt idx="5">
                  <c:v>Orlando</c:v>
                </c:pt>
                <c:pt idx="6">
                  <c:v>Seattle</c:v>
                </c:pt>
                <c:pt idx="7">
                  <c:v>Los Angeles</c:v>
                </c:pt>
                <c:pt idx="8">
                  <c:v>Houston</c:v>
                </c:pt>
                <c:pt idx="9">
                  <c:v>Albany</c:v>
                </c:pt>
              </c:strCache>
            </c:strRef>
          </c:cat>
          <c:val>
            <c:numRef>
              <c:f>'Regional Analysis'!$BK$10:$BK$19</c:f>
              <c:numCache>
                <c:formatCode>General</c:formatCode>
                <c:ptCount val="10"/>
                <c:pt idx="0">
                  <c:v>39974797</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1A-B3EE-4495-8FC4-146F4FD5088C}"/>
            </c:ext>
          </c:extLst>
        </c:ser>
        <c:dLbls>
          <c:showLegendKey val="0"/>
          <c:showVal val="0"/>
          <c:showCatName val="0"/>
          <c:showSerName val="0"/>
          <c:showPercent val="0"/>
          <c:showBubbleSize val="0"/>
        </c:dLbls>
        <c:gapWidth val="120"/>
        <c:overlap val="100"/>
        <c:axId val="530097264"/>
        <c:axId val="530097624"/>
      </c:barChart>
      <c:catAx>
        <c:axId val="53009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30097624"/>
        <c:crosses val="autoZero"/>
        <c:auto val="1"/>
        <c:lblAlgn val="ctr"/>
        <c:lblOffset val="100"/>
        <c:noMultiLvlLbl val="0"/>
      </c:catAx>
      <c:valAx>
        <c:axId val="530097624"/>
        <c:scaling>
          <c:orientation val="minMax"/>
        </c:scaling>
        <c:delete val="1"/>
        <c:axPos val="l"/>
        <c:numFmt formatCode="General" sourceLinked="1"/>
        <c:majorTickMark val="none"/>
        <c:minorTickMark val="none"/>
        <c:tickLblPos val="nextTo"/>
        <c:crossAx val="5300972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35102959.96000006</c:v>
              </c:pt>
              <c:pt idx="1">
                <c:v>42487631.280000128</c:v>
              </c:pt>
              <c:pt idx="2">
                <c:v>67243423.180000022</c:v>
              </c:pt>
              <c:pt idx="3">
                <c:v>57348065.340000026</c:v>
              </c:pt>
              <c:pt idx="4">
                <c:v>30685043.770000007</c:v>
              </c:pt>
              <c:pt idx="5">
                <c:v>35891975.340000033</c:v>
              </c:pt>
            </c:numLit>
          </c:val>
          <c:extLst>
            <c:ext xmlns:c16="http://schemas.microsoft.com/office/drawing/2014/chart" uri="{C3380CC4-5D6E-409C-BE32-E72D297353CC}">
              <c16:uniqueId val="{00000000-C823-435A-8B30-4B99B58DCEA4}"/>
            </c:ext>
          </c:extLst>
        </c:ser>
        <c:ser>
          <c:idx val="1"/>
          <c:order val="1"/>
          <c:tx>
            <c:v>Series2</c:v>
          </c:tx>
          <c:spPr>
            <a:solidFill>
              <a:schemeClr val="accent2"/>
            </a:solidFill>
            <a:ln>
              <a:noFill/>
            </a:ln>
            <a:effectLst/>
          </c:spPr>
          <c:invertIfNegative val="0"/>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9660070.3700000085</c:v>
              </c:pt>
              <c:pt idx="1">
                <c:v>9359256.9100000039</c:v>
              </c:pt>
              <c:pt idx="2">
                <c:v>15558837.439999998</c:v>
              </c:pt>
              <c:pt idx="3">
                <c:v>11302905.220000004</c:v>
              </c:pt>
              <c:pt idx="4">
                <c:v>8290741.1700000018</c:v>
              </c:pt>
              <c:pt idx="5">
                <c:v>9203851.4699999969</c:v>
              </c:pt>
            </c:numLit>
          </c:val>
          <c:extLst>
            <c:ext xmlns:c16="http://schemas.microsoft.com/office/drawing/2014/chart" uri="{C3380CC4-5D6E-409C-BE32-E72D297353CC}">
              <c16:uniqueId val="{00000001-C823-435A-8B30-4B99B58DCEA4}"/>
            </c:ext>
          </c:extLst>
        </c:ser>
        <c:dLbls>
          <c:showLegendKey val="0"/>
          <c:showVal val="0"/>
          <c:showCatName val="0"/>
          <c:showSerName val="0"/>
          <c:showPercent val="0"/>
          <c:showBubbleSize val="0"/>
        </c:dLbls>
        <c:gapWidth val="182"/>
        <c:axId val="587145176"/>
        <c:axId val="587145536"/>
      </c:barChart>
      <c:catAx>
        <c:axId val="587145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145536"/>
        <c:crosses val="autoZero"/>
        <c:auto val="1"/>
        <c:lblAlgn val="ctr"/>
        <c:lblOffset val="100"/>
        <c:noMultiLvlLbl val="0"/>
      </c:catAx>
      <c:valAx>
        <c:axId val="587145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145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nf>_xlchart.v5.1</cx:nf>
      </cx:strDim>
      <cx:numDim type="colorVal">
        <cx:f>_xlchart.v5.2</cx:f>
        <cx:nf>_xlchart.v5.3</cx:nf>
      </cx:numDim>
    </cx:data>
  </cx:chartData>
  <cx:chart>
    <cx:plotArea>
      <cx:plotAreaRegion>
        <cx:series layoutId="regionMap" uniqueId="{565E9D8A-E164-4184-B16A-C5ECE0655470}">
          <cx:tx>
            <cx:txData>
              <cx:f>_xlchart.v5.3</cx:f>
              <cx:v> Total Sales</cx:v>
            </cx:txData>
          </cx:tx>
          <cx:dataId val="0"/>
          <cx:layoutPr>
            <cx:geography cultureLanguage="en-US" cultureRegion="US" attribution="Powered by Bing">
              <cx:geoCache provider="{E9337A44-BEBE-4D9F-B70C-5C5E7DAFC167}">
                <cx:binary>7Hprb9440uVfCfJ55eZVJAfTA6yk5+ZbfI2T/iI4tiNSoiRK1JW/fsu5deI309ODmV2ggTUCxH4o
6iGrWFWnzuHfH5a/Pdin+/7VUtvG/+1h+fW1Hgb3t19+8Q/6qb73R7V56FvffhyOHtr6l/bjR/Pw
9Mtjfz+bpviFIMx+edD3/fC0vP7H3+FtxVN72j7cD6ZtLsenfr168qMd/B+M/XTo1f1jbZrM+KE3
DwP+9XV6b83Htm/M/etXT81ghvVmdU+/vv7hudevfnn5tv/xza8sLG4YH2EuFUeEszhWWKFPP/j1
K9s2xZfhCGN1FGNBBGZYffr5+t3n9zXM/3Nr+rSi+8fH/sl72Nan/3+c+8MeYOh/v3710I7N8Gy9
Agz56+vbxgxPj6+uh/vhyb9+ZXybfn4gbZ83cnv9aee//Gj/f/z9xQdgixeffOeil4b7V0P/w0PX
7TjoV+l931rT/De9RI8UoooRjD97if7oJYmOpGJIYnDXp5/4Ry/9+XX93FMv57/w1nX6l/TW1ra9
efwvuonII644x4jJz24iL9xEjpgUlBFJv7nxcyB/DqY/saCf++fbxBeO2Z7+JR1z3vb/d8KIH3Gq
qOAUfQ4T8aN/hDrCklMZx/Fn/7wIoz+/rp+76eX8F946/2uG0f5+vjfma8L5z0vSp4qDpEAUzP9D
LeLgPyIYQYh98g/Uqu/D518v5Odu+TrvhTv2h79k8Jy2o/Hm/r9aftCRklB54vhLeVE/OkZhKD9Y
EiK/xBX70TF/akk/9813U1+45/SvCRFunpZ7/9U8/3mwUHzEYioZlP7PKQti4vuYUeqIUkqUEORz
ypNfv/tzyfmXy/m5W75Me+GSm3d/yYg5f5pfvW/76qtl/nOvMHKkqCIMLP+t0H/vFcGPYhjhMWY/
xWt/ZkU/d8zvM1/45vz9X9I3b01fmP92x8MxkYrG4ltE/OAbeRQriRiVX5Id/3ouPkfMn1nRz33z
+8wXvnn710xld/deQwc8tM1XC/0XIkccMYwpF/KLd15ANEzQEecxAGz2OeG9wAB/bk0/98/3c194
6O6v4aGHP2yZv+cMfnjy3+UM1BFH4CJGxU+zG9QchCWNoWH9HGEv4MCLTv6fL+vnbnox/Yed/D+i
Cf45hfCNa8nuh/vNJ5LmOxbhj0c/bRfIoxdT/4jr+Wy7w+OvrwkWEmDZN/Ln+SU/oOOzthm+Q4Xf
zXm698OvryNoW48QobFUBPyKFQeSYX76PITjI8SAIaIxwggQODS2zXOT9utrBs5GCIZILDkwSRIA
hn+mQWCIHdGYcSWgCkLMxgx/48cuWrsWbfPNHl/+ftWM9UVrmsHDbAqh7T4/97xYDuUSxZjCP8ol
AcgDx8o93F9BCoLH8f9yoa1Inq/6jXBO4dRGdVQmsyY85V1crXvRVrTZjlWhS5MY6s4KYqPUmkI/
+lyGNhFFTVwqke6Wgw5d3SStF/FD6Ina1I2RLGG1W0/brurtnQmsO219QI8lLRaV4LFaxgRxLNas
jqaJ7kwUt7diGAQ5+E5N0/FCTT+f9S5uNnqoliZZiV2Tao2rM4cVS/GYDwlfo1M0rs4kvZNFissm
kKxb+9+mkfQbQrQ9sGlBa7qWEj/FHI08WWnBtkrmmmzyueE6ZbE2Z3Zq58NoR7GP+rE/TG1duqQ3
zXI5ddGOlCPJWqLu5mahOx3ZoU7ron1e1RrKu4V7l9KRumxcl1OtsOn3ZcA9xtlc4XzIxtaWi08E
7fmQ4IYUCWlt79MQ5VXACXgerIzCiC8MMfyYlcFfeDeX8cmMBX8Ai6wnlVdl3t+E2IXD0DMfsRPR
F0u1KXucODbHi9v10mm7IQuZz9qSWcPsXtgV4G6zjYOsJ5zOTOuB7kuz6LZbUl+5aRQnYVyaXoUU
e4zJspl1NZZ6SlTRL2Q64LrCajqxsypNPCQLhppfHQoZCeEyB5To+4kSfOX9ulzYTkXLo2qEKz+q
EvuPa47ITM9J43mNr0Wd4208GNH6xIlcvHOzHVnS1Wo6nYuqOo6b0YGh+irX6WrH8mCYauimt9Ul
xm2/Qabuk1xX8xu/2ilBxpRwLJeqzVZXFWkErN+xLKt2UxQobIMx1a5q9Rts3HI1xCMzWR5ZkhnV
6ya13VAcSzkIljIK1k5JKfM9atA0bCxd+aFeUL8NKvj7ljj7QIYO062qfMyTvgs6GWQubVIMZU+T
xit87OkwJ4wW9risTYn3rBl/0yWbhjS0jF9EYEGetMwVvxU9QydFyeptvfBoN1HWZAK+7szG1O1w
wMtl0w54p+dKlm8YzkVSd3Iek4qg6oTgopuTmfgpk1XcHKYZ8XMz5CVJlsGy01iW4bjJA0pCidas
GvU9rLHcSlTj7WiL81j7scpGFp8iIfw7vVT5b7rXatvWYdq5krJN1VXN8YiFuy19OOeN4JfPJ/tN
jj3KgHFoNnGHz0Ip1kQbN6SSOr6VxpEeLODQxxav6E3Lq+Jd4Uw46Ts2n7ZTZffexi5ZTVzsynKq
drnxeZJ3zj+SufI7F/fqumART6BXI6eyEm8DQW8aWnapiPL4tAoTP3Wmi/Zl6ec73rWzTspqmU8X
Q8n7mq/LkoxraItktohexYSNG9x4+jESUtfpANbYVqEcDuNgH2LJVNqb3MssGtdOJdUUs2tH50Wn
REztA5NrccNLVqCkrXr+Yahbs2uU9/AOFx2stCSl1EVJN072MKO4Pa6Wrk5lWZabfCqXLW0KuV94
nCezayaZjPFSbgdeYDjo42BOsNLjzaD7KrVgnxu/dJdwrNsrSdZTNeso5VWu9pHQTiaSduJY9pFR
iWJWPi5xoy+UlWY/5W3zKAxSmUUrqRJXAwmxWVuGkhXhQx6XV0Pdy8NKpyWr4HRf46h1dYLnlezV
SPN0HsKtRCXO1oUXIhGiM+elnSCzj4j+1tpiTmo9RtkyY1ZmC4r5ey5nlVHswlW7KJMy0c93lfZN
wmnZnhHrKp9MYnmIlmbaTIQOH4tqjtKKd2HTWu13CyP0HWlC/SZgo95MiwwXa8PbLbbFcEH63p3k
0YyuBe5Dlfqur7pt2/pi49sO3Us39hlbxvaqZFE7pOusaarLMUoYHoqPSyjQvpka8Z6SIURZgKO1
CZByUj2sU5zIQs9Z00Lml3MfJUJO8RnpQpFCRNItKzC5LTrlTuTM9XGrenfRYT1lQ4cmsKzS65NZ
++GaT0VXph3JdebRartEY1+n+dLFCcYTOYR+XceUke6prg3d4KVVCeWkPVtKV6YR7frT0LTzpRXR
ZlwrddZNhJtErEbnBxpH1ZlGuMsw6crfrJ/ITemtOxNOrtdoxn5JolirK6aWYT/JYTm0S25Y0uZs
Tidt0Jt+ctVdrdrurpBNf9GMNn/rqtycjEu3JHqW4Rb3bN1o1Ja7tZ/WTb4OXYLixuuMwW7bdBkI
Gg6NDZNLCjHeMiAV18Qw32SR4U0ac9ZuOqTRRedFQTdC5u1xM0dsSOtqXk94udZVanpMNrJlFOw4
zO/YInjCJx3v1qWedFp2eTjGBscPBN4fpW3emIti0HMal0jdrYH7PWIBCr1s0GgTX3izjU0Vnwrj
3E0upr5IIt7HVVLk0rBMzsvp2LX91js2NsAYA+L7Akd/AFUPrVt7gDZfdMdvf/7jpq3h36c5v3/4
LFv+/tfZV73zD5/aPbXPHbF/+dDzar6963e97RmQflvqC4j7WSH9J/j3Dwf/HDgG1MiBTP7n4Pgr
Bfw7nv4y5Ss25uxIIigQgnLKMY8BAH/FxjE6IgzALcOScXgEYOsXbEzIEaEgnioOmJnFQDp8w8ZY
gqKnuATAjcQzHfFvYWMOIPs7aMyUpJIzBcuKkZSMSeAsvofGKFY2lLwg1947NyYu1H5NJgzrTIOt
1aljRX+pje0fnKjIjdZVdEVUt+4aFq0OMLLkqfWQmBOU2zmLYpwOKnIbvkzuvUcI3hNHBWDAaGrN
Rdkvrkoix+mhhSq8HaFh2DhcqlMSoeVCq2bOTFmtu5as1VUoadirQnjIMdH41IQo9IlmM3sTLUa/
WRprbKL9MN+rwq33gurVZIUGs6W6mCLAyVUftsKi7hiws/swEl3eD8W8XkTVijMiy/X92oc+Va6o
RErXMDxBVOEE4A87FKDfXxY6vsRDZEzSWk9uR7qEKvvuvPykPaFwAl66II6BtXjuhYAtl8/dy3fd
SR0YK6Pcx9ehp+rA6cg3jix9nKh2iaqEkm4QiSG1umiFI6fNTGBrLpYtT02Fpl3Q5boRgrcHFcbp
LORcn5ORtY/YVNFd03F/pddo2XBTlmcjH7BOpB7sW2tzuSt077ajp+0bKfvbwVK+524+FcVMbogm
O6HVY9nF3Yc/3rQCNubHTTMkng+wBMGTMc6ez+V3m3YylkWOXHPN2jp/j5+9X7QtfocJWy4igfrD
WNL+UJfzsGG6qUlSR0PYelqGs2Vc0AdXYTCD4vPypmhYdTy3lF/nK/zWUUKeiGvxSRGR+Y0eY3xK
i2654DJ/W7CF7JQx9m3VzFMaVxbtTTM30Of00a6aaJyt0L9uAqrhTNMBTSco0McmHk/nnuD9MOZ8
v8reDwnLaWaWtdosfCYb5JTecvPeOlUeM9bOD0a3NLEDnR9cn9ODWG2/7wc8AaLXUwqtyHYw83IF
QVmdiymCYPKV2Vf0EQGa7pM472OfVWXgJ5IVdWpyuYyZMb5LWlGqHYLuMyVmlJlomuVqacBLydCY
8qzWtDtdAardrUPjnqTtoI1o5t7HCeeq2y9B4G2jvd+rxZkTOwzoLNfQz8gGT2e86mBzhI623nQ6
lPu116VKAyvIVWSG5Y0fMBiUmGJrggz7mT/HZlSFy3qa/R3Tvvugiqo4ZaxXKSqW5fyPz86LnMUR
kkTFGFGKQZMlRAHd8P3ZIcWU58Ukois9oHA5qLHZRdjbt+syy6wXo0qZej47fRseZiJD6gfv1pTN
q34sXbucu5jkx92AujvRMZdZbdGuk+7doliVdWNc39YdvKWaem6TcqLNzoLvT9s81wkairDxvFg2
a92SK2hiKgboBba6jtF6xnRuUkhX63ZinDwn1LY67rkb8IYPEdkYNHbwzmVazvuqDZefjq0rO5Ua
E69nfcfxKXZt/rG1Er2TUe3vnjvLuyYK3TnId32Z1E7XOqO0MR8aVO2g5Ed1Oi5q1Akdx3jH1lCJ
TSW1fCNR166bPzY/QT+E7rP5KdQdgUDtJpxL8Rza34Xu3GEfFaHPrwgQFlE2YIGTte+i6zIo2AEu
CUrjzkc35WomnfDFKXe29I1edhIZKC8UYnBMiO3yY1lN7h6akH5NVDe7InW4z98DPoPNIGLxoTNj
tP33NwBAG5YFUgoV5Jmu+n4DTah8j3Uhrmwchs1S4uW8c0Wx7eLc9olvIM/k3Qz5gsSQYhrNo00s
G3ePcsRP8BznHyH2KCTmtb2ni8Cn8bxUx5q4Md92VuY3VnR1nuimsDL547V/qsffU1lgfCaYAGaC
CNCJXq59rnvTBzbzq3bkvElm7/OPcJpzue99b9/iYMIZsC/LGyumZjfUEnZAmiY+SGem47aWJp0V
6Q+Wz/2hFV10M8S12qmZDSbtu7F5E6Q3p4LA/udaWZIMfvYfJygT4CLDPvh8Hg8oBDmlVReWi5HN
VbMTk+hTV/KQLKSHNDSO+R3RuNxHMpLH3nTAP0kRb62nxdZZvbzv4ybs+nnKD2bV/SY0opHpQMjy
hAsP+YrULJpS7wjeBOrUlrbVB1z3e69p0yW0cu5g2ZS/b4BnOgAmWC4+hV6uouKxzyM9beIKPhyb
Kj8OS0+uLPHrmNUlnVJFOv2InA/bEun8PZy86YnZ+jmDPJumFPnxaJpwxlAA87EaMp8zPbSWpK5u
kCOhSFgXm3eiLh9oW7eHrtDLoQKGIu17MqURs+RUL7PPuLDLeYkD1JI/PggAEl+GoaJArIJ6Djn7
GQ6+gA2Qq+vRV1N3pS0eRLoiCLDkU26289Lt1rzTqdA5bEAHXWwBirn7GDrDy4AhJ22K2h901IlM
29Ied8b6OVlrZKp0ikpTJ0XRbIeueg5XLNCHdUb2FtL/8IHMbHoajWBRpmJei8xr+UwSABw7m5qB
b2qBVjgHrKE2sdTmdmtx3qJEhXrcyyJasjU4cVhYfbvMLaawSqC3gM0yO9XF0SVoo+uc+RGNjx2H
sgLnS2d927X7BQe/YxC1QPSZZ8j57Fc3m+HOL9WeR9W0ZgsxYaPoeoedazLaSprAenSd+BICQhUM
DmtJPEuBkBYPVLA666epOm5xifZB2TUCKiZ0u9ARDU39kgNj4sZKv4U6YN76qLQ2ga6ayqQ1dXnn
gVEJia26uNhrwC1LWgObUiVeO/0YKYGvoml+Bjj90h4juUCp8nWc9WGqioTqcdgMi64RbBeImsTC
ZVKU+LmH3/NhhDBYNQl5KmPPWGYDbm6KYvCHHDGoOgGX9IOmuVnTAseuOomG4Rn+qPWygDum0SYU
HfpQ2xby6tDVMlshs6M0agI+LfhcHQNtVMmkmNv2JGKrblMOFPo73AYj4TyN4bJsVD4mWJTLVQ/Y
cj9EjSoS70P4SOJKHuQYoo0d6wrohTjHRYL6MG/YNKlU+tjoNO6BygO6AU6h6QBlJkvRZ4PiVZRw
l6PM0GA/CjFfDW1nTcoBtgJxVAmgK+eqPhei1hekFnMKxUCBZdQaLj8F0v/vbG9+dsX39zaVQEaB
TuSfd7ZnpmmefDvcf9VoPws/n2Z9aW6lgmuJFK7FQQtJccwQtMpfmlsF14OpVCiWMSh+n/veL80t
CD9w7+RZBuQE7jqAYvutuWX0CJQ/yhWmSPLnC3f/jvDzXBRfJEkF4hYioAkDSsSQI5+xzHdYhepK
1QNr0EmDolZ3Y4oZQJYFN/neDHhxm4rRoQWZZHL9dokAcW5iN9CnZbHQdtbBNIkbV3+2rJAH2qSD
9uNuCZaxt1hZWmWzxx8KSYrbehlFaoqY302MDWcdAkIvzCrKt6aF/jppITmcFTMMplO8KLeLSl1B
O1A2JxBdYQ+8+KXtB/ohmlm+niDfLTIBZmA4nUrFmlta5aM49aELKB1tPI811CU6PpZhBWxP/JLm
8XOOLd02rH7OAOOsGe0RMISCju/nks9QHsapjs4qaqBOd30t3LYC314Xua3jlJIGyoKzubnFeu0S
oAubAGRxOcUHFnP/KCAHX8dsBNFKDHpHlvIRBJB1Y4QxqUedKZNpImRXEnOzVrS6iKGQlnt4hJ6t
oszrbACdaz80dOiTHqDNZsDR/QJVOgEitp4PvRdRGhpFN50iakknCfxj0KLjm8Aif4WR5WeT4ssG
D6PAh1Gprj0ZgsrfhlqKayd4ftMPK5GHPh9olJXecXtiPfPApvd5+W6ae72JKBFpFQsBNnATMNlL
cxyr1p4MToAtx3oGyBT7HIEAt84nwzgUMo0KpzfCxOGqawpm0C4vAIxUGOg3uIo+J2SY92s5B9A1
5Ar0Hss7ECDWPN9Dg0veuUDXOgk+CjfKCssSoCGE2bMISQu3P+TY3BaAtAXajA0jS7SZBwus+46M
5YqgUBe8qZO6tNzg+8KHvgDPWQztnAUBEooZ6Rw7DzyfNwvKQatQDT6YKVxJnccbpZlNq6qdy9Rw
YA1ZC4y9jtWQ9OPgZWJDRE3iOZk3NuRT2i/SJU0kbqqFZzUnh2Lsz/gqyyTMIRGmPWdd6NKRVzu2
1PmxqJptE1f+Nor05QJwIenha7ZFWIakntb3GM1AwwiTb/MJWFxb+kPXa70JcVeednWEDo6zajvk
HTlWUTMklcd+4yMNvQ5bzDEbbbudAWScRHYNB9RBaJLYklu1kt+aQbK0w0Dhl3qIUjaU07ZtQFw9
5pSWB2/mD33b2+PesOKki8WYhVCjDcDZXRup1DM3bllwYJ+oy0wdNWnRRSpKgJXSaaH1Ew/dO7Hg
MlF565K4QwHEiL6SKVzmnjM1rsVpw0Ec9WZ1u64M14OJfIJbgxNgtvOU9SW+gNWXJyWwUKDnLYM7
QJ0dn5x1ayY1BeNAsO07N2WVcCCuFWHYt113aGZ+3VF7VUlzGnC+U/2I0pKEG1Amdy3y6hh4miuv
zAE0BZJJtG6KEqxfxDqVE7v1XbeT63JWkmgBqmRctr2zw2bKgwfSmL0FoGOSual9hmv7ZBkC2N3M
cVZaPV6bqDmTHcapGmKfdAOHJGjkGXOASsoaVCcE3GRCJGGXaNTNpoYWLxVqmuFsOY8b8Ee8I772
aaQVAL/ePgRg+ZOOIHUcQ7o8HnuaJ0tOy3OthnI/SqoziIpn1q27nEq/iSRsKrTN+SJZeW+fs1k1
5sIlsvTRiXOEXRnSxcetGzR0jmW/ddBsvhedfociPyWWLB/1UOM9cIhjCl2ITWIs15RHuToeV5An
PKT1S6BogOgPsTpUpbjK4/5ynga0hTQhT9oymgUox/FwB3llzMgk8ilxdCjPSzJOaTdUww6Bo7ao
7cZzXnB9RZdFnfULugp9NGSsrN/7gpC0VOMb4P63TdfpBNQQkYTGX/kY+p5IA94bUbktaUVheS27
18ycV1RDdejydKmw2plyuLFNFW9JHfLruZrPXNT16YKH8lZE5S0vlElsNN37oN7FBTmQkcdwjke3
ra0F7YPMW4CWhzYud4qUOVixY+fP4upulv1Dw1e+4X0A2WEgNy4XFRzgqpVZre10wrsZnWtMr0bl
Tq3Xb+OKBOjhwwa1bE0g027iSP3G1OxTynhaPedSF8kL6enOGwCQC7iuThzIRymkUflblRf4neUS
wDAVEGoRyxPQIM/ECuJZVx0LSYYtnzpy0selTLoJVNA0V61Oq9XKnV3GcNDtsB9ceTyZvNoNFpm0
API5MVO0hWJm05ArkciZqRp06JE9sAj8lQxtJM/XgNilhiYzCaLvzuxoIlDUpnYDXaz+4JaYpTMZ
QWXtnrkze4vZtG/y9kxNAQprqdSGgBo2rf68M6J+mJZmr+T6rhSV3Uywnxhk+ioF3t+cTCs94B60
aOhQJUkLzsP5whko+hyU4GwMGp9ww4vtGtE18WNB3+ft6K4owlWTRD2QeBtZQWaaatpcFNHkq6Tt
dZwOUNecmZv92vIywxi7LdwoGE9J0eSpIcSB1IlMktPoVkfzc3mei6yNVRJJfj4jQd5GjW3eoMKB
SspWywqTwBWP8aopI3lQvgrHy0Rv2YLch6ifomKf181YbbmYqU+oxTOo36xdpz3UWbKZBvUAF1wu
sBYmHdg8XHneXMxNFKVdFV3Wqx7fVIu58z3tt+MC2nEX4jvpmb1ZTHVMIjxsMGwvI43tfoP0yvYz
XvP759slm5nn/YEuQKGV7aR3sY1NIqWrQHJjsFk/vVdF4TcNktFZMc3VW6fgdoKavPwYj7zIRu5I
wjW1960U67WYozipRvmeVtyltazFWyGCyUBzRyCF6/KmKRqULDPyOyVsnVC6tNnCnoMIHFYmdKHV
tpMGErKC5RW9rzd1+ej66sOKInGlVDPdUT9tEBBz5xZVPFsnKNmidBj0ctMznQbXs8Sh3p5AR9Xu
yxFuhwTfFGeY2P1Q5VUaceE246hAH69JBzdppB4vo47KfRBxdxcFtW+HdbmZPNzzwcqALK1CZU6b
YXjsKvkA2dluOxWrbOzz8RZuaZzEDVU7p/o143NkNrmLoUAYFWcDAWpEc4KaNGpLct5QatL/w9yZ
NceJbHn8E3GDNYFXqEW7ZMvytPVCWLabnSSTJYFPPz8s35m2+o49N2Ieph+6QqVSQSaZJ8/5L8fS
DdQNACQ17jisN61v4guK9uUQFupLk7cOyGNTOg99PzuPBMhhOaINAvcSoymas48E6+S3fs3hNVjd
JxXG3nUu1uDUkAt+tI321lRGTQSv66/eI9C189I1gXjxy65I1DbmMXi5SiynIWGYmHM3JlhuQUR6
3M5XIRVoUk72ofPc+4xCxWPfdnrKroq4ObRkHmkRlXNepIhxWlNc68mEp7qd88fYIhF1bkm00rab
PyIJuhSu+SozIc6qD7dDO/bLccpycZl10k22JYgTDskzT+0KjcQIHjaDHktZgXZMz/MIAexusGhd
DzUQNJSyOlOcf7W8KPwOGUjWj0kfOc2FN7p+Uuhqvupsc8y0d1cVlfdU+kKfG7id67Jo5XU1ouCo
w/hx3YpTMyv9Xhezf7adl6kpSJiqTB6rNntyct0mjXKR+/jeQRR9fxgCnURzlV1psXbHUDUXG4BR
2mqUWej4nFRaXZ+WPpKaZlGEE6Q6fiTmZFBzEm118Wzi8UaQ4J/siClu4/5pkZ08hnbcJ0HZXhtR
rofKidoDpUrF8gD1gi7vORMbeSml/z42rX8Wufel6aYnWOfg3hLg9S11ijsG62kxnZ/qfjz0gA8J
ghp9C0wyn/RmuR8b+IpkbFpAohGBgetWHHWr5SeVg3rBk01aAczWiVtJeVO3G5B9v5zkQE5Xyqz8
Wmvn4CwhcFfJKl8agTDEbxOxRNlT6DQ3qpj8O+3HYzqp7k+S3yFBy3F0qk2mhVUjLfLn+6UYitMG
wPGkEa0dGn8CJfa7+Ai30ZF0RyjsQIRu65zgsoJYnGI7UHciyl7sQeeHuF7EGVHT8k6toXWKB+jR
tQnJepw+vrf76q5b1unORXTQSmXSbdA1DKe93rlVfGU5kZ1uQoKQzfOchHFobiIv/CqpNxrH+gS1
8TnvxTl0humGMndlMuqTabbLDFz9uFnWuSn+tCIFhCMG+8YZqv4CieKDKr3rbikIj4WK0mku7RPC
SEm+qr2zN85nVwYI9arqOnI8DtDKvrLr6CkIC1Dvcvu8hNOXbMpfpKxZP9J7N423ocye5LyNCeVU
/mxZwKCT31yO5baluRfebHH0R9TLg45jea45HBM3j/q7LHOrxOpsB7qof1cZsjNrqOx0nLahTOoo
t+/qTBrSM+thEgpBUd0uG0dClTFcTgKV2FZfnNYoGi41K/gZuuqbh+4m8TKDWMtzB50YvxnnpAja
T42sWnksS6e948jywSml15DgSR0e3EJ378zooiyxFpXalajPVWnlINuutotU1mP/yTVOmS5mRhQX
9OrJTFFzOc/FfElWXV/GYdGdEfH5p37d8mtjT+Kku+kDNHOeKBnfx9FUPXSl5fwZlMN0vRWluOq9
SF8g+KyvJpmtp8D4+oPfrfIQafczNXx1W3c+BX5u329bPqfzIPMbiAcvnRw3uHVs4R+B4pezJ5fo
UM1USzPw7GmMQ/iwMicB6Lrz3Hn+IV9QvrYqrxLc4/kBbMNKOs++z/0pSgVKuCMy0uxeOKPYxZQv
UTvFSeuGn8O8YcZIam9R1HQXulovAz1vCQj+ndNK0oqhCDmL42dY7vKgcLMeqhZZJWR/RxqkN9Sh
fP0Qm3Ri7+RiId2j6j/5btWBDLipXFCKFdJuLskbL8O2q9KmaecT4So4Es0RxLZBd2zq8lwV/T3F
VPR+qiz/TCkM4uIt1ae5jmMyad+ubzmqOYUM1cLdOsTX3dBFSV9X/sHNEOJMdZtaM+WHRGh0Ha6D
nYi8KS+G2ndSdFhVUo+DfT3WarwapPen2qbbNYYd2msLdyvvHKL7EclVi6aBxyhBQKu4do9O05jU
MpaTCFmOh1pF1rXxK6SuUNi1bG9zEX6UUTycya9VuvQs/2FZTp1jn3MD3tGMqHT7oFjRI5d8VTS5
SYnBfZP9OyHH27Vfq0Sv2WFDeQTKQJ3lel3aWoiSzVgwPGTAwhtSu1iIyoGdXRTIb49b3QckLeuV
YaemU9ZkiT2NxMjA0QcSwJc5rF7KMLiMfPWwjHK5hKpzD5SQ14Toj302dyd/Wo6UWqxkZw3TcYYy
YDfYd5szuedoMcAoG4euP3qXunfer5V1GVXTcZtFnSrldDGFztb9h/ItYBNjTHSC4vtA7HzvrvnK
iJCi1sJQeUUmzTXl4Ggh6tz6ZAIRODhZaa6KyCGP87uXbpTxuyqH+ySbPSujioNYvO0pcvyHcIvH
w9I77sEb7NM4BGHia43mlUTZOogGFScFTvWhzYpvkaPuhs29riPxGeITdurz6LTnaYz+RB3WU+aW
67Fztiod2vigqg7ldV8dNjX/2Y+7jNGqnwtlFUfluxSZPYI/V0pAlQisZKvi/NB1YAGFg4SWqPVc
yepBFwTodJi0WNLe9sP7dprdK4ucvgchh3QzM0X5jLibD3GS93PdJrHdq2M3LJ0+FChCjBLXfetc
aztAMrbsFHDdTCdQnPyKIytIEFuHihN6VdONJTd99gdA9CQUvr4sIV8fIqLaiJLd0UFLaqyKKFnI
yMcPli/a4dRGAzS2tmqjU88pgNoENcJK+HCn8lT5saPcpGOOggz1eA77bd9MYQRFWC9hPd5kTjyA
WLwSX//XeP3/P43ZT3aTnzB1Hz/C/4zDv3Gt/AXB3//uBxIvxD9wSyBWC7HPxM5fkHgndP+BbS0G
jfH+abP4AcSHzj+8wA/x27hsGpRfP+wXu8TMcwNcbI4bOjE9PP4dFN7b6fT/pqx3Y4cDpIP7wg1F
jIr5jdSnAZfpHFMH7DQ4Lerm3u+tJrX7udw+BsHU1599SwcDwMg6rD51yBIUCzVIZr/knfY7xJHu
UodXcRHA4NZAhOrCxG0z3DZB21srUuUl6F+Ceqyo0SwhmspL8zD0nW/hItfpPXxz2HyOIiinL17r
KXGXi1KBtLVOOXArPqlne1849mi6Q94Euu4TaYK2vcGzgRIEsrR11muX8rv6E2BJ8jd/eaT/QgT2
Rg4lIHLdXYbnx3tHFdd+41AJnbacClFE3zIju0pdjK3f+BcQ3IMOL7YBOo/ksOxp89LYWelmv5FE
7MzPT88Imy8KRRfvordLa+L993/hSVDawdfZovxaOSD3VO+oqbwiiWPXAsfWi8n1eNDFmPsFhZq1
9dT1vrcOLoTKJox3NYqi22EJqTzt3EFYK3736zmCTPrrPSKQ9DwSOPyXmF/3ZfnzPS5FaZGhedZX
ARZhu4d8C/NQnZqI88YmEI1CPNecd+Plr6/75tns1/VjP3TdwHbRS769LjmSDKXlRV/zlTUnktnu
G0wEfuZ2iO6rcirvu6wYxzEpCum64jXgoXXFsfUvlgZSzzfDDjFp+2iefNxL7KGfh50Hc4k6rvC+
WiG6EtBBVPfBZzaSNV7C1IbNHdmkdG69Wq3TY43mkoMG/2XDpPx6Iv5+J1EYCbge3Pp7U5k3ZFqB
mqCBjtBffWHYcqfVEZsDGqTNNPjHMsp88awnpkAlgwhD8SztdUaEPpfS7s1vnsouTP1LVAlt1DfI
VcEHEa+i4XmzGkZR2tVad9mXLN66QJ+l6ttsPVpZC0l8RqG3sER+PX7nTSTjmjH23u8bFW7Ti95M
QB4jlY370XopSh221sVCLsSGaBdZ0HRoMpW/+WmJgtblGI9dlJtUyjZYetuLak07y9HdY9wWre4O
KpCIF9q57IaXX9/mG0kv2iAPSaXtYygjhmOn+nnBTCaLtE098LLoUbMI7Km2eT72YrzAShbtzdZj
79Zq3zQj+jNeyj6ffvN8/jZZjiNCEk0UxJC9PqHt59uIlDuM6yDkDudYxPCK6LWZZF7tcQ2uvSwg
7g8wS/Xntgo6IqqGWXCCi8iqrLlOVEG03SP/WvBXXbkBQvtL3cv2N2HFebusaX2EpdsVAMo8YaS4
P9/o4pmuj7vNQ9rkCqs9VqgFm+kB7Knsu9SoVXFzVtjO/E6uqpWQNvW2Wo+m77NLUpymytN22+z1
ui1UN2ZJBy+eASwEttW8R16VbwAYXrwQEl2rWp3uykZpwrfWZWaU+s02dX5WBhGpIDGA9HBceoFA
HPQmYrAyOzV3c/+MJjioAjLMKGApZhmEqU6dLbQI7dn6Gj1xpPE7IEbCSe9kcDCAnqMn1Gky3u/3
kP82irtkG4AgMWQ9/XL+tiyo/Aeybtk/95pdpI7eUEf+resU3nrtDZiSFETb3Gwf22JZ1zCZCk1q
nxLwjXifqy2zLnSLZ/CjtqZB3EWl2BMEwJq2ic/1FOyPRw5ezBJa5zCY3/e6qrePWyNqUyd20+yH
Vsns84BkFwPOJB5+iO1jBKfFs/Nwb/AybDD40aEPBm84wRruz65e8pIEQ32/fIySCRwmkkvFV0iS
B+4czmzPDcY+aOvPC9SO6k/xrJ350ffkNt5orH46oarVLmVLnrXLBYJkk3/qog4+brZnh0UWRjl5
xqw6SYry69jwNmoy+yEeN0zWfigCNBs/r3UvW7vcifvmeXNaACrUenaIBdHISjaX3qQMgeLXV3wb
jWi74yO84NxGWrGrRH6+4qDtoTBooj5527QvRjP5e/hzh7Dm8BazCsRzhtCfRQjfMg75LbrNkHX6
69vY09mfzgsvRK4aclYAYLuoVt7cx+bNE7yuaD+2fteOHiTQFFjfpCoU0aioh845olXCowBjkBNx
+iKQ+TGPRneWCdS8ga4Z3Vxdo5oXj4unmwiuxjhifj9GFsyTCrZFXrOIbAx6tp+VPQpx4eybvbBZ
h2BVZBeXWVWP+85HHuzdu5z36Cq9WnvLfP71iN/GNYQ5SF/cfdS7pZ6a4OeZr0VWdAaH0tM84SCK
4fa0SxI7b/u69Umy/IvCQSqokqWOPV7y8Xtma4ED7btiqoybPWbwNNyvq8oNwQOGR28PkWobbAex
69wP5XkL1ppdlxkgWC9x1qhld4aOYhv9ekjfNY1/OfSxyUQRxyZRjSeIk/dNqFZe126y6tynaETj
3p/GPt9vYLS8ad+63/cx7VOwAJ6yYtm3OLFyDym6x0z32Soc0nhnCfa3MGsP9ecmrkL/ojSA4CpR
q5HiLlMLnyoLoAPntOatwPxohdo79ZGeAVZWzguG+5uhvckyGRqiJ/r0sVXsAE/Qm6GNULxhM8n1
ycvnPVKNWrG0tmYr5ZfRjmoX+zUiue1j6Hb7+dhacpfDLqJt8vW4tUB2+Sn2rMk8kaVqpsOElcfq
8+aNaALkGLPEfNP0e3SbCJsXpdsbwtpIRsIFMdTa/ESN5TAVbe4zFVjUC2tMA7zJbIkC1pifXudn
D4U12rH/Kmz/Rar7Zo9GpAtkVyiyI8pOZFtv9qhjNl+sAk3y3IZok0+v6a1bRMtcp1SWRf7D1/Y/
Jtfu/pU/rSjhIUWzXZtjCZz0beFlVzgHRb+EH4bJYYWM6ziyoDj7mR+/6n0ZYJy3JKyJwCTNhDdz
1pGyEPSYJaOXZnwIxRBl1Skb/YhgwIac32sax3ACtBYbf1w6Dqofjw0nc8dULg2Ccg+yz94fR46f
l6lHd+vwEq9VPL+30RVzJ0FdczYhP9jr1F/PNhq9vw1+PwQIEg5iwL9XVKSDKPntZcXWtQoAwXGq
vT7NjJ1Vd8LdfL3iANECJ26MDaMqEq1Vqa7sBh9UgOcW2Ota563l32YtMrNUGbnkX+wST43JsFsj
Z+lk89Wvmk2/b6Vo6Yy6OY2592fHXrZDhL4U9lWRPw7TyZggmu+0KrJFJqK1W1wmtnZi8DNN14Zq
GeEwEyButVWI62cNJp4vNeLdZN60WZtksaDlqhP01uQ/imZc/Ty1F2cyE4SnKZyM/C3Lx8uxCMnM
0nBrzLZR1rIU+8ulXtG6qqGvxGmO8XUegtZatg9GSLf8CJeRZwfPH6HOVupTuQIYj0N8iEuM3HD6
TX4RYvk9KAnneJ3FnW2fHeMU7im3hqiwjz3or/+04p+tradY2svyYUEQN95aw9hZ7zkxwukrfk6h
n7ZwzjuZ9BiiiuFdjOBwN46Dbpww1ketTOJaei7ybtQaKkIWX0XdV/wHcjc7i3FV3+JpNMZO6waB
YnUxZrjAogN1QNCIc9ZatbhDOWnV9XkWvTs0xbciQpbHLC8OZIR/u3lyZklDvA998Y7mHqOwj13n
9wi3pzgri2YXPdUqP1ZzPhr6GQRZXpanzG/NFLzPOtdTl6Lyizw6sVaEh0V73myO9WaIShMnyD2E
Gg9FpjeoBJMPVlGeTdly2qQ1bgQCLIKPKfhDWhPiw0sWh7FwbXukLc7d1JN1xcm4etEi7hs3DHmB
rd3fxKxH84bE3uXzmBjl4KuXbUJROF9VQve5e+EsFt0caJMR1FN4XroK9ROQ8ryfi3ZglQwn9wIO
lc9Ltgo7TlGExEF+v5re9OFDlVmVaU5h7Vluf1lPaxzN96LyAmzqKsavqE6hBsWvP4Z5llnbte83
AzNlrYqQfUvUVkVwbXmZDpsbp1Sl0zxUlaEbw9FUBIL8iHbM494JWfstrbPV2BjMcuyN6mBDYujo
0I22FXR/uLnbcT2UgXH8NOWRUqmm9GZm4eJLTpDUEcX+Jdw/KUuiVLzn9Ji0GH3aF07niVNVmH3G
vGaseYHIGa3Hrg33kE8zB3SJaWxGyQLYOvKN8xjrls/1r0MtxmBj+lSFehFOIB4yrtYUDkVm55T7
43F6VBPBfzjNss9z58cVWJI1WZpHYXX4lPxvSlHQqJMuSzKt1ETQC6iEoiKYEISi3FHTR5SyeDKY
LygEeS6mzXeW2wi5DbdS8qT77VGwsriCx6/US2Yt+wIT2tqfPGQR7zVxu0/NPDt8lCM2UoZ7mLuB
y6Y/xqO156kXALeC9/AuSfFYB34We/jHYgAgOnkUDnPxY/UgpYv5yrCy9sFl4/p9MiZWjU5/5Lhx
sAX7T94Q1LeeXWrr8cdUW68f/+ckv34OpMCtb0O3R9KaOh1Olpe6FPhPzmXnrQxauRsNqZPc9fLS
fqQAz7HYB68PSm7zyFKj8p50ftk58ZoFiVMX8yru43aSzNLstg0fcemEw10Bc2QzfSDsdU96c9Se
vNmEuY2J73UGZc8OIq69jqnAcbiiOpKdMM7FOkV7dW6/PtrX5SGyumF+hF/yF0cMMPvgF7Gi4z3l
jt4vU/ioTzVkjLLD4gmPjT+NV4zU26f3dSFt0zpxlwxy/xY6cQz8HZpyj9U1jMV+668TaqFJ5QfZ
eNIPj5YddHV1uaE6p0NMvoNI9tGUk2RPx1W+Ix+D4fmWc+iqF0fkHctnCMhYGbyeSXbvB7Ds/Qvd
eX/x5zzipensfTu0W7DffzcJBJtPtBZp8vJEwwu+t1Cek3sXyK5DZ7z2XtdKWQ3xGJ5/THlczZrb
oXFHzZdwAkguXvVlzTk/OzAv9hOZWxXNh15ZODlTe8gzLh5UBc29D2PTg202AAZANjymYroMZb5v
54nzlffqdUIpd6pJFuH5vHhoFnkx+tJu27ShgUaL9XTIqfOd2Jn4fDGqgReSxqC5w/HI/9fWgNsF
tnGAihRYfnM312MGKGB0xdWxzcn5o+iyhSogW7d97ZuYUF6dFk+5RJhIF80UHRtcQHxksbosHi5p
9aS35ZNNLxDiTY5kpkb8/gonV2ODEOY0FQ317pfVH2iOeNFXBdNx9r7vGYVAiAnDeVZn20cPu5EZ
n5RnCiMuxtehL3E+MEVejz+bEdW5GYKj2GyHKEf/oH36UPvvqwa8al/ir/hpNNSGGYC+3Mc7lqXL
i2aB83mFtZ2fymYDV6bDdt3FCZDFKtpbD5cinxCrs9ewczANrKtXkGVzgkZnp6lTOkM4namN79he
obeMshzUUCF2BqLMnJrSt22pnbp0bAAmgmuMNPt+QjtXAsLndTQSKj2RrZx5AzT2rin3xD55U+nt
UIE7RTVYfNV0OX+u14ZRfjKkZ5l1ZbJB6/Iu9qodpJQTx91tWGeeGN/5wFgr/HVWWWtxEgb53kBv
EAuPRxICAolnP4cLRXbFWc3D3ywfw+dJdO1+bLRI8Zg17WqHxfc6k9UoQaK90i69+cpsQZuF7+pt
MtYjvYNGUIWtR4b2TLxlfVmmxyp6rnx7H0PWdxbBn/JyR6maknyVzDpupemfRbwWynnx0e80d0Ko
fs0QDMhhtP40pVMt2ZETzWuCZMCNoaw0apxQfwSRNPX4waZTSZ6nWbB6xfLeIOL21Nd4LtGUfqKv
F9DEWddYIqCl3W2oP254G3yZTJwOC8U+LZjIKTHWx5MzscrbKnbTmTetEDEOIjN/OfwYyeuzVD2y
FHqKBd66D+t7uGmaeY9/8Zrv0YTsf9+85dDun+i+o/e0Mdrfozm4xSfgwfcPZh7oRHukct+5jbLJ
erZyTraY3W3j6vTIvgz9DvZp2n/zY8mSUxKJ4gCyBwrgOwS/h1MrR9K/orJNHBjf6GEqkI3LxNgd
gL2/IpJ1L43q9l2eW9sOBw7wRLz4pGXjJZYT1jc9SnjA4Jb7ndclDd2ef1wo0DFHmmKpWI+vFRsm
9C2sk6rrJ/9d/Rqw4Kb3b1aRs4PRVqN2EHLQQmNsa/NWIZYrlJisx6kMesY8Gli8+ap08z2NK/yF
a4Rzs9/W9H3DWbLmHEmyYNo3ee/uNOOhM8u+JsNsc+sSTnvo2vZYVA278fQ6IeDAe9CD7d9TLH9w
rOq6cNEARb8Bvt4U9N87awSsYJfgJpy/wcrFSEcn8Gr3sZBScNdhjvjmURtJmFWWv++gBr0KszCX
ar/331R3P9d2++VpnEeXt72vPNd/A7/raZGWGUKgqtfQWIEB7/MPodL8xpD/BkBnN9HgxOZaQFb8
X+xl/V/IQxOhcslIJf+5Rux6kTJVfeb794jW9tUdI0rkZSornrD0UdMF6Y/g+Oth/wwh7OZ0UCFn
b8UOHc46d3++l2zGPEpnMNSdsGriuQxwhqjTMKBHOqLS+f08//2C9EferW/IkAAX4zeYRV1o22la
O3uvlo6DIqdz3Uivh5ow92Nn/3qA3y1r/41Y7CMEu7WDEA8+fjb/LZC5NJWfd2Mj3v+IGKbYdtB+
FXS5Ck6LP0TzqeqzTb+bjLdWh3bq9njuod9+tIbN5zz6zR39vNK5I0opvB5Qo3FAL4+3tNga23gk
Vk+9b143lSGvY48vU50R18toLnkEhT+t7MzY43AgtbCK/Uaq3lPTls6Kyv4UtJ4MkFwTWlYaCPSK
j7M/MueuXD3qydS88ln9a5j99SDePkYenG97Nj16gGQdrOg/rxvOXTXiu5rviqHeI9P2PRHqEbBP
7xCaTT7/YML/HuoKIEBocImyx97/2//ZgJ+vFy5kI3RFn+5+HHsLnpcqsSWRVSZ6KPN/C1oLbCD/
vdcKG4N/QcL/WzjwTAYSPZfV3euxRJK8Pw3MCuyLblD7gfHrAe7x5S/LlAUB/eSzA9Gj+CCab/BM
s24LnQqC+iLsLF0Hadi2ofcsNBvm3wt1fDUX8LB40r2OSh/90s9z2WZuu045BuzXVGQOQEdYR65q
efn1qH5IMf4yMLBCLoVJde8d4Uf0qfn5arYNLxOWdHPTm2ujGHZpdcRUTjbyL/nnQCODSKQ0bQNb
RTqZYe4QCf3v0JRdc1ojwckRkvYgPzeuD/ZgP7RZkOfyYiU3CORdhhXCWdY0c6GcPg1KodY86sr1
O3Vsm2lzx9SWthha1KEBUBtCUEd64iF+5fNqQTHi3Wdd66gFXXIxx0hmplmUDphIhVTjgkIjLNtD
Y1U9j+JHghJa/FmBwtLsS4EMPeKwEN/D2GupUaNlhfIsWpfQTWm4pwFmdmmleiHdiDqhcyc+QIol
pvDOG5o9mbNec5secpTdbiN9x3BWD1iyNlpI6rgrD6IPm2rCTP8KeSiOTVp/vCYy3zMomDXD/G4q
2g/xUM0gS9QWtaBzVCS5ZFtTVcxXNmxFmdMesx2op8Dz6Wvw5JH2xt6dWMfY7y8rYaNLvgqGWYOz
4v/a67DYrIOnDkU90ZfzPQhMCMuwmwkjdJLWJHNjtwmOC87Ph5gGeaE55orNrT4EK2Yg+QG+YWe0
yAFtV9xJ+mVI8aHsQZvzAyIk5ASnQivHqdLWIen8c6X0HKKrQCzGfXaCZR2jO2CzrH/XxXGFhrTq
BsumEiZwLGNKM1249GMnV57twSwuHfbQPINMoLTfbCfAq++vmbmpY/rcoMhtKlNSTceRhhctCwws
vt2M5kXYbb0Wh8wn4e6SNuxa/QdetMiakuiVcvsRixR8eC5uopa4XdEoqBEIG3/kWQDfe564Yrvk
5XVpNN+zwS5sako2TdfPqU9mbYvWIZLlElPv4tYo6k1tzTEGXS2jx76LrebU4noKkiLPzWOwlniY
1tJkZ1wJ3kVpexstfJb5AiRDvg+1cNMlprVVWGL0AjOe9YeMRX3h5wH9Vdl9xUuFvfGP3C4x6sRO
Ri3aeOOZYhdIye1oo9TbzxLLLn6uXtC0pewPIR1iebq2pU9VuPh4i8rpfqua0T6SlY/HaLXpYlEP
ov1S9NMjpvr+WvtWft3Ow3gMBiBotC/5xSyn+FDEJnoX9oWC1+/Lr3Rqyugt1OfJ6nfdIchidRVt
bntasw4WuOuxgJGHrsijqy48Gb7yMqIee6FVxHRG95B9VXHdIJZ3mi1Z4yo4FZUtH3ts4dhxgGiG
xPJk/mSWLfrcWF1AKT+1H0zklkfbHe0r344LOpdZlnfjA9Od9Dhg+ceV/Q7wsESvNHrxVweqh3rG
6Z33s1sVJcr1zjrS1BH71uwDOBAKDnS7na68Qa91ErQmSrMwzoroj3J24/USBcL0ZXD9yjliWxsp
c8q2oIsc3Zi/RWMQtriqLH3VxsgRDj52xXe4ymrqJCwuAR1LsPVFhfxsV0N/s4R0isUmsa/QLNg5
VMxcVwvp7K0d1vMl6Ld1VWKM3O2uZfPVMcbrkAhHdDUb0RV+Mr0y35RlLfTGcrbPw1Bh3YmzHvng
tg2s3KLpG+xEUk+HfjP1ciWmHGeV7fTl3eqEBGJKqnQ2XuNd0U2+6a/0ovSJ7j7uddC0SwLS+zEw
6xd7yrI7n850yTxM4wFoEa9dTnPH8BCsEnF2OHZ3feHrT2uPq6WyobfzAek5Gog6Dcs86BNr8vzP
MNMy8dymO0uAgsS12/EdLQrqd0OxjnVaj2P+pLDk/0H3PFTkiv5naebsIvWK+4NxpfdGzcZbii31
l8g8xO5QNGm3zdXnqu23BJKn/djJUiU9Nq13MSTCJZYGrB/azq5wWvmfh0gsN7vRDnMrgCsXpeN0
NlmKinTKabFrScylTh1/1hZJzSEiP6uSoBrUgzCiPhHohUjjcgsvRkcWD+h00HaYQj+5suvP87Q4
56qfxWc8v0+GOvlpU+0WYbTa3aOqzb+tTMgZYfM0HUkD18dRxwEGKl/B2Nb5mNjFPF+KuMZkTR7q
YDUa4qe4G+MXb+m9D5XO5Mu8zdu3iQV+mEPp3voIC842JwUWJTU+kl/SdsR0842lh/p5s2V3xsSY
ocwCTr4rMAhxli1EJLsqI/CgoMYFATGT9kNXnetg0k9ouzzuH7U2faa9U4XSnpZvmXqIu0JfOGsT
P7at3q7zoVLHJSTkUga35V3n2+OVplnSQzfQ2FrTjPGLV88EB1et852/tmweMK17xxun60WH5pLm
cDRMkVPUnTPR+gfKYxSWwB7x5Wbp7IZuZPrdhiPwKQI6+aS2aPzAgY9J09Lh7eZYIxomUZ6aOAtu
YLjptDPS0QlH9dp5rHfdnbbckg81EPxDvshe0QixsU/aVOpTP04+xpFg22507E/XCJVoNGq18kP+
n+ydyY7dyJZlf6VQcz6wbwY14eXtr/eN3DUh3NWwJ41GGruvr0UpMl/Io1KBAHKUqMlDIOJJvOyM
x87Ze21rwU6bJhVOP6/wDwYzv80gFvvGHxJ44UpqX7XYRIN2mR17yQCjVRO1buQpWtr+pXCsweux
Dcui7MMyEPFl1ERyS5elvMYEWD+XvXzjzwCa6TPjGdW9inLl5ddTkK8IO2Fkp6AR5melxWrclOmo
XyH1wd1oDkO7T80SD2CQGt7ZjhvpY8mq6uBUpb6ImONi+RmYd0c+OCKYAUsfDGFlxfV1ozHvP88g
kbjWrj728gKbnUGPMUljPNZ2W91Yk63deXWQCfy9Mm2wpQh5nyfZUEHtbub0XGVFg4tU4qYGwRQb
GmgseDn3MzBale7X0kOPgnZqStzBg2jggJ8K9uSy3BgelcvGqVQ8XNEtyTFSKyN5HL2lwSOply6u
Tsr4aDQoEc89G/H+2cnY/UnWETwajkvhlNTIig5D73onx5z0On+EPBGbQzhPLU7Uk8lip+PxYCKw
b8t59RIMnaMwQyYFTHwzKQPgHFqclJhPoew+ZBaqmdAEIXHXzIa27Ec2mvlG91pTvwBJn/DBSfr4
V17JchohkFuihs7WKTchipEQWZx6bZ66/Aa0Ev4Qi8tf61MV0aepilWlJUynuul7O/f7aHZzwA40
2LuG98FnvLlRxmxWW9vA8ngpUqazYVXT5t0s/YT5xapmBj+eyotDndkOKHQGhVdFRps0yqdsOgDA
N/zIhd3v0RIDH38sEgmEVCgHFwiYs/nRxfJ1rTnBhIEpj21A1XZh0YqjZ/dsCE1+hTmSRxbICHPf
NDGMmGRITWVuKOFSrcGGvUrRxtBL3Xscio1HYab8OSs3rKQ9/4dG17Ip+8Ii1PruNoX7EDpJa0zB
tqg8w0u3wpwaByeXNrjqiWFuFR/y1rffkmH4vEDvekpS8TkJhJOHbBOqhxFtB0C1WO51Ph6wupUr
GX95y7kkOeBaWpnagWyDXNUK3DMeMk0RVpVTPci6xHAv3TlUQINZX4e++tInMQyKBrJVm0zxFRNG
jIfG1I1ttPCxsW8DqGsPHgIiGWUDvR6eBx4YrCrZ+NVoRHEn2rrzt53nJZcOl+iDgiGZbNUEqvFI
1xg6h1ZNwbFq8hZ3d1vuijZ2HupCN7ZBnzbnIna0K7OY7LMpGFo2ScfwGkN3E5lmPLzVylP7ZTLN
MtQ9PsKRHgxttxWG21yjHxyRLsoxDoNuBMDVFklOzkEHvTkwqhgNKYJIdexcTg5EuGY8LDHxjjFz
73afM18DACb1MVzmQl7zlefjn8EFBURLfcFPiO/56mQ75QXuRtUCEliWGJ/pvE07RDsBII6g2nnC
y2+1XJeY9F3wE3X1VAKXY0pn1zvPjPPXZjQhDTlW07xaeixPyrTiKYzllPubjOboKRaAE4tEp8Od
TcOGza51AyRInQZMVl+K1PJ+MhMKwxovIHoRKIi2OVq0jJ9pvpvFuqZNAt+m3l65cWxRt7I4rg8h
5INi3QzPdbV+tSeze28G0IBbXPQMQmkmN+6xduqs2XQym3pmTUtDs9Abc2NjlawjISjE3LkqRWe+
pykhFbAf+A1hXnqpvyn4eze0v3gm0lkQJeAq04v6FCGnpNYqklMlmv6TYNcGvkFYlv75Jz0g0Pxx
OGh9gf1c5Nohax3zadUN7AwIaSrM4PbeOM6Uv6sBtygrkobJV8WooZrYsS6M7uQZq6VR4kCipLlM
nRLvhdlPIIloMw6wIMrpS9/PvCu8lOzTFPRh++vA1IrMh3wYtnU+WCea1AmSqQxL32GVjX6zkZDG
u8pL+zPuZMlelnKkj8q41Zyt1lZofvVlcJ77rixfPTFMm6KzuqjUtVa/VqNnPDBd8wNUQdRwf7jh
R4qqE6tfDaanTYEItFNA6YmKQ2uurXQ0NIx5qxIPEJ8jtlIMOAxQpPAQbWygn7ldDLtkcBmlABjP
C4o0uV23scMmntvMpKa2yEF4qTuwhzdmY0AgZFcRw6Xn4W2g3EhDJeW813RMl/aNCwgfQ62BH/it
RDa6IiY0f8rjHQOzYtKvirRxGyCuGm8mJrwlreCoeHxwnTlKmV+RB6FQc9tzVA9zXBXn2Y9NS8e0
xgZM3JYD3SErnJB5B2onlWizlyQpbOyiI68KYxTcOFYtw2FqG7ffJdRq9VGB3a++d203Dfg+0T9V
9dZpmbU9kK7B7GUvEEr1dSRn8En5ba5EwX0Aid9lKkfJzAxgQObO6X+rIPCtrJ8ur+coEOnkvDhM
mdKHn81aTawDBwAAa2vUNOJJnMklWkf36AXWaQXv4eJ9TexYx8eNrnrhfWsNgDuvSpBVkIa1T6NL
Y2cb53BzLMly3D+rlIaCf+kpKKdrPQ/02d6opFNtsV+YbnG3+ORhA3y34D4NFaSAXs312VKc3hKS
aWwCkkT0YlXxg9U7InO3LkLVzDrpSrVzgw4p66lx2Dsk7U4I3PcmMr0mKlAhXZmIuSjdRcCKOUOE
6QAk7bPeq+ZZ0IUd6KRmGyRVqhztbVJPdlZuxYjiBo6hrBv/slD6+VuSQ1xIN/0QBxANDLsN7K03
L5a9Z+5XPQtfwYNEXQMquMF8FtqKd2eL2qT6qtcFVRbqd1Ieto3bBWk0SHQqU7jAsr7DMKTmHyr7
U5Alwy3N0uFAHzi7NHoM4cd01RWuxbnaCqtCrDUEDIKFVj7kwTR6x5YSzgutWsx2ONUrfFT2OirG
yRdjjTlnKL6KRY8LllYbCqvLd1RFvbXM912mjRMFgrYSWnp2iHEuHGcvXbuvorjyp3dtiScsn0YC
5PbeLzKgHUR511+kzgB7JUiyNQBDPrAbgeqUrmk0sjuo1CmGr4k2rR0XKmqz3gBQAI/MpyvWdpUy
fMQ5ZhvUG8CNTbO1YXodjK7xXsuhtI1u48Vm0mxoKGYOO1TsyNcVXD1oQ7qj+hekD8gmQilQ2W3Q
dEBoqHF+oyuiuXWdsPMGBtdSh19NDNymcLTg/3qFW560pGuQsisHcwXaOlEh3TBn1UV+DQg69DQ4
bvgWuDHelOCYR1sHhqok4EHRMHtfECzwbMTBndL0hvNcxM41xHQ7c7MjO4j9YJujrfimIV6ieZiL
5AIozew+s7kc0zsvr+RadQGLPlDBuCdpe072zhJpzXtrsPP7ZrTiK2SSyddEGlx5f1wm5GoxgQfF
smRTKDJ9fPInR92Oskw5BWxsTIe9qtmPPNOYFQonuF9pW14U5IRbGDQtsmhEG/NptGx8hE7R2Yfa
zgmtGKXz0MZJs+vNWn9xZWeEgYcOMZXlgkK/W+YQy9F8jafSzCJTdQOmrrJGIA/pIxiOiStRp3X1
ghw0iUe4dWNQrtIIdsMbUXuzuWNCxJwV1n/WRclgDSy9Gn6HLAQuh7zQSjrgT0kNUtBSkHoS0xj8
SHcS4e0QQojHcfJ6VMd9zVmiBvA+23iFEyz4qX3TQiWAM0bAVR1SU8PScslKQY5StFka8UHPUV7R
LrldKjoA4eIK4W6LAYFdZOlVtl1aCF4h+KHuiGykEtFgie9jB7vLjAEIjr0zv3qsFsN56msJ2aQd
fBA+slccznFaNgQZXaCKMA+wrubZT8vCQyYUg7aTRhyc4b+Z73MJy2fSRHeLVi/foAEz33DFqJo5
gxfMIOg6UB7eaIMPUeOcd2Ep/T7eqjTzS9ZfaZXn3DBBxPTu6DxrcSpgZfddYdEMaKo5LHE9v2YB
igdQ2Ia8blCY6FtvdGY2BYGJq6EF1AyNB4LbY+FMctzw3aSqoz6PUku2wGmYTN2M1kgb2jKb+Nov
K+ulRWWRhIMqX62ual5kj4ubGEN6jygqEUolA498KV8TIloSaqtJ22hUHldSYe/p6Lt8rhOlHSUp
MiXYhcK76VXfnHoH2h478uJCX4DErVj3n+kYZx6PQeK+QxO2tpOtd/eDnM1jAZETVNjgj2u1pldI
Z2paPF7X+YfOSms3WgIN7FKVBdO+dsyhvMctmwGUXbpI8qgDw7MctaV8Mc4wJFK0gaPxksbz9BLE
PeFZHbCchMHMtvLL+DuyYj2Cz98/+ZT7e8OOjfcGBfoLYOTZCTVA5QittBc8N/7VxJB/L4aet85X
bwiU+1uh9BmSWN/oBu/BchskGmBbadjVnu+BrNlmdFbke4hT+NOXsTXlJ+JRjMif2Ki0RLqB4EiN
5lnzS/shTy272th09Y9C1AajMJSWhWV9mRXdf7ktQO+08p0PFASfiBk4LqYXdrRNJe6l3ZE6ddPn
acsq3/n+qk2SLf5nRALTnFctswYGjs2NPSOlmfejiVcDQkCjT3161FVa5csRIffcP8XZNDpfnNpu
ikPe+LBVNrGNWV6L/MGxR8niVaBmYaaFPgL+U+bqEcI7Y6FshMIHSbtwpT4dSUijixm65uTsbLse
/c9uDZqpD1tRlFPJOuakuhNR56FTiLTZTRIELTYaK+TIlPGoqma80Lw0yNhtYDNDKppveqvNXhcx
0ESot+3EOBcrEilLCtRCIiGyytzwDLaMQZI8WXRgepbfs4XJrMmVEvzESFRTxCDWZ9+HZSiboNnl
TaeaqBshuhpbXViqa98V8VPGHPK3CCDDY2NTkoULsWvtcICc5+RwfrV5PRPbTfSg3KfJNHjtJwUg
3nRCIgsK/htaeM+doBN3bJjP+dzFpbuZyMLwht3fjOd+tb4x/MNAHeCVZciJTA/hw6/DuVpnz5HD
APyi57hI/ph6m27hMH6SFiDvwzD6Q11t9MqWJrFPssSIBKxB5yvcW/XkPeU/Bl2//12/Tpf5WURe
uthViUZkeMis6NeflTkz1qQk874WjVi9TdVP4Qe4lJIHUWsYl/3NoPLXmfx6RGzcXI3VO8zId0UF
/FmTQdPQ73X8Et+qn0ccfqpqLKeWjOY7L7UVIrhBB6i2SbOcYeXPW/HfzWn4H5cYZDk/HLf/qQVY
A4t+idP8d5jvv1EOf/yhP2AOhDyb6Ggs5CQMmFc2w39ilX3rX8i2SAAIPKzP1BI8SX/QHCxgzAAe
DJ58njWkIch0mCaveZqW+y/+NlYebzW5rp6wfwJ08IxffSP8KA6/imswEzqrIOXDw0VyWNM0c2Ic
fKZXJZ7ext9QIjvAe+eWVjMftDr+PNc+8RmK3LEnXYEgZ4jfYKtK1LXVAO8L5GBBEoxxZUjP8W/T
OWG25tblY1PPdcyWwz+2cf9IDT0x4lTtm26JQvKpI/n5qZNa/Wz27nQrGJ2WIZNo+dWB03Zu0iS4
2KS6vdV6Wy7MHjvnzRJkO4Q4yoPnHj/bt2LypqfCaqrpW0CesJefss4er9PG20qIpX4y5Wc9L4S/
d/H7PFJJkntI/xtmmMICQnhQ2mhwUhyAbgteFEbReQIcCHxXV2WtHbEKTNcG9iA+yqn/uSxK3zx3
/eBzWXDI40EYkwsoQLVRhUtJqJtWQ0dvBCRqtLqNULd4t6ulPieMKUPHX+zIkXbxIvOO3bAR25GG
t2dTxtb4bJr5jL0GqdMRH022J+hO3GKL1zE3xKl91FEFvtKnyCLwfNMTE+E0KrIcCnG7DK33jIVu
6Dcs0RqBcXJJMa/nsd7u4gAkEi4ZuzdvaBEs7U5DPfNIAWW/KUT9C56oUbzaie1fsH8aj0yv1qtc
GFyLtAmMxwAeA2A0mFmPSdYzpi0hG4mwt0p9CCWJj9cdjjBaCliuAUqKmswZ3xkg/PhkQa1lU1tD
NKtVczZkaVqg/fhHiCLcV8CF0g1bxadzA99/pQJZ6BUuokYCa9LdrzZOX8XPOfk6K1neZUc+2IDo
yzRZDEhYTvDsE/yqNli2g2dDaT2Fiz80tIWkbTwiCeY0APPgS/EateynPrCOVto7b2Li47q3e1+S
MTV1yzmoZ45PWdOczcQolg0kAE7IWy+K2aJ2O/fFUqYnzZ/5AaPRTsnWS3KubjXE4rUcK3aqSQzl
h9Eh0ZVUR0CiKZtQDl7TRBtRL2LPS479Ck0Jkybvv/LB1giAIvAjtFFjEPPQtLLcl3netxvofgMA
XFej88yehoZyCNGUf/aXPl/YhxdcQTlO/JsF8Q/EqMo+TlPKbVm6Xry6VLIbWxOcRKxM/RaEonv5
cUR67aAfBs21joyUeDbJ7+P65mMSP4+y6P0NMIDEi+wRp+leUgm+6dRb/sZmxHR2dSleW5PmHkrE
SR4Smor2XZJjTy2sNm2OmYXUfxvTmcJOZmb8/YlVclrzOjqCP+F+gvA8a88/fiWycJUcypkJJoQi
hx/rCJenTDMtGCQSWC7JDB3zYbrz3GdqxnZ56EfArDvmL9xSvKLrNVkZ29f9HDTnwO2a8yxhK18H
DCRzWIkJMyfwSRnRqhoPRFC12d4bS1Yo0LzyYFe6Me+gyZTflwX7Vpi7uFHZpptlw15L86t9o4ax
OcN4mRRo5GLarHikkRgEczl00FPu9dGfbod8Fq8WT5qFwIeWAc8pIp4wsAHu9r7aNMLBcewAZAHS
aHbBVlV1Ym1m2XnXru7F5zyYg2dupruGAxE8kdMHQieAg+u1t1WHdiY3p4eBp3gPZ6/aLSi8N/qQ
OHcq67svuWYZ5FXx0Xkug3J68GEhbDxT8mCbcpScDBfg4uq2xtlVSKzCpXFqqiY25rSiA1RkSGqS
YTkg0/AgtwbeFxTR6MtIk/NXVhmNl9CEsHZMktw+kl/E9Z2nNMYs7LGCMAUfOGA13uA+sLc4L0xM
U70FXL2FJRVWEgmPhXtiTzZSmm4kX4y72hD1PXnGpIGQtpoT1VykgMGbxduxTZq/2V5lnWLZZwf2
VMbX0vFw+idq8nY6S+CllW72zWqn8ZE4nfkoqrrC2VPGmybTnmSuyefUtJHGtwW9+zLwsz0zMNpt
k4Z1i+4T/26qIWRWIMLI4CUiM4EMbo1ld/YdhjThkHv0qQA2W69zkXdnJnhYmwjSBl+/yOIKw40T
OSMNnhUMbrrEfC3ehenQNdLo6hvZLynaeYzHuBvndj7V9Lmuy1G7NyqN8GLdMZhUFf7QGZeSYr29
W2wrPQ56sO/JGdgttCCiri3E1ahwFBaaim9xTrKagFbAEyzUPVKLFysZDTJCgm5JGNVn1kUUtW4+
xeyWnsG4ygd6hbepM7T3eJOA3iSdcY+g0HsAtE5qiZp6/6ZFLHEARyNWp5r+kpjjxADWf1wS0/2k
mJujboB5smcAT0uZ+1aKwyDXGZg1HijZAZgJ87ZDMIT5E/f9tsQ3fxmbpdyQZdPrqCFonU0mDd2S
vhvdOEsCtWY3KrYlWnYdM2E6fkYpXzFLtYEN7PRKqQphXVmqjWbYtP2sttn4k94/mhjPXjNIFUSs
ZQAQVW6rsAIleRxci6d6tPLPE5/3M5HN6ro39c9rl+eKzCCaq8Y4CXfj1XF/6dwljwY7MB/mgJDq
mTSpOyRG/fcBxfrnOUia9m3q9XK4y8hCSc49ya5Hhqs1ozn5YiK+v0sxpmLbLOAh+sZ0GXoG9SUb
gsFzmRJ1lnYjZe9uO/xeM83B6htirunSLhkjQDYWdzTDh1c4GHGUVClCQBE4N5MambkRnFO1WBph
IBImXFzpEPbrKFW6dmcXaHE8WzGJqEovHGx3Oomuqj9nis2u04inWAn9VOjyGSrAgIae5xQw56th
JkfMit1Fo+//Mo6JVfHOzXBF4s6ga5ymZ1jEyY2FNu9KefLgqxGiv2ciN9LJMQ+9Rkz2ZUx7mzP0
jQ2dLauEQIg6ho+fdu3aPCp6ll7QGTUHAIGf4tymWVK6dJnMxt7UY1+A+ivLyEDNwloo7G06QbVO
rCBeosRuUXjhKzB2gW3pU2iawrrzE9u9xcnVPzQSiiud7oHNLiq/TbFMO83rhysECZiaVfLk6i29
E6llkYG0ZEO3ztkFfVU9kFM8MPKi/NiZmBvJGiLLYCvYRDEGcR3mNl2a3gLCt3aFpc+PupTDGXWh
/kmT/MEBpx7IMm84ZFNHfxA1xp1FwuBe1IwMot5EXGZVS3sPqLQcNnPdjVvV1FlKbG1jnJSdK7KS
aTXI2D36fe5fmiKZn/SujJFFVOo5VekLORsx0irDp6CYhuRpEGujt5t6vriddXIFzJFJT8zQDlJ/
5yqX+9BLphfMh3VS0X2PWfKOjoLDm1AhPxKT0zKRhEF9LlPSf9BHlHsx2v6zCDjxQUzyIc4bb0eU
c5xv+RyOB/j8MEDLoAj9GM7kJI17gijqLpR5akfLnHTnxp5tVCjpvKpdbPIdTHOyIEoE05VXTcwU
PdYboieV+91nirnNCtdZDgQFlF8EBtdDIIN4W66llcASHJbD3IYYP6tmU1a5u820FpMMiueNr3x1
Na4syHguSU0e2jVmwQP4mFfD9dL5wnri+1Zc9TTaCGasggmoZ59ZUP+d5l4hRHHvS2DRy8bBoRMO
fU5ZUI/2e2GYOswFWjq8QDq1YOEaxU3CRzZh6Hipi67bzqogySQHEHDXUQasKdGA/+vZSl68aqib
aLHogNJLeU2U0dwv8ZgzqU/SXVuo+eJ0jnPd1ikM+qBttUg1Dg3YpuzPk9HOe7/OplvD6bvHdKxO
6IfPwl+mCK9ze4PSuPsCG0Tf05iSJ2Nw4r1M/GcKtXHndRKFlLTv8mFm6u8MRYGEa6qIcu8woBm7
DLHcHAKiJbO5wZgHNNYk+wTXoHifCpATPD4mRBRRY9m0ahSktRUvlwLxT/VlHqaO9Pd5ucGrK7Mt
zSNHvfu9eISlVhdeKDMFPW1faSxuRzyX+5bh9n1jlJ8Ew+b0DP7diy9Wrb/1Y0B2IJ7OMPN5FshY
y2LuM+QviPh56t0HJjL7T1nFP8mRwNc6vsWw2u4comElHn9HjJ+W1G42GCD8xLtNTNHe8vU7okGu
tPHw+z7P2l76kzacPDbL8emsgrmxDRv04a9dlyQY1Wwm1LWelPaRIURwQaFjPi70674G0sj2vz+e
82tjidglDCCG7wDu83SbUoFOwZ/bPExEZoQIXXNAzBswcaR0B9rpvBVaT0ak2agvZFva9nUy+Aoo
q3TpmG7wPKXVVe7kJSsfL/bWbWtb3lRyMK4rEN0oHk0jeB7SHnZb0VAA2gt4ouOKQvmqJ7oVsKG3
++XBdDUG0O1UAIZRijKT7IS3xhnG/qEzAoiOCyY6AiFQBlj2ZzJ8wPXHZKBVeH+IAM6shL1IwYrx
iDcA3yJspq8rIfa7vwz1g0WqLwjwFg/XxjV18UrPbpouCXsjUicrPt2oVrX4btE61e2QHctu7yeN
PMxrc+/GbpCH7CXye7rBht+8/tgLV25r/I396aPTIUBy4tp0anzsXjRnPtx0QONm7HbMx5x53S8T
s8veADEb27Xf3+31L/r16eJA+EYoA8DfmB+fLp9BpdaWHIjAUm6x8PG29XXL/eHdQ8KJYZ7tUrNG
By98ZV//6dF9XBZ4nbB7BdZfqGJwNg2PUSFmw1yYj+5I1irsgpn6kVxbkoo5qtt7bAK0sWLb9vuD
G782dtcH3UfCrWOyMjwLp9WHizzmZLY0sWwOHTpd5OVjomzcrK35WOcd22YsL5z8YM8EQiWCGlWX
tWLjVydeuTK2jMcfP+j/tzf/JjbOCEyfduB/3d68NIoY2rcaf9K/+5t//Kn/iI3z/4WhAA8NwxCb
LtWfMtED+1+YonxKUqYM1s/W53/0N61/6VjeaOv7fLYCc42U/qO/afIX0vVnCA+GhvbnP8tEtz68
0Pi/ADFZtuF4jsFA2vzQ3sxmgJYMlOXRqWMI6jlsh3s9bZcrnGxi17QIFWk0ePp7p3nxIwnZ8jhX
dXzSZBafOgn5HlInccG6W+9RQgwbc8AiSFpJoT36VCuRlwon2zZ6H2yMNJ9uoDyobzmL7mVKk/IZ
5Um/RSuLAzyt4qtGZ4wd1aaHUK1lt2ckuhz3PWqUQ9NW7oOq1fQ3S9qH7xhXgI8XX04uA9cUT9yv
n5UcfCZFvwCKI43p1o27YJ/MJCKbfb+eF7/7T4/I7c817H+RnHbLPK/v/s///vAZ+3G8wNKZYeGj
9P7C9TI1Q5+SohDHUZPohZLyHczCsEZeZ39zpF/nIs56JEyhBhsLGhmG+dE9uSjXwAXglseRZI7I
zHNSbWdH2zNKzB4Gs7T3c5rH9//49NaOvW64PEwEnq+n/yeDLMr/bqzqrjwqN8VBoSlSnDugQ06k
Jgc3zz8/GnMA1mkDopb3cdiUBD6aFYgwR4xTWP5rWS075n7GeKPK4Ocy+F/ysz66UdfrySiCg5Dm
HlDzfFiXpyIp06rQs2ObTqW1sdK4KyNMa2t4AdP1dE6nGyWVcRm7YjgspdeLbda53T8+53UOwcdX
x1DMfOTDA1sanTdXiry3FrJ/Gk3AEiIX+s5j4AriRn5/gf/6DDm6YWCX9sHR2XyVfr2dsg3wFRFK
BS9zWe4aX7J303iDBc299Dh3q5EJkTjRqr8/7l/fEnycLqAuw3XxlH9klSFrHbOEGTa5cC3i1oG7
SVtzRACyCt/+0bFWFrVOFCfTJG4vNuMPa6CNVMoAWJgdM6NNsE/MTEmFLudzMo/W0++P9WG9/XEs
BwcANdRaxX4c2uZVD9EZhOJxmdl7RE3sVacSjoQR/f44v/rUqSE4J+ZgoIRYZHhczV/vm3JLeAPN
lBGf6zD/nkboQSGGAzPENu48pFlW9eGE7oOmOBufeKuzEbv6/W/48Oysv8FAl2DzfmJYhTv3628Y
kDGice35DUQ2RcIYWnPNNkmuYuhypybx6bIgsP+b9fzHJfyldOQju87GGQLCyfvLxG5I3KFZYi87
pn5sfZK5W50oyedrkdfpXjJ4odCGckeExDwlHgg4NQ/H0a2nrwYZQPKLGILqVOBbOyRgXU5xFvM/
S67d/f7q/L9+p8ONYeJGdRDoH23ReEPiET6tdtDheb7Ps7IRVNMU4BaVLriXGtOqFxIs4cH6aUZa
WoMJpAPVa3xURWOfgz6IjxPy/+tAczsPwGja5FGTBuhGf/9b//rUrvUwObWE24Ja+PhTdaxHTVeO
2ZGdyIxLi31Jsak7bIG/P86Ht54n5mflS0vCZ4n7yLwEes5F0brs2NALvcNhxcSipnu35po6D78/
1sfl/MfBaLabfB2dwA/+YuX3u9XTmLOc0w2LEj8eIhxwakMmerGLTaa4Yhrns0ED/ZXEkWSPb6H/
mwtr6D+2rb8+rtBLgUqgl+BG/zUyQAp8uq0ZHzxFE/+4itv9sA8mS5BFKpY7DSLdu5PG2SbLfqRk
ixQ9NlJ2ibYL7TQtyCE+BUrNt8hHTRV2bS4kwVS9yjYmaVFXZdoREUYuPYhNK/4+TKp89udyuVpK
OWEKZjDw4LGzPZmV75wHhL2Cye5o3jvMax/Ya+j43HzjktY2mQS6yJgGe+NyNyegW9AMpgP7ab1/
K+NZf1+QAF51Gjr1kHFB/L3yNUec0MxX2KAHEUP4N+wOByoNvNDyVpcldBMbMHdrkgQZxMYXiivr
abQsAa01JsUXwVlsfy/JHBvJKZusFMVTnl4lFm+27bC04OTL3lXK4o0X3fmekHloMrehbNzUSNCS
zZgFidrpqWvvRxsvaYRAt/tK+w+vcd56r8DRpE9TJud54+1Pil3RBBxeCKnd+eYqm9E75b0uduxE
EGSTK2/9s53T8DNmNPbbNhtJiPGyUnsMGmu+4jtTPrdAVm9+XN7YHfutWaf6HRSItDgxsynTIyni
rnXCA5niXgdZRrJRmout92O1wgt0lv3CCkWnXPtMxiNPJPotUs3L0ligIgmu3ez4WYcgQU8f7Smz
P+FyLLWNmej1rVWYXh3lNn/PmGbplQtBlvmIl72jX0A+HEs5J/sAOjdTVWARD3liWU8+IxOTqSLX
tkLL+k7unbkzJCmduQMcPOSlwecQZ9Vy54wanu2+kNOtPrTTTTbbQ0qj3cg+l27P0oRV4dnAaVhu
rfU5xHkRn8iEGhOG2H6fYbgxKGDoYy67GtyNCr2qX0iOnuFzxmy95rDvhuWucjSdcLCKOofesZg3
OSdAYnU+Ehff8YBtmfKLt3RMdDbnPk+vU9jTrQSLuwp52TG4DgoGNy24YHpiz1eJVuanwi+3waIV
ET3Z6Qbwb7vrc48A1XFptm0XO5tZayTx8ml21HFTnOkmrsh7tAWu2elXhlUvJ9Xq7gHpSPyY9N4W
+0nx1rp1cTVztE0cO8TdLN4erinoT0hiNPtz69UnPygUyAb1hgmLVigrwuS+kMVIdKrh1nIXTLDf
yV3DmcZVNZ/R5N5kNOdPuYHDHv7ablRpcwp4ScJUw4MOzAAiY8VplYUPQ6jA1DMPqFnNDudT79iv
EhbQVVJlN5IJVjgM1hQNM3nCfHDQprTZk4vzcjt3wjyXDpElCpCF6OtxXwQVXp0F03G66C7WAgTv
WZDe49h9D4T5JpTWbXOtsnC02XVoLoN51HT/BQtnzCDAEgy1Jp+vGjOvz5VlnxbLX/OCs+vUzcao
sN3HYYjPCOeSlx6J6DZF0XJKy4oF2F5rpMqcr93Msq56PHJ3RlZ2p//L3pk0x41kW/q/9B5pmBwO
mHX3IuYIzjPFDYyURMyzY/Jf3x9UVV0pSk+0euu3KLPKTCkQgcFx/d5zvmMAviDc2DsHSjb7OKeL
VHZBtiwiUfe9MbP6MFsVrIUSSQ2zishJT1blVtYqNCJ5Dv6NL1TlzEyA9Nv6QTBKJKMvD/utwud9
Ri+vuaJQcknp9VgvMmnmD5jiIrTt5ng3V4L6oepq5MqwPueLTKJsDQtP7lxkAd/SImmPcLymY4x9
hYNSRV+0kXnLoHS8leM8bx2N+Xd5/whi2WpStJO6KejWSr2WPGkEW2EAYhydQWYgAuvArHXiXVh6
2CVMmbAUMZHFrUFCsYwCCUWOrU/P/Ucm1VzuUMS4+34cXHwwtV1A+lOPMtfNxhoTLLgYaNP1Qr5I
N8rL4MiK1C7OEDJnuzLNxLUJBH5BwUdPKo1G7BrTRmGLPaVjT4ySjRb8xUmnLlwJ8tgTzJ2tcSzB
9J2chrp9ZY9+d9BDwY2ZUjuwRciNm3xu5baYATFUPhHCBZO83i39d0XUAYRZVAT3diHk0zTqQO9N
sYTU9gjPyYelHiun5gBbI7icjMa7Qco4r7GX1WtDNfLADjo4BDhviZy0+vZ7DaUDMX86nxrlMGNx
zYsgbEfSbwLC95jfU8KUct/LPLjB5YSeP3RCh80/IxvaFK11byQG3QfsMicuanCHKF9veAnj4oVI
7X6d4ITd4Kuga4AbkFxAAikBAiHmAARG9iX27lECffB8NWxH3IcP2dxV11B0CeIJrRQ0emNfcAaT
jVNgoRxCaz8gVj8ZQXkBWt5ch+jar6MmFweBzuF8CXzFFaHFXSgaa1P4Y7XPTTwKOVOd117xk1ho
mjU5ZUxz0CgvI5pQ+Pt4KHESlqOFjL8Lo0f8qM5lb/rVlalDyv4AgRpCaSMtt3NGGPMqIVRvz9BW
fsESThOnaqIzYMN+tQlDQg5nhh3fFdvxc9QK/Y1ysYKgZiJ8luxPZnsMS8jQKqtBXLJjr/e4PiUb
AKs65daseLoU8/m0yK9rT6grH5EWfpguJsky8A/EHbbH0S8ZtUHmO6saHJopTKc9ZITiLSsbicif
Id8TIAyA+l6avQeiSDCty7o6GhDkiDTO20fZ1S8FH71tm4o8eKikdr7uQj28mrWLc4Aa0zhGTGgy
Xq6mWjdxCa0h1f0ZDnlYlFW65YonWFbtr6MR1BswH7hs0CiSuhtF84UM+upNQhk66SlFKR3wDmSw
o/ezIK4OFZa6tsyhg9KRsWY3OW8NFoEWb/96cGWTiQdl9qVkakUH3IXoQUTleww1d60SjIw82Kpk
mwT6ryFsiKlQbV8mo+gfcDwPb26b+MzQAiTn5cIW2Uym9iEsCJitsljTESkPBrPlE2q5INoW3vA0
Kyu5NDOE4Ya/RPOmDfqRZMywPHpFdDnbMx7GvKGrgQDlKCoia/lWajq4YHsuYDTmmxx+5LQhpGQG
sdn3IBBYnGL8UmkzHaxwVCerLWr8R0ALWc7IhLzzndSe15Owe7T9E68Ri+4Q9yUk+nXUaeM+yQNz
B+GZ68ZLYc/ITZ1qnfRfa/ZG7DDifFOC3XlvWj95wQnJrUxHybyIZY0tUtrtdPBMJ3yche28gig2
3m2vH89Df47uRUmOnVXxsZM7BQ9WmQwruxctsgmXbCl0I2tk4w8UxuFWEYW8irPm1nMeo0jDn9cs
rwQHclMVj4BWiZbxjVs5TDhIZanxhPs7V5Or3JZqxnMBN2daBttSIk+3SiQuPnts8iYZxwVT8pbl
dkzWMPvkVR9jX0P+fkBZY+96b/yutBPs2cvjZ2jtYJfB7ELA5Z3srhCYShj8F6Lf+VEQrYlNMkD+
cTub6YSFX5Dep61XXfPBMfyEvT03APOLmTxilUx3jQc720aYesGA+N2oTQchJPGJ3gDWIaGxu8Wk
M52Sds4PgUl7wJ4GQhrqFox4rMy3TKFGYo/PW4dC6OT2FYrqIAHDPKru3FRTeg7CaZ8BiWUygwWJ
TTX+1nG6Gj1sErE7eQcBBBoROnmmHRHgEFPxVFMKXk9WB/swT+udr7rvqjUIJEd9tre8pFoVTfDS
zkaxa+faO1M1vQMdmcgxupveMV4Tz91VYTxTpwSXZdGdCqP5Mhb6ChDbCYDzQ92GFyy5NIzyRJ15
rX5Pm+iRHLhb6PT7mmp6Xab5a2Am415nNCkldA1LmN1ak++3CQxLPFR50gJvsN9weFJYGRGLfGwf
cw/vQWCbu7Svz6ZYjiuIXF+LIahXNuP8aCUMdgTR2PdP2tFfpyEBD97bu0bmRJvNwRw9mXW3uNxa
Pzsxd4ZYMM+YIZF7WXo74BzFioLXTsXnonkw/aG/hwgVbOMuuZNOFB/kGGTrthn6Z8Nu/e00DuS4
soc57xlKH7BZL4/5bJ6Ek8hnr3PLfVI0EJWIJyEPsfFojzJ7Zzshg3jaV5hxt7CaMxK5iblCOipg
BMXFdCtsL/hmenI2TkaN7MBaZUHnm3t7sEfnTPlAHDD2xsN0ndvgxgEJN1n6ijIEQsCcEoHHHFVx
R8sRN8tqUVen2AnT3NpZXRSj0aIeOkinl8Yl/iGZbDAHp4v9mKapR+DIeZyR8t32dvjFjzIcPKHH
A8hRGTGI0GcjAsAsZ/jrV2yLIm77flOxvNBnWmYaM+7pL5DCDbQ6DXuMyhZnaaKny4Z33KPfhPMF
smZ2yYk0thifPPMyNUQybBUD/ZuiB91Rj2ivUHAtuxMLi+z3VNvjVerN1jmJ9XpHHHV2irMx/EI2
AE3uyJXWrdUJtfVEy04k0oNJdvDoiQsVD8uWN1AgLmIEnE8NulUiqQ1IUjXStiO1PR9teCCJ4ooN
OhKhCFaBJdlfjZ568fLC3iQt5d/KjetrcmbXmTWUx7IGAqB55R9tiIzkwzvhyYkFTYGOTb7fY0j6
Man5cbyhdg3IAF57DBF/7dknDHvMFcXzjz8S+IV9a3ps+yuZBnsk8fpgO1n92hWKPRhOY7oEPuiW
UVP2GGw2mfXo0rsLMk5m0saYRkEt7340iut8YowyVQuNn75xzqgUvmsSB3sD1CGUkjE7eVqVe68Q
3RMRsvwApNoFIeiTvulovFwjbbCei97kqgNQ4DuPU3tsRTldZxP1rjZi86CzXuMGnWeF0YbfhRM2
vK8F275msRDhb04bYlNq9vZ9n0vUINkCeEk0XRGalywGGExXodkGm8odRHPMQrMouP9NbZwHVVS/
0vxLYOukdBR9BNBt29krKw9gfvDuQBRYRhqfZTaO7nmOeu9SWKM4q1LNhEwLmlekJZ9+3HcGFrDd
kHIFHK3yR8S++iZWZCfhCjeW7xfX4btR0l1bGWyzbvJ+OSd5z5SN7MEbrtV0CXKD00aTcu1atb5A
nAVLaWnFYYTXFxI62hVZD/6mqhK981zuAOUuyt9gWD4wT727yA6MbRBjxqzzin6+rP3NVErzuTD5
Kxn6iKMsl/9aKc4WmgJuWMuR88XAB21nDaxo04yG+RyjXU03mcqCfdJx38cG5bUl6bNufjSeLMMO
37Xl0lRKuZsczYemk1G90koE6cDrfHiARGmdB9YYnoY4rF7D2MRyG8Y8OiTYcDGdntkkMAGQEVb1
mslOHYNmMhz0Z8MPZX0eWrdsDviFpQ28bRXiuqcCDsdyD3PPPmff0j6pYDm9hZkvudOcpqGr7Fu4
yfgclgcWpW78rdBF/dqg/sYTgB32RKZGeFS0XItV7xvdK1KudWTSkVMNfy/A9XjG4vvWi25Yx1bC
1kPVX0vG+qChQn8P/SY8mYqro1TIwz4xKw0JUKBjUaJYbcn/jSpvvnBogV/UaOO/tNg68ZV42jrL
MctekVcQnkTu8M0VOx+xKVkO98hyaH4wFvU3YrkLRkiD56IWtBSE6w4IZBV7wjHouUukJlbUTOtX
RpGwWZjF8kxXrQg3FbvTXQ/W60vgcqYgShr3mg3BuwxrfnCglnuwJdNwLUkSPSWRjazed2Z9MGQP
38iXbPt8Lx6++x77ZISK1vTcVcn0Mg0+U6iOghyUPC+ZbUxZwZuxTptzDMvlZTyq/h6rs/+tHtzw
Pamm4DSImLTdaOTN5CZjs5uFnNGfl9wBQ9CEX1JPCBQOrdOGG1nR4N7kdVLN/2g//4/Q4TOhg2Uu
8OD/Wuiwy9kvfvtZ5vCPv/MvmYP5Fx9h0tUkNNNmRoqmZfzeqf/zvwxf/oXp3RNLwi5GLXph/7Zx
WX+ZpsXww+HDmAEv6oR/yRzcvyjZyVP0KS88ygzxn9i4flETebRqFpWDIPLVgVP98yQqGpcNUl31
BxsmlFrntLRorwH2OXd7sgNW4H7K88wjdGPzY13827n6fOIvTAbhyDs4P3h/PUapPx8d2ooGnjmp
/djbw5bhrUfIg01/TibF4b9xqMBnQCyZMPJU/3wo7DSDZRWMKVyrBQxqWwRJ0BvdsrlqPpkwfpjV
/PhVnMrA8eDter+wmbUF8Ht2XQV+dEr2pJE3m1ahoVWT/Cxf88Mw8x+H4jfhmuOmYBD986+a6GNm
ueAEsrAGS8PuBqSH9z4N3iYqw3QtKwfMchgi4IU58YmK4sPs658HB++73MUo+T6M2xWmjdCplcK6
6npsdqeYhHS3+c8YyRxF2NyXiAsQo2Cc/XCULvKdbmjCHrSh68Fqt0toI2Jq5LBNF6fGJz/qw2j2
x+EWRjLmICZtKPp+PqMCI5MTW6pH6uIhVs/a7yhJ3lEUFhQ2xRmNsM9Ubb+eRkQEdrDYPC2Mmx9H
iGGcYcRxgH2mpuB1QUeUixVU/1jB/0uNxnKa/jZM+/G7bJeZqs9AbRla/Py73D6EJYmceO8kyzbW
MM5JpLqaLfrqUCDEJ8KB353Fvx/tw0XDlA5Nk8C4vT+MNHmZpdOmog7ATLmqgkCh0c3e/vyAf4gF
xILKjbJEE+OuJr3D+7iUzTFkXApNWK9MsxB+uvljxGv8CPLIP0DwzTZ9Q59i9pkAut03T5n+CQrU
oY/aCr9LMGz7yUY9PMr66zShSaZpH6zsUDV3GnkOiKtobWWN/mRhsn5z/bFm/9AFYQv/5Y7zu8iz
K8VjlIwQDVauMSKOniYxbEG2LjERoFFr0k42Dmdva+eT+2JCarnGHYajgw7JOqqj4AoDePTJsyB+
+9VYn5cnXPC/Dw9DGpCXqgET4XqMwYPEgk0WnQz4dRTVTdQ94MOCAjh6ACWrXJcnUNbteRfibN8U
i9lggBmWuctWGIzFyrHqcBOWPiNNO0JE0tvtJYJy46izkUTVQREjQ1G1bqB+PvZjYuA68cN14CQE
WrmG3GETZQzpsLHvq+nEfI3QUgNbjwpFQJoeEZ5u9tDTYr/M3JlC2NHZrnV6SDCGuqI40ocmkVB0
XWAaEz2sc5wHiy2jGfZpmRlLSMh7Nju3ClACUJgoOygvVld8crn789366wPic8c6ZFa7CDKY6v/8
OALDEj3FOxe9iy+Zc9EW9M0j++j7Xof1FseS9R8/khxRLEpLdJXLevPzEenDDpDhMrVvUUlY2P9z
K/oalO5565TuGpDF859/4a9vQV9IVhuESks0wkeNSxcFA3nOvdqnM6RDe3DHYwToZ+vb7bz586F+
vU3RYLGFIbUH7f0vWddRj5BnHCregv7A9tJoLGQSvfzkBP72KKj5KVMch5CpDyeQdAejwDbK685r
zRYHTGAcSKfyr//8Yz6KnFnHFkWZZflUizCGPqr5s8Sg11QH3X6C6b6prC7deZgyNl6Hd88NO/zc
Dje+Sb/r1PpPrR3tKzdLPluWnF9eGGgjHQ9yOEEaCPw+aJQa5gOagCwczlMutyNytx22FLVzR5Us
9l7tHq0S415rVt/zapS37BnHfSTM4YIYbOcEf//T5NfffieQA2hSkPeKjxVH5BoGJCCn28PYKY9m
K7aB2cNsLFVzGXYoVGLwsl9ywaNMtMx81S/AEjLiSZzwcdnIMv9ONtJwycSQGen40qeAL5pE1Xcz
uXJsUxOGSlE8nsoZCq2pPisu7N/+APzeWG8xQAOA+vkhhNccFLM/clLj+TZqZb3rRzd6iFnFsALK
dIN9zlwX0lO8sdriROz5q5/IeyRrwZFJS7gGL4YPz6yCG5QS1b3v6u8a4sHJwSu/G+to3owZcxcH
jhRJehCpPrk7l8v+cx3BbfG3X/DhKRgVJtComrv9jA8a9VdQwjaaUFMYJoPQlkW+ByuapubRqdgj
dwzzP3kOnd+fxEVBy8NoyY9JD/7MWjKLvluwnQogIW7lN8qqa+l2JVZc81tFN+hJkib+tVsyvoZo
Df4b2gHkpNUQdTsbr8wGH4VcOMojzkW7r9cxB9xPAkKYm0bW97m0LJZKSVs52woSYjeeETwBeGgP
uKjMc0NY+UFX1asczDtv5kARdNp1PQad+OSc/1q6gXkzEWOjHGY08DHNZql6IAuyIDRp/lSGezmk
+cbQcEUrLZxP6sTfLNsIEgU7Txep2S9Csw58f9my6OzrqHwPEgyEjjWkK3fSwSdHWvYmH+4kjoSX
I0BmLtG0/vwsgGDroaEJ7qQ2ugdnGj0BdIAcUczsJgiTxpJmeoZ/Ij77s1iS37x9EbYS8uSg8f81
lkRFSL7ClEyEXs5fQuVfT7K5BfH9jjL5jS2v98kL6kft+ctvFXbgW4CUBALwn38raMluQqTW7dmG
lxjoqHvmEFkICrE10czfzbC4r5J82kRzTXHjonhHGdpuTKqVPz/Av72ZcCrxZiG55BfpKcZeOkoD
zy++WoVkTXq0zBnzG0nFDC1O3/98uN+8ND2TytEnGQjd8scV2yPKIiqQTOznuZ32UW2Fa82Y65M9
4m/Pr0UngzuJ0wua5ufzm3ZWVJHK0O3ZIxNnOUzAJku4VF7oG8exwy8RDQAgGSPn2zGMCthqVr6F
iHKGVOazNfLXTTm2FXaFbMpxsYiPz+s490ITIMSXGUiQiCMZ7bpWQydf2qQFeNfFYr2PpUJok/Xm
J4+V9bsnmGqIk03d7uMH/PlcKESPNq7JFkiBG7/VsjXECrKAuuoSSxQrkowZUMOKZlhiYFenoPYQ
U2xohpLOUTQSedZIWOzFEDvAcG2lemtNQEf37c93xm++5qLBRoSNXc6SP0TAf7NDxIafzKL0mr03
hS36HD1s3Y5RHrV88skp+c2hyCFyJR492nD+x95PklodPnvJrEOHxbvrzPJGY4oHSuyZ/42ftfg/
sbAsLbVfVrW6rLWqfbfZCztpb4go8HbVvHA5WkUX8f83Gn/TPPvNIsaRaItQIuJ2+NipsHUYpVXP
kSAXRJtQlfVdEZERw9tNr2Cruyu3IoDjzwf97alkf+16lsd44mPQWYR8UgWxaPazbeGSXnrrScrw
rcXd8smhkPlyp35YNak0zEUHLn2HFevnO9mHEdxD6eEWcVtIRB6DrHadxO6I4qgIy3wNvNPeeNTk
ObzDYTR27Bz7aasn6RQ3SHZ5uLCX6uAYdnP+aNcDE9G2zHxCP3Kg1ysVNvFrNUIdzxwfp2oU59BI
Olz9jK74SQ48pMr3N8EgsEOPyJTnM2EwpsMdJjWixhZ8c5TF1r3X2+CEchdFx44k6cnbOpCG7ecA
anfx3UtpliCIYwcTMxcn/QJ+VdbGD11eWfMxB+dK6kViFWQimrV1KvQ0Gfuuz4buUhRl71+4wIHD
G6+z8nLHPxsjMoO2y6ZV7wYZiYfZ4EYXviyF3PTQxUlSRSl3NzAvDk9taVQHcu0xpM5Ra+Mij5PH
AoMB6NzerdKjjMaoxiJPICuef+gl24L4l/Y8RZHjge8P6jHfdx2j9c00iBmpC5xn8wzndmjSdyhq
e1MXYimuEkhmr5Jsi3klQzWttU/q6h0+N0PuyURK52vIJ8MdkP5WbUlZCOQtEfc+kPh5iPojRey0
a/wpSHYuWEzUi3Wk9ZpZerBfUAzVNg+X9h8BTkgam074D4Ae8/WUFxVOffIM0O/UtTgUfn9Dn3fX
D6J+Cms7f84N37xV5BWvwiKdDgZ8l63TBLih5l3ZdDvUCuVtKGmiEle+zXSZ7G03Q4QZZMUu6oeT
M8zj2q671zQjH1Uwed/0KbAC2NXfXMcYtwM81wU3LvcM6M1t4Cbe3g00xJgRXSgh99FZ59bTm1TN
uHH7OV2VcnjVjScOSE4JpJgA+yT5o2lCeiYL9VoERbu1zDK5Bo6i172ZWGd+kccXzsj1YLcA1jkJ
HyftiL0wLKgQmF/jeQqPYeBm6ynNeoqKTq5z3hKbrpPLnHQ6NspVzHjheiY6u4L7vZ5Gtz1l00S+
lpkRWKJI8E3Btq8zmZFX5sTw/hP/OvTd28KIp601+vFOAwlDB6z6TWjP9l5Tut4SGFG/lH5nnpcx
nslZNR4KLNW+e0aDxkcN9canYc2krRLHNoc1DT5lOhKHbR+JTPa3NClOtjXt4BRau0zMDF775rlM
8AAI947Q6WcxheV2RKa9avvwuQA23/IEFv5x6GUJkYq0JS2M+yzwmTGHDorkqPK3JpNlrkODnjsN
QP2yb7hNWmO4biLk7YDKeS863TlzTbnKJ+LJZoOMpGasD74DNYio1gJzvT+8ux3KYfKp4NJvsiFR
el73VVNqMlqoNNsoJLY9UPdZRSQ2EtUgeypsE3GYRKoILV+xSKRRP36pOfeXzchdlhIEtfIzC/Zo
NGNnURV0ZY3ED/LsduKBgO9ii7k792dk1t0XMPT4q1ezHbojSt/Obr8YlrMz0wjJrWHznffSsKuv
k9RofR3kVT2iyBbM+lzhiDw3DI8hbSZ9lFj5jKDlRHvWhD5RNcmhbTlTK5WV+Ub7xXAf09W/hm9i
34dFmSXHMfXarUDldGmNtr+rkmGE3NrQjIuTznzzzJB6kv4uUn1t5mc1L9mvqvMjb5vPsK3TUYAV
mqbOu3PRGrwHNPf7NVVAweY7HMyNnn3QdINfvLc1FEBgap31Ao+zhcNci6uAeekC/R3R63TzXlGx
3Puzm34ZOj5nNvJpCzi3OWk06+tkKt0jzITuiS4cY5AUqMVODT13QuwEzXMc+Q1sKhdLA8rZZwlo
7EB+kMrBS6lsl8xm9ySqBqyxrMZx44WiUJtedzwcuW2IdWa6mGM8+HspBdexbxBeS1rIW3alQQv7
xRqKA4kH/HkFEeuxCcdIA7ZLoHoF0YhtBU9vE6wBrjjHmoC15R40xlMUpPEdzod8VUkEPruO02k8
lvioQeTVWRCfRbbmq3rZ8DjYMH4usDhGV4nfIG1gCn9RKShpLkCdY+3Uyd41E+9uULbQKyqRBoVE
HF+hFqtfaN3ZWxpn4ipqeVRJl1uUI/0EbK+aEOFLkjyu8rwe5Bpin7jiIWp4qLi6NOGbU1YERLvG
cf3WDlEL0R11cJdwvpM0m8HOl7BJSIo/GK07Q4W2m5tatPUb4tkSHSyECRAsTZrsObPJQUwFH2ug
bLGg+55qKw3O9dDVb2qu2+ch5rxqiC9fK3RFsD96aN2rBqLdiWyOed8HCrTG2IkrVzfGwqIMoqsp
WaLDRg/x0zedkl4KSBx1FnlrMJ/D+dzitVxvRhLh1wbpeg0o5jgtWaH6sFs1sIzva2sWV2Rxhg+1
F0eYJfrqxYu8bKOgoKPVgxSPXt+niBS9Y28j5TenmTStDYzI4awt+PEYZ6cHH8MaXOgwOYCgzDa1
aURXfdB4WGN9QQWONoKJhYO2vc0g92ByoomzSRBPneJC8QfCIfBXUTTmapPquurh9Y01bayye5oR
1r4D0e2+ycgVOCtmPL8t6uMVPiKg/TXMpjui2IZHt1I9IXgVXzIXZnbrq7Z+ddLYuzMC3RA1WI7x
FcnmJTglt2yf80ZP177X9Y9mPWW3yXK57Tb0zwUCttvGHThQZsw7vLjwHSky4iuX9KR7LEjztRkZ
87upq2RvQNAioqf1w1u7APnWmHF57jkjn1jp7JaSfXqAcNJ9w+ztGidYMV28NciOe5c1bT6kIchf
VvRbOuLyPGMs155RyZKVXGNjSgwvvHVjtlyruu+a+VgMAxFIcc+dpI2mZen1XO401qz4Ks/SyiKA
UVfXhkP2BBPTnGttdn5MqphT+eWa+MT3yjfYMw1mAS2+GJt3pHfWoxvV42YYO+u7N6R9v+bRa25Y
LfR7ZS+2Ms8uEU23qei/236vBddMcu/XNafF403e7U1Exe3qByMT1bVxGyhwJon0hu9T7Tc3Kixp
/Dd2fakGIIDQN7F0KD+6Ij832asAcUnS+c6RdSwg8MPn+SbmST01SVKaN63hd6zxVVaIYzVXnDzf
kRfsicNd3YctixjeUPqmCrleEzr+C+p4dRkWNaw30j8PP9iPDa/NcwfCaL8SMkquPberd3Xpdjg8
BmKCdPyuoop/1dV1vQmH2nkTQQTVugYkSYYbQT0OUVBicLy9xflaMdF0kUG1PIeKkKZbq0AOThGC
+NRNw0c7j7DZGNUdOQMXg2RJnEwzYS9DxNDYBykR2f4JJvdwSou65bCZd2WOhXUZy4J1w4HHOJmJ
cTF5BMQA6ArvvNCujsiKgXspnFgIjhk2NqhXjyJRp2FGO5jwbF6YEZpQsCDlKYpLkjRthxIwYPxH
C/WVgEm0brKcbrNqcL6RznBqEtNiSUMyrZ2u2ZYEIKwn5Z5NU+o+UW/DaTen6i0YlzlTpchoNOxj
E1aSaRmch8OQVvMT5qbo1ixj0EtTffCqvNkEo4ErJGmqA6EHr/T/ii/4AjRM6oqTZBukSqYeO5y1
nGc3XtJeumNmoFUmU8K8ygq33nV9L86KECOKm9vFDf8HfC3Divu+QYXtjEF02xMlvOpFKK97HKsr
GtMLQy50X4Mk8B69TuWHJJGPU2oimh6imDqQUm5VJDPRc8kYXyQ+jRsYQMfQ0dZbbIbjjuQgc6+A
eG78BJvW+MOOiDKaGBRahdE8e2cUF+5T6goQ9VOFryVlAa5SdqeR1wR7qNfBO/E+9tNUu5A6i0Cj
WijcexJa0vVEDbt4b5af1mGWE1LezANXSQwgxnaSunDVqjbaRtNUf9eMmux1HakEBSu3QVLmUQK3
viTlsa5nvBcFSWpTTeYAA4RVoMHr99KjoHcj4hHnKTtFY3lQGXmxK+Ea59WcTjfatJ9UgtKaRxFs
uk4p1ISgIJP9ZeGK8CHPKsoMd9iBEjPTVY1179Y3W70hZ8k/62aIpKEZb2ORZ6vMacVVUQtC0eMx
sBha5Po4z9Vw4Qk8JtRoRsYD55WnGu7wFbn3yICbVOP4a9uSbSlRvTxGzNAGLDsqfS7AR++FRQOe
1hq800bXtDT6xJiuA/KDzoEfp+zq5JBkK1gT2SkYE/NWSPfUpnI6hNB+B7/LLnKu8llXjmR0uFXO
cBRSXzl26py+L+6jLj3gsgyeMWqt2Oe8tlXZr4tY6HWzhHSh+Y8X05yynqcZfWRlyzdLe9+h9DQv
VKz5S06OAotWZzzIXBg7Z+ijrZJ9cTN7VCx4nyyG3oHSa1LH4ppyaDoMdjEkJ2JNR3czSLOTB5lZ
SFFL16uuDNLyolU5y+qK9g2KOhvqcsUYIGcRquD1vhRFWt7YjV/ceAl9ZPKjWEBT1HXf8s4230qI
f99Ih8B5aBt8YIMK4CTatLrDUOiPzy0VD9cNkNIOlCJS6h+c27wGz6oDsMK8Lemd6dyCWQxQ0DlW
YWLfUx+zM4U74Z6iDA8tcFT1resBNq67uS/eM3dh+HVahS9ml1pvRGDzpgeAN113uHle7IzsqrUb
JgaBbTqEgSVqo1hMg4Hc6kyUd3kzsTB08TRWOxkBZNy5wUhHo0dZn65ivAzTqirz6i72sChSY1bh
i7AEfyeAVdxu0C0TZeOWJrdR6RBItRk6vuU2FcilNiUqLeTTWC/IPU7csjtLtFDsG81ysGLElNjX
AKqR97TSxENVR3ek/biJ3WA29kQRUAIoJqRAr6YiOE9jnDsbry0oWgETcpUMzauOYOY+fBnaAS9I
1JNegShVFO9233PUvnFmgg0JrXj5x8kUgxGRlsJ4MlnrDukxYl89VSv2E9UeOFW0Jme6y9b0gjj1
juWWdwL9WLnPEUs/LsqChA0mQauH2qILdGU3YrJ2ZOAK6L6quhMjigouIfPWNSQYfl8mBf2QtkbS
fNahYhj2+EVkfBEMangfPHqjq94WNZZhwyJWZB7sPYCp8qmAc3uTSQSZ67r2zfsxrrv5MNGGD6/c
nh99sAeT70hVzrdO8F6yy5un0mD+V+Ep5Zrw7NL7j+cNfRnO4kBQAlRxTITfEnYvCZGlVMRIe7vv
Sdql+T7oW/DTfVAkKQrshMC63OT5WQHJMvWhpP93GhMipFfch1R0InZhhqACp4lC5uYCyW0S0fKo
u2y4eQnz/lqjJ8fMVRJIVaxtPen8Kh5w3DVLCZnLEhNhjjbwwYJls23yyjwxk24PI8yVmwLywTla
puSRqMLxYbQR3P5oPf6PBvUTDaptQkT5W5f2lyyBi1c8SK8l/fd/s7b++Zf+nSWAwkiaHlMvEzKW
yVTonyJUSWBAABAlQI6CONWm4fsv1FbwFzoRgHY0ewXKGpP27D81qI78a2H9MHvldUH/nv/0f//3
T1K07sM//5379GEkxeFZX7C4mISqIdz62MguzT5tizjTBxmxWlE3u+V5NME0LZjVr6MIVdzfTs9v
OucfhlLLAUkugC8G+BL42Md5AN7VWBna4wGd0pYU7GFYU2N9hmX8MAZajuIv3CwiWXjO7Y8CGCU6
vP/kthxog0GPX7YLWdXCs5IudGRjzFfsaOgENqlx243sEv/8IwFZ/dw+5wtYDFgXzoxv8w8fFT9w
L5Dsz1IdqtwD8jiN9D9YzMzD4Ar/fLLj9jSlExsTul7IjWqcvouTNjFITWTEcYcZmSikCsvgRQcn
gdoDejKmlpEusZ3xZ8m6ZU12cgOQO7UV/RpBo12slT/P742as1vn/7F3ZsttI1kafpV5AXRgX265
iaQoSqJl2dINQrZs7Etiy0w8/Xxg9XS7VB2u6Pu5qIpwlSyCQCLznP/8Sx6CUakQz1bX41ANfIFs
2BNf4wzn0sXCAuAnscBYGuHQgdOjzHtTYNTHTLE9d3RMT+ju1ANtS3yUft++4XeYkS0IBP0zXRCd
qS6n53IEbOiJoT0Rtluuu5iClU7XrnGLN5vXNKOhwjGNvyhVFp04cO0t/krxJZpwVuAcbM3mwK1i
30sYIVkYVLquc2MzS1uYNr0NnsUZT18Fw1/R0Xlirk+Ni708YVs2RWbAtAfegZPgZyyHdT4EiPr8
FCsRzMr36Gbg78UZMOsIDoJmKD7OY6BuMKIsQWRnLscZpmcKcICifPY/8XRAPPAH29Y2B8ToK/Fd
U/utk4DBSyZr/Tkd4uZlNGeejGhrc+/LiHdIIq5whjo6+ZaR7QWR4T/l2OrPWCHqz9rs+i/LSOMU
q4RWPBmspxGh9Jd8kPVJNU10qiqSjkhREy5T/0pyLvvjzCkCDrTt27gkfWGyt8i6iwugSLQasepY
53bTfXdj/phQqMFIzG0iNBFA95wvo/gO302Dggz6xs/G8kCYfHvWAQ21GnMqGNz5u3pr+pijtX2I
yQvJVNhlGOrGsOLigi95gWA8FWecv4i7IITrR2FqaITQqndVaZpsGlbzmikxPcfYvt+RjsevclJ9
01aEW1qKb0yr1Z7jYnnZDeHdE4c+oXrnu/hgwkAuabXGAZelOKX19AOHJrKbM9u9T1yexBWAcYkb
3FRIGCtEFiP3tUAChVLeA0GPcwwDSFKosRmKCYvFZfu7F5nzHaCK/mzjhnmDur/YlJ0odujBh3cz
J0YjQ9Sxwe4PvZzBve0TnmM+Lrd6WaJlja5uKZB3c4GlLCU+T4IaWN+4Fuu/Izr8pUyC+Fj2xYvE
ARUYtqvuk/An4k+T2FODGNoVfEz7kPbeq4kE9qtNrt5zYrM2aS8LphwmMjTXLV9dJjM/BhebcAxc
WZQKWY5KeVB+YAy7WLjtfYtJxX00SO+eaZT1VGekCoye37waSJvB55D9dXbcvDqVp29zx/A+qXAx
oSAZkIyoWjZvCfKYep052kAnxDzp+uXClJcAp2LjQu5iPWxUls93MtT9F+T3xUUTEUKLkXB/rMGK
j6rM8YKVZrYf6DYsWkVo9p7KMKgq/SWEsirAuTBSEV+trKAWNTX5A77tiPPg20lofwmLyCr8l6nB
Rfx7RiD7S2aRZkDoqzPX7h5Y36i3pEvJ8Y6k5dg7YnA+uhenQIwqyNn4bIVo6hp/ZOZlkWCB193s
71iHHrJduJc4YKiBrWmsz2ODV8XACju69HeD2RuPpHhfDG88u1Vb7cI08B5nhHsgLvgPdF6Cj0GM
A6/A+iTgJQLsTQ+VXXzusfvbjosRx+jqb1mIK447je8kHVQHo05IR3PTQzr79EbW2J6aapLb0iO5
DXOD4Z0oQrFNsp5UPxHvStlZRzUX0cZikrkuyaXCfD3JztD6kH5G7aQJooyPfh4ejaIVm6xkyLFq
o1gcmHOUGxtUby3MxAMkKCZEyWX5M2H0jeOBt/hH9K5eR2590XWQbW0SWG/zNGnvyN6WOz/lhRV5
Zd1mOlbbMQoTTN94kIyUzYOJjcS+ClDWtYMTbhsJRQ8JPK9lbeU3qRksXVtl3jJKiOBuW58ISI2Q
8wX9CbDHKbc29/47eWjSX3siIksVM3VioZNymPZ2m+EGZhHSh43sieaM0ts2x0NCR47KP/KxMgBu
2+i4/073iQrASzjzOMDD3ZRyzKW2GnAU98UFHoq1soaCqTHqVTIICiIholC9hrBRQfILdVuTfL0K
y6J4IR6xCUiL9zVKjQmtc+AjLcT0K10Hk+tQITrikeoM6Tzj2+DQsr+aG80mkq7IbWC23vJe3bll
TxbBHDN6tk37YKu23zhpylvVbxH3iVXdsAJxNPCOrd+pzzMBBkCS+GiEfb2X5caZjAYzAn9+a0vT
O9i6mp/avIX6Q57tXs1edCB5Xj9khTNvpnhcQP7WBdssK5Z7MTFDS4ptj6LoMeghqzextsZV0kGi
M9twJ4yp2hqLbZIkhoegRCf/GvggMcThyZ0b62kFz54xfUosyphUj6VlcJYjeTtkmYOxgjtNYOcJ
4SNhYtHGseKBZdMDjJ54G8nYvQNdczHwkMYFw6vwbIlZHxejUsLnrikZgp7zB4m45zQmQiO6pmm4
Ev7LqmSMhgVMWtyR32AdmE3hCpKlfncL7cx5Ga8ZHYEnyeuwl+iO9Jrigc+/+aOtqqrcuEHtK3gy
5nSYBYObtjK6GyyePTyrxwzTpiVLxB2S/nvl5D42SL07zQkQpJV4L9FkmnuZFn22MhsQiAWcKnaL
vf030GXi45lOUhe04lGpodz4Alv4bThV2a1ByAE5tjrIA5ZflR46Z+pOkSDocE3uEBkRtJDZXtVh
3K/zjGkOs8FsTyBV+81u0WeusecplmeD+HApkfLc4RxanLJyr69PkY2hU1i3w3uIkQ39sLThAZhF
vzAW2IV/1mWJ5FUb8aXFzYd3AAuwUxCbkPlhsVMQpVl1RTnv5ywzLkbTtnzdzEl3I+G54SYxQw/Q
XeNo5foK6/h2nFtAMR6SNXM665Gq8I/ii/hq6ym3cAAnMyYPN7aX8v3IbwcFU1rbW8pQ/5MiNx68
i4KR0NKJKVye2kztAr8+lURg7l2zxw+tITyTTAOgEQgKjIVTr+dwj6rGuNRJND5nRGncJxWVRu35
7TmZr1fBYNAxiDlfxUIsmzLmWj8JWQgxdgooTzDgtx7YBut3JjnNtDHwVOTUxmfOT9iIlngaDjWs
uG5SyyCLIUNYu7KAseu1WXX6Bvd0fWtOeJml4yQ31+FVQ7H1gu0B+aF6KX8J6X4JBlUesASBT5sQ
QxVWiiGPZpqn5rjBmi2LEN1LfMAAvUFeGizzD4Udice/aSI+stHpG2CyhTSNNDMI2j4aD3qjgU2V
lt1eCfYShHltvhVVpGE1KVZFxiw2Sp3gJw6M0x7HxWRnWPZbmLdfJMFE24xEiq3hyWQztlVzN3W2
+zKR6nmXzU5xa5qV8wrNIlV3bdLWjMzSNER+bxUb00VxnSFevyFkPd8nUebdmxaCvU5V1AklGBMH
N9YFCk6Om1JFdWKUm2Z5srY7GhdGkgy2vED/hF9ieiu7dpmJOT1rG5SVekM2WPGOLBzGS9RKNCnU
g+SSGyRIBDz6Dn83DJuWGknVs3gkj2B5ltFSLhUUUhHa/NV1uOriA7C1VcxEDp/+Uz5iqTBhvQfp
kLHbYuwJ5OzZ5StalMI/MjMKptMyDuYmZSDzhuoHtfUgEpnE35CeZuwdJ4cluvbswejdDV+otp+b
2GUyJ8i/OwT+XCaHgqNkE8/Lf4gppOKN2WO5vY4z3wqnlUelc3sdrAXlkmDiSmqpzlxGnDFi8olx
JyozxeInvGdRKgY46EEJpLiijTH3dD0s7dDtv8AtwNKGJNZ172H8RjgGU2bVUTCHoErfdD4is8mG
jNkBp5pZyHkf414wbEiqHZ+HrHwNOup2TO3al1CWkDI6vXhtLYPpqMAE6jjPi0G2lxqXLmeWbvHC
PhYOoWtxAS9nHXpM5Qeclt7IOGveXG1xJtulDSKseJ4OGWwPdADhSQuTsEFJs+WXzEZrnPG+IKNw
DqS7Nq/DUlPXKQI7pqoTgcBzSUi8LuW4s+akOnTwjE55HTgrzqzgsXI6Rp8Wdobo8Zs3r0c4inOt
vm0tuhaIZMwHVgNc6S92TiMvRMnoLsgCPLNc1bwxzws3TjhQkcaoQYN14828Iz32RtZKWfzPwZwZ
aC9JdWE1YyBIVQ4DyAW9S9mLRCtAQ2wcGlcqWrauJZp25+mAxruyxVcJYeZkSdrbvkWvm1htd8x0
wGw14cZ1bFw3xDd5a6aa03PoMkAepM5uwqXzRrfTnquCvjzIaE9CWc8/cRyBn5CFc/tS+NXDpAKG
7+NAm2N6Ce7kLsaCMvVJVeKX1sZSsCxXrdzFxy3MGhZGUy7PgOCrg7W8qopOloMEFhXORe2rJ9S4
Ux3BLKvclPaWUD060qVpyJjiEUmkXPFo1h1PpiEf9v26B7Y1Qtalx9a3cPRYqhQb9NMOPigAWny7
MtC3c+LrO6hp4em6DG1F68vyFuZejYa+u45unV6Lx2unXTssn0oG8ActOlZR0X1Awcv2pctBVsIf
PY0xtI5rW2YkBrfBFXQUAD3c+gVAmbNQ74qWRlym6c8uxOdu5nWr10onHAKSYLB1mIAaXAfncEzg
F1F4RNSHHIUjU8EHMZKRltaA0Yj7zRJLSL4RAifGBcnMK9jAHHwiUgJENylMDAdHTICinCWIqYkl
t3XFG5Ooyru3C3+xLTYZZ/f+1ONLtzBnZrcQX2fHBaDwBim+Jzmdbm8O+nONz/oqtrvyYCysAris
bGt0UriiLB3yYo+zYpa8cDTmjN9U2TTZAjLR1lmk09e+OWD4fqfIYaGpJVuSgMEfpjkvZUpg8PjK
ikNK9Gax+2NpYqe1axe+QN3AHDAhMZ7axi42Ak3sKRx68bWxwC6wvgHLgFVXn2TlpPeTS4WLswQx
eZ0BEN6UUfOqYGxBNxXRSQbss41kFLWCkdp9N2uHB1IUo7XtKVu3vU9ZRE5PhIC9ehDdsg33cdPj
mVuCBEVZQK1RdPz1aBD6NkMm/5QuaKMUMF1IOIa0YYUsCXce+/eRae4bIV3JPRoj2vVuWT+FS+HF
TrQqfb5OvKAO17IijECmkqIuLpWc6N6xJNz4gWU/Xc8GawB6WyJR78mpW/p9wKvJ8CDTJIbHUSGZ
wouIOyw0BCfZoaOJKvB0Ug1xP6QNWad+DjvFd/pVNvIgI4C5gy7N+jQ7Y33ybIoHwiSbbUq99AJz
s2t33YyEtJIwfph5Ts9aUp60BbiI2ZT2Eza+bLbsY18bspBeGHst9Dm2/SsUMw2ARaGN3QUUGYlT
CUBGz27CeNHAGBHonxXSKKxXB4rMihf7ZnAc0Ccy+uq1Nqfm9UqZGiRYnUO43d4l/fPg+DAhbUC9
LYc9i+e6zaqAu0HHjsdr4yZf6KY0voF2tdRx2N0eVefgYEqz/LkNqJaMWdIqTv3EzSRzG1c/3qMC
O7ovpj+11NYOa80w44uC+P5ql6rKDrXriaMkeu4tWLbKxRaBmYhT3M+hTVikn0H+QB298EM5H1Ja
Vd7JDlSwHvB6ueZ5OiIYfyzkxZuBS8dds+DFzaBdLs4x7be+6ig5RD+XB4ifFI9tlt5jOvs6wZ9t
15hbOwcb0okEcuIeDKVJFTpJ8ZWqBALeqDB6WRHyElG3jF52xlOGTVZiKPXcNLGzjhATbKaRB67D
Yr4rbKDM6x+vL6Zm/mmtDPwev3uSMxX+rXuo50E9KBu+TpVCusJHmhc6g2qVED+Oj7zHynbbAOLK
7GXzXevPVMIy0DvVFz+h5zc+Lls0DleAbrERdG06ArlUARoG4LTBoHS8oYHjG0vMmnO5H0P3Bc8w
6AQLAj7QyG5HD6sVRlJjeBxi0hR/X65aHzRFV8g7wC4DLw1Uy0G0jBp+ERWMDWG+2KkMezcDHF77
8+jdI6ZbqFlwqbTL1pZGFN9DgplOgKh/m/dIwLGIek3imt6lhtfWQ/W9rWUrvo6j695PzNY+syXM
u7+52A/09uvFIq7GzANJHdLVDxcbBmERTIbT7w0Y/KupxyxKt/RippWn98ZIYwJaQSFqTTRFBTTK
jQmUsRh+Nm95C7R6fdi/v6jrVOIXzj0XtUhbSRbiohAVfJyNJCMrOcqSfl9VDqaHEX5Umz4cxWmW
xnTTdWO6oXuft9pxwCbiEZAtb3m6Qbp0crA6L7lkUTmlz24Qe817m5XBY+gn7ZZdlsLQgBiwEoNn
bH5/5f+hU0GSgJ/+EkodYtvxQS3QQQlvksQY9glUwyP0EfRjAecY40vRPeLoyiTCgXEwsSe+9ppT
pJY1feGIfvGP2cv/jyr/ZlTpIQ395an9ZVK5fiuzn01XZ0hd/j2r/ONv/XNUidL4HxZDOTgH0HI9
3ox/jSot2/2HC4RqYh+BBAWzjH/NKl37HybkZcaILmpzGwOPf88q7X8wvSRiCN98KG8I0f6bWeXH
VWbyplq2hdd/gNrDtd1FIPPLDoPdQtMKyIXnWjrRdpLLyL1xMMaHLC+nR9/wsDVVU11sTbMYXobG
nT7jgKDEqo9q8eWXu/cfBpnWBw3QcjXkcCH/CVymxJhe/Plq3FovhOBxOtuits4JsgX4F+RFp2us
YRrEDNIdX4KppRzuqpBIaIHvKiGzcx+4a6aX9Xs0DPDIojQdNzaY0GfI85DcyJOLf1jagIr/+yu+
Wkb8sr9crxjfokX26YEmfJyKurRHPFs9nB3lJcnGh2TweaI5cXacrQ0Hr1YW1NeA3WQOfA0TvzCd
m2rqoIYQRzS8p0BeFrTPFmrKkJHTTcYdzWzQeQVksCZPH4oRb+I+WjxHTTN67lNxW5QS3hZ0CH+x
4puqm99/q78+hgBDbOKoIFFaTCaXgfMviwIXyITSuezP1xBx8jvgKrmFzdIg1FM9YM0XfWpjq/z6
+49d1tqv9xLZHA5DAUlorEX+tVzWLx/rEZfkghvV5zqcrbNVpOO5RoiMaDd9/v0nfThX0c1xmJo2
3kkhTj9XE6tfPwkKqJ5FlzbnEB+hNyEhtd+gm9X2qmjTrSmYIa7JOg2h+DuerP5u0XwQnfPxLBRk
buDKPolgi4fWrx+PI0CWJnWVnReD4LcqHwm+w5irvAGe67d+1zTQL3n0N7IU0gYxb4IfoPn9QUba
PSnf6UzimPOmWOhq1Wena21nkzKl/tEaaFJMY66CtQey3O2JjpnHvytL/vqgQiJ7bAvbLhsehrtQ
BX55UKY/erXnxcYd0bfVW9YNPbCwUQy1u3K0rpMj4/XiWxIS8q1mke78hsiCZRwS/MT2fG4YZpF2
gFRr+pF1TvA+QUEKjr9/xMz4Py4nx6UYCahE2Ft5O5d65Zer9HESNrt0cO5yV7RxBD5BF4P1i3Ki
HbqJEbRZmI9ThfZ+laZpsO6w8EN/0t6Ubmuvi1JUl7b0KrUKGBN8wcuamXo/YPvjifYzRK2QDqmO
6X9zpEvZ4Cx+03lfn2WLFZEwMIpPEisCGp/jhYA0pdXe84fyYufJQ6JrRxEyHTDEi8XTwEzJ2fgT
CJ2VoUXcdO44I3uUYX4qUy98ic3RPaY+DoAzCbiYAZqpS1dd6uxghB1oitThjOc7dcicq+9tL4ZP
RCID3shqCHZxT84o8aT2k0gtWdzQ11oEAqVF/C1yzI7Rai2M17EKqk3b9vahaOr2YImofMclEeFa
61TFpyyKFaGwwsWoI+4QqHAfboBPonshK7V1ZSd2lqWsiTldQPQ2eYYhRuV2Gm8rNMtAptF9ii2/
ubGsZthz1NgSqhj4STgE5VdVmSlGi1H7yXMGDyoYnONd71dYRvhNt+1NRc06FSGQrFLmm01Ozc8+
aVuQOHswSQBI7CnZqSFveDmk3GoGWeGuwzx4U8LW3tf86IoDqMP7YKqmAAUNKXjrIIYqGuDzj5hq
ICQdL+66uun8YpugajMfJUQ8mOo4oGID4YoBeA5TBExLAnXCTghC6+MoBUnK6KhKZIbvyM9te37p
Cc0IKtrfjq28+c5sKh8cCK3DOLbmeSiGqlBHaPzzzRSNhGhUXQZakNsQHs2ln8opScf1yDNA5yhM
uIVzWiHeJBWI83DApFts/YIojHVXMka+TwUGe82+0IFMN1rhWnqCCe2womQMqCfXkPiNnW+QBEfg
ATZvCcZHS66B5RR9tcM9uYtWpeDwilGSZz7MYqxwvBXSSAx1Gqbu1TqNRhnvZBmU1baPqQp2Xp1U
5CvjqoSLt124C5eWiFrKf/KQH3om9tW2SbLwpzGiHzA3ZmNjEuSGY3gm/DKJj7UTDIGXr2vVM/sC
TmR3S7dtAiV+GxMKInZR19fZThOVrfdmz0wJGFmTSRooD/NrTEHID+Cx2l+MtkKP5jg+0Zn8Yxqw
jk2j55ZDacyrKqoOTkfW8rZIB/8yj/T0u9xobOs2lSmV9SpI7XS4ibuprT9xGDvHPJntYje2XAFK
rHLRO1k4R6zDXLfyrgo1S9vgVek2BMePx87xPFK/YwdfaYxVeZxZ0C/kXuQ684+ywLMQB/mhrDbk
YsHJt8zM3QPNFovDesGEHGdo9H5jDCnVAOSIHnI8atw1hlFkytIJzsatGZfuDuMpRtWENAbt1sJU
pTmgtpXoPCM3JXCEnwPYR1jG8kmcRRCJCc9qUJnxCmumgayQ8R7ZjKvqDHFgiE6FmW0p7fGMUw+y
hzoSw5031hxJCZk4C7sBXaizi7PUql9Ie6nTI0oyWFi99Obs1hqS4cmFVvmGnhHEMLRYvLsRpZsD
bDVnXPxo5dBMHFH061DG28zKxEspwW9WzEOmT73ny29tlzp7+EbIDsMCYyGomzG/xyubXO0AUq3z
rFpmtf3gWU/WYPAT0jf6cD1YOlBbaNY5mj9l2/JAxkhv36PTjQhCEMvizHP4pUGJ0u4BZvcQrk0B
4YUU8poLa3o23VtOsOjZCfE63lbskt0mtMhnOQx9FNsPeTcWxcUOUa4dFNkC492Aro7iE4nqAxY9
JPI2suKjmwb0f6VsIm5gsgbLl18unfnRcl0tcg8ERHwLFHbcKqaPxbyOiolXpy2TIsPyMFhI8sgg
3hL+H3uqPdTpvbBcTQ6A0+KWc8DeW413qFdbIDO0A9DhFlrjliBwWNz8mchavhEbCI7mS50MFewZ
WV90JO4zC/Gs9wrWhU78N1kvgz7V5friDMrsb5lv2vlt09ZF/gkqi7zpa9M6iygRLxhw+AKv9zSz
j03IbOo2TptkgvYSCHyLAu3cMOpA3mEGQn8vysJ7wGHXbPYCg9niC9q1pROHVv1Tk0bEHpKJxdSb
+Q6jNVun/a71q+gL+FaFILxNCHl32eZ0J1PUVUN/G1VF7m08G5cotj3swWA32dFzlxtTsi3tmtdk
NmInOrhAs+JHxYasj6HFktrKZceGHG5wR9WEPQOHDOHiFppEZkwRdApOWge8L+hE/tpFU/RkaMr0
4xwNnfU+9OihV5VlBdMhkza/SlVWOjOGwlL3gDIxleRiRP5ublAP3JEtWH7KJ5StYdDv3Qo0fz9L
bIvRWVr9fNOitWjuGMC7J2MwXaBN1H/TEkTYpsyH+ip9ohIhmRprY9CsIOunVZH2sgdOnULBKaDF
pzIRVvbVasjZmVYzFZj+DMnEwD+eVKNumwZGkRyNuJXf0gRaKLyY3i8OGUTLR9Ub8XzTjaLPttk8
skgze8idB1WUs3eufAwFYOFNpn/nWqmr1prqpt/CA+epkdvBlK+bES2BrPfl1lIOpKGptMPuZg4F
q59YpiSAdqLNfh23vS++SE8DT19FApx00TNrveof6qiGDTbabZTvQtQJEgn/C3ozSXBQUUzBZ8+u
ARSllwzunRuX4XRhVr7oxRJW9LZFxUIsuqm0OmXOUDSnoGtT58FWZukTwt4gyc7wHkjuis6Anleh
8McBvK7G4a4sY64f0hZ2JmlYkP+jTPOghct7r30/yDAnS4M/khL/H0n5GyTFdgCzfing/wKlnH/I
/3khfu9XIOWff+n/SN/WPyDo4uFEBCxIaLjYC/+b9B1ADXah0wLzea5PQ/JP1rfrgaQAu4CyBHRa
4Gn/QlJcE6p4hIm2BRkAbzh+4QeW9+9Y3x96IjfEUJI5Ok56YAJEJ37wl7NwnYESkzQHhGRFti7q
xLt3OlStV4/2X27Nf8BJFiT1l0b5+lkAP7gMQ2bHWW/pfH7pbKaeDk+EVn0IUP6eZ+IazvnoRM+a
O3CCu/dfWlstnwceY0MvD6jmOQD//Hmd4dgBMhA+r7I48aQJC3WVk/p2HtQi2yRUxdk6KrSepJ/Z
T7//sh/AiOXDmXz6YCY8vSUk/s8fLgyzRw7W1Ye5G4b3qsTpY1VaE4NZxDMXhWUbB5v5d1/5P9xi
IHe45j5FGRm8H9DXoWfsKMOAITqsfSSe6fA+0bEzW8uQfCam/q8/EGtC0+TjWL1g1h+dpShUFby4
LtqncOtuAyrzjUZ4v61Cx3h14sl/+f1t/Yi1IcJAF4njHBgnN5fwoT/fV40z35zEasKZT5EkMxKI
bd/PswB8CqVLw6rHzDqHJa4DgS6si5i8+pkeKpCM60DmVglo9GXQtj2uuskbJ5SJKaRFFamv2g7/
ZhWgf+R6/rTomYEAmVosQZQV9l9kFRW8SlJ1xz2dfuIy4bO9mEjMEiedpAEHrwRz5KOFR1CZrK4V
Iu+gvkDf6/Y2iZD+8So3rnRLXeXgQLhiKsha6pHY3lZzaJ1VllbpcTJhB26v1SZeF9wHMBraitHu
GdmRhk7NSZBcuGs9ZZ2NLjC67RiYzW1raHWxBl89xDTK5WoG3vO+hcTioYHqZjVR0woKK5oE0sfZ
JfxNFk5FtIeAZ+AVRyLmhVSgjiVHZphDN9KDwzUo5lLL+sEqVRy6VpblipwHMh4eVa3lqTZTWiHf
A3uYMKajml42AgAB3lOFtPTBkMzJooJcJYjFAn5zbrdMsUzn4E8FlaGaIF2HlTM90FuRRRgxGl90
y3m0za3Oews7U13ApijUiS5oX5x0UBdDGNaTNywS7jmj6IcNRDqJjtSLj2HFuEZA0vTcWU9dCLvl
m7aFKyHV9nwgBQ1KaZS/AAKh9N7KkfsIWYn71jGxHiMeGkVE9Iy9ifeGc4y6ML+JtsKBhLnTpIeE
BC1R+a76KVaXP9YqSanUuqmD5/BdtsgVEYQBErseXxYmF05qvZzoAgxiSNNjhDS7OhTCEJg4+0hO
CANECPaFAWb0HEIWhjwL51ptKySgPkxd3337Y46ctLz88MVOkcbTl2IoT1YIIVkZqmgN+Faque1M
zeN32gZP45E+cTMxTM/WvN2o4BV96PqPsn4aF+w6SqHzjIwwkbq1y3eVboQqJWm6/fX+u2rw1g6j
x22KKhfjTyPtSZiMzPP1Z4Y4JhBOmzn7xpziAzS1j1ixTRuZRNGO8o4FnC6vh09sSbvHeiiOb0ln
MFuGzHLEsUKF0QUw2Oqc1RA64ChDGZr5GQONHrwkrApbfWp9DNhodRpiWnc01ZoYPYO/AGhgmQdp
DcGkVuTi0Bb2NM7GjUYEBYUoMTQsy7b2SjKrPILL6hSo42TPkX4BW5TvE6ZJkBwQUWcPUhu2/NJz
+1NajnoCi0vJ5sLDB7uEcDLwFykQQXuTx33unyCWpVuVIYaOa/h7UKUhbQp1kI5wdxhbOmcIVvga
THIfR1rdovRXT341oldu44zHbmgaMVrvPkitryhTxKZNtb8aQOzvDXySL5IyGt19PHmvg0trzfrq
JXyWKFO3E8SQvRs2CTpP00ZnbDbzOezG5J2K2jr7VRYcEcj659asI4YY8NDhc8uKB66MvlnNebJQ
X+bhPcpSKtzeGJNsw+KGWI/TFPEE7tRDigyC+NlBDlpvLMP9PKQJFhGdeKutID/ncJ7dvZAOW7YV
wLNbkejLktIF7napxR8Yg4/qwjHHWrbjOs32voHQQWJKcQOU2b541hA9Vzolaj1IQnzTvWlSlxkr
/GeVUlugZG9fNMZcIDqFfCPiJ3nOUUjcVvBdnjBJzb/k3cyLFWnPIYK8z24yxtmHsI3w84wglm44
Rpsn36u2cwZVr+drJDvLwc2MxJPZjL7MfWu9Vp1hzIc5dcfw4FTd7Mi11fZq53QYfR3ROjjf5mTy
/C12Z8cyauMTA4rkAYZbegBnfsK2RTyXQ/emK7Xs/pn13FfRuMlH7pOKcvZ5LJiyY9QQTToa8Qip
J5XmXRvJ4JPtM7nGE0oePGc0po0jhbXmvQxu3bjpwh02PfW9GvGmgfliP1dp2BKr0uOCNRFttHG1
LfAeLFGErSonZnwRGO630nL4ecI6h+6zl0JK/haFMsNnGSy62c0h9pgrOylGvKr7wjgRNjty66q4
Xc2Dl3yFDNfsM1IzcaRxzE3OV7oJoMQVtPVx/0L6LbVIC4fw5ADurImH4rGKiM6I1FSXzcItk+7c
hb0+0LqFZ0NpjoWqAeswSp++soRH5MV4g64Kf2bRLEPAS0/vv0kU0h3wB7gxG7K7rLNjL7aKBMyx
p+cRv2eyuRp/gKXXSx4NMcWYzgDxEH20CvB1gh+C6SzQRs0SVE6CeIsUl2qT2Iw7ym7q9pqhFbxM
L+n7G5IYUDO1pbHOw4ZPzjlMkOEF6NNbh4/3adPx2NKc403HBzvx7L7NOmfDv26BBEzT7AbGIqPX
cM/SB8RfYb0aW2KayGYzQX08etIO7ul77RScHBaO0z4nq/DQO3E+9hh00R1iV0bvB8tnQYy9gIpB
09fc/HFZVu0Bh4kU/4pjbBgcXwE+Bbei7Lr9pBmLDTArnioSU7fWXAI72NL2iaAfdeWqO8tPYNSY
XdS8SFu0sGe8iavOqpbvKqeZj6w76I4XZhUliTutP7hkNJRpIlD8y9CcggB+nOsfx6LPIfoLT3+K
jcZ78QlnglHUGflJtp1CTFCOmEM4CNmeZDDDJkKg459cQALglTCwPpWNYR7bMTV+Dh3GFekoAZe5
ZqqcK2BmK8myIHSNk1xEg/XkdILjKekWin8XuOBVicqWOyqInkKIgCIUom/ISBJfmKFG8cMThZbP
YxqrBfbreYyGJegaBns2O3Pj9cxwtzgdx+azZWjXgySkKS0/+Q5+Jp8mX5X4mGLVkaThhaDjyOeo
aqOZFOQwERo4GF/xxPqch1TLBLbLATgU6dIFkpG3zfC+JZSZHLINFC0IjD6Oboh2qEECOzWPBUaH
ZwfOLHPXFJOyVIuNQm9xLHEjuuPxiwuBuemhmFLjK2YReDcMeIdOfcrRo8MKERNiGa0CY1eO0uN7
YAxXI1eHoRHdurqPMdpxHnEwI/WVkMGdZSaMdGarWnVKiUMDAW2VDCV5Vi5bDJTNoVvlE0muVkFF
MvhV8dPIXG8XTk28x3MPoGIQE3Y0DTg+u8LPusPGp9T3kcKHnnVNYTAKEy1ba957/8veeS1HbqRb
91X+F0AHMuEv/6pCOXrTbHODYBvCm4QHnv6srJbmaDhxWqH7mYjRjKQmWaxKAJ/Ze+1yGXejiacM
lS2KUUeF1MbR0+wOyz7jIbrLVDKFM1og22SsMsuheuDT5rlczcWZJ195wHNmbNhC9FufEJs4KG4G
tv4bi7fqzlya+GNjuMOXtpbWbT2WeuMSmxSQszoUQQEoYby3SvFI5YejwZjMNwco1tmyRpuozFIG
GTkKlTfZkX80svWng8sluUXlTh6741jsL3DuY6mhIhh18G80drgqRn0HgdUC0yMZuBuy6LkalDQg
HS0KL1ZecEjLhLtN6racyHXUNotoLpj4LvmUwSCm7N79vo3SXdK/dSUYx2k4HAYLghHE+7afCOwM
4aXVHBvnUvSPMwOmVhe+v/85/9H9YFzHacosg7YfEq/uV//S8gdR0g9Z3TfHAmYU+XFs0p9Vpzct
Nlj9K9fWrcvldvj7n/tuiWrzYyHagiZ36UyJdnjXJdKSF1ZWg/eZs8J97Y2yPSJbZPA/oZBqw7qs
lkfXTbgXq1FXub//6XqR/O7dRVlBV8wFzot4D9VdOngxk3Dr4+RENCCr3wLI03fd7LJX6eOGe77Z
tLQluvJGB8bN/fIS/jux+9uJnSt+P7HjYZv8vy2AnCKtXv99bnf50j/nds4H2ixXSy1Q4klXTzb+
TAyzP1hcNjAchK0p1xan709ag/tBp0aAqfV1rIh0+ao/aQ3WB/6o4GBAeTBZQf4jWoNnvp/coQ6g
SAl0YpcvTOu9TsDLZ1USM56hfNbHRwR4NABRxlTlcmyDOexH7PR4/ryEmbJc0A5TEAY+ckySGLdy
ctlOWetc5mHt1LE6GlBwp3bTMDAiTZim4UeZUqihgbVxQvbiFkSKfertgSO9SMxSBdLn05gKbm1T
VnBNX5Bi5YpuOsDN86XSGuaGGO82HLNOd4oVxgSRSPv115wioPXa1iBmCR2upd8cJLp+Vua5ob/E
0qvbPEuXe6ko9wdLs4cmqH08VTp/foxnhyYgFfMvt0qUo7WmfwVTeRfLKq/PtdPW/tkNvO4HobDi
udDm4o1IKmMrqpj5Q6OxPwtR0qw3Bn0fbALdOEsZt0cSAMQzOjdKLTnP93VtDEcLGDduTiq8yqLR
7SyT0tIFjnkbS8Xv33hx9JK5Bd9aUXogDaWEh+EfrN0PPAO8A5Vdy2cStLnyIz2ymhHBYF/S98KS
TvN1iXXJMsS8AIdVHkPLgp9mWjGadXZW5XawoBlAr5v5re2cn+nnFu5ziAXRJrjUi8NkWrcuHoor
6K/UCxhir33y2zc4NuabLEpHMiGC/FTpsp2HpX4/gX/rShhPl7vjXPNPfn2ghRlTMMakmr3IQX/C
l4qRj7TrPrtsZGdqN7ynuzmX1EsmsQXpAxMufgXIXXyXhkpEL1s0E4ocKt6XKdOYigRrBvXNYgPw
9AwYdweUCM54bAA3mZ9at7OtfVGuRo10bn1LokHfL0e2nGx7H/u1c/Yw+12gdRFDmVV22QP+3cDG
QKXguotSPlcUKF8uvWDtQDwDLkr21p4SgO+0RpK/8iDgtSX6EPWwYe/Z4vD3zCA4DbLFB78JrJ5F
8KVFZLg/2DeFBzUYvlnH4TMktW+ESqTZeBOuTeRGbOvMvgGLNykuQi+Y+YBrBtBy4wcxhXueNdTX
APH1oD0oGNcxauO8CS7L67rhKXb0ssg6GZhErO2CaxgE72XJVeaMjOCLoyukGefERAIvxEwVFYfV
SgTIZtTnhEkWkzJd1MPLtU6lMzAjEx3frFdmSscig9Bj7nNYxjEIL01y2wAAvBzhSw295F19VeuL
PdOHNHJpqydr4C2ZZLzcz2De7suVyaONgS3fg5Fh83zps3rMjxarYF8PyPRg8dcT/3JJQFKg8Up1
vX2pgZB8WKfLKn31aEOU02BKdQdADDa52y+GHi1uGprkmhx4DJlF63FxAlwIwlX65AYmzjRuprTk
10GLcEq7mQ+UZS1/ChMlB8ywuMi7HClPeBnPXVq/xVy5gzCntU5egnkW6yF0UwLswSJCKAOy0gg2
sTCqmToOXsdGLlMjC0Gj7Rbup8CrdmbReEeik839r1aUqFca78RoN1jgOD9sFONpv8IaS8KAiwJ0
f4tHaEMbMz+WEp/M49LNzU2cDUF4IaJZC9dyHmhrB+FXTM5Fwfex3dI+sUokkBZT0LNpMv/onWbg
HaQve2w46OlGJrn6kmNPPwaYdpACJvL5sltxUVpGQA0Ycjx1QcC4hTmAdbJWfuE5z+l+jADS2Q47
iHgGwbY257j2aISsCrL1uYywJmQgTQ6DLWmbxolPqUghFXap5NYMtpUzBZyFA7642Aq2bVc4r+YU
cIXPRLY8q0GvTZ1lWnY59DHsS9it873oWA1crHZTMHJFlIBXbtM6EM8lK5p2B18SEcUY6FrRE4Bt
zjbEfrWVMSS2OAdjmiYOpxte/TMBVIwGUkdkV3YztMdBeMzUL2feljZfZPb8zlup9PkfEAbeDukY
vDiOYKoEVYIfQSqe6h/AA+Xz3kSWyvig64HhJZY+j8GCRKNRfvBiWCsf5K9bGiEXFPT0fBwlIr7b
4ZT5nSLecURIFjbCEPe2y9WFWzzItsPE22tRd16uuHL07Zep6mdoGcppk/3lzlrXCd36BCjjRaRW
Vb1McbzknxzgBem2sPVdSox4vOykd16DgkYd+1L5IJJBMkmoflTJHJzaptEPA4WJBumTNnDh/0e9
sTrcyArqB6YOtd9geUySStDHL8ly5PZjYdIU8UAJAdMQ8QHupjW4KhndASbxwNPwlqRB8bBmxc/M
xETgb4veiF94lLZHfHMlHxFauHWT63l4zTXZAqOrUmafk0QfZanW/VGj4qhj0Z5R4g0m0ev+NFOH
WO0zpe+JRDjeXUKmi2eg980Vzxj/XpD3HHHtjta+VRZjHCH6WzZDMBKHAo0etq2PqaeY0C5V9FXh
LYG2ra47EwxMi8vT9DKugc1QitKYjn2/nLpkaK6A78H7u0eFWGOq6D9VimEXqsO94XrBPea4TVZ6
jxGCc/PTwvTH4DlRly5RbaIuuauimNTiWCwM5gBun40iMhC5Vltyn5144yo72+KpK49CKHxuqd34
W8POLVKr5RhsUNXszWGezk6W5PnW8CZYDLJigLtfXBB3x4BjSUpKNzgzb38SXPWWvd75c++dccXy
mAOuc0xno+mxToqPthjrG8N0qztA5v7ZkxGnV9DxuolfhzH+b3r7Zma9knvDFVh384YtFNzSznDm
1wIpK87P8qOdeaogGryzH1SeVCHQu8nHb9cGtPLW+IZNI/iW+D3m2AmOyqqdWsrx0h0SznZPBFVw
NEeFnmbukSD5zZzg0sxYzlldduOTzrDc8H65P7Ler/YrWjye46kJB2X6GOAD2uep1x4QNH5lM7J1
0sz7Fqt5eUychflxoeTeyj1wEL3TPnQmb6sbVG4Iqnr+ng2Y5jIv2oip6278NFkfSpj62xqyJd54
wz5EsKWumyC1w1h1zyoY4IO0LpVR2JWqviGLhFtUjhjQQSUSxtQN56EEy8JS0zgiRgb0Ggz2dW2t
5pY3rQqxijkMJRA7z0r5cDbWnPGii3StLvN7OGIEQINrWXNxx0NgoeQbK7x5hnsqWmt5iIlIsCqr
Okqjaw++fkJYC2TkGVnS0UHHTZrAYnzpolntsqYNbtbMeRhSwj2QA5qPeZv5YFGL/qPERXa9lE2h
WDN4fN1E7fqtH8GqkQUg1zPjeHXI0r7GGlQzuSkHcJ6cbybgmh999OCc35quwu1OkM4u9+394Dl6
1pKXp4m4mFcjL5kj6UmeQDq5Hdu22xsexwZs7QThZCWgFVRhsnXYEW65+cc7FJU8iOKkP42V86NJ
YjuUvdBjcVObcStxWrLWeo1aE5wNLtD5MxVxSHXdUgmmZrXDaJCHvbLd50hxR+HO35ZhWiP7NVLp
oaSc8SEQxr3r5LLwoRViuk4Gw4OcZg1ZMHAjodVWu94xH8cpL0RIAmqLBgqb6pw9ppGYB1JyS7s4
ems3xj+4+ceAgtmjsEwFp2yMFW5XuCXtpo6t6ED2pMGNqU3do58P04sBkgOPFYhjF9unIMqk6elA
EhV6SOBvSHpIdyli25fG9YvT6rLpCVjfkdTQr+GQ6P1C5qV7YC7mxymefY64VdYgt1MAtCNS/qFM
g+8oQOJrVna3ydh3nwg7Ga7K1r9x84oZKdXAUzlIk1yTzkWbS+/Sn3PFgPFT5zaDeSpzN+jPJDCu
ciA7IQv2VmANamI3alA5xTRu0V3UBxPV7Ih5Y3bSGrE2ZIX2CEJrahZu34vJBsgRbDUOXpYRcraV
hQ3JMgZnOZGh5JiD9cVPSp66csgWd+tfwBMepKbySjEuVfu8puTamU7J8hPoBGN+EjvQebUJ1RZ0
WwoRF/DOwFwYvMXZ1NKIRU7iGQFksS3VRFke6J3p7+cz76dDtM4Ojb2kgZYebfQ7bQYkc2ZufZod
ozpgdF7WtTV/Wm38xZ9xWCDNssuAaqRmAZi7kJR5+P7+BVxccH+dEPEKiNKx+R9McryKd/MpDPzI
32QfH50ZfQCrQDzXuyEQEepWoyP6hMFtQ6QQhourvonWKmzcLrqNK8bavjmgxURiOf7ztwWVDEog
ynZITe/FIxVwvzrJYF1XUGIP0HDnmE1lTU060hxv+1RS+QzlSnGEbrH5O2XHe+0KbwY/3tX/pQT/
j6hLUML5UIHqOaKPphXKhFrgRncAhDM+kGRxMINbk289515knITeBFV2YWdXI8sHeWe7aDXxHuR9
nBx73UE3Kq6yt8s6/5da9B9/iMg9BGNUZn1smt+/X2MQp4Zl+MURkCzcWLa1Q6dFJg1FE9oCtUU1
W4UuotbXElbJo+qZVaiEXj6t5/axrNTfzB3Ff3hZBaIjLYJH00Vm/XvzpeFg3xioG44oSykbLyoE
qG24rxjxdBv/smyaJCZ+BCvWqRnpL+DBsSASwE0BTnaN7sF4Z3//Vr0Pi+SgM0BjFUHQGPPm/5iI
eizu27JVybFxYypU8Nl1MaAJnVoPn0pqddVTkxCQc1oIMGaeYNVdfgY8MCLEGINuc5E4mOZCt2xf
6mLR08YaKU0U4GDK91RrLYqIxJFNq2c9KA24sgEhMy3J2XiBkGMw+ONXU5qWEwoPNPIaYN3Mj0mk
pRBjRtCCruNe0wpeXQWaPwdERtjH+jefk3w/FuftwCFLehdzA5sYr3c3IKBEKl3YxR+sBJf3RtYE
oZ39Qbc61cyrv2g1UCONxlMl9Z56BvX9mi7psD7NAbjfp9gSdCfOCuIiI0eb26st+evskfASXsZD
ltRT5gmB9Hw9TKzpj3XMBAzwaYPoOB5Ve1wXLQ1zZM7wxgWjzAmhIfhx+ez/O4n+m0m05wV8rP+K
kvsP6SiDzern9z79PvR/nUL/+rI/h9DiA1pJALKe5Jpmziv/NYT2LLjADjsONspcrDjX/zWE1jZc
kB3Sd22LF8H/+dcQGvFowFLC4S7veKhS/5kN176o1/76HMP2qO9+tGkCXZ4p30kscbS4cLLS8cgU
V+xkkhZhslbB1un7z4ubf2MBDJC/XvsQB2bANBcsxDwvOeJ2mN9m7z/7o5+fjaLPb+ahuKZBplIz
XJy0rQV6wUBPluEbg6o4bwBir3vbKk0UOo1FaIsK9g07fmw0Q7DFF/pwSS8yE6KcMtvPQ6G4u8SC
n3nBpWSCys40FbqEvPtMofwM1IE1Jg2blqJ9I77C3BUlfzwX0D3q0Wu5RbafBfP17UqcxibDixSW
kffCcvAxs8S3kTg0vrb5XNRYron1YAzk4fFxJf05bACpeT1uA63QbNVnlzgdYGhYdqaLDAmvB1d2
Ze5Gwzu1rX/i+d5jH+Kt4YkLLaG0UNzkbzI35o1L4Mmm9ttuZyq+aTHyFth5/JFfgbfB9E9l2nU7
OmbuZCavYWxsI0wiYEZDIutjZkMfqYtYQ+1Ikxtz+2Hyhz7UX5mx0YSshppmZfe/iRfegqaw+tDp
xUrHUjwES4E9ruNH4iZyrhxboaKaCNsZFC/I0nE6yDI/5p1myXsI7IK6elsqAjWU1cqtEy05icga
nhoU8feoMATvQ/AMvLln5lQ0oI6J/L2glfC4+BtQYBJkYtA9R36Ug2FxQbob8FmbFaz65HM4LEwB
KOy9ky+M58shAamE+tRWHeMZUqzEYj0wcUm3rRk8Tz6YIIneZFuazsOY8qLiLLdP6MGCvciGDmZZ
OZ+9gEnCiIFgZ/b8WTPwbtMODpqqNXx4TDKyTF0sbRgpiDrA01U6zi3n+W0OcovFAS+9mNJvPJ75
7Ff+LmOnuhmFUe2m3u/ATNZ8Tcm71AmksuiT1xtTdQEDtPbz5fOG4E6CHyPALRoA6DUJR8YLWj56
IMLIXf2CMjl+4yLnVLv8WT/hdCL5tTa1vhZiiM8fi4S/df3smyV4IVx5gFubPL2F+3ECJf684CIL
J8V14lGunye/XG8gfDVbdiWfoeE0W9fjE/YHDhOd6+3lzUD2hebN4I8ypv8G2A8eL4aZcyE7J0S5
0GyLvAPvUQXisewIvZDNBIJTc3Osvmn2ayk14KU2dyWrix3rD15DnHRXfgdiOMbTfW0pwmeU5jDn
HhclI/DrdCLvoxpqTlmlk2mmKr/xJReqZXIj8McEX9wSF2TL5W9mMaYPY+IAatEHJANCaGpw2GyD
ThxqHczANnpjlnzcdhKQNpKYFdk1ZEuPQl+GOdbpy2drlPz6RgTFi5EEtxCOQNUAm2TU26B80q5G
TcyqadAPXWznIa4y8KdWUuwmg+N8OQD6hHOJP8ASqw7Wwm2MAIM+tFcgS5ePuR8m1Istx4gFSs+S
TESvDW3g0aEi2a40PttqEAZCQJBKmZN+Q9jDRyDyNyijFvsJrh7T4GourT7QaLjobLaQh2ik51tn
dg7+lH0z4pRuzpuAcucyD5ngpXgqTeN4oUbS1onrhUnTnu6VLERmtddGF/DTCRDk3lu+Vh03Byx3
OFLsQ5AU8LGAZkL4hoJtd5a79Vif7HCLwoJkaHICDw6MsqKynNPSPCJssUKDHJgtXHlubizwdoaX
B4dokA+JFfiHVYAaarB8spEAC+0ofm1Az+yKBsFV5DU1QZLcwUp2+r/uTTLQ4HB90WL4HLfAwZ75
3sm903IkWsd+kEu2EGhm+BsH/gKPnYnDpGZSetyUz68uzB2+U1Dbrj3fDl7+FiCpJByPK+DyXrsB
2Bc0Lck9YNGAFExstShau51BgUT6goPDqzCie3J3qJxqdF5+pN6Uxz9GThZy0aM7Srmf2EaR7kXb
fvdNwwlhfsXbWnkv9Pt1mBsJMufh1qtJAqSxic9LOlOHGoCxBOuQxQxlPpHZUc2oVnaUgV9zpyjH
DX4D2w0DNjt0RGubfZNIHXaiyZh9pqZ8BmFY7Dp/arKbhVHiOZ1MPkKLMCF0JbGwhzAzFVElyDbv
GdC4EYNLAcB633bzCF0yJy8Z3V3bhaudNIyElTLOTTS8GoQh/uiC8budmqSfxdacv/nKAuLPXWJd
yd0MZoatJJfvcbzNQbNpAShvyfvhms/s0UAII5EDCT+6CaZ6RYdkMQW4hdHgeyccil157JkqGZ/Z
VoPXGuKxIM0isPpNi5Tb3ULiUumtgzJ5CdnxRjBEB8qHxHOf/1KK3f+qYP4ahqAL8Hd1DZ4G38Iw
RSpC8D48uggMuZKZOgDmWxYofslbmvNwsSr/eWhri2PFVWejzN/9/ue+74Gpp2i9BTtBICoeg5x3
ehmibxbUUMNR6GTCeeIatNL8RwU0cjM3+dvvf9p7CcHlp7H5cKUtAjN4b5BZp9gA+VUNx2LhgOhK
IMgjIwS6Zf76vf7bBPxNE8AYQ/AZ/t9dwFM9/B9ylD++9M9OwP8AWBxDERYtgeTjf11kvvUBHReg
Hp4pNNn63/wpRnE+SHptx0cngpHc8f63D7BoEWyiNzwcO8KRaKT+kYnsEmLx1+sFGYrpmDZDNV4H
eq9353ZIZV61UI+P8+iBRQwSsnK3VZUi06xUs3criU+Y+Cz/IcD7yM4jrcCpuXON/TKBDgCSlX1h
lFqf3I7YwpoYv6exc6OvGMnQ0zL3aZhXr86xabXtl5bJuUoNpIVeXtXzdpphC+56Y84YFdATWdd+
YSS3uai5brhdW+eBaEUVKpha66Zdlkmg+HCTebeOWfXWlQMLMw9KyT4H9Hp3yVvNk8jeGvU8GpBV
DAt2xFLp/D6nynaGheX+NM4dHtd6cW+k0UbNtpcs7wcc5+dpJSGQ/DuzCmfYBF/Mkhe1Q0ja/+Sn
CCSoNlUSmYpVR5UFuCvhGxfLL60B0bpuu83dvs7D1JicY6oTTkIWEOVbygd+RP+MFacCFIpkN41+
rK5DaEfOCuRTszIJ5+k5d5/sxgG9OpEwGeRg1qDzJ3fTEFXPoOPqu75rwavNao7JomKUjB0h8bjb
FGVBxpwpCN4E3ND4Dzhrl1C5DW8k5UkEYRxy4Lyxs5n49nSFzRj7/n1UMNHZzBh0xC4K0BjsWFSS
j+WXAEJX7zQ3ZaNDjoN7p0vS5DqDfHLseP/2Yw1DEtifOqxJokf5gdzPF5l16lT1E3s0/8FgoXib
5TDugsUnVlqgCSgjck6jmhKedYlFB4kOYAa6dJe3irHJapdL6HqZONvdNG2ZbA/gMGCPd8fVIFkD
FZO1t6pUfZvWUn1p0R99aszFhrW2KgdmfYwZQRglYcg92AW8ZUvwMMN32CyLHTzJNo0fZtRTcRjM
LVlhdIdfZTR3jFAKw2FZkxjTq89SjmpRBNdNY3nxnkd6fLbnrAKd6lHmAj5e5HJIo8G4liweJlQW
8CMsk60AeyAryPoTjndnAk7aDI8eorL8OrFmNpU+acMb0brux0os9k3yayZvXQb0/q9pvXsZ3cfz
ZY5v/DHVv4z4l8u4H2UuQonLEiC5LATyy3KAIa3eFPie7+/j9rJBwE5g9Of+sloolF4zyIY83LPD
f0gD1ZsIL4qNJwDVHU1WdOOVmMJTvblIWGFQUsXXxWWtgY9d7zjkr41HXJpetfP0JsQhfRqxC8sS
U+9JIr0xMfXupLfAsqo1nl7SXqY7I0jqG5QhihSU/jHT+5e0aFjFeBllBV7zZHohUSZ2j1zexjPw
6+hQty3LHIj+FNqkyjS7NGPb4+q9j9Hjj/tBVoIsjouZshoaB5Kal36er4gqz071YDq7Jage69W/
7rMuOmWj6LaBX88Ee2VD6M3MPOyeJDXQm4fJsI0fzsqdpojarcKrPvvkJZBggvC66b1bhCRPCJji
HWnvB7/PnBeqwwX720Ca7DLUd2jmHwU5UJuR5IcNpThuBltpgQ8eC5/x6Z5lwbbLnOrKrJruZ7Z4
t+Yqoy+qzafjjOfgqUIvfJeNdUcph9vDLrrxHuSRBRyU8egEavhgu+ttqvzlUNhmv03Au+8XkaMO
MPgqkROhmrZt3bAUXL/UEYBfltN3a9Pe9FNOJy4TUsmRwB1oIdt95hrmTdtG0x3RMQwSOhI4udse
KjKWwzRaoj2jV1ApkdNtSa9Ux7WuUTaMo0GgKGnqCwHYSIPjr3Uqu10sEuRRHqtfGQzEtvd1C8RI
TUezjPuPGUNSDsZkHND1vw2tWxwW9sth37I1GoWMvlq5Q1oOIYb2yc0InGQ7Ks3T4NZTfrTIi7yq
kNjtsZwwIG9iJCUNGvGzHzFJnQ3DexjAOB9SAu5Qo+AL6h275FS4q3e7dKqiN89xBIW+SvvHoFPR
SwAPI7RgYoQIQZNb1I/qW1WDx9isc5p/btic7sUwthviCf19iQLmUK+YF5spMj8FbWyEPQkl2xr4
MwQxpFVknaBWxmr0YPEvbjp3Nu46DEweU2FzKwIkC3G3urdkvAimENA8xNmZs/g6IICd6J+KzUPR
p6CSc2nV2gGTrjt7Ksm1x5wB2EhYtxbs8Q2LnLndGA2TdI98qYPXeIziWkZELZG/G2UMxkvfmN0n
TlxF+MgwNVem1T66UVY/zGtv3lpZTlJzzzs9FBwDe9qbsyThE/bCUbJkxntgGxhDveyn1dnlTzbr
9EvIa9AU9dHk8Bx0UcQxE7W22aKcHaxg8bEGpfdIe+7/mH1SKptAYQ+P5FcjGN5I2Y0/u5IZjLFU
hFbYzsfKdgz2+CQQSotsjFGwvVwXFX2MW/swW9nXyB2++1I5h7W2CfOLGGNY6fIZeGsA87WWO89r
X1UJ+na0zBMY/DxshWx+xkTxINoz6FjYoRKHOVQ1gXyLHa5uJO5x4bZh3k35QyXcWzJ9q+tybYew
7CVOQ0Kr0h4wdTuBQBblehsvfRQ2JQjjLCHCakcpRX0BgB+irDWyjUZ7ttMxAmoT6Jtr7ihdzCgw
MXbL1JSnXJgwAnmFufNsSLdGd6bMr4n0mOynvvcTz9njMIq3qITeAV9oGxjelwrtz045+I/m3PTO
wRKt1w1Qro1nqS91vDKWCYYzQ5WIe2fThCMM3Z0fj9YxmxfAQ2NzchYUjJkrPqbTkl8XnPlNlbqC
trYLDjLrk21jZgeyP5pz3c9P9goPRZB7wYgSynaSrT8Qsdjb3hrqp8gnSy4FyAujuiSbhJZ7DDHm
9ch4oDnNA+ah1vC/R7H8jIIm+mIqx7pDBc022HcelOg5V873UpbihDSyCxswoldkFlw8FT+9ctpS
FyD3zRWJnLwklL7ddPSbKNt0dmOH5E8zH4VgfqBi8R4x8cS7pJiyvUn1eCcrL7pvo/rc8qHXRYvc
zLxNls7esgbiiAo/xt4+y10rMnFrNdlH/LPuYzQnw6GZUohsnqzqxyHBrpnRnXsjOhUXN7TNI/3a
UJ27gyv00iOv08WmEtVd7fUxNJbgSjb1m5PGRyVLbKfECkdTd7cWKWaqnvCQDvBXU35tC2KN1m5+
nrrhvhH9HdivG6o1dnfuunDdo6BZlgEb0TjE2wXR8Mbxi2TcOVbqwMvxbOe6Ikjj2i1VxbKy3cjF
Y3SD1GO9l22VX126mf82fn/T+AkmRr/r+/5/m671v/sPfn3JH/2eMAM6NNOxSKanE6RF+dfmR8Bm
BSjBGvWywYHQ+r8dn/cBGIOJBYGtEPmSuhn8034gMC34pDt6gBuBh/j/pOGT8p3FhWEBe2+hl0sm
r4eN878PKkrldYhu3elapA2qa10g92Whk5lJmYXCNPqy3GbK66FR55zo0vyETdsVYc5SvHuWpd1T
kwFQIlqvaLOWUTHDcXpF/wnaPeidfjtQJwvoUtNsV6x9JnaXFZbpY2ZMk5FsK0fKcjy1jOG7scN+
OlR9c1MVC3bdcUzpZQK/gcIeZfO5NkoyrbKUfILFjqLnzFLNuTLcz3iax8PEpifemnNAFFTWXF8e
+2jGB+JanVw+Jzw/CUvDb6h5YlqUT9BREGLYRuVN0g2Xt1tggV/zEQ1sI3V2a9+NNymLqDYEzTZp
0oRmFVEHm8WBNLniMI8tM2n0ZekJupTyblEjMnvrKEIPyjBQl7nN0h96wuUGJoIUJwkagmMTtdM+
W1sPx6pR8Y11gDuJsWM0Ys2Mqi/g4MXj5JKdd2CsSPZHh8YJwc9CMi3pf+umy1FoZo4aP/etvbxE
a+252zZWzXzCJj1zX24dflEbcqP8HBWZup4cURw6ycPOFvkYwpBWBKCIFv10TTHNPmEKmQqg0knz
yTkB5PBeAr11lhfiYHqhDyYXEuHIUad51nxCxUhVXpiFlsYXurUmGY5Z71E/ar6hc2EdsuKEe8jz
ytk07liCsgeLSJ4XhESpYYmTxiaWF4LiInsoAO2FrCg0ZBFagvnKeJs8YYercZ8T/BgCBVxeS00v
3qMEBdeISexJVG1yRcNdfK411jEyRxRraD/7YzGCoNrJ1rsrywVhu4ZCAmAlsgq5AsNc88KNjONC
ofCNZ9hVbXA3OwAmlUZNDho6CSED/mStUZRuYTEZdpKh+GFSV5z6KJOnXuMrMSFFX7kaYFpWmQi+
ReWI5A2z+5gf4l7JZyRLw2lqS28vi9FDRFZF3ZNvj99NDc8cNUYTNTJETa6A9FTzuAKFcmFuxmgy
rku3sM+5RnL6riUPeEJdxF3dKsTO0fjO7kLy7CL1TBBFe6t8c/1W9CVcbhUvL4xHSsJkIFBtDcOE
DdpoTOjYAAxd6rm6VQ7tJekVmigqxzTaOhozKjABfXRZSLHuDABtMHz51KuiZJPbR8VjboMr7Ui0
OIxYN/va5xx6kT1sHDs3H5xEgersNfW0Jhx54s4SieiKXOeMVq5v7tDxBszzzeInLK7lpIKuJiiR
ufbI7HpTRf139Mo2yELaf8eHWJiRdL+tbfk6T8snNIHEp+RxMO8In/Ra9lEWJGQkww37h8G9nyCN
xfzY3GES3/5SWv33qfg3T0WL6/u3j8Xnn/Nr91c5xB9f8cdTMbA+OIC2LQieLrRtPbb805QnTPcD
JxfYEyqJP0QPf85BXYhZcMw9dG22CQoKOc4fT0XpfNBSCEx85gVLZbr/5LEo7Mti4C+DUCxoDnpC
AocZ1jKRvTw3/2J4pYo0RlXX0EWUbD+Nhk1UfLF892dZ3K7IfsLEYKk1l3X+6E3+DYKr8TOLffXU
1MYTosnuPCzE6yjfW2/sejBOS2S50WHURO0B2O0rFtoaHGxtKjgeETcCx5ExRDrPYd1t2ykP241B
1e+dVtECywzs1aw/dqioWe8b+VpbhyZnHXvjNy0i+a2Jw2qeNzmrydLeRFGe2UhVY5PWp8H2oT6S
HQKanwR3JoPcy2YXsrOMgj4kgsfu9glZ5M25t+O0oEuocvw3mxlpLu4WgpLEmQhJ+WKzhwLWtNai
JpfYjmb/4EtvcU4DQXkmrceSetlztBjgVtEa56PaAV4hX6GK/B+xm+HBweWFkE7ffM0RqSkqW/OJ
eWPWMGpDAHXI51peYcpkCzW4QXIVZVrDMQFp7fYj4oIxXIkz8nd+nbF8rWHaVGkPqaCyeiqK2Q8n
aGtflhFLP/FpyTHt0qeYtF0+rCG7UZT1x0xOL1mdWoesZ7EtyiA+ArJFYKbKOPmUzikD2WVMTyAg
boBYg2cdhk8EysEzLbp7q5wT9GYjW7Exdr/3czRBq5i+oO9maMZuOZ+tUzznLzDjq80SiOzs+/a3
OK3b0Iry4Wn1B3J8mV4emBriSalqLU6Dc+kl3t6X1UEGweO4pi9uId9wv/ZXa1f/D3tnthw3kmXb
L0KZwzHftxszg8EhSIoU9QIjRREz4Jgd+PpeCGXfUqrSMq3vc2eaqWTKEmMA4H78nL3XHleQAm/n
uPbW0ANfq6I9FgSuHrIuYetOrI1mLL9qJ+WytAoTs8XMTLCoVsyKnxev5abnLLTNiuGHm5TuTeHO
4f0YVACohKYe6nusG4RTZJw59vZANJqeKUVSy6UII/U0wh3K8WaIT2GfNzd+h2rAc2xx5VVJQmwc
QSf45+P1jM7zPenlAGSeQbcf15qMmWnaEr9lPFC/2OyL0Q/Csas7x+geOdHqR4LF8j0ejIQDqUoO
ZbYYSRPhrqxqUYuWTr/rfMe+Yl2Idw364x1Bg5zlYiPYD+74o3JQutPerTYha8cqi/qkXNMof6+s
pVHigGpER4pmRRToQ9jBV23ZITqfDbgsYoAgaRAk6Uv9ZDqlWDV59oyv8Wqe4f8UrappuBgvDiTi
lZXp9BjXTrA2lJ18Wr3TfOtnjxNlhzdjJMOzHWp3oUmI7FQMWX/tAioBxNT49cayZ+Oz6tzS4uRK
cb+qSFmINk06cOKDHGMcZCb6B+YKUGFyO1P3WP6LckUJktwqX7o72kD+NvRCj+YemI0n8NTdukNu
He2TtJLHso8aygWr49W4sZDRhkTy9jnDWxEOw31KAvh6GLgtomDIyRlDw/VBoJbAxOHZ07HvEgwN
1J5jsAcRnei1MblCr6H9OcSTtmP3aVItkwY2hkyDdN/Hn1Pa4tiEO1LTohS1Gm+l77SvrcPdIlfA
Wkl3GkiYjcug2I+Jr9Zxbcg91CI+WUa2zZS6e3x8rBKa8X4l6KQ5dMywAM+Lu762tmEwgz6JwCZJ
f/6q0R8/k5yob/PUeOORepFzwnQdpCmkCfrbRm3fpoIEqSYHeFYayUfY+s0mIa72uWhSyA4uGT43
EkWLiZtitjazWZj3jHW+1LnMfMBBFq1+OyfcNQC47VnDibpfPdhWYDwCovDeJLCWTZQFYB6KRdTT
RzGP8ahRxoT44na0QsWNG07VllweeqFd193C/q22/JxyBwCFYfTy1GZ26OJ0wR0V1tj2DHi04GKG
+zy2AaNO7WE0RQwytJuXvWTGrxC65Xm0plekNM7BHorgeyPbs6cX8nJLyN+BjDw8vWkBmFcYW2kN
VzY5cpuMQQkiFVN1n2EFoSc1OuN66p0Ya1Bvgg8B26gq+C0T3JAd2YisB/50m4w+QU6GGG6mhHqx
nHpQRaWWK91SsQ+evLDLon0cIOwTowSOlqb9SpnNHnxcwxrc3cAG8dYzaP4VMRbciRharrqMo4A7
Ng6inPGh92cMEz6Dsgr0xyITCg61Jq98qrHEiSGk36xB47pB8X1S1YBaBjYIkhpjo9oMg01R4UMO
fNk+BUkabCw/mza1nQcbkG9XgRGg5DbUp669L5Cxqu0cEFIoWoU2ZQrAstkLAbfURKz2iD2MrP6g
O3xDE6a/NsmLXc3j0oslcepOUpmcpObClmJKd2PSiauZ4eyBbEzC76AWw2srEywyuG0If5tWfZaC
Wioy1rva/TbP9BRLMDjw1LpvRMNm144K8T1NZQ7VbJxWakrNE/cAzLjEjpcEts/eRbyi1fwN4ATu
/Jlu8yolqvQGsnrIhAEvEBt/9F4ozjsCDtU9EqFwHTPhuB1tf2Bzl2rliui1Mp1P+rA/bGIkd7lD
wTBo+6Ugh2hdZC0MK58fNTc2+AAa0p8NvlEaYGm2gRnN0LQd43voAek5kJW6Er6cT1D8+Bq87Ftf
hKjtBp4uVqnhxUcBvrY76zGhD7DmTNWD7PRZ190kf5dlJ9eFnKqr3i7cXTp407oMjHIHcaM4SVOO
W/Qj9nqwpvc2DqfVAOFhNQa8B0J/CYOhlfzcCjnfZ0SQ8oXOUJxWsdfrki9M8faHLktfeeyzjlEH
ao/ac/i7hGo8Nn145eYaXDLJ9+eeE+a9w/nt1UvdR8d1SUvMo1tbVu3BIlTO4ixCwpXThnzRTDzt
L8zuxrV26LhNnY8ILHTlum69iCs9YJOdaxr0qJkYC0eVZCRFJOhm4jqvpDKru8Gcu4OYtXeAH+9/
G7NWvPYCA5wKu7tZWEa6HYg5PaQIqUDpuAOjYRL8WFlVRwhpTA44BkSmvI7DHSGKB3ytzgMen1as
WTUNSgzJccyx2/yzbQjyWR7UiGuKAnmxezXuXinT4ZEpGUwfaP3OHG9RLW+myHpUydQvOrATDaj0
awsq9L2MUAaO2Kg2aRXD7I+sDwBeDsOpRH43o9Qo1jPS+GyFiF9fKUwINf2DOO038PH1d5H7+UZV
ffs4j019FbJ43gATyPdY/+5nt7wmybvz4AWRM34wjTnldnYH7yOMPMiBsvWACjnJi6Mam7iPxNk0
xZhvncRS+DPVzIijZtJadVb10BDPmNA0Fe0tMjyMsCIkAcfrVI+drfG7YsM4fbor/QSsvNmku9Ab
u51Jc26reF/0aFxjnzppWOxrL09eWM2yF7a4/msOm/kxS7vwILB8XQmH9kgf1u6xLgdsiInR0iua
3DF/jmSSTteDwfk9mIklRH/EAxGLMQMWnQdH5NDooQptIgOySwWpKBLbWbTNuZt19yL8uf+ABTYc
/LYKrjmHd3d2FDdfKstpMp6/ilaQBe0pK5aUOaqr+TloOrhqHB/aEfUcK+yac1IfbOZAWbgscjUN
2yTlebgOfJs4BD/M3S9j6M/u1winO8HkvmZn9Xs74EFsNC38xmUebme2e+vCK3sFiY8tEivmYz6X
UCJayBs3eamT17Bwyh0exMLeFDMpiX2P+jL108hf2VAt/FVbjMWLCHV4Hvi/HnTB8toUwSOpICVF
WN2/l0VZbYzYS3duN0fXTUlJmpcDzYauGIonk2wEJG+e3CNuzU5phcd3QtCHzLfO6e3M6BidRjm7
EbzhGYlI02ycGXlDOiSoQVOzPxUlETS2TMsDTM3oXkJunB58L22qOx3BjdgEkRa0sRDfQmVMPgoG
h1PrY8eTjMc/KDcTxle4T+rRfsSA6WY43vup8r2mPaRBXARQNqZhvs61bUC9Ss1tPquy2VhtzDqq
/Ry9autahy52nRe4BwUiQNKKvUOT8Sy+AwAma9hIw+iU0PCsUSaIJt1KPyLlUhICvM6QfbL6dE11
GjpDHfoWaa6usUcXhGHvZ8eNN0M3GUcmjuqq4Z4khs1KTgqt6TqUvfdZkP5IoucyRm4Shrh7Xain
NgvC5JW2MKkZUC+YvSEa99t5Zn7X+v4PfObRwe0LSnBUmca6ThrveU5HsaUBO9vbAE7IrpXt/CYo
rK8JsHRWOedjmlZiX/Fjj7PEl69Uor6SRls8jKPpHGeVjGv6xmrjxCZANRON8zbK2g6xOFmMgogG
ZlyDuW6atLq17Zq4Ct7jl5Yqcss8P0DSaqbbiL2O4ryetlo23bbPvSsmoMOm4uD+0EVJsGsyId8c
W9sHPO5qFSIoWZEm6eNTquJ9ElnDpqkWgmFSuFzeNh7f0QsO+1zad5aOgw/Cc+8G3gnoPiEZlsvp
UGNjppTqo1PGkRZsHVA3JBZujYFBO1t0jZxvuCkF1tQk3o5hAT4iZxsPtZF9a6npUXd7BRmFobUx
cCSuy9EtCUTImQ2BcJnWdkrkBNnUNAADz7jrrHl6UGN86BHwkBHLhNmJSquhAjdylK5x/EMp174J
wyRhoa0jvJAGz27Lwt8rRKB5nK/nBkZJk3UDm844neNOBLeDjrItnXn3kJHQuUW7wYLZVtUxEea9
7yNPbZkMVID1ojfCSdJNWU1dRmFX+7eZUTcYHjD4mnlor2jIWa9RYHqoXxfga5HExauh2tfa8jIs
X/7edrQpVkwTPoRmY/UTMV9NUI/4/voefgMs35UG5YPQAcVE6kXuhkjuN6jp8XbgauG/0F8hsFzH
Ec6Auf4o0/xrmw7L/daLakvECpRWbVlb5JhylUNAPqZJS64VGaerIhLumprZxPldAhLbLmTBPrJ1
farctORuab29SVbGWjZ2csqjKLun/yDEprd179MfFcNt21FvAzSRm3pp/2i/VUt8fb6dwSceUMSJ
H2PJES3t0uHAVKRHQF7LM41wOgKq+d7FujsSWZCuBLjPI32tTRxPClSpC72QXPQjkqHhPGdxBE6i
fue8Rik2lcm0sUkwvip7NWREoLfTCyN3xNvDeGOhoXumlHpKjLpee/ASrmMXwV6tZwrHKr4Kx3kZ
PvdGQx5q/y0w65sRO8UKm/QzYxMCvAYbWq0LJwW6sf8SaxiBoB6QfQkfnwWRk09zRRyMM2fyupzi
U2Iwm1BkSkxt/Ni45qfFSrobJ6qjMlLlY1zJVysmAtoaSvujpT27EVFjbZRRPGs8tJ9KFQZ2iNJ3
uxVdD4pvDQtyNbvFgz91AnhLlMI/Vn74bRA9OgA9YM7BlDk+wI6YEZL4IRoHGhDjzmntKaH4Z4hs
58jks94KUBIXDiFZllO5fDxMLIx54s7gSSi2rsiaI8Ph1TgnkeaoE264VMq7IdZD3Q0MKeBKZeCK
JBRqcwURIgcU4Odmu+1FrG6hiflX/Ib/lJX+p4zkg51WLB4QC46BEtlxcthcTWv8jo+ir/cZERhb
yIfM6dHgb5xcH2cCd3jUzeeGLWmdmx2cKLn0AsnmXk9BTxqU6S7oXMgdYWI6e+lQCeM/YElwdQNP
OK3QMw/1t8ifj5obfo0LGr1DZNyEAYqkOQe5yMjuqMyh2+Gy9LZE/ORH5dD+qwPR0i8nn4XKVK5D
uz410XCGb/UhCgKS+nBykMKV59pW5YbGDHpusveYUnXxnrMLDcS5MO5Gab8kACquu9BQm7FBRR2h
Ad/HQkXbpCpMgH0czhqnb+HzR4LOBfG0IgMlMIbBuTcIZSFcKAEOPX3LIpRYspusnZcBoUw76z10
BvNx9FHvuxo12jrtq/GH03rDI2ufXLmu06zBxPTHpqYZRcTr2gwNwE6Nb9BnSRIMKiSlHwK3vCFV
ixCQ2bKJZEzGAKVXZBYM4UWcHWv2R6KyK8gVk3przap6dYC/FZsMGfx35OzM5MwpM94qt2hIRM6N
Q8qG16wsz9NgBNLm5GUckXDvpcyzEpLJ4AtvrWKa3qmzeLQiRUIdeoO7arTCm7mL++9G4n4iyJtA
u8RGe6xpQ59nbTNsSXB3rFUixi++dvp7KWN7vm20X4Fc84pqTxd0SfTqLLWZZ7JezCoB+OBmid4o
lLhkFc6T2iXIujgvhMatmTQORgw2g0MSDk9T5HyhQnAe6zCqdnBMuwPPAfLKpkW7EvjPo++ywsel
fGS+iZcrtu4wJ4RvhYbCBOHCX2OeRryXL3zO61FS1Jxyhryruhvia2qITu8i4Ak4vhK3ByjD+rNy
O6HSfRSOjIsAC8G3oBdGTVPAMC053FDeEZ4MNYKUtedG2fU1OA4ftljlBWLVC3p8E3ArhmCpCd9d
B9YtCg3xNPADyLOq+/mlz0Ca8BiHNI1oUIPAISznxupVf/K4e0AIqbHbj3WZnGaliMtiw1oMfH1E
xTSNHeSuDvBp0y2VEKvMK9wF7xuUViz9WZ92B+WDsKoNXVO0+jZmrcjIcc34ln6EzdXRfBLoRwCh
wS9W0gie8VIhR4yjNNqUURjpDT216WHKBp2BfSiS7QwYBTZSy8FbS7ZoStBCbQZLfY6U11tGBOfJ
oKyfmYwdFTPNjaP6cQ9oqD4zN5UvaUoFvkFrXnBed8z7tl7YGoiU/YfWadhPWcuq+3w2hhfMAf3R
YqTWrxao300zGd0LvHhxK4px2ktFzhSH19Y6t47vPQRGyPGlMcPg2jBi+Y6hPDt2rT88SmnRDNWy
5ymtSpbVVeH4JVi0Nka+6bQpD+Vos2P1I13BldUEUXpLhx98ODo9K79OTTk5u84dHa50kW7DrolS
qHPt/Ry1drpyJyW3C7r+ScxedExtlsoyj6fPnNyq19BsKdRmF7QTnY7mNg6YRK6iNKlfetepdqPB
rhtVNpsZt9SGw06yFVGb7pWBGhOAcHHdMMK9Gkb8VkgTspMySxDJmWeKU0Wg+5cuBerEKgsfAd2v
vXYbO2Q56Yyzymp1CwfLPxSxGW1JhlP7sUX5ZZH6HhHMMHY3fl5YX+neAhuqRvUkqO9OTVWPu76j
+qed6dGlMQCHxemwBiUHLIZZxjpSbXHTd8F3YzChnJhFeHBjp9sY02zeBAOPhpXKGMWTdQVhyr8v
tQtmfnKGo2t487hyw3xjd5w6eirGNf3m5tjCGbkhHCI7wWl4L31tbgfCkHapP71FZL+tpQ2TKvRT
2opmWNAra6ZncrPDndeYxN9JpsIGNzr576qF+DERydgSrbCuspKU0oAhNfJlzE04HVadU1HLirl5
TXJ7WnNUmA9To12kDSbiJt+r6AObcPI2SD2G/EE7cYL6is0mJZkwo581ZCfDqzGBMr6hx2pSaVTx
zkS0ugrg2jvZzJ+L8NxaerobIQYwnM6eg1Z+tSIWa8cot4ltzUv05FtQNu4qiBh4jOCbN8DAxAYi
erWTZmYfRhu4cJQ+zD6onsp2nHXQi3kVRfOdFSdYwtL6BYxUeu9GPeHa8kBh1e2H2R6+GZoxiLSM
r5YwocbNVMgLvG2vBjZqBI5vRZDW57Gvz2jQ8wkiv8/Wbi4HwTg37nwrmNaoAuOruhTyhInqwza8
/qaSZUOYlbbx5c0ErIE//NqNKNCwsZ4GhZyjyf8IOv7fsfU/ja3ZvP8WKvvyhmsBhWdV/ml2/fOv
/beiy3T/FZhYdXDfE99EyNu/Z9fS/pdnMb1mdP1v+46NAkzQF15yddxFAcZb+GNsTTyUYzsm0B5T
ejYMif9RmjYv8YvZjaQiOgVmYNqCx86VkGn+rOWaq7nujbZnoDAA3VyXyODPkGVxPSAnb7/9InP7
R2fd5cUItg1oGwbwL6SDeO1XInTkYMb14s4+x8akXi881KkbgucsoY9G5SzUK8Nn+y0Y0ubw//HS
eJPEEsnk8qX++aUTIzN1R3/hPC+czBIFOGSbaQQH6PWwJyE0giZpRQMvsA1n5OF///J/9vYtnxxV
gISDDYGBC/f7y0sricogza1zXixRW74x/IQUAl9M8EImqALQZf79a0rukd+uLS/KrQIigigz76JX
+EWPUKoy7CMFGoF0AqioWB6vJDPceucxLX6+JDHYicWL92bftHtw3d2Hq9C954bL91ADd9jD8Ez1
oUUZHm7nmRQDl4FJvabWFub1cAHAInbEWgA9BjaQZqZu/QMx5c/AlJ/fnUvUmYOk0RSW/Zu/zAf7
02tyTs9mT5WU9YCIdd7DffFbDdg3maprvcSH/P2392eR4x+vGvB4ME/lhYPfbhhsDV6qncY8p0tO
xU8qklfGnyLVlFkLrMqx4b0ywUEEcCGb/v3r/+eDicbS5yTsioD75vdnZQiCMqszbZ5/xgktDwwH
PaJ8BrCZf/9S5l/cKOg5ebJ8wQuiIP3zwxFOXlcKyFJnOwn0g0E1n+1+sp3JMoU1m9n2G7mKy9Mp
4DIrb+RhAb2n7zFmGf9wuf/qg1vCZrUEK8Kc9LdFQtpGFdQiFOe+q3lIbPCvFXLCQiyJz7B5/v6z
/9VDAgZseS7513N+p3HhnBaQnAZ5vuA/aVdA3LlkIl1Atox+4UQMbcUBI+Euv4A1iyHQi74ayxQt
u7m6NlxQuRHDWOJshcQrlKERveRqxfGAULScUp4yyl7oj0Es8Ev8/Ye4QOX/rTy63Kye5PoJJFYI
4n8386Z5FPY+spFzGGLv3l3Iupf7RneFem2awljneMJfy4kv8JL3ESXIy5GcBvVBTQsaO8lsrOzz
ONN9MUPRflxStP7+ff7FKrjothBc2bxZ53enqMEpYHAZE5+xBfKFXL5mU4HCNxfELbEk/3RnLzvo
n5bARShNIAA0BNNBHPb7KxZdJFORTe15JJfl2gE0/RbSdOUXC3ByLyx931guvXlg0gh2IdbgXRgZ
8D4mfZaolVVO3YdVkfR1QeICXFCviWX71GLcE5evqGXXgOOcLNEyg4eFZ0k0hMCF9ITC+HYxdv3U
1X/X/yf6Uf3FNson+P1j8Um4zhZ3rsT56yOF+3Ujnf0s8KBIReeKu2QdqGlG1+sZ6V1t5ZzQS6aB
4zr1kNRupEN4zjoZoGHtgjiil5jzs8V60gpsRCqZiy9p67DXjO4Qu21vrkszot9nhA4DPERVDMJF
PBrkZ2DC2givqprVGE1LsEjgxSBppODJSNux37IFkLzO8BrXAwLsM7LsGMRHkZ5k4Ve3Q4r1ERVW
g1hXydz4asJ9uzNBWn4XWWtu0C1xPpRg+BTvb4g/JgeH7bGb4nKTEF1cHUG8QjeprVTd12JhotNz
R8xqV7jWHQ8qELmznqGe+zInzMsKPe8xCOpYrOo0AufXyKEm8ciJGk4JQH6btdtJ/x1+O93MEn9W
dpgxN6Fy63u7uZLYHY2rEEH+SUY9wzM1QNlwgwC344A83bOHqDkbI8pHIoC60mGoK0Fikuih1L0X
FTktb/Ktw42fEtMWYXB9VtBNrj0UU4AXFqh1TR5TtKU0gGdtdtijLyx45DGUCaUPxpcSELT1oFCZ
Qwflr01eu+DHF8q139IwWmkzzb0THeKsZ2c2Oe+BLCp74akjonMArK4FHtfQUCN20VQVMQ2bRPtX
6PbiW+L8uu/Qp130PQTN7EWSNpvAKiI8ZnazawKO7TWSuRG29le4Y8lRMvzb+NQB7xNMCDpQS0g1
aVE7ToDVtyJona+VZTh4z1T8wY2if0R9mGK+iqMSOTeXZx2HXblHru1sCtMD4lHgBrUWFKLWyFUM
Y1r5Vfdh1/TgNb4Y9WSg4s2uB7gk+PXKMg+KJ28IKxFwA+RT5W3QURNiuuomoIs0pGyiTST/iypA
OjSO7MQwQfJOSJOKjZ+ZgfpqxINr8XazlNPWRDS4vyO3k+JnJgmF2TvfdInL/FpEeOxZ7Q37rfbH
JR08H3GZFVGYf9FGyxWbQpjptO9gWQ5Q/9GMVTAUk4m7chX7JpupXdb8DKYd6jVoWq6sa85cVPRX
xlqIxt+MAXAZuuGMHyCXs2QnNjoDz5+79TwR5Rc6I0bgRFCvknXHalQQQ3gJEr0Q/VpiyPDhEWFk
wLY5eTAst0UT08eveUJ9qEOLRB+THW+OEwfJj0taQb9ky2RTUV1nJV6HWizzYSQYwanrBtZnljNU
JrkdFNHGNDv+JMIa2a5IiQfOilIoWUg4VbbzHb6cBmQ0HbUcfN+qwUV/Sz+KJeYSlRVd8ge9Sj9I
x2VTx76v7y9rJDWcfwodNlEvhUoXVn77UQfLVxk0tvnUtj2/vbzbggkarJTaJpCB3AGJEjyZ7utL
LZIBjWzuLlzqKCK4vJ+5IoNNZTgtRFEEFMFWynR6uGDArTxdIhUkgNFOE6J1CZ+bJN+9WUx8KB5J
XimLh/YDiap+SJff0dCgaRkB3LsSi9nDX2DcwVIeqSVO65I1nmYAANY6aaeHS6EwZzXQ/0sMjdTU
9xeuPirLgPmjn37YVo6ZIAGzdlWRGXsrmJFjhgjFbYucsDpxG3Ht5PJuy6pm42krgidC3pFIBUV4
hX1+6wBTe0VfyW4+ZbAItqEMqNLbhVo+VAQ1XJG5wztHB0sFVVUj5ozaaBi5XQocpiXBNpvT7uPn
4ecSSjOBmyYCy5ls5Dgom0jaU8wjbkZn8k8xMsq32LMAR7Lt8AaV1DDAfSwpKR5HM3wHv8CLl5dH
yAwdkgwG3SxlEDtPt2nGs2+PxF0GLddIhf7iFWk/AtSizRY/J2tbtRxVsPwne3NagPKora9crvQt
yATvio9TXSNbcR9QniCWMuKcd4tIrjnAlCTgd7k9HWTQtwKpCdon0h+aLXohfW/76dTfKNgnMT25
kDOg6ZbctX0MtGHr8w9e/IWW2TF15VcTfKYeEu8pzXzGdt2SpPAz8oARqfMWFyPfKXwDPv9lEchy
C4htQvgJPKwkOLkTEYN1wBOm3OXlC0Bgaxz6lGOo6l5ThgfXQcRVpdyvD3VocVXxQQPyZiPnexjJ
UgiW8FFCrPS9niL3DVEKz6vIUWXIBDHqJiKq79Q0Le/kcifCGDAZrC8BCfDxWTBMJI0WNW2NVDzQ
oRyv/Gq5QGltszTJiggBoNcBHvtZ0+HmOAr8x+0oikg1pwaSY1Q8EtfpvFlpaj5Jw+cMQN+KrQmD
+9NoLZFOllzQFqzzJIGi+lOvWIV40Gtz1PeXT8hORI3coudeNRVZjpcD70wk4utsWjyiEUfUhKVb
rEaOtE99zR/SzeeydEuVNvsj1+lSMV62zWkW3FEqN0g28GM+++wouJ3SN/DTy2LTLNmAl2+tUQPu
rnQ08xnrJm8ndvkU2ZJooFA8WOtyyd/Ks5LHap6QM3vWbO3QeIEUcNqI5SghpovuJyTAFVYmIFAx
tzz2qyWYI05CgqTHwasPUwKhaesEfe486GZktFIi7l0CXIXzZuPhJXFkSVO5UD7zvCfjAVN+tQ1I
WcxRZrv87RxeX/1oCjlyiyypNut52VyADSxrn5apsQemzyJPKRItR3ImVTPiIO6Jyxfwcy1aDu7D
Epp7WVibyGPHudy7TBXY1nSnmoOGbvQO4iE8X+5Pm7ntHqRCv8eIZ2c3cPy4RcANNwfwWMMxjqbG
/+OGQJ/jf4LZywDqNSQjGmkJfxUlx1vk0ku53BWuzpZgAGzq5NFgMjfrklwRZ+k2ZK2RVGu3LM2S
PnDJSjTNmbH2akkTonGWRMZk+UDGWHD3MY7K14098t8mCqFmw9nTvDVtPgK3nPnkxLj7IcVHPFke
2PAHCU8TNYTipgH4FjxbVmLeEfM0nzmpc1MLw2SU3y2xFpcV0M66rNgAOuDLZjK5bN9dyrdkoZ+h
GcQGhCI/wkq0pmvLolBFzRDuasOHaF1e8iPTvuMxs+qJ10Wtrh9+ZvAqjmrPAYak58iht4z8Z2Ci
MJJPYWxSu9FoRKiF5sfB9BN96PqhjO/MNhXVFTZJ8xYJK+/C8Tu+D4wA3O3CBEz+1Dk9RUhkZMGz
GNWSyIqGYcejMt7bDIUfe18Xd9JyvsdGSMomU9qDk9cIYZcQMhyM6SdR0tXKk3i5LXT92XqoLB5g
zfZIpC870pQwYu9oeQZUKJP7nKUEejiJ4oJWDo6RvdGn1k6UPuiGqMa/HQ+6uEoUzDHLbk1zza5Z
XHGy14eSXjbOZKVKdKdW9RnonHrBXVKVYI1whzWtRBGpdduJY70s/kc0TTQigzimpurtihNMXuZX
RiUXsC/aYXgu4Wg8RimTpTX8PH6tA5MvyXJg+NIBxC5mQVGw4CDnq3rBHBdLSVfHPlkrEW74S1JQ
X488Mx53QUYA4/VoBTyqQVwTsyMa3l44ezSbkKySlhqOvFPwbPy8MGbdnmGoZDgIltioLFCEcix7
uIkc6xlkJXfQ5WAYkdmjjnmeLkzojjWtcrUXXtNPaw6XDJpkCX4ZVUCElHYCQiW79gPEAMHHFmgb
zmBc19KV7J/MRrlbi4jVakZD+XRhcl/WzSDNWBwXtPd2qkueiXypN1VIDhfMeGZSoaJ9NWpbvV4S
uqqOda+peYS6JZgnCRGRGJWzcxenDUQ5tHJrznbxQTJx+WEPrmgRGwMdp/5DJeNkEHuMnxVGje/e
YGcukDUQuO7NwrviwKa7Q8v5BnFg3+BDbfsdLiE03n4LXVlks/mEj4GWnbNEIdHn4SvxUiLP8R+R
17K/xMK4w+Q+xXSskcZ6sKqRAt1itl2Wg0vJ7IBDIp1Uo7onsGwXZYXnb92pkzteOX6Km15/0bE7
n2LEHl8Qc2ablieE1ZnTzrxjQ1wkE26BRGuylXFP6mOlGfgHpb+1GksfZOQY33tlOR/ECsw/kPcM
2Gp0+zzKkax26ip5bapWYIFuq31Oc+XrYgrDJRqGjKvrukzhwJBSf3QsndzCXSakNnWTl0J10aNL
ja/XfUGSQdY6Yg/YaLoNLBV+icEjfq/qiZ+EqyRpqZTLILqfS4MTK4lco7lIbTEPNMHg/oSw/++E
5x8mPEsv5Zc+1n/Amv9v/vb+Vrz9Ot35+Vf+GO74WPKRweLKN00I54xS/t9wx/f/ZXumpE+D04Yu
/NJZ/W9josOEx6M9TM+V1BjvF2OiJf4lpW2RzQTxzaHR8z+a8Cy9oH/3Bh1gWq4PHs6E1GxJ+ru/
NXdTU0lQnbZxCAyDcTkr+nzowS0+/fKd/EVT6s+dtp8vA6oFGLVvIeL/PVdhNlusMfNgHNqZc1tW
MSC2euHfFeMAkufvX+vPfcTLawUki2KxpAkGWp7L92v7i2uBf4iMwMNkVsEdj91w4zIxO2J31PeK
IPP4H16QCc1/fIueFYDLo8Pqm5Ynlhb6L7MU5AZObXpNeCANBGZmyLZ3ghGJ/x++AMZGP6DBIxZ/
9U6ArrSQbeULhxRSbrmvnajH1D4Q5ovbgKHKspwHlaYoALWJXl4nDZxjkCqobIL9Jeu8YIkBm6TL
49SYxTnP8oC5TNN9oa9cHoMBorMRFsltOHXJLeNpp9xYxF/vp1qwF0ct4LauLc7SsOcfATXVc0yE
8LOnohvRT8l29HKsiSoXhxlyzo1tA6Vcx6nVn2XbF5+zNVd3kPfSL5KGEFKVMN8BZy3XBGAN674q
QTJVYbWp51ru/QGbQFNP49aMtYLaZLXX9LKq20b5OMPzzHoTeWQccnckaKUhk6kGKRWtbB2E2DkJ
b/recqY4uXOhzxx6435FcY9CoiGWRrQSkQDhaGO20XHjtfUKfU40tq+BI52pPcWlSnde6QXYOELu
8zV9QaFocxTle9/QcaF29l8I3pMPQSQCRI6iDT4I7lL4OIMGIPdiKsGLkCZstJRotEh8K37PyCSA
qUrMxB1sYVpqrh1VJw+cPhaocnz2pzlfL1yBjZQ5916KHGVlJ6lzl1jmQ6wTgYCXmioGYL1tTdG8
FqgadpUWHfYplwaZRiH20RRFDCgx/j4tftaIdNHrKPgv9s5kuW4cW9fvcufMSxIEQUbccwe7U99Y
luVmwpAlm31Pgs3Tnw+2s8raypCj5hWRlVmyZG0SBIGFf/1NMMICWGVS7nsGB+ef4grt/PoRTbL1
Due69ZJkTVwuaIDlZ36lbWuXpxlaQwslsQc3F9GE7Z3qqer3YknzSzuLx2dOX8PX3Flgs64xvG2y
ntLwnCHod0nkP7VDsZ2cqbvmnM6pVuFTIGaoIrl3EVlQXEDEPoTU7kzSpjix4DdtVqvEWgJf5m3t
evYWajhmbM1wkVmdhx36EC9b3w6yRxkg9MWe8IuIRoG814eBDQH6LpoK99In7FjO04S0MFAeU5u3
Z4b1cUUV5JJao7/NJbHVEh+6q9yt1q/DTEI4T1Z+bQi0u0nDyt3l6zDc4XVkbashuGvbMN2Pcv1k
jZ24dtfE3YMq99dwX9b9FPrTe9xERgSqoUYZ4L0jWPGjQl7qnqZ5MGlvM8Q6WZ7Qq0BjxE1nrHc+
HUdEWUvQuIZhleldHpe53MO2xzFtKVqqDc5xy3xWhDZ8mW0St7a9IXY9Xh9wigIqNiyofqLKsup2
x2mgz+49Ip1I1aaNNAd6ulfLAPfbQRm0k0vSwfmM8hQmLQgIp5Kgqk4gDvuKYCYvDqh1clee0c4B
/E4LawmQQvVp60EDGXyKommN73Qu+UnRpDq+9ls0W5u67KrpNvatOBAYa7R9chHiP4hZWI8r12e3
SUbqCxuDXbjo3Ry6D9k4WfLQzqFUz8rkam4ShLPWeU6k5ti9z0u8IdoTJ+zzz5Zs8vehBrnp7Ipl
uC6VPNX2UDwoFN7dNhIuyqxp9MW5nDU+k9OqcTKRhBydSA7j55MbtZfOPMtTt6QFu5mRhy8U8MQE
ugk0XzJhzB+ryI/e43U0PeEWin8tZ8nmQNYaSFox87mjV1FbmVYxRVp1ns6AdQOyzQquHjp3VHZU
/63nUe0qrfCz8vsaP5e02gMjDNuqtyHqWwuuk1YUhV/mjv/X4ljyfu1t7KRkZY0w7/RUYgTpNd/w
9QU5wqALvxHXA+1ZwnLdjX5cJPtumeqzwC7Cm0Km/mNRGsdPUWjngFlKSfcA3H6b48Jebeku8T1p
DeV3N+iKB4Hs8bYgOGHdBWtZv49LHK/g2NfY0xA5iTE0aUa7H3vrf6vAP1SB0DPEm269N0la/14D
/voLfxeB9l8QLUJIOxR1JuCZAuHfkdEBtZ8joar7P6g2/yoCPeevkJ4zuUcOOiGcxalkftF8RPAX
xY1NSoz4u3T8///vRYuwP/r6d0/rV/WLgngTuCb4AwsosKqjjiEnZla0SkqMa+0m2rnZmt8lRROd
Sw+3bbHI/iMtUTIWjFsOKFl0jryEbgVK/w+yIsvZ87P+oy2q/iO0U3f/dkH3sp8JHQrPHfpmbNgS
2SDUoJfVVTgGHZ7yoYfBplc/ygSMn/ZedVlJUyO1abGcwJTX277B9PVPtZ1rysXfK+RACEkPDwNl
m+aQZyK9f6/tosQlzXpMURrG0SfWByJDpzENr/KwqxGVNFJdunZQ+QyTry5mL0w/OFmXfpnXan1W
Y0/6YQNyeB4Xcb/nrSxOhqIbMRJsa/8dTclm2c6jYk+eyuHSaQQrld14UHDxT8jmEtUn3eTyJnEX
u9kq6CZbO2hblklHqd04rohDgzGx2o0Y8D7Ume9+JijCaOshQtMioHfSe+ue1PPxLsGu8VAvXmXs
XZE0Q9kOqXnCiPgKkXr2R6vrrD29wvsR6iDw/tqCMim/qa47D/6CBYcVi+IaUfhCghIystVEnwwj
vopq0u0mjnxM/yhY0OLOyyf85Eq5warUuZRTFu38bhk+gtUSPZHaBUGBNjWhBpsJfMLo8uUwJYV/
wq6SoqB2JzQpvtvemWTGdzTfUmeXsW1+LmqO/jUxoN0uIOF0P42iSw9azAE6WV6luzkK0GJEbesj
tPaS4d4Z62RfDWoazyB6FFCo0QvfzekYJFukFX2EvhYKJkmzZreIBpKzN9JvHHRP8SouqrkDN4rj
1J1o/JAkSHqux2Ol63eKR5Jr0QbzaXtL+UllS7BPpF/dYns9H/oY3JJeFCwgD5EcNG97dg6YjtA7
hZN5u5Cze7IizHtuE1cfcqxuw0Hjyaec8MxHv3O3ugvxMgPxFOcrOshdIAdFg2VoTtfSXpGCNQPY
clevh4HUOBiyGck7WzJn52Gr26pH15I5lGjBfE6HN3qA+Uvw35RMlOJKJt88mhQ02Z1ZQqBR5TdY
hQif3JUUCbQMyKNDh+TxDac3oG1fdX624917n8RWJq5hQYzYViFwpWhyujKlwG9VVWu28qiNtxmO
1RRuzYBRfUZyRQBFPjtx7Xp6JsG4dLBMTUoNXF0RrHLVt2GXPuoUb5XTsCK26qbvu+h8xU/hrLBF
hh8OgojwcpFu/bii1x/JZBhnKOJoFocn+GwZ6t1waBMa9zV2B8PYVdYeA9PlSi9kSZAlowZYzZoU
u/cLViDL6aKxv2Ebr8Dw6qqjl0kVFDdfUC8iJsutSlYohSRwfTzlHIfIbmUrwNCzSyZ8UlpyZx8B
j8D3iEljqs8AtERl53fQl8xiSKQudOS0usnWUV27I025LQjZD2yTe1uSSL7vohVn9BZFOB1h7fUf
hxR/WmSVmqufY7VibjavpykUcNI/Zf150i7JZ6EkjmaXTLzI+57sWAvGyjx+tbNutK84Q0r7Oowm
0yDFQPKRHOZQIpoiOebHUh5y54Sx0g7ZD1lggHdr0Ndz6q4PRQ8QX2/zSaxGORm5Ec0RdgJneZTA
dnZzHujU5j+YZIUe82hxYrCD2kG49qmK5yLFNdKS1eO4DCVTp1v7i7rDl7Yl2kbvMJeurcOEM0i2
8awOQ7TALW6IbdcQ5Y3R76an4CXZNHZvvLrmxUqjoLgB6W/x+Yvxg9uBLWtM6RRcDBuydHlZQk0n
UYYrYO6WjXdG1HSgr722m6nHhYzGXdV36gsRnhgiMDh5uCWvqHJ2mIstiEKSJeg2eOFMGBpY9XXi
U6NBYyATJsKN9Qw0keSZCf/i3hk+cPDxz2jKZfLEwSX7HW4KothZWG/okwCaiYd9ISdh0tvCaOuh
/8bm186vEqEjIlmxp73EWLS7d/Nx5kSUjPJJ6srHn0w4yQE34n3m1taKkkvOl16R1RdRgk3OqGio
boY2KM7mNmjkPpg750KQkHUWkuqq6EdF1n3OPrNyyyEqP7yW643TlsqkWPVGgFzT58ZlQJGrQkjT
wuqnfRgdrOOxMTb3DnPEgt+Xov/438KxGtJh+UPh6EBm+63a+Sf4sM+P0EPzN/6mhrshNSB5bbAP
oT36Bp/7WTiii/oLZxDcQGFKo8H/LeVNYeiJUsg2oQsSoqThE/+qGyXfkvCrKWoEhEDiHf4TVzNT
tv5WG5nLoZ2GIoi4Qu6TAvZlbRQovZTlaHvfEnttsu+AEJGwkUm4VjvshoGt6AH2YToc+kUQE9z3
i5RPc1Q01SV+XzX5zY3lsRbmbWABslRhZGNLGxQ4LX/o7NLKOMl7jb+Sp0vkqLaw79CtqUiLccFk
h8Zn795QBzUK+bKNKOcDNGXa+QWoDpoebwlTTJNXnNqDE0GQagusAgYTdlsMGKwgOlQ66/FsQXoa
wa747UH+A+Zp4jxejA7BKcLoN/mfpE4/Hh0U+g4djlV+a/pJ08IoY5Vgbwz4AaYWxjLkI2eHPfZ7
63fpcu8Z5nW3dTlicz+VQwbwh7cvyX11SUqFHDU8GUhCbMIfVNHfgEqKAwzm+i5+dgpb5lc4TsX5
+eqNLdSmhLyoKd+UKoWfQ53TBCNkPbJljLSR0vqxnvulBWAbseo/BwXq7WS/RvFqEohmHsV+wFQI
KLEjX2ne+/Bb/OuVtGt+rARSJhoJ7dSIqc3bN/USwvaUzSCD+gKVc7TyeRdeTsIoyWcI/EX1zZ4g
cL2XVWrVdyWJn+vt2x90RPrmgzgKoLoALYZ6/SoUB7lvG67+HD2Ts4pV+r6hB+/ZG9fmDZ+Fyrwb
NggpCILwZWEN28aJlb4Doqmy729fyUu82dwyJTEnUoe4RiyK/KPzmiNiohvmzH/W2FD51xKHnwG1
YWnBmD4HyMO/4T8dZCn8gKVEoFxTjIKZWL9NHOKpLFUXSjwVY9vVyLuWxtI4EwWkpE9/+KyXAL65
OxYucofoS7iImNTRA0V3WuSEnbnPsxPjWPTNBQ9OkJ43nAPO47o1Q1wsPuHWfzhovppJII0c8/gH
QzEW3aOjHqSlvqNl2j/NNofOFduAItB3ERYejO7bT/DoyG1uEskPB0NfuswooIGXA5rhkJtTx5XP
PRYjpTrFYKD6ULgDa9R2gH8XNzdzuEZ2eVmnXeXbe6mTfH3IetU0YlMWLIj0oqm8w3dZ5ivhYc5U
ucVlDuk0WE7HyfPKP8lkXj0YDsIyhCPJ07Ed/3hBczDepw6yqyd4zx1XgUwmz75rZ7Egddalj2oP
d1qayH8arNcPJuSp0GSwQSdc53jZiizHnptOWl9XCT+DTrySKYnKKmiSjuADgTi2QJrt5eoRin5M
QkPbdV1IoCKscn2fluuEEI4W/zp8JWnepJ7TOl8uJFyMPyd1BcevJxeo5I/XBIOw17xySSZLV5IG
9jUJUiiNG0SSw3pLXEPHpFqJeln0Sdg3vX9tiSjlbeorz2MzqHyMWoB4cy9enpiAZfbdxzSC3wAf
KUeYqR2vzr7/XIC9qGF1kfMY+596CvGI816pcmaqxvqDp1N1g882XAkHe4cNnC6zRBMhjkB+5y5z
EbyLkmaYP6+LKSE2WDzgbgX2gwU2K/Wa+m12cL0Wieqm5bBjemdeVn7zp9HByUBgGbHe8vqH8lMF
T2R96JCeco0mba4aNw75hJ+QeDYZ2mN/LtaHdRBK3+uu9fVdn/En0yapMlaQTQJLh2fmJqjK2g1s
VCLVtploLF50GhmwdXByyTJ8LOB6E2+06afM5Sd9B9MTiLu+6kv/ROo5Gd4N6NrZzJYWu4Bh23de
Fi/7LA75aAuxPj9O48p8mhVjbXkNsSNtP7dBKvVp5Ok2vSo8qCsnk9PP1QW+gst4Ps7kZJLEGERm
5UvRviwXAT7JbJZ2NJg9sw0il7etCeiqIWnFhwmrgF83IDPkq9MGuCI0Z2dU9AyotCumXz/HZhEr
SmVb5b7tI5//wAZYSvy+G7wA/v4dbQMpc0+8kkyTLVOuRvouklUyBiOBFXz03CQsjpxpuSeyzc2o
enk+MXIyaEZ+YJoG7AkqoCccw50kNJ8oLEXVtjSQ1DiDL6rl9ljozXSpw4FdS+R1xaTJIj8r7ypk
uUodcJMx06WRGaEAWNOFIbMmduGkLlsBfMjfwowuUochHvJAnFvenC5PbTlrxpDQLHgyW8nC6ETv
g8L2GZMVOlkxneFDqCF9cCoztVvmzILvLWiRzU1kIRT3q1ZEuor3NaFaXLHCUJqr61bonjh2uZGZ
vx0cYL6ifdEKfR72GmhyVy+1x6sAMYkjHU9+gJ4G3b8euCT8D80HTWNmrsULExryhJxiv/a0BGis
SNNYfVLnNa1tLi8r08DUbZG2iU3t0Q7JT+no8cU2FIviskiwMmPc6pIRHGcOunS30CzzmwpKQOym
B7wZ1AEPGTNFTWmt75ug4t+tA66Ki0kGv/Ka0hESz96bUt7zpVtWs3gkMKofs1Z05pX26BLXu872
HJ4E8VnAHZgWOELfK1pTjAKOB02/nILq9ll5pQuPvvm+7Xo4mVsakqOZ1XhbdMOuycPVkadzgIUf
ahH7PkxkGuodCLQyK1NSENdx8G06bfgCNuIwkK3q2VjsrlBRY203661clpnpH/TQHfBywlaNqB4a
vzWuX1LqnAM2vZ7WJik3E+lNTZwPiAe1unnCVaoXXGZd3mVtnaW9jXRvAzF4IHZoLvremi5yWiJc
Y2RhV//UegFEMjJInYqbqaJsiev3IfisV13XWJ3NAc3F1MPajYWY5WY/iJggGbTxWEFiTkDdDvKI
DGBITiORjVh8b4KcZdZ/WicY64lZbBfuOcxmAJwE1vqcJLg0kUHjqOthpiHP5MEb0sxEzBgIs8uX
yMxLsJieORSJFPT0AhuAle+1rh47BD9SsFQSF8Qo7cqc51FtZkiHY3vdT4Cd2SHDw4ynVCHuYS+o
l3Lid4WtbVbBkcFn5top3n76YA/NxE9yhGn53gBIzrqU29r0yQeM3qDeeSOw1abxZp/xGxKL1UEz
irwLGFT0TCjddgIWOE+/XeRFAIfYOw0KvNfji2S2Rj7ac2DEQSega8levzSKXb4kxpQ3L/AKs8kO
w9gyHWciemqYmkG3sD4sQWJ5N7O9kBi0YYmS3mnTIiRM9ih80AhhLmxKLGNpsDyVQctp5Nc5hFXf
DM5Ut6IOT3JoAhDZSTuehHU2ktyL8xYpF/GujaYq2ns2vnnvoXZy8/g6Faz2RrnLFasM+wZa6mWi
eLEzkm2ZPEE6mhH8Na3LdDLfQ4shmLgrenmu3K8Rw+BVYgVsWo7FrBR7obqwmxAfFbHN+0lyLm8u
LtvgtPhHoty4dtHwZrs+zLuBdJfVWfwvcN6L7r1dzsU9AE0IHN91bdqek2KhoTnWemyempI95qKL
S7xmsPZSgnD4Jm2/0K/3CSYASy2evaxYu7vSOMY8TqtTTDdriAkB3vlEYF1AQ5saXNag2aJlaT1I
luNhmiTwV9diN4M3bWmXJCgXbKv7KBjoILQ8IzKY6jloV+JeKw26j2FIrk1Jv3bTAplagU2Hm6az
luFz6DqjR0YBAhpAXRjAxuC5cJeo3jRoU5yIeRrFA47J7GTFVq3FtK67MC1WuztELqgcItwFMxV/
yK/QCjmk+4UqhgdDgbbew9bEyDZV/qDOe/q2wUZ4g+tsF3pqeHH68dCHOziexpRcKRcsVhbxqXLF
QPy2Pa0XUYhC9cSZnMQ9RM3sVHj9qWLFDCgS0rptIBx5H2jF4P92Yjdqadp9WNvzfD8TIzBcWf1Q
WXee5fUk8EBXLDay8/3uw6ognpugMXDv5gQHHRQuAI7IHXbhTFLRSZQO8C8JjwowQA7zWrjJVgF3
4ljtlFlQPSdAr3re4baytBBtpBjxCSO3WG1c0cvBPhmiqpVEUOe2pPMRof/2r1ECWXl+ov2Gsjb5
lgSVGGgD1UE+kpHrSIxM/b0vBmEZGRY3k93+qr7tpYh85w5Kfo1MYcI1lW2pITGskR/w92gab9dE
Uxch9bDtmBpl0UpSjUX2xAvTEQjI/IdNCFHgBKKjNtsKUYPm5W4DUz52bOC8DonnmxWulLapMFNr
iZzokC3FFGNMK/pmCi5Ayi1KUsIaMJO9gqySscsggovd9WRRit95GGVt6hT4jubkQCIjFlkwLjWB
2SdjW6b+J0m/iktxGoiP4QkaRLCGZmwlyyR4JpV9kNMVd088V1IFTza1m0US5NSwlmVBajaNyJoi
rFtECZVyT5a3v4rT0HMLSqIKQhxrSjmWNjdKXYL+A6vLsjMLYlm47NGoyz1KEySfAwPUVMrsnEE7
zVxpFyeKzwaWVTU8bU8iFNzWCEj5ZXZWR7xLvaw7rr8PM7NO5p4ycS1u5hBxvKuihqiUx7ALTb0a
RprVxqVj4X+d8BWqoUFnqrqM60yzLWLLb2qpqlGmZElCEnXw064rf3C+49CAcHc3FY4eUdo7FbgB
PBus9JEx2lDmyyvWcPp1e3oiwD1+X5pd6tcO5jk140j2ukEs/HAyV++IyGIgG1D9sCaiEDfQ7wXy
egpXEiTNFYy9hWvu6d8jsba8QpuxESsVKTp4fmMNywQTz5y2S4CEBncjhiy1qQPuZDlH8hN6Xi7m
52Nkw3ScB45/43AftNHMHYuscnhGIzIzjHmqONc4Ba9TZkfhZ50rmeWnCZmH5XTmUY7q+1W5pop1
1saAT1036jQ5a+zKFBU2sVqU4JO7mIN84LdMlhK8zpm36WR3itBPuNwUzm5kqnlNeHsnTzEe63Vw
i8OWW6eXfqRsrgeXSvMeCNHZ3KombF3fF71nXpG2pOF4vcLt5QciWtUUag6Rn5/SFn5XtYHdlMKH
a11VUGfHP3fXROuYTRMzMgrVrRANVaAvOlNvDr6ZjwTtZFTWNiOQfYd2XvEFf25+mqqkW2+nIlBs
lw4GuexhSYJpH4CqD/mQYp4gMi7m5+uRD9Cm7otxqnmoXc/CV16KWej4iw6mGM4hkvucyJ+yZS4U
2xQfa94zr/PM3C0qN6yuysmJ9bCLiz5wMIAaUA5S1E71wrMdLV3yWdXacQt2oyEVZr1jSusQpZm+
i1WYdo+6G1Pjlp+PDX6tnC09celNzpBXGBC7zDNY1+YQmNFX59c4RCfwGnkh5SUHT57zsMh1uRAI
G5cLeLPLrE9mV7T5o06cmUGJflY+fWxrao2+DjruNp3JOlj2v07EwVrRZD3McWxz+sKOWPBVzJml
26MuteYnoUfCDmxL2/YWaWTCcUQnXdxbp4HfiPEeJ0kxWltrIkf1FnKSOXSjwzZVGMINc8hXYWcK
+bihVX4f9VHMUxtKAN16NxOIHhKiSYgANUooawhgFCGsAavTcuY9a1VD9Lk5PzCdfMnHA+0RTciv
bViT/dNGyRkmWKVmpv4prGPIaEuOQfnTz1ev0oUprQqrhP+OrrMmmW83aN2biVFNBj+yIrGYKans
YKpubG+eq5YBoakKwyi0BgYSfoF5xTktx82VD8/PqNWnLD6J8DUf36FWWPuzYJydAmthlzMFGxu2
5zGHwAGTxIOPSJFfE3oDyXQnWVuZShSrEVbx7fTz1IjcKOctbQlOZZGi4B/9bQ9y5RZ7vKzMKfDn
waKIVnPR9YrXKIbRrb9AdBqClROvp4OMic4hCSrodkqqikdKOJi59BFHhbjcE8EXDcPemrEdvFIN
4Ag/iK3deru4uVmwBh4jsWGweMmQ3PgWKYR0BhJR5Y+ixq453C8/V46QnBHGEJqAmZVvA4L/gBnB
9cb+hYYOHKFjgDUgYgsfw2L6OkeDOWcaS+tE7ixvaYtw0xNuyiN9+yOPUTVgKswPJA4InuMGFE4v
IcilqarAHmB9Sn8y3ZufU6MI8Lv90929/ihDcseL3zSMDAX85Ue5tNRXDTrxNfUisz7VEG1QT88s
1qxdb9/Wsd8FZCqY5jiEQFUQEEiPYcreNiFf8Iq/zqJESX8xJqXLTCTjNOE1TLqS9Ob96tcsGiOS
UjjD5EHSVt02AwaE16AQprMRcuQ1a8/PlflX76PqYnNEIFOnZ0+ApDrx1duX/2qoBLAwha0xsyE0
yDbf/w1pn7sIX4pJycchJaEAliW2Q6zDbK4cod7+qFdzTgAMk9fn0wmC9XWMd1NGpS6mrc1jmOCi
s5xGC04ED86qzCtCVPL0xyl33EKBHG+4bDC56Ca4r3QAXduLIAa/f2y8xKxRA3Lo9XZMWdnvYhcp
6EJIOPU+xcTC199ISLC7G1a7Up69fe/Hw0zXVGIYZLqqvG546Lwc5glbPj2FsfgCJsHREVETKFUA
UZwV8O1POh5lVwqbu8VSnE8DHDtqkuYUhoEgFfQLIbEqvxqawhzNCb8TbPIIOtlr3/7AI0sk5eJH
BOxMk5c0R4qmoxkEnWNlMVm6L11FnyjZdyIyyxyL4sJzjbq2QF2YpAi5wq3K8ZRc9m9fgAnb+r3z
aUothM62kEqRBi7F8cqCw3zhNKr6grnGEld7ellrvgf1SMLs5GfZorvElMbYm5n1+xcobsnBQF6l
jyNfcjb9HJwS9QJjBPS/8BbXKAM5LayET7El9PmEJ8AuEAOcXchf+cBqrSZpNkuNt4quIcHavPhI
kOmhZ7tBjYBHDtRlMmd0DkQHjSJP3eEspbWMC2GdW6a26uFfs1hYxrcAGDltzXYOAZfaRvXCbPEN
1jRclvoJ0PeU9qyaeQ5zCgwnQIbF9upCD2m2UVYSk7Oxe3QJwGNx1oFMunpGwUmGTQ4s+/bwv5pw
Ct8X24dRGroYmR9P7ZGTBSmx6/K5TlpBzRo3JCrXu3AdTAXwC7J++yPN2/JvkiR9Opba8EePJoAL
oI4dzGiULUPbB9PnMEYHJfYQJP38Cu9PN7eu7d7mCjZeQWxLc5gdcssAYQnn5A/fvozjOxcCgRUr
J0Ra/hX8aH//tnZWfltNPMvkc14Df56nZTeUH9x8crtLtx/+YIx1PMlRM0klQIp8Qi8C79iDC8Ig
DilN33/RLeLXB5kpMy2yrDGV1dv35R690vx2rL4w4PIVnTeBU93L1SqeZrsgw8D9UCGFDXYR8OWA
qzcwKifdNJvYHTY0vEv+owBsmJez0RdzWJMIs01iABAMRx7Tv28mUVCHOivc3ns7jTmhJIpF4Ckh
Ss7AWrNlYIBggIyVnJGIbGBiaPz8tLYcwc1ZuWQvimPLdIocjfEPpyoHCUR7hr9ruhSHitAl7+rt
QTgab8YgZF2xeU89LBFfdUyljIew9NFujmVmduaoplUBWX+qOTm//VE/SL2/zWfzTFm8fAgXPtvi
K0NA7IPBVB0vug+8+sdnQXP0r0mfM6X+yFLPEvSz915A0mEUCGUxKOmvrzqNuT4c1slmcKWnDJ7J
WbBhpXNLXHmmMyvPRmu97HlVCfVLmzKfTvA14cBEDm7E8TjFc4Jjya/GH90i00SycPvg3VnJ4OR7
ui7NA19lxqdYP7rj6ic0oR0QUPxeZWKeZOZQtUwbpVn4693QpQZY/tVC441k7mb0PNj3ogiUQ2wW
BxPf+g/7bfDy8ZHJiN8TKkMIS5K98JW9V8sdIJ9qoqdCC/Up67BuPbi0R0/9PGg8MP5kOMTeHF4s
xKlEu8aLqtPSzYsHjbMN2afBWNE0jcUmRMvSb/xkaD9EnF/7W5S3OtkmgUagE2bvSlptT7rxegKK
OkwetvRy/Bsto/oiQTR7xY6UmGS+ROc7q8/Ex5U+sj6PuikjSxZ9jod9kswfrNUaOBwUaFq2fdjd
euxKmPVgKnGllk7jKL+0e3rixUNCDx8pt0uXIDPGiWwiEy28wSm+wJqQF8v8Q+G/trazE02n7l32
58cmITuJUF0/AcKI+57E9Kq6n5QYH1IhEnhQtuVVmPZK1NljiCeK1XTvfa/vKYuikRj2MTvQJlga
VE00l7fIWFJIoF6pz4uKnLAp1AA2SZZ9HAMf560gGnNso7v6fsX9fEf5aSWgfZa3tX37nTcs9ld3
Gfovjlq9D7ASx20y++VFrvp0jwdz+gejspeLNROCtjKLmaRU8FwKhaM1rQb+UWgfq2eeFzYgblTl
e78gm5jHZvsf3n6jX25QPz8MLQWELEI+Qz7y5QIarR6lXRdWz7D8SzhCs32PKMjtN2WZX2lPGNfs
uC7f0SJEcPP2Z7+a+T9uE64OLRsW8ePzyCj7EGFCVz635HjhGlc02FOWAlvmP2wTP37Tv5etH3fp
uS78HPQcbMjHh8iZUDCXCODk2ZkIw6T+YLvY1Bx4UtSRhbqr3DK6S6GJooAsZNjshCZE6ESn0sec
c4D2BVnPv+n8LjyvrFZ9YL8lxxBccXgoS4oXd6hKPF8Gx3uHG171vRyxs6uAZ99pd3E/hhnn1A1s
cqQKcR7fiBKnho2lSh/0JqcXh4wDYK0Ll2dCDgZaCWN3cGJpP9rzgHsBz+8PtdARCY8hMWUAZRDj
Itijj0sCx1L97KHGfPZGM/hJKpITUWfF6bzOjxUm0p+FRdTv6MY0PVqk/qeIw5DLvj0FpJnML54M
ZrzmVAcZEOIYJrMv5x/CgpL2QaKe45HGAXAa4UszSerkydElGXbaK+dTVQ44x6RWU9LtqcvTGtzq
Sje+HuDqx9bNCs/6lPgWgLMO3VkJD11uu9y6SpdKXS4CUq8oxT0YaHFTWzw0nLxxhd+uw0zbhaSj
aKuaED92l8P3AV/174ufpddC4fWQgxSfpnHd3BB2UQxYnvQjRu3J+MGWbv7OqlC9bvzZmQ7CNbnl
SC7i+6kIUY4kLcZNmqSPkJA0kpLpX7cZjRD2xPeetILLNFm8jw6odrSh6UBmxNuD+5KWxCNmbD3Q
BcUmBU/22KRzBBLmuasILx5PXlv4/z00qViQ+GGMfe1MRmr49iceeaL++EhqA444yPeh4B0bI2PB
U3QlW+e3rMm8c2AzVOzRuFgXAJWEl9i8SztSo7vnRtjFA8kgw2WahvY7S4fi8Pa1+K+nFqUmy6dL
MC5M3GMyYDeVsg/iqvoWzzQYOLfX0Rfo9oneERyH0R65lSAcZW381yRY4S5LfHmaQIfdgZOEIaZi
Fua8XY10NB0KbaBfIPTK6pMrknz601aI+dpHFnEWSxV7G7wyEML0uKyRi9DYJdnqTlBvESnK5sRi
WA5ZPlhXCOaRdgBlWJd+nyy3yzyxnREg1Rziid17S7xAflnS5qWiFCUK2KItKiglZF/tNU3PB6k5
mlKL9O8Hl4THpCwEzuYKugwzkXbR1gf1uxVhWtFyhVFHKtZMX2nwiyLeosporqYm7DHlSQmk2TJ+
tYMflJq6Ext/kI+kX6WfEGsP373UTU3Qaob48+2n83r9IeUeo2Bqdwe9zitcT7h0QvN5yr/hPG2r
DUYA2VdYHgtdQx4ZZyr1vPYmQLCyvi46m7AT8nXzJ0+Ef5qwgaEgs/UFIW4UR3AHTKm+7FdVfEOq
s4y7Hw/EX8ekuEwLf8B8Xof3pPSMBzKmo31DMP3nJOh0wzzBk+UPY/IPLyzCRbBllg64lseM3bUc
J11jAfUtVrb/vvWd/g6/T2unAHYv2BfHawJmh/PGq8qzYhbO1VApNjJVDPNtimQOQnI1aZKDRvEd
5nwrNwE2XO//cJWvSgaFo4PA08GFM82h8mjI8ERdyrD1xm+g3m38gcqCOGaQxGUzYqd27fo6p6fU
rz7R0Z2svydY3JBkTVridCJU3T9IlGaXtpryD27njXRI2AUw6+kKhjvO1JYgMkwpf1z1fwW690vz
7X/+z+NzmeLm2nNIeRp+19siqkWc8H//Fr2+1ll0OVyglwnyP//O3xLd8C+8Qnzjz+qBnoW/+bSE
3l8sq6Hv46YrYc6HFHh/+7T4xM77IPaIe6kv8CH/l9RCiL9sREYSQSFIQQAr7z+RWkDvflFBGIiS
fzg4AW9zupbHyzzEEddrXHzhZBEEWzj48DuqQZ+sUTKfF3ErT3EOoGFYY1D8jEuhupSYNkNqcojD
resRkVPfWI+FKuyrHD49ncpI3PtZRuKJ3/jVLu49dZ0QE3u3EHV4T8O8IP+K1PISTOdLjRcjugpF
9rjrk6Xat1+ByLJTZBRktwBBzB1dimZ9shvs2tIoJsQ0IjXzPShffh5WBcGcShQnoyDGZR6qq1qi
8gyLqNxZWZmcO7qfzqq0xGetxDdq51qxOi9bTEg2UTHfkLJXnDRFgPqvjzWWk/7svqOFGl5DdbOv
nCW1ryiALGKuatEeWImLEzrb8ScnTMNrx8pvndkfryJ8wlZ7Af3wYaPgZRdauIk04jvlAjlCJdLJ
wIFH/b/snUdz5Ea6Rf/KxNtDAW+2MOVZJItk02wQbeFNwiWAX/8OWtIbSRHzZmavTW+6ySK7Cpmf
uffcoGN09OAhQAG+4KD/Ma0ZcGmZjXurVNtvUvIiRmcg/cxAXRIvXLwIM7fJsilN4mGqOT94/TCE
0pQVVORFoxvUx9fGzeL7YUzl49Bk61c26phku9F4TApE28aSd1fbwPyGGBr8FclIOxFb41mdbfGl
AnQfIn90du1UTntHK/g1EgJ3zaIuDxjbABNDs/ymeMbGxUON6bVnvU6O5rYRHzMUQ4Xa1GFPzG9V
tNVRcZVjWThFCKYNegjK3L0Qk/Uj8bC99fmQnQfblHsQ9DHRAGn1wGZg1XeekhcnRskx0bA0kucW
mdynBKzjuyPsKiKoqT3FLYbQdpLi2YvN7G6lwbyTuMWBQHZG9hoPZn/JR7V8Mhuz3VdUd0ReouU5
WHOJkQ9SpvG4Lk52lyTmukMvQmQyTBE6GPCdDANwwXFKkKJts/h7IL3YOdFP2HGQr2b5dZzn9hrb
dnlY5tE424zc91VrZ++j62RvogUeR7Sc9Vih8DrMwDOv7HqNsy4t8mvHJrkfgPM+55joyCTsy2Ol
jEfiEiSB0LXlXnXR6oREaPadSMzimDHYORCeRJoaiccldXVq3ZetPOupNPk4Aq5ViAeifho+s/RQ
F3+ZCy3S29j5LAxCyAR8vGRpgTsjkwP2Gps7JhLEEjq1/skwi6+LNNokUBJTf3fc+rmZDCSEfbsQ
n1arj01qk7I5Ayw9WQqbK58tnHpNJ7rvQCq2+NzHXf7gJIVA1WUY3lfslOm+nviiZM3KF7ITK4xV
CIxhClbnPOFNlHARQQaXxGGZZfXkGP3whcJi6vyh0J4RnuCIlPapkWLPEhEpgu0QK5+VefHIRLq8
WXF5sMnBOtnxWh/NomrCvh0Lf+SwfB8aLzs6VhXvlswQIVc7Zm1iFG9tj5VsnUUTGAUNxJouxSYE
KN5Qlc0vDn3mY6tX0CGHlhKwSwuiE22tfVBwWsvSJuerYx0ceN7OGvJqH/dSvWMDStJ7+TjF8fSm
bHPwwja0x1xNDPiDrtpjBeM2r9Wp+2oMpNHBxgmlOjvkjco5ItN+VKLUMdy3wUHj6bcqaHzC07a8
7nVJ7te+KfbKPKwYXRfLCbpptj2wRRhRk3ghQWmlAF2bcXRJrJpeknXBKlvCBQQokgiOOfo/32s7
9Zy0or1b6liNNE15y/WCyS0xQkZEzC+oExvhrIcTJCiV7BUOjYonulcjhPHC1/Oi+VLaKUq4JvUe
rcq1j31vzSR5sW5/JG6qCB2HoE+i1T7bYF/3OZa4B7W3K2xKlaFeJ7dRAzeuVgRcbmlHCDvAU3Jr
XDHQp6+wlrILqfIfLBHsAzfiCvO6J8MyMWFMUrFf+pxQbhJjSRAYze5hyGNxlyMr+6TEWXnti6qN
Gq1PdprXECiop1sCtjBeGZTpB3J6jYjQ32aXzrn+fXWSEZqw1342DbFdLuNqvlH8Zy+IAqfSh7uD
gSP3kv2IHhrpYUL0thanDxqcfR9QhOVPiZif1JH/+jq11nBZhjbqwSqfXYho5IOVTXqPY0vyQSPg
3FPY0fHOjkjTEmPck3MzbJLY9qWEe5rhaIhQLxINPhlm1E6InfHQqmuO5qU2fSuZd7Zopqs2JfoJ
u3zxIYVehBI/CyJirtuMR/zcUxge2JIjyCxE570Xtp2FVS3VtzKGHMbJhMVp0MNFt62HdcyVry0u
olM7uMoO2Xh/j1OwPFqmEu9gTfWP5SLdF1a0mItVoT6lWLJ5OQeq57Io9s5ACHTtFvGl7tflq7qO
HP8MZ1YE17OZ7GdDauFKb+vrvXKGJqgzZKi7bKZVbCSyzM3AoWacaJn6yEJ/81TmefI8WhQiQHQF
yQK14Q2PgtTkQ5PySIM6dgglX/uOJsaJXfHD69riOJWp7puzVC6ZXkWLW1cP01QXh8Ea363OAvQF
VZJhJ1SNL8Vgv2Nx+KzG4w/0m+8uTHAS/eDsrJIppyGqY1c7C+yM7FkXSXtqU8d5ntpCB0Mq669A
2uZXtDLvLn5qhY96hlGpOLXITNTx1IpeTMO+tGex2neUWpjJ/VVHehlleAHMaFt4XGbdgqsh59F9
EAOsxbfejn+M2WK4h3KSvHGAf3T00NMK5aBR9+NC1bOv0ra5y7BpNO8tByi11yaex029EwjlqxP4
+S7cZu4hRV5xJkOhPhF657xbiyU+GF4k+UPMjO7spJbWPYOcTmNg8wX52MHcS8ibfjJY+TeAF73y
YqGRs+CpTXHtN0pWgPF2MiOsFXXZo3eqd5Pdv8KJkuiRkjJUF97JITFfZ0WXBxuMa0Di9XjlX847
r3QoJ0GrZp15GT1YFIiyiTkvEm4ZxYHZRy3yUq9pGaV0uCduEOUpVbLkAgSMSPpaW64TOKtrx7t5
WgeYbmkmP5uFt5w6j5jv3lTGvVbPi482h3LLWPUReIHRnbPsSEeE+mkBChAPCM+xseEFRjEJ+RBn
hvlYrWRI5EJJjquJwBiAZnzqKj07Eex6sbWyDFRHay8Qygby5h3xMRo2Ck2S4veZmDLCc3svUhI1
jrqsbIhPNlumBClehAH9ZYB9yj2Maqsz59ervQVx9AdAcMroFgvinBFMZ2jfbPAu7iuMBdrQr6Pp
iMJ6iYW5TTBZDGdV+XcT9/0/McszpdXosv91F/fUjEP6j/Bz0Qx/8sz/9oW/tXKejTMe1qZFMUGr
9AfTPD5B8xd1m8GzTGRrDdTn/1o5ktM8fLu8oQwR/9TJmTjtUatsyWAUdbgE7P+mk9M3cNQfZsGW
ytQQgxPtnK0BNkJV+edZsKf29RDHyP5BakyPrmWiRjI7WG0875HTjoSmrJN+M0obnEQDu0ebFu/o
ai5Gm6KRz0vBVgbDQhVoYnAPnG3EVsc52b91Q26tY9dpVAzJDZvOAX41LhdzY/mY9Sc5Fg8bYtov
ZOIGCnG0vmbnsG1RWPpeVSMfNgsQh8Is9aeh5lhuW90JViOprqacemLCvNTvncEMl7EDAaiMGD2M
lxzhptGyLSMw9XHxluGWN7a1Rx1looLIx+qWwT850cSJ8+KkXDWzqFC4Gythy6SOXhZpO/SZM+0D
OKGTyXh7N/SjEVDYrFDs+e+8drYC01eaSxxOFPiV78yCmfSCxveAz0CNVHaGQWsJ66J2HNalfmvV
LUIc8TwNDxmQ8VyF+Qy/J3EHcB6owXyBdW83qG0V8IFpIrfWOl8Ax/MziVeoMLqAN6s6ryD/d46l
0JLituXcjysWbQ5qBj2Z68OMydIKLPx8ESf2k7BqsieX9BMNpP7CfNY+Mpqd3ms6UiDxwuNENpr4
2naLrkbUIlnnBUIBaUyISWysTzWdZTFGGeIW5StkZjZyPvwmYq5Hm0xUHyVRvwaq1ZiAnEySsJjs
ApNkkupevQRvXyRdYcw+0FUh95Xeg35GNLqnSGfAmmmmcz9XEJAUZ8DOQoxNlbLBX2mouCYyiwhi
bLU54tsiUop1S06ZPE65fDSLq0LR3iqhUs3oRfdIpdeuu2OhkpG04BeNizrE5xv1pJS301yv9cmJ
68Hu3jHoWbdubSWjVg/5HG0k5Oumy+UjxKVqX4vGddgZOSvovB1Mqq0eM9e2G25ejwLTfpFUdOqT
Mi22C4vKy8uKkKKkGmewqpbrzlTSWAksdb6TWY0vYoelsh4DSjCNzrudHyU3P4pYLFbb7lnLgdwo
yRxmuJ7jQKFcRDu6TAo0VCsrQpgqwLWQsc93QAyormpPfLPWRKASEnp8I0eWtBpmQrQFedGmn2Kr
Lqor1Aq8K1W7qPfgC+1pVyqOjINRpA3S+qGuT4SDpYemLpUoWx0jCaQ7LlCAUqintGHza0HFX/iW
IIFGpKYelkmV3It0Efe2yNxomFp4o6lWS5gNrUp33VtRBRkrmmsaWpZB7YPddzV4ecE+yRGaiRuU
eh2SpKcRXJTn8TF17ZioeIeUMqsfGFwmw2yFmkLKEFQuAs2HaS0qgotoitB4wMhM1X64jZNTP0Cf
SfaOMP1Um6x7L5+SZ1ya87ktW52FA0zL97+nmv/JhciNwwX1r+/DoCmb7vO3P5EHf/2a3/kxqv6L
atKZU0/ZmoEq8H9+Bw8ixPgF9QdgO7YBHkUtN+9vU03Ag9tiCxkhnweUZPofpppElSIW9dhWIOMA
BuH9N3fhz4X0P9eiloo60HU8j1A6Xo4g2r/M2FXKZgzRq3J2h1hgy9fAfCzjWzd5Zt2dchUYiQCi
76Ji2DMngF17MbyyklECUcRyBt+CZtcmJ9OL3cK4qxVuY5vQlyEl2grFA9DOfj8W+TDH+wKTd5Zd
cOdDvgIKU+SIKGLB5sNkx8msaiX6eeQ0SS9omixiJ3zpOgrYAIX+EvtvXZ1YBQLUKgy5uVNhhU7q
u153KAQbQpLb5SkX6yZ/c03WXo/U6mPq3WfZEMnBM9m/VS6ytMAaa1Ze5YjqfPGdBYorhraGh+rv
MvI/KiNxf/6/u4Dwe/lZfu6+/3F/8OvX/PbUONDX+TAiUzfZqAItR8b8G66Tv0LSSmn5K6tzezJ+
XwV4vyDt4DmCW2KB99gwlf+kdVLKgQcH2A7RRIco//ui4uHXp+H/pXV6xp8LSHYN1kaTR1AAhYZN
xV+UM0U+pWw/yQRa7CV9G/KhbkOMKWzlZ0Cwwex01bBrxfJQNngvgzKdyBHjPma2xG52yuqNibZq
b3E2ViiAiHcLWE7L7/NgK6HLN2cSxGib1JSHGjeA343lB6Q2NzRGlrd14pG2YqhJBP+Xh43/xOwQ
V5b1lA+yvszMwq5lbtEIuiRhHxwuYXPTwHYnW1OLcGxi4LkOOQhD2gmflr07zzgzsakSNKLMVr4H
PEeCFy6o9uisWXzE7z/cSDowTywTPnJHKG8ZUbnPiaht3xRzvadvTaKWgtdvQXffrzOCu2ruHyfI
ipZS8EtirvWxhz6a+lLsPK9Iw8UyiANK6mGPFfJHy1xa+qo34MxDXRdZLahTXQw4t1dePZ30Rxu8
gZ85w93Aztofdf0x09xnANB3JNuDF0HuwCGiXWbcFIz4gGzqrtz+gOGyVBcyD9/Q9uMz1oYZPHLy
QTjhcZsc+du4u1iKD2Ftq42meQJesRLJUathixIsRCE37kZ1mQIcKgEfwefZiKPYyW2/iO3tRwCG
YfGtPTEbewyJ6r1RKMpumAq4wL1XfmqW0fwEUqHeG3WJTTiJjR1K3plROmV7SmJGv7YPtE4rGAzl
NGA7+dzAFXhusUptyUQEqRhtSV2ptw+lxIXvrq4PjFLcL3ij3szCfbb7rNk3M/FNWr/QnceFE5GT
oh08YbtRV7ov5doCKjUN+ZKYMac2LConcJKNRO/F41dFZQUdOEI1Hgeo6dcqE6nGHC0l9w8t8xqV
af1kKBpxOl3dpaHeGLe+HLxd78YA7o2UypwnB77flG0R6RNElFl4+04YDKKSVtPQNy0NgkgLEqU7
2c1V1+bxjJJ1wDPdKdaLg5PobFa2CgFymMIefn5QZbmehQAMmmanwaLtWGAt6hnLvzUcGyapvgXk
Y/kBLHJV9m7XNPGPxXPkXal3NCgJvqOoZD7T+QQRMW7NtV9X1X8vff/N0heCEkffvy6Pfl8U/6P5
8Q9KpbH6kv1pbPDr1/9+6FPZgGCh999yGPApcbT/fug7v2gaanpO9b8ymgExszCmKgHSjI/KsanX
/nnquxsBjr9Ei6/r/NV/c+r/Zf/LoY9o1qSP1E1qOTTgf54awC8tEO/M6gEkSVAlP8hMuJ+X+Ji7
blhLtLKZegI/HvEgvWkFJ5vR/xsRm7dVY3+o1n7+CBuAmQkJFmlvm9X80ZrUkEjSum6iHppuUa+x
+bZ4LbG2RVRXAOV1RIWDGEOvTWrE/vFd2yZUbbpZR1J/NycOvjRkh5PcqaviZ427G+hyWke7inRL
abUmn0l7qEwJCI32q8n2AqADvS4KwuIj73WWKbT7pkmOwvLSr9g6K1ihSrRY3oEoKIo6UlwvQp1q
cMQqyFxf6XrDCNViDBaj/rS4NJx8Jg4zg/mKRFGg3+dklA7r6xX9K4Jht3T9zFXueKCBEBBVEfXF
hfnlIyfPSHuV+LrC0Nv23jVDifrE+cx6R4l4pH3PJkbPdrDPeiTiptHYlMwpqgDW821W4udcyC4q
+iqahvaD+0rdZ+X4kPTOOdfqLysZIASLBcKW5R5/qevLAfK/Uddfq9lU9wUMKUYd8mttJmFij/2l
7qVF6E8btHbPi627rDDukypPflWv/n24/JvDBevd5pz616fL/nvTJX8+UH77mt9OFFf9ZavRGDQi
e8chsrkMfjtRXOsX1uYmqsStXWPrw1/9Xkf+odlSoXWiakQxDzJpk4T8FwcIZ89fH9+tkuWbqbZm
Yvm2eaE/Pr6e3tRu3LjlAQ/euyzS2R/6oonQpb3hAnzqGPXX6ije3Ep7W6TUdqOz7Pp5Og0LAVqr
IvSjgUTiCEl43fCU1tEbi3LPWdCGjiJY/01e92OJJ+jcqYMK3iUCS0nK9oN6Vr0pKIT3aOrH0AAP
ErRulu3gDCBNSJwbVan7IBkHFi7jNlw8ku8GzsDADB71is5eTJrdSR26zRh9j5ENrf7AJDMv52PX
O+sj9FsrbBzpBNoix2c982irlplJBy4d31S0RwkIeN8PyattgiXWJU+aU5Xp3aBm2jk3+JlUYike
NGYnkcXi/AHlJ8L38tPI7mI0ZmI8BcrJypk+k7Gw4XonGXYsFL5kFKfnQjJmMbwVJgp5H3uL7XOE
ed7Zy3rpA2mWc0Sd9w1iiLEzRz0Os8I2/dgZP+sQawJlmE7k0FQ7qh4Z5itJQCsxexFydhAzTn2r
RL8bfgoHlft4i2kZFTEfWsOT/uw02s0jNPttmKz2lSpyV8ElptCsbgWTMUR+bge23GVBFxAHe9e1
RiIjnWyeQNSieBvXJnssDHKCjR4LkGFgnfbbZOqehKHETzpG87NZLECGlcrCUQZZ7gI9LruClZdv
6G+JaLVs79NcGTj5URvJ0G4c4mCZG2I1IbBOjADnHIlvpy4NGMOlPlmHwSA7wMlyqAO5M5Wf6qK2
zsT8eXsEttrVrJHU+RBvGkj1attdHKG7Idpejf88TyfnIh3x3vR6W9MZkG7Pop08D6Gs1MMCM6dA
klBIdpkNWUjcCCT+0jvudOnkH45OSGw4x9gTUSLFn3K9bJ5cI8YwXmXNE+oa7WrYpCKaMvcu6Gzy
jxa7MishzSHJIytWbVflKGsGlTDJxZqy6zgUXH0jLpaozzZDv8R9ZwxbNqkF3irshEtMtGqUn5YM
s0U3wg1XDGPMgwTF2yHZ8HJdOhFh3IAXmOaF3ELKAu15aqz6NA98SyIOkW9Cg1ge9ISPpjXGS3Gw
+olfXizJckPexc9YQbe5AYFozhBJ7YJsAt4HJFR8Q5qPVEQ/00yWiRyueaja95Tnb59hukJowEos
jPHlbmhqollarc6uizCJO2ZWstdGo/0OI4wMxBGx+M+fLI/z1t1NcAGhDqDTfkzWFA0Y+0CQFnHq
PppbvrG5JZeUVUpEt1WPz31uSsYmi03zuf3ig1Ett2W0hhdnrviHZZzrR2v61d7ZLJEKy22fSzP/
+PlJo8Hk1dbEm2ANLjouuC3FhfV+c4/oF9cBKc3Eaq2i/GR6Un+VNUxzUl5M55Gls3lstnxWbUYP
0nU0TiS4Q2ZrJ97UkXiYkwLKGClELPF0EczwbXDSDJFIY9+zeFrOItb0W6zm7k2KjbPGJ5LNt2fF
H55OU8sCPc3oOcnnUiaXV3QWrENlkipPwMDQ7AEWf2Jz7u0b2pfo57tFbmrzhCmXdOC+YGIeaMPk
Bg3l3WUB6HvRRG/Gvu3SzYd2wrcfNxiCA3mXYEb+yFz33e3MJdBFkwV9vl77mgB3pgAAYp4nQRjZ
ZDUfNRD+BA1w4Ll3+jDeqzJ5SGHZQTki9TjvfljSO2OxRSyuMDHQndvcGztjSveDvX5Kut4OGbC7
F9vmG7axRUmj+Hq7oP/W6+Y2cI+NMIAaVr6ZZt/MNn8B507OKzkJ0GDcJLSd1gg0pzaDrFquWBxC
OUPOipuTUTvxgzYo871GmO3ObZIFqLtrpySlFbmP/siMlpaptNMiqpomGtnBLUQaKp32DfB8MAn9
u6gBCwiicM6snOCR6BWib9362mnDoXatR2xqJHNNo3GPgiB+VxL9DdTXV8zCqGXqvtqhgB+QYtVT
pFQGavkew4avd/pEpWU3T6NhmtAZ8vVbNVkB6VG4MVhS79phfqrzsT15TrE3gD6CElp5g0mW2M1i
C/OQS3EpbO3FXsjKdDxxLOalOqqMRg+SQzhU3bGlxizw6HqoFZIVlUHTvAt1NP0ZR+VlKVTn1PHB
3+eLrdKRxu+qVokAzb0/assPY2lvbeY63zOdkYwphfrh2AoqwaJ4HgiP/YwyBHhTPhG/YQg3YKHd
+3HvsXBDpgfOZl05D4ypPCSI3zTQkaoZrIA5vfhJVP23dBniaEt2vZK1JtvISKaMOKRBR9MG92WM
WFvWl0azryVn/iMfKzRldqw94FkxaQJYWwUVEN8DifJtaPaoNXtNb7/3OEwigHBH0uYL32jbzyOT
q1C4YL9I+HpToZ8EasNt7+nC2iv2+BUc+btIjb26iPhFau3iA9WefMuQBRZxS7nrTHb0Sw1skMeQ
iUCdvIHN6QlvMsIBsfeFpUsSUSS431D9TjfHyrSXgpaeGoIRXwDfajlJjNOIifTYBY825S+5g4bN
7M3qe8/w5fvQdSUJaZXj10kfh82kEOGBZHJX9HxtUpG6ug7q1Ynz5hHx8BwmqaCyMhTLhxDrXtup
lR810K4PqWvG1UZ2GFhUWH5nZ2tILjexW9WQjU5AOI8ISHx2vc35kFymGR3eqSdAeWahuNpX3RPj
zk1EpfJIJJ+IglHuba1zmVXrs+BNRN4Vd4kSTRhPL47VmXxiarIKwSmjfjBXyTU4j821Ia3oBJGY
8ZKwqijuRfzJE9lwk1AQ8wi2GRvEwauV65C41pFKodhraiOibC5jtHTsJKO0m3/UlQ6aHWvwi+wy
eUCoI16BhUFT4ywMk3WL2nNkD+AE/rrqrBC3qMKqaVJOasMB1mq6ODQxknsWgHmQx0u8a5i38WOV
Yk/2/Benp0vqu1jeF7ai3nVx3e1Ko+n2QmfgOcoiDqgZ7uYGiJGi7BM9QTvnru951zVtmEPJwTEp
OsZxheZneDh3lakyye8Kcw+z8Y6kMNQ0DbG+pF8bO6vsp4e1oMYrJpiUII3c+0WK8knkvTzABlXe
2TRfcRX23+W2thBEzu48GFW7sYxbLC6Isbsuy0IG/zzieBR9DLE3btDmHpbPCEqPHJ1eldYno533
s5yTsGcZvNiGswVzaIys3Hy/1Noe1Su6Ra2LABwk37F47Y2BK28C9RNNUPGjGbjdKZu0PhjzPj5K
EV+yRNzM2LJCpFn5EYTcfI5zF5RYmMPy0gDKrTev4HTVzs4ICn6K8najOOyLCurPI559dtr6uEXU
8QtvgXXez/S6hMUjyuJfY+0cuWXczdS/68WiVCmC/GcO3rJF4s0/0/GsX6PyuLfxoFY/M/RQdIMw
ShE1TqZv/0za4zZ8ncneU1RC+KqfcXzmKJ/iLaJP28L6yLRsmGVb5t1Akp9YjSxaW/uWedC0kBAw
sd2C/8g8ye8BKllf+i0WMN8CAjUiPO7kFhqYkR7YJYseSUuf7tyJaEGG/+YJtZrk9CN50NsiCCWc
l1tCqRJhuzXChaRC7D4b8GvMP8stxjD7mWiIb/tUKYQcJjngqEL0dTBNGeqKLQyx3WIR5wG5pOp6
zyCWZuKSzfNKlohPGOg3R2dUbIoKAbiGP7Axv6ZQrUP4wt5p+ZnHmP/MZiRpffiimnL4Brojv8gt
xFF3e3yBLMeOXe49qdPoqb6gliH3cRqK4/ozDXJdzeViZh0a2i0ssuzU8q5Pq680oECSGh2pPTOH
1TojQW3CjMxJsYVPDoqovjk/EyklGKUdLspp122BlZQvdoTrcr4NMXpQaqCbQbjCPUFhSe9rDHBP
bFnQ925RmPMWimmj8Tujtq8v68/MTLEM5X1RC8cKcLunX2rRIz6Jt6jNSku5CtSfCZy0hg11QOm5
3xg+cXBMiaXdsi24c+gcAre3MM/1Z67n9DPj08brS36pKuvnmqI/srTVRRk7NDtWiHPkausxW5DO
tVgDuaDX4poxBnpn9a2FtnBYfVh1CuAvz7c4GV78HpjhfJ83LsbxOvOGZ3Y8XRJHLALq1WCgzD24
kuNFNDqmcsTSWOJEP/1I+6o6OMaQHTohW7wS9fdiRincL7FD+9hfim6s6LM69wakc3pI0qG9oWxd
w4JNgr/mpoK8tGF4Dkw2zD03PvGDvdD4xaHjpc0O64R7LElr7P7eHf5Hu0OkLxrrtn899Tl++5z+
ad/+21f8NvPRNHbnkHswz7M/hAv9h4W75vyib3BsRqc2Kpj/m/iYLOJVlUYOQfDverXfZshbBCDu
QRtzkWWBG/nvNofMo/88AsI9pBoqP9YmWzQJ+/vLELnQYjFaxGNeSdFTjgmqe3FGUMsRqLga8vXE
3zzkBs0mo/Lyac1ay/uCQe572qzWk+kUhhVoDbYh2ImvhaNkZ0QCM/ZkROOx3yKTJDBsxe8eKtR8
CIxKPWG9lIC0fFFrESt+Tb6XAVTAYzFPBZ/nV0dPPVomUbq7rE/rI747I3CQGAcVwVJhXZVmuBmt
dmmm6US+euNjwVaqI5VExpeScvHSj/qwxzcpTrrXyW9MDD7MaqCy83r1HfSJs1fbrP3oqkINqG3s
o230n40u1/h93ZQmw9G79Lwu6XxQ28aEQu0q1zpX4hnZ/LRLoZV3cdCxZJxIGyPwvpoAkJY85nom
83slTfXXaSGsieY41EhBgxiUqrel3zqiUdThNKivBHx6L7M1L/ewQox9q3uv8+za0aRCeTSm6tHM
FXEwx06/dlXVHUeGEYGaI1kgU0EeLTvN7uD+fvYGQYtFZBo7Srs4I6Qj+7lRpi994cTHJbaMXVFr
5XcE811EZpz2nV21K+Byd82BaL3v46h3kSez+Y2gE7TaSZYj+Wtd0HpV6X7oOumElgOueHab1yqr
XpGmZXe1aFEGpXJ6jwfFgoAJYsIsMiew2s374ciatqKkJ9J8I/PwjKyzafuxmrbH7RP5Iqbe3kF9
R6LPBKo4MMkgVw79NorsZnIQL3P/7tXJQA3clmDTyRbWkptZaMXDsvTrfSxTNUhXU1xSA9sECYKz
xasYDSMyx9xjGO4WnwiU7EnafXmxUGBdUoqnOwyo+Q5bq3yQneh2dd/PXwd8LaixVGMIxkJpf2AT
ztEFSlPbV/gCLpRo2WGGP3sZ2HQ22C9kAs23VIKybXFPo+NKfJTfzllj2tD42eCoVwZ9OJM7DxNF
B1y2Zpo/eYgN+/ETG8ORHAVj0XeFUQjuCtXJQj1JwbikuoUOjbQjAnF17zxVuMfguAMsoKFtuh1Q
1ksm+KHwV7Un5Pz9S9I5oB0nBJw/GmZ3keuW3gEnnH0hJeMb+S8q+QCQPwA9onE3SNXW0QYkFTtc
AiadXPVeGUiBOu2ccxsz9KyQ2DCgsNQvE6rqTRxnfy1EvJ7WmYC+wJ5Se78tSLF6D/LNa0zjQSli
B2sb+skRR08S1IVczo1Ejxi4zJlPrk3+AKhwkoKXUV8fHAuB5Sq4mW17rsNhNvRjj8vlRhSRtYdQ
NH6yUqt5ZMWdktEWs8NyvCQ7K62x+FbluVXgevxKNrhlUndKDzeuI4l36qYl0tYpp7zCcZNBrXuZ
UL5hJBfaLkWEFKYecIduMOM7YMrdg22LUIvd7pnkcPvmGeOhq431XlIxkFDgnKyRx5rJsj4fs7ii
uJd285BXuhKBmO5nAg3d5QmrV3tX9ZP+rMPn+8hUTYSKTfM+yk4e3SVL42Oteg67fMFinpbBmBHr
UXfSQjfyMTFFd1ngBwQcnuq1H3m7GfOlQV1lQN1VVKKJIdXjKrRvzNrta2uK+ogBRj9W/UgkiNZX
wQzDBARSnOw7PU7DOGufFaddYn/RjeGJJmv5XqmoBVfFIeswp6DGxMTwu8M7wMIcXLWWWcXeGec2
JFFm8FV9Hc5ZOs4v5HybO9HWSWCzKb9TZ0z2TcNB5CWpDGNEWe9Go6aHpZVloMylx7Ab/w/zEst+
5xJcD6xNle8a4n1/lqkRLLY5/shj0vVMQPG3HutW0GKao4hSPydrlUQCPT9L/QnZ89STB93GIn3X
12S4dFV565mKnlIPm5HRdTgbN3nKWtMFSEjHD6qWefc9qdgge8Z4JbjT7jAW0klSobphX7hTODqp
+T3ZJjvSmb/ieZiCgjMTh2kh06CzLeUCtF74TWvJ13b2ssDU2vVmu9JjPNnY/8vemWw3cmRb9ldq
1bhcy/tm8CZw9AABsAkyyIkvBqnwzrw1b+3razslrZT0XmVWznOg0EBiBAMEzO2ee84+5AcTPhuW
W6+VQw0f/ILprkx6jQOLrMXopPZbLgZg7F6TXoyIRm6lV8b7WMQ2Oqv6xvgQheY4m9SGujiYdY36
R3pNpzWxMv9QBOJB6caB24O+ClrLcDe5DqR0VYL8W3vpcD/WefyCR6YIMVVLUAFlcsuEhAiiNfH4
rMducwysxjvGflL7nKBRsOfc1ELZ6WfpadaDUv2th/KyaoQuQGNSI+7w3nvCtFocIwQHPhJEugKj
PLsqTg6Brz3kqMfMym3FTtSK4tAuY3+fkqfdYqQWG2n1Raj70RkTbL6rXNkfFmkUSUhP12NdEFnu
zWQLgiLdxV2frUwGxA11KsU5dlqObwjd70mqA48YdPek8A5/GCQ+f7QEli+ObO+lVTiPysenN9vy
kge0gJPA9Q6w9tXO771+04AL/iaLpD86bvGeqaw7JJkXk77BkzIwiO7hrnjuatJieUyZ41jsxPaD
hO9+U5QPrH2eXAP0tnsjJt2pjeV4DngqAw40ouHFSFNtL9TgnIs6zY5m6mwrK2uI6OqoD/bzpBH1
1P1CbNLSilZePIinwI/rXd/5zbX2O4MUD60ZehP96rMkCFFwkx36FjMXysNewjA7J7Y9nog7xt+H
AOqOJ6EX1ko0azyc6qfTiKcE/3Zo5pn3mEd8Cx28w5DvD0R+Zt0NnKobsq1vuPk1NgB2cs3q6ixo
Rbub3OkMpN3+JpqcBQm8rw2GrmGXtkmwTac8emv7edrZU9q+MaUwwgaAFKvBHA7emPVb4cq30eBc
CagSAN8xrOgoKjaiT9613mFrgR9s5fmZOgYBnkZKKE9Td/Iq10ZbqgqaOEUVg+jSqzDRPfEt09zy
kUtVfiobn0e9Q2EMlvvcz65V1Rk7ygHqi4jtbeFaC3lfb+9GC3pIOTnaLsnsYqsnZnz2KD3YtGbW
72OmRpS6MXNvCFrTIbEFsqvft+s5yxy2b+ObxF0QVl4LpITxXl1rtkBh7rTGsVJtuXX8cXrvfapG
V7JRXFJyQkgkkTGZrVz2H2tIzdMHuMb6zcWIpXPNfS/iIFrzjfyEId9sM3SKKpxLrT3MUvfDIsu1
faxa7HVEhopsZZDUvqsnk31MbrubEcJzQtFx/Bl1rblm2wX2uXAhKDnBsr7Jsyv33rCjKnlLmFBt
9ajmCTpGxlFxDqBzcttMfF+nwETTf+K1dVbdLMhYd6w1cKTGGwME4oqrR7uRIr93PJXDzNRnpJ9I
Lqs/Mzvo/Kjflmjm3pyiaOOVfU3WbJY5KzU6tthZyHUzCjToxou87xA9W3y6vUdfsNLvPeLY5opN
RHYxxs74mGpPYL/D96APpmD7k9PIUCpRGo/+REFvtI4GP6k+cB4ObD+JnATFkzeBa7aPkeOn+amb
/KB6GueBV63qPif6Uoldc1Omddk1iKKshOENYQmtbe0Eae6t5yQGk9ZFGdVXbHx/rd06+RzpCFtx
R3C+8zXVmxaPxI3NoT4gJIIqMAZ/WuvST4/94Dd3Tc3/TWFj9WrxyaOJut3yJ2qUfCNgQAw1d6nn
1ER666n8bCPduIPN5NPQDGsJBkjVX7zefVIJm+aGrdenLWpKpYnL16fICcYNm4D2oS2wDWa0eLBd
qot7fcTZ59JCjAibjP3eFh2uj0QShmtQvyuMjSypZbEUT+d7txX2xhOOedJLiRFSb7kCODpeY5FM
a8ediwX9yJ+n53X1bUoH+0UaC2tJAhf00Nk18AA66CmdV+5htHwnTOnzeB2d6Bpn9KlABAumR5Zo
8XrI4jQKOxpT7uY6NkNCdJJiJXpgVhJnbL+inc6/+jyFWYKz2zhk0uCOLGsc0hMBmaeYGqPXjqsn
MxMp4blU8WPhKLn1lxcbK2a2w0bD9OXAFbhoEblK2penYeP2tX4gqUCjS1RAlcIAlJHyDZxDTqDh
oYsDij4bo3mGHmt8N8gTfS+r+DkCCXS2Aa+krHB0bW+ZdQ3eISCo2w/6yQuK+hFAlSzXUUSJwx0e
b/u+TJp3j5ZzPEhqwnOkUWIakqvmsZ+q2MYMSpnGNRezeKH/MvvmZ2O0A1RgxOHcG+aOUaj7hoAz
fg5gMcPatOOTLOJ6zXdUbjNyLcDe21Kh5ncOmn7TctdZMB7rKHHGH4pbHzd+zYErUU3zrfF8TKll
INKHNg64ieE7ZSWTUdAsfQ1egKeCA5v09JAolZ0dAr+HgvbEi3CYHLzJ5c2kaz+EX6lvCfZKZwXU
hL8cS6Fqozv5/JJzVJi880c9VJmnrtpcsWXo62jXmYN4KJd7kqV4X9FuDsWt0eNjZIKxrLn5YjwN
qn2ZRQaRLGNZ/ZXLRdZw2rNjcblOS91ZTjD8CnMzeoTE0qxovlfd6BdXI8+ktRGseq27xuApABVB
JqROExe5e+XYrvrU2NWMNwO4xN5NWMWl5aDNL1051dOTGjUWv7j6GXi7W69Ly8MM1kOlrYEdtNN4
4iVpfX9bxVjJQksaFXua/1PYlLTZrBMvKp52keY1T0IU0/Of5J/f7dn/q+yLW5WCUfyv//3levuT
K26hGGHNg9XGrQx1h3TgX2w1dTONmbCM8RJrEmB7sITqzIGfyELYYJUev5mFtRsy82jlzlaz262T
GBvfwyDXKxoKug1/1V2gMnhl6e6ff3OLpee/fW/uwhMnvRgEf0ejFQYV8Hpkjpe6bi9ezV0x2qfD
vwDh/k9/CI4iMKboubr39xcA7+vE0DuMl9TEH80/rgYB1qu2X3+X/xjR/pURjXEWe9g/kSSFSMsq
lX/OMxi/fdEfTjTvl4W+Cn0fIjgusH/USGuBAcEIGjsZod9SQAiWf8SAzC+4ESkIQhD8foua+Lsu
aWGWdWF2EoP4DZb0b1nT3L/ngEjrmpDo+RxhlkMxDP4WiU3dFPnGkMlxanDXsB0lgE6i0T3VjYfU
M0+GvbZ7lht13oAx6ShCRBsbfIedqmSA3LfQNKPQr4R7VMqzo40YKpi3na5P92zsC3sHx2fW7nOq
eF6akht1OOCBygiZC9CogykHbsr0kK0EwB0TXp6uMGdVvXsOqFfl4Ta26qAMgqCrMquCDdOE1W4o
rpiSkELJ6Chh+bLB8bXmR5DN3seXUaPzg3gTK528T7I0T4QzQWNidghN5jmAVL2WMI3vRhvjTTH0
uNlNbetBAUZcEoNOQRbktsc6y+b7CVD9pY3N4mFxHZUbb6oorcj8KXZWpaPHTHtZ/SCcGo9OPEKm
VdW8j0c3OJp1m544dncsEVvyTFVabZ0Sb44pk5wXczRzYz05UbO1O898IXto4g9oxaNhTi49CPZb
PMz1lahVsGbdYd16M2sPA8mrdWKYt8RVcu2UrrchGsqEBRX9ZnmauFjl+ODo3GkdIVoBhdpLPlwo
GDsbfHKIggUHoSjEOnWn5mFoOdRXPVj6O66d9oUqD+Ig3EH6sz5uGrOqLhGtqj+zwQ22Q27jTHRS
P0QIAx7nBh9OxNbKoIcqdLWENITkF9AfLwHOvxXMwDKshXMcxqoIvTQoHzOswQ/WFEwnq/bGWyr1
5r7Okx+ZSTuBU7njmofGCWlqXjv9kk4xI5snOQga0HXFo2jzAsVLyItp5UnY8YqEUZDft8D9L9qE
4zjlE/uNbQ/OZmlOlxkA37qeHHNjQCJea1STrPUhip+ohgQeKfzG7MOsrJi0yyzDN1HXxslKGv04
6z3o32m8xr0t7r2B2OkaX2Pw4KVOfe+bZIBVG2XI77FSF1tD0sxqnii5PlX4LfvyQTd5R3tu353N
3LZPFLutiLvYW67u8q6aLPWKDuikG63rkqOdkbmo7VyQzbEGe91QI7rj4h5vtaY/EZGXRz1x76iT
afDmuWTGye2SGMom7l0lNU/cEWuWvfpMRDrCTOiq7lnjiYBP4cHH97aNvJM9BNxMmxI3RJ/dEqu9
aljNjLkN1oGwH7h7iE3p1x+y9siFZ9XzbOGzYSH6Vnjw8xZg/0wuwzw5NDyGWH9OYv7UYtbsldHV
S+P7i90HGILmINrX46DdjWQkN1Ffx5Rb2q8chvJqgunaaqjiochj5zBjsHq2XcJ+U+ZJhMtWZ2lv
8rHSiDAnROxT8xXASrPpvaLdCcyIXHyPqkvPXdElq4bk7IxXrowYITD14j63C1JIGTilsU63+UjS
3uYq9EC6StzXvhMfhoyXmaShdQhAl9xTFah2ZQfXqOaBvQMc6d7Z7XCcW2s8tLMdQZUx5Hg/2t0z
hh9tr9HaeEG0Tko+YJW0Rx0PkgZpf90YzMW3ORqt4jxWzqVo/R9VUzkb11XBU8atcGubZU66MY1u
wE3SK/vu99KuUWtoslqp1Hh368GhRLLVuzcJEG23xDXXbS3MUyyw/Oumw1tajwUxG1twv0vEbebY
JQm15BupeayAwM5vqgcOA38pCtn5A0Kdp/mN4ia4c2QWmsemxTilg06LSVheKwyCcGQD7qW32Inw
btXMRGxLSNuvhDPoK6my6lDnA+WD3NjEuqrL4KHLvJ81XYBhbE7Gdkx8gajgG9gwNJexCr4dANTQ
Tot+YnDuHcT+OnW1rUFj/dY3u2I7J83ER7xEzpz650TM0rDpxyu7Y0FrZc+zRWs+co22Cmo1YZdt
4IKbzAetT9AgqyZADD0CyHmyW/d+4oH9aLURH5F85K2HUjU436WRtsdEFbNcQTxyfnS8+9PQ6JsY
HVaLPHs1urX30AjNZ0hgx36sKMo9NnNElCvIypi4ancgfx9fE9GLR1+DVr3Ct+3tkpyiuzBQY/Ja
+7bcDKZd7I00Tt59bv0ByVO22fihO/scW62BumTXyGFqBD061Ey6ozUMEKMnhT+Ao/1nSbX9uLJs
c7zrBimht5qNvgbVwvCsMLngAnHwRK/sSfUvemQ1702rp688k7HAjkV/h3WluEaDE/zUaWBS5LEi
6wFg//CiwUi4FLp3IHzJmqqw3E+H8kpAT4nV9JScDmITBww6TjUcCk7bUHJ/mNezaJf1YsSriFCX
+M/9MDtnpCnxqWVUoR+L3oTo7dYpRIHGdp95jgSbmr3HtmfFqSH+UIsXYvcBZQvqaPrImWpsDqMY
jxN5vdvkMfTg/Uu0W5q55EFM+jNesznKL5aoaYgdos72QjMoFN73Jv+0uyZ/wEbwKKQYTebGMjqw
sCqw3CV8WGtSKVfVWE0UylGS4DAlCwXqpAL9rqZe6NUZ5/FXcGzNm2/bw7bUMgZcLYbhsJqaWTu2
RjbcSofzZmXJVvuw9VleZ3pdIkgBvtzj0K/bPSH++i0AROGHs4pg1RmdhYU8zRqkE6/IXkDqEJvx
Kwswh832jZil1eA3q8WBz1zKiG3q9Uz3IhM+33mwsbxWf42CLrI3Zarn09oYNGfXCzt9iIJa37HI
8sKSlQWuYx/gIcczgq9jDGyYchMW9dg1RyPpXHKp8NTmAagJXT5YikWtwgmf6qbRsbS5mUnUMikD
OIuyvjd62cEndIIz4T2cER6mjfXkZfVBejbFEwXc7Ne8zTrEwriXRthPsvqezxjAN53N5LmqSWD/
6nKBuqPTEr656f6gjCb45iVl8V7FsgKMhcFzzREPwmMm06eFY5BzIrKY1Q+pp3t3gbK9t8FpBa61
Go+tGTsKLK81Wz9gByenLjKs5wDDVbryC2tCGGtZfZaVWe1jSoXlKidc7tPdncwPVAo3QziZifE+
BESg6tKp35jOu3snwEUXZpOpv/YUpEabWB973ku67FdY143PoGGvtIHXG2tHPCjRd4wn5Tccha6k
vj6ZTr3sZ+ZKTUvWqpWsy3GuHLI4v+mqB3NYeheK5oliFOQg/QUJAuS+nLuAqFOgX3p8P+s4IGGP
jFabV1dwN/SN2Ns1OIlqEOOD/SMA+EjEtqrj59KePdZy1BHjp9csYw4Nmeo7GLfxRXam2oymghOZ
gaZUttOtVW0JMqt6fzbYALp9W/yaZGbfhpQ9eb/CHW8xrGFRXspR228xroQfrl1FtFoAyFrx01SL
9c/u7xJzIrzJNQuvauQg6aRtnNlkvezss8YeVhLq4pca/ghHizXeVayNXkRE7S4CWbLTU0djPoj6
c8tOBxU2d/1T3sIOiXXuiLTyHX1VaHJbtk1PQXBAkIyauvy79KmeXLE3ZguQpA7eV2g47oatqDrl
mlEfR+wfZ/6G4mzaafoRqbQjvdF1+6JuaBQMrPLQCFpuqZl7qWdW2iHtaO17zILmZjUNyzE9bX/r
2fjPlPyvp+QFmftPpuTyM30v/5L/ZEhevuaPIdn+BVL3QnPHbWNbHjLHH2kt/xdMedzALIsU6G88
jD9mZOMXzyEYqnvUWdguKa9/zMjeLx7/Yfmy30frfye+hZzyVy2HGZmIKb8bKA+TUgN4wn/RmXqm
tVQlk3aAEDStrUaIdyeLsPD2qU72MsF8PaxmOatQ9towhnlsGmeXurs75Ub0OxskSDeRng6fHgaW
qyKd8BboGXnomHZMTGm9VqwnOGz4LVX5VjiRdSBKZl7x77oErZjQ7nDW+CrMs4LlD7Fyl8yI/+i1
uXhop3646sN7UbV8Zhgsnzvs369Vng5aqAZRKgaSenrHNVNMq1Rqs+J2TePqegpQHglbQijd1G6T
/0j4FEPCaYs4Y4/dUi5N/SJm+QYEb0SJ1N0S67I4W2j1WDut6dswlHyqs1sryEh/+5m1awIIegsU
NTlbmTf4Gx5YKemlUhDTzLW8+qhlXb9WYBwvvZz1sLeEPEE2GD/YBJavdpc63Gv9eD6xlmru5zqL
383EZDLOzGoFmJi8SwGGhycnvj9/pNl9qm5ooRVxLR+gwYrmdm8nYChdfItKdltYalvPYOpkdfC8
scdzw5g4lH27cu15N5qpdyPkEZhEd4uPSQqMNFPh3wC4sLWA8vBozRimUylpdB1na08rpiEocGGj
53Sxt85m1Z98is2ig5JGcxyUSPBQxk4QsypovLOvF2YZ0ugtnqmE7h/BOXGT6o1Rrfp8ML6nXh59
7zTWZ/XoNJuyDLTzqEzMKCWDfYWJPxynSJ1VbPQvIoewBDWraM8jnXInFlEDxEd0TLZHC3BUCjaQ
g12KTY3pIyOkHLBKM1je3DHOtktits/fmyXJFssJX39M0XABy3SUb+B0QfuNUQNaKW+sGA5FUBp7
pM/0Ialz6wXsU3ofKIc/zdK99tGo8fiAWLJPhkljMsGwKtkzCuNEnXF7m93Q7MfZoGUQkGjoFtn0
qpVxe7T0IvgVw4bXbl2dNf3KsEY/3ZA6DB4QfqBnEBiswLHGlntL7JSJafBJLUKwUvmHTb9rgGhB
fCHWVbEOHBa9TWGUT/wcc3IJMrl5UybvpDEnR48MSbAxgObCKyxt3CKQIde8Xasn32r0awwNC0N8
w383qti+awa7rzaI4fUlQ05NafQu+JR/n0ojWyCyMSltXh6wpjqpE/if/KsqjbgDrxYMc+ZimQgo
DjtTjj5RiW4S7VP7YsSIFA1Kjx7mcbDmY+Ik2b4Z3ZvhZ1xZbU+F0H8RoCj+fZxAfg8bOfXiNYpY
7RqCouq11+OsC/ParHCrSOexpywIJmpqdOFCjiCukOoXm/H63GFb29kNzUqykuRuwF6QUCcy7lv4
XVo+Lw+RxAu1SjEDfpu+xlWECj27eSnBm2Bt1wzzj7aSZOloFnFLB2ZDo+3Hvn22uULfa7kf5Cxa
mJAtRmUa2927apmei2WOFstEXffFfI9KYR76Zd6ulsnbn6W4H1sL+9HvczlpVNhCAPj4QYIBWBXL
HG80yaXI+HwsE77OqD9kR9ZM/E6W1uz6RQ0IkAXcRR+gh+uYZYhYgKxX1PJKfptFTVh0hQTH6CFa
tAZjUR0AxstrihARLIoEwVSW7YtKkSkjYpfNaT0jYZSLlhEtqkY+f7ZyOHWK1zDq9BPFnQgglE/p
W10m36YvdQSZxPdm9BKEE7IcYoPe96AvmkqEuMLYd3XHLLt1yC6sh1guzidv0WMKvXocllbmYvLo
5l2EG33Mh7X5peZgDfL3XoIpHbcJTd6/6T4oQA0OpGNryROs33g7B/6wo1cGr6acMeHYNHfiUc6T
I3BuO+WvV6tXVnDyLphGe+tisDd5G53cRZbS49bEDLNIVdCfdxqFjzubmy5A4Upd5i91S1aAv/1F
8mrmOXhgUcW6DCOLuM8XccwN2k+vSvRjnsbGSdHcsNEkyyeAgJOxHLPk9FY+b78nD+v2mm6qat0s
cpxahLnYjeeLWMS6eTDabyonjq85eE3MIL13Wq3hI4HM16J6oaQg/WFIKh4HEUX3ziIM4trMYFHp
M+bv4RQwe6zzRUgUU/SeLNKiuYiM5iI3povw6C4SJE3cRdhZ7lEu8iRtXpz8mv7iLNKls4iYSTZF
YeDynZq59zEyWjz4WgCPsZ/mrTWrYAu8QPx0odxd1LiRi1g6dja6abtIqJwx2jnrUnTVJimaB4K1
Yt0ssiv1FFboLFIslcbJh/2lzwaVlPSB9g+8CQVsWF3cMmdZIy7SbrqIvIah3zziT+tF7jwUixQs
fCtYa/0iD4/GmzO03I+h7T8Wi4jsLHJyxyJ7K780Zo7DRW/G5BPiqi7Bfy96NLSLnbFI1BrS7tGR
40xOL50ObscjcsqVe9AEKM3fYBb/uSf/y3syFUn/9J5cjX+7JH99we+X5ED/xXA8j5vzX27IIFex
8rBQpliBRdNfuKrWskWiFHTB0C0X5H/ckG34BuC1iBGykbKhav1bhBQKzv56Qwa2AkQOBpfFGpJ9
koWR/8+AA5jG3VB6qX/Um2I6aZms12Nu5g8TdX6fRTmoAxEW9BtsFGg5IL2Rdb4Eni+tJ/KkdmP+
RQFi7B9uttVFz7ni431qFrEo6fBJg+df1BywkpYWNl/SEvCnDcOm9zw73XjfE61noz8XIjqiiYjP
YRGphqb3nxOiaIhnXypW96VolYu4hVZzSBa5CwOa2GRfGpj7pYeVizRG3lj8WqKWxQLZLAum4aVL
G/sBwQ9VrR/q6Ge3SG2UYd7lGLJQKso0e1WLJAdkaXiZ4qYIzVkmP8mao9sFsUNovp28W409mSv/
bEk+6fF0p7zWGDEe2vNPr9C0+6rMcHp5FHxeBs2EVfWlGcaocazoKss+m0mWZ3jUFdVfjLfJu4L9
shduJDeEU5NXY7ZI5Vp+4e/ksvdbsewSj7ORJFduDOh7lC3s01HEOwKB/hH0zbDTq6mm37co3Mci
oaBgp0qq64DrowOg7ps9+jL+doIBdhV8zoaO2372Ww9vuBhYUARtF5pR3hz7KM82OFNctWJ7RPav
oVyyJaDztVksCRfV/sXmvs6Df/D6h8Ermj2lyNU+13TJFBL5XRhAd65CW7n1YyPG7mh4PjqiOfHi
BIKcsFaX4mpgjNJXfqyya+rOVQ/Ozxu+i55YrNvbnc/yrcISkah5ol8g9gKunW7UrWOSdRshy/aK
iRRhZEoR7HCX4vgbJ0zltFV2R5oMlua1ZIpvflf/lPwu/V7vVJOuNd+qfo5xLuwV9AoxrlJbdR/A
Y11tH2Fke476KTsMVtlsVDBnFiUW7vBe01B3c0caLFHOHeo8rJZCJauxtkYVMHhNqTFeVSfj7LnR
SckP90rzU5KFBvCObucZQ/owQvG9YVafDfHJT9cc7TAp2pTXdrJLHGNnXbVzBXPB9YroEi/I28IA
fmvY3YDlaHS5f4HGjX3+DCKmQIDVo73gc8cvkm5nUMKyj0pjSUCj07ERc8OBGp4jAna+lQU9FWjf
bThXuIQXXK+3gHth+lUbucB8m86ItlkC4BfErUk2FehvG1vFWsABNhcgcLWggafKfsDTsKcCwjmr
BR8864CEpwUpzFKS132pEsFov0CHS7/lHWiXjX7R2IW6a7kAihH5cVCSODyaRVtsUla/B9aK47lf
4MbjgjluHNYeePtVc3Jl0x/xKxYPs1HCRk4rMMlutqB4A3mvEj6YOSxl0nDfDNjKrvDzT4Bi9jpz
qYmt0kw+ab0pLmKcPMjEKFXp5BiP7Re12V8AzsGCcta/oM4L3jlbQM8sA7DGwX7GQvkcLDDoWPHB
1iprn8GJpj4kgUEAOjoi3BtmXzxp5k9/3yoX4++Cm2bvMT6RWU3WOju1g7dgqc0vQLWZmQ9uvei7
C76aocE54PQvNi55pmkV27K/c7inbpopw4OKC+zFoiX3u1fQw5Dk3OmnOmE26jvvCY2FOpnRFROH
lORM4ZqC4p86kUaDwVQhcuSxuuo51SUEurObGjgbc8xo+4o2430PE/g8GvQ5MlHSyhCZCqpSqRfh
KJ04xEbXXAoajXYAEhcJ0HzXXWYa7NDDdqL7At9l023w9INDsHhR7kcG6E2kWGti2BW82iYw6zbk
EkaLSjrzEPGtgR1TOnVTSAFLeU7Zol0z6WMK0x3S1mVONwAB+Y3u15Tf2V6/baVffGca8W9JF6O6
x/z4v2fkm0ynx+6cT+XVGPqUdUesP5FdET/lbHevHuWPjx6ww/umSeLNzI50KwiJ3A2q8w8sNSUM
B5SNDRwhwaGbpP1jalvkMBJpvVuSt7RlNSP9Bk155xu1JI7oGFdqQvJwgtvFp2qcH2OjWOBYmpFe
uiHgZs6wdpYOtiE9cbJwyGSOM9HnyBTx1Qhktk9hopAF6T2fYLTvsWOy4jX8A6SSqEvUURd1si2Q
jLAHiehbgss1WRW1I9+4/oGCVtqQns0hl3vi7A1dKcb0o+j6PFRWrZ6swUI0jzKvJSWbdvEKnOQ3
rO7mmYKE8YxwvvQGunrG+61JHhy3Nx5JaZnU62U1zKCGMYkcdvJSN7WEQ+BOt0RWiGYcTM2eJ/r0
nlCM82QltidXPbE2lrUWLknTVjBp+u7otN191xNgZj63jK77rjfucrmdGWFy/fsM4Kjckxpp0xeb
WQBwR1e5PU+iXMfNrCrIkasSh/ymN4idzNYA5LzWJ/Xpd4O7ifKZMbhNOYITMoUDCXFqhuJk7nej
XjyN09TsUmjtQJKQdfhRinVfluLeWpQkp/SOfazV68Zt0/9gv/7/AqAomlig/t868um/98j99iV/
3JDtXyge4KjSIffbgWn8Ax5r6NCYiX9y3UXNteH4/cNrRRLzT96qgEQhZkzL5XZHhPTfwH4hQv+3
W3GABOaTFnEsutn+Tottos4XWTy59L/XvhHSc2BAZzLYPDZhL7Ua/qfH6gZVKKf1J7pU5QzMvnV0
DeVAdbwrHwURHa3A4uTittxoamptGmsi3tHopgMOVq8B7XnJE8oYvG3R4gcYL52epzDGZtPjdgDs
Y2ms76Qo3PNgN/Ijj8d74vAeC1lTowwxcT3q04kPbGUTr2tTzY+ar8CpKvpEIJaSSGFds2T51I4t
CmixcjKEE2ZSZ4j0IMPKvWj8vrmR28wf2yYKXqVQFlM7D12DD9mQ1ScXbiiC8hx81+g2rvgjZldt
poDy7h1eE526grksNpA3/GsOXva1Qapda0E1vmGp5onDTLut+hn3NBbkRRU3SU1VVqJBFK00aAmq
EIeMbNGbK53muykt5GKjSoOPKvA/xDRffL3N8EPkkNT4Jbobete6gqbW93CyjU2XLbVj6JL8P1bQ
0EhdUkCuz7NOdzfAlRWX8KBYcXXmSLQjALyj4Qz7UlPFrWeB+jwlBXu4dh53OOHm+0Ca85EH46JI
p1xcWaJp6T4RWfrJ+8G5z3Jyl5uhMrUr8RJMYo7bkkeZDGTdrnxKlMcV3O+rG49YLxxwSnMfpj/h
znYG80WrhITZ0JjWtbLjBf7IdbnwcO0MqaFOAufzsE57u98YJgRFbTkNR3K1WwvI756uPGCWMxDu
N20u6i3N79oOi7Q62IlJlWBheoeE3Maj0ufoQuy9OlcajG5qAbT5OvXKHQxiHoPdmS5Xz9//je5n
D8md5iwu8DDVvyDize9I8VrGY3lE2xtFtfZ+o46jQiCskIXFmDyCrlEbPcF+8fF1TPxHcfhXigND
/z/FtJ44mPuPfP6Lf/W3L/pjNUcMHlAwKbdFJDD/tJkLfnEQIzhm8Yz6iHYcfn9wFINfDBs3PtF6
mKXmQqr/0wlLE3eA4ZQQ/L9d6GIgYPzZZE05oY7w4TvIDxDzzb9XjFuulbS+gmc8GNx4UAoN7340
YsV7HLh02jDvDfqPTBvZqzRkvHAL+QHcl6HbY0wcdlZjNDu0ZaAhf3ow/Q/WdMf8myLCt8ZLwpNI
Nykv5fHzt53hJJ3ZyU3a4Dy4gNU14CJ+9RUcDpTGyMlXRg9zzLA1e5O2Ed0fbDO0eiCFxMAUffpl
adxLwJRNu6lnepdf4DfHF5xSY8eBLY3XIsHjQTfYUKstl3HNXwsnIxPHUsCXGsG1TvP3kHjU2tbz
ErurIUYbO0kFSqD9lsxDzNVJKzKsS45oMMZJMa+5iSFGs9YKjlALjWX9l22mNnjidE+gTAWjb92U
4fbfgop6UELdxbDiBBesQqnq/UGNog7qhpb3/8vemS3XqaTb+oUOEUBCJpzL2TKn+sayrRtCkmX6
vufpz4eqzg57Slvaq673RTmi1vJSCkiSzP8f4xsc3PCorCPYIHDKccMYu943w/SImzNNdligyZWM
0QffgB6BuREMiAD8B6CA2r6O5vpYBbGx78gsfYn0sL5yMwTHMm7I7yqOJU7He0VWHK4FCDyq6Vps
VWF/HLVe20RqZsVN6SFdVpaYzvMg3GkRDklaU0Zxq1nuT13EzUqL8LVuCPoKf5iYU9RK7+zhQqPn
dIOKBAmjImpzO0T9eB6o+U7vgvSqnjrS1maXlI5mkEawcxLNwi2Jxcwtw2Y12thv+TLrkbzVnaS8
Bfku1pnvZNd2P5O/w6nVSC441jRk9wQIMUZDi67mudpy0DV3lZsO9xNNI9Lz0DCMsrT3OCfyXana
MFkbtezWDSWM7YxOxQNFXm4xp2grMev4OiEoHKhDDGujCuQNd706wwpe72LQhMfAEC4ZedI5knaT
Bhs/19MfJXCy+0Jx8K0GAxhM0mmUW5poRkJsjueiJyQ7UKHcoZuptvReMTCTV7dOp77emlHRwhkI
e2s3VwS8rEjuCp8Spv1KmPW4JtuEohur/q2u8CjgkejP7KHptoiZXFpT5JrhIs2xWmG7nvNW3IZt
VtNdns1VUEchUxrCl78bOKJM6xld2Q+bH7LG8sy31HG7re0OxpMZkFiZxdP0aoKVu6iQMW6ccaw9
FJU041sqGD/5Es/IhGmmHMxexvWmGMREzmWLSnLPF5hOq7KbxlmZVaZMeqtVShFIuBMJMGkwI2r2
tXt7bGiXWVraHly6qCTO26g6R+7jocfO1KwyIw3PA87IZygUuXvkmc1rq19qYT0ef1iJ8QoQrPWC
lGfARJYO9f08lPm5m+J2wwxVJQv/2N+JglQc04mWtyt0iHsJ2G/0e87cApt2C2BU5Yhr9iop5CFB
xOOGw/ys+nnc+kNjHVwohysKYtQYSwPbNyvh8BPSk1OvSgcI3ioL5tzYJFGdoMXBcTshYa3VY+4r
t9vY6ELxR+GA7C/pVluH0eC0t4IDQECs0bdhdj4VFHdW7tT3hyKQhY10LKXWGVP6Qq1eyHrVR4F5
RSN6uJE1NCzcYeA1KZA26ZXFi0HTnWQRapl9oXEuN9Atk2ckLyXLwVkW4sVCwpxmD2yEKoBDoi22
I1i2C3/p0WrQzJqNWjq30dLDVWyh0o3RRdZGX3q8kjmKO3Xp/PazXV/AsQ+vI3NIvpVLh9hZesXB
1CERLgdO7W+tZLtJkpc4aGkwR2/NZopz8rqJplT7gV2BdvS4dKbNtya1emtYB2Ut65219LHrWVTH
KTOGn9i/US8s/W4okpVH6WQza1LDPLf0xfW3FjnAbOssdGHFqqGv72xR0Ez3DRneGLZpfi/6LLpV
05gZXlM3wTUGoBKjxNQm6dpUYfNYkLyVrSy0oDYMYLr4/tLPDyu3gp1ljP1Fi5ICcQnwArDdwqH1
k3ASv9LGRR1g9+h4l4iJ/jfrO812LRx2lcJnLDWXIUixms/R2YpdPIn4UCfmuK0GVAmsDeMhXpQK
aEkN/mDSsc7zkif06GBkE6y0IhhUW+NVRu4QL8oH400EoSZzEUQ0aCNoQnKe7ql7nLWOlG+PzdOc
8CzjNEHZT3CRvaG2TShfYkE7b3CsEqbXKB7ocpeHmMPCtStCg1GzF5N2PxPRhsA9auU52acsOXZ6
HkyOj5KjOLgKNaO0NTCCRkbGhg69pSyt+HKygdNYHBz4D+bRvMp50ZEBL4ISbCj6GhiLucnCia5y
zR+Ro2uP8SJIqU0xnlk2SW3rpgwRrNhu/9IvIhYYPWpTo5vdL/uS53QRuzBLbfDkbxoY600PMy3S
mAbWAompDlmMwlnkNTaxocA5m1lZ227ScHjQdnfFbqqhp26Q+uoPMm7bfFstQh3sImh2pjf9TmAt
Wp74TdfTvml8nFANnKXJWN6XbyogrJj1TxA/yQNbOB4X3nEr7q803UpuJ13eJaNv7+M3bZGAmzzD
agzFRfOmPqIBaF75SU4TvQ2Lx2mRKbWLYAkFD88L3gA6Jk3E+aNAvs7PROZkLoInCu1009Uig3Kq
xjhvWM54ixaZVPCmmGLfhXoqJYCI4pIykycaXD8bzYBzOhnkUUL/LY8xmg+S5AZHo9SO+igkMdMH
magVVXYLl6a9LBaPjrW4dcY3486iQYX3t/h5yBW7DdyBjzUuwgsQJyEyK14xAlGlYW9owdJ4HawI
0bydWegjFsQrGZS0fOOxenbcCmMRYUHukeYroAq6YAB8cEW4VAEXQ1K9eJOcN5uSuziW2jfzUglf
HuqLNisO+HHcn1fGjK5zeLM91W8WKLYn9XfzzRjVi8UkhV4TF8KbdUpnDvhbd3FU9XHNlwCJY155
QGGscTMOfohDGBE5toNUOHfj4tAq3sxa1uLbcuqEhTZ0F/d+IdP4og6nZCSBRmWIWZzxoYZYeYvY
Rj1W8Aj3hUT9skoAsrxYBknWTqGqfF81NQ0yLch0QdbYzCejUmEH9780rk3E7eSqlmA/gk5B8Ml1
K1qneqAfSidOdcIQe8JHRQcpdUQZJNoz6UwmjaD/Pdb9T7LJ6BItNr7/vlB28RTlr3+d6f71X/z7
TCexEAqJtxf4LvZD4hX/S2+pDPSWurI4nxmw8Rcl5v+XW2JktB1lEhrGYQbKHhW0f5fNLEFtbSm7
Kd1wdU5+6p+UzRji7zPdAnmFycY5cTnUyeXM9/J0S1dhsQD/n8lFIQrNZgZBygK3tacLirl/3I2P
TmfvhqC4Z2NCoayDUfrtWPnHEP7QpcCH3dkDWohk3FlhgV45klv6X/f8PxhludA/RqE7NY52yCgq
f2y0x2J8be2vjplfXMiJAVpFhcW7xhDdfKP0mynaVPPz51dxUsNcdLpvzmKXqDrDwSjw91VIdl2Y
pJ3aGywHU7wGbioqi5ssq/aQ7LL956O9e/hvo7mkyziUG+SiWPjznikgbS3f5dqbCsyVesMfUabA
9wdluvnnQxkmjtfF92lbpwd0vZHwQEaDCwud4H6MoQ8FcW9c6EQ3/Qvp+DL+3+CV6ls6BUX+p1H9
nX6YqzJMXMCUS1xGPLmHwCAgDQuGyuu8O0/SdoFKkHTsj/O4qoIx29NLmf7p3GBQE+GyEA7dD9TL
f99KbLpUd5EuehMWuxWIBPREhMmvfI0/Pr+V72ody1AooykukllIpfnvoRKhlXNZarWHfwcGT+qD
EtAqWLeJyUkWiVN1XU7wknEfhRddSiv+8/GXWfGH1/5tjpooxK3FX83SdDJrpsAqQz0JGs/JSAWQ
ORcoq+Hb54MsF3E6iDCZmHilWSKV+fdFjkbR4uAwa69tK2OvhhDkRaCEf5maZK3NEx3qHuPjtsCv
t/t86I/mj0DaY+oua5bx5uH+YyVxbWs0sGHUHvvPaVsKNMdUkfABKU1fzKIBEsgpxCXx+bAG5bp3
F80pz+JiTT4KhmGe3Nkm1VBf91Xt2VpevxRK4giO9MHcqoFVx/aRn1Mv92k1dv5RNHq3GxvBI4hH
Yz+N/bCPyrp+MMNZGFi0mnhTt+oG82JvbzgOAnqCt70r8HtuRDv22GJ9/45dYReuFIhf8padkR2U
is8a2SuMgOUjEkuEu06D8NzovQ7zL4f1EL8opY1NoqnwAkzghHS5K1aSeIMzWXfxIdRTdaZTf/up
ZQgW8CdP4YVeafKM8z21BV1rtqFmo/MM8Cmi7MXdSBGoI5Y9m79hLEk3YRnCY1HVizQzdfQjGOM4
zgkqUzNVcbM5txKz/Tbmk3Uz0J/Za51KtwWoy4OVLZD/zrB2sNDYEY6lceHoCYnLwhrBfo79rVAt
P4QElnM1x9O2mB1z4sTXGBc+ngOviFl2g6ILb/y4H17cFlVtPwsgQdIfmQY9tTItml+HXPo/whJJ
5Aai2fxNDnSmELkar3U9aim8Mav9rVUWzvkxTtsHmJTAB0fZWjc9pR6wP9xg20KjMdkmKH4CKujh
2pKDst/i9/NFy+kYB4JPAxTxD5wbyoetYk8ea5dxYL22Dfv0YWq7X/E8frNm89VFUPVzNFEBWJ0W
/WgThDH6hL5lVYe8SPlgvc5kEburcKhmL65YMeK05CHYPvblTufnZSO/Rzyq5Ji5dvMQLVMfJI46
yyhLXpTZ4G+FXVMuZI+OcgC0UpCLfuPWZb2jzqDvKfCQKcoHJ1i7UIi2Do6zeE3WU3C0J8v0KGky
gDnLdVXF7R4aQeLFdtzfkYHd3bV0wdczPB0mBjLYmzTgxAOiJjnCdkCBqhXdtkcRfuW43E5Qk4Sk
ZHVpbky2TZftADrxEJsy25FOg2RhRL5LKHHtG7cUiIKbKYj0uzjvknGFvtm+In8l3odBoO8N0rif
feRbaLxMzb80BxcrbQK5s1tO/5hffd+6mkIQVgSQyDWiOOuILbE6rzRl3BrZ3B8kHPRrXxPansOq
uFaA4c8HywbcU803ZGs0HMnsXve6sJLmoaqJvuq6ERkDLUT/uUXMTGVzKFpcj522L6bQ+W3FifMb
y3e7bhD6ntUIE59Dote3QVdZmAuwvaIAbl0gDu5yP3xkIxtjHn+lBFLG66Yf020YlLpnNMbkQdY3
z7GyWfc6ktOtPzn04gH1G3tH5fXeplT2wzH9nuKUHd7oWaV7PXoGubG6EV4QbD6xyizDeTESNFsV
PLBL3LGkkMJJvci7wL2ifCXuU7eFukmJT9tCurDPBpMgF9En844yjnONKS5/mqAD3dTTNF6Pcdhe
joASz41RTReoqOyzBHz23qhs0iimVt6VFFY2sKdnFPya069tnXzLVYVMLsQuj82wJkInX6H2T0gp
kNLeRIjGqIIP+m8rkm22Cskfx4Pdx0Rby8bD6NlsoZE2e6aGvRmxI+FaKZt9W5BosGnKqIEVEVIe
0K3qLB0kVZywqML72cw4QQO+42fafijBVdPbNVU+H/ltg3vTKObjRMLCGR2CaZ3aflStY5kDQbKz
mHx7Dgs7TtFygzHRPdhAhHfQugvEEks1PkwidGASCNXagTC+44DQbhG31wet1lMuo3KmHYdSbUsG
vU9ZGJzVGrsu92EE3LYyOXRe52wCntGEtCxjfXIDZd2BJgd/t2UVeMQMPMO8U8pD39y/0gwmATRw
7DMzN/L9UBCitMJyXT6RmmU8U7RtJgr8kf+7cbv0YWpQodOOSo5vf93MpY2A0YIFNwaZSTlIDVfD
HI9X+IDbbe8kZNowh988Qc7GMgI8vm9DRsDd2Do0FiEGOIWblUhb/TlJ2uY7qOVm09tI7VZWTQBd
RHX1Ai92DMojMG+tfPR/xlZYPPRRlu1bt8v3hJD4xIwb+qItRwhV6e5aH7vkKIvuiR5Ze3CUJBgv
6OCpOX6iL593ko+nur90W53bl4cImWrDjS5kQlXP0KBwrSajGL1Cc6lJOaUhDpSjEOLoTp8dkVyO
CdIt9NsbK55nj3hafmF9lLMHr03eGVSwf7RNP99EFnqAVZk5ERRhJ2c/IwkvmsuOYVG9+MdxdkDJ
112/ph6g3WPZHwbMyzx6RyANKJSoD10qwl+uwd9O0hjRaC3tMx8p4z6QYMuoxlPigjzt7DmI1gdR
asnD4FL6z/NK3hFNqm1tnC5rh7LWPoBLvQa2PnuNS7lYi9V4PUhIV8Lo3XXhNtQhfDREAhjDE9Er
UCpKJjg1puQ4M6PXSrdQkFl6/krwQXcwG725bxKSc5hIwbUMteCqjTsXSgOuXGk1LgjGMic0VMgf
LWfRFjefCdV6yNmKNwAF96avjddtm8zIMPX+tc997Vu2+NgJOYiNjaPJfz+nhJDr35POLztaYtjp
Vmlc2jTU7wNERtfURqcjSFt68PYY/cy7xrlxix4ABg2n76KbrO99rVnfY7ucLvlSyV1YhdpmAny5
0Uor9BSAlYs50OpbHMX51qyRSWDUGy/f7npL4tGmaBznylw8KXle8OFr4jP4ngaAEDQDOS7ndcFE
3I0YJc5UFebb3IXTmU2t2Ja4ptZjrcN1ofo/HTtzSq987MgHg+pnsn6by7NjzDeuZjnsKxyyE3AJ
XKom97dZqgIsBZS6V7adJ1d6FWcHUAXyh0tG9771dcvGO8LHEKoPj3+u5oukIePDoHBL68EV8Aqn
JGQJNIzbUIue62QaL1kUpoMJH/lK1fMMjM7GkTA15fQAWsUGuzOj353Rhu2UkeBZR2OLkU7FhO+G
lP2EmRytLrPP4mGmSagGbevX5UgeRcOnG0c6Ytqq0MSS2qySDaIWH0e5gf2eb1N/cGvq/SvfasqL
oQWguM5VXtx3xZjvOhYc9kC5ohNpmS3xBATk1J3swTWm88VEIM6x8uWwE6YBPhHmp3bf6DpiWUry
7JgtJOppz7KhBw2vJlw1QqSaCEWm08MopN6Y71sjTx/0jumUlTPbajcynvXAmi6sjF6pNQz6M54f
k8zpqBArzWrQuze8mBHdg+M8DvNNnSh1lIM1bZ12qlH8gl+ketqXFV0cSXmw7QtWuhxSxI0uR955
TaSkdPj8n3sLoC15P/T1zrtWQ5rKX72OBSVdjIiV7xEqZe0jXcwEoPqwqUGnLVd0pcKRoFHXDi+N
OTLJP4myOwzkRKU4cb6dy1Dbc7aHHi/syXyc8smBR5tXdwgNwdglkXYW+P11R7t7hXGFkJpYe3Uq
RD+Glf8QHabMFB7EOZeRbFK9YOW0g6beOU49bIs0MPe+H/XkAfntGSarukN2rqstO8TwWM5we9uQ
5LYyKtZJI7MXlWsvzWxfjeiEduY4ZMu+rTpQOgfYM0f3QxHO69rRAo/Vas+N6NeGDgc18DnekV30
Q8tRQSMZKui0EdWzcYbF2SDqljSpVjtAG8Acq0qulzaNxa7KhLqJFPViLOHP5WFAFBYJeDJKQf8W
ou8QDcXhY9CRzpegrwJp08FlhLBc3JWWNAl4C3RUmpkZnoWxLK9JDy9/aAGpf3zVMwrnZfdS9kre
4Z2nUJw6JC/D6Zhh5rrJHsde5xE3QxsdVp91bTn1fB2Dar4rUedu+wygxZquabaRs5RbVJV4LWpQ
uUROxru+SqjG6Wl0pC0/kfvWwtqq5+wMbKDw6KHbbr0ZikCQ2uZ0Y5KcNfkz23vj58hx/MJwu1Zf
1yaM8b6KEY2Z5BRe+/NUHNqJzEFycEhYdDpexSyDM5DQk1oie3iK5ATaz1ZoVcO6R4B/ZRltfJPb
JIp00VT/lDX7K5rooXk5OW77k26+OoJqzL/7k1qSYrCLPOjLF1IaGTG5oRN6Y553Z2HkWBdh1rTf
aTzbHjrc4Yg5pT8D2pu8tFbsYxsweLhF1/rXvSqzX1mD1QFIu/UEsr6g64Ro4GggeTqvW07gUuOA
jYsttzjrNuiuJq21volcZdvEt41kMVqGl4U2vSa9cn6YhcqJ1pshaQXpvIQakLVELCAagnDmUxiC
VF51GOw2cqpZyeI09qBLQfOSSufx8rU9TpwqwEyIGSWaA4+tnDd0We61NMKqirowYJVfUbMlp9id
OBQb5fdaxALwQ0r1QrcUocE2O+N94crsvkiy4rydU/NQ1z5bqW2QTX5A8yopnQ7EVDNomcdxSWqv
xMdgOx1QnBuddB5aMkix7nTOnlPMQFJv5H9Lhdae81FMr9kqxk+jIYpvcZVUP8oOHtm+1GjyrCK/
ihIa8IvbDYcqyGKtzW/IYh7ydQPo9TGpJd76rh7iY292r8HgDGBqHKLeXSc/E+xsX/ISVxuxLs1G
asnlXPS07huhpfs2UdV64FGdJz0ooxXdnPaSQmBwGbMZWsVWGjfw++3qog4knJgaPT3v/y906/Qh
+aZhMKYttRJ+C125aLrrBDnSxgrS8GGsG8GHC9WgkWf+TVOK4pky2KMVN8OjNY13M9QAa6ckDSUt
H4x9XM2s7KUmQDYtACFXoeQJw6oG1JbCk/dhi8iw0xHzkKtoM+NpihbWPkSdCTwMw/IK4imiPPx9
Hl7X4BmBEewTVkJ6hxpKlGBU9xx1+J7AFnlcwKybMnC/WyNsa51Qrz0/hWi3sWrvrMj6pQgmJUSy
nZ6D2ScLIRkcSARiii9cYEZ7uGTcMbTye5Q4I2gcl5sifPVd9aF1H/WkI8RdxAtbu/Qxc/ZUUwgf
zgZW04rQvOYM8sCCnFyN5SyPVSUhLw2t3JZp7j8VbjKv03pwKBOK+FJibacDB0x/ZUJk9RBPVaS+
DfltjnyEHa5GvTlrD60zZTd+pMlrVenEGcbSvASnL34bAe6JIiYYr+4i2KmYeq5yewzPUzshPKWM
XWD6AHq07mcMTN8Pk2afsdxu+xKQ89yO+o3vdxI3CrLFok2K/URD965lxcWHQsfYdXt9X6fdfdDh
VB2VLo8iKKZ9O9SPxF0pL4Yqvh7YCIJCUpoHHrY/ZyunjoOFh6sJqoT9b5H/7loSizZpWz6LKi5/
Nk4LzAiwbpg8F3oc62dG2flnzuDHG6olA5OtMe87UxunNXxT272MUkiE6yKvYBQL4tTsXZVTRl47
Ye1e5lOd3ueZC6/Hntx9GDXoeSlh3UuzeR1HUlN0hJvruhIE+s7DC/F72dFOzYz8A5tDUtWT3w0z
9pBFrrE4uDzyf+Mj77+NbUQ+ZAF7Y8vHOsauMN1Q7nhpzKjbIPJaAlP4vpJe7HWjfFIcQUaYXHat
37CHWlJmKRNpnWO8WG46nFmFLbayIsEJdVp9FfiG17ua/zuUwr5GAG3eNKP7uxot7SHg1ftGtmkd
buymILnErUd/gxVugUrYxV53xw4tElkv6JwxKkOU/QKz+r4KatJ1QslnUeKmM0zr68+uhGhcInUj
6q+qitMjETTfMK/MXiA53bqKQv7nddePmiCCZotu4dmEPXJSaQ7qSjdQRzNc09r3sIj2nADQYGB1
+6LdYiypQ++K2i7uPrbhdFz05d//WVme538XteXcDS/NW5F+8rtfuGrGlQYIA+KH1PfSmfWnEPqO
15Iy8h9U7+G0SCUtYVrOu+6BEu08BHrtCRVYNzYymYsyoE76z28qj3CpYes0Pt8q3X9cqQVhrrMy
ejBv7ZAe4/wabNWILy4uv3h+H7UjLB2QoSUozUE7//umJiSuIW8c6CwRrbQxh+JROsXj55fz1Rgn
3R2YSKbkba09w2yhzNR7y8luPh/iw8nB/EMXyFS0Aer8fR2uGztDbRKPXPIBuwg63TwSZE61vB+i
H6FGq4XE1wWeQa0VaYN+gK74VWvn/asnFsSzcHj/XM4vJw0Iyy6x+xYu9lADw1qL4HCN+aeCUhaT
4lq6+ebzi35/XxkP1BDEZts01Om7V7G3cqZSVF5GDveZJacbNIPqi/Xk/Qsu6KGjmaa+s6CBT15w
NyDvDnJP5WGrQs9ZEpVSlP25iilofn45H4zERUDIRv9iC0udTBPCLKJ5mpzCY2nL6d42Z9B47ss6
fvh8nA8ek6Gw1xg8K1auN4LSH28XiSqJcGtVeHNE9Hr6pDkptPJ8HVX+8fOR3gurHVTcfwx10mzk
oCohszFU17tU73ILbOCg/kVeIY2kz+dvEy7IPYp2v95UVutsdCwpPyX71m07Q72LaQHtzYazdFYL
qmCZNSdH24lLxMlAnoIhnC/8lM0gsT8CjyIlYzZX7TY1QQEdSUsfL4eio4w1dTJdc9ZGx0hs7BcX
itnodG2mlUlxHxm9bWCvP3n9MHVqws077mkTtt9dWJiXZCfcwnKPnrK5w4CWApmvU/9nPSbBTkEF
onElD1JihrVpzxhVmazN7ltGHM66lSDoigzMnXNBwPZMTElSbZtkoOgQ4Q/361ggux0KBE89dl8t
1rr1aBWWR4Nr2LStY64ZJ95wjlfniYWWISYOBngGoio3GNazCkaYMQVxRE5gogwDI6c/K7RaX3y0
PphrpkszEgULhkpTLd3SP+aan/UVbdiJ+xJjd+4NVxx46iPJyTWqV/hUg/f5lHvf+RXCVJjGMDug
+T3t/FaF1feE6RDh5rSIYaMi21Zops4JSGn3vkNIUkj95R5Rc3D2+cgfvL60tfXFREGGyDvxRQ1F
UAs7mXucdacfPb7Hx4qi771tyPj186E+uEi6vKxGHHj432kPneYIm86py72srymNYqggwm4xF2tx
Xh9kk4B8buiyYXoyqdx9PvgH18m+Cn4EHj1u8qmPg9SajrNnnntkkUf7asjvgzGg3xtP/07X/G+l
GO9HspZFylAojJT7LjKAg2AT4LdOPdNxvk9TPmxMhwDgOhXiH09TthsIphBGIcPQT81/5RKaFfRd
SnOxA2ktqb6I+GoYbLnj9Pnrn95ASxdcmLnYaujpnnxRgigtcyutuCw7E55WTnlBI4HCbpMu9MbP
B3v/AjIYWxu2BjZdrdPPV0WDOJRdxpVp1n0otO/V7PyKR3EfDPKLPcjyLv+9P2Uo9DmSS2PNt0+u
C/5CRKoP3VhRpltBwcQtbFhUaU9Ea94fqVV8tRv9eESXrSiWP166088LHj94w4xYGf0xccunYjLu
xRJuRmZGioXEPP/8bn40I9l4L0ZRl0/n6Sfabjh3tL5KPK3rjqDnPctKgFnoXwzzfmNj6baORkbA
4+NmLv/+j1WTvOsxAkWbePBENKLq0POWI1/Ezy/m/SrCKAbQGVZmHPynKaejZo4QI4zEqwXHWo57
6zTufqtc3sRVS1cNhCGcvi9WycUl/G6WLAuHsgHUslqefCnhB7Qu+pfEc23YhkPqchbPy4QgcZdW
3ZzTyWombEpwFyxYUjhmSmrfutq3YxUcUppJO7Aa9/NkV7dulySboCzZHCzbAvKA7DO0MfKbaw7S
C9rG/uK3//DBLHweOgKOi5b/7wdDXzJMKW+CvAW8v40nNz5qI8WOzx/Mh7NscSO7Bo69d1vOzKr4
jARF6uWtQjhc9J6eGPeOar/atXz0KABjoaqUEvbQyaOwVSrysspZiMZS0M32Q0xM+rj7/Go+WoFw
Z6NHxFaN6uvdPdPNMei0BAVBg9VM8Zka7a7dNk363MeIkT8f7qObxyXBNlrCOPCQ//2InDaSmB14
RafE/7XcuzqSN1ntf/98mI9ensUvqJDkcjA4ncZjA1xnLnh50sh2rpPJoM7u27+ouBa7OrCdlyEt
Y9JoZfPFp+qjNe/N7o6C7oNDD/UTHQRCn3gBnp02157mONiV8UMZz3e8iF+M9tGE59hjMtk5Wb5T
C6Zco5Jlk3hlQGhhJm08m2asbT6/mcZHc4SbqEw+R7j5Tw/8bmeOnU3dzXO6QX+IQp3MbhTHhJyL
PqVAr4ZvseEU665o+6tqypNLm2CRfQhYejtPpaS7BMfCqAgsTAeHpmzXxV+dbo0P77zihM2bKfDX
nrwuNVlw9pBlfG1Gi1phWz0Z7ZJkJ5wGIrbzHYpQSexxSCUzF9FDMvTNwXeLx5C2LmSkFiIiIY9U
kVyS8jQymUKu4/Mb+cF9pLHFFlSRE7PsD/+e/Knid4hGtttDPv8qZ6Pd6SWKKj+liT09fT7WB7fD
eBMa2otilV3332OZBtZHHO5s7X3jl07BYZPZ+lMzwfkgV34hjcj2ix3GBy+dYVC2Z0fDF+vdFruv
U7j6QcHlxfYPMlC0tUnrnmJmPa+EOVXfqnqoNrRke++fX6thIOekIsUG8XSltAADRLXTFB5ntcsK
KhTy3PQGWTIQtCR4IK4m+Of7NgZcygB4k12WspO7K2k5NFZVeJoeVGssarQmc9HeDJWbeZnkIP35
FX6wbDIee6iFnsxmcZlZf2w5iPGwwojgWm/sAyTcVj1s9KqoNgJZ3H8ylAuGziHhCNHdyQehhHPZ
ZgRNeIZb5Nd4Ecl+U608izrD+GL5+miOCl6oxYewSJ5P5miPLiafqQx4Tdbdd2HxatukmzU8vyio
bpwODM0/v40C04Vp43Bnh3jy2IyRgrvZzLk3E8i70tVwWxOuWVIH+GKgDxZmtMW6LQSVZ2wcy/P8
43mV84AMxOcISBr192Ac985c3X9xLYKfcbKh/2uMkzlByFwSW+Rre6h6jRXGJmK17ca+NTvpg5ge
CBeHxr+yh7rcNDIOvhVDjf3LpmHT4Wyi+Nchicoj2j0WOB9o+AZ4/Sn1ItHWR1BU4Y1JHgO0/d7/
6Zd6vs8aFBqcbqc1Wjj/ENoOam19HK9to0awh9nLuJ3dDMVFbjTJrsga4lZ6GCYcoMbgCj8Tu8Mi
ilY5dtmrkCilPQyU6ZDa6LR6EWYXPXmunkOSQVQkzZo7nOwyakXAuFELeSiUYIYMc0kGTmijGEyG
c/JDo/UQEe/6+e39aG5ahlIG80TQpziZm7JqoC5J5iZawadqbJ/IIr6yhLYTWbElpqT4D1479txs
9ijfo4w/Gc8OpxxE9JR7OFqXmtPlYCaHoc2/2Ly+9xdY1EpR+FPLpEznngxjjUkI/caFS6cnN2UZ
1QiHnJcq+UYn6oKu9Lqzzcegzr84Mp1SLfEVLONSpeWOcrg+3ZC5ZVbhELapiRTT/CMETrciP0O7
Qe1OShKNc844lZ352zbpq00Ks4EOV85CXpHeayP1teNBOwi9I+2mtfK1jzqMCVfuMX7QxnLjZ3I7
OKiP6IESNQcbkjkBu2Mm3wSGf0dkVLN2ZhsyXRtbJDPAeNzG/D6bNi1fEX4b12Au8XiOQ7XD0cU/
z2Z7HTZtvFWaMh8qYX/1KD5a0yXgIeXiR+CBLI/qjzUi0hs7yxMQgXr7NOEdWk2Dvk+Mtv9iZn20
Fv0xzunGqC976I/ukHuOvRgKqTesIV5sP39dPtraSKE4rZr02+SSIPDnxeiVWRYV6SYeTScCXOx8
xWH8e5FgTA+b6QvT2YeDLeEBbHxxt50eImTNYpSnvCtaKGFsFPO+t8odMjAElW30xe37aCGQlP35
WmDZe7f5TadJEJ7V5l4d1zdmo8D++tP3Iq1f2wjzVii/uJPGR/NC0VnjAIuXSp32aeamTLm/7NPi
MQ2xepgG0R71cDCpxW8KoYXQGKp2PZauuI10n/D6AGVzQPLnhRM4yc4trOmbwheARtsPrPmL+/Hh
r8eCSBmJ+q17ujDCzm800nUyb6jKV+EGD6HZ36WCZvLnM+rDcZTDSZHj7+Kb+XtGNSSnhiWiHI+T
aEk1p33KJ23YFF39xYf0o20rxSnca/ryhzp5D8Xw/9g7s+W4kWzL/kpbvyMN82DW3Q8xM4IzKU4v
MEoiMQOOyeHA1/cCU6orBVXkzXq+VmVVmSaRiADcHWfYZ+0AGTcCrF2HcDxu0bkN5VVTOcxLGxdA
w26LPPikUPGnBfzLJY8D1nSycXZ09GIHTmcLzeAlsHMUru6+qT7zNbX+tH7JSGmSET6SCx/lRd08
8z8pr+CYMcenLhavQxIAIs1x5aZ8Gy01oSWwcvRyndSz4FgzZnlWg/InkO09cKv4PqxnmyYT2TKj
LQwbxF1zA+y2WvklDgdwqPyN8gb/znc4NWFtt6gmtFZBhJlLm5X5qg8mmvbKXymhP6U4TTOTKNYM
wb8kvhwwq7KSNXx780agvORlbzqfrKY/3YVgntSlxMG6PW7A5lhZg6gVRH4CB8xuMnDVtO8d4Ryo
mcIiHodPLvinRzyPZzAx6FFsPb7tIjWisSYY2iV1AEJT9I3YQLfFnDgK8xAra4SpH2+YP3xF3uvz
tHHAIM677DJwRx9Ip5XvsiCy13EzumdlTIQ2plV7nzbGBKgp/vrxNd/0GkdBKNobk5vKFiW1PVpd
ETYcdGbzYucWU7CMh969sWMDZ3NrdA5xled3wix8mKFItt50yn4Mxr/op27doSXaagPE5U9uvfGH
IiaqBKo+86kNQtv8/eiIlDMJzCE4OqYQPZsV2RtUadamDZt2C53LWrBSkE85+ToAHIQnQJshv7Z/
4Nn/bYfE+sMZNs+FI8eANU6j7eiDYOcWuUWXFMwtpxatkVncnFj5dIXAsnQOPC7vpEuRJDJngV99
ThHZ0IDy4w4Vy8vBGvTNOIb6Q2wTeJvdpD8QFpeYdrOkGJsAIqwCZ4su9wXw3IIjW65tN43XCAbt
VaOV3S52aw+Tv95b+dHBrDLrJrNKdcG2ZRIFc4LpPvb7YJ/r3qPej9knifmfvj8dMGbQvblDf1w4
otyW5m1n8f3zTN3EzOfulKuS+8TQ4s3HK/FPl0J9idaAaXReG0cBCE2nugZ2U+wCOIYrUfvzSI8S
2T6I8+j+42u9PbfjVT9Xfy2yV16Dx+l/qbl5PxQJyYF0QpiJNIyZ+JhsYxuKSq5KLzcORqWHl53C
tto0tejK7LRgiauB2IpS/0/8ss6Sb03VVq/d/5lhft8qMTbAI7o36uZ//dtthfi0+PCvbF+q8+fi
pT3+S7/92vb/vf0xQ9ur5+75t39Zv4EXrvqXZrx+adHw/wR/zn/zv/uH/+vlv4NvmJucpMX/QgnM
V/jxk/NX+L//+wz98PO3uG9fuq79FePw4yd/YhyCvzgzXY5OB4A7lD1Wzw/bLO+N/G9RRfMdhugd
i8PmJ8fB/IuwgSXAj1FLIxr9L46D8Rf1PYJTKjbuPGb8j0wB3q/tuclKVdNwuJh+nLQF1ogcV2gC
X7f8Na4ijk2/CmeOzmdvrT9dyaQwSA0VZde7rDcH521PyuBKJmMb6MefBHj/BaCU/pMKyZ+uxDWo
1lJDQ503//kv2Q90qHBqoJwhg8NAKuz1i1aCfnPr6ZPX4h8uhOYJqdp8AOnvwmnJXgyqZhK7sc1e
szx7hRz6mvL/v6yry783/69ggj9fxiHNJbGmfHZ01KMJQVviKLGjNhCsA7+uF2CXMAtSyX9w61ir
nDp03ek/HRcDGfcsbEYqBMwNfKuU3meMh5r+aVOmn3wpl4fw+zlHNYJKGTkd5F0klL8/JEwTfA1E
mtjFw5BhAzBej5G6YxrnTkjprz6+g+/jcC5m0epCnuEGwUzB/HVFaJjZsDcrsQvq1l95zPTsUr8O
F5WWPOt+VCwTxgUXxsiw7McX/tOjo2eIwPAthDl+dG5TQaOPS7ETdVLd9Eh6F07AgB26OOuT0GS+
Ye9uKPUXTgViUHb1799x6tN+RPQi6FBDAiiY0FlDmgxv/oMv9MtV5vjol73lE4pIrc+5SqAY/GzU
nSzgxUKF/I9u3S9XOlr1Q1bEFV7eLJC8H1euSp+niuH4z7fXewUleaCDYJie4QzdPy7dRj06bluj
1dVRykTg3laLTpG9DJb9UCfoxDULwJSfxubGaQIHT/XP+rGO/n6h0GTzfRanF9jIpY5WKCYOjl9U
ouC1b1aYRksNVJvo1OVkFyOOYDrm7UFjgJ50nJ3eqApLCEyxrNou97Km27gcKggsuN33y6YqEY3H
CU7uKR6FM11n03vZ64gU9iSaDHkmvDZcNGJq3YUZVPWiEvwViGfFWs8Gcwlw2dl5qi6uMMcy7zPP
rE4cHNSfZCHH1VAoZxd6jOpXI/OXAzT/VeYppvbbEeLYIiuVv5J1ZJ9gl16u+yzHfJY55xvG1Ow9
szTDtzrkRWN0Lp+dgZ+rMbWrw+C3Ml3Gnh9XuCTkAGEZEqQDyOfRiJOei5AvnclObKogEheROVWr
DvEZ+aYVhiAP+xzP9Nrqgq3LGOGm1lFjp3Xvr7RGaMtC59tNBWdngch96XWlCWmS8y2OEua7GOpg
fhD+KVls1eGlYVh7u8AKgQ5TdTD0joS0YIbODwoNfxwKUFEsnYOKjPQp8qv8zh0yNFGtJR5rtzDv
Q767WHgMGj6Kwu4nPpMMEaZ4IugAlGFYvlCuzTCvht3EHUZczsHX2uJK05LuKeTWMD1Wiwu3T191
g2faM0Vxzxzwq2qH8KZzp+pkmE/nuG2r2bC+yjZNDl2F4yXIYwblXXWNUNU+4aXSLUNYhVsZ5daC
SCSZJ9/7cp9E6HkXNuD888gSwUXqRuUrcEHj3IBksXX7nBqmqQ2+v3jbeXkLt4BBef80drllGQSQ
e4rlQBfsGLP5WkS3/sRQEbyVJHsKGHFcFPVQrQACpBiLMMw4Md/auPk2KU1dnBm9FMHKjUP5EIdC
C9amIVsf+WOWgPLUy+YUMM507zM+cKvKrHg1vbja8x1HIkEObwAw9c5OjeCuYnPfWjCW0iWTDA5j
WbC3M9qssWQATRXBaYPOgVKuySPoQpU5kBpEBBAvyjSaiG5w19YN287WJ20pbd6yE7ObjMiIecqH
eZP4joZ7JOlulOlzQMVhg92iPEPgauAdGch828pQXQ847T5MzZRtUUR3dCS0xkw2KSyYaT2lfoat
UBsN+JaozPiKvqX9bk7sLVsLR2OVD077RXqdeMS+1zl42HnvClXxYZtes/Yu+DbYv0Oi4dDNk3Di
KHuqI7Pcg+Mt141qzSXWz68QO4NTMJXWng9ibJibH1fa2NbDKi7c+JwJboVZQj6P8/GEeou3L+Lt
fBn7jb+ChBXe4GTKjF8sVPxSisDZlZmLcaobuwAnjf5BtCNMZqwom0XQsxCmwS8ZoEleW4gFi1pj
hrA18i3juS9d33iruMW/vjZ3XSW/9vGY4Bfvmus+FO6Bt7F3FfdsSqPkY+lGLs9k1wTrKGOf02MO
F6bwsnvfENOBCZJNMXmzOYsS3bIYMhw9sgRWvNXlLGpORcwrcjGuyj4NLizi2k2tseuzHmiyxAhq
YbVgW6aG060YOrk15le/sPneZpE+J63mX/g0mHGlY/jbkp1BLWkwbrEEt/bYt3I1DtSnPgjpPOdj
tZJ0uNZOO7GNCr8OEGXM4xlak8MRbTlzYlgxV4bb4PanY0brcFA2DecHY+7e1ZRAATCbZlyFoPxC
xsN6/4op3ubUGCAUQYBiGfZBU29zvegxL005xMy+WrkDl26qqtklDCYtGaYYvsW0EHBaKpklbJl+
RPO4bpL8AulrtYkHEBhxW4iLtp5De3y4D7khWExDHYMKLgybvgZ3JwmDYVXgELJ+O3WHOHnsMt94
0QdOKzmvEUefjPMs7JJz7MCjjRypwTO2ndYLTesc0DLOpgVpsGTuDDwvBj9bGLBqKSe3+pIo7tDk
heVK6V6z5IU7oDTrOLlzvWnQbLnlrRRRuPTdstyHU19ctT1njxZxegwBmz6TBfccguPGSmm3RKVM
zq3Q1L8GBmhpqWFIm1X9hZ+1+a51dblNY4qORRBpZ12TXFiJJR+0NG0vRhV3Z2E63TMfPdxjeuiv
fNyYoOYbzm4KkmldxkAyYWWFl3n26NXM2yZW/FpF8zxKl3xhP981Uo92JipEKClFvex0iybe2Jro
tsZoy+H+FRekHhNHXnpz2exES+L8jknXct+UnDh64Ru3iW6IWSMyoAp/O2RBHlDM4xlsSP9wnHAB
B/HeLpfMqqh+R/XSbrZlHCxMIxbDomuDFEOzPOcwS8kzMTk306BYGpGenZRDrQcMM3tzVxTeFTbz
9QRzW1gUaKyo7nRAJEM9AybML21hFvuhtoo90GBdLCu/r/fgUvtVb1A9zVdhrVAEHcbBVAVGcXre
cP4V3hBe16ChEQ1kKbPjdiKLeA8TFB+XBcQT6e9t2VflAvitBTqVdIBS1WJiDOG1HdMYYggmDy/C
QVBhJJF3onxPGMthhI5AdOPgi9QqzvXRnwshcEi67hK/RcaOU5sp/2XrRynlvrixV5CWDFlw9rRP
fqZn3bJS+c2QWophXMPFK5n43k4Wwhvlvsyxck2E/tX2+51I0xS4IEx1G1vJjYlF2YqDQ15BedbO
DKvU0lXn4cqs2ea4ZZ+a1qJKgZv0UFF3Zo2kTdXhcxY7GcQtvG5N5t5XADmMB8pwCv9kvDkXKoKf
VdpmD3gXq+Nztmv0Lco99GOZ0WqL3FMB0a2mnWBZpfsbLyo432yX49uOiE5I2EDjD8zlOSvBF95l
1ImKpT86cvtxjP++tjgHxFD3HFqqqESPs0CBeB78XJ/t4qKw971si9fKYsB0MXRDqxeYVhFaYUDM
bYtTozufidfYxtPFFgZhVdIUz7y4yr1v1v5qNEl12kSUBTzy3jnYDLqflnS8TjO3DdadrBOx6PrQ
wdeVPWgBXqrWNrZoNwwb2c+WS4FyEfA/WywovKsxNDhuw1EhBUiS9OntDCxLmGzLYcpw9Pr4Xryv
xwXEET4Z1WwrbiHc/j3haSdoTX2r57uaYGLlmgPcZoasPHrMxEygmZLzkcYZ1lcTMVYWwDLj8HMO
lCYj7HGDz/Lmd6X4+fNQsGG6ZrarOS5GehFEJMCj+a4pDLhb46HJeL8MHt7ueX8djrzyP74D7xJ1
FgOSK64E2Jey05xb/5LxtbZ0imgQ+U7WBKQl8CBe1oQmZRlXBw1/wE9kBO+blPMFPWfucCAueye5
KhuCPdvNZvE/zKaZDVBh6l1KiHIsrI45s3XWstZcxx8u317BA9gUdxubg7GJjVxbArxznqFgyK0C
OvTJiniXZ+OLQa8LCTM7hPtydD9QbgwuraRkF5Bvbx2cCA7CHj7bg+8qFlyFQgXjFkxRIWw4ygf7
pJehW1YJI2FEri4yWrTSbresTbzoF24GUmRMidzjjIjz4wduzpWC3yoJAfEBEOyZYgjB+TgXHY3M
RnA30AxuhyjEhKYKTjXcrZ+Knri0rQZnvAg0J7gr7fEuC8b6VRPOsO5GCT6uq8oY84WoAVdc571v
raNOEMsBIN8R/AanaVW23+sQK5ATLURH93fF5X9cZD5xkSHMm+GhH9Srk28II5/L30rVf//QTxcZ
8y/6SGzyfxnJ/KtUja0ts7IGDEuKZ1TGXTrZP0vV/l8IB2lVuDRBGQOZl+pP5LDxF/gzxhnm0iWb
hhnbnwX7H2VPav3/tuV1LMOlsgUm1UYJQmfERkB4tCdqBRm/zlvjUAobMv1S4nGvdo1Dlh7Geole
o4pH4BhpZmgD8SbDE0rQ6W9oNwvnGQZdaRormIJzbOJgXs/cEvM4dnqIzFqDoBeW7K26bGnl/XKn
f3yVXyu48yf7ZUeZHMjUoefmMAcHMpajT+63/ZCjA2gOzN+qayMutaVDjHQ6Sk8/B2VCWvrxBXkT
vLskI1TzS4K6vkvj8ai+qiU5JC/sYzEQD06rzgMRlGMG5W4R9kW1DnpTq3dGo4vHAGVprZa9LT17
F7gcPBsnAqpyEnrJTBuTDH4tQFZSxDA72F5+mXjWuip7si00SLe5yaDs1g7L6gCLgIE0Ciq8so0s
bNxFjfnMtMRtvcw2WFhwrzVXqut8IjIw4a0/Az+r2kVa+1wqoBYQrRsvnCN+BzIuE5saJQGXJ0Jk
27V9v0EiMp6NbmLeNobFIhgszvrG4t07ItZlGq4D69X4FBGWXoQFJdYwAfaAVFTUpR7bOcOmcWTe
Ghi6TIvEa/luIEXqRy0GKBi5Ax9DwdtUsCpN8WjKAQaGW5l1fIFvGJ8oGB3rhLdsrL409cyAIeM1
jVszjY2WLigdiXO0g562cb3RFQ+m1Zfxvmta1l+E3Rq1LHAO11NTmrcMyZrqXviG0p4ss+POJS0z
oouRnKk6aYRPeCeZQJ7AjmhcOheSPxU9uNU1AD4CKjXVOj6lICniyxD/DndRgR2LqRJYfH9Ge51n
DE7Du34k4ZB9w4/jxUI2UzMagVqLX623NTcpGW2egmvT6nqIB961O3vSi2LNfbT6pZNY3JZEyyki
KKerp5txwq51Kefp7ANqjTzeT/Mj8eabEwCL4fnBWjkEtUZhI8k7DOwgpgxncQT3SvP1GHyoYvPS
PweJU8PaZCykGdmEeUB1Y9GggvZWlTTztR16Ea5JtQGHalDjrduZHQazAYlRkUL/ghzYV89R2jln
4xi5d5r0jPNBivwSpFv0bFKZ2FE4tv1lYpbecxll8l5Yeqo2xsSSjQddXcpBdv4yTueAGmNqSHCm
ch21BnId3GkINrsrM5k0LA+kx7KRjcftHZLCbS70Tjm0/51IwwS16GvLAAll+7B0SdltzfxGuZRn
l1gECa9jOvbikX8s0lf0gOo6KXTqCy4t82UVsUZaszT7JWmrcTua85PHsbR2Fxp+Me4iw8OYGib4
10fuDJvLg0c6bTNRDeGm1TXRPrSho64JH9kIGsZ0apeYCJ22GfyZg2NOlCRD1ZJsy5SCYRqaChdv
p971s/XyqQXdFI+HqucqVKjSicGWlrqcUin3BR58EUL1IcAt48xsbrNp0rQ7ALpTfdqZjdZcjvj6
hjjoWBy/E26pwZfE1ovsOsQgYacKrampRFrWySTnmH4aC+4lCR33UukDWUAQRNwIelDNLsz9XBE1
AInZixrV6fJtIWdK48HBVWQfu3LeFF1j81vUYHGG4nht3ia9ZlhL7CNj90Hlfm9epGHAQeFHxpvR
x2Ccx65PoR9pCdfUsihVwPuiJn1qjGaIxAKKXffdwt06u284IQwwvCEGNRdVUZaYv6pIw9Hcy0H9
rc0MmRMWRHq6b2uPZ97ljXGedpOl7v0+rLMXxytNkwLQiOvRutClaV4UvH8mrBp7wF4nYWn64C9x
49H1k9i0SNCZi6W4riGxfkrUhNY6ifzzEiXEgyP7cGYE3nho9TGQKqr+y1iN2hr4ZbxiYbRLq4/i
EysPwhVV8SRbFAkiKMMyRljOXuHsKLu4s7Q5rbWEGja5zcYm+y6xEhJjWHLIVCdC+Ppd6whzaRX6
k0adZdGVTLHjxQpVD9MkfwdQK/qat6H3oiJg4rhLlxcAZE77oanHdZY36goaS/TkWLJcF7ykVoR9
1jVNt/LJsONiY5Y6tR6ozADkO6+5DCIohp7ISBahAOdniYjyL2ba4omut91m0jryb6nQjIP9A4Q2
iAuZT8WpQ3lh3Q9efsWxLp7SoI9vpJ1fDp6u0m1Tg3eqRyg8OnHnViZVchO1bv6FgZw22jRdOds6
ERXkWT3tc5x1NjAucJZkuhkEoEfpBHJtdctLRzyUTiHiVTq1JUaMenUfu+58a6HwYEvg9OXS9Xp1
LlxlLSLKIEDovPY1abxmlfe4L5vzvBbcY/McIp5nr2LdKeGI4fZerlq8kKiGFtXWz+tx7nJZ1cmM
6ttEjnGVhpXY6khtVlCFxEOaNZR+lCndk5J0WK7HwuvP684Ob7A3c7daO2UgnlDigQeYfHQ+rnuu
xV194MAedwhcx5NBMwLEatmwHtsGQp5p98u6H9NdXLburUzk9F3X8/SATeB0aMom+Azsf5THEhIx
qcR/3pJKJsyO0qi6KixcSAQI005Qyyjnmupg8RKyNeqxqS6rQ8gu330cFx0lb29XnVU8zCOC+meO
7vdk1g6n2IsHJ9jjHCYesZDiYBCdSYzx8XWO2nlv12GojalHor1Z9fD7dWRcuX0bROHepkjNmao3
nNmlEo+OCjkw/vnF5pYvt5MJpXeSIYM9rEUEgXs/p2RcVbF98qYP0JI+WH98qfeBLEk5wllicR39
23EjvY4CT4CXhavljsZ52RN6O4hcKcN11aGdVZj/+HoYNDLtCP7OBSRx1NRm8o9tmxcOwMw4vPv7
FVTiIgAPt5xbGjh/cXs/vuZR6s2z48vNgl2cIHh4x8H6WER2FzSdvW+AL8sF9H6CHw5U3sCloqRJ
TY6fWmqF5J91CsrqHy9SunAO91mfkf5Mnf++eKrSBq+eZ+6+75MZT6RZeLsNn81jv98KXAXtXMAA
sGOSmfx+lTw0hzJMWncfdRQTx6TE9t3/VKv6p6uQUPowHChnvOutu51l1o7Gd3lTXrgJ7Rtmjv+D
ZYI/joUylWyHdPPojmU1rVmYoc7eDJsEYjCjeXD5BxriSDqM804oOX2S0r0/vzjTOcP4WkyYcdnf
b1+ZyHAcctfea1XoPhg9kPpJl4QiPRMR69IfdRNG9cQS+Xh1vj9ZECIimQFWwaDnux3BfHuiTwKE
bNazu0Oc+Q6di2BmSl3/k8maP3xFFgfSJmJwBLjHh6UHHItLFeZegblcwqmoDlNLezK35+rznMGp
edX88+/HDIKPsM35AyND6lhxxjgO7XMXGUtZIFnIdT/ekuh8utPfqmi/5+UB1QmU2/abPe67nTb3
PHXOE1qlbeAvUqNwmGrz9PxayKnBswztDrVmwmQ1ENfReBvbc1lLFW7oX9kkFxXdwshsv6Put4g6
p5Lmu5+54rNx7PcHL9MoFkMRnEio/o4nN8rEGZIRS9q9WVAzXSZhIh5TpfG+ZJKepZYGhPUfPwnj
/d6dR+mJKylFonM7rgNGOfWSkHfcXvM1Yl3lW+QPIOe6735j8MqMRTiv9zQxzus+rx+lBA+9spJA
XdetWecwKfup3hAlJdtuxHXzH78cqEajnESnZnFKvtUxf6lM63UbT9Jn1xeTT9CtO+mTEdEph6ZS
JguaX5+Vcd7tPUSF826glMMShXTy+56vk3YO+mH1SjsEL6untETGumSZqrm98fHt/9PFqBvBpIHQ
8R76h5QiYAAY1LdiyPMyLQFo661PluPogizp44u9e9R8M9TUWCAjaec4O4qLikwzRBvqI6R2h8Qy
SrDuXLARyRI/vtAxBQQpLMflHDygZ+SVfhwZwaJPlCu8gQiiidtLnRyuX2p+2zEnyLhVexCppBJi
RzY6kyGm65YLKPbUkufXYFWr6xgTvHyhDSRLNPsm8Th59I91zaWURdXL2ujQdEjP64zk+M1Aoiur
oCr+6UH8xpqgTcZ7DfHncSiUQMYWXtG2e3OifzzQpTgUtMy3kY4f2sc37d3m51KsAZtWACW9dx2R
LtLNTqq42TdAE098MAw5zPg6WANyqQ6zq8Fn9cP57fXLwUjNP0AqOYvrfQMB8vFTKqcCzHbj2HsX
5MEL2AG5b+wwuHsriLgeCEo8zHLnS6WU+ckLwDxeIvYs0kSsaXHluQfpWL9vMztHYIDOJd0bBpWk
aaWn+CO32xH6pWUumRLzv7pGltkrWdHsPQ8ipBBgvqNkZ3YjSgpgqOO13hdUEadsrtfUMO9ILHos
qxeTxzpqCrdNtz2//9LDxa7kN+HpsgvQA9EmznAAuXLSlh7/vLxwVyJ6GLsGaLxssPpYmG7LYPKg
KI21Ic3bQ0bhCP1ELaN5GIIW8Blw1KxZ6UZWXA1UG84bt9O2CkeRS0hF2rQFK01zV3blxKx4beow
mFMdmrLn9Hjs4Mp92mW2ZyA1Y+B7VTHvQwI9JXvwv8bSlrmD40tvxDUQ2b6GM0ntW5dD9WxN6ayq
xpyG4lEvjNz4PjR4aZymWsp+CZSYi6FjlMWXclT8s6fVaMlciO/MrzTw5HdQVMiKynriT6fa+xF8
yiyk8hLkc1xTC/ZaXObO+Eq1PBmWmRHN0taxUUF2EvmauhYw++NLVEI5XOeolt1Vi/imWCHnYXdX
RiGy62pCTrJq+s6oN7Qg1XUGqus0ct0qu0YE0H7HB4NvMaD2mF4st+zts6Y25lLUAJ54ofSEH+Sr
O8/OwMe9EQib6Q2aqX0quZuSikZPbS7JcDPauGLk8tRBqFx1U0wh3C9G11ojHuQ39sjQUGQNuHnX
Ku21G4WbybSss4m3VqDTtq8xgrFaDGgH6XTXRgILfZWxXOJL8lWMA4zRG8QS+Z59ImXT4lfQd1Jb
TqIUsMHNeZJ9ilhBZSlJJExvSLxTW4bGcBLj+YS3vDKQs1RNTk3Lh+g2bRVTQ+aCbjlVRjrOqrk1
SqfJt5gbscCYv4KrrCUN74a3OICaPatvilxKDbFLF25vuJ41HuDRKjitUNzVa9BN4aU/SWSlbyU4
J+/5MFasjFs7NZ3nJIzjcN3i0IRU+m1bubNkDs8M62TwrNR/LsFuwJCHCn5rKCOmC8pbsWaACGHD
snEdVlHtu7PYLHe4r2Y718zxce+/Ik4e5EYhTLz8uzUDoPI5dKw5kIhsYjssTVF5GulciW0ozy8E
6I2dwjFmWr69/jy3p8gYU7vyTh1cbKZFpicq3WAyoGNHHURs00JodBry0ebGYsZtY48cmFFy1ZY1
H8TQqZ1sRG62MKuNWj31yrM0SaHHybJrv4Kxc+ao3Lh107S0Z/enZHzxNToZa/Tipn01GoIqcDwS
G8OcNAav4H1MGyCu8D2hDL4KbLo5yDLtzvLuCcwzTOCcpqto4uaJFBoO0iFCgSVHuJPu86alWj/m
Fp1rKmiTT0kCtdm+0HXI8DhHqM6nQDb1Mh3+fuP/T5/0sz4peROh1r/vk56/yOfvz791Sf/+kR9d
UsOw/9It2wb2QU3lbf7m50CPMUeEP9ui5l8gai0SRNN2eGvPM/g/2qKWwx8xu4eQA6k3hNl/NMGD
6uD3lzUKHW++DFkh4Sntozl8+CUOjjtbSQZQrTMvbL27cbCdk9EyNArJU66vxhjRM8Ox1Z7Bj9rA
Mb6Wa31iop0XU77tQayeOqHemw90s7Lzysub+FAribWzKWrlrPqGNr8lbfnQZYjIumiccBEgKVoG
0seyQcBbXSk3LpHHDqNx3Vtt9VjKUF7gxhbCPIesj8ZpwrEan6Fm2CQFgDuvSTl2cUHuFx5OXVuX
V1O1EHGqMqwW2OOIVi3aE+PoQXVS+HbsmIKc4JVnKdrwPp/NpcYs+46ncn2RRDDSFwO9lgtseFq6
uIzC6hjiFTM8RCWZd1KNjT1twDwqsW0RtGFmOJe492Tu42UdO1jZ0MPB4qUoRoXBMh+Q2CqcULRX
dVFYV6aPo2pgp9H1lGbAqPKBE8rLuxVRqh8tQ8zCtykclB2mfiXWXXY1RTt2sLps8MwoVyi9qXWe
WZn5BUVE501iNaDr7+odRmJJvy1CM7K8rY9BD5zYhjQfY+a0aEp9mWHOdW5RLIddgcxCO7Fbo0L9
LaI6BtpOioTNyDrxcy1X9wz525TaZUaE0cAfEYi+k1BiRFRLO5jNgBJ8/EQVNXjd+cKP0P8Ss0dL
xG9peBEao4b/WWWgz3SYsDS5mT2y5FM6TDJeRbU+Y331djBC5j/iPITe28p54XggWxTv6o2m8Mha
ZIU75HLfdX0vgOKORdpZDQLoVg4TUwKDObTGQxTGuP49qgTmQvO9G+quwB6N1lIeXr3t4v858D47
8OYw+qMD7yxp2/m/IFl+O/X+/rmf2hBUHjqZ76wKnIcFXX7ljzHGAJXH2/Siybn64/Sbj9ifp53+
F+IPzr/ApG7seo7/T0Qgx4kJKseZ8j/Tc+YS7TG6odc7prxlHBGmldMZncJxa4FvSRY27lLGSo/i
5htS7fqbwC3qE2qi6x8lYlTzGZ8AlkUGayGSOk6TsTGsnQwo3gnm8tOZF+FOp5ktkc9UUNN0uliH
seMwEoAkYhac1iP+TbIySxpu1fhlCmepO41e9lSVARJbBMZI7JjNjdgmsbOVBx7uEX+7ZjIXbZr0
0yFMvLFfl60w8VjrprPAi/TdPOQRYiYLc+dccvC+eKlPMlLDEd80sYUnXsqOvqb77i2bNIQRNQzE
fN7spmfF49ajgLGvHMV9c0tVnvIxwaoAgRbPwKynDU2ADBU9Ud9IT8hYuLGtMcSWjyLqmxsDcTYH
pIoHYzFqPKXvMrIidzMEnmbe6TKMknXRR6pJF4zwOI+xHqCuRnkQdPGh6izyq8XAvMhwWZseI/pe
xOl+PgVa7G8qgIrRNUYDLml8VtQ2pKkCNazZyk5faTEv9xPDnv9mhBGY96CaDHs4l0NpEWlZAiEC
o81sGRotqgFj8CfLZ1zCNWDvLgo3ZDYVgU/0tZjG6EJ6Y7Wu9CnHUcUba7Ewotp/mHrVaevSGNSa
rMLb9u606vi3OcFqvjlpLc89P9XbZaZH1i4njUXKz8zWgJPaA2w4Omb5tmgK/YwaGdF6sBGN9FOo
GG59aIphU9u14IWTmSwY4eloX3G70sYgvJJYsn3JhJM96Hi6AdAt46WFumHZJZnzopUqvaZQwpBT
oGq8grRgE5dGguFKYD2mDmrhgUB0lXhNeZIEZbe3Q0SUhpFfx8idr6Si20k7A2QzyvCtZgzuvq3K
ExWMt3h4wpnTgqD96lRGeF0A0lwpy0pOMjADa33oigNl0Xbdol1YonrJv1TSLRe1ZsTbSFXBNzfK
6nzRACi/lCgmniOJxBiSzKifB6M/xQvM+LQ9iCB+atRL/appxYgtGUO5lpnfppowH3F+FdHStLNv
CRM9dy4vp1nKYm/AWtgnUVZIhnhVcdJYw0sIGeR5Yo5mHQiMTRacCd1zM7XrdCJrMOLBXmRiOEg7
di5yJgI2Fla8BUrKsNo15BsnaCzcs7DyML8ye//c8MqB0sHQnQRplp8gbQyQRFXtbYuI6sIanGqX
WYV1GNAJnSNOmHZFJBw4V7FxziBT+lCXcfrIE823SvXWoa+mfNf/f/bObDluI9vaTwQH5uEWqLnI
4iiK1A2CIiUMiSGRmPH0/we6fY4lue3T/3VfuMMRbrJYGDJz773Wt6pKXgRIljeJv2GN6kq8U6as
5bZxuuGq7OihI0IwhjCWvnc/5x31hKZZLCvWlF2TLmLdBYvuorzmlTgUk4q1UPpZdqrcxLrp/R60
urKyz1TKE3ms86hfSzFk110qmkeSkccHWA7yhBCm2mpTFrwA8MmxLrjdmZQ3UA9T7+WEzHiLuTPK
tCTUJYiPQF3GfbcQ3qPngb9TzeB8dwacKPSN5s9TbsLeDQhPE7I8dk58jbqk2mAF08MxQDVjVMnR
DOR5dkgOjQMrJK+zf++rkUpQAJ3VaWiGJK9haTTaYa/I6duZKWlZy+Q2X2Xs9Ge9GbNdYaP4dyt7
vMtrp0Hq6s+HWvXWHZOX+bnHHPaGSGy444LENxPF/ufFmw3cL2O54T3pNnU55YcRgd9e2rmL86+v
xSfAZAXtF4O3RVuJXJ6Q75bmdvvFL6cWMr1ubSd3ssOmVB1JvDTBo4FWAcnDBGX6rWN+X8w00EId
SRyPMmYBcK2PchLDNQ7KWzl0wcWszeQZ5FOxXwi+3k3WTJWpz5l+7WZCvw46EVy0ujTviN/u2SgA
H1/V9eqaKqaboullERq8qEwAE4wNdkApHY/ddMzotJxknZNw57v43HrSc/uGHEDPYqnBAIS8jrrS
bGzjwZ1Lx4x03PBR27jzG/ImEqJIwVVZ2Ld5fmhxhX0VLhAPyuITewnzpKY2v+SMdY9F69DAB/33
aKi8vU8IBrrQXkOE0dP5CwF6NJ/aqg8uk+Mt1wN2p1dZ9zo7mjHeF1ndJCFvj3dVjeP8Pms1+Tv0
gTCTVc540pJy2MetMVxwe1knszBXSUXTPI2YpG4nZ443s001b2VTesfOJl/coK+/+l3lfZ/p5xSh
23HIRy/0PpJUvUUCBDIWy9iIbeU8k0y1AcXQRWQ+oyoJtFY7+gQmjaHeFsMreapGgXgN6WDkLhpl
OGTnJ5CK3bb2kL+AGsriyHFz8Z2UuGYHrKj57CekA2/tOim/Wkni76tmiq97I/bPg09YVTEt6pgG
PqpwgQVoNtnfwsLuiktn63gr/bK9FgbBtj0wUXjVGgakjlZCbgvnMhYeKr6h6j+D/KE5JKEjRa2t
TX7YWmN/J5PWv1oIk/2mk7DYr7Y7tmuMuwkBw532mKaO+4JtgqVHAM8O65Y4gHXRho+7LDHkO92v
bzxRWReoXuQUkHyzEX4xG2RTO/7eI9l7fSbGDINOoCG1NCDXYvfxXwUTwJ2eWa+IDOprLamcBz9J
yJzVJ+tq7AKbZXA2b+lP6lESV9frDURcYRn7pesxLVXZJsgb8xqnF3nfJrJ1lVb1bZ2Y1ifP7wYi
DLVi1zS1s9fcvEIDRk+Odq+JIockZa22JGpLvb3znMR+61JFrqfRkaDXj0PwYDi53FUMm3Y6LaNH
PMqpHZXEsd6KuCEa0BymgCDwytvTma+jUbeufCpQbjsRtNeNblx3tjudgs70t7T0mm/44UhU1+Yx
OMRd4x2QzUro/O0cVfHc3sqlkCCfZXPADG4eJsh90eLgyBzHJVj2saG8z5wFzMfJCnL8QRBBvvsl
eWZl7Tu7WMhnpym8rZYHd5ZJ/CvfT+84d+B9xkc0ZkmYdzn2Kam0o1uZLRpW21Uxm3azvGVSlZAf
sng8mf20cWq2N4iZCY+m3e7KXDi3MWfTnQFk9dy7ws53o6+8fGNB/s+jiUX4YiV9s8Hr+gQoprxB
9mjLKF50e89+V+0GPD8YdbV5p2WGdzDrwr/xDI/Wpe5lLxzQ3BZJkc8BZI4Pvcxj4lRFQBKnoQxx
dIrEiHiy0V6Rk5NGyqYYRPpC7jo9T0RhmhjvXaUIolus8ejqM5Ix0Yy8J8yCeDgC752Db7rFK2Du
hc6ygkaDwzRZslMVdqY+Pgx6kXzSRV18sk3OgOSuLXbkxE1zI0UXnBexxqokTnzUPdljVELrjdS5
ZgfDZxYfcVWoZYNiLT/lXRA0iLuMrOeIGdSHsjGT9puFO7wNKF4ZWPpwjxr/Kh4csaERp8hgS5s7
FMnWtW2r+RI0ytgEIsP0kDTTKa3GZZtw8H9eXP+c2+5j4uKL683swviWXFTLPpXCM75kzHlChWkv
IoOWBr5XIiBYBvM4A/wPhzG1Nk1Pyri0lleVzl9BENz5EtpekA7upkB7HLZNphOBV417HR5TJLA+
TpQI56wwym0BkJXbYu16nEJRQPr2xio43BA4eTPYmXXdOvaL0dq00AfC5hIhio0QvopkWXBhyjEI
ixJDom9ZMqQpW52StLF2Ve/v0qSaT3423KSzbT5ZClVg5E816cBupXYGcpZo0SYEy6K3Nks9d4TE
luhKcOEsWW69zEys9jkJ3hEJxfsgdrwbOkcikm5FS5vH71WDkkePK35E7u0eJM7ok2O2OiGgRbYZ
ktGOFl+xzbVpdsxIgdjNbbdEDC+daLZ7WjJ1l1wqpMrEv+bzjaPz5eBvEvHdldQJUnUR48d/Ctv4
tSx1TUCbYEywJ/xKckxjey6y3s+OOWBajnCTF5/UQisHMSmJ3uRdU5FylqrYsnXxD3NwausfhnVY
MgCSwYFD/kI/Z7WB/Ln/t2SVcudFZkdjqtXbkoNYlVmRYoQNxP2fOgN/YWT4aU68uj/ARPPPWv3+
qv/Kmix30cHzUdJsqi3vCKHA1ZzU3/7+c36x3a0fxLxzBZvhO3F/5nCKep5tMpuSYy/jeYdOwz66
/WRuiyrrbhslmIYPQapn3PTyVa6uOFaVJL0hymAtruOUv+7jT/pv/+if+0fr3fn3DfO1fwQa8+fm
0fpDfzSPgt+wTwZ4H0C/r12iPzpHzm8eRMHfnUF/tI5s/Tcsp6DeCcBAOmmtv+ePVpJL4xzZBSxY
Q/dRLNj/SSsJu+SPLw7TbfYPHmRkaWgnMdX++OIo8pmavkkwLzj61IS4qN2hCwkVNudQuvbwoiel
h9fAqe8zwnouC3C8sPHR7EdV0Odbw8v0h5zo+XmryNC+STnkwDLSEFMHntpPQWadYAIYISAR2Wwc
HwkNz2Zgp2GMRwTiipOeh2Ksr/QkMAjUNosrnL3i1qstf1/qQbqPvdjb24KTZJSUGoGaLCf7JUvV
UdDhue5bjsoLeCgN4TcjakLWfHPlgbifs96s+8jDDx6xGiWRlfb0pzWzOwxVHd+D1MVOnGnjdOz1
r0Is9asnClLHhBVzSJv8jn2YCfA4uNNOxJN7M8aTz+zYDUD9pnGtH1c/9UGQ+/o2ssN+92QGdSGv
/CM0G/Utmcy4idJSGrdZKntgGpa6t1t7POXC0xkWszyXkZWb33K91qPcwW8g8abDEsDGcUn0KjkT
lay9UeriJcQnz7hzaarjnDXPAx2Q+3xcrQ2pP3xKZdc9BEE3lWGhLerr6hl5VhqrBNBpew5pLOQ9
WUQBciW/QlCGLCA09YwjuxMIL0KjoF4b5uE93YfxM8utyZWuiq9F1nWHYMk64s2z7G3R++Iq09WN
tiTOSahOnhR5m2cZF3ApHY+g+8lvzY1ysxkgxdybipuaiOcgC5oUc07T89vgl9LPsorzbHgxtJ7S
5YtOQQ65M+6vjMzRDrmjp3tM5cUjatD0s+gyNknac4S/zVNdb0uqPGODHowYbnQwhEdlPIDHRtn9
dW+T6UZghm6BEDJwc6XLKmBNZnpWY1ulnCAsTlU4aMbvWW727PvTKpiqCobOMk+r2wzvS2g3s3eV
qHrZOAtZ4qbyy2sJwufK1CyDYq4cbY3dffbmkKNo8gQRyHQpTRL7azONNil32Ar2TJP4f2HpWOmo
zKfxmCWb2q+MC8r/4C6JZwJ5ie6TKdnE6TxsXOWQnhsMb5VniaOuGC6Puaalm6Ht571dpdOZOFRi
mPOgqz4FdR4/a6WbaKe4MZt8S8qv8d6MetuHqT7298My1vF2mIXx0tEzraKkavo7o6+aLwopQxTI
0XgVylIDxUo337c4CfyDbQkY98rnWJiZcxsGpUVDIO5SrK19bFiMw3SGZPjJvvb0HquQluScRJ6i
5yOTyv+Se7p3TYr7rNNegzm/DKLWojn3YiADaTEUhD639c5Pq/KVwX3wie7vV00f5caVygKN487f
HKlmzvuGUVfb2I+r5zzpW4NA5rzzuFmVeuk8sNjh7OWSUM+625TawKG3o4l9lZpTt5GduqMJGdDL
yHifQeMQKMFWuvVRlUCKoBm6DGsqjy2zjZ0GPSyXrjmJ2vBOjt7i2bLS3Oc60EGp+55lTRFMScQx
0SJDYWf3JtCNfZ3pYtpoQRfb+PaV/mLCcN4uNivqAOdnjoKqzHKKTFkck9lqLsKOUa8A0+zulZ/Z
XFivzD9DcmnmsDE6ixw2OuXHOJkqn+nhKL/QqcUkYCMTO4C0SICl6HN7Y7dKe6sdDxBNa+QDReis
sbgs0DFqSizwNLY9ECeTNl8AbIzfmiIdX2a7Mq4tqqhyC8zAn0PLmVUcBbHVcKgNYrHxTVmCJRpJ
IYB+ZEaGLh8S0coN56nxrFwF0hi7yMatvJPN6BIMTEXbN20LzqdZfMwFy2Zt2M1+0stHKuZ+3yqO
3xljjQGzIY4QXEdzFQXd4G4bfVreFxxB5XYw3AYKd0+/tU4H/H66n99MOlCc/kxsnEtmha1GmX1e
tASG98zJXOjP/iwol8NUMR7onvt+bvObeKJPaAa5e2PkOLIWo1D3blno94ySk1uWxYkzuViOnKef
HLuq7hvUgfe90cZmqGd5/DSifX+2ULb0YUVj9JSiGHry4fawSIHVvffhOdzqoJVu8bzSIUlKZ21S
24ixyjaqh8Xc5o5KWLbZ8qKpnLNLbwb9rvEJZ2bwWpaXPND5c10Bdb8tUi4MOitedaZIoaFa9wrD
n3uzTJ157ThVjFFs6eIH21fukVz4kYhvzUeTM8TpN2vR5hvwTH25J+K+Rko1x5eglvJh4Rk/Jnzx
N5k1QEtm5ezxEPe7KW6WL1TIE/CVRiMk2ijmXW4TbT8ZHfmkHXlConNYj/rMWM7wccl0z2iKlGN+
i62d2XpjWjdxXbQ2i6yI78clPtZubl6rqU7qiPCRFdzS17cJPrz9ej0fCU03roJ8oT1tax5Z80q7
EWIYrK1pjs5dESzpe9xhV8wmDfCBaiasy47ezaeZxuadKdS4D+YgOA5G3z6puC5vabIPB94ndw4R
IKrQkl5QcosSLFtEyuqbLq9SODtW0NyNll4y6citIMIhaGxTJ9MPeVPYN8Q6xteLF0zHlo0R4Q1k
2Srw3/Q6C96M1jIJr2+d5jnri/SLPsbi2Naa3KMP1XxKaJYaHr+UTdouLCdao3t32ZCLWzKQxi/S
88aNIDLhxawz/8acK968dF00MY6Y2X4hbHHZKmWa9UM1B8+4NHHKDSmhGDiimt6I9Mo3U3qwY/CS
abF4QCzZNreuYqp5sDw8puHiusLBDmo0+pXpdhn7WGBUeoOVNs1kxMbPla8Raj6oJtmQN+fPOyt1
vZ0MXC9KsfXFUZ6Md4th1vm5U0VbHvpOS58daTnZq+nyikcYMnVnq8ZFJXgx3alZ3GvDmKih93UC
Da0/8ciaSpA9W9EkeG3i5YWz7/RZCK16y4fJfAq63ns0mkSesLw+NpU3b0urKY9e0xIg1UOv8erp
3i2WFxbA73aWvuad++L1Y/8VaxQnCFuRN9Q6/YtHRsvB9fzitjGKLfH12hU3B+kY4FMa813z3Vqc
ga6JbASd7sbycbL1GdgQivI7yxnFHPW9nTahVEGSPPpur7Yl2TV3KZ0s/H5QHkot/G8J9X9iCaN6
Rv7z70uoy7ev6rUVP6qOfv+hf5VQgfMb8Jk1toHK+F8Ahn9VUczlf9MxJejEpzkBdob/mcLbFvUS
em4fjg9K3h/QDPp/UjoRh/FT6UQjWidrD66pvrpffsbQFFavscqmw5UFnH1IKRt4gV0RWnaTz9UV
Nml7ZjqESyalqbou1WJdtZ11/W7XlbwofRb1ij//Wq0rPe1Q92r6WP67dScwPzYF01LaDt1r/2yv
e4b62D6GdScJOj+7mOvuIj42GjS65lZiw4ic2bEu3bojIX1sdvrgl2x5enXbrTtX8LGJAQYQT2oe
x9NqN+zDad3vGDphlddTDYUrWsD7gpS5e6LVGUSyV7b49Pd0Q5Nbt3GWe7Zldb96X3e0etmo4m7a
aqPVnYQMlgg/sohgW05bO7XpNmUMRx/7LJ9ePa8kUbytY+YjC1pIoDrtLSac9HNTin6O9Jo8OysZ
zF2QesaD5zTpvTO5+XbQbcRWml5NVwqJ8ZXftJ/oiaEvNLA6KsTEiKOBkC2PVdeLSDemr2KaVBta
g2iRxw/ZVZNV1KeVdNovIBrGNGy4h58KkZcXfxzSndaly0mVq+w0BW2/KQbfW6WXUNhy0Ma3ZtDm
B61IbkaR5zsPqdZmSZ08ajFJHfSxHq+mtOqvKs0ATGOUeKU7XOAP87rjCs7BxFsL88YHVXiYaR9d
e40+XtltNR9oAVmvaBbqUx4Y3QP8nWKKcCWIbWXKDh1TavrHUlLdINvUd43haRsso9UdtEHroZvt
7gW3VPF9plX4aA59tnHFVN2UraNdrMzDRcthg2vFaRThSHDbtH75bKls2NHlrTYVzWWm/QK/gO5o
W40cI4qItr1h1IB0Gg1XBNAMumHOg8PciUH5m2XllE60gFmWtcXC/U+mitjabpXeVe2g0wgImg4D
WkmKt14POx+7Sshh/HUwB//84Z3EfC8vtjKSqK/0EjbEgvm/TabdZMDX3Q6kz13JBUFvkUj/oMPZ
+pZXSX6rS9rGmUiWG8EERIJ+i7U3n6ZBGcZJawRhM7rFFNLA689V5nq0gNL0lAlak5j4882qPn3O
jFL/rKZ8unIDoW9Tu+2vM09S+tWyGe6UliwvTSHJy9AKOZ2lkyWPAeOqGx9VhvJlsh8Gj2IRezaF
QGpuhWN1DD0Gojl4JiuPurBBpJtCSNi4LSR7DiaVRtPBd+OjlefxkYAsdXTmvC1CvzHocMdTM4HH
VHH5xDIib+eKQXuF5mxLZeNsM03q115q0Pdm5s6WSV2zpUXe3JRJmdyo1DY3buNaXwpKSPT1mkIO
F6fg4ia/nx84JVhJBHiNuNncSA8OGfWnfmFzJ1MEkl00aI0z7CpEC0AD8OBFGmK88qIxZXnyjIqR
nufWsYzspolZSTLmUEtZvxeghf2wd8vp2lq8cubWOJmA/zBoT8nQQjnL8WHGUaERvm5lRs6pMweJ
uZs4RIDf8+V0hyDR+KzauOqjRJpKNrvCrWlLXRt0r5DHAewraYDuFIzEMiBaa3bpxkDobvWHGD3j
7H5KvFJ2993a6DkgWeRtPy3SbLUl6vy8nOTGHkwxPqh8Svw3OxFxWsHbLfTR+VQiMCbNwZd4NXdE
HHf5++xJaQj0K4ZSbFxsbv9tpf5DKxVTy8o5//fngM9Z+wYHIfsB0vSvn/qjl+r+5oNjQ4KH+dMD
vES3/4926hoaYLgYkmzCFT16rf97EvB+o2FqYpXjv6wZofwZ/2qq2lCfODXQoHVprRIB+R81VX9U
yJFEgkAPO5RJ8xGz0i+xHKahp6J3Uvf8YR9QpcHw0MAhRzGCjP+Dg/OnC/QXE4m/+kD6yuQqoFeE
Xb9OLP4kfkZLZkoK9o+wHX9jDHgNlwA0kVtAB07m1viHoFVOU38atvz+BRm6cr3IlvR/yTxir19a
spvts1en7iu2S+PCUmY8tiuG6u+/2o/t6Y+P4lZzrzFPk3308xlLYX9LemHYZ3pteDM8ICpOt8As
cc0EU/OyBE+eyKEdxUBf/v6j/+Jb8iQ5PA2+DqHhwzj7p6uKd26YdU3Z5xY3zbHyJUcC1kLUSkPy
j05Hw/j1mvIEEnrikEXN+OynezhRRZcesOrzWLt8kCcV5p0x17E5Dp0HL6GycpmeygkubzSTX9M+
20aN22IqmL3rZhX8g/P5168PbcUncoj8DZdp7E+DAfYGOlRJbJ/90ebrBiv5G0MX//P/91n4A5x1
prYyKX4ylSZMqIuUadfZQlJ96fEVv3tdOd33uSlf/v6urtfxf1196wPl6phXYYKRG+X/Kl+FtKG5
dW+fOZV/b032pd4ER/z3H/JX145FCL0vH8Yq9dPN1PEje51Z2AzjQZPn/oBp2HehIRuLoA/99x/2
E7v/969kmZ6BYxAe5i+xqz679LAA/Dnn5kqdsgY+04i11g0LBIYvfiOcV3tlVXzYkomfh4A/AMX/
hz/j1ycY/DbLHrMk/uUXKGRsGmYcI7k4MzcxkdtVBoOiOPCvJNqjSCe6Fww10CSXYKQenfLHy+vI
Fr78Pxu3/+oOrP4UpqfcaQrDn5bEgqZDKSQv78ok13UdbOxqT7Up9bd//8X/6qNwalJaYhS1zJ8F
0ZAcVK28xjpnjBPuf+c34UFgqfdd7sTff9iPS70DmAOplE4+AjsLjIefP0ymXV1QLtHqxyy5oJNU
8qUi9uhlGX0YXtXM6vD3n2j8uASvH8kQci1xXZ5mTuPrn/SndVCi3USJ6gUnPQYsgc0C5y0wOno0
IybHrMU7CChugYTn5+ZjlvBKlRMoFA+59LjxM7c5MLJSh48VpLMF5tF5ASUWxqmG9zEz6n+6SEz8
f3jLYVK4cFBIGyIqxvqIKvvxb8YqkhO6i9ikBRy+05d02dWZqyGYbkWPihl7SxIB71U1LKlczu7W
4JfdKaXB/Zph8rRhXMasvbEDBwvRbPc+0XtktpMuvFcmqMR0o6ucZrZjjBj3jISipkl9sH4rswFb
fPeuVqeyR8tMbVqMp0ey45uXbvDqM2ol66RyLuDHCPAWZTZwAZAqwRO+TDCFIOgb42C0Dr+69VLy
qMsgdQWDj4zJZNJnlrvHYMNnrNAZt02x7zSYraiAEQWFPXraS5vW6zjRNuTLDM962RMJFLgIq4DS
tfQGYGErA4ukKNLuXeTACzxJpXkqjWy+N6j0bxmUItlEip9kX4wZJnjoLZa79tJ8ugQf+KCqE+6r
yEye9g/35Exf8r2FrM4ODQvhFe+R+SaX2ASd6zX3ykWB4oxeE3lZYg8h6+/g0AR12GGM2TDgATa8
pJPvX9kxuQSMnLiicRY/obUBcWlZ7btqO/IsavSm3WJyfeCtefdtmyxP5uC07zKwuU/4boIng9L/
XZSJCYbE6pjHtMytoEWr4Kkn32tlys2w+j6Ql2U+G48f4ES71xm4fexyFTv1TsLKYlRbpio/JPaE
8HL2PJ5sO3UZq5YVjelTuh5MtByZWNIQtaDnJk7eenZBROvaysyrCgARGdOXjSBU/NVz14CHOc+B
+A+1zyBk0GPPPcl1vYTe17T71h7AR5iTyR8DqFaUW9WxL7p1yvtX6wnEwg/mQ0qiHbfSKfGMxjW4
YAwU9gqpEDG2VaOyeJaHXAueWj3m1/odaSAT0upbaay8yY6adNrNHz7broLkFEkrWeiEF0sSGRnG
4qFunFeyQRC5kfEIBMuZDfIprcU8LPijvY2J3/ZLNQwV2RfZfF00jPaadoL3TY1t+IjxdHXKino4
Jsgt+S0FCLOxWup+o7ex+1gUS4Ys1fUxa3lOPl9wvejn0k5rGZYiCKLMaRmgOIi85mqZH0VAD7qv
UylPAj0xJyNXpCECyequk61f0ajpy281ltPvvo2x28FhcQk+6GTzhBMkwokmxwiQYLkddYnsE7mf
fHYLodpd68zu27R4xqZdwWh1q6tkh+rIG5nrMiKkcIWhVvf1JcgHY2TI0aZfEktD5VfjbFsjIvYN
SLIzQlev2fvt6L7IrOx2lPLLFzcZ65NloxcF12cvX6qiEVtoqQsUh4Hb6MfOEAkxVl9yfHXdphpW
i7WuvP16GG1DAmnW0boqtW3DGTAcOLzsSh+9JgsTCDpC8e57gdS3Eo085tAldrPTz9/ipB63qZZp
dzMUiOdMDDYkcuy1ssowBzZtFnpCvXqdzfsB5XETm2UaoRQ0diVq4Fz52sWeUp3l34rrOmRanBob
1wPR1kWiQXpNQget+ARqfIu//oqTrn8wGZI7GzBBY2h/gPgwKMUb0lbSo79y+oqV2IdCTtuaK8VP
CrRp0VC1u96hNQ+T5q3w2vo5KDLgkYEx7Vottjb0+HVkc115x64EJBAHfXrl2g26t0TnjiKEyq+A
VjKc63p5S0IiD7UGWYIc6JWEpJk5r0S7YiK3tezM/Ox+AMlMi7EY9AFWw0TpLEj1EhiPM/58BoLd
EDwp0HbJ1u9B05P8kq56zLrRh7D0YnzypqPVL7FhT7fF1JCPMwNu69qA/djvnRjxgWmvWPTV205f
kkhhkXUsQazGHMxkzWo7UUe1bc4Rzh0WgyAIm1efJHYSXibGdAfHEPJFSh7bqPbgPoSkChVMlJqE
81yK7s+wyLXgnU9bWX5xCBaQ32c52GGLdTHeFl7XbqvcHr+V/thgdRSa8zlw4+Co0qA9FEQ2pNC9
EsSgoBPSr7iNXnPpWFvHzhK8nTPLx3OxaJABEC/W1oGJlH8ZVI5BocjElhAzNMGau+xmv5KfFsag
Hhoge/w0OKq8x9fy3SyW58m0jRvRocFhXV1RWIHqt3YvzXcgXMn7kmXjQ9J73Dne+HzbgDwKQjvx
RpijYE8Yjxetd3Id+sebaSwkaQcu63gkemJlDl0w6We7qedrgKXWvbtMGVNEusoYuLgLecRhB5xp
NUzVljFncT0pZd8s2VLc0Hzr78uM/AhVG+2bPWjFtu4W62sduAOAKYkfzYnNzA1b38oiwbgvHHv0
UGHZFCwXKDk3eenbp3kcvhLmMz6MXSLQWfT6tcKc+0WMrkgiVaQkVeaYlsKGBvMlwOHBwNSxThru
MJdxbtK+mtkoz6VnQdHK6F+iFNNgrnVtqfYGS95O4zA7bICqmszUUfpMu7SorEdXSGLrKmsh6DeN
r/S5X+4w5NVhwJT7hSzJpt/qbWtnJ2z1kxP5ta65oR+Pvri4E9KLfZD27YEqV7vKvaX+hDzIDCJN
9GUVmpqni0PPw3MZ2eG/G0PTXvdSQphnIzxXeVsi6YBf3IbYp6wjcIxmz1zWAGfKyUKLksEb7hJw
wlZYobmXPJeFehFTh9ZqLpyrKTNZRi3YMTDe5VCNRNIoYJ9FVZvXnTcvTjjj3vaRbng2C6IxfqtN
t493yPWXHbYp+2jbDR7Bwl0Obe9l95AXmk+9MbdPCP3tLchRQddxykIBLJpAmjQlk2LJvY0lRy+L
MPWl73rZsQ91+jxEMQODYmNzqW6HhTqFRiypLU4dZzcI9KZPuhq1ayfrLPKPLNTBPk1zZCmycnZN
6zljVEOuaPc9z+73uEhXzrHVvUF19t5Ht3OznS5BJKKtN9Au53XBBCOGu/Kd3Ngm2yiAtP0Bych3
J52SW8ghFrtc1nYna5yALdR11WzSKUMxguQEByW7841WjPnWxJbTbYKEM3sC1BbwZ1p7KTJcu/PP
oscpptkeiVOEfKCOS5b8Rkdip2PAqoqbKijwF1TmpN2lmsVdK2ggYXGQI+ErT1OK58P+70z0/5av
auPj/VM19ku+6o0oXtO6/HEm+vsP/TETtX+zacJ7HMwM2AcITP+nFQrHitGni9vYM3U0nmtL6Q9r
Mq1Qio+P/qhJPfuHttRCdkqnDWoKJR0/9x/ZlB3nx46AY0BNW6WtAeHEJnjdn/mmahB+NblGc7I7
jaa/XZAsN3Q7qin/zknJzjg6BBOxjTIVcraUV732Ke2c/L0A9cD+NlHdLlVUlkEW79l3LPXYz01B
+RRk+W2H3P7LoDLvxVlI0UuNpDh3Y25uCJeEcE4ySnkyp1jsXPIhNt2QV1e5bNikq1TW18PcS1Ap
s7FPRtKfkyU15a4cRhW8DNls+QcA3TC4u2Z2n4dx6v3b2XQ8+MJZepWbdWdvrQ9FBDl8fvY6rEKJ
/kMzUasadoFcRapXHRLGLtlRVOqQVEB2phPq1IxUowt+K8ICdn5TLPJSoy5uyVNulRd5FVGAMUcH
lwnctuSEoZWnipA/H+CVGdNA3IieaJiLbyKQGMO44Hri4pjLfoQtTWYHfgumUkZEB8/Q38axaDFl
iDRzRnwgVeuAV67yOhaguhWyodDtK6sKEZho0NS7AMdsSLA59rkNgzV7iYg+SyoZKWYyKQMsP8fX
mb8v8TxTn0Ydh1kH1Ved2SHxsEOyN8UUq4tXdtpRHyt1C7sqJu1Iw/E82CrM27Q6ppo27BNHmg9C
cwngslqd/Z2h1p1BBtzODeT86slcbMeiL6JZzOkmQ/2xY5At/h97Z7YkKZIt2185P0AKxmDAK+Bj
eMxj5guSI/OMMX39XUR19qnMvqe6+71euktKKsIjwh3Yplt16aXTUvNQ91Z5qutBHfJqJP7XVjWC
11iokzvOGEmSfF+WVR2aMolvbcPjiJUUcyhZ+oTWYJt+JuOaCnMyx105la9RpRFDyoFu+6s2NrdF
Jp/zuozvaYnq76ZkdO4LcqUfAV3MRD8F4YYmme/5PNT7ZazTl6Kfqcoy6uWVFiANSJdSPEIcIwon
kTo3npdHLxTKmcc5kdqtNkdYhnDvefvR6cxLJKPiAKs4XUPhdDkVsK3LmSIq5HMrRfXYL+R8/TJK
4jkggG3OQVp2zhzUy7qeqs6QaBPMBzssisNpIol3mIo8fmGyNK+81eFAKCgoebI8ATTEbTo2oIpd
6A8xWZLFmrOy84zrik5Do+ZkSj0GaXwcX91kP2Wtg4KhLJoSzdm5CCLwpLSYmcjLd2q8VXFsXOEC
qo+W5SlSzgvvNXSS7j4pZPWCVsSRKXKaL5ORvIoWn+lQuO6ZdxqxpQGysvQNrmvave4jtIxzZc3d
UyzM9U2Za1nuvWk2vmZ1p19pa+VkftuazpnHkbe3sub76LXRkcVIu0sQ3XgHnezRy131Rma4eGXl
kr6a05Dagd26+WurVV44MZYcpTZ0Bx1Zdec507BP6eKb6kwGNEwWhwyXJ4/Cyj5Pc+9N5DvyDFA6
gXPshByZVnvNeKJKPb2rgIKdZ62ZO/j1OS1xAuxBgtG98FNO7KGltcuunhTOvgi/AX+XwXecIgli
TQ/wIUznWveq0Fxs48WCMnU7aN1zunaPWaM532a7xtmoe9sy3Z7QvCDSrNkTZBbrqsS6cNEHfMYy
66MQSeXkWb1zvUxdy6Wh+seVlHZod3r9VSrWs8201ndm5K1fKKWkMkmgU2LsZdaMs9h6BoVuB7Ll
pLKxCRYsqF58jRCpPg42XoO64BSQl3qw5kLAo5q7M0JT/LmHZ/i9mEBA9GN7MVQ07Ww5zWEyKvPN
SKL0aGqOATSeGOzFQC8NrVziLR4GQ+OKsxLIKO2s7Rm7tQTUuVvf51nP2acZhLcr1CxuRvaFkY8Q
xHErwX84Hw1W6g/1ZHG+yuPJfBwHkHgw6BBHKA7ixPcOgo6iZHmgWtK90KNrf1YbuZ8jD+euZRDc
55SOEBKLKmowxSdQ7SYykQ753ScIdf2NE3tqQW7DjitMm0rDPk1OdeniLGzI/Vw0vHI3WPByPqI2
iAJ9/tryzHsAK7CRdKI+4JvGQZxF/QlohncYWmu+aIORBp7bsICuO/tHrVnfiEYYF+GM/RAsLcvz
wuPk09F2mJZafs245157Zp5fmOUJwmfr10SHxtbqRe1b8/xc690ja3Qd5H+XENPcQHzg3PYpy4mD
TjD4vhVdvdOkkZiB1U/9MdaSmyIf472l0igEbi5e4XpYB+oL9T3X+9dsrdyH1gCAkyD0PcWO4A6S
dA29dpsUxb6tuAaTwDGSWqrrGpL9kRwFaowsyZFbOLbv+eSWIa1k010K4eNbO/eaTrBXFIw9lvsS
y8g68xMuoTE1VVDbDUeCIrfLuzLS7H1hLPVJ4EoJdIL94dLr6UWDHeDLqqoPg5oVSsI8fDRIU4aF
S70eJS2fhl58oTSWMZ/H42WcyhgrRT8ld5ZLyV/V18QYy8QI4Cr1PwS2oB3HA/WY6dLeEZoHyxe7
+d5yoXhju4oeCUf2N2wmh8PkmS0/RdrdjuyrBIwF2j19yyjdQOsS7TSpKwzsCVDu6UunW8UnEgBq
H3O0+la6WE1J8PK+uu6nxC2+dwR7T3iLnUB38jxsbf6JIKDnL8jQxzEd9JOeFdAdU2HsjSEVlxVu
2lcvc/EYF3QMDhzRfKuPivtsKEiPA0rZA6FqT4qBZKfawjuaZM/JYjB5aSB6D7mRjFcpMEKuo5kk
ziA0LdSXdQiATo070+mrrwOE3YCfnQIJcqxqSeRxGs0WAe56teDhVVaZ+xhvjH0t7K+t3twrsiQ+
FaAcrDOIjp2Oom1qbwLrm5/QkQt5cGXCKHS5y/X6hrXmvQOTFvMqptdS+VRjUJuYVA80oedniDLx
HoyX67fexo5OK4OoQHLu1yLeR1ZxbZaa9uBRaHYopPKOgBziEHX+Xsuru6VLk/1Q6rh+a40igmK5
90YlQkx3VNNiYmLjhM/JimvXtxMlDtVortyEHfOWYgXD597uPMHwS48rZQN0DYrvZFO1Hd6c0k9L
UgVG2tg8yPKE54Gp7icWgF/TcmkBSPLxI3F+lPNYkY4dXR7G8D5Ge7Pueo06zWXnHfEtaXBlV/dc
Dst9kdqfOLo/vx8Q/vaV/BtfibGBWv/qLHXzffqf4+eyIRTbff8F8vTHV/7jQOW8R+9Y/Fubw+Sf
hynH+MAekaUmRYjA1d8tJz8pd9hSdc5N1JZv9lQ2sP88UOErofyL/9xktU/jgm7+N47TX1fX4NVx
sLLNcqn+4qdAD/91qWVpcgbOA2GMTiOgOKuE1SLjlz/9Uf4/XhJ+xT/tx//xIoB2PZtgPv+3mV7/
tO0b6lFrQGGvRxgOrT87/UpnyugE8EuG3V+/FPbff3kpHCs48CysHbb520vVtJm3GXuE48wNz0/R
EK8MgyIVQQc8Wa10OJaigxi72pbvUU77b17+X/6cLkMs23OHpCVv2u97TbRI156kgWZZTU9G6by6
wBb++jf8fQ2JFQnnClYY1pD4NeVvW2jWiYvSI9Ei3U5PSHwvvSfqQLHa9fW1/f7XL8bO4fc/KMR4
7Eu2hZhNQYW+ncf/9N5xUIHk4PX9EWBQe4YVJOiw9Tg+5jYmv2K0nq33rlvKz7beW7PmxsaTgvNg
mXfsA3HksgfAWAN+l6buk5pIUrCfYsLG2Ln16+Ljo2vXaEVDsTkZow6z8slAmfpiZNMBn98ALmRb
K3WDbrwsvQcOdvFUGWL/N2+SVnmhmeRo+PoyvyxZ1F1SViKxj72Bp7iFR+BJwlB4TRcH0bLs4NzE
tX1rI8k9SORgnwNk6dNNFAMcqoSPDTAiSqdaMiI2p0PFYQij4rXKtBGdofxhOcUDJ9OvcnXvh46Q
/mS55bnR508xj3teIpM7DXnaL81sDfNmRbJst/b0itNvn03f0cbbk5MltyyJtTD1arjcRql2OH3l
zTxjcQYJEZ3BFr44GofCLElRL3unIRQyQuzVPIrb+zRcRJbB92rjp0FaRaBc7MmosggKRLnmKRqP
AKWiXUbFzTVndHR/ijUiyiiubEBgnIM7bVg2y2PsAbvK1LxP2XE8tQ69BwnehMBwoek21KDpdAOK
SOwrpG35bFWO9prkY3db1YLv486z8VSLfLxil6yOsMRwZncd8GRKKpKrqGy767pgwWZULSfoiSgN
NkoCP3W90D9VCYKEytgjjOovVp27W6HyHGhJaqiPKtVbJkJ9EReat+KnNGmpkU5ZBEbARsKklRuf
K91ad6iVvjCcd/cIPN1d2fWXyFvMj1A6hidLmfmx1RJxLWZTHsuKzwJBk3Svhmo+VKX5Mck7e8FN
r+J95pjz0epT714n4HrQzKa7XmOtvtsKzw3ykteguZo28JpC33cTG/ha2hxfQUKxtZ/t9NB5lrqC
KJL7yL/yLiXBGkUmrPRocAQsnxgYUM7YL+3XeYzPVhltKNHpvlny50yA4NFYrx6ssmJJ0GP/T/Fm
sZgjSkNlmTgYJhEj8nPFcSkH64Thpb1a2NOBFI7t+rZceG7wiYa2zzo61u/NqF0+90BRtt4zUgRx
pl0NsTRoBfaSUBaI86wZAPyCd3GQuVpejWMnSzkPahaSM8UMUZMsHEnd6KObD1UQIZgd4iiarmZq
nsnXqCmQoOYOWLQjrn1CLoalM8xGCse5nXu+KYvpvBqJuGxBoX2USe+lrusMP3pasfdLPpOQfvUE
qe94GPSHlJTn0RjNTw7vq+YW8WNe64TYHP7SZrqeBwulmcmp81dLG8JoGhl6XVrF5Jpda33b3GcE
fUMI1t8o+updgqtsetwoHk8Robad0PT7eVH7gWAZOyZwUTWp1cNK1znIHdk+d0JzCH31kxY2bVfv
CX6bn9kv5PRhNnLXz/u2ic0n2268oBI5dLiK09ad0hqTaJPuntJyMg+6SLCwbz7uJFG8Q7bVrDdR
wbbKN6Nmea6FW1y4Ia0nQc0bGTH7Y1dzkjU8V8MUwdRImxOxaT25xG51SHgAkHvXCdTHMWeyohTV
TV+6p2I0nvMSVpgRCeK4YFUsNqyct0m3Y3twr+Mo/x4RhyaZ1+8cZViflW41IF/N8Za1YOn5dsG1
xy1B3qYL9nXaQoqTLI3uSMopD+tpnd5qEhg+0xCvrIPiWYJCcgEhYszZD4/V/KuYWv2JzLJ1b1Kd
AiDFQzQsyowFjl2Y5JaTYSfh1nCdyPkbTFiyem2F+6evghyqzoud2GQwPahLhAAKFbD9tIC+cvfA
eQpXd3WsS2GmU0sobx2JIrjaEaalDFpOmI4wCUeOHu97G9nZyc1c5wkRjcHcTjliGtYSOOMC0T63
jB2Z++QIJZAd6qxsTKC2fStTQT+3FsefXHtH1fRyKJaEP/+YzM+CO1cIjdMl0bEUTybVd4GtC6Bi
HDSMR6uVOwmx/nWA+/hpHmVyIzu5vvaVGdKbOaV+1nTdjRLNsM/LjE8eEeMjEAK647HthDw8f1R5
b/gRII49RL3+xPNxOo0cDX3vj5r4QbyXxhtbgfz7o/7vIf/fDvlsJv40Ff3LwuSm7obkf8LPeT38
ujTBBMYX/lyayA9UKhAhw5xNYzzHtH/O+e9BMpR3jpf/tJb/nPMheLA1oYMGLocO7on5+6d/3P5A
HZHOtkM3MFvrHAF+K/X9q5Jfy/l1Mt5m0o2hw9BjMB5bmAp/HeT41GI6mh3jshKDi9dD2sfLwKBj
6H659NfaAOO/KeEu+6OLGOyD5Fk/akYhGQNScezHRrvAYla7pdXKfby0NTf9tb+u4+qYdKY6YxNy
QtwY8qpWlfZIgwGTIqfTqyF1BZ6xUj6OJDKeMxfCgK9qHnCiaWu/7LM2kD0SMt9P7A0inEDYMJOS
5CXcwc89I33GRzYd19Isu7PhoU4mbXQ/re3tzMqeMxQuNYgYR/KeJq5YBiGnkGdhcetTuRcmcftN
MS+HCptGUOIvCDqzWq7hRkLiAIA6j/rXRJOsz4te20UYz/eYNNYDSRtc0rFxgGBdvXrLmEHqzNNw
Lawd1MhbRHVrR7sFiExjMPeFg3KD5MQds5S8fil4ji6tFQ6V6x2XXqUPTgxKtETrPDY5a/CpXiJ/
YuF9jIfstls8nUEvX3c4o4WviLmyUW7MXcJRJ4xTVtkIHDPo26I/56lznQiPs41ZPnh6SVM4TBOv
VMfG2gYP4H/stsHgWrQjh0akH7Q044aVLC9AMhcs4NsvAd8rHJQZhcWiMBLYmuQ+q76UPVP1PDPW
Yiq4ws+0BKaBt2V1YJgVzd7GfonYLzU/xSrrtyhMXuSdB6aQwM0NJtU10l4WM61Zvit719cIMKaa
571hxR7jTbmcjDpBdM4aMoDCHUPyzCTeZ2ED8dCWsJ91Cxgr3D7bjQ+zYrneEo7YeSL71My4cFvN
PVFLQhmCjYqmYAH4ZhEfElNhEWlRowrySHnWPtW9fHHnlRXb5PjxKK29VqX6TuDxOThN+Xml4Chr
B4TKOuqIyk8w/niWnVvD+27BMWTP52HDIIzAk8SX+FyIA8f3MDKYCWJcRQZQdBRjbHcuGraFPxSW
nn1qjUx8WqxV8GDrr2Yt/7Iu1rxDeG12WZotR7uKy2BFFCUJxmcBxasNnbihZ2K18K9ARA3oimzD
XHRvWj9w4nHmKJSk4IKe6pIDk4O1qzEs7yU8831kZs8sbeLrSqcI1HS/xF6vU3OEM9JupPaEHw+I
ABquFTpFmj6U7FIDail1P8uBF4OZ6Z6IQZL2cLz8YeU4GPb9et2T29670Bd2RpTI/YpxI7TxKuyq
GdwJersO2KRbYd8j4oLFwONlwxnEEs5E5WTyJAxAEIxg49EwYsCmo3GFaqtCzUiaZ1h+/BXxm/Ng
zZxAxt4U2mwKfN2u06C3M/0ZHA40X02wRhkxZQxJ4wSeWgXogrxi12cuAPqUfhZDP9k+1WsJLUVa
nuxk41KsPJQyUAUcd3NBVOdHVRdsxCb/oXapqCM5gIy+0az8S8oTm1imW5zG1oHe7o5a6Kz8PZu1
t48OsF8sGfqPOUpwO070Y23ZWFZ+w6MOoQz4ozy7QAm2MPmDjLIWI6BZ7xKQOv46FTK0MHpyIvK+
qqF4SKnFjoS6K9itUaKaisOSat9La132RUc16OBc0mnb5jnVAeUfDgE8ib1DT1bAyaYJl4gZKqHU
CEZK+rmt48mP3fWxZ1Y/OlulW5E72/yohkDo7rIz0hqTH3TNQI9ld70Yzl6VxmevhUXngpCDA9Db
j5GRxEHpEGBYALFyqdGt034fe5j8zgr9we4yJtpCiHPkFjQdF8a4g9uI+3rIwe57pXtMTP22LoxP
UvYXFkDZqbfnF3eicNZJ5YBD0JQnRRvdk+eNr7S3T2HTON/hgkwM85xzp7h4Yj105VhDd9O4xjmt
OUrbdV1cs8In2dzdFUkEF9dMMKe27Y+uUzqHaLB79qrqg8X2IYwQWHftNBSXhba9A7s/9FmWVMcC
qYHd0ifYyd7TYgG+LSpxtUqmsdFY2v3gFnigXF6xWtenFqzfXc/SPRM8hGYtmv18YqCFFlvsO2XT
sVvajw1jdyiHNr1a2v4Ud8QZgU+gyg4K2EjC44WqCPmxyOe3KVLYbxbnW60Mtk5xkXCqGKbDXLGr
iitge045ejT+jnd6jL2mtaztB5+um7aPgoHq9KCEMZWtNS0T6X5uMblyQytOItFeldewx9Tmb2ba
cLgo1La2XqlYSdOOvGwkj9x/03OCSHGIcXvtAAQhCgAgorPZMA/patp7THHm3oAXFUCvwcjgZK/T
mNqcrt2nZeiv+rzt/EaLf5ha45wxC0Z7DV+vbzVS7KmxAvhplfrZbdDaa4sn+cpddd/JDpK3u5Dn
/VLIvhqeqYiNOLlTakTX0nEGNQ8yE7OkW08vQzSWDpciZ/sMgwKfvtK9jezOg2npJPjCucjQmXDw
HlvgFyN1Tg2FOs+mmjbfrr8sXU+I0+5r7t455/xmYr1K6Z79gE/WkR0932Duq3NHrsXxsEm5CIoY
GIg9JXD3mm7tuuu/x+v/iNGwOYn+crxGQz9/7/rvy68C+vuX/RTQzQ9MweQviN/8ZDH8I5zp2Ijo
6AX4kRxm5E1e/zlbiw8mbl3HNTa1lGgmw/pPU5L7wePb0RbjGbQv6P9dUwzC+28iKeZwmupc/Mcu
STNOm7/O1kbboSCxCD56IzYSqrRNAupx3eVXCZTTq1nv2vExtnvKAfQ0UacxrYZ7DB1jeSBoCEq5
68ai9IG+QqaNlOlHCsi/0RAoiYnLpSydev2wgYb92Gs5wQOyuYlzAdEUWFz0NBuV/cap+nMBQSzm
Wz2NHH8fh7xe7/vOe4IjlmF5RG/3a1lE/VaFDocLefJaUWtT4b9xxUMvwQgPzaC/edSvk2TQUuOh
qqb83HcjDGdMDH8wPifpaDvLduabcq77UGhCPESroe3KXvMIwHW1Di/UBE46luCb45HphJ1yTgvC
KAZgWL0XrFaf+e9/qPfG085JvvD+pzR99Xz1JMaO7TaozwNyuFcHWalOa55ZgWPC2AbVMuFZNyrK
x1gOe6X3OmYr/uOqcPU3XELrtWxGL8CiA08eEtQRJlV3GjXFqwt3YteWQePt04EJPAUNRZje62wf
Fp2BmtizP+gylznHaGLto1Km/QiCkAYVqUxx6dze0w+TLYqXJS8cNxxjJd66ctOo8xmUNKJMMt+6
TaH9WJPJC2azjc55MiffNCbIm4bk+eH952Nr3p34ZHeLn/G/J6NgB+tXJeYx0kjVtNc7VR2Uwjda
u82KPMsfGbjWsKvWcWt4GFIDVQisGR6QAY//hdtgkhyjQuTrETZAZ+4Tch7pwVw3NS+jdsevtDo/
r1Z9GjsLEWrIRpSINDbeGo3s5l40i6sf+KiwrmHz+cb5iyWq6nvMUpvHoO/tFB6ZbT/W5Vq8dJpZ
PCZNt7y1TdJf3Mr0nrJ1BGlrGp0M0XlNnGYqvopagHsZ1hyMCIt9xUYoJcyW5TB/BsTxseaXzFYo
EfZq9NUBYD5NA3Y7TL70BunPnBM+rtW0HFyr9w4FD6wfkzTphou6sqw5BFFlHWLTTzFOZPqQ3ORF
zffyFKcVWUsD4phl8jynhL5jLN3ho+4fotJbrtN1ygMThSZcBz26LmWZzgHmZvcgBk/sMVebLwXi
+gGXlkZOQSYEVuYhLd1DLvT+caitN3so1KW09VdiYksWIGBjy8nUqq27MS+uyzhiKd4DZN2n7hrh
GOdJjnkPBHBEsBxnhdvdUs5T3/VyLe97zaT2Y1noDUgtcVZx5fnCaEnn4DE+ro4cdhyC13NitXnh
5xDXg6mwzecZU7dvl4s7Y6KSvT9hF2Cjj0O8MohMUPCHdbEaxnm3uQ1Ri6OMNsOp1w5tY2K8Brly
C/olvwInYd8NdmwAjOKc6OtOr0M0Loso813NQ4Gjn06F06w7b+RE0+tIiPjr0mUZJtb61BGECtdm
KzuRppz8THDUI5pE2WCg8zWf19ajokHLurk6xnXZPrKbbzKgmCLZqWQ0U0hu1foMsV4HKdEmNyMa
PEXQTf2iSXs5GK2jY8qGfz/4eAh1ikWWFTfJWAxWaCRVvzNVZQsuZZsyFVVMejhKuVxNEV1Tybz2
rx6/v0mVHc1Kp6asnT6Ua4z5CNQ56yW5leBhsxjIYtHM5+utoowmcWpGDcYDDPdG8iSpjAFJU9CL
YnRldjVCKeVYjWWAgd5ATDAlakPnjfMh0eMqmJbyM92M7Y7TtAHMs3Vu6kVpT3Ciufkrg0AhrjRG
cacqBuha7tpRcZUDvqpYyNQTN3OIWdyVegzqH9/vLG0+RD88UqnnAr9naIhVgPzcrqIGmepxXrlH
dUxPodSAgcINrOlaoPgGd3wtq8Mcc3vGoG1YXA6T8SDs7YWgwc9hhf3DDIoxX68nfRoRXCbNq254
2i83fUcOLazrdaDTkLqgzhX2H5nUv9XIf6tGvitz/zfKYrMcXH+f06/1b+PSJuj9Y1z6w6VtSdv0
cBFsroM/aZEojmRbmXoYi35hWZibgZvZxnPZFf82LzFKwYwBhAW04N33/d9okTaD15+X9LqH3okI
ib8YtdRjU//ruNRmVkHIr8ounaHS5bNVWywMK8JU1k6nAYSbnTmxVluOKXS2UjvVCAV2h3vGqY4U
yuoHMHDLtw7oPmwfvbGDGSTMejVX0vnOzsAJQfOgSLTHiiVXTrY2L6bFeoRtvrqKBntlGE2PIbyC
26MvMbP/jma0LPFu9VQbnHuieKMwuYSGrlkezaqLgJtP46B/pFGySJdt4bTVciY1ka5z6mpTMLuc
to2xtBfSY/Fq5zP5sRGyjfuYGKRepiwAJMI9S5TWwHKcSoayfyL0I8XOzSyz0PHKEahVh6oZXYMA
kl5W+lVKUy/0UL1Fney7vdM2y51tFBUI0WXK+FK5aOunpqJH4O/zyn+YnwCW8VfnlVsQy/UvIBmD
8hC+5OfFJ+QHCzCXcChWMBHckfR/EuUMiyUBdBM++p6L5o9G//OwIj8YEGb4Ogi2/zjH/FwEiA8w
USyuSBcPBosC77+5+Ki1/+3qs7e8PeEOWzdMaBXGb1df3qs1n5SX3mW5Z2ZegHiOQtXFubz1osay
7i3S5v2BhT3VA1HkCQ/VeUwldWrUOc83qLA8aZ28hTsFm5REHO7DrSDRRjDL9UDi+/CJWuXHeK30
6W4oWv1bqTc8RnwMgakbdCJx2VMqUcfAmznQu+Oh9izGm6TNziU5th9mTJTDx9LnftEMWsdnqExn
J7daIkoxD90BD4ZNYvwQr5CUTa/QQX6mNbRoUypFqIF8nk+rCEP9alras6NrX1wqEcJyc3wwpDo3
MqGOJ+W6v8y5lZ4cjHWfpkwZOxR3dPeukslD57h5godlXu7wgUReCMKz7HZmw2/su2od3F0Pyyv0
iH1dtQxXAEK32opJfkm5YTz3SIrZjU3wKexpVbhNcXFO/kL9TsrmdMF46SQJ1HJv9iC16kO6PDr2
MFQh78TyFi1YADUsHfQhzVH8yIYn8nykX3IWhILHUyqj5Gqd5vmNuRZbrrRm/RRX5rjzuO8xa4ms
FHtnIK6A+mY2rzRJdxwp2wwXsTOWZ62vSPJpNs3ICEurS7fB5Ci0o40yTOMXXFpnTvBrZXbfdzgF
nOXjQF4GS0PHJysw8rGcQwp65zDVlbkj2UxOXsuSH06HNp3EaX7sU0vtp9gksb7NjISsnft2tWYW
K0keh8Yy4M2W7HWWGg1PL1txr9neRLlJKc+RRXWf33W2/DbBHg1Z96gbVlwrA8lSlwk328Vzxb6t
tOZi0UuyXOuV0p3mzIZ3chseGlXvIkplJfpSSalfc2flLTGhtUqF5esm5LmKbAq6sK/K3rowIm85
ShrgXJcmUGGZVliiOJn3hEF5r1YxOo8lGWdC8drsNS9FR7YegbLfOmExgvsd0TgI7DNGtxCkEL1E
22LBu+AOSb6VrbM0QVY4uYNzd4EvOgKA6/FTzNi+NTe9jBV1fjKqps/kpSVm9n5i6dZUbEzmeEls
tH+jolSukHpyhCth1Eeet4XwB+LhIqCuQRuO1NA4+ypOU0qhF5YSSTsygdcA4LiyI9eJ2J4v6RBS
xopxo4macbys8CDb0NDIa9cJ72bYjCXaml5p3UrsvvLiO1npKSMtxlXnmiZyIke9rR+63FHs2MwY
zCIIXs5xDob8QnNSyrjqYqT2lKgiooMuu7As3OnNIGl7IFfb4n3R+4d1HrL13lPaV231Kq4pcDoU
3JLbt2+G2uwR/duEvHuslvpthpFv+e6ikqcVRzaKb9R01YF/CdGI6QGyPHeihXW8N9cn2EgDZmPO
i9At9MSYMF4RJDXrpvsxadazraR7MVO7Xx/H3Bib45QnghNMtMyh22jiyuxpSVmjzLi3qonrMbK8
rNxlMXczW0HbzZc2O6yz6Z4zDWZ06EIwmS+zmKCVmH1Fv3zTgXtzo35XiDjCfs97VRMtXbPQWC3z
XgOLh7FMJUUovcy4YjD3dqYLXmGnpQ3SspXQIw6uMA11szB4n3Mrzr50rZN95qCrPZtdMX7s9Xns
dl1tWVxr1jxyuFrNXSmkNpzYchLNN1XW7yTZge6K/8BSJDUakg22IZsl9qVLsfzZ6jWb4WPhfN+w
FgLhgBqOuhAYrIlg28suJmg7sq7U2o7lBon5CcNFbZeUyNdVo1zfhR/5JJbYfKGP9tXiI4wPs583
qEalG0fpTs49SWsRxkO0hIORYIWDLq8jaQz0kGg2nQq4TOaHKuqtm6I0FGn4zinF9dTV9TU5Vpkd
3LY239phfovnefR8cq9QX0RK0CoYR33ooSVms7qmpxgg/iL6B4pFM7I0PL/iezGPUcfixiqWdTmW
pjNAiAhIdMTRuaVIwb2x3Fzs/9Z//yP915Zbsfb/faC5+15V/UI9XJX+aq/44wt/KsAWrmdjw4a5
HFBc/umfU5Wrf4BMLcCcSYPTxHuxyc+pymCqogZFZ9T5I8r6vxKw9wH7NCKwALDkyS3J+l/YK/6w
3f4vA2zzOG/aNO13hoX5F0P1r2eaouQuVTY6S12nypeQ2YaPuE2d/Y0RzbW381gGm8ROsU7tp0G2
nm/0XXciFSL0/dpy3AkSuC4e6/+hsMOExbfmo9yosPO+NiSRbqdNwCBcqpMeV7Pw1xKLJg/bnm5O
sVBnKAv27prZC23Hsq5h10hY09h1WQKnh1QRobmFp+wmpwjX0kkYrOtzRO3E1vLrJLvuXYPh2dXC
5d+UGfhaqDTiXbB5127ydx2nftd0GJLyEDNCFKqkOqbOmn5HB46/TpscNPM1b/ZSZ4rkLHJR8q4c
ITqjIkEggEuqNnGp3mQmzyVkO27SU1onw/W4yVFiE6YinXiGX29yFZMe20YnzkayQchZ8yZsaZvE
BbnCI2/WRKgbmwTmdvyZMe6hi6Go6FuhJz1pm2xmbAKa4fGXtzZRjWa58m7YhLZhk9yoq63vsk2G
S94VObJx1Rn3Ps/qTbDLp4QyTbYJQ7AVdtCGEes7KtRR+WjKXTNaSvRXjtXDRaEG9hCeHgWWNuTr
LkItNLQsBjyziYhVp8yXuciNPc4791AizaM20iZ4jfUVT6+pE6KtUVVse+wf4KK62U7KyD6b2qT/
4MlY7axSPDjj3daHHvYThQgMPneW2vpumQ3MG2Jm6uOWqHzuKNi4HfvMhrWHKbl3h8AG/8sWDWaS
Wc3F2StwV7I4rO5B+VrX2OJeU+KbIV7LPEQHW+gBjKPHRdntTmp2eZwA6uq1ANECrPiB5mX9llI1
J4xmazrFsmajYbq70mKfmyj9/7F3Jst1G9nWfpWKO4cjEz1uxJ3g4PTsRVKUJgiKEtH3XQJP/3+Q
7SqJluVy/FPXxFUlU+DBATJ37r3Wt6ogXKqCkOKxCg8pOIsdONfs1ZumFxl62o79Kqzovufyjocc
MJVSDSBrWVC8e8ZWIqeHbqSbqB6s24qnbYM44YzUNfYLt7EDLe6eliKhyifwcBcDFfOt2eW37CiU
ogEdtBxkgk491p44YkXHmqy5Oyuv68vZtLyT43YN2N6YpCG2hU1utvGVMTY8Nzy2k6/sWd/XM7rp
oYyTIBUQpDYAFqwtLS91N0+95RNOQXwltXcxR/LBDXOV7NDkTwzWLbmY9hCkACdj926yVW7Xm1nz
3OGdrmfW9M5iW8WJYDUUHY/S5FnYCitNznYrnFsiucP4vTKXovcHmeZExXkVM4acFByuPyZXOBj0
9x5+XOHnqcQD2zIVR0wuK816QmVbpsdpbZ74Oe5qPk0qFrPct5XWju/GJDEnRkTJgEUuirTUuMoM
KIMfsqxvlzIgWqV0oAxbHc622vYWkmJ0xco2QG75ANArgi8RS8pgsjELHk+kTGKraMNyqJOJWnUF
00xaNCN3CvCmMPosOsy9a34YqnLqX5zMI0H6A/fIY4vPh746JX1p4BkuQ06V/MMmEYEQIws7P/Vo
H96X2WBTYzYcejd632KD1jVY4P/s1P/VTu3QKvzZTn0XV5+//OvY5c/l5++aj7/+4O87tfxFrmwI
NgHP1r8D6TryFzjcwAZ5R9nHvxnV6r/wE+Ak7P+YpP7T/ZAw8WkyfB3u/o09mjyM7zsfJo0Xemwm
gijkkCgr30ggmzYa2sIjfEijD0F1G1eYunFCbiPXK7aJbj1NxThegslHqjvUT3lkrbgBh9jhgUDG
YomzoAYRwDi2KFHuiEcrFBG+3bxJWckmN1jWbPdWgiAyCZ3cpTMzULdzrmoa6b6u5E2qpvbZM4pL
e8J5qE170nXDoG8tErWmwvLJpHEZUCWvgxiSK5Q46JoB3bD8VI0vNHfxlaWD+hbLufLEjS07hEzt
9LxWzD4D0y2aFrDuffLakU0eFJzJtk7lXjmG2k9QyDfEKL16GYGycrwLlUX0RTLsTD27HOblxkzn
M7oTuAyp5tOjeKaKqIKKkFQLJ2U+ypfKsZ+audth+cw5B8bGe+Z6h6R1bX8SUBqrbk0f0Mj97o2n
bMyfHVhXOxFNd6LNLtc70LMLYtbOX9OV39Mhe9wZOWHPRoFocVhFL+M03kfGdLeCPjYugrZjm3sv
VADeXsbmIYpmgDM6J/gcmKI2ddwYITamlZz0eNAJZFX3NhbtqTafYiM7RSp/bpuU0Yt15cQGDQrb
7LYmH2gyk9eqn29Mjqq72eh3jVcTk2au49EBB00fIwPScd7rFTdKj0mMRYUCF00X8TbJQAoN2lid
+5r1ONLWexkXz3h/Ac+tbeCeFXGzXqs2+RfgCd1Mnbjp9Wk/xMtZuoj/tFGca4cIqzGLXw1ay1tL
JpdZps5UjdaBtAQbKAKfsDLnR7IQ0Pv3do7aydCCrONCY+KmFIvmctGSTw244bE1m5BVW90XwgrU
XIKTi1vsEVXyXI4T3nddgbRfzqMeJSzgbXKVNc5TosQntzGuPaw09LqRvwLTWqyhPTRqvF8ImE6S
GqVoaxxAcEHmFy6Sxx4XwjAsZ7ua4+0EhB6cvzROnsOToJYegIZeEFPeiccyki8eyAS/UERr9VF+
ks5437TDvany14K+zUbYRG0Nhbo3QpJYIZnV+LWpnBdbizdSJsye1/suSxvuhflUNWW6s02Lcbrp
4NHl5/icAE8QiU2G/ZQ47XyAwgbQVDJzBwvwkbAFb4Pvag6wYY+3BqyiIFdRiD8eSAGIqPFAd2Yk
Rtoajx05C0c1avgT4jnfIiIqCEOqZyKR8/FEp7Lb6FpuvPSy+ziPrX0h3axefVdVguC3hdeRBuBJ
jcDJluk5dCp8G9BOcnufmk35mJXhY6HglAQoIbzEL5itqzi8MsvsI5wIiH0qRyrKdrcYSVD3c7tt
oOXJoLVt7PqJaqOTW/XIH5zmKtfim7IyEYVp5mOl4ZfqEKfB9reeVTm3L2WpEzhFW26bE9fuOqgm
ariduwILMg24KrxBr4qhpOTxX1L9pcIu6XdNQZNtpKGrdLkzHHof/BZUQsSMAOHlHAJ2zb3Ghzns
lc5DN2fOk6PZJFI10zEc21dtas+mnZ2+2XR+4CZ9079mFUfOg5vU5NWHJ/SWoZ2ktjmkUwYYhHYz
muKmX5tnV4nV0KaRtv/zq7EpfTur+no1jw3NYEyFsuet3ZIicCjtmcFTxKseYPMhVR1mlo3N/y+u
9IaJu14JcRO2fZ3jKmOAN335yXGUkTKfPuh99uyt3rF1OU7lhPQatiDggmkWv3YlXtT/Rl9I+84R
GZX/KofipkJR1P3f/3xvCuDUul4TzRJDCcRL/JNP/427MzJKL3YJR6Aus2IEc+N9pXixNcM8TBoA
sfXzgtI8tx2r289vrEEX4O2dNTh5o5ziIC4d8431GALstKRg/Q4dnswgRV50M4cIWVguznRrsoPw
1MvUqXGXTeN4SseO99ZDAkUwxUtMnzUql/MQMbFGt3jwPIjbJIdsdXc6TwzIsQFweAPK4jdVelna
7a6wxjtVRI/CisEhKvNqoIu/IfbR2xNFWn+I4CRsTJfl4eef9AePEBF0mD+kLYWlvx246HniFZVu
YpPQu51ZiRvhLTcIo5q/uKPWj+4ozo61tMKdgYro+2/TmyQjDnd9Vr3cPHKUupmBJmwFzQmKaS8N
Oje77CNZ3ObjfOP0orhFgppszCV6bUbW5bVUQcOQITZR50jrQkC4w73m2VdGO+5JBO19C/AoE4SV
SKp0+m+WPu+h4dZblczJeRBtd1dm6lG1bPtEdJsn3B8ANO0eBG+ZvIYJgv4yA37bKrfaKy19Davl
0Y2G3dJz0lC1cYhn6xDHZUIyK/xRg4wUpMxAHYflxpkbw9d1/m7ccR/bFenpSGqsn39hP1hhjJXZ
SDcHXSEzsu/v4wJ6oTE1ozwsk/xaTihWNrhSSOIm4/Dza619oe/6RryBlmCfQmLqeH/Aurf6nDg5
IfEHKxvv8JyeCtRZf3GJH6wsDoB/EzYbYjng299/HiyzWZ8LwfDcG2tUbwopVLiQaK2/oPmd932L
PE03D56mX02hF28RoJyASb3v0vSTyxjb1/HMIBJOjQOBJmyyHqtTPReXNHxeF3sytk7IpIe8eQYF
yJX9QSzdRZ7YWxw/Dy4NFoApbnQES4lj0KJukdLA0oxNY6e3wKXJ0dP3g6JnJfTk1YKMRLRmdjmq
DJ85YwWEYhSokiOshf+85Cy+oc17V5U6sfbG8hdAdPMHbyzfhQcUgXUY/IL+/Q0r9RpT6FyUB5lz
UBjjItkkhD+Bq8z4zDF3IKHcwjLjXhUWR/qwawWDoeKaMcajywAJLE7J0CtcJnrTsqJFJp6mtDYC
V3Cmzkb7KhwcbAmhdRXTGQSnxEpUI/EJnHR+FPr0snTCT5zknTKoDgm5xT6uKVJ5xeNMIebXYVzv
jZzgwnq6iyx78FOsH6iwWfg6Gziup5lpAG7c2+vW8ujV7firQOBPt44fvCTsGet/6J9yentzj6ao
wSs2jeVhcsuAEkf5zsSvY9LhC+voL74R8Al/fE9W1gXLGrFb7h/eycY0ZtpAQ3loUQduJRR8wMbp
KWSn8iTfDxILBr4zByRioHo/TakAo/zSzigAhyq0/aoEHJDgIGE2SjhQsiKzytn91GU4y0f3Ovcw
x8Qe1b4qKwN6Z/dSpMudymm6OutmzGMWGdlzOK1VKmrCdBGXzYBxWlX6hnJ1i/7L3fV8pV+Pl0w4
jQA+Hlm4ZBcyhuEn6mnc1eHQ+/nSx0cFXf/rISgsFep41Lqncpjuk56DpEvnF6MuRz1rme7bPhL+
bHo+aVn3eiZvGi05GQbVmmTylqwN5/W/aAX/TziuD2Q9EMFltt12fY06ZV1VznRvM3Lxcxi9vE8E
R+QN1RISwEsFYCoAo9NtW/pGTWrxivVhc+FZ6qXt+2AauMGI4y8TwpI2nqIUN3PzKY3Hu8kwbbST
FoRYpsljelqKZhUT8AL3fX7iULwvQnaWhHQIMjKXR3vqL2GTfozJrDpl0gLDNQZIRefNejBSS0uo
J2brM2kbV4j5nnTEcn+xH9s/eL2pdZCNC9QYpvE2nxwLStog6igOnTO/4Ka66wT73sgxK7R4rdf6
6+tRu1rln71Hpff1nS9jiNtTN/lE8b2UNLSI3yyJRsZg6I6t4QR5HzUbeC/l1lPDfMhlp3FAyzAz
RWayxeUcvQD59y7rFtf9ErEvAvTxMCHlVPkOkwKNNSbt58fRoNwSrVFvgMENGxUR1Za7VNYRB0P2
w9jAG5VGlNlOOtz3Iyso/sM7gpV7nFH55TgMd6Y1JIg4wMUnLXSMZlrORTzdpyFqwEJqCxPr+cXu
lnrX1v2dw+kAh6V9NbKJcMgc7g1C9NZqvnd+31//Eff9hbjPQODFs/jns7B7ZmFfuu7Ll2/ba7/9
1G/tNVf+YuOoXNGrxtpB+01a5AlyLC0MvuuMjIp+nY/9NgQz7F9oq4H2MX/1Olis5L811wzzFw+J
GaIjjyXV+JsZVabzhwIUMKtN3o6gCEXl97YAdebW0OLJKo8a2Yiy3o9OyMhmG2rThNC8IBbIl7aj
Txe9Djqg6OAByk5BBYhC59AUZsILGAKchIoKthzyzL3KRLa1E1EGUWSDMJlahtqRrZ4KBgWw0wzL
ePaiUh71WkBA8QAkN3FkUo84n4ey7o+j0UV7KymjAFdwA445i7FcQvicRyF84EhmBUdUdTsrbgo8
Ei6DoxSVgQkr87lsu+IIoH3ZicTeDZ3jBKLnRDymSXQt29A9lHOS30PAg943diYDDFrT1VMsh2av
j9pyAhfBuw6Jw/6E6qKOfVXQLWSgHUWXVTv3D1nau+RzLuJumFo9KHPkh4P0LkWKqdUt4BDkcQfB
0MiguTgAurOEo3aYinbfOhzcpsTEXmrMt1VdQdZE572zScH2FySM1+VKay6zwKpUdgO6g8FPiMGB
DpW7zRGm+ANgmnetMPCCNabYMB4wSVJW3XHoFu0QkqVyMrNYO1EG1VvgTQhJ0BUA7hTVZWPHDA0b
V0NQNXFMkEltbnW4vRdRWFh73GMFZm6Ci6kFl9t61LtLh5xhn97dPUE66mWmm7/tJpiXoZN1t0uG
uJz4vXxnDxWAuVrNd2aSOp+GUBEuOH8kZrnDMm6kh2HEko1iNXwc3aTaEXlof0bBk80UiXp6GTHj
Yr2sVcygsC+2boGpL4ld99DZbbtrbJ05m2A06hKTgAUNgTuKde+T25bTazTN3m5ZfbCbJizKLe8N
kjjWfbyEaf0A5C19QKszP2uc9jhXLZa4xFExnl1ttbwhdIv9xIvrbQ10xMePAUtnydxTKOzy2pBj
dZlP8iEG7tkzrDWbA2HW2a2qGu2EeWK8hk/uQZtPbEVf2US0kEitcA6DhlR21+INHwmNMDNohIOa
Tggfdmmpo4FY1Gr2MGt3o5OEjHWw0ovDPLiMJhePdGOKJ1Fuch39uAGdWA/ShpyNjtrJV/pS3Gga
h2gGUX48lM1la+vPpAI54UVj5Co+Q1h8b5OwfleA/Qs1V2rHLhnMUN/n+HzRMo3eVHovizk3tNPD
ebleRtXddIPuFi8c2sPlwizpQbn98GDVykDYPsRA+nGp3pthxy7aDnJL/Lp3mipHL3wv7IDt1Aig
7mqlFem0SeYxOtQmmRIPej6ZmQosZrR9jMfAqZwTgCO309D34aS5ZqHkvhcjnpnQTjn8w2AMBZp5
PKEbgX3xqpkd8FwCUE7Tbjtrlrel8obwc0oiwcYCb+mzwvkxciYO0EP1jifXglOMvZ7aujVlBtMl
J5FG9F76ySEsQDu45SjAT1f5pPnwo4YsGIcW3UuoYtQxE1ypx2KuredM0gMibmWWEb7NXox+2Uzq
puwd8/NsMibb0/xFicRh1ykDHGUexZREibktrYxLAi5sUdkpIe+JVUFqlnU5ZSuo/WTP2scVf81p
IVYW9RAMkxSAbOKV1bXDvLCyN/PQxEZ/RhVtCWT8I41JRzkR4uvSvoZbonaWOfE/RT6mfmtxjze2
DOf7fHL1c4v4uvUzUK9AWwtvop1p2JelZzbHLPF475UVBhY0zp4Tu+HsB6nHe8A47r6K2+ym1POL
JWJC5LfSqgi2XQFROIB31dSbsQ/E01kVRsBLg6EcEDultn5ynXbPFDBd31UMnTKyk20bVYa2Q/gs
3jk53hFbZ2y8MSZL822tLGn1D9WdOzpUMHYzfrDSUJ993fDOgLjxIDUtFEdlRhx++6Xzl2XAtV90
y/zSzM0n9qj2itoRF46zSrbGBNKtLhrxLlpkuFPgpx+gaHS3JrIhNocyB9XidNdV72q7XJvFaSxF
+LLotkVTiyAHhykGS2d4KPirnjJHJgHEHffDCKW28vtQrw+p1aizszjLJQdS148aYoDraU4/xohb
TlZTjVcmEba9VpqMJgSag57AFEJqR8PcpnO43NDiSbeYCPcdXr+HhfCY44xhZC/bEpQF4nQ0nZK5
/NKh0ZvyKr52iMVOg1bp7jkxWOI9JMNBDRvD53yn3inPtHxdYmiJ8JXdoBPDpM0UbGumHhNvPgBQ
cqY8PsTnmKVxMZ8MoyH8ZrS8+hkde38pnUV+QXFf7SxyL7YZFLGD3TXGe01xPax9UVADvNqlSV1v
27LPrzIxNY8D7+Hl0PbtDR4C74KuaYn/BssANrpk3xjxeJXBTMLhl9uHfBk/Nq6ZXBBSFL8Pq0Fc
haEkkCntbCoBbGr+4AKmqApDXHUKJeEm4c2/sVJH7ZEVtc80zRDe2FlgMLa4pdupCoAirn0svM5D
nbrOa9Ks+jR1EcnuqiCsBdLFEVvPe0439kaWIIyR5TuYJmeDUWKG4VxI7UmVodiaWJTIdEjE2dA6
3ETs/uC+wIoFJgMtDpyyf8BQQAQVEtOuI3pBbT0Aq4RZKBtFEC3UzcKsn1iiSKdtQjgPRbrIbEnI
F++9uxjkNw7t2AfQ9qxnXbnUFGZMVJcjUphTbZvBXANQMMfOOwNrY8SWFxVJFN939lwnt1+L1n/q
+7+q700UaD+r7x/65/i70v7XH/jdOSBWb45gSL2iP/WvhuXfnQOSLHoQQQBixVfrAA7k/2jcyINE
xraeBn6v61crD2YeaERMSHDIWn9H3Pa1P/hNj1LAfeQQYuAjMgiKYLD/fTusalYg/ezOl16JoTHb
uFM9z7vCJg6tKEzjSB46WW1jFNXnzjK7z3Kek72igrmZ15C+tkELq69xROkwEOSXSHVHMqd1A7Gn
o4SqUMyEaK2NSRByfSgKG6TknebMqiSryBvRFDzEkMuK+gCygolXNI2Eg4s81K69wkTGXrVpi6cY
iUHlvhq1M0MhnJg8KOLBHPQ/4TEEWpwymHQxYtcjN/mdVlJnMJqNMb9F6QRzg3tpGijgKTcFl2XR
q4XNa6LzzkeAOThgF2bBnD5PrggojPeNoy84L9Gp3JcFhsAFrfKBD8VUESHAp4m+4T3mnhbqeBGn
1HiomRUY9QXF9y6uwuHZk6CFOWRQ+ZIijr2asn/jVeOcgzhRi6OXpxRLgQWOBNOG0hmyirE54ygq
SrmyStRVHGWjdoRHMs1BlmnR/E6b5bCIQERZuhKOa7LK9jqWgwHOsKj6BnJgRIIO61A2Npm6g6Sc
tJc10npOP37BBKMYj/+sCP+Npoaztf5T+sF7TAocPr9bFH79mX8vCrz5cGwdW9j6+qLTZ/33oiD5
I47ujNF+6wb8viZYvwgGTv82DBlMBH7X04jVTcRkY7WbwRujb/s3NDVvphdk5iHNQVBjrdMFVgmW
oG/nh2SFyMQKm+lqKD5HXR7E+adv1scfDCjfkBX+cIE3S0+rjLyoFRdwARLELjZZ7zkZrxJvExef
f36pr13975Y5HB2rysgwqHrQHL0Z+8yyk7kFJOkytXKSUNFrahCi7RlQsM45+WP3NeCd99btxV7U
XxPgK6YZ5MGzFDdR8ZmV0nWi62ggf8Bz9uDFxJ4J5/AlgQGdFBdDi8DePAtyv4452NuwZX0Q89k2
tSq8n5t+R9yuder6FKUQY8sEz3TYlFTSyFB812gZ0uujjeYFR5bh9QiMiybOcE/r0diiNSlJAg34
JVAMJkgXO78c9FNLdObDrPLhnIfNQCnB8jKRS5OQ8nJ2yMYJLGUvV65EkfgRSCh+SY3iwHd7vYUl
vy6KpubUyzntvVh7NwlYLeXWGCMEnPWmp4OhQsCOLafzf1aN/2rVwJrHa/7nfcLHLy0S4P67VePX
n/mPCI/uHNN1gzbGV1H8v1cNxyDdycRlaJvQAKRlc6Vvlw2Wd8rHf/cXf1829F/wM6IRwLNLMxFJ
zf/HskEZQ9Hu4Wik+45uXqzLyjeyA7Srw5JULgInlylMEceuTzfb8L+5Jz9YO/4w9rQlc3ebeokB
FXdi/fNvrhIOY6MbnPsPQ1rCdR6FhzsF99DHlYBwU9iOccyXhlwnjOx/FQm+fl/fz3W5ODhIJojc
Noeb/f3FYzvPATm7HvGuXpXtnLabglFJrkvX4i5Fjv8cUdFg5ysTI+DcmXxRGumgW7u1jSBvJYE5
Q5rs+xE9htFozWnIOLB1borKKs0hRSHGqbddRLAqjcnwrgCvG/z8Bv7wQ8Cy9OQ6KuFBenMHRWvW
BEEt3qFZqD2UWS27QivMY+JM80ODWngTyswxtlqBYAkbaf1h8lD3WRXxTZs+8RSGMV3dVDjwfDEu
yd4jUnQ30mM9YnjMdu44yfsiGdYk0wUtk1aUya9ryJ+OKdcd6JtFHUmpBA5ke6zthE6zhX7/PXSm
AT7FmTy85OTrtsj8fYxS896p0tef3611K/rDldxVKEQv3fpD89si1YPajyuN8BYR1JBt39tuc2p7
o7kVFpOzn19vfYLeXo/Ybtr6POKEvq1P4DePty67siSahutFSXvLikIXY4i8i59f5Qf3j3Y+Y1cC
u13OJG/un9eyXNDQcpm7Tsne5a7Vhpccss69//mFVl/0289j6dQlkG1YF/6wKKQR2oWJZ/CAvCM/
Lk4HMdnjmZlnvri5wOXGGA7HB/lc2d08Wu5FnXNiN1MZ3tGzZLxlWc1tC1KdwJgRokAtE3prI2SY
QwRD+QTqbd4nPJsPY0QiGmkHwqT1lU748c2Ii6h6hQK7pHV0ut29n+wlOfz8QxpftSPffWuYkRA3
4BxZkxBAFnz/rYV6mKP+bNVhWqm+xcr3ZfrRHfHTZbtqpf/aYICBisADXsnAPLzpAX4yfDq5coPr
FireV5gwWvmgwZD5XmKQvrK82fzoTNCHLTDErZz0dxL5IWf/KZebliSwe11k3i5egG33K804jkrm
DSvhmGw5mY7RR5az7GD3UJCjQWeku5KR2V1izjQhtBW6bgdcoDOxOrCUOTfJfWdU7n27kpZTLSWY
RzYxos8ofInZeBjwZGg+aijNdQ4X2h9XdjO2jZyDCNk4jARMahasx/Zgg3vuJeFpGVF3jz3e5Xyl
QmN61a7pJc2fZ5LhUKBAj4a2auyt0Ew72IvE7ixZjQ9kJU5bsSHu66Er3kNZzV5rGVcA+4THrMlr
Y8Kepmo9bpaxenIIhg6clW1NBkd+TFfeNVAa+5rEZjfo3WSFUBTJdA0fvvkEGc56FmCzMfzi0wKk
ra1Eba3MNbJfkmirOe2Jcyu/NdGEDEq8VTlaXlVhTZ6Gwu3gRyu3WwPmCOfmYr2fQZWn9YbKHptX
RUEnYdBbMbCcNRP5SNBCQVw5fHDtKypcFmK5koNGM2deWeKC/QUoFnxxJLLukc6b8dwSdHYDk7sr
jz0HWITjnXGfmTuyCXkiVm750BjGc7WyzLNY19A4KCrq1U38UAKn3VQZIThjqOBrrUz0CTh6HBu3
ekg2AWvbeOwJ9PVnTfUuIjz9M52kAj2qrG/nNr9MQhJEtJXCPkY5Pu+VzE6rDU6GEKdax5wrItP0
U09F78o0ugwj+2O8Mt7jlfYertz3tLXfQ5J81ouyDKa2SzfaSonvrdDdGW0rLxw1TOCkoMlX4wJX
XhCTOqSN5jOVC5nmwZ93V0OzLL6mB1XqrK2c+oy0OHw3sOu1lWJfrzx7sAPmhtwIsFitaEYerhF+
MdsQjNDItdF1TEkSDBGU/LbrtLO1VNVFvzL0W7BEzyla7tsh6RwXFQlTBIRLaX294EximeokPP5Z
muTVqvwgV1q/U/G62Bpdwww6rQ5FdQuSKgbhGaO57eNwQ1O5fGlHM3pKAYN+tp1ufjLGdjoVrjse
s9GDzAwc9qIVWr1vaPFvcB+Mx0HyfmlzRtpYPmO7hT3kdPJYJp6zNIFs7GJbiKiAXrmoB3MU5Y4p
dXwUGZlOZl7BVp/RDHkGagFpN+VFAtINyiYnCODHxFuWA2RPejnNyauxhNnVMO81m9FW04kMiv84
v459O1VXkFTyIKwpCjhgCABDOv1rHbVBErFzyCVcO+hDvRXjpG/5xO3JsXH8Ti2maZx683npRfd+
8SbzWudFvZpJfhiCLIReQD5UNX6RKbBQSA8Lrve0fYkdFUH2SpxH4jHKi5KZ8b0mqC/yqo6hQUxU
JyMlH6ZfQc/IS/ntiNFu8FLBYVEEYNzlkdk8pamRkYe+TEGiURdqVj3v80waxwm61q4mru2x6rv8
2GAS/7xosQAiarL2tHxIAgBAzeVVeFrQ4B/m2aivDFLTT06HkGWeDCIzATFlyFvX7no78snhWF+v
uObAGgx92/QLxAlmCdeLU0Pmg7vGz+he3r2PbHvFcxr8JtkAcW4c+zU/mK6v3xOuCGciS62t4cXW
tWRh2CxkguzrXl8OIrXzjecM4YlaxcLeb3tQvfP2NNo8r9KI51dq4PExGVvW9UpvTli9aeNT2+h7
CYJhT3KldSbcRLubuUAcQBugvAidhl8bBsHHKbRIKkOu298Jh9SLEL3SXSv0JoDkJ5+Ea0EKBR/r
jE2171IdIRz1onG2lNj3DYuCbAcDqldj7uq4Ucciw9I15mm8q4ww3lYl8+RwDbzs+wRfy2RtGfTc
tGEJJyOLo3Hf1uMc77n9TvbSEsQWX9BGa0APzJyRe1WSsdcXrQhatEUYHJlI16ysM9EahJKa8ZWa
dFUs/7S5/itoDiT89XT15wfW91+6/l+PSRslb1zev/3k78dWh1Mm/gVcIl8b4Gvf6rdml0vslUXm
hYm+RP6Wo/X7sVX8wulOUgpjh6LntbbI/tMI58xqr0UlDIyVr/N3jq22+4dq2FgN46At8XjT7nrr
PYhmc8rZu2LcIc5wrtzSYlip193ZmAmjYebJ2pkNhrzDhO3PRcR0JlFJkAs5HQh3J3s+RPi5a6FN
vgNborHu5t5jggJhD/hqzTUZvDWNgtwhfLI9Q+Ysto54qpx2N6RDyMBLMydiWV0rB1eZWXYweqyf
Vl2oQxOaJzq4w4iaIWppXLvRgyzJkGccB4Hbs9MnfLePssuRQzJ0nx+WfoRXPuXzLhk1EfRmOtxG
UyVPfVUy9FNlt0LltZwlXQuxzTLcv+BHZM1Byhn3daXdJmGddkSGp9OhNRr4DNNc+qozxPsFqOk5
NcR8Txlj7GDyxjeMpDGgeMv6yUFyd1u9sJMgwdy6w+uB0DgGkvcuii0g8IbCe93xx45o5NmTyUPF
yG8dAY+XrjlzeMz7jdZgMY6Ik8I6nJj9u6xOnZuwkoQ8IfxTfmUzq9+B2eMT5662BMz4PRwwI1IV
5gC+TfZzwO/M5K/rzY1ZMSfTNeZ4oTLeD1lWH5h+XjgmNmA5xNcgthmy6TO8lcChDtuY1mT6CPsW
k9qgXTWOpd1jPVh6Pyz6A6IIUMcd+5Vfg6jYaiMtNWwdRkHXH2YrEZ/DBRCTQ5+KD0lKDvPAZ9my
6T2GJVNkb2ofCCo2N94syo8rE+0kwZ+T2ODGnA+wncnewmEbRXedSeJyQP8vv3TTAk9QCXWau1zE
jg/g0Kam7+ybzCAORiN97UPYhvotKQ7p1kJPdTEv9Zdexy5IObPY27BJoptlSruT8jhDpLaxwUKi
LjhxISGVNq7/UgtvpdE/oSMqN1bvZMfYbsPoPPXoBm6VF1XNMzKn7iPz3OE1SUd5axe1dV47Pe8y
G3kysUPDhUUqq73pIcX2/lQX7eWgi48TfJIrDdMWRZL4YpYFR5upIrrBKhvyUICX5AmcccYksguK
dnY/uFE83C/aACp2DPOtTfQPAtpiGIqDMAcrRQdSlTkz2mn6GKOaEAEZnQkNFK0B6p+lLUAFvuWt
5SAYShCFCjBwCx43EYuLugH1tVGwdm/HWr8B/fph6bwP0FmpHQ1v2zqC4ZRnJyQBmRR07R6zir4X
kW6/p3a9j8L6iyDEFswrWoUt+5U4WPmI6jjOybIoPci6aWzrGDdYO/gbwDUZXYwELjlzipyOigEz
J18bFMxmiLpJv+y8bon2bogPjBqh/lAkWs0OTKQMv1K3I88oBFlVUtw2GV730RgDYFRqNwhvj8gk
PmYoiZpbfUGgcxhCWXgbd5jTMx5wErKTDiqkr/BeX3Zw07eOUcXHuAjltql7iKwOOZ+ytt33RKfN
lt8vZxB02iEidX2fEdVEZaBrOyucESuJedqVJr1sjJjZk7KMOSjSZjq7ibMzS0LC6pCBFd4TM/Oz
NrVuIVBk29rORh+8QrFxRwr1FJDsKc0McDrDgLAQp8RmlEV0OY3WxB1IF2jtubCOVu+2lwoszuMU
BfGQY0kBMlXkHSk9CTGdW+buxS6tz/asntDZ2EHVdvpRLeGytfi3zrmFtk3mRkPdYWqqRUjV6IJi
7f9xd167bWNbGH6VIPcy2MvFDHCsYsu2lLGTOXbmRmAsDUmRFHt9+vkoWR7RLYUCjnGIXEXyJrm0
y9pr/wX05dTTULbV9CS+ls1E/kIhCGgMNgMjRwUiDE++qUFHLUJO73zP+9qssa5WKh3DNUWkvJUU
f7G9xMkZ8V7ourqZTNAnEk+rppj7jV3/TWkAWfhC15HttRG/0N0Ict0ivVcWWtx6ZAEFcjR85LBt
yaeLoPbRtGkd7/z8r5ZRgLSIX5xvmrhklC5CUL5ZVJbsxAM3u5c2rDZjXdHTKwzH8Ai3xc82gitY
KQdIDZLHYVFnrM98fYAWdZOcpxEybQivGAhoQGUVNwMsHJKNMBVqctSFiYOZVuJoQVIpXGoZaTYr
tjFJI0G6ynXRRJFRd8eV5N8stAamTmrrZ2VkYsW1aBnObp2HpzUFrtMgYu6FkeyPKHPF0xhEP0QS
24tHQgsVw99wEFZSPVQZojMnst25K4DP83xQ7DBtzZGKRc0FJbfFpMzjyyoIYuwoqnSphkkFjSgq
x2vfj64ymf1iw+nMNGmA+5lZMLVVXIRNNEJyr/zGaXY+FsRaxPKc5Qbj46mRpPY5R74yZApjXlBr
ojghz+UAdxUjL9RrSMTBJMHY2a7XN7mQDq5LZ/0HLFQgf3C1GY3+3NaDZlJpnsnS6Noq25Ei1fBQ
QVJN8YCvnqoFPg0J+emfiofXQ5kT15sYpQXtollndT6rU8EOgcs0YoJlbCuukAlyDcxP2couaBuj
EcbOwoyaz4ErmIO7civW4CKP3sBCgFkl7PQccHz3UWbTM1GszyPV/azqibZG7aEhlUmBbc0L7Ebo
VqoI0wprtxAcSxKs6hBju1Mhx3JHQoXaGUXrpLmVo7y6DUKhutA5s7rMMf05i+sBILsi0GFvo21e
XLDTKpn6/Q0xKJwMzzqhQQeTGdPwBppVr6Ewk8+tL6jQ5zKCVHpwYzQ5VCghSEdwJscwp0oYyYa9
jKV8cJZmyMaktRFPSiOGmppkuDoEG6ZXL5YJEAy2agI2x/6vUi8iKDVsZpPIA41vBvBF3KRB1kqA
3UxBKIdUxOrG/iSk2H2ZRHngjDn4AppwKtU5+0dWLmGighyFUlg74ClTPccP2POdizoVARY3Rlrk
U8GpOWBzvAGlvFgj8VsIoPlBVZifRFx1smGYNbE78dQYlryBQebIkXN0VuxY+IrNCcxe5DnW14aT
xDdrk/ICBiW1OwxRRjhL3UU1SYCNnDeiUxWnnNoXAiTzRE9PdVDEtz5nvqMFqiNXwdpoZQRQ6riD
OIwzTKqeyRkyLTjyoNyHPFcp8/fuAqkYuTjHU6gsTgeYQY1lYJZzpdYo1JABxf4wAGw+RStHuMVV
cT0EDbHAYD6XMbOOao4a6S6ZMHRhiNwxeTdjmSChSiB+A6OJCYOuCsEpv+gixosEb05gk3iylFm+
rk+TXJWGGbywaKhoDsTqODXYKXtOPoaIOovUMpqYZZBdlbmuTjUcc2qUHQ31OvWT3AOvufHPlBbW
afKjXRh5Ghcjf6PUy2phYO5Bzv2nVGv65UIB0tgiR/WrVCA1Gy1s0TZnUOPloVTrdxmyTbfIKaJ/
ZqsKyD121VKlClN4eU0yhP+mfZUjpSiHqYGrkyvrzAN49cx86mwrCcmwIXV+0WI+dS/ccoAlN6j1
uwL4ew0sO9Bxx4hBHo/A64E0ZkfKSUcm3yAPJY9VrcThuda9MfqT5hkyzvlYrYristGLcs5WtbxJ
QbuiFVtWw7XqgRn1IseqAYvGSBKEykR0Q6TRIzGCHA7rCd2gCtXpRRbDP8OqRyoEfcnRcXUVpS4H
vHDYP0clMJch8/ka6QMx/YIom39ni4Jvs7Ffm0gIoIIGJVG4EKJFPNHpr5ecbWvXcpOVw5JCzFRq
NawHiEzDPlKicY0YErm/oI1VdUERUc8cj6k52ExKDW/rtT/YTCuBXDwy/fJLmKBjMxCScRbFKD7Z
CTLp66CYr3VdumSSKCBXOQwWHYRyii3oTG5xMc4gBn/eGqvWmBiFQ6+oY7DWLRA1UdaXkUuO4gdC
TAKV+feOp6nNOVaD5diNc436VFgutQDjpWHkm9WskKRKnpSJEk62m9r/G+Dbw4u0Fnfj7UH0db5K
6ptVmvvZo5tc++mWL/4l/LUv7fEkLzf04YcqChIislBYOhWF7UNtn/itNnwrg4u5XP32UcYaBAVs
XcWMe3tx1uLjOPfw8UA3T9CPomCgUSBoL070uOFBkF4Lw9tvuIvn29956w12AZouf/uocvjQNwj6
CY7UlFREc/eSRPUwCKRvJ7iktCf+Ozbn7obvKAgiNAoqOr26gmScqC3oQGBntb1o8DAKVJdaYLki
taCo9oLZ9D/pCvd4I2btkLTdpyLTnP/+SAyetHAwHMwTldNpRILRlnh4x8MYmKBPRdhgyCPthsvu
hu+pJ8g4bP5YFKwlsLqRi8OJe5/xWz9OCtvuDq1faFGsh68vqkwXuPegvqFsw7Obft7T65t0z56v
LwP/A7+DK8DDaGe4H0bBbCW6OOKWAK5sr3fXCSA7PBNo/9mVQZHwVjUlRcZX9aWhgKkUFW3YwRR5
t9e7WxlkpmugGD8yIbw6FOTWVYvRDiz6xSggrAq0GlIma8Q7jQJhoETfLwoicv2yofCauyg8WSCZ
FmX6CWg1yK3ttTvoeEfzAhzXZ8J9PzsiMP8A4IUWCSZb+7c8nBd0A/1dA+28B80Hcxf2dxUFXI17
9gVFP1G24BxOkrbXk4xRlNAaVjWSCEZfe/3EGvEDoXpMwYeO6y+3ybe7Sl/K0V/7wj7pfP75Q8LZ
ZpVAtR9PwbZfbGktu3v/m5v/3pk2tknxwYf7JPnwzx9e8PmtX3yo/X+eu6vE4rC+3r5u/fCYcysg
gf+Pb32zAusQ5krYWQL/fZLfPnae8+D3/07Dqfek3RbZ1rvdxG3CTbdhKHLHaNizNqmV7ltqf0YK
P3S/vo88tHxEDpMnx7K7jUfvtkM/TKxlx6kIqTEW0/4tI5Rwn7lY5e4ba0NCHZDZuW/jo5VvlVay
2rfUtoxw6BGCvU9IP4R/fxiGfh5862qeI6VzhF4IwCVxl91euNtD9Y3M2SrkCL/bcpsv7yP1Ij/u
cXV+a0SeE3HX3bez7d67ZL/vI0+XltPpgCL67EeYQqaIi+IO3R2RLAxH6H/TzRItzm6UUepjy9o7
GGH5pFnTYInr2+zl87lJEyXxCA3zZPm9V+9b2vaLdvnd/8evd7irEHDeszDvdlh94zGz3E1n9mh5
E0d45pmV1M/ElylpHOEnnFlpat07ebrKsk6fluB6HGG4zNx7x7Wtrm8W+4ojrAUztxXNCbNOz5bY
Hx1hwMzcNG3/RVFnbkLFRDhS62GePG36KA8OPejJHCKJSBr2Hzjz1bfEepI9US5ovcz6jpv5qrC6
6xb8upZT2L/h8sO5FUSp43aXddo3jzB6WlPG1z2sX6d8/dDS2Db+uuPjERr/ihH1PsbtDPtQYekd
9DDJnA9DKwlZKbuDc1fcP84NRpb3dOwDKjxCSvLJcTuJg6TQW/Zx+vWF55Pnk5F0dzU0bR5hkn3d
mrBnL/njOx49PZv/nrFAz+Y/h/krHfGhita3I+5u8Lwjts0fIR98UxWuZ2y+rKrurlLeldT6huQ1
pYuej/sG8bVvyy+Bk3eFtb6xuLVYdzY2mNn97NHOsjIazUdIkb+LrO4Zl1s3vQ8hDnSfXdsaXPUO
zOviB28+9UuVpsdz2+f1p/157Et/1i2utd+491dW8vs/AAAA//8=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Revenue Analysis'!$E$4" lockText="1"/>
</file>

<file path=xl/ctrlProps/ctrlProp2.xml><?xml version="1.0" encoding="utf-8"?>
<formControlPr xmlns="http://schemas.microsoft.com/office/spreadsheetml/2009/9/main" objectType="Radio" lockText="1"/>
</file>

<file path=xl/ctrlProps/ctrlProp3.xml><?xml version="1.0" encoding="utf-8"?>
<formControlPr xmlns="http://schemas.microsoft.com/office/spreadsheetml/2009/9/main" objectType="Radio" checked="Checked" firstButton="1" fmlaLink="'Revenue Analysis'!$E$8" lockText="1"/>
</file>

<file path=xl/ctrlProps/ctrlProp4.xml><?xml version="1.0" encoding="utf-8"?>
<formControlPr xmlns="http://schemas.microsoft.com/office/spreadsheetml/2009/9/main" objectType="Radio" lockText="1"/>
</file>

<file path=xl/ctrlProps/ctrlProp5.xml><?xml version="1.0" encoding="utf-8"?>
<formControlPr xmlns="http://schemas.microsoft.com/office/spreadsheetml/2009/9/main" objectType="GBox" noThreeD="1"/>
</file>

<file path=xl/ctrlProps/ctrlProp6.xml><?xml version="1.0" encoding="utf-8"?>
<formControlPr xmlns="http://schemas.microsoft.com/office/spreadsheetml/2009/9/main" objectType="Radio" checked="Checked" firstButton="1" fmlaLink="'Regional Analysis'!$E$7" lockText="1"/>
</file>

<file path=xl/ctrlProps/ctrlProp7.xml><?xml version="1.0" encoding="utf-8"?>
<formControlPr xmlns="http://schemas.microsoft.com/office/spreadsheetml/2009/9/main" objectType="Radio" lockText="1"/>
</file>

<file path=xl/ctrlProps/ctrlProp8.xml><?xml version="1.0" encoding="utf-8"?>
<formControlPr xmlns="http://schemas.microsoft.com/office/spreadsheetml/2009/9/main" objectType="Radio" checked="Checked" firstButton="1" fmlaLink="'Regional Analysis'!$G$7" lockText="1"/>
</file>

<file path=xl/ctrlProps/ctrlProp9.xml><?xml version="1.0" encoding="utf-8"?>
<formControlPr xmlns="http://schemas.microsoft.com/office/spreadsheetml/2009/9/main" objectType="Radio" lockText="1"/>
</file>

<file path=xl/ctrlProps/ctrlProp10.xml><?xml version="1.0" encoding="utf-8"?>
<formControlPr xmlns="http://schemas.microsoft.com/office/spreadsheetml/2009/9/main" objectType="GBox" noThreeD="1"/>
</file>

<file path=xl/drawings/_rels/drawing1.xml.rels><?xml version="1.0" encoding="UTF-8" standalone="yes"?>
<Relationships xmlns="http://schemas.openxmlformats.org/package/2006/relationships"><Relationship Id="rId3" Type="http://schemas.openxmlformats.org/officeDocument/2006/relationships/hyperlink" Target="#'Revenue Insight'!A1"/><Relationship Id="rId2" Type="http://schemas.openxmlformats.org/officeDocument/2006/relationships/hyperlink" Target="#Home!A1"/><Relationship Id="rId1" Type="http://schemas.openxmlformats.org/officeDocument/2006/relationships/image" Target="../media/image1.png"/><Relationship Id="rId6" Type="http://schemas.openxmlformats.org/officeDocument/2006/relationships/hyperlink" Target="#'Regional Analysis'!A1"/><Relationship Id="rId5" Type="http://schemas.openxmlformats.org/officeDocument/2006/relationships/hyperlink" Target="#'Revenue Analysis'!A1"/><Relationship Id="rId4" Type="http://schemas.openxmlformats.org/officeDocument/2006/relationships/hyperlink" Target="#'Regional Insight'!A1"/></Relationships>
</file>

<file path=xl/drawings/_rels/drawing2.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hyperlink" Target="#'Revenue Insight'!A1"/><Relationship Id="rId3" Type="http://schemas.openxmlformats.org/officeDocument/2006/relationships/image" Target="../media/image2.png"/><Relationship Id="rId7" Type="http://schemas.openxmlformats.org/officeDocument/2006/relationships/image" Target="../media/image6.emf"/><Relationship Id="rId12" Type="http://schemas.openxmlformats.org/officeDocument/2006/relationships/hyperlink" Target="#Home!A1"/><Relationship Id="rId2" Type="http://schemas.openxmlformats.org/officeDocument/2006/relationships/chart" Target="../charts/chart2.xml"/><Relationship Id="rId16" Type="http://schemas.openxmlformats.org/officeDocument/2006/relationships/hyperlink" Target="#'Regional Analysis'!A1"/><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chart" Target="../charts/chart5.xml"/><Relationship Id="rId5" Type="http://schemas.openxmlformats.org/officeDocument/2006/relationships/image" Target="../media/image4.png"/><Relationship Id="rId15" Type="http://schemas.openxmlformats.org/officeDocument/2006/relationships/hyperlink" Target="#'Revenue Analysis'!A1"/><Relationship Id="rId10" Type="http://schemas.openxmlformats.org/officeDocument/2006/relationships/chart" Target="../charts/chart4.xml"/><Relationship Id="rId4" Type="http://schemas.openxmlformats.org/officeDocument/2006/relationships/image" Target="../media/image3.png"/><Relationship Id="rId9" Type="http://schemas.openxmlformats.org/officeDocument/2006/relationships/chart" Target="../charts/chart3.xml"/><Relationship Id="rId14" Type="http://schemas.openxmlformats.org/officeDocument/2006/relationships/hyperlink" Target="#'Regional Insight'!A1"/></Relationships>
</file>

<file path=xl/drawings/_rels/drawing3.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hyperlink" Target="#'Revenue Insight'!A1"/><Relationship Id="rId3" Type="http://schemas.openxmlformats.org/officeDocument/2006/relationships/image" Target="../media/image10.png"/><Relationship Id="rId7" Type="http://schemas.openxmlformats.org/officeDocument/2006/relationships/chart" Target="../charts/chart9.xml"/><Relationship Id="rId12" Type="http://schemas.openxmlformats.org/officeDocument/2006/relationships/hyperlink" Target="#Home!A1"/><Relationship Id="rId2" Type="http://schemas.openxmlformats.org/officeDocument/2006/relationships/image" Target="../media/image9.png"/><Relationship Id="rId16" Type="http://schemas.openxmlformats.org/officeDocument/2006/relationships/hyperlink" Target="#'Regional Analysis'!A1"/><Relationship Id="rId1" Type="http://schemas.openxmlformats.org/officeDocument/2006/relationships/image" Target="../media/image8.png"/><Relationship Id="rId6" Type="http://schemas.openxmlformats.org/officeDocument/2006/relationships/chart" Target="../charts/chart8.xml"/><Relationship Id="rId11" Type="http://schemas.microsoft.com/office/2014/relationships/chartEx" Target="../charts/chartEx1.xml"/><Relationship Id="rId5" Type="http://schemas.openxmlformats.org/officeDocument/2006/relationships/chart" Target="../charts/chart7.xml"/><Relationship Id="rId15" Type="http://schemas.openxmlformats.org/officeDocument/2006/relationships/hyperlink" Target="#'Revenue Analysis'!A1"/><Relationship Id="rId10" Type="http://schemas.openxmlformats.org/officeDocument/2006/relationships/chart" Target="../charts/chart11.xml"/><Relationship Id="rId4" Type="http://schemas.openxmlformats.org/officeDocument/2006/relationships/chart" Target="../charts/chart6.xml"/><Relationship Id="rId9" Type="http://schemas.openxmlformats.org/officeDocument/2006/relationships/chart" Target="../charts/chart10.xml"/><Relationship Id="rId14" Type="http://schemas.openxmlformats.org/officeDocument/2006/relationships/hyperlink" Target="#'Regional Insight'!A1"/></Relationships>
</file>

<file path=xl/drawings/_rels/drawing4.xml.rels><?xml version="1.0" encoding="UTF-8" standalone="yes"?>
<Relationships xmlns="http://schemas.openxmlformats.org/package/2006/relationships"><Relationship Id="rId3" Type="http://schemas.openxmlformats.org/officeDocument/2006/relationships/hyperlink" Target="#'Regional Insight'!A1"/><Relationship Id="rId2" Type="http://schemas.openxmlformats.org/officeDocument/2006/relationships/hyperlink" Target="#'Revenue Insight'!A1"/><Relationship Id="rId1" Type="http://schemas.openxmlformats.org/officeDocument/2006/relationships/hyperlink" Target="#Home!A1"/><Relationship Id="rId6" Type="http://schemas.openxmlformats.org/officeDocument/2006/relationships/image" Target="../media/image1.png"/><Relationship Id="rId5" Type="http://schemas.openxmlformats.org/officeDocument/2006/relationships/hyperlink" Target="#'Regional Analysis'!A1"/><Relationship Id="rId4" Type="http://schemas.openxmlformats.org/officeDocument/2006/relationships/hyperlink" Target="#'Revenue Analysis'!A1"/></Relationships>
</file>

<file path=xl/drawings/_rels/drawing5.xml.rels><?xml version="1.0" encoding="UTF-8" standalone="yes"?>
<Relationships xmlns="http://schemas.openxmlformats.org/package/2006/relationships"><Relationship Id="rId3" Type="http://schemas.openxmlformats.org/officeDocument/2006/relationships/hyperlink" Target="#'Revenue Insight'!A1"/><Relationship Id="rId7" Type="http://schemas.openxmlformats.org/officeDocument/2006/relationships/image" Target="../media/image1.png"/><Relationship Id="rId2" Type="http://schemas.openxmlformats.org/officeDocument/2006/relationships/hyperlink" Target="#Home!A1"/><Relationship Id="rId1" Type="http://schemas.openxmlformats.org/officeDocument/2006/relationships/chart" Target="../charts/chart12.xml"/><Relationship Id="rId6" Type="http://schemas.openxmlformats.org/officeDocument/2006/relationships/hyperlink" Target="#'Regional Analysis'!A1"/><Relationship Id="rId5" Type="http://schemas.openxmlformats.org/officeDocument/2006/relationships/hyperlink" Target="#'Revenue Analysis'!A1"/><Relationship Id="rId4" Type="http://schemas.openxmlformats.org/officeDocument/2006/relationships/hyperlink" Target="#'Regional Insight'!A1"/></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0</xdr:col>
      <xdr:colOff>372372</xdr:colOff>
      <xdr:row>0</xdr:row>
      <xdr:rowOff>171982</xdr:rowOff>
    </xdr:from>
    <xdr:to>
      <xdr:col>2</xdr:col>
      <xdr:colOff>247718</xdr:colOff>
      <xdr:row>5</xdr:row>
      <xdr:rowOff>164671</xdr:rowOff>
    </xdr:to>
    <xdr:pic>
      <xdr:nvPicPr>
        <xdr:cNvPr id="2" name="Picture 1">
          <a:extLst>
            <a:ext uri="{FF2B5EF4-FFF2-40B4-BE49-F238E27FC236}">
              <a16:creationId xmlns:a16="http://schemas.microsoft.com/office/drawing/2014/main" id="{43C02D13-F42F-4114-9231-2C95F8D24A9D}"/>
            </a:ext>
          </a:extLst>
        </xdr:cNvPr>
        <xdr:cNvPicPr>
          <a:picLocks noChangeAspect="1"/>
        </xdr:cNvPicPr>
      </xdr:nvPicPr>
      <xdr:blipFill rotWithShape="1">
        <a:blip xmlns:r="http://schemas.openxmlformats.org/officeDocument/2006/relationships" r:embed="rId1" cstate="print">
          <a:lum bright="70000" contrast="-70000"/>
          <a:extLst>
            <a:ext uri="{28A0092B-C50C-407E-A947-70E740481C1C}">
              <a14:useLocalDpi xmlns:a14="http://schemas.microsoft.com/office/drawing/2010/main" val="0"/>
            </a:ext>
          </a:extLst>
        </a:blip>
        <a:srcRect l="5470" t="12755" r="2222" b="10322"/>
        <a:stretch>
          <a:fillRect/>
        </a:stretch>
      </xdr:blipFill>
      <xdr:spPr>
        <a:xfrm>
          <a:off x="372372" y="171982"/>
          <a:ext cx="1094546" cy="945189"/>
        </a:xfrm>
        <a:prstGeom prst="rect">
          <a:avLst/>
        </a:prstGeom>
      </xdr:spPr>
    </xdr:pic>
    <xdr:clientData/>
  </xdr:twoCellAnchor>
  <xdr:twoCellAnchor>
    <xdr:from>
      <xdr:col>3</xdr:col>
      <xdr:colOff>123825</xdr:colOff>
      <xdr:row>6</xdr:row>
      <xdr:rowOff>57150</xdr:rowOff>
    </xdr:from>
    <xdr:to>
      <xdr:col>18</xdr:col>
      <xdr:colOff>390525</xdr:colOff>
      <xdr:row>28</xdr:row>
      <xdr:rowOff>161925</xdr:rowOff>
    </xdr:to>
    <xdr:sp macro="" textlink="">
      <xdr:nvSpPr>
        <xdr:cNvPr id="3" name="Rectangle 2">
          <a:extLst>
            <a:ext uri="{FF2B5EF4-FFF2-40B4-BE49-F238E27FC236}">
              <a16:creationId xmlns:a16="http://schemas.microsoft.com/office/drawing/2014/main" id="{9E31CA3D-8CAD-2E7A-EA62-63BEB11FB8CD}"/>
            </a:ext>
          </a:extLst>
        </xdr:cNvPr>
        <xdr:cNvSpPr/>
      </xdr:nvSpPr>
      <xdr:spPr>
        <a:xfrm>
          <a:off x="1952625" y="1200150"/>
          <a:ext cx="9410700" cy="4295775"/>
        </a:xfrm>
        <a:prstGeom prst="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114301</xdr:colOff>
      <xdr:row>0</xdr:row>
      <xdr:rowOff>0</xdr:rowOff>
    </xdr:from>
    <xdr:to>
      <xdr:col>18</xdr:col>
      <xdr:colOff>400051</xdr:colOff>
      <xdr:row>5</xdr:row>
      <xdr:rowOff>23668</xdr:rowOff>
    </xdr:to>
    <xdr:sp macro="" textlink="">
      <xdr:nvSpPr>
        <xdr:cNvPr id="4" name="Rectangle 3">
          <a:extLst>
            <a:ext uri="{FF2B5EF4-FFF2-40B4-BE49-F238E27FC236}">
              <a16:creationId xmlns:a16="http://schemas.microsoft.com/office/drawing/2014/main" id="{C48A76AA-7419-4BE5-95B3-D9DED0773FBF}"/>
            </a:ext>
          </a:extLst>
        </xdr:cNvPr>
        <xdr:cNvSpPr/>
      </xdr:nvSpPr>
      <xdr:spPr>
        <a:xfrm>
          <a:off x="1943101" y="0"/>
          <a:ext cx="9429750" cy="976168"/>
        </a:xfrm>
        <a:prstGeom prst="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171451</xdr:colOff>
      <xdr:row>0</xdr:row>
      <xdr:rowOff>19050</xdr:rowOff>
    </xdr:from>
    <xdr:ext cx="1885950" cy="937757"/>
    <xdr:sp macro="" textlink="">
      <xdr:nvSpPr>
        <xdr:cNvPr id="5" name="TextBox 4">
          <a:extLst>
            <a:ext uri="{FF2B5EF4-FFF2-40B4-BE49-F238E27FC236}">
              <a16:creationId xmlns:a16="http://schemas.microsoft.com/office/drawing/2014/main" id="{4936E8C3-2C0D-E3FF-EA96-48311D256433}"/>
            </a:ext>
          </a:extLst>
        </xdr:cNvPr>
        <xdr:cNvSpPr txBox="1"/>
      </xdr:nvSpPr>
      <xdr:spPr>
        <a:xfrm>
          <a:off x="2000251" y="19050"/>
          <a:ext cx="1885950" cy="9377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1">
              <a:solidFill>
                <a:schemeClr val="bg1"/>
              </a:solidFill>
              <a:effectLst/>
              <a:latin typeface="+mn-lt"/>
              <a:ea typeface="+mn-ea"/>
              <a:cs typeface="+mn-cs"/>
            </a:rPr>
            <a:t>Business Intelligence Report</a:t>
          </a:r>
          <a:endParaRPr lang="en-US" sz="1800">
            <a:solidFill>
              <a:schemeClr val="bg1"/>
            </a:solidFill>
          </a:endParaRPr>
        </a:p>
      </xdr:txBody>
    </xdr:sp>
    <xdr:clientData/>
  </xdr:oneCellAnchor>
  <xdr:oneCellAnchor>
    <xdr:from>
      <xdr:col>7</xdr:col>
      <xdr:colOff>228601</xdr:colOff>
      <xdr:row>2</xdr:row>
      <xdr:rowOff>142875</xdr:rowOff>
    </xdr:from>
    <xdr:ext cx="5038724" cy="405432"/>
    <xdr:sp macro="" textlink="">
      <xdr:nvSpPr>
        <xdr:cNvPr id="6" name="TextBox 5">
          <a:extLst>
            <a:ext uri="{FF2B5EF4-FFF2-40B4-BE49-F238E27FC236}">
              <a16:creationId xmlns:a16="http://schemas.microsoft.com/office/drawing/2014/main" id="{52477B12-4C17-FF81-DA89-2C8BC21C3DA7}"/>
            </a:ext>
          </a:extLst>
        </xdr:cNvPr>
        <xdr:cNvSpPr txBox="1"/>
      </xdr:nvSpPr>
      <xdr:spPr>
        <a:xfrm>
          <a:off x="4495801" y="523875"/>
          <a:ext cx="5038724"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a:solidFill>
                <a:schemeClr val="bg1"/>
              </a:solidFill>
              <a:effectLst/>
              <a:latin typeface="+mn-lt"/>
              <a:ea typeface="+mn-ea"/>
              <a:cs typeface="+mn-cs"/>
            </a:rPr>
            <a:t>Adidas Product Revenue and Profit Analysis</a:t>
          </a:r>
          <a:endParaRPr lang="en-US" sz="3600">
            <a:solidFill>
              <a:schemeClr val="bg1"/>
            </a:solidFill>
          </a:endParaRPr>
        </a:p>
      </xdr:txBody>
    </xdr:sp>
    <xdr:clientData/>
  </xdr:oneCellAnchor>
  <xdr:twoCellAnchor>
    <xdr:from>
      <xdr:col>3</xdr:col>
      <xdr:colOff>561976</xdr:colOff>
      <xdr:row>10</xdr:row>
      <xdr:rowOff>133349</xdr:rowOff>
    </xdr:from>
    <xdr:to>
      <xdr:col>17</xdr:col>
      <xdr:colOff>561976</xdr:colOff>
      <xdr:row>25</xdr:row>
      <xdr:rowOff>161925</xdr:rowOff>
    </xdr:to>
    <xdr:sp macro="" textlink="">
      <xdr:nvSpPr>
        <xdr:cNvPr id="7" name="TextBox 6">
          <a:extLst>
            <a:ext uri="{FF2B5EF4-FFF2-40B4-BE49-F238E27FC236}">
              <a16:creationId xmlns:a16="http://schemas.microsoft.com/office/drawing/2014/main" id="{635DA6FD-5EA6-CF45-1984-FF68A2D11328}"/>
            </a:ext>
          </a:extLst>
        </xdr:cNvPr>
        <xdr:cNvSpPr txBox="1"/>
      </xdr:nvSpPr>
      <xdr:spPr>
        <a:xfrm>
          <a:off x="2390776" y="2038349"/>
          <a:ext cx="8534400" cy="2886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a:t>This report presents a comprehensive performance analysis of Adidas products, focusing on revenue and operating profit trends. It highlights both absolute values and percentage changes, offering a dynamic view of business performance. The analysis uncovers top</a:t>
          </a:r>
          <a:r>
            <a:rPr lang="en-US" sz="2400" baseline="0"/>
            <a:t> </a:t>
          </a:r>
          <a:r>
            <a:rPr lang="en-US" sz="2400"/>
            <a:t>performing products, pinpoints underperforming categories, and reveals strategic opportunities for growth and profitability optimization.</a:t>
          </a:r>
          <a:endParaRPr lang="en-US" sz="2400" b="0">
            <a:solidFill>
              <a:sysClr val="windowText" lastClr="000000"/>
            </a:solidFill>
          </a:endParaRPr>
        </a:p>
      </xdr:txBody>
    </xdr:sp>
    <xdr:clientData/>
  </xdr:twoCellAnchor>
  <xdr:oneCellAnchor>
    <xdr:from>
      <xdr:col>8</xdr:col>
      <xdr:colOff>352426</xdr:colOff>
      <xdr:row>8</xdr:row>
      <xdr:rowOff>66675</xdr:rowOff>
    </xdr:from>
    <xdr:ext cx="2314574" cy="405432"/>
    <xdr:sp macro="" textlink="">
      <xdr:nvSpPr>
        <xdr:cNvPr id="8" name="TextBox 7">
          <a:extLst>
            <a:ext uri="{FF2B5EF4-FFF2-40B4-BE49-F238E27FC236}">
              <a16:creationId xmlns:a16="http://schemas.microsoft.com/office/drawing/2014/main" id="{0C168FE0-A9AB-60B8-B8EE-F6F6869C2ED8}"/>
            </a:ext>
          </a:extLst>
        </xdr:cNvPr>
        <xdr:cNvSpPr txBox="1"/>
      </xdr:nvSpPr>
      <xdr:spPr>
        <a:xfrm>
          <a:off x="5229226" y="1590675"/>
          <a:ext cx="2314574"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2000" b="1">
              <a:solidFill>
                <a:schemeClr val="tx2"/>
              </a:solidFill>
              <a:effectLst/>
              <a:latin typeface="+mn-lt"/>
              <a:ea typeface="+mn-ea"/>
              <a:cs typeface="+mn-cs"/>
            </a:rPr>
            <a:t>Executive Summary</a:t>
          </a:r>
          <a:endParaRPr lang="en-US" sz="2000">
            <a:solidFill>
              <a:schemeClr val="tx2"/>
            </a:solidFill>
            <a:effectLst/>
            <a:latin typeface="+mn-lt"/>
            <a:ea typeface="+mn-ea"/>
            <a:cs typeface="+mn-cs"/>
          </a:endParaRPr>
        </a:p>
      </xdr:txBody>
    </xdr:sp>
    <xdr:clientData/>
  </xdr:oneCellAnchor>
  <xdr:twoCellAnchor>
    <xdr:from>
      <xdr:col>0</xdr:col>
      <xdr:colOff>76200</xdr:colOff>
      <xdr:row>9</xdr:row>
      <xdr:rowOff>104775</xdr:rowOff>
    </xdr:from>
    <xdr:to>
      <xdr:col>2</xdr:col>
      <xdr:colOff>514350</xdr:colOff>
      <xdr:row>11</xdr:row>
      <xdr:rowOff>95250</xdr:rowOff>
    </xdr:to>
    <xdr:sp macro="" textlink="">
      <xdr:nvSpPr>
        <xdr:cNvPr id="10" name="Rectangle: Rounded Corners 9">
          <a:extLst>
            <a:ext uri="{FF2B5EF4-FFF2-40B4-BE49-F238E27FC236}">
              <a16:creationId xmlns:a16="http://schemas.microsoft.com/office/drawing/2014/main" id="{C3335CA0-E61B-EBD1-AD9E-60EF142A45B5}"/>
            </a:ext>
          </a:extLst>
        </xdr:cNvPr>
        <xdr:cNvSpPr/>
      </xdr:nvSpPr>
      <xdr:spPr>
        <a:xfrm>
          <a:off x="76200" y="1819275"/>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76200</xdr:colOff>
      <xdr:row>13</xdr:row>
      <xdr:rowOff>0</xdr:rowOff>
    </xdr:from>
    <xdr:to>
      <xdr:col>2</xdr:col>
      <xdr:colOff>514350</xdr:colOff>
      <xdr:row>14</xdr:row>
      <xdr:rowOff>180975</xdr:rowOff>
    </xdr:to>
    <xdr:sp macro="" textlink="">
      <xdr:nvSpPr>
        <xdr:cNvPr id="11" name="Rectangle: Rounded Corners 10">
          <a:extLst>
            <a:ext uri="{FF2B5EF4-FFF2-40B4-BE49-F238E27FC236}">
              <a16:creationId xmlns:a16="http://schemas.microsoft.com/office/drawing/2014/main" id="{4C923CA8-2552-5D36-C2E4-C3B16F29F5D4}"/>
            </a:ext>
          </a:extLst>
        </xdr:cNvPr>
        <xdr:cNvSpPr/>
      </xdr:nvSpPr>
      <xdr:spPr>
        <a:xfrm>
          <a:off x="76200" y="2476500"/>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76200</xdr:colOff>
      <xdr:row>16</xdr:row>
      <xdr:rowOff>104775</xdr:rowOff>
    </xdr:from>
    <xdr:to>
      <xdr:col>2</xdr:col>
      <xdr:colOff>514350</xdr:colOff>
      <xdr:row>18</xdr:row>
      <xdr:rowOff>95250</xdr:rowOff>
    </xdr:to>
    <xdr:sp macro="" textlink="">
      <xdr:nvSpPr>
        <xdr:cNvPr id="12" name="Rectangle: Rounded Corners 11">
          <a:extLst>
            <a:ext uri="{FF2B5EF4-FFF2-40B4-BE49-F238E27FC236}">
              <a16:creationId xmlns:a16="http://schemas.microsoft.com/office/drawing/2014/main" id="{5B817591-4840-BD44-8B45-1A79AFD75868}"/>
            </a:ext>
          </a:extLst>
        </xdr:cNvPr>
        <xdr:cNvSpPr/>
      </xdr:nvSpPr>
      <xdr:spPr>
        <a:xfrm>
          <a:off x="76200" y="3152775"/>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76200</xdr:colOff>
      <xdr:row>19</xdr:row>
      <xdr:rowOff>161925</xdr:rowOff>
    </xdr:from>
    <xdr:to>
      <xdr:col>2</xdr:col>
      <xdr:colOff>514350</xdr:colOff>
      <xdr:row>21</xdr:row>
      <xdr:rowOff>152400</xdr:rowOff>
    </xdr:to>
    <xdr:sp macro="" textlink="">
      <xdr:nvSpPr>
        <xdr:cNvPr id="13" name="Rectangle: Rounded Corners 12">
          <a:extLst>
            <a:ext uri="{FF2B5EF4-FFF2-40B4-BE49-F238E27FC236}">
              <a16:creationId xmlns:a16="http://schemas.microsoft.com/office/drawing/2014/main" id="{F2F5788E-D066-B931-2232-9B9335B1010D}"/>
            </a:ext>
          </a:extLst>
        </xdr:cNvPr>
        <xdr:cNvSpPr/>
      </xdr:nvSpPr>
      <xdr:spPr>
        <a:xfrm>
          <a:off x="76200" y="3781425"/>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0</xdr:col>
      <xdr:colOff>461963</xdr:colOff>
      <xdr:row>9</xdr:row>
      <xdr:rowOff>76200</xdr:rowOff>
    </xdr:from>
    <xdr:ext cx="885824" cy="405432"/>
    <xdr:sp macro="" textlink="">
      <xdr:nvSpPr>
        <xdr:cNvPr id="14" name="TextBox 13">
          <a:hlinkClick xmlns:r="http://schemas.openxmlformats.org/officeDocument/2006/relationships" r:id="rId2"/>
          <a:extLst>
            <a:ext uri="{FF2B5EF4-FFF2-40B4-BE49-F238E27FC236}">
              <a16:creationId xmlns:a16="http://schemas.microsoft.com/office/drawing/2014/main" id="{9CF9EFF1-2615-EB5C-3533-64CC12DFEFA5}"/>
            </a:ext>
          </a:extLst>
        </xdr:cNvPr>
        <xdr:cNvSpPr txBox="1"/>
      </xdr:nvSpPr>
      <xdr:spPr>
        <a:xfrm>
          <a:off x="461963" y="1790700"/>
          <a:ext cx="885824"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2000" b="1">
              <a:solidFill>
                <a:schemeClr val="tx2"/>
              </a:solidFill>
              <a:effectLst/>
              <a:latin typeface="+mn-lt"/>
              <a:ea typeface="+mn-ea"/>
              <a:cs typeface="+mn-cs"/>
            </a:rPr>
            <a:t>Home</a:t>
          </a:r>
          <a:endParaRPr lang="en-US" sz="2000">
            <a:solidFill>
              <a:schemeClr val="tx2"/>
            </a:solidFill>
            <a:effectLst/>
            <a:latin typeface="+mn-lt"/>
            <a:ea typeface="+mn-ea"/>
            <a:cs typeface="+mn-cs"/>
          </a:endParaRPr>
        </a:p>
      </xdr:txBody>
    </xdr:sp>
    <xdr:clientData/>
  </xdr:oneCellAnchor>
  <xdr:oneCellAnchor>
    <xdr:from>
      <xdr:col>0</xdr:col>
      <xdr:colOff>52388</xdr:colOff>
      <xdr:row>12</xdr:row>
      <xdr:rowOff>161925</xdr:rowOff>
    </xdr:from>
    <xdr:ext cx="1728787" cy="374141"/>
    <xdr:sp macro="" textlink="">
      <xdr:nvSpPr>
        <xdr:cNvPr id="15" name="TextBox 14">
          <a:hlinkClick xmlns:r="http://schemas.openxmlformats.org/officeDocument/2006/relationships" r:id="rId3"/>
          <a:extLst>
            <a:ext uri="{FF2B5EF4-FFF2-40B4-BE49-F238E27FC236}">
              <a16:creationId xmlns:a16="http://schemas.microsoft.com/office/drawing/2014/main" id="{658AA44D-7E08-F362-4007-6D0A2F554131}"/>
            </a:ext>
          </a:extLst>
        </xdr:cNvPr>
        <xdr:cNvSpPr txBox="1"/>
      </xdr:nvSpPr>
      <xdr:spPr>
        <a:xfrm>
          <a:off x="52388" y="2447925"/>
          <a:ext cx="172878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baseline="0">
              <a:solidFill>
                <a:schemeClr val="tx2"/>
              </a:solidFill>
              <a:effectLst/>
              <a:latin typeface="+mn-lt"/>
              <a:ea typeface="+mn-ea"/>
              <a:cs typeface="+mn-cs"/>
            </a:rPr>
            <a:t>Revenue</a:t>
          </a:r>
          <a:r>
            <a:rPr lang="en-US" sz="1700" b="1" baseline="0">
              <a:solidFill>
                <a:schemeClr val="tx2"/>
              </a:solidFill>
              <a:effectLst/>
              <a:latin typeface="+mn-lt"/>
              <a:ea typeface="+mn-ea"/>
              <a:cs typeface="+mn-cs"/>
            </a:rPr>
            <a:t> Insight</a:t>
          </a:r>
          <a:endParaRPr lang="en-US" sz="1700" b="1">
            <a:solidFill>
              <a:schemeClr val="tx2"/>
            </a:solidFill>
            <a:effectLst/>
            <a:latin typeface="+mn-lt"/>
            <a:ea typeface="+mn-ea"/>
            <a:cs typeface="+mn-cs"/>
          </a:endParaRPr>
        </a:p>
      </xdr:txBody>
    </xdr:sp>
    <xdr:clientData/>
  </xdr:oneCellAnchor>
  <xdr:oneCellAnchor>
    <xdr:from>
      <xdr:col>0</xdr:col>
      <xdr:colOff>42863</xdr:colOff>
      <xdr:row>16</xdr:row>
      <xdr:rowOff>95250</xdr:rowOff>
    </xdr:from>
    <xdr:ext cx="1747837" cy="374141"/>
    <xdr:sp macro="" textlink="">
      <xdr:nvSpPr>
        <xdr:cNvPr id="9" name="TextBox 8">
          <a:hlinkClick xmlns:r="http://schemas.openxmlformats.org/officeDocument/2006/relationships" r:id="rId4"/>
          <a:extLst>
            <a:ext uri="{FF2B5EF4-FFF2-40B4-BE49-F238E27FC236}">
              <a16:creationId xmlns:a16="http://schemas.microsoft.com/office/drawing/2014/main" id="{B016AA1B-492C-79A7-2830-D1456E899AB8}"/>
            </a:ext>
          </a:extLst>
        </xdr:cNvPr>
        <xdr:cNvSpPr txBox="1"/>
      </xdr:nvSpPr>
      <xdr:spPr>
        <a:xfrm>
          <a:off x="42863" y="3143250"/>
          <a:ext cx="174783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baseline="0">
              <a:solidFill>
                <a:schemeClr val="tx2"/>
              </a:solidFill>
              <a:effectLst/>
              <a:latin typeface="+mn-lt"/>
              <a:ea typeface="+mn-ea"/>
              <a:cs typeface="+mn-cs"/>
            </a:rPr>
            <a:t>Regional Insight</a:t>
          </a:r>
          <a:endParaRPr lang="en-US" sz="1800" b="1">
            <a:solidFill>
              <a:schemeClr val="tx2"/>
            </a:solidFill>
            <a:effectLst/>
            <a:latin typeface="+mn-lt"/>
            <a:ea typeface="+mn-ea"/>
            <a:cs typeface="+mn-cs"/>
          </a:endParaRPr>
        </a:p>
      </xdr:txBody>
    </xdr:sp>
    <xdr:clientData/>
  </xdr:oneCellAnchor>
  <xdr:twoCellAnchor>
    <xdr:from>
      <xdr:col>0</xdr:col>
      <xdr:colOff>76200</xdr:colOff>
      <xdr:row>23</xdr:row>
      <xdr:rowOff>0</xdr:rowOff>
    </xdr:from>
    <xdr:to>
      <xdr:col>2</xdr:col>
      <xdr:colOff>514350</xdr:colOff>
      <xdr:row>24</xdr:row>
      <xdr:rowOff>180975</xdr:rowOff>
    </xdr:to>
    <xdr:sp macro="" textlink="">
      <xdr:nvSpPr>
        <xdr:cNvPr id="16" name="Rectangle: Rounded Corners 15">
          <a:extLst>
            <a:ext uri="{FF2B5EF4-FFF2-40B4-BE49-F238E27FC236}">
              <a16:creationId xmlns:a16="http://schemas.microsoft.com/office/drawing/2014/main" id="{25514E14-AF5E-6CD3-9553-2AB862436755}"/>
            </a:ext>
          </a:extLst>
        </xdr:cNvPr>
        <xdr:cNvSpPr/>
      </xdr:nvSpPr>
      <xdr:spPr>
        <a:xfrm>
          <a:off x="76200" y="4381500"/>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0</xdr:col>
      <xdr:colOff>33338</xdr:colOff>
      <xdr:row>19</xdr:row>
      <xdr:rowOff>142875</xdr:rowOff>
    </xdr:from>
    <xdr:ext cx="1747837" cy="358431"/>
    <xdr:sp macro="" textlink="">
      <xdr:nvSpPr>
        <xdr:cNvPr id="17" name="TextBox 16">
          <a:hlinkClick xmlns:r="http://schemas.openxmlformats.org/officeDocument/2006/relationships" r:id="rId5"/>
          <a:extLst>
            <a:ext uri="{FF2B5EF4-FFF2-40B4-BE49-F238E27FC236}">
              <a16:creationId xmlns:a16="http://schemas.microsoft.com/office/drawing/2014/main" id="{E11E0CB0-BD80-73D4-A258-C377E9DF4D59}"/>
            </a:ext>
          </a:extLst>
        </xdr:cNvPr>
        <xdr:cNvSpPr txBox="1"/>
      </xdr:nvSpPr>
      <xdr:spPr>
        <a:xfrm>
          <a:off x="33338" y="3762375"/>
          <a:ext cx="1747837" cy="358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700" b="1" baseline="0">
              <a:solidFill>
                <a:schemeClr val="tx2"/>
              </a:solidFill>
              <a:effectLst/>
              <a:latin typeface="+mn-lt"/>
              <a:ea typeface="+mn-ea"/>
              <a:cs typeface="+mn-cs"/>
            </a:rPr>
            <a:t>Revenue Analysis</a:t>
          </a:r>
          <a:endParaRPr lang="en-US" sz="1700" b="1">
            <a:solidFill>
              <a:schemeClr val="tx2"/>
            </a:solidFill>
            <a:effectLst/>
            <a:latin typeface="+mn-lt"/>
            <a:ea typeface="+mn-ea"/>
            <a:cs typeface="+mn-cs"/>
          </a:endParaRPr>
        </a:p>
      </xdr:txBody>
    </xdr:sp>
    <xdr:clientData/>
  </xdr:oneCellAnchor>
  <xdr:oneCellAnchor>
    <xdr:from>
      <xdr:col>0</xdr:col>
      <xdr:colOff>33338</xdr:colOff>
      <xdr:row>22</xdr:row>
      <xdr:rowOff>180975</xdr:rowOff>
    </xdr:from>
    <xdr:ext cx="1747837" cy="358431"/>
    <xdr:sp macro="" textlink="">
      <xdr:nvSpPr>
        <xdr:cNvPr id="18" name="TextBox 17">
          <a:hlinkClick xmlns:r="http://schemas.openxmlformats.org/officeDocument/2006/relationships" r:id="rId6"/>
          <a:extLst>
            <a:ext uri="{FF2B5EF4-FFF2-40B4-BE49-F238E27FC236}">
              <a16:creationId xmlns:a16="http://schemas.microsoft.com/office/drawing/2014/main" id="{5AAE9EF6-1293-C85E-BE56-774B58106420}"/>
            </a:ext>
          </a:extLst>
        </xdr:cNvPr>
        <xdr:cNvSpPr txBox="1"/>
      </xdr:nvSpPr>
      <xdr:spPr>
        <a:xfrm>
          <a:off x="33338" y="4371975"/>
          <a:ext cx="1747837" cy="358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700" b="1" baseline="0">
              <a:solidFill>
                <a:schemeClr val="tx2"/>
              </a:solidFill>
              <a:effectLst/>
              <a:latin typeface="+mn-lt"/>
              <a:ea typeface="+mn-ea"/>
              <a:cs typeface="+mn-cs"/>
            </a:rPr>
            <a:t>Regional Analysis</a:t>
          </a:r>
          <a:endParaRPr lang="en-US" sz="1700" b="1">
            <a:solidFill>
              <a:schemeClr val="tx2"/>
            </a:solidFill>
            <a:effectLst/>
            <a:latin typeface="+mn-lt"/>
            <a:ea typeface="+mn-ea"/>
            <a:cs typeface="+mn-cs"/>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3</xdr:col>
      <xdr:colOff>87201</xdr:colOff>
      <xdr:row>5</xdr:row>
      <xdr:rowOff>77755</xdr:rowOff>
    </xdr:from>
    <xdr:to>
      <xdr:col>10</xdr:col>
      <xdr:colOff>74414</xdr:colOff>
      <xdr:row>12</xdr:row>
      <xdr:rowOff>114495</xdr:rowOff>
    </xdr:to>
    <xdr:sp macro="" textlink="">
      <xdr:nvSpPr>
        <xdr:cNvPr id="2" name="Rectangle 1">
          <a:extLst>
            <a:ext uri="{FF2B5EF4-FFF2-40B4-BE49-F238E27FC236}">
              <a16:creationId xmlns:a16="http://schemas.microsoft.com/office/drawing/2014/main" id="{7F7C6050-0712-40A9-A739-96BC853C1736}"/>
            </a:ext>
          </a:extLst>
        </xdr:cNvPr>
        <xdr:cNvSpPr/>
      </xdr:nvSpPr>
      <xdr:spPr>
        <a:xfrm>
          <a:off x="1311844" y="1049694"/>
          <a:ext cx="4273463" cy="1397454"/>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85725</xdr:colOff>
      <xdr:row>0</xdr:row>
      <xdr:rowOff>0</xdr:rowOff>
    </xdr:from>
    <xdr:to>
      <xdr:col>20</xdr:col>
      <xdr:colOff>148828</xdr:colOff>
      <xdr:row>5</xdr:row>
      <xdr:rowOff>38100</xdr:rowOff>
    </xdr:to>
    <xdr:sp macro="" textlink="">
      <xdr:nvSpPr>
        <xdr:cNvPr id="4" name="Rectangle 3">
          <a:extLst>
            <a:ext uri="{FF2B5EF4-FFF2-40B4-BE49-F238E27FC236}">
              <a16:creationId xmlns:a16="http://schemas.microsoft.com/office/drawing/2014/main" id="{455E8003-B6AB-437E-B414-8ED3AE2B686D}"/>
            </a:ext>
          </a:extLst>
        </xdr:cNvPr>
        <xdr:cNvSpPr/>
      </xdr:nvSpPr>
      <xdr:spPr>
        <a:xfrm>
          <a:off x="1914525" y="0"/>
          <a:ext cx="10426303" cy="990600"/>
        </a:xfrm>
        <a:prstGeom prst="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26221</xdr:colOff>
      <xdr:row>0</xdr:row>
      <xdr:rowOff>85724</xdr:rowOff>
    </xdr:from>
    <xdr:to>
      <xdr:col>10</xdr:col>
      <xdr:colOff>318033</xdr:colOff>
      <xdr:row>5</xdr:row>
      <xdr:rowOff>57150</xdr:rowOff>
    </xdr:to>
    <xdr:sp macro="" textlink="">
      <xdr:nvSpPr>
        <xdr:cNvPr id="5" name="Rectangle: Top Corners Rounded 4">
          <a:extLst>
            <a:ext uri="{FF2B5EF4-FFF2-40B4-BE49-F238E27FC236}">
              <a16:creationId xmlns:a16="http://schemas.microsoft.com/office/drawing/2014/main" id="{011F9B1C-006A-4CBC-8AF5-6208C749300E}"/>
            </a:ext>
          </a:extLst>
        </xdr:cNvPr>
        <xdr:cNvSpPr/>
      </xdr:nvSpPr>
      <xdr:spPr>
        <a:xfrm>
          <a:off x="4269176" y="85724"/>
          <a:ext cx="1504084" cy="899186"/>
        </a:xfrm>
        <a:prstGeom prst="round2SameRect">
          <a:avLst>
            <a:gd name="adj1" fmla="val 50000"/>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xdr:col>
      <xdr:colOff>566318</xdr:colOff>
      <xdr:row>0</xdr:row>
      <xdr:rowOff>123825</xdr:rowOff>
    </xdr:from>
    <xdr:ext cx="741678" cy="280205"/>
    <xdr:sp macro="" textlink="">
      <xdr:nvSpPr>
        <xdr:cNvPr id="6" name="TextBox 5">
          <a:extLst>
            <a:ext uri="{FF2B5EF4-FFF2-40B4-BE49-F238E27FC236}">
              <a16:creationId xmlns:a16="http://schemas.microsoft.com/office/drawing/2014/main" id="{D2761FB2-B769-40B9-ADB6-F49C0048B3B1}"/>
            </a:ext>
          </a:extLst>
        </xdr:cNvPr>
        <xdr:cNvSpPr txBox="1"/>
      </xdr:nvSpPr>
      <xdr:spPr>
        <a:xfrm>
          <a:off x="4809273" y="123825"/>
          <a:ext cx="74167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t>Revenue</a:t>
          </a:r>
        </a:p>
      </xdr:txBody>
    </xdr:sp>
    <xdr:clientData/>
  </xdr:oneCellAnchor>
  <xdr:oneCellAnchor>
    <xdr:from>
      <xdr:col>8</xdr:col>
      <xdr:colOff>480448</xdr:colOff>
      <xdr:row>2</xdr:row>
      <xdr:rowOff>9525</xdr:rowOff>
    </xdr:from>
    <xdr:ext cx="894368" cy="311496"/>
    <xdr:sp macro="" textlink="'Revenue Analysis'!J44">
      <xdr:nvSpPr>
        <xdr:cNvPr id="8" name="TextBox 7">
          <a:extLst>
            <a:ext uri="{FF2B5EF4-FFF2-40B4-BE49-F238E27FC236}">
              <a16:creationId xmlns:a16="http://schemas.microsoft.com/office/drawing/2014/main" id="{504788EE-A4C7-45BF-81AC-63F4C87DA6C5}"/>
            </a:ext>
          </a:extLst>
        </xdr:cNvPr>
        <xdr:cNvSpPr txBox="1"/>
      </xdr:nvSpPr>
      <xdr:spPr>
        <a:xfrm>
          <a:off x="4723403" y="380629"/>
          <a:ext cx="89436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E8EFCC24-1E67-4F77-93D1-B29232618B59}" type="TxLink">
            <a:rPr lang="en-US" sz="1400" b="1" i="0" u="none" strike="noStrike">
              <a:solidFill>
                <a:srgbClr val="0070C0"/>
              </a:solidFill>
              <a:latin typeface="Calibri"/>
              <a:ea typeface="+mn-ea"/>
              <a:cs typeface="Calibri"/>
            </a:rPr>
            <a:pPr marL="0" indent="0"/>
            <a:t>$899.9 M</a:t>
          </a:fld>
          <a:endParaRPr lang="en-US" sz="1400" b="1" i="0" u="none" strike="noStrike">
            <a:solidFill>
              <a:srgbClr val="0070C0"/>
            </a:solidFill>
            <a:latin typeface="Calibri"/>
            <a:ea typeface="+mn-ea"/>
            <a:cs typeface="Calibri"/>
          </a:endParaRPr>
        </a:p>
      </xdr:txBody>
    </xdr:sp>
    <xdr:clientData/>
  </xdr:oneCellAnchor>
  <xdr:twoCellAnchor>
    <xdr:from>
      <xdr:col>3</xdr:col>
      <xdr:colOff>218000</xdr:colOff>
      <xdr:row>7</xdr:row>
      <xdr:rowOff>108445</xdr:rowOff>
    </xdr:from>
    <xdr:to>
      <xdr:col>5</xdr:col>
      <xdr:colOff>94950</xdr:colOff>
      <xdr:row>13</xdr:row>
      <xdr:rowOff>8504</xdr:rowOff>
    </xdr:to>
    <xdr:graphicFrame macro="">
      <xdr:nvGraphicFramePr>
        <xdr:cNvPr id="25" name="Chart 24">
          <a:extLst>
            <a:ext uri="{FF2B5EF4-FFF2-40B4-BE49-F238E27FC236}">
              <a16:creationId xmlns:a16="http://schemas.microsoft.com/office/drawing/2014/main" id="{8C079898-FEE2-47BD-8A58-54FC079BC2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3</xdr:col>
      <xdr:colOff>130726</xdr:colOff>
      <xdr:row>3</xdr:row>
      <xdr:rowOff>152643</xdr:rowOff>
    </xdr:from>
    <xdr:ext cx="993542" cy="248851"/>
    <xdr:sp macro="" textlink="">
      <xdr:nvSpPr>
        <xdr:cNvPr id="27" name="TextBox 26">
          <a:extLst>
            <a:ext uri="{FF2B5EF4-FFF2-40B4-BE49-F238E27FC236}">
              <a16:creationId xmlns:a16="http://schemas.microsoft.com/office/drawing/2014/main" id="{F14B48CF-F9B3-43EB-8FCE-4794DDC610BF}"/>
            </a:ext>
          </a:extLst>
        </xdr:cNvPr>
        <xdr:cNvSpPr txBox="1"/>
      </xdr:nvSpPr>
      <xdr:spPr>
        <a:xfrm>
          <a:off x="1959526" y="724143"/>
          <a:ext cx="993542"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000" b="1">
              <a:solidFill>
                <a:schemeClr val="bg1"/>
              </a:solidFill>
              <a:latin typeface="+mn-lt"/>
              <a:ea typeface="+mn-ea"/>
              <a:cs typeface="+mn-cs"/>
            </a:rPr>
            <a:t>Absolute</a:t>
          </a:r>
          <a:r>
            <a:rPr lang="en-US" sz="1000" b="1" baseline="0">
              <a:solidFill>
                <a:schemeClr val="bg1"/>
              </a:solidFill>
              <a:latin typeface="+mn-lt"/>
              <a:ea typeface="+mn-ea"/>
              <a:cs typeface="+mn-cs"/>
            </a:rPr>
            <a:t> Value</a:t>
          </a:r>
          <a:endParaRPr lang="en-US" sz="1000" b="1">
            <a:solidFill>
              <a:schemeClr val="bg1"/>
            </a:solidFill>
            <a:latin typeface="+mn-lt"/>
            <a:ea typeface="+mn-ea"/>
            <a:cs typeface="+mn-cs"/>
          </a:endParaRPr>
        </a:p>
      </xdr:txBody>
    </xdr:sp>
    <xdr:clientData/>
  </xdr:oneCellAnchor>
  <xdr:oneCellAnchor>
    <xdr:from>
      <xdr:col>6</xdr:col>
      <xdr:colOff>382852</xdr:colOff>
      <xdr:row>3</xdr:row>
      <xdr:rowOff>152643</xdr:rowOff>
    </xdr:from>
    <xdr:ext cx="783163" cy="248851"/>
    <xdr:sp macro="" textlink="">
      <xdr:nvSpPr>
        <xdr:cNvPr id="28" name="TextBox 27">
          <a:extLst>
            <a:ext uri="{FF2B5EF4-FFF2-40B4-BE49-F238E27FC236}">
              <a16:creationId xmlns:a16="http://schemas.microsoft.com/office/drawing/2014/main" id="{524E3A8B-2069-4BD9-A798-0907DD4B95A6}"/>
            </a:ext>
          </a:extLst>
        </xdr:cNvPr>
        <xdr:cNvSpPr txBox="1"/>
      </xdr:nvSpPr>
      <xdr:spPr>
        <a:xfrm>
          <a:off x="3413534" y="709299"/>
          <a:ext cx="783163"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000" b="1">
              <a:solidFill>
                <a:schemeClr val="bg1"/>
              </a:solidFill>
              <a:latin typeface="+mn-lt"/>
              <a:ea typeface="+mn-ea"/>
              <a:cs typeface="+mn-cs"/>
            </a:rPr>
            <a:t>Percentage</a:t>
          </a:r>
        </a:p>
      </xdr:txBody>
    </xdr:sp>
    <xdr:clientData/>
  </xdr:oneCellAnchor>
  <mc:AlternateContent xmlns:mc="http://schemas.openxmlformats.org/markup-compatibility/2006">
    <mc:Choice xmlns:a14="http://schemas.microsoft.com/office/drawing/2010/main" Requires="a14">
      <xdr:twoCellAnchor editAs="oneCell">
        <xdr:from>
          <xdr:col>4</xdr:col>
          <xdr:colOff>390525</xdr:colOff>
          <xdr:row>3</xdr:row>
          <xdr:rowOff>152400</xdr:rowOff>
        </xdr:from>
        <xdr:to>
          <xdr:col>5</xdr:col>
          <xdr:colOff>19050</xdr:colOff>
          <xdr:row>4</xdr:row>
          <xdr:rowOff>171450</xdr:rowOff>
        </xdr:to>
        <xdr:sp macro="" textlink="">
          <xdr:nvSpPr>
            <xdr:cNvPr id="5121" name="Option Button 1" hidden="1">
              <a:extLst>
                <a:ext uri="{63B3BB69-23CF-44E3-9099-C40C66FF867C}">
                  <a14:compatExt spid="_x0000_s5121"/>
                </a:ext>
                <a:ext uri="{FF2B5EF4-FFF2-40B4-BE49-F238E27FC236}">
                  <a16:creationId xmlns:a16="http://schemas.microsoft.com/office/drawing/2014/main" id="{00000000-0008-0000-0100-000001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266700</xdr:colOff>
          <xdr:row>3</xdr:row>
          <xdr:rowOff>152400</xdr:rowOff>
        </xdr:from>
        <xdr:to>
          <xdr:col>6</xdr:col>
          <xdr:colOff>504825</xdr:colOff>
          <xdr:row>4</xdr:row>
          <xdr:rowOff>171450</xdr:rowOff>
        </xdr:to>
        <xdr:sp macro="" textlink="">
          <xdr:nvSpPr>
            <xdr:cNvPr id="5122" name="Option Button 2" hidden="1">
              <a:extLst>
                <a:ext uri="{63B3BB69-23CF-44E3-9099-C40C66FF867C}">
                  <a14:compatExt spid="_x0000_s5122"/>
                </a:ext>
                <a:ext uri="{FF2B5EF4-FFF2-40B4-BE49-F238E27FC236}">
                  <a16:creationId xmlns:a16="http://schemas.microsoft.com/office/drawing/2014/main" id="{00000000-0008-0000-0100-000002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142875</xdr:colOff>
          <xdr:row>2</xdr:row>
          <xdr:rowOff>38100</xdr:rowOff>
        </xdr:from>
        <xdr:to>
          <xdr:col>7</xdr:col>
          <xdr:colOff>571500</xdr:colOff>
          <xdr:row>3</xdr:row>
          <xdr:rowOff>161925</xdr:rowOff>
        </xdr:to>
        <xdr:sp macro="" textlink="">
          <xdr:nvSpPr>
            <xdr:cNvPr id="5125" name="Group Box 5" hidden="1">
              <a:extLst>
                <a:ext uri="{63B3BB69-23CF-44E3-9099-C40C66FF867C}">
                  <a14:compatExt spid="_x0000_s5125"/>
                </a:ext>
                <a:ext uri="{FF2B5EF4-FFF2-40B4-BE49-F238E27FC236}">
                  <a16:creationId xmlns:a16="http://schemas.microsoft.com/office/drawing/2014/main" id="{00000000-0008-0000-0100-0000051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twoCellAnchor>
    <xdr:from>
      <xdr:col>3</xdr:col>
      <xdr:colOff>89297</xdr:colOff>
      <xdr:row>13</xdr:row>
      <xdr:rowOff>98959</xdr:rowOff>
    </xdr:from>
    <xdr:to>
      <xdr:col>13</xdr:col>
      <xdr:colOff>602317</xdr:colOff>
      <xdr:row>29</xdr:row>
      <xdr:rowOff>160811</xdr:rowOff>
    </xdr:to>
    <xdr:sp macro="" textlink="">
      <xdr:nvSpPr>
        <xdr:cNvPr id="5136" name="Rectangle 5135">
          <a:extLst>
            <a:ext uri="{FF2B5EF4-FFF2-40B4-BE49-F238E27FC236}">
              <a16:creationId xmlns:a16="http://schemas.microsoft.com/office/drawing/2014/main" id="{D7F0D2FE-6827-43C9-BABD-13E3B3DE09F7}"/>
            </a:ext>
          </a:extLst>
        </xdr:cNvPr>
        <xdr:cNvSpPr/>
      </xdr:nvSpPr>
      <xdr:spPr>
        <a:xfrm>
          <a:off x="1907706" y="2511134"/>
          <a:ext cx="6574384" cy="3030683"/>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140073</xdr:colOff>
      <xdr:row>13</xdr:row>
      <xdr:rowOff>111208</xdr:rowOff>
    </xdr:from>
    <xdr:to>
      <xdr:col>20</xdr:col>
      <xdr:colOff>133945</xdr:colOff>
      <xdr:row>29</xdr:row>
      <xdr:rowOff>166498</xdr:rowOff>
    </xdr:to>
    <xdr:sp macro="" textlink="">
      <xdr:nvSpPr>
        <xdr:cNvPr id="5137" name="Rectangle 5136">
          <a:extLst>
            <a:ext uri="{FF2B5EF4-FFF2-40B4-BE49-F238E27FC236}">
              <a16:creationId xmlns:a16="http://schemas.microsoft.com/office/drawing/2014/main" id="{FC1F5B34-EE3C-4D6A-94A8-9C59370237E4}"/>
            </a:ext>
          </a:extLst>
        </xdr:cNvPr>
        <xdr:cNvSpPr/>
      </xdr:nvSpPr>
      <xdr:spPr>
        <a:xfrm>
          <a:off x="8625982" y="2523383"/>
          <a:ext cx="3630690" cy="3024121"/>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10</xdr:col>
      <xdr:colOff>282773</xdr:colOff>
      <xdr:row>5</xdr:row>
      <xdr:rowOff>104775</xdr:rowOff>
    </xdr:from>
    <xdr:to>
      <xdr:col>20</xdr:col>
      <xdr:colOff>138203</xdr:colOff>
      <xdr:row>12</xdr:row>
      <xdr:rowOff>104653</xdr:rowOff>
    </xdr:to>
    <xdr:sp macro="" textlink="">
      <xdr:nvSpPr>
        <xdr:cNvPr id="5138" name="Rectangle 5137">
          <a:extLst>
            <a:ext uri="{FF2B5EF4-FFF2-40B4-BE49-F238E27FC236}">
              <a16:creationId xmlns:a16="http://schemas.microsoft.com/office/drawing/2014/main" id="{3FEBE795-92D0-437F-BE21-3612F794F024}"/>
            </a:ext>
          </a:extLst>
        </xdr:cNvPr>
        <xdr:cNvSpPr/>
      </xdr:nvSpPr>
      <xdr:spPr>
        <a:xfrm>
          <a:off x="5769173" y="1057275"/>
          <a:ext cx="5951430" cy="1333378"/>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119065</xdr:colOff>
      <xdr:row>30</xdr:row>
      <xdr:rowOff>106544</xdr:rowOff>
    </xdr:from>
    <xdr:to>
      <xdr:col>11</xdr:col>
      <xdr:colOff>448236</xdr:colOff>
      <xdr:row>44</xdr:row>
      <xdr:rowOff>45043</xdr:rowOff>
    </xdr:to>
    <xdr:sp macro="" textlink="">
      <xdr:nvSpPr>
        <xdr:cNvPr id="5139" name="Rectangle 5138">
          <a:extLst>
            <a:ext uri="{FF2B5EF4-FFF2-40B4-BE49-F238E27FC236}">
              <a16:creationId xmlns:a16="http://schemas.microsoft.com/office/drawing/2014/main" id="{B125716B-D66E-4ACB-8D77-7616B1437432}"/>
            </a:ext>
          </a:extLst>
        </xdr:cNvPr>
        <xdr:cNvSpPr/>
      </xdr:nvSpPr>
      <xdr:spPr>
        <a:xfrm>
          <a:off x="1937474" y="5673102"/>
          <a:ext cx="5178262" cy="2536227"/>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574303</xdr:colOff>
      <xdr:row>30</xdr:row>
      <xdr:rowOff>123701</xdr:rowOff>
    </xdr:from>
    <xdr:to>
      <xdr:col>20</xdr:col>
      <xdr:colOff>163715</xdr:colOff>
      <xdr:row>44</xdr:row>
      <xdr:rowOff>86590</xdr:rowOff>
    </xdr:to>
    <xdr:sp macro="" textlink="">
      <xdr:nvSpPr>
        <xdr:cNvPr id="5141" name="Rectangle 5140">
          <a:extLst>
            <a:ext uri="{FF2B5EF4-FFF2-40B4-BE49-F238E27FC236}">
              <a16:creationId xmlns:a16="http://schemas.microsoft.com/office/drawing/2014/main" id="{CC38D1CB-367C-421C-858E-96D244755E08}"/>
            </a:ext>
          </a:extLst>
        </xdr:cNvPr>
        <xdr:cNvSpPr/>
      </xdr:nvSpPr>
      <xdr:spPr>
        <a:xfrm>
          <a:off x="7241803" y="5690259"/>
          <a:ext cx="5044639" cy="2560617"/>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13</xdr:col>
      <xdr:colOff>469625</xdr:colOff>
      <xdr:row>5</xdr:row>
      <xdr:rowOff>76077</xdr:rowOff>
    </xdr:from>
    <xdr:ext cx="1550195" cy="254922"/>
    <xdr:sp macro="" textlink="">
      <xdr:nvSpPr>
        <xdr:cNvPr id="5142" name="TextBox 5141">
          <a:extLst>
            <a:ext uri="{FF2B5EF4-FFF2-40B4-BE49-F238E27FC236}">
              <a16:creationId xmlns:a16="http://schemas.microsoft.com/office/drawing/2014/main" id="{BA66040F-DB39-4859-B14A-3FDAD3F9DF9C}"/>
            </a:ext>
          </a:extLst>
        </xdr:cNvPr>
        <xdr:cNvSpPr txBox="1"/>
      </xdr:nvSpPr>
      <xdr:spPr>
        <a:xfrm>
          <a:off x="7784825" y="1028577"/>
          <a:ext cx="1550195" cy="2549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solidFill>
                <a:schemeClr val="bg1">
                  <a:lumMod val="50000"/>
                </a:schemeClr>
              </a:solidFill>
              <a:effectLst/>
              <a:latin typeface="+mn-lt"/>
              <a:ea typeface="+mn-ea"/>
              <a:cs typeface="+mn-cs"/>
            </a:rPr>
            <a:t>Filter</a:t>
          </a:r>
          <a:r>
            <a:rPr lang="en-US" sz="1200" b="1" baseline="0">
              <a:solidFill>
                <a:schemeClr val="bg1">
                  <a:lumMod val="50000"/>
                </a:schemeClr>
              </a:solidFill>
              <a:effectLst/>
              <a:latin typeface="+mn-lt"/>
              <a:ea typeface="+mn-ea"/>
              <a:cs typeface="+mn-cs"/>
            </a:rPr>
            <a:t> by Retailer</a:t>
          </a:r>
          <a:endParaRPr lang="en-US" sz="1400">
            <a:solidFill>
              <a:schemeClr val="bg1">
                <a:lumMod val="50000"/>
              </a:schemeClr>
            </a:solidFill>
            <a:effectLst/>
          </a:endParaRPr>
        </a:p>
      </xdr:txBody>
    </xdr:sp>
    <xdr:clientData/>
  </xdr:oneCellAnchor>
  <xdr:oneCellAnchor>
    <xdr:from>
      <xdr:col>17</xdr:col>
      <xdr:colOff>85819</xdr:colOff>
      <xdr:row>5</xdr:row>
      <xdr:rowOff>76077</xdr:rowOff>
    </xdr:from>
    <xdr:ext cx="1618234" cy="242552"/>
    <xdr:sp macro="" textlink="">
      <xdr:nvSpPr>
        <xdr:cNvPr id="5143" name="TextBox 5142">
          <a:extLst>
            <a:ext uri="{FF2B5EF4-FFF2-40B4-BE49-F238E27FC236}">
              <a16:creationId xmlns:a16="http://schemas.microsoft.com/office/drawing/2014/main" id="{79D743D3-0EB0-4204-9EE0-987A68BD6A60}"/>
            </a:ext>
          </a:extLst>
        </xdr:cNvPr>
        <xdr:cNvSpPr txBox="1"/>
      </xdr:nvSpPr>
      <xdr:spPr>
        <a:xfrm>
          <a:off x="9784001" y="1014145"/>
          <a:ext cx="1618234" cy="2425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US" sz="1200" b="1">
              <a:solidFill>
                <a:schemeClr val="bg1">
                  <a:lumMod val="50000"/>
                </a:schemeClr>
              </a:solidFill>
              <a:effectLst/>
              <a:latin typeface="+mn-lt"/>
              <a:ea typeface="+mn-ea"/>
              <a:cs typeface="+mn-cs"/>
            </a:rPr>
            <a:t>Filter by Sales Method</a:t>
          </a:r>
        </a:p>
      </xdr:txBody>
    </xdr:sp>
    <xdr:clientData/>
  </xdr:oneCellAnchor>
  <xdr:oneCellAnchor>
    <xdr:from>
      <xdr:col>3</xdr:col>
      <xdr:colOff>83502</xdr:colOff>
      <xdr:row>13</xdr:row>
      <xdr:rowOff>144720</xdr:rowOff>
    </xdr:from>
    <xdr:ext cx="3448685" cy="271313"/>
    <xdr:sp macro="" textlink="'Revenue Analysis'!AQ23">
      <xdr:nvSpPr>
        <xdr:cNvPr id="5146" name="TextBox 5145">
          <a:extLst>
            <a:ext uri="{FF2B5EF4-FFF2-40B4-BE49-F238E27FC236}">
              <a16:creationId xmlns:a16="http://schemas.microsoft.com/office/drawing/2014/main" id="{5A76EE9D-4BAA-4A82-B17E-2866365071FB}"/>
            </a:ext>
          </a:extLst>
        </xdr:cNvPr>
        <xdr:cNvSpPr txBox="1"/>
      </xdr:nvSpPr>
      <xdr:spPr>
        <a:xfrm>
          <a:off x="1293971" y="2595423"/>
          <a:ext cx="3448685" cy="2713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371C4010-60DC-4B90-98C6-8CD6972DDB19}" type="TxLink">
            <a:rPr lang="en-US" sz="1200" b="1" i="0" u="none" strike="noStrike">
              <a:solidFill>
                <a:schemeClr val="bg1">
                  <a:lumMod val="50000"/>
                </a:schemeClr>
              </a:solidFill>
              <a:effectLst/>
              <a:latin typeface="+mn-lt"/>
              <a:ea typeface="+mn-ea"/>
              <a:cs typeface="+mn-cs"/>
            </a:rPr>
            <a:pPr marL="0" indent="0"/>
            <a:t>Trend of Revenue Generation Across Months</a:t>
          </a:fld>
          <a:endParaRPr lang="en-US" sz="1200" b="1" i="0" u="none" strike="noStrike">
            <a:solidFill>
              <a:schemeClr val="bg1">
                <a:lumMod val="50000"/>
              </a:schemeClr>
            </a:solidFill>
            <a:effectLst/>
            <a:latin typeface="+mn-lt"/>
            <a:ea typeface="+mn-ea"/>
            <a:cs typeface="+mn-cs"/>
          </a:endParaRPr>
        </a:p>
      </xdr:txBody>
    </xdr:sp>
    <xdr:clientData/>
  </xdr:oneCellAnchor>
  <xdr:twoCellAnchor>
    <xdr:from>
      <xdr:col>3</xdr:col>
      <xdr:colOff>210111</xdr:colOff>
      <xdr:row>14</xdr:row>
      <xdr:rowOff>183368</xdr:rowOff>
    </xdr:from>
    <xdr:to>
      <xdr:col>13</xdr:col>
      <xdr:colOff>224118</xdr:colOff>
      <xdr:row>28</xdr:row>
      <xdr:rowOff>94848</xdr:rowOff>
    </xdr:to>
    <xdr:graphicFrame macro="">
      <xdr:nvGraphicFramePr>
        <xdr:cNvPr id="5164" name="Chart 5163">
          <a:extLst>
            <a:ext uri="{FF2B5EF4-FFF2-40B4-BE49-F238E27FC236}">
              <a16:creationId xmlns:a16="http://schemas.microsoft.com/office/drawing/2014/main" id="{94F4FC78-1211-4E42-AD48-5D6EEE609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176529</xdr:colOff>
      <xdr:row>1</xdr:row>
      <xdr:rowOff>104774</xdr:rowOff>
    </xdr:from>
    <xdr:to>
      <xdr:col>8</xdr:col>
      <xdr:colOff>508533</xdr:colOff>
      <xdr:row>3</xdr:row>
      <xdr:rowOff>63845</xdr:rowOff>
    </xdr:to>
    <xdr:pic>
      <xdr:nvPicPr>
        <xdr:cNvPr id="5165" name="Picture 5164">
          <a:extLst>
            <a:ext uri="{FF2B5EF4-FFF2-40B4-BE49-F238E27FC236}">
              <a16:creationId xmlns:a16="http://schemas.microsoft.com/office/drawing/2014/main" id="{8C6C3E8D-1855-93DF-F039-85C27E7EFEF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419484" y="290326"/>
          <a:ext cx="332004" cy="330175"/>
        </a:xfrm>
        <a:prstGeom prst="rect">
          <a:avLst/>
        </a:prstGeom>
      </xdr:spPr>
    </xdr:pic>
    <xdr:clientData/>
  </xdr:twoCellAnchor>
  <xdr:twoCellAnchor>
    <xdr:from>
      <xdr:col>10</xdr:col>
      <xdr:colOff>559333</xdr:colOff>
      <xdr:row>0</xdr:row>
      <xdr:rowOff>76199</xdr:rowOff>
    </xdr:from>
    <xdr:to>
      <xdr:col>13</xdr:col>
      <xdr:colOff>245008</xdr:colOff>
      <xdr:row>5</xdr:row>
      <xdr:rowOff>47625</xdr:rowOff>
    </xdr:to>
    <xdr:sp macro="" textlink="">
      <xdr:nvSpPr>
        <xdr:cNvPr id="5168" name="Rectangle: Top Corners Rounded 5167">
          <a:extLst>
            <a:ext uri="{FF2B5EF4-FFF2-40B4-BE49-F238E27FC236}">
              <a16:creationId xmlns:a16="http://schemas.microsoft.com/office/drawing/2014/main" id="{9211D3A3-6F48-4417-1CCA-5D2831E4E567}"/>
            </a:ext>
          </a:extLst>
        </xdr:cNvPr>
        <xdr:cNvSpPr/>
      </xdr:nvSpPr>
      <xdr:spPr>
        <a:xfrm>
          <a:off x="6014560" y="76199"/>
          <a:ext cx="1504084" cy="899186"/>
        </a:xfrm>
        <a:prstGeom prst="round2SameRect">
          <a:avLst>
            <a:gd name="adj1" fmla="val 50000"/>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184100</xdr:colOff>
      <xdr:row>0</xdr:row>
      <xdr:rowOff>123825</xdr:rowOff>
    </xdr:from>
    <xdr:ext cx="1191608" cy="280205"/>
    <xdr:sp macro="" textlink="">
      <xdr:nvSpPr>
        <xdr:cNvPr id="11" name="TextBox 10">
          <a:extLst>
            <a:ext uri="{FF2B5EF4-FFF2-40B4-BE49-F238E27FC236}">
              <a16:creationId xmlns:a16="http://schemas.microsoft.com/office/drawing/2014/main" id="{50B4645E-121A-41A8-BF78-E7722F0E7274}"/>
            </a:ext>
          </a:extLst>
        </xdr:cNvPr>
        <xdr:cNvSpPr txBox="1"/>
      </xdr:nvSpPr>
      <xdr:spPr>
        <a:xfrm>
          <a:off x="6307314" y="123825"/>
          <a:ext cx="119160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t>Total</a:t>
          </a:r>
          <a:r>
            <a:rPr lang="en-US" sz="1200" b="1" baseline="0"/>
            <a:t> Units Sold</a:t>
          </a:r>
        </a:p>
      </xdr:txBody>
    </xdr:sp>
    <xdr:clientData/>
  </xdr:oneCellAnchor>
  <xdr:oneCellAnchor>
    <xdr:from>
      <xdr:col>11</xdr:col>
      <xdr:colOff>463273</xdr:colOff>
      <xdr:row>2</xdr:row>
      <xdr:rowOff>38100</xdr:rowOff>
    </xdr:from>
    <xdr:ext cx="712009" cy="311496"/>
    <xdr:sp macro="" textlink="'Revenue Analysis'!M44">
      <xdr:nvSpPr>
        <xdr:cNvPr id="13" name="TextBox 12">
          <a:extLst>
            <a:ext uri="{FF2B5EF4-FFF2-40B4-BE49-F238E27FC236}">
              <a16:creationId xmlns:a16="http://schemas.microsoft.com/office/drawing/2014/main" id="{AA5CC4A4-47D2-40A4-BCAF-2B2693AF9B3C}"/>
            </a:ext>
          </a:extLst>
        </xdr:cNvPr>
        <xdr:cNvSpPr txBox="1"/>
      </xdr:nvSpPr>
      <xdr:spPr>
        <a:xfrm>
          <a:off x="6524637" y="409204"/>
          <a:ext cx="71200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32CF606A-1059-4E47-A8C0-B86243AFBABD}" type="TxLink">
            <a:rPr lang="en-US" sz="1400" b="1" i="0" u="none" strike="noStrike">
              <a:solidFill>
                <a:srgbClr val="0070C0"/>
              </a:solidFill>
              <a:latin typeface="Calibri"/>
              <a:ea typeface="+mn-ea"/>
              <a:cs typeface="Calibri"/>
            </a:rPr>
            <a:pPr marL="0" indent="0"/>
            <a:t>2.5 M</a:t>
          </a:fld>
          <a:endParaRPr lang="en-US" sz="1400" b="1" i="0" u="none" strike="noStrike">
            <a:solidFill>
              <a:srgbClr val="0070C0"/>
            </a:solidFill>
            <a:latin typeface="Calibri"/>
            <a:ea typeface="+mn-ea"/>
            <a:cs typeface="Calibri"/>
          </a:endParaRPr>
        </a:p>
      </xdr:txBody>
    </xdr:sp>
    <xdr:clientData/>
  </xdr:oneCellAnchor>
  <xdr:twoCellAnchor editAs="oneCell">
    <xdr:from>
      <xdr:col>11</xdr:col>
      <xdr:colOff>64321</xdr:colOff>
      <xdr:row>1</xdr:row>
      <xdr:rowOff>171451</xdr:rowOff>
    </xdr:from>
    <xdr:to>
      <xdr:col>11</xdr:col>
      <xdr:colOff>413282</xdr:colOff>
      <xdr:row>3</xdr:row>
      <xdr:rowOff>142876</xdr:rowOff>
    </xdr:to>
    <xdr:pic>
      <xdr:nvPicPr>
        <xdr:cNvPr id="5167" name="Picture 5166">
          <a:extLst>
            <a:ext uri="{FF2B5EF4-FFF2-40B4-BE49-F238E27FC236}">
              <a16:creationId xmlns:a16="http://schemas.microsoft.com/office/drawing/2014/main" id="{598F8733-EA45-BC88-EE91-8A93A7518C6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25685" y="357003"/>
          <a:ext cx="348961" cy="342529"/>
        </a:xfrm>
        <a:prstGeom prst="rect">
          <a:avLst/>
        </a:prstGeom>
      </xdr:spPr>
    </xdr:pic>
    <xdr:clientData/>
  </xdr:twoCellAnchor>
  <xdr:twoCellAnchor>
    <xdr:from>
      <xdr:col>13</xdr:col>
      <xdr:colOff>486308</xdr:colOff>
      <xdr:row>0</xdr:row>
      <xdr:rowOff>76199</xdr:rowOff>
    </xdr:from>
    <xdr:to>
      <xdr:col>16</xdr:col>
      <xdr:colOff>171983</xdr:colOff>
      <xdr:row>5</xdr:row>
      <xdr:rowOff>47625</xdr:rowOff>
    </xdr:to>
    <xdr:sp macro="" textlink="">
      <xdr:nvSpPr>
        <xdr:cNvPr id="5169" name="Rectangle: Top Corners Rounded 5168">
          <a:extLst>
            <a:ext uri="{FF2B5EF4-FFF2-40B4-BE49-F238E27FC236}">
              <a16:creationId xmlns:a16="http://schemas.microsoft.com/office/drawing/2014/main" id="{9E35CB8B-8844-E0D7-AB09-E53FBC83E388}"/>
            </a:ext>
          </a:extLst>
        </xdr:cNvPr>
        <xdr:cNvSpPr/>
      </xdr:nvSpPr>
      <xdr:spPr>
        <a:xfrm>
          <a:off x="7759944" y="76199"/>
          <a:ext cx="1504084" cy="899186"/>
        </a:xfrm>
        <a:prstGeom prst="round2SameRect">
          <a:avLst>
            <a:gd name="adj1" fmla="val 50000"/>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14</xdr:col>
      <xdr:colOff>54796</xdr:colOff>
      <xdr:row>0</xdr:row>
      <xdr:rowOff>152400</xdr:rowOff>
    </xdr:from>
    <xdr:ext cx="1220014" cy="280205"/>
    <xdr:sp macro="" textlink="">
      <xdr:nvSpPr>
        <xdr:cNvPr id="5170" name="TextBox 5169">
          <a:extLst>
            <a:ext uri="{FF2B5EF4-FFF2-40B4-BE49-F238E27FC236}">
              <a16:creationId xmlns:a16="http://schemas.microsoft.com/office/drawing/2014/main" id="{69970F5B-67BD-DE98-ED45-DAF60C773727}"/>
            </a:ext>
          </a:extLst>
        </xdr:cNvPr>
        <xdr:cNvSpPr txBox="1"/>
      </xdr:nvSpPr>
      <xdr:spPr>
        <a:xfrm>
          <a:off x="7934569" y="152400"/>
          <a:ext cx="122001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baseline="0"/>
            <a:t>Operating Profit</a:t>
          </a:r>
        </a:p>
      </xdr:txBody>
    </xdr:sp>
    <xdr:clientData/>
  </xdr:oneCellAnchor>
  <xdr:oneCellAnchor>
    <xdr:from>
      <xdr:col>14</xdr:col>
      <xdr:colOff>253723</xdr:colOff>
      <xdr:row>2</xdr:row>
      <xdr:rowOff>66675</xdr:rowOff>
    </xdr:from>
    <xdr:ext cx="883460" cy="311496"/>
    <xdr:sp macro="" textlink="'Revenue Analysis'!P44">
      <xdr:nvSpPr>
        <xdr:cNvPr id="5171" name="TextBox 5170">
          <a:extLst>
            <a:ext uri="{FF2B5EF4-FFF2-40B4-BE49-F238E27FC236}">
              <a16:creationId xmlns:a16="http://schemas.microsoft.com/office/drawing/2014/main" id="{1AAAC4F8-EE58-3AFD-114F-D96F5EBD9565}"/>
            </a:ext>
          </a:extLst>
        </xdr:cNvPr>
        <xdr:cNvSpPr txBox="1"/>
      </xdr:nvSpPr>
      <xdr:spPr>
        <a:xfrm>
          <a:off x="8133496" y="437779"/>
          <a:ext cx="88346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D415970B-ABD8-4ABB-B1DA-90E318B67836}" type="TxLink">
            <a:rPr lang="en-US" sz="1400" b="1" i="0" u="none" strike="noStrike">
              <a:solidFill>
                <a:srgbClr val="0070C0"/>
              </a:solidFill>
              <a:latin typeface="Calibri"/>
              <a:ea typeface="+mn-ea"/>
              <a:cs typeface="Calibri"/>
            </a:rPr>
            <a:pPr marL="0" indent="0"/>
            <a:t>$332.1 M</a:t>
          </a:fld>
          <a:endParaRPr lang="en-US" sz="1400" b="1" i="0" u="none" strike="noStrike">
            <a:solidFill>
              <a:srgbClr val="0070C0"/>
            </a:solidFill>
            <a:latin typeface="Calibri"/>
            <a:ea typeface="+mn-ea"/>
            <a:cs typeface="Calibri"/>
          </a:endParaRPr>
        </a:p>
      </xdr:txBody>
    </xdr:sp>
    <xdr:clientData/>
  </xdr:oneCellAnchor>
  <xdr:twoCellAnchor editAs="oneCell">
    <xdr:from>
      <xdr:col>13</xdr:col>
      <xdr:colOff>594257</xdr:colOff>
      <xdr:row>2</xdr:row>
      <xdr:rowOff>19730</xdr:rowOff>
    </xdr:from>
    <xdr:to>
      <xdr:col>14</xdr:col>
      <xdr:colOff>318032</xdr:colOff>
      <xdr:row>3</xdr:row>
      <xdr:rowOff>162605</xdr:rowOff>
    </xdr:to>
    <xdr:pic>
      <xdr:nvPicPr>
        <xdr:cNvPr id="5174" name="Picture 5173">
          <a:extLst>
            <a:ext uri="{FF2B5EF4-FFF2-40B4-BE49-F238E27FC236}">
              <a16:creationId xmlns:a16="http://schemas.microsoft.com/office/drawing/2014/main" id="{B7A6CE84-1FFB-F2AB-8AAA-6C88AF187C1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867893" y="390834"/>
          <a:ext cx="329911" cy="328427"/>
        </a:xfrm>
        <a:prstGeom prst="rect">
          <a:avLst/>
        </a:prstGeom>
      </xdr:spPr>
    </xdr:pic>
    <xdr:clientData/>
  </xdr:twoCellAnchor>
  <xdr:twoCellAnchor>
    <xdr:from>
      <xdr:col>16</xdr:col>
      <xdr:colOff>413283</xdr:colOff>
      <xdr:row>0</xdr:row>
      <xdr:rowOff>76199</xdr:rowOff>
    </xdr:from>
    <xdr:to>
      <xdr:col>19</xdr:col>
      <xdr:colOff>98957</xdr:colOff>
      <xdr:row>5</xdr:row>
      <xdr:rowOff>47625</xdr:rowOff>
    </xdr:to>
    <xdr:sp macro="" textlink="">
      <xdr:nvSpPr>
        <xdr:cNvPr id="5175" name="Rectangle: Top Corners Rounded 5174">
          <a:extLst>
            <a:ext uri="{FF2B5EF4-FFF2-40B4-BE49-F238E27FC236}">
              <a16:creationId xmlns:a16="http://schemas.microsoft.com/office/drawing/2014/main" id="{61EF37C7-89BF-E2F6-3E81-B2A2B0AF366A}"/>
            </a:ext>
          </a:extLst>
        </xdr:cNvPr>
        <xdr:cNvSpPr/>
      </xdr:nvSpPr>
      <xdr:spPr>
        <a:xfrm>
          <a:off x="9505328" y="76199"/>
          <a:ext cx="1504084" cy="899186"/>
        </a:xfrm>
        <a:prstGeom prst="round2SameRect">
          <a:avLst>
            <a:gd name="adj1" fmla="val 50000"/>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17</xdr:col>
      <xdr:colOff>7171</xdr:colOff>
      <xdr:row>0</xdr:row>
      <xdr:rowOff>152400</xdr:rowOff>
    </xdr:from>
    <xdr:ext cx="1037079" cy="280205"/>
    <xdr:sp macro="" textlink="">
      <xdr:nvSpPr>
        <xdr:cNvPr id="5176" name="TextBox 5175">
          <a:extLst>
            <a:ext uri="{FF2B5EF4-FFF2-40B4-BE49-F238E27FC236}">
              <a16:creationId xmlns:a16="http://schemas.microsoft.com/office/drawing/2014/main" id="{747044CF-A728-D15C-4960-9D92A36F9CCC}"/>
            </a:ext>
          </a:extLst>
        </xdr:cNvPr>
        <xdr:cNvSpPr txBox="1"/>
      </xdr:nvSpPr>
      <xdr:spPr>
        <a:xfrm>
          <a:off x="9705353" y="152400"/>
          <a:ext cx="103707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baseline="0"/>
            <a:t>Profit Margin</a:t>
          </a:r>
        </a:p>
      </xdr:txBody>
    </xdr:sp>
    <xdr:clientData/>
  </xdr:oneCellAnchor>
  <xdr:oneCellAnchor>
    <xdr:from>
      <xdr:col>17</xdr:col>
      <xdr:colOff>187048</xdr:colOff>
      <xdr:row>2</xdr:row>
      <xdr:rowOff>47625</xdr:rowOff>
    </xdr:from>
    <xdr:ext cx="835834" cy="311496"/>
    <xdr:sp macro="" textlink="'Revenue Analysis'!S44">
      <xdr:nvSpPr>
        <xdr:cNvPr id="5177" name="TextBox 5176">
          <a:extLst>
            <a:ext uri="{FF2B5EF4-FFF2-40B4-BE49-F238E27FC236}">
              <a16:creationId xmlns:a16="http://schemas.microsoft.com/office/drawing/2014/main" id="{7002E12A-D769-4299-4561-3C302ED81797}"/>
            </a:ext>
          </a:extLst>
        </xdr:cNvPr>
        <xdr:cNvSpPr txBox="1"/>
      </xdr:nvSpPr>
      <xdr:spPr>
        <a:xfrm>
          <a:off x="9885230" y="418729"/>
          <a:ext cx="83583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8538DA89-769F-4439-863C-CCE4D9784B9E}" type="TxLink">
            <a:rPr lang="en-US" sz="1400" b="1" i="0" u="none" strike="noStrike">
              <a:solidFill>
                <a:srgbClr val="0070C0"/>
              </a:solidFill>
              <a:latin typeface="Calibri"/>
              <a:ea typeface="+mn-ea"/>
              <a:cs typeface="Calibri"/>
            </a:rPr>
            <a:pPr marL="0" indent="0"/>
            <a:t>36.91%</a:t>
          </a:fld>
          <a:endParaRPr lang="en-US" sz="1400" b="1" i="0" u="none" strike="noStrike">
            <a:solidFill>
              <a:srgbClr val="0070C0"/>
            </a:solidFill>
            <a:latin typeface="Calibri"/>
            <a:ea typeface="+mn-ea"/>
            <a:cs typeface="Calibri"/>
          </a:endParaRPr>
        </a:p>
      </xdr:txBody>
    </xdr:sp>
    <xdr:clientData/>
  </xdr:oneCellAnchor>
  <xdr:twoCellAnchor editAs="oneCell">
    <xdr:from>
      <xdr:col>16</xdr:col>
      <xdr:colOff>479958</xdr:colOff>
      <xdr:row>2</xdr:row>
      <xdr:rowOff>3</xdr:rowOff>
    </xdr:from>
    <xdr:to>
      <xdr:col>17</xdr:col>
      <xdr:colOff>203733</xdr:colOff>
      <xdr:row>3</xdr:row>
      <xdr:rowOff>142878</xdr:rowOff>
    </xdr:to>
    <xdr:pic>
      <xdr:nvPicPr>
        <xdr:cNvPr id="5180" name="Picture 5179">
          <a:extLst>
            <a:ext uri="{FF2B5EF4-FFF2-40B4-BE49-F238E27FC236}">
              <a16:creationId xmlns:a16="http://schemas.microsoft.com/office/drawing/2014/main" id="{9D0FE63B-7614-10A5-9E00-7ED44D09ADF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572003" y="371107"/>
          <a:ext cx="329911" cy="328427"/>
        </a:xfrm>
        <a:prstGeom prst="rect">
          <a:avLst/>
        </a:prstGeom>
      </xdr:spPr>
    </xdr:pic>
    <xdr:clientData/>
  </xdr:twoCellAnchor>
  <xdr:twoCellAnchor>
    <xdr:from>
      <xdr:col>3</xdr:col>
      <xdr:colOff>187252</xdr:colOff>
      <xdr:row>6</xdr:row>
      <xdr:rowOff>159835</xdr:rowOff>
    </xdr:from>
    <xdr:to>
      <xdr:col>4</xdr:col>
      <xdr:colOff>534565</xdr:colOff>
      <xdr:row>11</xdr:row>
      <xdr:rowOff>166457</xdr:rowOff>
    </xdr:to>
    <xdr:sp macro="" textlink="">
      <xdr:nvSpPr>
        <xdr:cNvPr id="5181" name="Oval 5180">
          <a:extLst>
            <a:ext uri="{FF2B5EF4-FFF2-40B4-BE49-F238E27FC236}">
              <a16:creationId xmlns:a16="http://schemas.microsoft.com/office/drawing/2014/main" id="{92912428-943A-6D70-8C3A-0C9C994BAB3A}"/>
            </a:ext>
          </a:extLst>
        </xdr:cNvPr>
        <xdr:cNvSpPr/>
      </xdr:nvSpPr>
      <xdr:spPr>
        <a:xfrm>
          <a:off x="1411895" y="1326162"/>
          <a:ext cx="959634" cy="978560"/>
        </a:xfrm>
        <a:prstGeom prst="ellipse">
          <a:avLst/>
        </a:prstGeom>
        <a:solidFill>
          <a:schemeClr val="tx2"/>
        </a:solidFill>
        <a:ln w="254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433732</xdr:colOff>
      <xdr:row>6</xdr:row>
      <xdr:rowOff>48328</xdr:rowOff>
    </xdr:from>
    <xdr:to>
      <xdr:col>7</xdr:col>
      <xdr:colOff>386769</xdr:colOff>
      <xdr:row>12</xdr:row>
      <xdr:rowOff>90820</xdr:rowOff>
    </xdr:to>
    <xdr:sp macro="" textlink="">
      <xdr:nvSpPr>
        <xdr:cNvPr id="31" name="Oval 30">
          <a:extLst>
            <a:ext uri="{FF2B5EF4-FFF2-40B4-BE49-F238E27FC236}">
              <a16:creationId xmlns:a16="http://schemas.microsoft.com/office/drawing/2014/main" id="{5FCA2506-0B0E-47D8-BE3C-E7345D213221}"/>
            </a:ext>
          </a:extLst>
        </xdr:cNvPr>
        <xdr:cNvSpPr/>
      </xdr:nvSpPr>
      <xdr:spPr>
        <a:xfrm>
          <a:off x="2883018" y="1214655"/>
          <a:ext cx="1177680" cy="1208818"/>
        </a:xfrm>
        <a:prstGeom prst="ellipse">
          <a:avLst/>
        </a:prstGeom>
        <a:solidFill>
          <a:schemeClr val="tx2"/>
        </a:solidFill>
        <a:ln w="254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170378</xdr:colOff>
      <xdr:row>8</xdr:row>
      <xdr:rowOff>115077</xdr:rowOff>
    </xdr:from>
    <xdr:ext cx="1005671" cy="342786"/>
    <xdr:sp macro="" textlink="'Revenue Analysis'!K50">
      <xdr:nvSpPr>
        <xdr:cNvPr id="5123" name="TextBox 5122">
          <a:extLst>
            <a:ext uri="{FF2B5EF4-FFF2-40B4-BE49-F238E27FC236}">
              <a16:creationId xmlns:a16="http://schemas.microsoft.com/office/drawing/2014/main" id="{50A6F497-0F7E-433D-AA3D-99843602697D}"/>
            </a:ext>
          </a:extLst>
        </xdr:cNvPr>
        <xdr:cNvSpPr txBox="1"/>
      </xdr:nvSpPr>
      <xdr:spPr>
        <a:xfrm>
          <a:off x="1389578" y="1639077"/>
          <a:ext cx="100567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E80E5CB6-DC4E-44B1-BFFF-BEC334C20D81}" type="TxLink">
            <a:rPr lang="en-US" sz="1600" b="1" i="0" u="none" strike="noStrike">
              <a:solidFill>
                <a:schemeClr val="bg1"/>
              </a:solidFill>
              <a:latin typeface="Calibri"/>
              <a:ea typeface="+mn-ea"/>
              <a:cs typeface="Calibri"/>
            </a:rPr>
            <a:pPr marL="0" indent="0"/>
            <a:t>$182.1 M</a:t>
          </a:fld>
          <a:endParaRPr lang="en-US" sz="1800" b="1" i="0" u="none" strike="noStrike">
            <a:solidFill>
              <a:schemeClr val="bg1"/>
            </a:solidFill>
            <a:latin typeface="Calibri"/>
            <a:ea typeface="+mn-ea"/>
            <a:cs typeface="Calibri"/>
          </a:endParaRPr>
        </a:p>
      </xdr:txBody>
    </xdr:sp>
    <xdr:clientData/>
  </xdr:oneCellAnchor>
  <xdr:twoCellAnchor>
    <xdr:from>
      <xdr:col>5</xdr:col>
      <xdr:colOff>477558</xdr:colOff>
      <xdr:row>6</xdr:row>
      <xdr:rowOff>95350</xdr:rowOff>
    </xdr:from>
    <xdr:to>
      <xdr:col>7</xdr:col>
      <xdr:colOff>340178</xdr:colOff>
      <xdr:row>12</xdr:row>
      <xdr:rowOff>47015</xdr:rowOff>
    </xdr:to>
    <xdr:sp macro="" textlink="">
      <xdr:nvSpPr>
        <xdr:cNvPr id="5187" name="Oval 5186">
          <a:extLst>
            <a:ext uri="{FF2B5EF4-FFF2-40B4-BE49-F238E27FC236}">
              <a16:creationId xmlns:a16="http://schemas.microsoft.com/office/drawing/2014/main" id="{FA94064E-0729-991A-2F56-E3AE9586F3F0}"/>
            </a:ext>
          </a:extLst>
        </xdr:cNvPr>
        <xdr:cNvSpPr/>
      </xdr:nvSpPr>
      <xdr:spPr>
        <a:xfrm>
          <a:off x="2926844" y="1261677"/>
          <a:ext cx="1087263" cy="1117991"/>
        </a:xfrm>
        <a:prstGeom prst="ellipse">
          <a:avLst/>
        </a:prstGeom>
        <a:solidFill>
          <a:schemeClr val="bg1">
            <a:lumMod val="95000"/>
          </a:schemeClr>
        </a:solidFill>
        <a:ln w="254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5</xdr:col>
          <xdr:colOff>496556</xdr:colOff>
          <xdr:row>8</xdr:row>
          <xdr:rowOff>48508</xdr:rowOff>
        </xdr:from>
        <xdr:to>
          <xdr:col>7</xdr:col>
          <xdr:colOff>245806</xdr:colOff>
          <xdr:row>10</xdr:row>
          <xdr:rowOff>25074</xdr:rowOff>
        </xdr:to>
        <xdr:pic>
          <xdr:nvPicPr>
            <xdr:cNvPr id="5194" name="Picture 5193">
              <a:extLst>
                <a:ext uri="{FF2B5EF4-FFF2-40B4-BE49-F238E27FC236}">
                  <a16:creationId xmlns:a16="http://schemas.microsoft.com/office/drawing/2014/main" id="{04254385-DCE7-B4A4-3AC6-AAB5E3947F68}"/>
                </a:ext>
              </a:extLst>
            </xdr:cNvPr>
            <xdr:cNvPicPr>
              <a:picLocks noChangeAspect="1" noChangeArrowheads="1"/>
              <a:extLst>
                <a:ext uri="{84589F7E-364E-4C9E-8A38-B11213B215E9}">
                  <a14:cameraTool cellRange="'Revenue Analysis'!$M$50" spid="_x0000_s5254"/>
                </a:ext>
              </a:extLst>
            </xdr:cNvPicPr>
          </xdr:nvPicPr>
          <xdr:blipFill rotWithShape="1">
            <a:blip xmlns:r="http://schemas.openxmlformats.org/officeDocument/2006/relationships" r:embed="rId7"/>
            <a:srcRect l="542" t="10000" r="65312" b="10000"/>
            <a:stretch>
              <a:fillRect/>
            </a:stretch>
          </xdr:blipFill>
          <xdr:spPr bwMode="auto">
            <a:xfrm>
              <a:off x="3569137" y="1605282"/>
              <a:ext cx="978282" cy="36576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oneCellAnchor>
    <xdr:from>
      <xdr:col>3</xdr:col>
      <xdr:colOff>140251</xdr:colOff>
      <xdr:row>2</xdr:row>
      <xdr:rowOff>64855</xdr:rowOff>
    </xdr:from>
    <xdr:ext cx="382221" cy="248851"/>
    <xdr:sp macro="" textlink="">
      <xdr:nvSpPr>
        <xdr:cNvPr id="5130" name="TextBox 5129">
          <a:extLst>
            <a:ext uri="{FF2B5EF4-FFF2-40B4-BE49-F238E27FC236}">
              <a16:creationId xmlns:a16="http://schemas.microsoft.com/office/drawing/2014/main" id="{0B0A8119-6F01-4807-B02A-7C9A23B2EB8C}"/>
            </a:ext>
          </a:extLst>
        </xdr:cNvPr>
        <xdr:cNvSpPr txBox="1"/>
      </xdr:nvSpPr>
      <xdr:spPr>
        <a:xfrm>
          <a:off x="1969051" y="445855"/>
          <a:ext cx="382221"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000" b="1">
              <a:solidFill>
                <a:schemeClr val="bg1"/>
              </a:solidFill>
              <a:latin typeface="+mn-lt"/>
              <a:ea typeface="+mn-ea"/>
              <a:cs typeface="+mn-cs"/>
            </a:rPr>
            <a:t>Top</a:t>
          </a:r>
        </a:p>
      </xdr:txBody>
    </xdr:sp>
    <xdr:clientData/>
  </xdr:oneCellAnchor>
  <xdr:oneCellAnchor>
    <xdr:from>
      <xdr:col>6</xdr:col>
      <xdr:colOff>578355</xdr:colOff>
      <xdr:row>2</xdr:row>
      <xdr:rowOff>64855</xdr:rowOff>
    </xdr:from>
    <xdr:ext cx="587597" cy="248851"/>
    <xdr:sp macro="" textlink="">
      <xdr:nvSpPr>
        <xdr:cNvPr id="5131" name="TextBox 5130">
          <a:extLst>
            <a:ext uri="{FF2B5EF4-FFF2-40B4-BE49-F238E27FC236}">
              <a16:creationId xmlns:a16="http://schemas.microsoft.com/office/drawing/2014/main" id="{B5F32611-57DF-4E90-96D5-EA62078CB2B0}"/>
            </a:ext>
          </a:extLst>
        </xdr:cNvPr>
        <xdr:cNvSpPr txBox="1"/>
      </xdr:nvSpPr>
      <xdr:spPr>
        <a:xfrm>
          <a:off x="3609037" y="435959"/>
          <a:ext cx="587597"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000" b="1">
              <a:solidFill>
                <a:schemeClr val="bg1"/>
              </a:solidFill>
              <a:latin typeface="+mn-lt"/>
              <a:ea typeface="+mn-ea"/>
              <a:cs typeface="+mn-cs"/>
            </a:rPr>
            <a:t>Bottom</a:t>
          </a:r>
        </a:p>
      </xdr:txBody>
    </xdr:sp>
    <xdr:clientData/>
  </xdr:oneCellAnchor>
  <mc:AlternateContent xmlns:mc="http://schemas.openxmlformats.org/markup-compatibility/2006">
    <mc:Choice xmlns:a14="http://schemas.microsoft.com/office/drawing/2010/main" Requires="a14">
      <xdr:twoCellAnchor editAs="oneCell">
        <xdr:from>
          <xdr:col>3</xdr:col>
          <xdr:colOff>428625</xdr:colOff>
          <xdr:row>2</xdr:row>
          <xdr:rowOff>38100</xdr:rowOff>
        </xdr:from>
        <xdr:to>
          <xdr:col>4</xdr:col>
          <xdr:colOff>66675</xdr:colOff>
          <xdr:row>3</xdr:row>
          <xdr:rowOff>123825</xdr:rowOff>
        </xdr:to>
        <xdr:sp macro="" textlink="">
          <xdr:nvSpPr>
            <xdr:cNvPr id="3" name="Option Button 3" hidden="1">
              <a:extLst>
                <a:ext uri="{63B3BB69-23CF-44E3-9099-C40C66FF867C}">
                  <a14:compatExt spid="_x0000_s5123"/>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466725</xdr:colOff>
          <xdr:row>2</xdr:row>
          <xdr:rowOff>38100</xdr:rowOff>
        </xdr:from>
        <xdr:to>
          <xdr:col>7</xdr:col>
          <xdr:colOff>104775</xdr:colOff>
          <xdr:row>3</xdr:row>
          <xdr:rowOff>123825</xdr:rowOff>
        </xdr:to>
        <xdr:sp macro="" textlink="">
          <xdr:nvSpPr>
            <xdr:cNvPr id="5124" name="Option Button 4" hidden="1">
              <a:extLst>
                <a:ext uri="{63B3BB69-23CF-44E3-9099-C40C66FF867C}">
                  <a14:compatExt spid="_x0000_s5124"/>
                </a:ext>
                <a:ext uri="{FF2B5EF4-FFF2-40B4-BE49-F238E27FC236}">
                  <a16:creationId xmlns:a16="http://schemas.microsoft.com/office/drawing/2014/main" id="{00000000-0008-0000-0100-000004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3</xdr:col>
      <xdr:colOff>150443</xdr:colOff>
      <xdr:row>2</xdr:row>
      <xdr:rowOff>45146</xdr:rowOff>
    </xdr:from>
    <xdr:to>
      <xdr:col>7</xdr:col>
      <xdr:colOff>581305</xdr:colOff>
      <xdr:row>3</xdr:row>
      <xdr:rowOff>157808</xdr:rowOff>
    </xdr:to>
    <xdr:sp macro="" textlink="">
      <xdr:nvSpPr>
        <xdr:cNvPr id="5135" name="Rectangle 5134">
          <a:extLst>
            <a:ext uri="{FF2B5EF4-FFF2-40B4-BE49-F238E27FC236}">
              <a16:creationId xmlns:a16="http://schemas.microsoft.com/office/drawing/2014/main" id="{825A7B83-9769-4678-A29D-7A5F7210D150}"/>
            </a:ext>
          </a:extLst>
        </xdr:cNvPr>
        <xdr:cNvSpPr/>
      </xdr:nvSpPr>
      <xdr:spPr>
        <a:xfrm>
          <a:off x="1369083" y="423345"/>
          <a:ext cx="2868141" cy="301761"/>
        </a:xfrm>
        <a:prstGeom prst="rect">
          <a:avLst/>
        </a:prstGeom>
        <a:noFill/>
        <a:ln w="38100">
          <a:solidFill>
            <a:schemeClr val="tx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206691</xdr:colOff>
      <xdr:row>6</xdr:row>
      <xdr:rowOff>159835</xdr:rowOff>
    </xdr:from>
    <xdr:to>
      <xdr:col>9</xdr:col>
      <xdr:colOff>554004</xdr:colOff>
      <xdr:row>11</xdr:row>
      <xdr:rowOff>166457</xdr:rowOff>
    </xdr:to>
    <xdr:sp macro="" textlink="">
      <xdr:nvSpPr>
        <xdr:cNvPr id="18" name="Oval 17">
          <a:extLst>
            <a:ext uri="{FF2B5EF4-FFF2-40B4-BE49-F238E27FC236}">
              <a16:creationId xmlns:a16="http://schemas.microsoft.com/office/drawing/2014/main" id="{B840CDED-F5DC-9A56-FD4E-37FD0A738C57}"/>
            </a:ext>
          </a:extLst>
        </xdr:cNvPr>
        <xdr:cNvSpPr/>
      </xdr:nvSpPr>
      <xdr:spPr>
        <a:xfrm>
          <a:off x="4492941" y="1326162"/>
          <a:ext cx="959634" cy="978560"/>
        </a:xfrm>
        <a:prstGeom prst="ellipse">
          <a:avLst/>
        </a:prstGeom>
        <a:solidFill>
          <a:schemeClr val="tx2"/>
        </a:solidFill>
        <a:ln w="254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8</xdr:col>
      <xdr:colOff>192527</xdr:colOff>
      <xdr:row>8</xdr:row>
      <xdr:rowOff>96027</xdr:rowOff>
    </xdr:from>
    <xdr:ext cx="1002763" cy="342786"/>
    <xdr:sp macro="" textlink="'Revenue Analysis'!K51">
      <xdr:nvSpPr>
        <xdr:cNvPr id="5188" name="TextBox 5187">
          <a:extLst>
            <a:ext uri="{FF2B5EF4-FFF2-40B4-BE49-F238E27FC236}">
              <a16:creationId xmlns:a16="http://schemas.microsoft.com/office/drawing/2014/main" id="{26AD0E75-1554-0935-FAC3-EEC1B46831CB}"/>
            </a:ext>
          </a:extLst>
        </xdr:cNvPr>
        <xdr:cNvSpPr txBox="1"/>
      </xdr:nvSpPr>
      <xdr:spPr>
        <a:xfrm>
          <a:off x="4459727" y="1620027"/>
          <a:ext cx="1002763"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F95F6435-7EC3-4183-9F64-CA39EC928066}" type="TxLink">
            <a:rPr lang="en-US" sz="1600" b="1" i="0" u="none" strike="noStrike">
              <a:solidFill>
                <a:schemeClr val="bg1"/>
              </a:solidFill>
              <a:latin typeface="Calibri"/>
              <a:ea typeface="+mn-ea"/>
              <a:cs typeface="Calibri"/>
            </a:rPr>
            <a:pPr marL="0" indent="0"/>
            <a:t>$717.8 M</a:t>
          </a:fld>
          <a:endParaRPr lang="en-US" sz="1600" b="1" i="0" u="none" strike="noStrike">
            <a:solidFill>
              <a:schemeClr val="bg1"/>
            </a:solidFill>
            <a:latin typeface="Calibri"/>
            <a:ea typeface="+mn-ea"/>
            <a:cs typeface="Calibri"/>
          </a:endParaRPr>
        </a:p>
      </xdr:txBody>
    </xdr:sp>
    <xdr:clientData/>
  </xdr:oneCellAnchor>
  <xdr:oneCellAnchor>
    <xdr:from>
      <xdr:col>10</xdr:col>
      <xdr:colOff>275240</xdr:colOff>
      <xdr:row>5</xdr:row>
      <xdr:rowOff>76077</xdr:rowOff>
    </xdr:from>
    <xdr:ext cx="1550195" cy="254922"/>
    <xdr:sp macro="" textlink="">
      <xdr:nvSpPr>
        <xdr:cNvPr id="20" name="TextBox 19">
          <a:extLst>
            <a:ext uri="{FF2B5EF4-FFF2-40B4-BE49-F238E27FC236}">
              <a16:creationId xmlns:a16="http://schemas.microsoft.com/office/drawing/2014/main" id="{501C778A-08AC-074A-CDBA-537461300F65}"/>
            </a:ext>
          </a:extLst>
        </xdr:cNvPr>
        <xdr:cNvSpPr txBox="1"/>
      </xdr:nvSpPr>
      <xdr:spPr>
        <a:xfrm>
          <a:off x="5761640" y="1028577"/>
          <a:ext cx="1550195" cy="2549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solidFill>
                <a:schemeClr val="bg1">
                  <a:lumMod val="50000"/>
                </a:schemeClr>
              </a:solidFill>
              <a:effectLst/>
              <a:latin typeface="+mn-lt"/>
              <a:ea typeface="+mn-ea"/>
              <a:cs typeface="+mn-cs"/>
            </a:rPr>
            <a:t>Filter</a:t>
          </a:r>
          <a:r>
            <a:rPr lang="en-US" sz="1200" b="1" baseline="0">
              <a:solidFill>
                <a:schemeClr val="bg1">
                  <a:lumMod val="50000"/>
                </a:schemeClr>
              </a:solidFill>
              <a:effectLst/>
              <a:latin typeface="+mn-lt"/>
              <a:ea typeface="+mn-ea"/>
              <a:cs typeface="+mn-cs"/>
            </a:rPr>
            <a:t> by Year</a:t>
          </a:r>
          <a:endParaRPr lang="en-US" sz="1400">
            <a:solidFill>
              <a:schemeClr val="bg1">
                <a:lumMod val="50000"/>
              </a:schemeClr>
            </a:solidFill>
            <a:effectLst/>
          </a:endParaRPr>
        </a:p>
      </xdr:txBody>
    </xdr:sp>
    <xdr:clientData/>
  </xdr:oneCellAnchor>
  <xdr:oneCellAnchor>
    <xdr:from>
      <xdr:col>3</xdr:col>
      <xdr:colOff>344025</xdr:colOff>
      <xdr:row>7</xdr:row>
      <xdr:rowOff>125380</xdr:rowOff>
    </xdr:from>
    <xdr:ext cx="658376" cy="215055"/>
    <xdr:sp macro="" textlink="">
      <xdr:nvSpPr>
        <xdr:cNvPr id="5184" name="TextBox 5183">
          <a:extLst>
            <a:ext uri="{FF2B5EF4-FFF2-40B4-BE49-F238E27FC236}">
              <a16:creationId xmlns:a16="http://schemas.microsoft.com/office/drawing/2014/main" id="{48F1578C-F117-48FE-E341-75C21D651A1A}"/>
            </a:ext>
          </a:extLst>
        </xdr:cNvPr>
        <xdr:cNvSpPr txBox="1"/>
      </xdr:nvSpPr>
      <xdr:spPr>
        <a:xfrm>
          <a:off x="1563225" y="1458880"/>
          <a:ext cx="658376" cy="2150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b="1">
              <a:solidFill>
                <a:schemeClr val="bg1"/>
              </a:solidFill>
              <a:effectLst/>
              <a:latin typeface="+mn-lt"/>
              <a:ea typeface="+mn-ea"/>
              <a:cs typeface="+mn-cs"/>
            </a:rPr>
            <a:t>PY 2020</a:t>
          </a:r>
          <a:endParaRPr lang="en-US" sz="1050">
            <a:solidFill>
              <a:schemeClr val="bg1"/>
            </a:solidFill>
            <a:effectLst/>
          </a:endParaRPr>
        </a:p>
      </xdr:txBody>
    </xdr:sp>
    <xdr:clientData/>
  </xdr:oneCellAnchor>
  <xdr:oneCellAnchor>
    <xdr:from>
      <xdr:col>8</xdr:col>
      <xdr:colOff>354465</xdr:colOff>
      <xdr:row>7</xdr:row>
      <xdr:rowOff>115855</xdr:rowOff>
    </xdr:from>
    <xdr:ext cx="678886" cy="185897"/>
    <xdr:sp macro="" textlink="">
      <xdr:nvSpPr>
        <xdr:cNvPr id="5186" name="TextBox 5185">
          <a:extLst>
            <a:ext uri="{FF2B5EF4-FFF2-40B4-BE49-F238E27FC236}">
              <a16:creationId xmlns:a16="http://schemas.microsoft.com/office/drawing/2014/main" id="{7331D37E-2A24-867B-7A55-AA547484993C}"/>
            </a:ext>
          </a:extLst>
        </xdr:cNvPr>
        <xdr:cNvSpPr txBox="1"/>
      </xdr:nvSpPr>
      <xdr:spPr>
        <a:xfrm>
          <a:off x="4621665" y="1449355"/>
          <a:ext cx="678886" cy="1858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b="1">
              <a:solidFill>
                <a:schemeClr val="bg1"/>
              </a:solidFill>
              <a:effectLst/>
              <a:latin typeface="+mn-lt"/>
              <a:ea typeface="+mn-ea"/>
              <a:cs typeface="+mn-cs"/>
            </a:rPr>
            <a:t>CY</a:t>
          </a:r>
          <a:r>
            <a:rPr lang="en-US" sz="1000" b="1" baseline="0">
              <a:solidFill>
                <a:schemeClr val="bg1"/>
              </a:solidFill>
              <a:effectLst/>
              <a:latin typeface="+mn-lt"/>
              <a:ea typeface="+mn-ea"/>
              <a:cs typeface="+mn-cs"/>
            </a:rPr>
            <a:t> 2021</a:t>
          </a:r>
          <a:endParaRPr lang="en-US" sz="1050">
            <a:solidFill>
              <a:schemeClr val="bg1"/>
            </a:solidFill>
            <a:effectLst/>
          </a:endParaRPr>
        </a:p>
      </xdr:txBody>
    </xdr:sp>
    <xdr:clientData/>
  </xdr:oneCellAnchor>
  <xdr:oneCellAnchor>
    <xdr:from>
      <xdr:col>6</xdr:col>
      <xdr:colOff>44120</xdr:colOff>
      <xdr:row>6</xdr:row>
      <xdr:rowOff>163480</xdr:rowOff>
    </xdr:from>
    <xdr:ext cx="793108" cy="195618"/>
    <xdr:sp macro="" textlink="">
      <xdr:nvSpPr>
        <xdr:cNvPr id="5185" name="TextBox 5184">
          <a:extLst>
            <a:ext uri="{FF2B5EF4-FFF2-40B4-BE49-F238E27FC236}">
              <a16:creationId xmlns:a16="http://schemas.microsoft.com/office/drawing/2014/main" id="{8E974B56-34B0-F233-92AF-782DBA4A03C2}"/>
            </a:ext>
          </a:extLst>
        </xdr:cNvPr>
        <xdr:cNvSpPr txBox="1"/>
      </xdr:nvSpPr>
      <xdr:spPr>
        <a:xfrm>
          <a:off x="3092120" y="1306480"/>
          <a:ext cx="793108" cy="1956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b="1">
              <a:solidFill>
                <a:schemeClr val="tx2"/>
              </a:solidFill>
              <a:effectLst/>
              <a:latin typeface="+mn-lt"/>
              <a:ea typeface="+mn-ea"/>
              <a:cs typeface="+mn-cs"/>
            </a:rPr>
            <a:t>% Variance</a:t>
          </a:r>
          <a:endParaRPr lang="en-US" sz="1050">
            <a:solidFill>
              <a:schemeClr val="tx2"/>
            </a:solidFill>
            <a:effectLst/>
          </a:endParaRPr>
        </a:p>
      </xdr:txBody>
    </xdr:sp>
    <xdr:clientData/>
  </xdr:oneCellAnchor>
  <xdr:twoCellAnchor editAs="oneCell">
    <xdr:from>
      <xdr:col>0</xdr:col>
      <xdr:colOff>372372</xdr:colOff>
      <xdr:row>0</xdr:row>
      <xdr:rowOff>171982</xdr:rowOff>
    </xdr:from>
    <xdr:to>
      <xdr:col>2</xdr:col>
      <xdr:colOff>247718</xdr:colOff>
      <xdr:row>5</xdr:row>
      <xdr:rowOff>164671</xdr:rowOff>
    </xdr:to>
    <xdr:pic>
      <xdr:nvPicPr>
        <xdr:cNvPr id="9" name="Picture 8">
          <a:extLst>
            <a:ext uri="{FF2B5EF4-FFF2-40B4-BE49-F238E27FC236}">
              <a16:creationId xmlns:a16="http://schemas.microsoft.com/office/drawing/2014/main" id="{F32CC76A-9326-756C-8BBF-01116BCCA26C}"/>
            </a:ext>
          </a:extLst>
        </xdr:cNvPr>
        <xdr:cNvPicPr>
          <a:picLocks noChangeAspect="1"/>
        </xdr:cNvPicPr>
      </xdr:nvPicPr>
      <xdr:blipFill rotWithShape="1">
        <a:blip xmlns:r="http://schemas.openxmlformats.org/officeDocument/2006/relationships" r:embed="rId8" cstate="print">
          <a:lum bright="70000" contrast="-70000"/>
          <a:extLst>
            <a:ext uri="{28A0092B-C50C-407E-A947-70E740481C1C}">
              <a14:useLocalDpi xmlns:a14="http://schemas.microsoft.com/office/drawing/2010/main" val="0"/>
            </a:ext>
          </a:extLst>
        </a:blip>
        <a:srcRect l="5470" t="12755" r="2222" b="10322"/>
        <a:stretch>
          <a:fillRect/>
        </a:stretch>
      </xdr:blipFill>
      <xdr:spPr>
        <a:xfrm>
          <a:off x="372372" y="171982"/>
          <a:ext cx="1087619" cy="930757"/>
        </a:xfrm>
        <a:prstGeom prst="rect">
          <a:avLst/>
        </a:prstGeom>
      </xdr:spPr>
    </xdr:pic>
    <xdr:clientData/>
  </xdr:twoCellAnchor>
  <xdr:twoCellAnchor editAs="oneCell">
    <xdr:from>
      <xdr:col>13</xdr:col>
      <xdr:colOff>531915</xdr:colOff>
      <xdr:row>6</xdr:row>
      <xdr:rowOff>153637</xdr:rowOff>
    </xdr:from>
    <xdr:to>
      <xdr:col>16</xdr:col>
      <xdr:colOff>542306</xdr:colOff>
      <xdr:row>11</xdr:row>
      <xdr:rowOff>185551</xdr:rowOff>
    </xdr:to>
    <mc:AlternateContent xmlns:mc="http://schemas.openxmlformats.org/markup-compatibility/2006" xmlns:a14="http://schemas.microsoft.com/office/drawing/2010/main">
      <mc:Choice Requires="a14">
        <xdr:graphicFrame macro="">
          <xdr:nvGraphicFramePr>
            <xdr:cNvPr id="12" name="Retailer 1">
              <a:extLst>
                <a:ext uri="{FF2B5EF4-FFF2-40B4-BE49-F238E27FC236}">
                  <a16:creationId xmlns:a16="http://schemas.microsoft.com/office/drawing/2014/main" id="{5B2420CA-06A2-4B34-A9F0-5D07A88E2053}"/>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8456715" y="1296637"/>
              <a:ext cx="1839191" cy="9844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154627</xdr:colOff>
      <xdr:row>6</xdr:row>
      <xdr:rowOff>153637</xdr:rowOff>
    </xdr:from>
    <xdr:to>
      <xdr:col>19</xdr:col>
      <xdr:colOff>581396</xdr:colOff>
      <xdr:row>12</xdr:row>
      <xdr:rowOff>5196</xdr:rowOff>
    </xdr:to>
    <mc:AlternateContent xmlns:mc="http://schemas.openxmlformats.org/markup-compatibility/2006" xmlns:a14="http://schemas.microsoft.com/office/drawing/2010/main">
      <mc:Choice Requires="a14">
        <xdr:graphicFrame macro="">
          <xdr:nvGraphicFramePr>
            <xdr:cNvPr id="14" name="Sales Method 2">
              <a:extLst>
                <a:ext uri="{FF2B5EF4-FFF2-40B4-BE49-F238E27FC236}">
                  <a16:creationId xmlns:a16="http://schemas.microsoft.com/office/drawing/2014/main" id="{C2EA96DB-4626-4DBE-A86B-9F28F203FAA7}"/>
                </a:ext>
              </a:extLst>
            </xdr:cNvPr>
            <xdr:cNvGraphicFramePr/>
          </xdr:nvGraphicFramePr>
          <xdr:xfrm>
            <a:off x="0" y="0"/>
            <a:ext cx="0" cy="0"/>
          </xdr:xfrm>
          <a:graphic>
            <a:graphicData uri="http://schemas.microsoft.com/office/drawing/2010/slicer">
              <sle:slicer xmlns:sle="http://schemas.microsoft.com/office/drawing/2010/slicer" name="Sales Method 2"/>
            </a:graphicData>
          </a:graphic>
        </xdr:graphicFrame>
      </mc:Choice>
      <mc:Fallback xmlns="">
        <xdr:sp macro="" textlink="">
          <xdr:nvSpPr>
            <xdr:cNvPr id="0" name=""/>
            <xdr:cNvSpPr>
              <a:spLocks noTextEdit="1"/>
            </xdr:cNvSpPr>
          </xdr:nvSpPr>
          <xdr:spPr>
            <a:xfrm>
              <a:off x="10517827" y="1296637"/>
              <a:ext cx="1645969" cy="994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14</xdr:col>
      <xdr:colOff>200763</xdr:colOff>
      <xdr:row>13</xdr:row>
      <xdr:rowOff>111331</xdr:rowOff>
    </xdr:from>
    <xdr:ext cx="2543091" cy="552113"/>
    <xdr:sp macro="" textlink="'Revenue Analysis'!T31">
      <xdr:nvSpPr>
        <xdr:cNvPr id="15" name="TextBox 14">
          <a:extLst>
            <a:ext uri="{FF2B5EF4-FFF2-40B4-BE49-F238E27FC236}">
              <a16:creationId xmlns:a16="http://schemas.microsoft.com/office/drawing/2014/main" id="{A8B37D4D-0B99-4120-A985-534040852F75}"/>
            </a:ext>
          </a:extLst>
        </xdr:cNvPr>
        <xdr:cNvSpPr txBox="1"/>
      </xdr:nvSpPr>
      <xdr:spPr>
        <a:xfrm>
          <a:off x="8686672" y="2523506"/>
          <a:ext cx="2543091" cy="5521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6075B574-59EC-4AB8-9B87-B6C2C24A20E0}" type="TxLink">
            <a:rPr lang="en-US" sz="1200" b="1" i="0" u="none" strike="noStrike">
              <a:solidFill>
                <a:schemeClr val="bg1">
                  <a:lumMod val="50000"/>
                </a:schemeClr>
              </a:solidFill>
              <a:effectLst/>
              <a:latin typeface="+mn-lt"/>
              <a:ea typeface="+mn-ea"/>
              <a:cs typeface="+mn-cs"/>
            </a:rPr>
            <a:pPr marL="0" indent="0"/>
            <a:t>Tracking Revenue and Profit Trends Across Quarters</a:t>
          </a:fld>
          <a:endParaRPr lang="en-US" sz="1200" b="1">
            <a:solidFill>
              <a:schemeClr val="bg1">
                <a:lumMod val="50000"/>
              </a:schemeClr>
            </a:solidFill>
            <a:effectLst/>
            <a:latin typeface="+mn-lt"/>
            <a:ea typeface="+mn-ea"/>
            <a:cs typeface="+mn-cs"/>
          </a:endParaRPr>
        </a:p>
      </xdr:txBody>
    </xdr:sp>
    <xdr:clientData/>
  </xdr:oneCellAnchor>
  <xdr:twoCellAnchor>
    <xdr:from>
      <xdr:col>14</xdr:col>
      <xdr:colOff>111332</xdr:colOff>
      <xdr:row>16</xdr:row>
      <xdr:rowOff>160812</xdr:rowOff>
    </xdr:from>
    <xdr:to>
      <xdr:col>20</xdr:col>
      <xdr:colOff>49482</xdr:colOff>
      <xdr:row>29</xdr:row>
      <xdr:rowOff>157546</xdr:rowOff>
    </xdr:to>
    <xdr:graphicFrame macro="">
      <xdr:nvGraphicFramePr>
        <xdr:cNvPr id="19" name="Chart 18">
          <a:extLst>
            <a:ext uri="{FF2B5EF4-FFF2-40B4-BE49-F238E27FC236}">
              <a16:creationId xmlns:a16="http://schemas.microsoft.com/office/drawing/2014/main" id="{8028860B-C213-49F1-B94D-55C2854FF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14</xdr:col>
      <xdr:colOff>200763</xdr:colOff>
      <xdr:row>15</xdr:row>
      <xdr:rowOff>133666</xdr:rowOff>
    </xdr:from>
    <xdr:ext cx="2600817" cy="421141"/>
    <xdr:sp macro="" textlink="'Revenue Analysis'!T34">
      <xdr:nvSpPr>
        <xdr:cNvPr id="22" name="TextBox 21">
          <a:extLst>
            <a:ext uri="{FF2B5EF4-FFF2-40B4-BE49-F238E27FC236}">
              <a16:creationId xmlns:a16="http://schemas.microsoft.com/office/drawing/2014/main" id="{AA00E3BF-01E1-42CE-AE94-9E0CCA8461EE}"/>
            </a:ext>
          </a:extLst>
        </xdr:cNvPr>
        <xdr:cNvSpPr txBox="1"/>
      </xdr:nvSpPr>
      <xdr:spPr>
        <a:xfrm>
          <a:off x="8686672" y="2916945"/>
          <a:ext cx="2600817"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461B960-607B-48AB-92B1-028E5A0B4197}" type="TxLink">
            <a:rPr lang="en-US" sz="1050" b="0" i="0" u="none" strike="noStrike">
              <a:solidFill>
                <a:srgbClr val="C00000"/>
              </a:solidFill>
              <a:latin typeface="Calibri"/>
              <a:cs typeface="Calibri"/>
            </a:rPr>
            <a:pPr/>
            <a:t>Top Quarterly Business Performance Highlighted</a:t>
          </a:fld>
          <a:endParaRPr lang="en-US" sz="1100" b="1">
            <a:solidFill>
              <a:srgbClr val="C00000"/>
            </a:solidFill>
          </a:endParaRPr>
        </a:p>
      </xdr:txBody>
    </xdr:sp>
    <xdr:clientData/>
  </xdr:oneCellAnchor>
  <xdr:oneCellAnchor>
    <xdr:from>
      <xdr:col>3</xdr:col>
      <xdr:colOff>160812</xdr:colOff>
      <xdr:row>30</xdr:row>
      <xdr:rowOff>136072</xdr:rowOff>
    </xdr:from>
    <xdr:ext cx="4269757" cy="298757"/>
    <xdr:sp macro="" textlink="'Revenue Analysis'!J37">
      <xdr:nvSpPr>
        <xdr:cNvPr id="23" name="TextBox 22">
          <a:extLst>
            <a:ext uri="{FF2B5EF4-FFF2-40B4-BE49-F238E27FC236}">
              <a16:creationId xmlns:a16="http://schemas.microsoft.com/office/drawing/2014/main" id="{4E353A0B-93FE-4CF2-8374-CEF0D2B9C1DD}"/>
            </a:ext>
          </a:extLst>
        </xdr:cNvPr>
        <xdr:cNvSpPr txBox="1"/>
      </xdr:nvSpPr>
      <xdr:spPr>
        <a:xfrm>
          <a:off x="1979221" y="5702630"/>
          <a:ext cx="4269757" cy="2987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187E7956-1922-456D-ACE3-AAC9B9AB371D}" type="TxLink">
            <a:rPr lang="en-US" sz="1200" b="1" i="0" u="none" strike="noStrike">
              <a:solidFill>
                <a:schemeClr val="bg1">
                  <a:lumMod val="50000"/>
                </a:schemeClr>
              </a:solidFill>
              <a:effectLst/>
              <a:latin typeface="+mn-lt"/>
              <a:ea typeface="+mn-ea"/>
              <a:cs typeface="+mn-cs"/>
            </a:rPr>
            <a:pPr marL="0" indent="0"/>
            <a:t>Revenue Distribution Across Different Product Price Points</a:t>
          </a:fld>
          <a:endParaRPr lang="en-US" sz="1200" b="1">
            <a:solidFill>
              <a:schemeClr val="bg1">
                <a:lumMod val="50000"/>
              </a:schemeClr>
            </a:solidFill>
            <a:effectLst/>
            <a:latin typeface="+mn-lt"/>
            <a:ea typeface="+mn-ea"/>
            <a:cs typeface="+mn-cs"/>
          </a:endParaRPr>
        </a:p>
      </xdr:txBody>
    </xdr:sp>
    <xdr:clientData/>
  </xdr:oneCellAnchor>
  <xdr:twoCellAnchor>
    <xdr:from>
      <xdr:col>3</xdr:col>
      <xdr:colOff>254802</xdr:colOff>
      <xdr:row>32</xdr:row>
      <xdr:rowOff>74220</xdr:rowOff>
    </xdr:from>
    <xdr:to>
      <xdr:col>11</xdr:col>
      <xdr:colOff>391456</xdr:colOff>
      <xdr:row>44</xdr:row>
      <xdr:rowOff>104239</xdr:rowOff>
    </xdr:to>
    <xdr:graphicFrame macro="">
      <xdr:nvGraphicFramePr>
        <xdr:cNvPr id="24" name="Chart 23">
          <a:extLst>
            <a:ext uri="{FF2B5EF4-FFF2-40B4-BE49-F238E27FC236}">
              <a16:creationId xmlns:a16="http://schemas.microsoft.com/office/drawing/2014/main" id="{1E50A536-B324-4014-9586-AF70C9280D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3</xdr:col>
      <xdr:colOff>160812</xdr:colOff>
      <xdr:row>31</xdr:row>
      <xdr:rowOff>140994</xdr:rowOff>
    </xdr:from>
    <xdr:ext cx="3713105" cy="256737"/>
    <xdr:sp macro="" textlink="'Revenue Analysis'!J40">
      <xdr:nvSpPr>
        <xdr:cNvPr id="26" name="TextBox 25">
          <a:extLst>
            <a:ext uri="{FF2B5EF4-FFF2-40B4-BE49-F238E27FC236}">
              <a16:creationId xmlns:a16="http://schemas.microsoft.com/office/drawing/2014/main" id="{8B4D6616-E7EC-4D2D-80D3-ACC145500E42}"/>
            </a:ext>
          </a:extLst>
        </xdr:cNvPr>
        <xdr:cNvSpPr txBox="1"/>
      </xdr:nvSpPr>
      <xdr:spPr>
        <a:xfrm>
          <a:off x="1979221" y="5893104"/>
          <a:ext cx="3713105"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1007D3D5-2323-4C02-9D45-ACCA6BF40462}" type="TxLink">
            <a:rPr lang="en-US" sz="1050" b="0" i="0" u="none" strike="noStrike">
              <a:solidFill>
                <a:srgbClr val="C00000"/>
              </a:solidFill>
              <a:latin typeface="Calibri"/>
              <a:ea typeface="+mn-ea"/>
              <a:cs typeface="Calibri"/>
            </a:rPr>
            <a:pPr marL="0" indent="0"/>
            <a:t>Products Driving the Highest Business Value – In Focus</a:t>
          </a:fld>
          <a:endParaRPr lang="en-US" sz="1050" b="0" i="0" u="none" strike="noStrike">
            <a:solidFill>
              <a:srgbClr val="C00000"/>
            </a:solidFill>
            <a:latin typeface="Calibri"/>
            <a:ea typeface="+mn-ea"/>
            <a:cs typeface="Calibri"/>
          </a:endParaRPr>
        </a:p>
      </xdr:txBody>
    </xdr:sp>
    <xdr:clientData/>
  </xdr:oneCellAnchor>
  <xdr:oneCellAnchor>
    <xdr:from>
      <xdr:col>12</xdr:col>
      <xdr:colOff>40553</xdr:colOff>
      <xdr:row>30</xdr:row>
      <xdr:rowOff>173183</xdr:rowOff>
    </xdr:from>
    <xdr:ext cx="4276622" cy="311127"/>
    <xdr:sp macro="" textlink="'Revenue Analysis'!N37">
      <xdr:nvSpPr>
        <xdr:cNvPr id="29" name="TextBox 28">
          <a:extLst>
            <a:ext uri="{FF2B5EF4-FFF2-40B4-BE49-F238E27FC236}">
              <a16:creationId xmlns:a16="http://schemas.microsoft.com/office/drawing/2014/main" id="{5325BAF1-BDF7-4146-8FC1-56DCB537DE5C}"/>
            </a:ext>
          </a:extLst>
        </xdr:cNvPr>
        <xdr:cNvSpPr txBox="1"/>
      </xdr:nvSpPr>
      <xdr:spPr>
        <a:xfrm>
          <a:off x="7314189" y="5739741"/>
          <a:ext cx="4276622" cy="311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6C6801BC-9027-4C74-ADFF-78BD6157451E}" type="TxLink">
            <a:rPr lang="en-US" sz="1200" b="1" i="0" u="none" strike="noStrike">
              <a:solidFill>
                <a:schemeClr val="bg1">
                  <a:lumMod val="50000"/>
                </a:schemeClr>
              </a:solidFill>
              <a:effectLst/>
              <a:latin typeface="+mn-lt"/>
              <a:ea typeface="+mn-ea"/>
              <a:cs typeface="+mn-cs"/>
            </a:rPr>
            <a:pPr marL="0" indent="0"/>
            <a:t>Profit Distribution Across Different Product Price Points</a:t>
          </a:fld>
          <a:endParaRPr lang="en-US" sz="1200" b="1">
            <a:solidFill>
              <a:schemeClr val="bg1">
                <a:lumMod val="50000"/>
              </a:schemeClr>
            </a:solidFill>
            <a:effectLst/>
            <a:latin typeface="+mn-lt"/>
            <a:ea typeface="+mn-ea"/>
            <a:cs typeface="+mn-cs"/>
          </a:endParaRPr>
        </a:p>
      </xdr:txBody>
    </xdr:sp>
    <xdr:clientData/>
  </xdr:oneCellAnchor>
  <xdr:twoCellAnchor>
    <xdr:from>
      <xdr:col>12</xdr:col>
      <xdr:colOff>24739</xdr:colOff>
      <xdr:row>32</xdr:row>
      <xdr:rowOff>136072</xdr:rowOff>
    </xdr:from>
    <xdr:to>
      <xdr:col>20</xdr:col>
      <xdr:colOff>160811</xdr:colOff>
      <xdr:row>44</xdr:row>
      <xdr:rowOff>80397</xdr:rowOff>
    </xdr:to>
    <xdr:graphicFrame macro="">
      <xdr:nvGraphicFramePr>
        <xdr:cNvPr id="30" name="Chart 29">
          <a:extLst>
            <a:ext uri="{FF2B5EF4-FFF2-40B4-BE49-F238E27FC236}">
              <a16:creationId xmlns:a16="http://schemas.microsoft.com/office/drawing/2014/main" id="{F907FDE8-645B-43DC-8A24-D4C5ECED1E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12</xdr:col>
      <xdr:colOff>40553</xdr:colOff>
      <xdr:row>32</xdr:row>
      <xdr:rowOff>42032</xdr:rowOff>
    </xdr:from>
    <xdr:ext cx="3695226" cy="256737"/>
    <xdr:sp macro="" textlink="'Revenue Analysis'!N40">
      <xdr:nvSpPr>
        <xdr:cNvPr id="5152" name="TextBox 5151">
          <a:extLst>
            <a:ext uri="{FF2B5EF4-FFF2-40B4-BE49-F238E27FC236}">
              <a16:creationId xmlns:a16="http://schemas.microsoft.com/office/drawing/2014/main" id="{CCEAC22E-03B0-44C1-B7A2-F5B3417944D5}"/>
            </a:ext>
          </a:extLst>
        </xdr:cNvPr>
        <xdr:cNvSpPr txBox="1"/>
      </xdr:nvSpPr>
      <xdr:spPr>
        <a:xfrm>
          <a:off x="7314189" y="5979694"/>
          <a:ext cx="3695226"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F2B762EA-441E-41B1-AA51-2C0D9737017D}" type="TxLink">
            <a:rPr lang="en-US" sz="1050" b="0" i="0" u="none" strike="noStrike">
              <a:solidFill>
                <a:srgbClr val="C00000"/>
              </a:solidFill>
              <a:latin typeface="Calibri"/>
              <a:ea typeface="+mn-ea"/>
              <a:cs typeface="Calibri"/>
            </a:rPr>
            <a:pPr marL="0" indent="0"/>
            <a:t>Products Driving the Highest Business Profit Value – In Focus</a:t>
          </a:fld>
          <a:endParaRPr lang="en-US" sz="1050" b="0" i="0" u="none" strike="noStrike">
            <a:solidFill>
              <a:srgbClr val="C00000"/>
            </a:solidFill>
            <a:latin typeface="Calibri"/>
            <a:ea typeface="+mn-ea"/>
            <a:cs typeface="Calibri"/>
          </a:endParaRPr>
        </a:p>
      </xdr:txBody>
    </xdr:sp>
    <xdr:clientData/>
  </xdr:oneCellAnchor>
  <xdr:twoCellAnchor editAs="oneCell">
    <xdr:from>
      <xdr:col>10</xdr:col>
      <xdr:colOff>358469</xdr:colOff>
      <xdr:row>6</xdr:row>
      <xdr:rowOff>153637</xdr:rowOff>
    </xdr:from>
    <xdr:to>
      <xdr:col>13</xdr:col>
      <xdr:colOff>252280</xdr:colOff>
      <xdr:row>11</xdr:row>
      <xdr:rowOff>173161</xdr:rowOff>
    </xdr:to>
    <mc:AlternateContent xmlns:mc="http://schemas.openxmlformats.org/markup-compatibility/2006" xmlns:a14="http://schemas.microsoft.com/office/drawing/2010/main">
      <mc:Choice Requires="a14">
        <xdr:graphicFrame macro="">
          <xdr:nvGraphicFramePr>
            <xdr:cNvPr id="5153" name="Years ">
              <a:extLst>
                <a:ext uri="{FF2B5EF4-FFF2-40B4-BE49-F238E27FC236}">
                  <a16:creationId xmlns:a16="http://schemas.microsoft.com/office/drawing/2014/main" id="{810D010C-E016-48C7-B8D4-39EF062E4348}"/>
                </a:ext>
              </a:extLst>
            </xdr:cNvPr>
            <xdr:cNvGraphicFramePr/>
          </xdr:nvGraphicFramePr>
          <xdr:xfrm>
            <a:off x="0" y="0"/>
            <a:ext cx="0" cy="0"/>
          </xdr:xfrm>
          <a:graphic>
            <a:graphicData uri="http://schemas.microsoft.com/office/drawing/2010/slicer">
              <sle:slicer xmlns:sle="http://schemas.microsoft.com/office/drawing/2010/slicer" name="Years "/>
            </a:graphicData>
          </a:graphic>
        </xdr:graphicFrame>
      </mc:Choice>
      <mc:Fallback xmlns="">
        <xdr:sp macro="" textlink="">
          <xdr:nvSpPr>
            <xdr:cNvPr id="0" name=""/>
            <xdr:cNvSpPr>
              <a:spLocks noTextEdit="1"/>
            </xdr:cNvSpPr>
          </xdr:nvSpPr>
          <xdr:spPr>
            <a:xfrm>
              <a:off x="6454469" y="1296637"/>
              <a:ext cx="1722611" cy="972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42862</xdr:colOff>
      <xdr:row>12</xdr:row>
      <xdr:rowOff>13215</xdr:rowOff>
    </xdr:from>
    <xdr:to>
      <xdr:col>2</xdr:col>
      <xdr:colOff>471180</xdr:colOff>
      <xdr:row>14</xdr:row>
      <xdr:rowOff>15980</xdr:rowOff>
    </xdr:to>
    <xdr:sp macro="" textlink="">
      <xdr:nvSpPr>
        <xdr:cNvPr id="7" name="Rectangle: Rounded Corners 6">
          <a:extLst>
            <a:ext uri="{FF2B5EF4-FFF2-40B4-BE49-F238E27FC236}">
              <a16:creationId xmlns:a16="http://schemas.microsoft.com/office/drawing/2014/main" id="{90AEFAB4-1419-46A1-A794-A16FB81A8161}"/>
            </a:ext>
          </a:extLst>
        </xdr:cNvPr>
        <xdr:cNvSpPr/>
      </xdr:nvSpPr>
      <xdr:spPr>
        <a:xfrm>
          <a:off x="42862" y="2225473"/>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42862</xdr:colOff>
      <xdr:row>15</xdr:row>
      <xdr:rowOff>117375</xdr:rowOff>
    </xdr:from>
    <xdr:to>
      <xdr:col>2</xdr:col>
      <xdr:colOff>471180</xdr:colOff>
      <xdr:row>17</xdr:row>
      <xdr:rowOff>120141</xdr:rowOff>
    </xdr:to>
    <xdr:sp macro="" textlink="">
      <xdr:nvSpPr>
        <xdr:cNvPr id="10" name="Rectangle: Rounded Corners 9">
          <a:extLst>
            <a:ext uri="{FF2B5EF4-FFF2-40B4-BE49-F238E27FC236}">
              <a16:creationId xmlns:a16="http://schemas.microsoft.com/office/drawing/2014/main" id="{3EBF2FCE-FDB7-46BF-B669-20D270E7A23E}"/>
            </a:ext>
          </a:extLst>
        </xdr:cNvPr>
        <xdr:cNvSpPr/>
      </xdr:nvSpPr>
      <xdr:spPr>
        <a:xfrm>
          <a:off x="42862" y="2882698"/>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42862</xdr:colOff>
      <xdr:row>19</xdr:row>
      <xdr:rowOff>56231</xdr:rowOff>
    </xdr:from>
    <xdr:to>
      <xdr:col>2</xdr:col>
      <xdr:colOff>471180</xdr:colOff>
      <xdr:row>21</xdr:row>
      <xdr:rowOff>58996</xdr:rowOff>
    </xdr:to>
    <xdr:sp macro="" textlink="">
      <xdr:nvSpPr>
        <xdr:cNvPr id="16" name="Rectangle: Rounded Corners 15">
          <a:extLst>
            <a:ext uri="{FF2B5EF4-FFF2-40B4-BE49-F238E27FC236}">
              <a16:creationId xmlns:a16="http://schemas.microsoft.com/office/drawing/2014/main" id="{D7E24D35-8E57-4285-A9FF-34ED489F2CA5}"/>
            </a:ext>
          </a:extLst>
        </xdr:cNvPr>
        <xdr:cNvSpPr/>
      </xdr:nvSpPr>
      <xdr:spPr>
        <a:xfrm>
          <a:off x="42862" y="3558973"/>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42862</xdr:colOff>
      <xdr:row>22</xdr:row>
      <xdr:rowOff>131817</xdr:rowOff>
    </xdr:from>
    <xdr:to>
      <xdr:col>2</xdr:col>
      <xdr:colOff>471180</xdr:colOff>
      <xdr:row>24</xdr:row>
      <xdr:rowOff>134582</xdr:rowOff>
    </xdr:to>
    <xdr:sp macro="" textlink="">
      <xdr:nvSpPr>
        <xdr:cNvPr id="17" name="Rectangle: Rounded Corners 16">
          <a:extLst>
            <a:ext uri="{FF2B5EF4-FFF2-40B4-BE49-F238E27FC236}">
              <a16:creationId xmlns:a16="http://schemas.microsoft.com/office/drawing/2014/main" id="{6F98E48D-BE75-4B25-8CB8-5D2BD0CDAB2D}"/>
            </a:ext>
          </a:extLst>
        </xdr:cNvPr>
        <xdr:cNvSpPr/>
      </xdr:nvSpPr>
      <xdr:spPr>
        <a:xfrm>
          <a:off x="42862" y="4187623"/>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0</xdr:col>
      <xdr:colOff>428625</xdr:colOff>
      <xdr:row>11</xdr:row>
      <xdr:rowOff>168995</xdr:rowOff>
    </xdr:from>
    <xdr:ext cx="885824" cy="405432"/>
    <xdr:sp macro="" textlink="">
      <xdr:nvSpPr>
        <xdr:cNvPr id="21" name="TextBox 20">
          <a:hlinkClick xmlns:r="http://schemas.openxmlformats.org/officeDocument/2006/relationships" r:id="rId12"/>
          <a:extLst>
            <a:ext uri="{FF2B5EF4-FFF2-40B4-BE49-F238E27FC236}">
              <a16:creationId xmlns:a16="http://schemas.microsoft.com/office/drawing/2014/main" id="{8781C4F8-4725-405D-BFB4-C8DD5398A7F0}"/>
            </a:ext>
          </a:extLst>
        </xdr:cNvPr>
        <xdr:cNvSpPr txBox="1"/>
      </xdr:nvSpPr>
      <xdr:spPr>
        <a:xfrm>
          <a:off x="428625" y="2196898"/>
          <a:ext cx="885824"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2000" b="1">
              <a:solidFill>
                <a:schemeClr val="tx2"/>
              </a:solidFill>
              <a:effectLst/>
              <a:latin typeface="+mn-lt"/>
              <a:ea typeface="+mn-ea"/>
              <a:cs typeface="+mn-cs"/>
            </a:rPr>
            <a:t>Home</a:t>
          </a:r>
          <a:endParaRPr lang="en-US" sz="2000">
            <a:solidFill>
              <a:schemeClr val="tx2"/>
            </a:solidFill>
            <a:effectLst/>
            <a:latin typeface="+mn-lt"/>
            <a:ea typeface="+mn-ea"/>
            <a:cs typeface="+mn-cs"/>
          </a:endParaRPr>
        </a:p>
      </xdr:txBody>
    </xdr:sp>
    <xdr:clientData/>
  </xdr:oneCellAnchor>
  <xdr:oneCellAnchor>
    <xdr:from>
      <xdr:col>0</xdr:col>
      <xdr:colOff>19050</xdr:colOff>
      <xdr:row>15</xdr:row>
      <xdr:rowOff>88800</xdr:rowOff>
    </xdr:from>
    <xdr:ext cx="1728787" cy="374141"/>
    <xdr:sp macro="" textlink="">
      <xdr:nvSpPr>
        <xdr:cNvPr id="5154" name="TextBox 5153">
          <a:hlinkClick xmlns:r="http://schemas.openxmlformats.org/officeDocument/2006/relationships" r:id="rId13"/>
          <a:extLst>
            <a:ext uri="{FF2B5EF4-FFF2-40B4-BE49-F238E27FC236}">
              <a16:creationId xmlns:a16="http://schemas.microsoft.com/office/drawing/2014/main" id="{3DAC6B42-FA5D-48CC-9600-3D8DAEAC6514}"/>
            </a:ext>
          </a:extLst>
        </xdr:cNvPr>
        <xdr:cNvSpPr txBox="1"/>
      </xdr:nvSpPr>
      <xdr:spPr>
        <a:xfrm>
          <a:off x="19050" y="2854123"/>
          <a:ext cx="172878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baseline="0">
              <a:solidFill>
                <a:schemeClr val="tx2"/>
              </a:solidFill>
              <a:effectLst/>
              <a:latin typeface="+mn-lt"/>
              <a:ea typeface="+mn-ea"/>
              <a:cs typeface="+mn-cs"/>
            </a:rPr>
            <a:t>Revenue</a:t>
          </a:r>
          <a:r>
            <a:rPr lang="en-US" sz="1700" b="1" baseline="0">
              <a:solidFill>
                <a:schemeClr val="tx2"/>
              </a:solidFill>
              <a:effectLst/>
              <a:latin typeface="+mn-lt"/>
              <a:ea typeface="+mn-ea"/>
              <a:cs typeface="+mn-cs"/>
            </a:rPr>
            <a:t> Insight</a:t>
          </a:r>
          <a:endParaRPr lang="en-US" sz="1700" b="1">
            <a:solidFill>
              <a:schemeClr val="tx2"/>
            </a:solidFill>
            <a:effectLst/>
            <a:latin typeface="+mn-lt"/>
            <a:ea typeface="+mn-ea"/>
            <a:cs typeface="+mn-cs"/>
          </a:endParaRPr>
        </a:p>
      </xdr:txBody>
    </xdr:sp>
    <xdr:clientData/>
  </xdr:oneCellAnchor>
  <xdr:oneCellAnchor>
    <xdr:from>
      <xdr:col>0</xdr:col>
      <xdr:colOff>9525</xdr:colOff>
      <xdr:row>19</xdr:row>
      <xdr:rowOff>46706</xdr:rowOff>
    </xdr:from>
    <xdr:ext cx="1747837" cy="374141"/>
    <xdr:sp macro="" textlink="">
      <xdr:nvSpPr>
        <xdr:cNvPr id="5155" name="TextBox 5154">
          <a:hlinkClick xmlns:r="http://schemas.openxmlformats.org/officeDocument/2006/relationships" r:id="rId14"/>
          <a:extLst>
            <a:ext uri="{FF2B5EF4-FFF2-40B4-BE49-F238E27FC236}">
              <a16:creationId xmlns:a16="http://schemas.microsoft.com/office/drawing/2014/main" id="{69CB8663-DB2F-4D31-85F5-69F734E19864}"/>
            </a:ext>
          </a:extLst>
        </xdr:cNvPr>
        <xdr:cNvSpPr txBox="1"/>
      </xdr:nvSpPr>
      <xdr:spPr>
        <a:xfrm>
          <a:off x="9525" y="3549448"/>
          <a:ext cx="174783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baseline="0">
              <a:solidFill>
                <a:schemeClr val="tx2"/>
              </a:solidFill>
              <a:effectLst/>
              <a:latin typeface="+mn-lt"/>
              <a:ea typeface="+mn-ea"/>
              <a:cs typeface="+mn-cs"/>
            </a:rPr>
            <a:t>Regional Insight</a:t>
          </a:r>
          <a:endParaRPr lang="en-US" sz="1800" b="1">
            <a:solidFill>
              <a:schemeClr val="tx2"/>
            </a:solidFill>
            <a:effectLst/>
            <a:latin typeface="+mn-lt"/>
            <a:ea typeface="+mn-ea"/>
            <a:cs typeface="+mn-cs"/>
          </a:endParaRPr>
        </a:p>
      </xdr:txBody>
    </xdr:sp>
    <xdr:clientData/>
  </xdr:oneCellAnchor>
  <xdr:twoCellAnchor>
    <xdr:from>
      <xdr:col>0</xdr:col>
      <xdr:colOff>42862</xdr:colOff>
      <xdr:row>25</xdr:row>
      <xdr:rowOff>178827</xdr:rowOff>
    </xdr:from>
    <xdr:to>
      <xdr:col>2</xdr:col>
      <xdr:colOff>471180</xdr:colOff>
      <xdr:row>27</xdr:row>
      <xdr:rowOff>181592</xdr:rowOff>
    </xdr:to>
    <xdr:sp macro="" textlink="">
      <xdr:nvSpPr>
        <xdr:cNvPr id="5156" name="Rectangle: Rounded Corners 5155">
          <a:extLst>
            <a:ext uri="{FF2B5EF4-FFF2-40B4-BE49-F238E27FC236}">
              <a16:creationId xmlns:a16="http://schemas.microsoft.com/office/drawing/2014/main" id="{0ED45B67-4877-45D0-A9DC-20C7D871D942}"/>
            </a:ext>
          </a:extLst>
        </xdr:cNvPr>
        <xdr:cNvSpPr/>
      </xdr:nvSpPr>
      <xdr:spPr>
        <a:xfrm>
          <a:off x="42862" y="4787698"/>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0</xdr:col>
      <xdr:colOff>0</xdr:colOff>
      <xdr:row>22</xdr:row>
      <xdr:rowOff>112767</xdr:rowOff>
    </xdr:from>
    <xdr:ext cx="1747837" cy="358431"/>
    <xdr:sp macro="" textlink="">
      <xdr:nvSpPr>
        <xdr:cNvPr id="5157" name="TextBox 5156">
          <a:hlinkClick xmlns:r="http://schemas.openxmlformats.org/officeDocument/2006/relationships" r:id="rId15"/>
          <a:extLst>
            <a:ext uri="{FF2B5EF4-FFF2-40B4-BE49-F238E27FC236}">
              <a16:creationId xmlns:a16="http://schemas.microsoft.com/office/drawing/2014/main" id="{ADD68996-98D3-4BEF-984D-C17265EA1EAD}"/>
            </a:ext>
          </a:extLst>
        </xdr:cNvPr>
        <xdr:cNvSpPr txBox="1"/>
      </xdr:nvSpPr>
      <xdr:spPr>
        <a:xfrm>
          <a:off x="0" y="4168573"/>
          <a:ext cx="1747837" cy="358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700" b="1" baseline="0">
              <a:solidFill>
                <a:schemeClr val="tx2"/>
              </a:solidFill>
              <a:effectLst/>
              <a:latin typeface="+mn-lt"/>
              <a:ea typeface="+mn-ea"/>
              <a:cs typeface="+mn-cs"/>
            </a:rPr>
            <a:t>Revenue Analysis</a:t>
          </a:r>
          <a:endParaRPr lang="en-US" sz="1700" b="1">
            <a:solidFill>
              <a:schemeClr val="tx2"/>
            </a:solidFill>
            <a:effectLst/>
            <a:latin typeface="+mn-lt"/>
            <a:ea typeface="+mn-ea"/>
            <a:cs typeface="+mn-cs"/>
          </a:endParaRPr>
        </a:p>
      </xdr:txBody>
    </xdr:sp>
    <xdr:clientData/>
  </xdr:oneCellAnchor>
  <xdr:oneCellAnchor>
    <xdr:from>
      <xdr:col>0</xdr:col>
      <xdr:colOff>0</xdr:colOff>
      <xdr:row>25</xdr:row>
      <xdr:rowOff>169302</xdr:rowOff>
    </xdr:from>
    <xdr:ext cx="1747837" cy="358431"/>
    <xdr:sp macro="" textlink="">
      <xdr:nvSpPr>
        <xdr:cNvPr id="5158" name="TextBox 5157">
          <a:hlinkClick xmlns:r="http://schemas.openxmlformats.org/officeDocument/2006/relationships" r:id="rId16"/>
          <a:extLst>
            <a:ext uri="{FF2B5EF4-FFF2-40B4-BE49-F238E27FC236}">
              <a16:creationId xmlns:a16="http://schemas.microsoft.com/office/drawing/2014/main" id="{C404A59E-9864-4974-A140-E4F9E561DB31}"/>
            </a:ext>
          </a:extLst>
        </xdr:cNvPr>
        <xdr:cNvSpPr txBox="1"/>
      </xdr:nvSpPr>
      <xdr:spPr>
        <a:xfrm>
          <a:off x="0" y="4778173"/>
          <a:ext cx="1747837" cy="358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700" b="1" baseline="0">
              <a:solidFill>
                <a:schemeClr val="tx2"/>
              </a:solidFill>
              <a:effectLst/>
              <a:latin typeface="+mn-lt"/>
              <a:ea typeface="+mn-ea"/>
              <a:cs typeface="+mn-cs"/>
            </a:rPr>
            <a:t>Regional Analysis</a:t>
          </a:r>
          <a:endParaRPr lang="en-US" sz="1700" b="1">
            <a:solidFill>
              <a:schemeClr val="tx2"/>
            </a:solidFill>
            <a:effectLst/>
            <a:latin typeface="+mn-lt"/>
            <a:ea typeface="+mn-ea"/>
            <a:cs typeface="+mn-cs"/>
          </a:endParaRP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5</xdr:col>
      <xdr:colOff>106756</xdr:colOff>
      <xdr:row>6</xdr:row>
      <xdr:rowOff>76197</xdr:rowOff>
    </xdr:from>
    <xdr:to>
      <xdr:col>7</xdr:col>
      <xdr:colOff>49606</xdr:colOff>
      <xdr:row>12</xdr:row>
      <xdr:rowOff>151848</xdr:rowOff>
    </xdr:to>
    <xdr:sp macro="" textlink="">
      <xdr:nvSpPr>
        <xdr:cNvPr id="10" name="Rectangle 9">
          <a:extLst>
            <a:ext uri="{FF2B5EF4-FFF2-40B4-BE49-F238E27FC236}">
              <a16:creationId xmlns:a16="http://schemas.microsoft.com/office/drawing/2014/main" id="{00000000-0008-0000-0000-00000A000000}"/>
            </a:ext>
          </a:extLst>
        </xdr:cNvPr>
        <xdr:cNvSpPr/>
      </xdr:nvSpPr>
      <xdr:spPr>
        <a:xfrm>
          <a:off x="3143713" y="1235762"/>
          <a:ext cx="1157632" cy="1235216"/>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140156</xdr:colOff>
      <xdr:row>6</xdr:row>
      <xdr:rowOff>76197</xdr:rowOff>
    </xdr:from>
    <xdr:to>
      <xdr:col>9</xdr:col>
      <xdr:colOff>83006</xdr:colOff>
      <xdr:row>12</xdr:row>
      <xdr:rowOff>151848</xdr:rowOff>
    </xdr:to>
    <xdr:sp macro="" textlink="">
      <xdr:nvSpPr>
        <xdr:cNvPr id="19" name="Rectangle 18">
          <a:extLst>
            <a:ext uri="{FF2B5EF4-FFF2-40B4-BE49-F238E27FC236}">
              <a16:creationId xmlns:a16="http://schemas.microsoft.com/office/drawing/2014/main" id="{00000000-0008-0000-0000-000013000000}"/>
            </a:ext>
          </a:extLst>
        </xdr:cNvPr>
        <xdr:cNvSpPr/>
      </xdr:nvSpPr>
      <xdr:spPr>
        <a:xfrm>
          <a:off x="4391895" y="1235762"/>
          <a:ext cx="1157633" cy="1235216"/>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85725</xdr:colOff>
      <xdr:row>0</xdr:row>
      <xdr:rowOff>0</xdr:rowOff>
    </xdr:from>
    <xdr:to>
      <xdr:col>20</xdr:col>
      <xdr:colOff>148828</xdr:colOff>
      <xdr:row>5</xdr:row>
      <xdr:rowOff>38100</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1916311" y="0"/>
          <a:ext cx="10436423" cy="1005483"/>
        </a:xfrm>
        <a:prstGeom prst="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533400</xdr:colOff>
      <xdr:row>0</xdr:row>
      <xdr:rowOff>85724</xdr:rowOff>
    </xdr:from>
    <xdr:to>
      <xdr:col>10</xdr:col>
      <xdr:colOff>590550</xdr:colOff>
      <xdr:row>5</xdr:row>
      <xdr:rowOff>57150</xdr:rowOff>
    </xdr:to>
    <xdr:sp macro="" textlink="">
      <xdr:nvSpPr>
        <xdr:cNvPr id="3" name="Rectangle: Top Corners Rounded 2">
          <a:extLst>
            <a:ext uri="{FF2B5EF4-FFF2-40B4-BE49-F238E27FC236}">
              <a16:creationId xmlns:a16="http://schemas.microsoft.com/office/drawing/2014/main" id="{00000000-0008-0000-0000-000003000000}"/>
            </a:ext>
          </a:extLst>
        </xdr:cNvPr>
        <xdr:cNvSpPr/>
      </xdr:nvSpPr>
      <xdr:spPr>
        <a:xfrm>
          <a:off x="4191000" y="85724"/>
          <a:ext cx="2495550" cy="923926"/>
        </a:xfrm>
        <a:prstGeom prst="round2SameRect">
          <a:avLst>
            <a:gd name="adj1" fmla="val 50000"/>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533400</xdr:colOff>
      <xdr:row>0</xdr:row>
      <xdr:rowOff>142875</xdr:rowOff>
    </xdr:from>
    <xdr:ext cx="1686872" cy="280205"/>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4804767" y="142875"/>
          <a:ext cx="168687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t>Top Revenue By Region</a:t>
          </a:r>
        </a:p>
      </xdr:txBody>
    </xdr:sp>
    <xdr:clientData/>
  </xdr:oneCellAnchor>
  <xdr:oneCellAnchor>
    <xdr:from>
      <xdr:col>7</xdr:col>
      <xdr:colOff>90488</xdr:colOff>
      <xdr:row>3</xdr:row>
      <xdr:rowOff>0</xdr:rowOff>
    </xdr:from>
    <xdr:ext cx="516295" cy="280205"/>
    <xdr:sp macro="" textlink="'Regional Analysis'!J8">
      <xdr:nvSpPr>
        <xdr:cNvPr id="7" name="TextBox 6">
          <a:extLst>
            <a:ext uri="{FF2B5EF4-FFF2-40B4-BE49-F238E27FC236}">
              <a16:creationId xmlns:a16="http://schemas.microsoft.com/office/drawing/2014/main" id="{00000000-0008-0000-0000-000007000000}"/>
            </a:ext>
          </a:extLst>
        </xdr:cNvPr>
        <xdr:cNvSpPr txBox="1"/>
      </xdr:nvSpPr>
      <xdr:spPr>
        <a:xfrm>
          <a:off x="4357688" y="571500"/>
          <a:ext cx="51629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861C419-D7E3-4B48-BD12-7E50321EBA5A}" type="TxLink">
            <a:rPr lang="en-US" sz="1200" b="1" i="0" u="none" strike="noStrike">
              <a:solidFill>
                <a:schemeClr val="accent5">
                  <a:lumMod val="75000"/>
                </a:schemeClr>
              </a:solidFill>
              <a:latin typeface="Calibri"/>
              <a:cs typeface="Calibri"/>
            </a:rPr>
            <a:pPr/>
            <a:t>West</a:t>
          </a:fld>
          <a:endParaRPr lang="en-US" sz="1400" b="1">
            <a:solidFill>
              <a:schemeClr val="accent5">
                <a:lumMod val="75000"/>
              </a:schemeClr>
            </a:solidFill>
          </a:endParaRPr>
        </a:p>
      </xdr:txBody>
    </xdr:sp>
    <xdr:clientData/>
  </xdr:oneCellAnchor>
  <xdr:oneCellAnchor>
    <xdr:from>
      <xdr:col>8</xdr:col>
      <xdr:colOff>153382</xdr:colOff>
      <xdr:row>2</xdr:row>
      <xdr:rowOff>9525</xdr:rowOff>
    </xdr:from>
    <xdr:ext cx="885050" cy="311496"/>
    <xdr:sp macro="" textlink="'Regional Analysis'!K8">
      <xdr:nvSpPr>
        <xdr:cNvPr id="8" name="TextBox 7">
          <a:extLst>
            <a:ext uri="{FF2B5EF4-FFF2-40B4-BE49-F238E27FC236}">
              <a16:creationId xmlns:a16="http://schemas.microsoft.com/office/drawing/2014/main" id="{00000000-0008-0000-0000-000008000000}"/>
            </a:ext>
          </a:extLst>
        </xdr:cNvPr>
        <xdr:cNvSpPr txBox="1"/>
      </xdr:nvSpPr>
      <xdr:spPr>
        <a:xfrm>
          <a:off x="5002473" y="380629"/>
          <a:ext cx="88505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67A88FC-14A0-4897-A665-127D18650587}" type="TxLink">
            <a:rPr lang="en-US" sz="1400" b="1" i="0" u="none" strike="noStrike">
              <a:solidFill>
                <a:srgbClr val="0070C0"/>
              </a:solidFill>
              <a:latin typeface="Calibri"/>
              <a:cs typeface="Calibri"/>
            </a:rPr>
            <a:pPr/>
            <a:t>$269.9 M</a:t>
          </a:fld>
          <a:endParaRPr lang="en-US" sz="1800" b="1">
            <a:solidFill>
              <a:srgbClr val="0070C0"/>
            </a:solidFill>
          </a:endParaRPr>
        </a:p>
      </xdr:txBody>
    </xdr:sp>
    <xdr:clientData/>
  </xdr:oneCellAnchor>
  <xdr:twoCellAnchor>
    <xdr:from>
      <xdr:col>11</xdr:col>
      <xdr:colOff>152400</xdr:colOff>
      <xdr:row>0</xdr:row>
      <xdr:rowOff>85724</xdr:rowOff>
    </xdr:from>
    <xdr:to>
      <xdr:col>15</xdr:col>
      <xdr:colOff>209550</xdr:colOff>
      <xdr:row>5</xdr:row>
      <xdr:rowOff>57150</xdr:rowOff>
    </xdr:to>
    <xdr:sp macro="" textlink="">
      <xdr:nvSpPr>
        <xdr:cNvPr id="16" name="Rectangle: Top Corners Rounded 15">
          <a:extLst>
            <a:ext uri="{FF2B5EF4-FFF2-40B4-BE49-F238E27FC236}">
              <a16:creationId xmlns:a16="http://schemas.microsoft.com/office/drawing/2014/main" id="{00000000-0008-0000-0000-000010000000}"/>
            </a:ext>
          </a:extLst>
        </xdr:cNvPr>
        <xdr:cNvSpPr/>
      </xdr:nvSpPr>
      <xdr:spPr>
        <a:xfrm>
          <a:off x="6858000" y="85724"/>
          <a:ext cx="2495550" cy="923926"/>
        </a:xfrm>
        <a:prstGeom prst="round2SameRect">
          <a:avLst>
            <a:gd name="adj1" fmla="val 50000"/>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381000</xdr:colOff>
      <xdr:row>0</xdr:row>
      <xdr:rowOff>85724</xdr:rowOff>
    </xdr:from>
    <xdr:to>
      <xdr:col>19</xdr:col>
      <xdr:colOff>438150</xdr:colOff>
      <xdr:row>5</xdr:row>
      <xdr:rowOff>57150</xdr:rowOff>
    </xdr:to>
    <xdr:sp macro="" textlink="">
      <xdr:nvSpPr>
        <xdr:cNvPr id="17" name="Rectangle: Top Corners Rounded 16">
          <a:extLst>
            <a:ext uri="{FF2B5EF4-FFF2-40B4-BE49-F238E27FC236}">
              <a16:creationId xmlns:a16="http://schemas.microsoft.com/office/drawing/2014/main" id="{00000000-0008-0000-0000-000011000000}"/>
            </a:ext>
          </a:extLst>
        </xdr:cNvPr>
        <xdr:cNvSpPr/>
      </xdr:nvSpPr>
      <xdr:spPr>
        <a:xfrm>
          <a:off x="9525000" y="85724"/>
          <a:ext cx="2495550" cy="923926"/>
        </a:xfrm>
        <a:prstGeom prst="round2SameRect">
          <a:avLst>
            <a:gd name="adj1" fmla="val 50000"/>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12</xdr:col>
      <xdr:colOff>180975</xdr:colOff>
      <xdr:row>0</xdr:row>
      <xdr:rowOff>142875</xdr:rowOff>
    </xdr:from>
    <xdr:ext cx="1579600" cy="280205"/>
    <xdr:sp macro="" textlink="">
      <xdr:nvSpPr>
        <xdr:cNvPr id="18" name="TextBox 17">
          <a:extLst>
            <a:ext uri="{FF2B5EF4-FFF2-40B4-BE49-F238E27FC236}">
              <a16:creationId xmlns:a16="http://schemas.microsoft.com/office/drawing/2014/main" id="{00000000-0008-0000-0000-000012000000}"/>
            </a:ext>
          </a:extLst>
        </xdr:cNvPr>
        <xdr:cNvSpPr txBox="1"/>
      </xdr:nvSpPr>
      <xdr:spPr>
        <a:xfrm>
          <a:off x="7496175" y="142875"/>
          <a:ext cx="157960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t>Top Revenue By State</a:t>
          </a:r>
        </a:p>
      </xdr:txBody>
    </xdr:sp>
    <xdr:clientData/>
  </xdr:oneCellAnchor>
  <xdr:oneCellAnchor>
    <xdr:from>
      <xdr:col>11</xdr:col>
      <xdr:colOff>228600</xdr:colOff>
      <xdr:row>3</xdr:row>
      <xdr:rowOff>0</xdr:rowOff>
    </xdr:from>
    <xdr:ext cx="804195" cy="280205"/>
    <xdr:sp macro="" textlink="'Regional Analysis'!P8">
      <xdr:nvSpPr>
        <xdr:cNvPr id="20" name="TextBox 19">
          <a:extLst>
            <a:ext uri="{FF2B5EF4-FFF2-40B4-BE49-F238E27FC236}">
              <a16:creationId xmlns:a16="http://schemas.microsoft.com/office/drawing/2014/main" id="{00000000-0008-0000-0000-000014000000}"/>
            </a:ext>
          </a:extLst>
        </xdr:cNvPr>
        <xdr:cNvSpPr txBox="1"/>
      </xdr:nvSpPr>
      <xdr:spPr>
        <a:xfrm>
          <a:off x="6934200" y="571500"/>
          <a:ext cx="80419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0B457D03-F70C-4CDE-90B8-BAD1F268DF80}" type="TxLink">
            <a:rPr lang="en-US" sz="1200" b="1" i="0" u="none" strike="noStrike">
              <a:solidFill>
                <a:schemeClr val="accent5">
                  <a:lumMod val="75000"/>
                </a:schemeClr>
              </a:solidFill>
              <a:latin typeface="Calibri"/>
              <a:ea typeface="+mn-ea"/>
              <a:cs typeface="Calibri"/>
            </a:rPr>
            <a:pPr marL="0" indent="0"/>
            <a:t>New York</a:t>
          </a:fld>
          <a:endParaRPr lang="en-US" sz="1200" b="1" i="0" u="none" strike="noStrike">
            <a:solidFill>
              <a:schemeClr val="accent5">
                <a:lumMod val="75000"/>
              </a:schemeClr>
            </a:solidFill>
            <a:latin typeface="Calibri"/>
            <a:ea typeface="+mn-ea"/>
            <a:cs typeface="Calibri"/>
          </a:endParaRPr>
        </a:p>
      </xdr:txBody>
    </xdr:sp>
    <xdr:clientData/>
  </xdr:oneCellAnchor>
  <xdr:oneCellAnchor>
    <xdr:from>
      <xdr:col>12</xdr:col>
      <xdr:colOff>402415</xdr:colOff>
      <xdr:row>2</xdr:row>
      <xdr:rowOff>9525</xdr:rowOff>
    </xdr:from>
    <xdr:ext cx="794064" cy="311496"/>
    <xdr:sp macro="" textlink="'Regional Analysis'!Q8">
      <xdr:nvSpPr>
        <xdr:cNvPr id="21" name="TextBox 20">
          <a:extLst>
            <a:ext uri="{FF2B5EF4-FFF2-40B4-BE49-F238E27FC236}">
              <a16:creationId xmlns:a16="http://schemas.microsoft.com/office/drawing/2014/main" id="{00000000-0008-0000-0000-000015000000}"/>
            </a:ext>
          </a:extLst>
        </xdr:cNvPr>
        <xdr:cNvSpPr txBox="1"/>
      </xdr:nvSpPr>
      <xdr:spPr>
        <a:xfrm>
          <a:off x="7676051" y="380629"/>
          <a:ext cx="79406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F003206A-1101-4F0F-AC5E-2337FEB73822}" type="TxLink">
            <a:rPr lang="en-US" sz="1400" b="1" i="0" u="none" strike="noStrike">
              <a:solidFill>
                <a:srgbClr val="0070C0"/>
              </a:solidFill>
              <a:latin typeface="Calibri"/>
              <a:ea typeface="+mn-ea"/>
              <a:cs typeface="Calibri"/>
            </a:rPr>
            <a:pPr marL="0" indent="0"/>
            <a:t>$64.2 M</a:t>
          </a:fld>
          <a:endParaRPr lang="en-US" sz="1400" b="1" i="0" u="none" strike="noStrike">
            <a:solidFill>
              <a:srgbClr val="0070C0"/>
            </a:solidFill>
            <a:latin typeface="Calibri"/>
            <a:ea typeface="+mn-ea"/>
            <a:cs typeface="Calibri"/>
          </a:endParaRPr>
        </a:p>
      </xdr:txBody>
    </xdr:sp>
    <xdr:clientData/>
  </xdr:oneCellAnchor>
  <xdr:oneCellAnchor>
    <xdr:from>
      <xdr:col>16</xdr:col>
      <xdr:colOff>438150</xdr:colOff>
      <xdr:row>0</xdr:row>
      <xdr:rowOff>142875</xdr:rowOff>
    </xdr:from>
    <xdr:ext cx="1492203" cy="280205"/>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10191750" y="142875"/>
          <a:ext cx="149220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t>Top Revenue By City</a:t>
          </a:r>
        </a:p>
      </xdr:txBody>
    </xdr:sp>
    <xdr:clientData/>
  </xdr:oneCellAnchor>
  <xdr:oneCellAnchor>
    <xdr:from>
      <xdr:col>15</xdr:col>
      <xdr:colOff>381000</xdr:colOff>
      <xdr:row>3</xdr:row>
      <xdr:rowOff>0</xdr:rowOff>
    </xdr:from>
    <xdr:ext cx="874598" cy="280205"/>
    <xdr:sp macro="" textlink="'Regional Analysis'!U8">
      <xdr:nvSpPr>
        <xdr:cNvPr id="25" name="TextBox 24">
          <a:extLst>
            <a:ext uri="{FF2B5EF4-FFF2-40B4-BE49-F238E27FC236}">
              <a16:creationId xmlns:a16="http://schemas.microsoft.com/office/drawing/2014/main" id="{00000000-0008-0000-0000-000019000000}"/>
            </a:ext>
          </a:extLst>
        </xdr:cNvPr>
        <xdr:cNvSpPr txBox="1"/>
      </xdr:nvSpPr>
      <xdr:spPr>
        <a:xfrm>
          <a:off x="9525000" y="571500"/>
          <a:ext cx="87459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B9EB2F21-6502-4EEB-B45F-E2E753E62C18}" type="TxLink">
            <a:rPr lang="en-US" sz="1200" b="1" i="0" u="none" strike="noStrike">
              <a:solidFill>
                <a:schemeClr val="accent5">
                  <a:lumMod val="75000"/>
                </a:schemeClr>
              </a:solidFill>
              <a:latin typeface="Calibri"/>
              <a:ea typeface="+mn-ea"/>
              <a:cs typeface="Calibri"/>
            </a:rPr>
            <a:pPr marL="0" indent="0"/>
            <a:t>Charleston</a:t>
          </a:fld>
          <a:endParaRPr lang="en-US" sz="1200" b="1" i="0" u="none" strike="noStrike">
            <a:solidFill>
              <a:schemeClr val="accent5">
                <a:lumMod val="75000"/>
              </a:schemeClr>
            </a:solidFill>
            <a:latin typeface="Calibri"/>
            <a:ea typeface="+mn-ea"/>
            <a:cs typeface="Calibri"/>
          </a:endParaRPr>
        </a:p>
      </xdr:txBody>
    </xdr:sp>
    <xdr:clientData/>
  </xdr:oneCellAnchor>
  <xdr:oneCellAnchor>
    <xdr:from>
      <xdr:col>17</xdr:col>
      <xdr:colOff>76200</xdr:colOff>
      <xdr:row>2</xdr:row>
      <xdr:rowOff>9525</xdr:rowOff>
    </xdr:from>
    <xdr:ext cx="794064" cy="311496"/>
    <xdr:sp macro="" textlink="'Regional Analysis'!V8">
      <xdr:nvSpPr>
        <xdr:cNvPr id="26" name="TextBox 25">
          <a:extLst>
            <a:ext uri="{FF2B5EF4-FFF2-40B4-BE49-F238E27FC236}">
              <a16:creationId xmlns:a16="http://schemas.microsoft.com/office/drawing/2014/main" id="{00000000-0008-0000-0000-00001A000000}"/>
            </a:ext>
          </a:extLst>
        </xdr:cNvPr>
        <xdr:cNvSpPr txBox="1"/>
      </xdr:nvSpPr>
      <xdr:spPr>
        <a:xfrm>
          <a:off x="10380518" y="380629"/>
          <a:ext cx="79406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7F0CC3EB-79DE-4566-8241-EB2A5DD66AA5}" type="TxLink">
            <a:rPr lang="en-US" sz="1400" b="1" i="0" u="none" strike="noStrike">
              <a:solidFill>
                <a:srgbClr val="0070C0"/>
              </a:solidFill>
              <a:latin typeface="Calibri"/>
              <a:ea typeface="+mn-ea"/>
              <a:cs typeface="Calibri"/>
            </a:rPr>
            <a:pPr marL="0" indent="0"/>
            <a:t>$40.0 M</a:t>
          </a:fld>
          <a:endParaRPr lang="en-US" sz="1400" b="1" i="0" u="none" strike="noStrike">
            <a:solidFill>
              <a:srgbClr val="0070C0"/>
            </a:solidFill>
            <a:latin typeface="Calibri"/>
            <a:ea typeface="+mn-ea"/>
            <a:cs typeface="Calibri"/>
          </a:endParaRPr>
        </a:p>
      </xdr:txBody>
    </xdr:sp>
    <xdr:clientData/>
  </xdr:oneCellAnchor>
  <xdr:twoCellAnchor editAs="oneCell">
    <xdr:from>
      <xdr:col>11</xdr:col>
      <xdr:colOff>416385</xdr:colOff>
      <xdr:row>1</xdr:row>
      <xdr:rowOff>9525</xdr:rowOff>
    </xdr:from>
    <xdr:to>
      <xdr:col>12</xdr:col>
      <xdr:colOff>235410</xdr:colOff>
      <xdr:row>3</xdr:row>
      <xdr:rowOff>57150</xdr:rowOff>
    </xdr:to>
    <xdr:pic>
      <xdr:nvPicPr>
        <xdr:cNvPr id="30" name="Picture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21985" y="200025"/>
          <a:ext cx="428625" cy="428625"/>
        </a:xfrm>
        <a:prstGeom prst="rect">
          <a:avLst/>
        </a:prstGeom>
      </xdr:spPr>
    </xdr:pic>
    <xdr:clientData/>
  </xdr:twoCellAnchor>
  <xdr:twoCellAnchor editAs="oneCell">
    <xdr:from>
      <xdr:col>7</xdr:col>
      <xdr:colOff>87003</xdr:colOff>
      <xdr:row>0</xdr:row>
      <xdr:rowOff>171450</xdr:rowOff>
    </xdr:from>
    <xdr:to>
      <xdr:col>8</xdr:col>
      <xdr:colOff>667</xdr:colOff>
      <xdr:row>3</xdr:row>
      <xdr:rowOff>47014</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54203" y="171450"/>
          <a:ext cx="523264" cy="447064"/>
        </a:xfrm>
        <a:prstGeom prst="rect">
          <a:avLst/>
        </a:prstGeom>
      </xdr:spPr>
    </xdr:pic>
    <xdr:clientData/>
  </xdr:twoCellAnchor>
  <xdr:twoCellAnchor editAs="oneCell">
    <xdr:from>
      <xdr:col>15</xdr:col>
      <xdr:colOff>575412</xdr:colOff>
      <xdr:row>0</xdr:row>
      <xdr:rowOff>142264</xdr:rowOff>
    </xdr:from>
    <xdr:to>
      <xdr:col>16</xdr:col>
      <xdr:colOff>451587</xdr:colOff>
      <xdr:row>3</xdr:row>
      <xdr:rowOff>56539</xdr:rowOff>
    </xdr:to>
    <xdr:pic>
      <xdr:nvPicPr>
        <xdr:cNvPr id="34" name="Pictur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719412" y="142264"/>
          <a:ext cx="485775" cy="485775"/>
        </a:xfrm>
        <a:prstGeom prst="rect">
          <a:avLst/>
        </a:prstGeom>
      </xdr:spPr>
    </xdr:pic>
    <xdr:clientData/>
  </xdr:twoCellAnchor>
  <xdr:twoCellAnchor>
    <xdr:from>
      <xdr:col>3</xdr:col>
      <xdr:colOff>85726</xdr:colOff>
      <xdr:row>6</xdr:row>
      <xdr:rowOff>76197</xdr:rowOff>
    </xdr:from>
    <xdr:to>
      <xdr:col>5</xdr:col>
      <xdr:colOff>28576</xdr:colOff>
      <xdr:row>12</xdr:row>
      <xdr:rowOff>151848</xdr:rowOff>
    </xdr:to>
    <xdr:sp macro="" textlink="">
      <xdr:nvSpPr>
        <xdr:cNvPr id="36" name="Rectangle 35">
          <a:extLst>
            <a:ext uri="{FF2B5EF4-FFF2-40B4-BE49-F238E27FC236}">
              <a16:creationId xmlns:a16="http://schemas.microsoft.com/office/drawing/2014/main" id="{00000000-0008-0000-0000-000024000000}"/>
            </a:ext>
          </a:extLst>
        </xdr:cNvPr>
        <xdr:cNvSpPr/>
      </xdr:nvSpPr>
      <xdr:spPr>
        <a:xfrm>
          <a:off x="1907900" y="1235762"/>
          <a:ext cx="1157633" cy="1235216"/>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85726</xdr:colOff>
      <xdr:row>6</xdr:row>
      <xdr:rowOff>76199</xdr:rowOff>
    </xdr:from>
    <xdr:to>
      <xdr:col>9</xdr:col>
      <xdr:colOff>77041</xdr:colOff>
      <xdr:row>7</xdr:row>
      <xdr:rowOff>66674</xdr:rowOff>
    </xdr:to>
    <xdr:sp macro="" textlink="">
      <xdr:nvSpPr>
        <xdr:cNvPr id="35" name="Rectangle 34">
          <a:extLst>
            <a:ext uri="{FF2B5EF4-FFF2-40B4-BE49-F238E27FC236}">
              <a16:creationId xmlns:a16="http://schemas.microsoft.com/office/drawing/2014/main" id="{00000000-0008-0000-0000-000023000000}"/>
            </a:ext>
          </a:extLst>
        </xdr:cNvPr>
        <xdr:cNvSpPr/>
      </xdr:nvSpPr>
      <xdr:spPr>
        <a:xfrm>
          <a:off x="1913686" y="1210795"/>
          <a:ext cx="3647234" cy="179574"/>
        </a:xfrm>
        <a:prstGeom prst="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4</xdr:col>
      <xdr:colOff>285885</xdr:colOff>
      <xdr:row>5</xdr:row>
      <xdr:rowOff>9525</xdr:rowOff>
    </xdr:from>
    <xdr:ext cx="2220160" cy="311496"/>
    <xdr:sp macro="" textlink="">
      <xdr:nvSpPr>
        <xdr:cNvPr id="37" name="TextBox 36">
          <a:extLst>
            <a:ext uri="{FF2B5EF4-FFF2-40B4-BE49-F238E27FC236}">
              <a16:creationId xmlns:a16="http://schemas.microsoft.com/office/drawing/2014/main" id="{00000000-0008-0000-0000-000025000000}"/>
            </a:ext>
          </a:extLst>
        </xdr:cNvPr>
        <xdr:cNvSpPr txBox="1"/>
      </xdr:nvSpPr>
      <xdr:spPr>
        <a:xfrm>
          <a:off x="2727505" y="948610"/>
          <a:ext cx="222016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400" b="1" i="0" u="none" strike="noStrike">
              <a:solidFill>
                <a:srgbClr val="0070C0"/>
              </a:solidFill>
              <a:latin typeface="Calibri"/>
              <a:ea typeface="+mn-ea"/>
              <a:cs typeface="Calibri"/>
            </a:rPr>
            <a:t>Top </a:t>
          </a:r>
          <a:r>
            <a:rPr lang="en-US" sz="1200" b="1" i="0" u="none" strike="noStrike">
              <a:solidFill>
                <a:srgbClr val="0070C0"/>
              </a:solidFill>
              <a:latin typeface="Calibri"/>
              <a:ea typeface="+mn-ea"/>
              <a:cs typeface="Calibri"/>
            </a:rPr>
            <a:t>Operating</a:t>
          </a:r>
          <a:r>
            <a:rPr lang="en-US" sz="1400" b="1" i="0" u="none" strike="noStrike">
              <a:solidFill>
                <a:srgbClr val="0070C0"/>
              </a:solidFill>
              <a:latin typeface="Calibri"/>
              <a:ea typeface="+mn-ea"/>
              <a:cs typeface="Calibri"/>
            </a:rPr>
            <a:t> Profit</a:t>
          </a:r>
          <a:r>
            <a:rPr lang="en-US" sz="1400" b="1" i="0" u="none" strike="noStrike" baseline="0">
              <a:solidFill>
                <a:srgbClr val="0070C0"/>
              </a:solidFill>
              <a:latin typeface="Calibri"/>
              <a:ea typeface="+mn-ea"/>
              <a:cs typeface="Calibri"/>
            </a:rPr>
            <a:t> </a:t>
          </a:r>
          <a:r>
            <a:rPr lang="en-US" sz="1400" b="1" i="0" u="none" strike="noStrike">
              <a:solidFill>
                <a:srgbClr val="0070C0"/>
              </a:solidFill>
              <a:latin typeface="Calibri"/>
              <a:ea typeface="+mn-ea"/>
              <a:cs typeface="Calibri"/>
            </a:rPr>
            <a:t>Margin</a:t>
          </a:r>
        </a:p>
      </xdr:txBody>
    </xdr:sp>
    <xdr:clientData/>
  </xdr:oneCellAnchor>
  <xdr:oneCellAnchor>
    <xdr:from>
      <xdr:col>3</xdr:col>
      <xdr:colOff>420652</xdr:colOff>
      <xdr:row>6</xdr:row>
      <xdr:rowOff>9525</xdr:rowOff>
    </xdr:from>
    <xdr:ext cx="624786" cy="280205"/>
    <xdr:sp macro="" textlink="">
      <xdr:nvSpPr>
        <xdr:cNvPr id="38" name="TextBox 37">
          <a:extLst>
            <a:ext uri="{FF2B5EF4-FFF2-40B4-BE49-F238E27FC236}">
              <a16:creationId xmlns:a16="http://schemas.microsoft.com/office/drawing/2014/main" id="{00000000-0008-0000-0000-000026000000}"/>
            </a:ext>
          </a:extLst>
        </xdr:cNvPr>
        <xdr:cNvSpPr txBox="1"/>
      </xdr:nvSpPr>
      <xdr:spPr>
        <a:xfrm>
          <a:off x="2257616" y="1175852"/>
          <a:ext cx="62478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200" b="1">
              <a:solidFill>
                <a:schemeClr val="bg1"/>
              </a:solidFill>
              <a:latin typeface="+mn-lt"/>
              <a:ea typeface="+mn-ea"/>
              <a:cs typeface="+mn-cs"/>
            </a:rPr>
            <a:t>Region</a:t>
          </a:r>
        </a:p>
      </xdr:txBody>
    </xdr:sp>
    <xdr:clientData/>
  </xdr:oneCellAnchor>
  <xdr:twoCellAnchor>
    <xdr:from>
      <xdr:col>3</xdr:col>
      <xdr:colOff>447884</xdr:colOff>
      <xdr:row>8</xdr:row>
      <xdr:rowOff>98921</xdr:rowOff>
    </xdr:from>
    <xdr:to>
      <xdr:col>4</xdr:col>
      <xdr:colOff>524650</xdr:colOff>
      <xdr:row>12</xdr:row>
      <xdr:rowOff>40622</xdr:rowOff>
    </xdr:to>
    <xdr:sp macro="" textlink="">
      <xdr:nvSpPr>
        <xdr:cNvPr id="41" name="Oval 40">
          <a:extLst>
            <a:ext uri="{FF2B5EF4-FFF2-40B4-BE49-F238E27FC236}">
              <a16:creationId xmlns:a16="http://schemas.microsoft.com/office/drawing/2014/main" id="{00000000-0008-0000-0000-000029000000}"/>
            </a:ext>
          </a:extLst>
        </xdr:cNvPr>
        <xdr:cNvSpPr/>
      </xdr:nvSpPr>
      <xdr:spPr>
        <a:xfrm>
          <a:off x="2284848" y="1595707"/>
          <a:ext cx="689088" cy="690094"/>
        </a:xfrm>
        <a:prstGeom prst="ellipse">
          <a:avLst/>
        </a:prstGeom>
        <a:noFill/>
        <a:ln w="25400">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249200</xdr:colOff>
      <xdr:row>7</xdr:row>
      <xdr:rowOff>97369</xdr:rowOff>
    </xdr:from>
    <xdr:to>
      <xdr:col>5</xdr:col>
      <xdr:colOff>126150</xdr:colOff>
      <xdr:row>12</xdr:row>
      <xdr:rowOff>185712</xdr:rowOff>
    </xdr:to>
    <xdr:graphicFrame macro="">
      <xdr:nvGraphicFramePr>
        <xdr:cNvPr id="40" name="Chart 39">
          <a:extLst>
            <a:ext uri="{FF2B5EF4-FFF2-40B4-BE49-F238E27FC236}">
              <a16:creationId xmlns:a16="http://schemas.microsoft.com/office/drawing/2014/main" id="{00000000-0008-0000-00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3</xdr:col>
      <xdr:colOff>442190</xdr:colOff>
      <xdr:row>9</xdr:row>
      <xdr:rowOff>97277</xdr:rowOff>
    </xdr:from>
    <xdr:ext cx="636376" cy="342786"/>
    <xdr:sp macro="" textlink="'Regional Analysis'!L22">
      <xdr:nvSpPr>
        <xdr:cNvPr id="42" name="TextBox 41">
          <a:extLst>
            <a:ext uri="{FF2B5EF4-FFF2-40B4-BE49-F238E27FC236}">
              <a16:creationId xmlns:a16="http://schemas.microsoft.com/office/drawing/2014/main" id="{00000000-0008-0000-0000-00002A000000}"/>
            </a:ext>
          </a:extLst>
        </xdr:cNvPr>
        <xdr:cNvSpPr txBox="1"/>
      </xdr:nvSpPr>
      <xdr:spPr>
        <a:xfrm>
          <a:off x="2270150" y="1799170"/>
          <a:ext cx="636376"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9CDE42C2-3397-4B3C-B963-E3EA19D38A06}" type="TxLink">
            <a:rPr lang="en-US" sz="1600" b="1" i="0" u="none" strike="noStrike">
              <a:solidFill>
                <a:schemeClr val="bg1">
                  <a:lumMod val="50000"/>
                </a:schemeClr>
              </a:solidFill>
              <a:latin typeface="Calibri"/>
              <a:ea typeface="+mn-ea"/>
              <a:cs typeface="Calibri"/>
            </a:rPr>
            <a:pPr marL="0" indent="0"/>
            <a:t>90M</a:t>
          </a:fld>
          <a:endParaRPr lang="en-US" sz="1600" b="1" i="0" u="none" strike="noStrike">
            <a:solidFill>
              <a:schemeClr val="bg1">
                <a:lumMod val="50000"/>
              </a:schemeClr>
            </a:solidFill>
            <a:latin typeface="Calibri"/>
            <a:ea typeface="+mn-ea"/>
            <a:cs typeface="Calibri"/>
          </a:endParaRPr>
        </a:p>
      </xdr:txBody>
    </xdr:sp>
    <xdr:clientData/>
  </xdr:oneCellAnchor>
  <xdr:oneCellAnchor>
    <xdr:from>
      <xdr:col>3</xdr:col>
      <xdr:colOff>130726</xdr:colOff>
      <xdr:row>3</xdr:row>
      <xdr:rowOff>152643</xdr:rowOff>
    </xdr:from>
    <xdr:ext cx="993542" cy="248851"/>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1959526" y="724143"/>
          <a:ext cx="993542"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000" b="1">
              <a:solidFill>
                <a:schemeClr val="bg1"/>
              </a:solidFill>
              <a:latin typeface="+mn-lt"/>
              <a:ea typeface="+mn-ea"/>
              <a:cs typeface="+mn-cs"/>
            </a:rPr>
            <a:t>Absolute</a:t>
          </a:r>
          <a:r>
            <a:rPr lang="en-US" sz="1000" b="1" baseline="0">
              <a:solidFill>
                <a:schemeClr val="bg1"/>
              </a:solidFill>
              <a:latin typeface="+mn-lt"/>
              <a:ea typeface="+mn-ea"/>
              <a:cs typeface="+mn-cs"/>
            </a:rPr>
            <a:t> Value</a:t>
          </a:r>
          <a:endParaRPr lang="en-US" sz="1000" b="1">
            <a:solidFill>
              <a:schemeClr val="bg1"/>
            </a:solidFill>
            <a:latin typeface="+mn-lt"/>
            <a:ea typeface="+mn-ea"/>
            <a:cs typeface="+mn-cs"/>
          </a:endParaRPr>
        </a:p>
      </xdr:txBody>
    </xdr:sp>
    <xdr:clientData/>
  </xdr:oneCellAnchor>
  <xdr:oneCellAnchor>
    <xdr:from>
      <xdr:col>5</xdr:col>
      <xdr:colOff>333375</xdr:colOff>
      <xdr:row>3</xdr:row>
      <xdr:rowOff>152643</xdr:rowOff>
    </xdr:from>
    <xdr:ext cx="783163" cy="248851"/>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3381375" y="724143"/>
          <a:ext cx="783163"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000" b="1">
              <a:solidFill>
                <a:schemeClr val="bg1"/>
              </a:solidFill>
              <a:latin typeface="+mn-lt"/>
              <a:ea typeface="+mn-ea"/>
              <a:cs typeface="+mn-cs"/>
            </a:rPr>
            <a:t>Percentage</a:t>
          </a:r>
        </a:p>
      </xdr:txBody>
    </xdr:sp>
    <xdr:clientData/>
  </xdr:oneCellAnchor>
  <mc:AlternateContent xmlns:mc="http://schemas.openxmlformats.org/markup-compatibility/2006">
    <mc:Choice xmlns:a14="http://schemas.microsoft.com/office/drawing/2010/main" Requires="a14">
      <xdr:twoCellAnchor editAs="oneCell">
        <xdr:from>
          <xdr:col>4</xdr:col>
          <xdr:colOff>390525</xdr:colOff>
          <xdr:row>3</xdr:row>
          <xdr:rowOff>152400</xdr:rowOff>
        </xdr:from>
        <xdr:to>
          <xdr:col>5</xdr:col>
          <xdr:colOff>19050</xdr:colOff>
          <xdr:row>4</xdr:row>
          <xdr:rowOff>171450</xdr:rowOff>
        </xdr:to>
        <xdr:sp macro="" textlink="">
          <xdr:nvSpPr>
            <xdr:cNvPr id="1025" name="Option Button 1" hidden="1">
              <a:extLst>
                <a:ext uri="{63B3BB69-23CF-44E3-9099-C40C66FF867C}">
                  <a14:compatExt spid="_x0000_s1025"/>
                </a:ext>
                <a:ext uri="{FF2B5EF4-FFF2-40B4-BE49-F238E27FC236}">
                  <a16:creationId xmlns:a16="http://schemas.microsoft.com/office/drawing/2014/main" id="{00000000-0008-0000-02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3</xdr:row>
          <xdr:rowOff>152400</xdr:rowOff>
        </xdr:from>
        <xdr:to>
          <xdr:col>5</xdr:col>
          <xdr:colOff>457200</xdr:colOff>
          <xdr:row>4</xdr:row>
          <xdr:rowOff>171450</xdr:rowOff>
        </xdr:to>
        <xdr:sp macro="" textlink="">
          <xdr:nvSpPr>
            <xdr:cNvPr id="1026" name="Option Button 2" hidden="1">
              <a:extLst>
                <a:ext uri="{63B3BB69-23CF-44E3-9099-C40C66FF867C}">
                  <a14:compatExt spid="_x0000_s1026"/>
                </a:ext>
                <a:ext uri="{FF2B5EF4-FFF2-40B4-BE49-F238E27FC236}">
                  <a16:creationId xmlns:a16="http://schemas.microsoft.com/office/drawing/2014/main" id="{00000000-0008-0000-02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oneCellAnchor>
    <xdr:from>
      <xdr:col>3</xdr:col>
      <xdr:colOff>47625</xdr:colOff>
      <xdr:row>7</xdr:row>
      <xdr:rowOff>34016</xdr:rowOff>
    </xdr:from>
    <xdr:ext cx="461088" cy="248851"/>
    <xdr:sp macro="" textlink="'Regional Analysis'!I18">
      <xdr:nvSpPr>
        <xdr:cNvPr id="9" name="TextBox 8">
          <a:extLst>
            <a:ext uri="{FF2B5EF4-FFF2-40B4-BE49-F238E27FC236}">
              <a16:creationId xmlns:a16="http://schemas.microsoft.com/office/drawing/2014/main" id="{00000000-0008-0000-0000-000009000000}"/>
            </a:ext>
          </a:extLst>
        </xdr:cNvPr>
        <xdr:cNvSpPr txBox="1"/>
      </xdr:nvSpPr>
      <xdr:spPr>
        <a:xfrm>
          <a:off x="1878840" y="1348734"/>
          <a:ext cx="461088"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3E545B82-F5E4-44F7-9DF4-E516C5E51047}" type="TxLink">
            <a:rPr lang="en-US" sz="1000" b="1">
              <a:solidFill>
                <a:schemeClr val="bg1">
                  <a:lumMod val="50000"/>
                </a:schemeClr>
              </a:solidFill>
              <a:latin typeface="+mn-lt"/>
              <a:ea typeface="+mn-ea"/>
              <a:cs typeface="+mn-cs"/>
            </a:rPr>
            <a:pPr marL="0" indent="0"/>
            <a:t>West</a:t>
          </a:fld>
          <a:endParaRPr lang="en-US" sz="1000" b="1">
            <a:solidFill>
              <a:schemeClr val="bg1">
                <a:lumMod val="50000"/>
              </a:schemeClr>
            </a:solidFill>
            <a:latin typeface="+mn-lt"/>
            <a:ea typeface="+mn-ea"/>
            <a:cs typeface="+mn-cs"/>
          </a:endParaRPr>
        </a:p>
      </xdr:txBody>
    </xdr:sp>
    <xdr:clientData/>
  </xdr:oneCellAnchor>
  <xdr:oneCellAnchor>
    <xdr:from>
      <xdr:col>5</xdr:col>
      <xdr:colOff>468590</xdr:colOff>
      <xdr:row>6</xdr:row>
      <xdr:rowOff>9525</xdr:rowOff>
    </xdr:from>
    <xdr:ext cx="517514" cy="280205"/>
    <xdr:sp macro="" textlink="">
      <xdr:nvSpPr>
        <xdr:cNvPr id="11" name="TextBox 10">
          <a:extLst>
            <a:ext uri="{FF2B5EF4-FFF2-40B4-BE49-F238E27FC236}">
              <a16:creationId xmlns:a16="http://schemas.microsoft.com/office/drawing/2014/main" id="{00000000-0008-0000-0000-00000B000000}"/>
            </a:ext>
          </a:extLst>
        </xdr:cNvPr>
        <xdr:cNvSpPr txBox="1"/>
      </xdr:nvSpPr>
      <xdr:spPr>
        <a:xfrm>
          <a:off x="3499272" y="1122837"/>
          <a:ext cx="51751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200" b="1">
              <a:solidFill>
                <a:schemeClr val="bg1"/>
              </a:solidFill>
              <a:latin typeface="+mn-lt"/>
              <a:ea typeface="+mn-ea"/>
              <a:cs typeface="+mn-cs"/>
            </a:rPr>
            <a:t>State</a:t>
          </a:r>
        </a:p>
      </xdr:txBody>
    </xdr:sp>
    <xdr:clientData/>
  </xdr:oneCellAnchor>
  <xdr:twoCellAnchor>
    <xdr:from>
      <xdr:col>5</xdr:col>
      <xdr:colOff>495573</xdr:colOff>
      <xdr:row>8</xdr:row>
      <xdr:rowOff>111109</xdr:rowOff>
    </xdr:from>
    <xdr:to>
      <xdr:col>6</xdr:col>
      <xdr:colOff>570017</xdr:colOff>
      <xdr:row>12</xdr:row>
      <xdr:rowOff>40005</xdr:rowOff>
    </xdr:to>
    <xdr:sp macro="" textlink="">
      <xdr:nvSpPr>
        <xdr:cNvPr id="12" name="Oval 11">
          <a:extLst>
            <a:ext uri="{FF2B5EF4-FFF2-40B4-BE49-F238E27FC236}">
              <a16:creationId xmlns:a16="http://schemas.microsoft.com/office/drawing/2014/main" id="{00000000-0008-0000-0000-00000C000000}"/>
            </a:ext>
          </a:extLst>
        </xdr:cNvPr>
        <xdr:cNvSpPr/>
      </xdr:nvSpPr>
      <xdr:spPr>
        <a:xfrm>
          <a:off x="3562946" y="1660940"/>
          <a:ext cx="687918" cy="703811"/>
        </a:xfrm>
        <a:prstGeom prst="ellipse">
          <a:avLst/>
        </a:prstGeom>
        <a:noFill/>
        <a:ln w="25400">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307207</xdr:colOff>
      <xdr:row>7</xdr:row>
      <xdr:rowOff>114848</xdr:rowOff>
    </xdr:from>
    <xdr:to>
      <xdr:col>7</xdr:col>
      <xdr:colOff>180518</xdr:colOff>
      <xdr:row>13</xdr:row>
      <xdr:rowOff>2065</xdr:rowOff>
    </xdr:to>
    <xdr:graphicFrame macro="">
      <xdr:nvGraphicFramePr>
        <xdr:cNvPr id="13" name="Chart 12">
          <a:extLst>
            <a:ext uri="{FF2B5EF4-FFF2-40B4-BE49-F238E27FC236}">
              <a16:creationId xmlns:a16="http://schemas.microsoft.com/office/drawing/2014/main" id="{00000000-0008-0000-00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5</xdr:col>
      <xdr:colOff>498659</xdr:colOff>
      <xdr:row>9</xdr:row>
      <xdr:rowOff>87549</xdr:rowOff>
    </xdr:from>
    <xdr:ext cx="614926" cy="342786"/>
    <xdr:sp macro="" textlink="'Regional Analysis'!R22">
      <xdr:nvSpPr>
        <xdr:cNvPr id="14" name="TextBox 13">
          <a:extLst>
            <a:ext uri="{FF2B5EF4-FFF2-40B4-BE49-F238E27FC236}">
              <a16:creationId xmlns:a16="http://schemas.microsoft.com/office/drawing/2014/main" id="{00000000-0008-0000-0000-00000E000000}"/>
            </a:ext>
          </a:extLst>
        </xdr:cNvPr>
        <xdr:cNvSpPr txBox="1"/>
      </xdr:nvSpPr>
      <xdr:spPr>
        <a:xfrm>
          <a:off x="3545258" y="1789442"/>
          <a:ext cx="614926"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6CE83DEB-6AB6-499F-ACB0-06180C4CC2EB}" type="TxLink">
            <a:rPr lang="en-US" sz="1600" b="1" i="0" u="none" strike="noStrike">
              <a:solidFill>
                <a:schemeClr val="bg1">
                  <a:lumMod val="50000"/>
                </a:schemeClr>
              </a:solidFill>
              <a:latin typeface="Calibri"/>
              <a:ea typeface="+mn-ea"/>
              <a:cs typeface="Calibri"/>
            </a:rPr>
            <a:pPr marL="0" indent="0"/>
            <a:t>23M</a:t>
          </a:fld>
          <a:endParaRPr lang="en-US" sz="1600" b="1" i="0" u="none" strike="noStrike">
            <a:solidFill>
              <a:schemeClr val="bg1">
                <a:lumMod val="50000"/>
              </a:schemeClr>
            </a:solidFill>
            <a:latin typeface="Calibri"/>
            <a:ea typeface="+mn-ea"/>
            <a:cs typeface="Calibri"/>
          </a:endParaRPr>
        </a:p>
      </xdr:txBody>
    </xdr:sp>
    <xdr:clientData/>
  </xdr:oneCellAnchor>
  <xdr:oneCellAnchor>
    <xdr:from>
      <xdr:col>5</xdr:col>
      <xdr:colOff>49605</xdr:colOff>
      <xdr:row>7</xdr:row>
      <xdr:rowOff>34016</xdr:rowOff>
    </xdr:from>
    <xdr:ext cx="700898" cy="248851"/>
    <xdr:sp macro="" textlink="'Regional Analysis'!O18">
      <xdr:nvSpPr>
        <xdr:cNvPr id="15" name="TextBox 14">
          <a:extLst>
            <a:ext uri="{FF2B5EF4-FFF2-40B4-BE49-F238E27FC236}">
              <a16:creationId xmlns:a16="http://schemas.microsoft.com/office/drawing/2014/main" id="{00000000-0008-0000-0000-00000F000000}"/>
            </a:ext>
          </a:extLst>
        </xdr:cNvPr>
        <xdr:cNvSpPr txBox="1"/>
      </xdr:nvSpPr>
      <xdr:spPr>
        <a:xfrm>
          <a:off x="3101630" y="1348734"/>
          <a:ext cx="700898"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6FD427D7-ECFE-4F71-8DDB-3AEEA2EF6023}" type="TxLink">
            <a:rPr lang="en-US" sz="1000" b="1">
              <a:solidFill>
                <a:schemeClr val="bg1">
                  <a:lumMod val="50000"/>
                </a:schemeClr>
              </a:solidFill>
              <a:latin typeface="+mn-lt"/>
              <a:ea typeface="+mn-ea"/>
              <a:cs typeface="+mn-cs"/>
            </a:rPr>
            <a:pPr marL="0" indent="0"/>
            <a:t>New York</a:t>
          </a:fld>
          <a:endParaRPr lang="en-US" sz="1000" b="1">
            <a:solidFill>
              <a:schemeClr val="bg1">
                <a:lumMod val="50000"/>
              </a:schemeClr>
            </a:solidFill>
            <a:latin typeface="+mn-lt"/>
            <a:ea typeface="+mn-ea"/>
            <a:cs typeface="+mn-cs"/>
          </a:endParaRPr>
        </a:p>
      </xdr:txBody>
    </xdr:sp>
    <xdr:clientData/>
  </xdr:oneCellAnchor>
  <xdr:oneCellAnchor>
    <xdr:from>
      <xdr:col>7</xdr:col>
      <xdr:colOff>493193</xdr:colOff>
      <xdr:row>6</xdr:row>
      <xdr:rowOff>9525</xdr:rowOff>
    </xdr:from>
    <xdr:ext cx="430118" cy="280205"/>
    <xdr:sp macro="" textlink="">
      <xdr:nvSpPr>
        <xdr:cNvPr id="22" name="TextBox 21">
          <a:extLst>
            <a:ext uri="{FF2B5EF4-FFF2-40B4-BE49-F238E27FC236}">
              <a16:creationId xmlns:a16="http://schemas.microsoft.com/office/drawing/2014/main" id="{00000000-0008-0000-0000-000016000000}"/>
            </a:ext>
          </a:extLst>
        </xdr:cNvPr>
        <xdr:cNvSpPr txBox="1"/>
      </xdr:nvSpPr>
      <xdr:spPr>
        <a:xfrm>
          <a:off x="4736148" y="1122837"/>
          <a:ext cx="43011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200" b="1">
              <a:solidFill>
                <a:schemeClr val="bg1"/>
              </a:solidFill>
              <a:latin typeface="+mn-lt"/>
              <a:ea typeface="+mn-ea"/>
              <a:cs typeface="+mn-cs"/>
            </a:rPr>
            <a:t>City</a:t>
          </a:r>
        </a:p>
      </xdr:txBody>
    </xdr:sp>
    <xdr:clientData/>
  </xdr:oneCellAnchor>
  <xdr:twoCellAnchor>
    <xdr:from>
      <xdr:col>7</xdr:col>
      <xdr:colOff>569105</xdr:colOff>
      <xdr:row>8</xdr:row>
      <xdr:rowOff>112474</xdr:rowOff>
    </xdr:from>
    <xdr:to>
      <xdr:col>8</xdr:col>
      <xdr:colOff>596708</xdr:colOff>
      <xdr:row>12</xdr:row>
      <xdr:rowOff>24217</xdr:rowOff>
    </xdr:to>
    <xdr:sp macro="" textlink="">
      <xdr:nvSpPr>
        <xdr:cNvPr id="24" name="Oval 23">
          <a:extLst>
            <a:ext uri="{FF2B5EF4-FFF2-40B4-BE49-F238E27FC236}">
              <a16:creationId xmlns:a16="http://schemas.microsoft.com/office/drawing/2014/main" id="{00000000-0008-0000-0000-000018000000}"/>
            </a:ext>
          </a:extLst>
        </xdr:cNvPr>
        <xdr:cNvSpPr/>
      </xdr:nvSpPr>
      <xdr:spPr>
        <a:xfrm>
          <a:off x="4863427" y="1662305"/>
          <a:ext cx="641078" cy="686658"/>
        </a:xfrm>
        <a:prstGeom prst="ellipse">
          <a:avLst/>
        </a:prstGeom>
        <a:noFill/>
        <a:ln w="25400">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384924</xdr:colOff>
      <xdr:row>7</xdr:row>
      <xdr:rowOff>121750</xdr:rowOff>
    </xdr:from>
    <xdr:to>
      <xdr:col>9</xdr:col>
      <xdr:colOff>196134</xdr:colOff>
      <xdr:row>12</xdr:row>
      <xdr:rowOff>171670</xdr:rowOff>
    </xdr:to>
    <xdr:graphicFrame macro="">
      <xdr:nvGraphicFramePr>
        <xdr:cNvPr id="27" name="Chart 26">
          <a:extLst>
            <a:ext uri="{FF2B5EF4-FFF2-40B4-BE49-F238E27FC236}">
              <a16:creationId xmlns:a16="http://schemas.microsoft.com/office/drawing/2014/main" id="{00000000-0008-0000-00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7</xdr:col>
      <xdr:colOff>550568</xdr:colOff>
      <xdr:row>9</xdr:row>
      <xdr:rowOff>81911</xdr:rowOff>
    </xdr:from>
    <xdr:ext cx="570022" cy="342786"/>
    <xdr:sp macro="" textlink="'Regional Analysis'!X22">
      <xdr:nvSpPr>
        <xdr:cNvPr id="28" name="TextBox 27">
          <a:extLst>
            <a:ext uri="{FF2B5EF4-FFF2-40B4-BE49-F238E27FC236}">
              <a16:creationId xmlns:a16="http://schemas.microsoft.com/office/drawing/2014/main" id="{00000000-0008-0000-0000-00001C000000}"/>
            </a:ext>
          </a:extLst>
        </xdr:cNvPr>
        <xdr:cNvSpPr txBox="1"/>
      </xdr:nvSpPr>
      <xdr:spPr>
        <a:xfrm>
          <a:off x="4815807" y="1783804"/>
          <a:ext cx="570022"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E70E5314-0A5D-4878-B187-6099B26E087E}" type="TxLink">
            <a:rPr lang="en-US" sz="1600" b="1" i="0" u="none" strike="noStrike">
              <a:solidFill>
                <a:schemeClr val="bg1">
                  <a:lumMod val="50000"/>
                </a:schemeClr>
              </a:solidFill>
              <a:latin typeface="Calibri"/>
              <a:ea typeface="+mn-ea"/>
              <a:cs typeface="Calibri"/>
            </a:rPr>
            <a:pPr marL="0" indent="0"/>
            <a:t>16M</a:t>
          </a:fld>
          <a:endParaRPr lang="en-US" sz="1600" b="1" i="0" u="none" strike="noStrike">
            <a:solidFill>
              <a:schemeClr val="bg1">
                <a:lumMod val="50000"/>
              </a:schemeClr>
            </a:solidFill>
            <a:latin typeface="Calibri"/>
            <a:ea typeface="+mn-ea"/>
            <a:cs typeface="Calibri"/>
          </a:endParaRPr>
        </a:p>
      </xdr:txBody>
    </xdr:sp>
    <xdr:clientData/>
  </xdr:oneCellAnchor>
  <xdr:oneCellAnchor>
    <xdr:from>
      <xdr:col>7</xdr:col>
      <xdr:colOff>74501</xdr:colOff>
      <xdr:row>7</xdr:row>
      <xdr:rowOff>34016</xdr:rowOff>
    </xdr:from>
    <xdr:ext cx="759632" cy="248851"/>
    <xdr:sp macro="" textlink="'Regional Analysis'!U18">
      <xdr:nvSpPr>
        <xdr:cNvPr id="29" name="TextBox 28">
          <a:extLst>
            <a:ext uri="{FF2B5EF4-FFF2-40B4-BE49-F238E27FC236}">
              <a16:creationId xmlns:a16="http://schemas.microsoft.com/office/drawing/2014/main" id="{00000000-0008-0000-0000-00001D000000}"/>
            </a:ext>
          </a:extLst>
        </xdr:cNvPr>
        <xdr:cNvSpPr txBox="1"/>
      </xdr:nvSpPr>
      <xdr:spPr>
        <a:xfrm>
          <a:off x="4347336" y="1348734"/>
          <a:ext cx="759632"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FB5E00F0-4733-4843-B7D5-EEE3341D38B8}" type="TxLink">
            <a:rPr lang="en-US" sz="1000" b="1">
              <a:solidFill>
                <a:schemeClr val="bg1">
                  <a:lumMod val="50000"/>
                </a:schemeClr>
              </a:solidFill>
              <a:latin typeface="+mn-lt"/>
              <a:ea typeface="+mn-ea"/>
              <a:cs typeface="+mn-cs"/>
            </a:rPr>
            <a:pPr marL="0" indent="0"/>
            <a:t>Charleston</a:t>
          </a:fld>
          <a:endParaRPr lang="en-US" sz="1000" b="1">
            <a:solidFill>
              <a:schemeClr val="bg1">
                <a:lumMod val="50000"/>
              </a:schemeClr>
            </a:solidFill>
            <a:latin typeface="+mn-lt"/>
            <a:ea typeface="+mn-ea"/>
            <a:cs typeface="+mn-cs"/>
          </a:endParaRPr>
        </a:p>
      </xdr:txBody>
    </xdr:sp>
    <xdr:clientData/>
  </xdr:oneCellAnchor>
  <xdr:oneCellAnchor>
    <xdr:from>
      <xdr:col>3</xdr:col>
      <xdr:colOff>140251</xdr:colOff>
      <xdr:row>2</xdr:row>
      <xdr:rowOff>64855</xdr:rowOff>
    </xdr:from>
    <xdr:ext cx="382221" cy="248851"/>
    <xdr:sp macro="" textlink="">
      <xdr:nvSpPr>
        <xdr:cNvPr id="44" name="TextBox 43">
          <a:extLst>
            <a:ext uri="{FF2B5EF4-FFF2-40B4-BE49-F238E27FC236}">
              <a16:creationId xmlns:a16="http://schemas.microsoft.com/office/drawing/2014/main" id="{717E55D1-1ED3-34AF-BA4C-BFD1AE1E4FF0}"/>
            </a:ext>
          </a:extLst>
        </xdr:cNvPr>
        <xdr:cNvSpPr txBox="1"/>
      </xdr:nvSpPr>
      <xdr:spPr>
        <a:xfrm>
          <a:off x="1977215" y="453631"/>
          <a:ext cx="382221"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000" b="1">
              <a:solidFill>
                <a:schemeClr val="bg1"/>
              </a:solidFill>
              <a:latin typeface="+mn-lt"/>
              <a:ea typeface="+mn-ea"/>
              <a:cs typeface="+mn-cs"/>
            </a:rPr>
            <a:t>Top</a:t>
          </a:r>
        </a:p>
      </xdr:txBody>
    </xdr:sp>
    <xdr:clientData/>
  </xdr:oneCellAnchor>
  <xdr:oneCellAnchor>
    <xdr:from>
      <xdr:col>5</xdr:col>
      <xdr:colOff>528878</xdr:colOff>
      <xdr:row>2</xdr:row>
      <xdr:rowOff>64855</xdr:rowOff>
    </xdr:from>
    <xdr:ext cx="587597" cy="248851"/>
    <xdr:sp macro="" textlink="">
      <xdr:nvSpPr>
        <xdr:cNvPr id="45" name="TextBox 44">
          <a:extLst>
            <a:ext uri="{FF2B5EF4-FFF2-40B4-BE49-F238E27FC236}">
              <a16:creationId xmlns:a16="http://schemas.microsoft.com/office/drawing/2014/main" id="{ACBB3C36-7AB5-42B9-99DE-565F5FCEE860}"/>
            </a:ext>
          </a:extLst>
        </xdr:cNvPr>
        <xdr:cNvSpPr txBox="1"/>
      </xdr:nvSpPr>
      <xdr:spPr>
        <a:xfrm>
          <a:off x="3576878" y="445855"/>
          <a:ext cx="587597"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000" b="1">
              <a:solidFill>
                <a:schemeClr val="bg1"/>
              </a:solidFill>
              <a:latin typeface="+mn-lt"/>
              <a:ea typeface="+mn-ea"/>
              <a:cs typeface="+mn-cs"/>
            </a:rPr>
            <a:t>Bottom</a:t>
          </a:r>
        </a:p>
      </xdr:txBody>
    </xdr:sp>
    <xdr:clientData/>
  </xdr:oneCellAnchor>
  <mc:AlternateContent xmlns:mc="http://schemas.openxmlformats.org/markup-compatibility/2006">
    <mc:Choice xmlns:a14="http://schemas.microsoft.com/office/drawing/2010/main" Requires="a14">
      <xdr:twoCellAnchor editAs="oneCell">
        <xdr:from>
          <xdr:col>3</xdr:col>
          <xdr:colOff>428625</xdr:colOff>
          <xdr:row>2</xdr:row>
          <xdr:rowOff>38100</xdr:rowOff>
        </xdr:from>
        <xdr:to>
          <xdr:col>4</xdr:col>
          <xdr:colOff>66675</xdr:colOff>
          <xdr:row>3</xdr:row>
          <xdr:rowOff>123825</xdr:rowOff>
        </xdr:to>
        <xdr:sp macro="" textlink="">
          <xdr:nvSpPr>
            <xdr:cNvPr id="1027" name="Option Button 3" hidden="1">
              <a:extLst>
                <a:ext uri="{63B3BB69-23CF-44E3-9099-C40C66FF867C}">
                  <a14:compatExt spid="_x0000_s1027"/>
                </a:ext>
                <a:ext uri="{FF2B5EF4-FFF2-40B4-BE49-F238E27FC236}">
                  <a16:creationId xmlns:a16="http://schemas.microsoft.com/office/drawing/2014/main" id="{00000000-0008-0000-02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419100</xdr:colOff>
          <xdr:row>2</xdr:row>
          <xdr:rowOff>38100</xdr:rowOff>
        </xdr:from>
        <xdr:to>
          <xdr:col>6</xdr:col>
          <xdr:colOff>57150</xdr:colOff>
          <xdr:row>3</xdr:row>
          <xdr:rowOff>123825</xdr:rowOff>
        </xdr:to>
        <xdr:sp macro="" textlink="">
          <xdr:nvSpPr>
            <xdr:cNvPr id="1028" name="Option Button 4" hidden="1">
              <a:extLst>
                <a:ext uri="{63B3BB69-23CF-44E3-9099-C40C66FF867C}">
                  <a14:compatExt spid="_x0000_s1028"/>
                </a:ext>
                <a:ext uri="{FF2B5EF4-FFF2-40B4-BE49-F238E27FC236}">
                  <a16:creationId xmlns:a16="http://schemas.microsoft.com/office/drawing/2014/main" id="{00000000-0008-0000-02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133350</xdr:colOff>
          <xdr:row>2</xdr:row>
          <xdr:rowOff>9525</xdr:rowOff>
        </xdr:from>
        <xdr:to>
          <xdr:col>6</xdr:col>
          <xdr:colOff>438150</xdr:colOff>
          <xdr:row>3</xdr:row>
          <xdr:rowOff>133350</xdr:rowOff>
        </xdr:to>
        <xdr:sp macro="" textlink="">
          <xdr:nvSpPr>
            <xdr:cNvPr id="1032" name="Group Box 8" hidden="1">
              <a:extLst>
                <a:ext uri="{63B3BB69-23CF-44E3-9099-C40C66FF867C}">
                  <a14:compatExt spid="_x0000_s1032"/>
                </a:ext>
                <a:ext uri="{FF2B5EF4-FFF2-40B4-BE49-F238E27FC236}">
                  <a16:creationId xmlns:a16="http://schemas.microsoft.com/office/drawing/2014/main" id="{00000000-0008-0000-0200-0000080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twoCellAnchor>
    <xdr:from>
      <xdr:col>3</xdr:col>
      <xdr:colOff>136071</xdr:colOff>
      <xdr:row>2</xdr:row>
      <xdr:rowOff>26956</xdr:rowOff>
    </xdr:from>
    <xdr:to>
      <xdr:col>6</xdr:col>
      <xdr:colOff>446483</xdr:colOff>
      <xdr:row>3</xdr:row>
      <xdr:rowOff>136071</xdr:rowOff>
    </xdr:to>
    <xdr:sp macro="" textlink="">
      <xdr:nvSpPr>
        <xdr:cNvPr id="46" name="Rectangle 45">
          <a:extLst>
            <a:ext uri="{FF2B5EF4-FFF2-40B4-BE49-F238E27FC236}">
              <a16:creationId xmlns:a16="http://schemas.microsoft.com/office/drawing/2014/main" id="{7A36F725-3A2E-A7B8-222E-2A27377A8A55}"/>
            </a:ext>
          </a:extLst>
        </xdr:cNvPr>
        <xdr:cNvSpPr/>
      </xdr:nvSpPr>
      <xdr:spPr>
        <a:xfrm>
          <a:off x="1969184" y="404362"/>
          <a:ext cx="2143525" cy="297817"/>
        </a:xfrm>
        <a:prstGeom prst="rect">
          <a:avLst/>
        </a:prstGeom>
        <a:noFill/>
        <a:ln w="38100">
          <a:solidFill>
            <a:schemeClr val="tx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89297</xdr:colOff>
      <xdr:row>13</xdr:row>
      <xdr:rowOff>98960</xdr:rowOff>
    </xdr:from>
    <xdr:to>
      <xdr:col>15</xdr:col>
      <xdr:colOff>461367</xdr:colOff>
      <xdr:row>29</xdr:row>
      <xdr:rowOff>27609</xdr:rowOff>
    </xdr:to>
    <xdr:sp macro="" textlink="">
      <xdr:nvSpPr>
        <xdr:cNvPr id="55" name="Rectangle 54">
          <a:extLst>
            <a:ext uri="{FF2B5EF4-FFF2-40B4-BE49-F238E27FC236}">
              <a16:creationId xmlns:a16="http://schemas.microsoft.com/office/drawing/2014/main" id="{B05A5FDB-25BF-C9BA-B359-06C2242B4DF9}"/>
            </a:ext>
          </a:extLst>
        </xdr:cNvPr>
        <xdr:cNvSpPr/>
      </xdr:nvSpPr>
      <xdr:spPr>
        <a:xfrm>
          <a:off x="1911471" y="2611351"/>
          <a:ext cx="7660766" cy="3020823"/>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15</xdr:col>
      <xdr:colOff>578304</xdr:colOff>
      <xdr:row>5</xdr:row>
      <xdr:rowOff>163711</xdr:rowOff>
    </xdr:from>
    <xdr:to>
      <xdr:col>20</xdr:col>
      <xdr:colOff>133945</xdr:colOff>
      <xdr:row>29</xdr:row>
      <xdr:rowOff>16677</xdr:rowOff>
    </xdr:to>
    <xdr:sp macro="" textlink="">
      <xdr:nvSpPr>
        <xdr:cNvPr id="56" name="Rectangle 55">
          <a:extLst>
            <a:ext uri="{FF2B5EF4-FFF2-40B4-BE49-F238E27FC236}">
              <a16:creationId xmlns:a16="http://schemas.microsoft.com/office/drawing/2014/main" id="{66CB31FA-3D46-A3E7-41DB-41E8F49C9635}"/>
            </a:ext>
          </a:extLst>
        </xdr:cNvPr>
        <xdr:cNvSpPr/>
      </xdr:nvSpPr>
      <xdr:spPr>
        <a:xfrm>
          <a:off x="9689174" y="1130015"/>
          <a:ext cx="2592597" cy="4491227"/>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208358</xdr:colOff>
      <xdr:row>5</xdr:row>
      <xdr:rowOff>163711</xdr:rowOff>
    </xdr:from>
    <xdr:to>
      <xdr:col>15</xdr:col>
      <xdr:colOff>450737</xdr:colOff>
      <xdr:row>12</xdr:row>
      <xdr:rowOff>123702</xdr:rowOff>
    </xdr:to>
    <xdr:sp macro="" textlink="">
      <xdr:nvSpPr>
        <xdr:cNvPr id="57" name="Rectangle 56">
          <a:extLst>
            <a:ext uri="{FF2B5EF4-FFF2-40B4-BE49-F238E27FC236}">
              <a16:creationId xmlns:a16="http://schemas.microsoft.com/office/drawing/2014/main" id="{79E6A6C8-2327-E6F1-0CF6-DD72E7597C91}"/>
            </a:ext>
          </a:extLst>
        </xdr:cNvPr>
        <xdr:cNvSpPr/>
      </xdr:nvSpPr>
      <xdr:spPr>
        <a:xfrm>
          <a:off x="5719251" y="1099202"/>
          <a:ext cx="3916307" cy="1269679"/>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119065</xdr:colOff>
      <xdr:row>29</xdr:row>
      <xdr:rowOff>192428</xdr:rowOff>
    </xdr:from>
    <xdr:to>
      <xdr:col>11</xdr:col>
      <xdr:colOff>375227</xdr:colOff>
      <xdr:row>45</xdr:row>
      <xdr:rowOff>1750</xdr:rowOff>
    </xdr:to>
    <xdr:sp macro="" textlink="">
      <xdr:nvSpPr>
        <xdr:cNvPr id="58" name="Rectangle 57">
          <a:extLst>
            <a:ext uri="{FF2B5EF4-FFF2-40B4-BE49-F238E27FC236}">
              <a16:creationId xmlns:a16="http://schemas.microsoft.com/office/drawing/2014/main" id="{02B6CDD8-3CFC-CE9B-DB28-C271DF28B734}"/>
            </a:ext>
          </a:extLst>
        </xdr:cNvPr>
        <xdr:cNvSpPr/>
      </xdr:nvSpPr>
      <xdr:spPr>
        <a:xfrm>
          <a:off x="1941239" y="5796993"/>
          <a:ext cx="5115292" cy="2901496"/>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548410</xdr:colOff>
      <xdr:row>30</xdr:row>
      <xdr:rowOff>0</xdr:rowOff>
    </xdr:from>
    <xdr:to>
      <xdr:col>20</xdr:col>
      <xdr:colOff>163715</xdr:colOff>
      <xdr:row>45</xdr:row>
      <xdr:rowOff>17318</xdr:rowOff>
    </xdr:to>
    <xdr:sp macro="" textlink="">
      <xdr:nvSpPr>
        <xdr:cNvPr id="60" name="Rectangle 59">
          <a:extLst>
            <a:ext uri="{FF2B5EF4-FFF2-40B4-BE49-F238E27FC236}">
              <a16:creationId xmlns:a16="http://schemas.microsoft.com/office/drawing/2014/main" id="{7D9BAF00-35FB-156F-22B7-902F0915E413}"/>
            </a:ext>
          </a:extLst>
        </xdr:cNvPr>
        <xdr:cNvSpPr/>
      </xdr:nvSpPr>
      <xdr:spPr>
        <a:xfrm>
          <a:off x="7229714" y="5797826"/>
          <a:ext cx="5081827" cy="2916231"/>
        </a:xfrm>
        <a:prstGeom prst="rect">
          <a:avLst/>
        </a:prstGeom>
        <a:solidFill>
          <a:srgbClr val="DCE1E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9</xdr:col>
      <xdr:colOff>171963</xdr:colOff>
      <xdr:row>5</xdr:row>
      <xdr:rowOff>123702</xdr:rowOff>
    </xdr:from>
    <xdr:ext cx="1550195" cy="254922"/>
    <xdr:sp macro="" textlink="">
      <xdr:nvSpPr>
        <xdr:cNvPr id="61" name="TextBox 60">
          <a:extLst>
            <a:ext uri="{FF2B5EF4-FFF2-40B4-BE49-F238E27FC236}">
              <a16:creationId xmlns:a16="http://schemas.microsoft.com/office/drawing/2014/main" id="{9DD4C2B5-1FF1-3380-2A5D-D94EBEFF6EA7}"/>
            </a:ext>
          </a:extLst>
        </xdr:cNvPr>
        <xdr:cNvSpPr txBox="1"/>
      </xdr:nvSpPr>
      <xdr:spPr>
        <a:xfrm>
          <a:off x="5682856" y="1059193"/>
          <a:ext cx="1550195" cy="2549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solidFill>
                <a:schemeClr val="bg1">
                  <a:lumMod val="50000"/>
                </a:schemeClr>
              </a:solidFill>
              <a:effectLst/>
              <a:latin typeface="+mn-lt"/>
              <a:ea typeface="+mn-ea"/>
              <a:cs typeface="+mn-cs"/>
            </a:rPr>
            <a:t>Filter</a:t>
          </a:r>
          <a:r>
            <a:rPr lang="en-US" sz="1200" b="1" baseline="0">
              <a:solidFill>
                <a:schemeClr val="bg1">
                  <a:lumMod val="50000"/>
                </a:schemeClr>
              </a:solidFill>
              <a:effectLst/>
              <a:latin typeface="+mn-lt"/>
              <a:ea typeface="+mn-ea"/>
              <a:cs typeface="+mn-cs"/>
            </a:rPr>
            <a:t> by Retailer</a:t>
          </a:r>
          <a:endParaRPr lang="en-US" sz="1400">
            <a:solidFill>
              <a:schemeClr val="bg1">
                <a:lumMod val="50000"/>
              </a:schemeClr>
            </a:solidFill>
            <a:effectLst/>
          </a:endParaRPr>
        </a:p>
      </xdr:txBody>
    </xdr:sp>
    <xdr:clientData/>
  </xdr:oneCellAnchor>
  <xdr:oneCellAnchor>
    <xdr:from>
      <xdr:col>12</xdr:col>
      <xdr:colOff>499377</xdr:colOff>
      <xdr:row>5</xdr:row>
      <xdr:rowOff>123702</xdr:rowOff>
    </xdr:from>
    <xdr:ext cx="1618234" cy="242552"/>
    <xdr:sp macro="" textlink="">
      <xdr:nvSpPr>
        <xdr:cNvPr id="62" name="TextBox 61">
          <a:extLst>
            <a:ext uri="{FF2B5EF4-FFF2-40B4-BE49-F238E27FC236}">
              <a16:creationId xmlns:a16="http://schemas.microsoft.com/office/drawing/2014/main" id="{8865216E-B2A8-9CC1-43F1-47FE7748E78E}"/>
            </a:ext>
          </a:extLst>
        </xdr:cNvPr>
        <xdr:cNvSpPr txBox="1"/>
      </xdr:nvSpPr>
      <xdr:spPr>
        <a:xfrm>
          <a:off x="7847234" y="1059193"/>
          <a:ext cx="1618234" cy="2425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US" sz="1200" b="1">
              <a:solidFill>
                <a:schemeClr val="bg1">
                  <a:lumMod val="50000"/>
                </a:schemeClr>
              </a:solidFill>
              <a:effectLst/>
              <a:latin typeface="+mn-lt"/>
              <a:ea typeface="+mn-ea"/>
              <a:cs typeface="+mn-cs"/>
            </a:rPr>
            <a:t>Filter by Sales Method</a:t>
          </a:r>
        </a:p>
      </xdr:txBody>
    </xdr:sp>
    <xdr:clientData/>
  </xdr:oneCellAnchor>
  <xdr:oneCellAnchor>
    <xdr:from>
      <xdr:col>3</xdr:col>
      <xdr:colOff>83502</xdr:colOff>
      <xdr:row>13</xdr:row>
      <xdr:rowOff>144720</xdr:rowOff>
    </xdr:from>
    <xdr:ext cx="4202748" cy="271313"/>
    <xdr:sp macro="" textlink="'Regional Analysis'!AF35">
      <xdr:nvSpPr>
        <xdr:cNvPr id="63" name="TextBox 62">
          <a:extLst>
            <a:ext uri="{FF2B5EF4-FFF2-40B4-BE49-F238E27FC236}">
              <a16:creationId xmlns:a16="http://schemas.microsoft.com/office/drawing/2014/main" id="{B6807B6F-D68B-88DD-BF60-D457E6B86C74}"/>
            </a:ext>
          </a:extLst>
        </xdr:cNvPr>
        <xdr:cNvSpPr txBox="1"/>
      </xdr:nvSpPr>
      <xdr:spPr>
        <a:xfrm>
          <a:off x="1920466" y="2576997"/>
          <a:ext cx="4202748" cy="2713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66B303EA-B7BF-4C48-B469-1C2E9D6BEE33}" type="TxLink">
            <a:rPr lang="en-US" sz="1200" b="1">
              <a:solidFill>
                <a:schemeClr val="bg1">
                  <a:lumMod val="50000"/>
                </a:schemeClr>
              </a:solidFill>
              <a:effectLst/>
              <a:latin typeface="+mn-lt"/>
              <a:ea typeface="+mn-ea"/>
              <a:cs typeface="+mn-cs"/>
            </a:rPr>
            <a:pPr marL="0" indent="0"/>
            <a:t>Tracking Revenue and Profit Trends on a Monthly Scale</a:t>
          </a:fld>
          <a:endParaRPr lang="en-US" sz="1200" b="1">
            <a:solidFill>
              <a:schemeClr val="bg1">
                <a:lumMod val="50000"/>
              </a:schemeClr>
            </a:solidFill>
            <a:effectLst/>
            <a:latin typeface="+mn-lt"/>
            <a:ea typeface="+mn-ea"/>
            <a:cs typeface="+mn-cs"/>
          </a:endParaRPr>
        </a:p>
      </xdr:txBody>
    </xdr:sp>
    <xdr:clientData/>
  </xdr:oneCellAnchor>
  <xdr:twoCellAnchor>
    <xdr:from>
      <xdr:col>3</xdr:col>
      <xdr:colOff>242501</xdr:colOff>
      <xdr:row>15</xdr:row>
      <xdr:rowOff>48945</xdr:rowOff>
    </xdr:from>
    <xdr:to>
      <xdr:col>15</xdr:col>
      <xdr:colOff>294409</xdr:colOff>
      <xdr:row>28</xdr:row>
      <xdr:rowOff>98595</xdr:rowOff>
    </xdr:to>
    <xdr:graphicFrame macro="">
      <xdr:nvGraphicFramePr>
        <xdr:cNvPr id="39" name="Chart 38">
          <a:extLst>
            <a:ext uri="{FF2B5EF4-FFF2-40B4-BE49-F238E27FC236}">
              <a16:creationId xmlns:a16="http://schemas.microsoft.com/office/drawing/2014/main" id="{FB84831C-6F4A-48D0-AFB0-D9FB26208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358734</xdr:colOff>
      <xdr:row>0</xdr:row>
      <xdr:rowOff>98961</xdr:rowOff>
    </xdr:from>
    <xdr:to>
      <xdr:col>2</xdr:col>
      <xdr:colOff>234080</xdr:colOff>
      <xdr:row>5</xdr:row>
      <xdr:rowOff>101958</xdr:rowOff>
    </xdr:to>
    <xdr:pic>
      <xdr:nvPicPr>
        <xdr:cNvPr id="49" name="Picture 48">
          <a:extLst>
            <a:ext uri="{FF2B5EF4-FFF2-40B4-BE49-F238E27FC236}">
              <a16:creationId xmlns:a16="http://schemas.microsoft.com/office/drawing/2014/main" id="{785E6EB1-0C87-4CF5-8170-C70672936C8F}"/>
            </a:ext>
          </a:extLst>
        </xdr:cNvPr>
        <xdr:cNvPicPr>
          <a:picLocks noChangeAspect="1"/>
        </xdr:cNvPicPr>
      </xdr:nvPicPr>
      <xdr:blipFill rotWithShape="1">
        <a:blip xmlns:r="http://schemas.openxmlformats.org/officeDocument/2006/relationships" r:embed="rId8" cstate="print">
          <a:lum bright="70000" contrast="-70000"/>
          <a:extLst>
            <a:ext uri="{28A0092B-C50C-407E-A947-70E740481C1C}">
              <a14:useLocalDpi xmlns:a14="http://schemas.microsoft.com/office/drawing/2010/main" val="0"/>
            </a:ext>
          </a:extLst>
        </a:blip>
        <a:srcRect l="5470" t="12755" r="2222" b="10322"/>
        <a:stretch>
          <a:fillRect/>
        </a:stretch>
      </xdr:blipFill>
      <xdr:spPr>
        <a:xfrm>
          <a:off x="358734" y="98961"/>
          <a:ext cx="1087619" cy="930757"/>
        </a:xfrm>
        <a:prstGeom prst="rect">
          <a:avLst/>
        </a:prstGeom>
      </xdr:spPr>
    </xdr:pic>
    <xdr:clientData/>
  </xdr:twoCellAnchor>
  <xdr:twoCellAnchor editAs="oneCell">
    <xdr:from>
      <xdr:col>9</xdr:col>
      <xdr:colOff>276086</xdr:colOff>
      <xdr:row>7</xdr:row>
      <xdr:rowOff>27610</xdr:rowOff>
    </xdr:from>
    <xdr:to>
      <xdr:col>12</xdr:col>
      <xdr:colOff>282712</xdr:colOff>
      <xdr:row>12</xdr:row>
      <xdr:rowOff>55217</xdr:rowOff>
    </xdr:to>
    <mc:AlternateContent xmlns:mc="http://schemas.openxmlformats.org/markup-compatibility/2006" xmlns:a14="http://schemas.microsoft.com/office/drawing/2010/main">
      <mc:Choice Requires="a14">
        <xdr:graphicFrame macro="">
          <xdr:nvGraphicFramePr>
            <xdr:cNvPr id="31" name="Retailer">
              <a:extLst>
                <a:ext uri="{FF2B5EF4-FFF2-40B4-BE49-F238E27FC236}">
                  <a16:creationId xmlns:a16="http://schemas.microsoft.com/office/drawing/2014/main" id="{E5A10BF6-09D1-44CD-9036-DEE023E4FC60}"/>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5742608" y="1380436"/>
              <a:ext cx="1828800" cy="9939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527421</xdr:colOff>
      <xdr:row>7</xdr:row>
      <xdr:rowOff>40461</xdr:rowOff>
    </xdr:from>
    <xdr:to>
      <xdr:col>15</xdr:col>
      <xdr:colOff>331304</xdr:colOff>
      <xdr:row>12</xdr:row>
      <xdr:rowOff>27609</xdr:rowOff>
    </xdr:to>
    <mc:AlternateContent xmlns:mc="http://schemas.openxmlformats.org/markup-compatibility/2006" xmlns:a14="http://schemas.microsoft.com/office/drawing/2010/main">
      <mc:Choice Requires="a14">
        <xdr:graphicFrame macro="">
          <xdr:nvGraphicFramePr>
            <xdr:cNvPr id="43" name="Sales Method">
              <a:extLst>
                <a:ext uri="{FF2B5EF4-FFF2-40B4-BE49-F238E27FC236}">
                  <a16:creationId xmlns:a16="http://schemas.microsoft.com/office/drawing/2014/main" id="{9D064F5E-0A4D-4B27-89D8-D07524FA1893}"/>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7816117" y="1393287"/>
              <a:ext cx="1626057" cy="9534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16</xdr:col>
      <xdr:colOff>6358</xdr:colOff>
      <xdr:row>6</xdr:row>
      <xdr:rowOff>55217</xdr:rowOff>
    </xdr:from>
    <xdr:ext cx="2174729" cy="469348"/>
    <xdr:sp macro="" textlink="'Regional Analysis'!AQ34">
      <xdr:nvSpPr>
        <xdr:cNvPr id="47" name="TextBox 46">
          <a:extLst>
            <a:ext uri="{FF2B5EF4-FFF2-40B4-BE49-F238E27FC236}">
              <a16:creationId xmlns:a16="http://schemas.microsoft.com/office/drawing/2014/main" id="{D2D41D9E-2465-4413-A026-6B2F1424C525}"/>
            </a:ext>
          </a:extLst>
        </xdr:cNvPr>
        <xdr:cNvSpPr txBox="1"/>
      </xdr:nvSpPr>
      <xdr:spPr>
        <a:xfrm>
          <a:off x="9724619" y="1214782"/>
          <a:ext cx="2174729" cy="4693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1E354909-347D-4C60-BC4C-F9240480F91A}" type="TxLink">
            <a:rPr lang="en-US" sz="1200" b="1" i="0" u="none" strike="noStrike">
              <a:solidFill>
                <a:schemeClr val="bg1">
                  <a:lumMod val="50000"/>
                </a:schemeClr>
              </a:solidFill>
              <a:effectLst/>
              <a:latin typeface="+mn-lt"/>
              <a:ea typeface="+mn-ea"/>
              <a:cs typeface="+mn-cs"/>
            </a:rPr>
            <a:pPr marL="0" indent="0"/>
            <a:t>Revenue Performance Across All Regions</a:t>
          </a:fld>
          <a:endParaRPr lang="en-US" sz="1200" b="1" i="0" u="none" strike="noStrike">
            <a:solidFill>
              <a:schemeClr val="bg1">
                <a:lumMod val="50000"/>
              </a:schemeClr>
            </a:solidFill>
            <a:effectLst/>
            <a:latin typeface="+mn-lt"/>
            <a:ea typeface="+mn-ea"/>
            <a:cs typeface="+mn-cs"/>
          </a:endParaRPr>
        </a:p>
      </xdr:txBody>
    </xdr:sp>
    <xdr:clientData/>
  </xdr:oneCellAnchor>
  <xdr:twoCellAnchor>
    <xdr:from>
      <xdr:col>15</xdr:col>
      <xdr:colOff>535565</xdr:colOff>
      <xdr:row>10</xdr:row>
      <xdr:rowOff>110437</xdr:rowOff>
    </xdr:from>
    <xdr:to>
      <xdr:col>20</xdr:col>
      <xdr:colOff>96629</xdr:colOff>
      <xdr:row>28</xdr:row>
      <xdr:rowOff>174413</xdr:rowOff>
    </xdr:to>
    <xdr:graphicFrame macro="">
      <xdr:nvGraphicFramePr>
        <xdr:cNvPr id="50" name="Chart 49">
          <a:extLst>
            <a:ext uri="{FF2B5EF4-FFF2-40B4-BE49-F238E27FC236}">
              <a16:creationId xmlns:a16="http://schemas.microsoft.com/office/drawing/2014/main" id="{D3C7B9CD-6884-4797-BD58-1A7FEC7CF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16</xdr:col>
      <xdr:colOff>6358</xdr:colOff>
      <xdr:row>8</xdr:row>
      <xdr:rowOff>127057</xdr:rowOff>
    </xdr:from>
    <xdr:ext cx="2181079" cy="549356"/>
    <xdr:sp macro="" textlink="'Regional Analysis'!AN34">
      <xdr:nvSpPr>
        <xdr:cNvPr id="51" name="TextBox 50">
          <a:extLst>
            <a:ext uri="{FF2B5EF4-FFF2-40B4-BE49-F238E27FC236}">
              <a16:creationId xmlns:a16="http://schemas.microsoft.com/office/drawing/2014/main" id="{9CECADC7-7345-417C-A68E-79D0D62E16E6}"/>
            </a:ext>
          </a:extLst>
        </xdr:cNvPr>
        <xdr:cNvSpPr txBox="1"/>
      </xdr:nvSpPr>
      <xdr:spPr>
        <a:xfrm>
          <a:off x="9724619" y="1673144"/>
          <a:ext cx="2181079" cy="5493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24ED8177-59C9-4972-B77B-8A5C463A2376}" type="TxLink">
            <a:rPr lang="en-US" sz="1100" b="0" i="0" u="none" strike="noStrike">
              <a:solidFill>
                <a:srgbClr val="C00000"/>
              </a:solidFill>
              <a:effectLst/>
              <a:latin typeface="Calibri"/>
              <a:ea typeface="+mn-ea"/>
              <a:cs typeface="Calibri"/>
            </a:rPr>
            <a:pPr marL="0" indent="0"/>
            <a:t>Regions with the Highest Sales Performance on Highlight</a:t>
          </a:fld>
          <a:endParaRPr lang="en-US" sz="1000" b="1" i="0" u="none" strike="noStrike">
            <a:solidFill>
              <a:srgbClr val="C00000"/>
            </a:solidFill>
            <a:effectLst/>
            <a:latin typeface="+mn-lt"/>
            <a:ea typeface="+mn-ea"/>
            <a:cs typeface="+mn-cs"/>
          </a:endParaRPr>
        </a:p>
      </xdr:txBody>
    </xdr:sp>
    <xdr:clientData/>
  </xdr:oneCellAnchor>
  <xdr:oneCellAnchor>
    <xdr:from>
      <xdr:col>3</xdr:col>
      <xdr:colOff>179456</xdr:colOff>
      <xdr:row>30</xdr:row>
      <xdr:rowOff>55220</xdr:rowOff>
    </xdr:from>
    <xdr:ext cx="3301887" cy="257125"/>
    <xdr:sp macro="" textlink="'Regional Analysis'!BH27">
      <xdr:nvSpPr>
        <xdr:cNvPr id="52" name="TextBox 51">
          <a:extLst>
            <a:ext uri="{FF2B5EF4-FFF2-40B4-BE49-F238E27FC236}">
              <a16:creationId xmlns:a16="http://schemas.microsoft.com/office/drawing/2014/main" id="{7C575299-7CB7-4AB7-B456-299D83305071}"/>
            </a:ext>
          </a:extLst>
        </xdr:cNvPr>
        <xdr:cNvSpPr txBox="1"/>
      </xdr:nvSpPr>
      <xdr:spPr>
        <a:xfrm>
          <a:off x="2001630" y="5853046"/>
          <a:ext cx="3301887" cy="257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CC6D163A-ACEC-440D-A0A8-2EA7D7AA36E4}" type="TxLink">
            <a:rPr lang="en-US" sz="1200" b="1" i="0" u="none" strike="noStrike">
              <a:solidFill>
                <a:schemeClr val="bg1">
                  <a:lumMod val="50000"/>
                </a:schemeClr>
              </a:solidFill>
              <a:effectLst/>
              <a:latin typeface="+mn-lt"/>
              <a:ea typeface="+mn-ea"/>
              <a:cs typeface="+mn-cs"/>
            </a:rPr>
            <a:pPr marL="0" indent="0"/>
            <a:t>Revenue Performance Across All City</a:t>
          </a:fld>
          <a:endParaRPr lang="en-US" sz="1200" b="1" i="0" u="none" strike="noStrike">
            <a:solidFill>
              <a:schemeClr val="bg1">
                <a:lumMod val="50000"/>
              </a:schemeClr>
            </a:solidFill>
            <a:effectLst/>
            <a:latin typeface="+mn-lt"/>
            <a:ea typeface="+mn-ea"/>
            <a:cs typeface="+mn-cs"/>
          </a:endParaRPr>
        </a:p>
      </xdr:txBody>
    </xdr:sp>
    <xdr:clientData/>
  </xdr:oneCellAnchor>
  <xdr:oneCellAnchor>
    <xdr:from>
      <xdr:col>3</xdr:col>
      <xdr:colOff>179456</xdr:colOff>
      <xdr:row>31</xdr:row>
      <xdr:rowOff>97326</xdr:rowOff>
    </xdr:from>
    <xdr:ext cx="3388515" cy="436786"/>
    <xdr:sp macro="" textlink="'Regional Analysis'!BD27">
      <xdr:nvSpPr>
        <xdr:cNvPr id="59" name="TextBox 58">
          <a:extLst>
            <a:ext uri="{FF2B5EF4-FFF2-40B4-BE49-F238E27FC236}">
              <a16:creationId xmlns:a16="http://schemas.microsoft.com/office/drawing/2014/main" id="{5D047EAF-C80E-4383-AD24-0EBD32D2172F}"/>
            </a:ext>
          </a:extLst>
        </xdr:cNvPr>
        <xdr:cNvSpPr txBox="1"/>
      </xdr:nvSpPr>
      <xdr:spPr>
        <a:xfrm>
          <a:off x="2001630" y="6088413"/>
          <a:ext cx="338851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4B9EA951-5EE7-4E7A-BD66-7073023741C8}" type="TxLink">
            <a:rPr lang="en-US" sz="1100" b="0" i="0" u="none" strike="noStrike">
              <a:solidFill>
                <a:srgbClr val="C00000"/>
              </a:solidFill>
              <a:effectLst/>
              <a:latin typeface="Calibri"/>
              <a:ea typeface="+mn-ea"/>
              <a:cs typeface="Calibri"/>
            </a:rPr>
            <a:pPr marL="0" indent="0"/>
            <a:t>City with the Highest Sales Performance on Highlight</a:t>
          </a:fld>
          <a:endParaRPr lang="en-US" sz="1100" b="0" i="0" u="none" strike="noStrike">
            <a:solidFill>
              <a:srgbClr val="C00000"/>
            </a:solidFill>
            <a:effectLst/>
            <a:latin typeface="Calibri"/>
            <a:ea typeface="+mn-ea"/>
            <a:cs typeface="Calibri"/>
          </a:endParaRPr>
        </a:p>
      </xdr:txBody>
    </xdr:sp>
    <xdr:clientData/>
  </xdr:oneCellAnchor>
  <xdr:twoCellAnchor>
    <xdr:from>
      <xdr:col>3</xdr:col>
      <xdr:colOff>300644</xdr:colOff>
      <xdr:row>32</xdr:row>
      <xdr:rowOff>165652</xdr:rowOff>
    </xdr:from>
    <xdr:to>
      <xdr:col>11</xdr:col>
      <xdr:colOff>374648</xdr:colOff>
      <xdr:row>44</xdr:row>
      <xdr:rowOff>125421</xdr:rowOff>
    </xdr:to>
    <xdr:graphicFrame macro="">
      <xdr:nvGraphicFramePr>
        <xdr:cNvPr id="1024" name="Chart 1023">
          <a:extLst>
            <a:ext uri="{FF2B5EF4-FFF2-40B4-BE49-F238E27FC236}">
              <a16:creationId xmlns:a16="http://schemas.microsoft.com/office/drawing/2014/main" id="{08A34362-77E1-48BE-B86D-C919637767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12</xdr:col>
      <xdr:colOff>55217</xdr:colOff>
      <xdr:row>30</xdr:row>
      <xdr:rowOff>110435</xdr:rowOff>
    </xdr:from>
    <xdr:ext cx="3081388" cy="271313"/>
    <xdr:sp macro="" textlink="'Regional Analysis'!AT25">
      <xdr:nvSpPr>
        <xdr:cNvPr id="1033" name="TextBox 1032">
          <a:extLst>
            <a:ext uri="{FF2B5EF4-FFF2-40B4-BE49-F238E27FC236}">
              <a16:creationId xmlns:a16="http://schemas.microsoft.com/office/drawing/2014/main" id="{18DA8152-EE15-452C-AE2C-76E66E72E632}"/>
            </a:ext>
          </a:extLst>
        </xdr:cNvPr>
        <xdr:cNvSpPr txBox="1"/>
      </xdr:nvSpPr>
      <xdr:spPr>
        <a:xfrm>
          <a:off x="7343913" y="5908261"/>
          <a:ext cx="3081388" cy="2713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FA81CB2B-0284-46B8-95EA-28E8DE5C5398}" type="TxLink">
            <a:rPr lang="en-US" sz="1200" b="1" i="0" u="none" strike="noStrike">
              <a:solidFill>
                <a:schemeClr val="bg1">
                  <a:lumMod val="50000"/>
                </a:schemeClr>
              </a:solidFill>
              <a:effectLst/>
              <a:latin typeface="+mn-lt"/>
              <a:ea typeface="+mn-ea"/>
              <a:cs typeface="+mn-cs"/>
            </a:rPr>
            <a:pPr marL="0" indent="0"/>
            <a:t>Geographic Revenue Performance by State</a:t>
          </a:fld>
          <a:endParaRPr lang="en-US" sz="1200" b="1" i="0" u="none" strike="noStrike">
            <a:solidFill>
              <a:schemeClr val="bg1">
                <a:lumMod val="50000"/>
              </a:schemeClr>
            </a:solidFill>
            <a:effectLst/>
            <a:latin typeface="+mn-lt"/>
            <a:ea typeface="+mn-ea"/>
            <a:cs typeface="+mn-cs"/>
          </a:endParaRPr>
        </a:p>
      </xdr:txBody>
    </xdr:sp>
    <xdr:clientData/>
  </xdr:oneCellAnchor>
  <xdr:twoCellAnchor>
    <xdr:from>
      <xdr:col>12</xdr:col>
      <xdr:colOff>69230</xdr:colOff>
      <xdr:row>32</xdr:row>
      <xdr:rowOff>71885</xdr:rowOff>
    </xdr:from>
    <xdr:to>
      <xdr:col>20</xdr:col>
      <xdr:colOff>3161</xdr:colOff>
      <xdr:row>43</xdr:row>
      <xdr:rowOff>165980</xdr:rowOff>
    </xdr:to>
    <mc:AlternateContent xmlns:mc="http://schemas.openxmlformats.org/markup-compatibility/2006">
      <mc:Choice xmlns:cx4="http://schemas.microsoft.com/office/drawing/2016/5/10/chartex" Requires="cx4">
        <xdr:graphicFrame macro="">
          <xdr:nvGraphicFramePr>
            <xdr:cNvPr id="1034" name="Chart 1033">
              <a:extLst>
                <a:ext uri="{FF2B5EF4-FFF2-40B4-BE49-F238E27FC236}">
                  <a16:creationId xmlns:a16="http://schemas.microsoft.com/office/drawing/2014/main" id="{FA30F098-B97F-493B-8114-7DDB1A4F1C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7384430" y="6167885"/>
              <a:ext cx="4810731" cy="218959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42862</xdr:colOff>
      <xdr:row>12</xdr:row>
      <xdr:rowOff>43943</xdr:rowOff>
    </xdr:from>
    <xdr:to>
      <xdr:col>2</xdr:col>
      <xdr:colOff>471180</xdr:colOff>
      <xdr:row>14</xdr:row>
      <xdr:rowOff>46708</xdr:rowOff>
    </xdr:to>
    <xdr:sp macro="" textlink="">
      <xdr:nvSpPr>
        <xdr:cNvPr id="33" name="Rectangle: Rounded Corners 32">
          <a:extLst>
            <a:ext uri="{FF2B5EF4-FFF2-40B4-BE49-F238E27FC236}">
              <a16:creationId xmlns:a16="http://schemas.microsoft.com/office/drawing/2014/main" id="{E754E3A5-CAA8-4607-899F-B096CCB1988F}"/>
            </a:ext>
          </a:extLst>
        </xdr:cNvPr>
        <xdr:cNvSpPr/>
      </xdr:nvSpPr>
      <xdr:spPr>
        <a:xfrm>
          <a:off x="42862" y="2256201"/>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42862</xdr:colOff>
      <xdr:row>15</xdr:row>
      <xdr:rowOff>148103</xdr:rowOff>
    </xdr:from>
    <xdr:to>
      <xdr:col>2</xdr:col>
      <xdr:colOff>471180</xdr:colOff>
      <xdr:row>17</xdr:row>
      <xdr:rowOff>150869</xdr:rowOff>
    </xdr:to>
    <xdr:sp macro="" textlink="">
      <xdr:nvSpPr>
        <xdr:cNvPr id="48" name="Rectangle: Rounded Corners 47">
          <a:extLst>
            <a:ext uri="{FF2B5EF4-FFF2-40B4-BE49-F238E27FC236}">
              <a16:creationId xmlns:a16="http://schemas.microsoft.com/office/drawing/2014/main" id="{25394956-A618-41A5-9D28-3FAC0368AFF6}"/>
            </a:ext>
          </a:extLst>
        </xdr:cNvPr>
        <xdr:cNvSpPr/>
      </xdr:nvSpPr>
      <xdr:spPr>
        <a:xfrm>
          <a:off x="42862" y="2913426"/>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42862</xdr:colOff>
      <xdr:row>19</xdr:row>
      <xdr:rowOff>86959</xdr:rowOff>
    </xdr:from>
    <xdr:to>
      <xdr:col>2</xdr:col>
      <xdr:colOff>471180</xdr:colOff>
      <xdr:row>21</xdr:row>
      <xdr:rowOff>89724</xdr:rowOff>
    </xdr:to>
    <xdr:sp macro="" textlink="">
      <xdr:nvSpPr>
        <xdr:cNvPr id="53" name="Rectangle: Rounded Corners 52">
          <a:extLst>
            <a:ext uri="{FF2B5EF4-FFF2-40B4-BE49-F238E27FC236}">
              <a16:creationId xmlns:a16="http://schemas.microsoft.com/office/drawing/2014/main" id="{3385056E-C5C0-4E8D-9532-6A7CB9D20C8F}"/>
            </a:ext>
          </a:extLst>
        </xdr:cNvPr>
        <xdr:cNvSpPr/>
      </xdr:nvSpPr>
      <xdr:spPr>
        <a:xfrm>
          <a:off x="42862" y="3589701"/>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42862</xdr:colOff>
      <xdr:row>22</xdr:row>
      <xdr:rowOff>162545</xdr:rowOff>
    </xdr:from>
    <xdr:to>
      <xdr:col>2</xdr:col>
      <xdr:colOff>471180</xdr:colOff>
      <xdr:row>24</xdr:row>
      <xdr:rowOff>165310</xdr:rowOff>
    </xdr:to>
    <xdr:sp macro="" textlink="">
      <xdr:nvSpPr>
        <xdr:cNvPr id="54" name="Rectangle: Rounded Corners 53">
          <a:extLst>
            <a:ext uri="{FF2B5EF4-FFF2-40B4-BE49-F238E27FC236}">
              <a16:creationId xmlns:a16="http://schemas.microsoft.com/office/drawing/2014/main" id="{889AF834-08D8-48A6-8211-107617859400}"/>
            </a:ext>
          </a:extLst>
        </xdr:cNvPr>
        <xdr:cNvSpPr/>
      </xdr:nvSpPr>
      <xdr:spPr>
        <a:xfrm>
          <a:off x="42862" y="4218351"/>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0</xdr:col>
      <xdr:colOff>428625</xdr:colOff>
      <xdr:row>12</xdr:row>
      <xdr:rowOff>15368</xdr:rowOff>
    </xdr:from>
    <xdr:ext cx="885824" cy="405432"/>
    <xdr:sp macro="" textlink="">
      <xdr:nvSpPr>
        <xdr:cNvPr id="1029" name="TextBox 1028">
          <a:hlinkClick xmlns:r="http://schemas.openxmlformats.org/officeDocument/2006/relationships" r:id="rId12"/>
          <a:extLst>
            <a:ext uri="{FF2B5EF4-FFF2-40B4-BE49-F238E27FC236}">
              <a16:creationId xmlns:a16="http://schemas.microsoft.com/office/drawing/2014/main" id="{0F9A20E4-14CC-4FC9-B9AE-52E92D8A0805}"/>
            </a:ext>
          </a:extLst>
        </xdr:cNvPr>
        <xdr:cNvSpPr txBox="1"/>
      </xdr:nvSpPr>
      <xdr:spPr>
        <a:xfrm>
          <a:off x="428625" y="2227626"/>
          <a:ext cx="885824"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2000" b="1">
              <a:solidFill>
                <a:schemeClr val="tx2"/>
              </a:solidFill>
              <a:effectLst/>
              <a:latin typeface="+mn-lt"/>
              <a:ea typeface="+mn-ea"/>
              <a:cs typeface="+mn-cs"/>
            </a:rPr>
            <a:t>Home</a:t>
          </a:r>
          <a:endParaRPr lang="en-US" sz="2000">
            <a:solidFill>
              <a:schemeClr val="tx2"/>
            </a:solidFill>
            <a:effectLst/>
            <a:latin typeface="+mn-lt"/>
            <a:ea typeface="+mn-ea"/>
            <a:cs typeface="+mn-cs"/>
          </a:endParaRPr>
        </a:p>
      </xdr:txBody>
    </xdr:sp>
    <xdr:clientData/>
  </xdr:oneCellAnchor>
  <xdr:oneCellAnchor>
    <xdr:from>
      <xdr:col>0</xdr:col>
      <xdr:colOff>19050</xdr:colOff>
      <xdr:row>15</xdr:row>
      <xdr:rowOff>119528</xdr:rowOff>
    </xdr:from>
    <xdr:ext cx="1728787" cy="374141"/>
    <xdr:sp macro="" textlink="">
      <xdr:nvSpPr>
        <xdr:cNvPr id="1030" name="TextBox 1029">
          <a:hlinkClick xmlns:r="http://schemas.openxmlformats.org/officeDocument/2006/relationships" r:id="rId13"/>
          <a:extLst>
            <a:ext uri="{FF2B5EF4-FFF2-40B4-BE49-F238E27FC236}">
              <a16:creationId xmlns:a16="http://schemas.microsoft.com/office/drawing/2014/main" id="{49E96673-219A-4231-A695-D6354ACBEE4C}"/>
            </a:ext>
          </a:extLst>
        </xdr:cNvPr>
        <xdr:cNvSpPr txBox="1"/>
      </xdr:nvSpPr>
      <xdr:spPr>
        <a:xfrm>
          <a:off x="19050" y="2884851"/>
          <a:ext cx="172878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baseline="0">
              <a:solidFill>
                <a:schemeClr val="tx2"/>
              </a:solidFill>
              <a:effectLst/>
              <a:latin typeface="+mn-lt"/>
              <a:ea typeface="+mn-ea"/>
              <a:cs typeface="+mn-cs"/>
            </a:rPr>
            <a:t>Revenue</a:t>
          </a:r>
          <a:r>
            <a:rPr lang="en-US" sz="1700" b="1" baseline="0">
              <a:solidFill>
                <a:schemeClr val="tx2"/>
              </a:solidFill>
              <a:effectLst/>
              <a:latin typeface="+mn-lt"/>
              <a:ea typeface="+mn-ea"/>
              <a:cs typeface="+mn-cs"/>
            </a:rPr>
            <a:t> Insight</a:t>
          </a:r>
          <a:endParaRPr lang="en-US" sz="1700" b="1">
            <a:solidFill>
              <a:schemeClr val="tx2"/>
            </a:solidFill>
            <a:effectLst/>
            <a:latin typeface="+mn-lt"/>
            <a:ea typeface="+mn-ea"/>
            <a:cs typeface="+mn-cs"/>
          </a:endParaRPr>
        </a:p>
      </xdr:txBody>
    </xdr:sp>
    <xdr:clientData/>
  </xdr:oneCellAnchor>
  <xdr:oneCellAnchor>
    <xdr:from>
      <xdr:col>0</xdr:col>
      <xdr:colOff>9525</xdr:colOff>
      <xdr:row>19</xdr:row>
      <xdr:rowOff>77434</xdr:rowOff>
    </xdr:from>
    <xdr:ext cx="1747837" cy="374141"/>
    <xdr:sp macro="" textlink="">
      <xdr:nvSpPr>
        <xdr:cNvPr id="1031" name="TextBox 1030">
          <a:hlinkClick xmlns:r="http://schemas.openxmlformats.org/officeDocument/2006/relationships" r:id="rId14"/>
          <a:extLst>
            <a:ext uri="{FF2B5EF4-FFF2-40B4-BE49-F238E27FC236}">
              <a16:creationId xmlns:a16="http://schemas.microsoft.com/office/drawing/2014/main" id="{1634D377-45EE-4DD4-B32B-10C530481DAF}"/>
            </a:ext>
          </a:extLst>
        </xdr:cNvPr>
        <xdr:cNvSpPr txBox="1"/>
      </xdr:nvSpPr>
      <xdr:spPr>
        <a:xfrm>
          <a:off x="9525" y="3580176"/>
          <a:ext cx="174783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baseline="0">
              <a:solidFill>
                <a:schemeClr val="tx2"/>
              </a:solidFill>
              <a:effectLst/>
              <a:latin typeface="+mn-lt"/>
              <a:ea typeface="+mn-ea"/>
              <a:cs typeface="+mn-cs"/>
            </a:rPr>
            <a:t>Regional Insight</a:t>
          </a:r>
          <a:endParaRPr lang="en-US" sz="1800" b="1">
            <a:solidFill>
              <a:schemeClr val="tx2"/>
            </a:solidFill>
            <a:effectLst/>
            <a:latin typeface="+mn-lt"/>
            <a:ea typeface="+mn-ea"/>
            <a:cs typeface="+mn-cs"/>
          </a:endParaRPr>
        </a:p>
      </xdr:txBody>
    </xdr:sp>
    <xdr:clientData/>
  </xdr:oneCellAnchor>
  <xdr:twoCellAnchor>
    <xdr:from>
      <xdr:col>0</xdr:col>
      <xdr:colOff>42862</xdr:colOff>
      <xdr:row>26</xdr:row>
      <xdr:rowOff>25200</xdr:rowOff>
    </xdr:from>
    <xdr:to>
      <xdr:col>2</xdr:col>
      <xdr:colOff>471180</xdr:colOff>
      <xdr:row>28</xdr:row>
      <xdr:rowOff>27966</xdr:rowOff>
    </xdr:to>
    <xdr:sp macro="" textlink="">
      <xdr:nvSpPr>
        <xdr:cNvPr id="1035" name="Rectangle: Rounded Corners 1034">
          <a:extLst>
            <a:ext uri="{FF2B5EF4-FFF2-40B4-BE49-F238E27FC236}">
              <a16:creationId xmlns:a16="http://schemas.microsoft.com/office/drawing/2014/main" id="{AC77F34B-33EF-4602-822B-6BDDE9A75300}"/>
            </a:ext>
          </a:extLst>
        </xdr:cNvPr>
        <xdr:cNvSpPr/>
      </xdr:nvSpPr>
      <xdr:spPr>
        <a:xfrm>
          <a:off x="42862" y="4818426"/>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0</xdr:col>
      <xdr:colOff>0</xdr:colOff>
      <xdr:row>22</xdr:row>
      <xdr:rowOff>143495</xdr:rowOff>
    </xdr:from>
    <xdr:ext cx="1747837" cy="358431"/>
    <xdr:sp macro="" textlink="">
      <xdr:nvSpPr>
        <xdr:cNvPr id="1036" name="TextBox 1035">
          <a:hlinkClick xmlns:r="http://schemas.openxmlformats.org/officeDocument/2006/relationships" r:id="rId15"/>
          <a:extLst>
            <a:ext uri="{FF2B5EF4-FFF2-40B4-BE49-F238E27FC236}">
              <a16:creationId xmlns:a16="http://schemas.microsoft.com/office/drawing/2014/main" id="{FB17F92D-A9F6-4F1E-9C05-89700FBCEFD5}"/>
            </a:ext>
          </a:extLst>
        </xdr:cNvPr>
        <xdr:cNvSpPr txBox="1"/>
      </xdr:nvSpPr>
      <xdr:spPr>
        <a:xfrm>
          <a:off x="0" y="4199301"/>
          <a:ext cx="1747837" cy="358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700" b="1" baseline="0">
              <a:solidFill>
                <a:schemeClr val="tx2"/>
              </a:solidFill>
              <a:effectLst/>
              <a:latin typeface="+mn-lt"/>
              <a:ea typeface="+mn-ea"/>
              <a:cs typeface="+mn-cs"/>
            </a:rPr>
            <a:t>Revenue Analysis</a:t>
          </a:r>
          <a:endParaRPr lang="en-US" sz="1700" b="1">
            <a:solidFill>
              <a:schemeClr val="tx2"/>
            </a:solidFill>
            <a:effectLst/>
            <a:latin typeface="+mn-lt"/>
            <a:ea typeface="+mn-ea"/>
            <a:cs typeface="+mn-cs"/>
          </a:endParaRPr>
        </a:p>
      </xdr:txBody>
    </xdr:sp>
    <xdr:clientData/>
  </xdr:oneCellAnchor>
  <xdr:oneCellAnchor>
    <xdr:from>
      <xdr:col>0</xdr:col>
      <xdr:colOff>0</xdr:colOff>
      <xdr:row>26</xdr:row>
      <xdr:rowOff>15675</xdr:rowOff>
    </xdr:from>
    <xdr:ext cx="1747837" cy="358431"/>
    <xdr:sp macro="" textlink="">
      <xdr:nvSpPr>
        <xdr:cNvPr id="1037" name="TextBox 1036">
          <a:hlinkClick xmlns:r="http://schemas.openxmlformats.org/officeDocument/2006/relationships" r:id="rId16"/>
          <a:extLst>
            <a:ext uri="{FF2B5EF4-FFF2-40B4-BE49-F238E27FC236}">
              <a16:creationId xmlns:a16="http://schemas.microsoft.com/office/drawing/2014/main" id="{C4F8075E-3BB1-4ED3-A4FD-EF8C0E07922C}"/>
            </a:ext>
          </a:extLst>
        </xdr:cNvPr>
        <xdr:cNvSpPr txBox="1"/>
      </xdr:nvSpPr>
      <xdr:spPr>
        <a:xfrm>
          <a:off x="0" y="4808901"/>
          <a:ext cx="1747837" cy="358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700" b="1" baseline="0">
              <a:solidFill>
                <a:schemeClr val="tx2"/>
              </a:solidFill>
              <a:effectLst/>
              <a:latin typeface="+mn-lt"/>
              <a:ea typeface="+mn-ea"/>
              <a:cs typeface="+mn-cs"/>
            </a:rPr>
            <a:t>Regional Analysis</a:t>
          </a:r>
          <a:endParaRPr lang="en-US" sz="1700" b="1">
            <a:solidFill>
              <a:schemeClr val="tx2"/>
            </a:solidFill>
            <a:effectLst/>
            <a:latin typeface="+mn-lt"/>
            <a:ea typeface="+mn-ea"/>
            <a:cs typeface="+mn-cs"/>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0</xdr:col>
      <xdr:colOff>138112</xdr:colOff>
      <xdr:row>10</xdr:row>
      <xdr:rowOff>28575</xdr:rowOff>
    </xdr:from>
    <xdr:to>
      <xdr:col>2</xdr:col>
      <xdr:colOff>576262</xdr:colOff>
      <xdr:row>12</xdr:row>
      <xdr:rowOff>19050</xdr:rowOff>
    </xdr:to>
    <xdr:sp macro="" textlink="">
      <xdr:nvSpPr>
        <xdr:cNvPr id="2" name="Rectangle: Rounded Corners 1">
          <a:extLst>
            <a:ext uri="{FF2B5EF4-FFF2-40B4-BE49-F238E27FC236}">
              <a16:creationId xmlns:a16="http://schemas.microsoft.com/office/drawing/2014/main" id="{34E816F8-F26A-4742-9189-68311138F66D}"/>
            </a:ext>
          </a:extLst>
        </xdr:cNvPr>
        <xdr:cNvSpPr/>
      </xdr:nvSpPr>
      <xdr:spPr>
        <a:xfrm>
          <a:off x="138112" y="1933575"/>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138112</xdr:colOff>
      <xdr:row>13</xdr:row>
      <xdr:rowOff>114300</xdr:rowOff>
    </xdr:from>
    <xdr:to>
      <xdr:col>2</xdr:col>
      <xdr:colOff>576262</xdr:colOff>
      <xdr:row>15</xdr:row>
      <xdr:rowOff>104775</xdr:rowOff>
    </xdr:to>
    <xdr:sp macro="" textlink="">
      <xdr:nvSpPr>
        <xdr:cNvPr id="3" name="Rectangle: Rounded Corners 2">
          <a:extLst>
            <a:ext uri="{FF2B5EF4-FFF2-40B4-BE49-F238E27FC236}">
              <a16:creationId xmlns:a16="http://schemas.microsoft.com/office/drawing/2014/main" id="{14984CFF-D02A-40B3-B5BF-B612418F5045}"/>
            </a:ext>
          </a:extLst>
        </xdr:cNvPr>
        <xdr:cNvSpPr/>
      </xdr:nvSpPr>
      <xdr:spPr>
        <a:xfrm>
          <a:off x="138112" y="2590800"/>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138112</xdr:colOff>
      <xdr:row>17</xdr:row>
      <xdr:rowOff>28575</xdr:rowOff>
    </xdr:from>
    <xdr:to>
      <xdr:col>2</xdr:col>
      <xdr:colOff>576262</xdr:colOff>
      <xdr:row>19</xdr:row>
      <xdr:rowOff>19050</xdr:rowOff>
    </xdr:to>
    <xdr:sp macro="" textlink="">
      <xdr:nvSpPr>
        <xdr:cNvPr id="4" name="Rectangle: Rounded Corners 3">
          <a:extLst>
            <a:ext uri="{FF2B5EF4-FFF2-40B4-BE49-F238E27FC236}">
              <a16:creationId xmlns:a16="http://schemas.microsoft.com/office/drawing/2014/main" id="{B101655A-E8D2-445F-A53D-66455324BD6C}"/>
            </a:ext>
          </a:extLst>
        </xdr:cNvPr>
        <xdr:cNvSpPr/>
      </xdr:nvSpPr>
      <xdr:spPr>
        <a:xfrm>
          <a:off x="138112" y="3267075"/>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138112</xdr:colOff>
      <xdr:row>20</xdr:row>
      <xdr:rowOff>85725</xdr:rowOff>
    </xdr:from>
    <xdr:to>
      <xdr:col>2</xdr:col>
      <xdr:colOff>576262</xdr:colOff>
      <xdr:row>22</xdr:row>
      <xdr:rowOff>76200</xdr:rowOff>
    </xdr:to>
    <xdr:sp macro="" textlink="">
      <xdr:nvSpPr>
        <xdr:cNvPr id="5" name="Rectangle: Rounded Corners 4">
          <a:extLst>
            <a:ext uri="{FF2B5EF4-FFF2-40B4-BE49-F238E27FC236}">
              <a16:creationId xmlns:a16="http://schemas.microsoft.com/office/drawing/2014/main" id="{48F37FD2-DA77-427C-9E4D-060791C8184A}"/>
            </a:ext>
          </a:extLst>
        </xdr:cNvPr>
        <xdr:cNvSpPr/>
      </xdr:nvSpPr>
      <xdr:spPr>
        <a:xfrm>
          <a:off x="138112" y="3895725"/>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0</xdr:col>
      <xdr:colOff>523875</xdr:colOff>
      <xdr:row>10</xdr:row>
      <xdr:rowOff>0</xdr:rowOff>
    </xdr:from>
    <xdr:ext cx="885824" cy="405432"/>
    <xdr:sp macro="" textlink="">
      <xdr:nvSpPr>
        <xdr:cNvPr id="6" name="TextBox 5">
          <a:hlinkClick xmlns:r="http://schemas.openxmlformats.org/officeDocument/2006/relationships" r:id="rId1"/>
          <a:extLst>
            <a:ext uri="{FF2B5EF4-FFF2-40B4-BE49-F238E27FC236}">
              <a16:creationId xmlns:a16="http://schemas.microsoft.com/office/drawing/2014/main" id="{228E0297-204C-41E5-8733-604AA0582834}"/>
            </a:ext>
          </a:extLst>
        </xdr:cNvPr>
        <xdr:cNvSpPr txBox="1"/>
      </xdr:nvSpPr>
      <xdr:spPr>
        <a:xfrm>
          <a:off x="523875" y="1905000"/>
          <a:ext cx="885824"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2000" b="1">
              <a:solidFill>
                <a:schemeClr val="tx2"/>
              </a:solidFill>
              <a:effectLst/>
              <a:latin typeface="+mn-lt"/>
              <a:ea typeface="+mn-ea"/>
              <a:cs typeface="+mn-cs"/>
            </a:rPr>
            <a:t>Home</a:t>
          </a:r>
          <a:endParaRPr lang="en-US" sz="2000">
            <a:solidFill>
              <a:schemeClr val="tx2"/>
            </a:solidFill>
            <a:effectLst/>
            <a:latin typeface="+mn-lt"/>
            <a:ea typeface="+mn-ea"/>
            <a:cs typeface="+mn-cs"/>
          </a:endParaRPr>
        </a:p>
      </xdr:txBody>
    </xdr:sp>
    <xdr:clientData/>
  </xdr:oneCellAnchor>
  <xdr:oneCellAnchor>
    <xdr:from>
      <xdr:col>0</xdr:col>
      <xdr:colOff>114300</xdr:colOff>
      <xdr:row>13</xdr:row>
      <xdr:rowOff>85725</xdr:rowOff>
    </xdr:from>
    <xdr:ext cx="1728787" cy="374141"/>
    <xdr:sp macro="" textlink="">
      <xdr:nvSpPr>
        <xdr:cNvPr id="7" name="TextBox 6">
          <a:hlinkClick xmlns:r="http://schemas.openxmlformats.org/officeDocument/2006/relationships" r:id="rId2"/>
          <a:extLst>
            <a:ext uri="{FF2B5EF4-FFF2-40B4-BE49-F238E27FC236}">
              <a16:creationId xmlns:a16="http://schemas.microsoft.com/office/drawing/2014/main" id="{7AC5DF73-C628-4353-8DF9-141EEF3374CA}"/>
            </a:ext>
          </a:extLst>
        </xdr:cNvPr>
        <xdr:cNvSpPr txBox="1"/>
      </xdr:nvSpPr>
      <xdr:spPr>
        <a:xfrm>
          <a:off x="114300" y="2562225"/>
          <a:ext cx="172878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baseline="0">
              <a:solidFill>
                <a:schemeClr val="tx2"/>
              </a:solidFill>
              <a:effectLst/>
              <a:latin typeface="+mn-lt"/>
              <a:ea typeface="+mn-ea"/>
              <a:cs typeface="+mn-cs"/>
            </a:rPr>
            <a:t>Revenue</a:t>
          </a:r>
          <a:r>
            <a:rPr lang="en-US" sz="1700" b="1" baseline="0">
              <a:solidFill>
                <a:schemeClr val="tx2"/>
              </a:solidFill>
              <a:effectLst/>
              <a:latin typeface="+mn-lt"/>
              <a:ea typeface="+mn-ea"/>
              <a:cs typeface="+mn-cs"/>
            </a:rPr>
            <a:t> Insight</a:t>
          </a:r>
          <a:endParaRPr lang="en-US" sz="1700" b="1">
            <a:solidFill>
              <a:schemeClr val="tx2"/>
            </a:solidFill>
            <a:effectLst/>
            <a:latin typeface="+mn-lt"/>
            <a:ea typeface="+mn-ea"/>
            <a:cs typeface="+mn-cs"/>
          </a:endParaRPr>
        </a:p>
      </xdr:txBody>
    </xdr:sp>
    <xdr:clientData/>
  </xdr:oneCellAnchor>
  <xdr:oneCellAnchor>
    <xdr:from>
      <xdr:col>0</xdr:col>
      <xdr:colOff>104775</xdr:colOff>
      <xdr:row>17</xdr:row>
      <xdr:rowOff>19050</xdr:rowOff>
    </xdr:from>
    <xdr:ext cx="1747837" cy="374141"/>
    <xdr:sp macro="" textlink="">
      <xdr:nvSpPr>
        <xdr:cNvPr id="8" name="TextBox 7">
          <a:hlinkClick xmlns:r="http://schemas.openxmlformats.org/officeDocument/2006/relationships" r:id="rId3"/>
          <a:extLst>
            <a:ext uri="{FF2B5EF4-FFF2-40B4-BE49-F238E27FC236}">
              <a16:creationId xmlns:a16="http://schemas.microsoft.com/office/drawing/2014/main" id="{545F9697-22D6-483D-8A28-D714A9847280}"/>
            </a:ext>
          </a:extLst>
        </xdr:cNvPr>
        <xdr:cNvSpPr txBox="1"/>
      </xdr:nvSpPr>
      <xdr:spPr>
        <a:xfrm>
          <a:off x="104775" y="3257550"/>
          <a:ext cx="174783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baseline="0">
              <a:solidFill>
                <a:schemeClr val="tx2"/>
              </a:solidFill>
              <a:effectLst/>
              <a:latin typeface="+mn-lt"/>
              <a:ea typeface="+mn-ea"/>
              <a:cs typeface="+mn-cs"/>
            </a:rPr>
            <a:t>Regional Insight</a:t>
          </a:r>
          <a:endParaRPr lang="en-US" sz="1800" b="1">
            <a:solidFill>
              <a:schemeClr val="tx2"/>
            </a:solidFill>
            <a:effectLst/>
            <a:latin typeface="+mn-lt"/>
            <a:ea typeface="+mn-ea"/>
            <a:cs typeface="+mn-cs"/>
          </a:endParaRPr>
        </a:p>
      </xdr:txBody>
    </xdr:sp>
    <xdr:clientData/>
  </xdr:oneCellAnchor>
  <xdr:twoCellAnchor>
    <xdr:from>
      <xdr:col>0</xdr:col>
      <xdr:colOff>138112</xdr:colOff>
      <xdr:row>23</xdr:row>
      <xdr:rowOff>114300</xdr:rowOff>
    </xdr:from>
    <xdr:to>
      <xdr:col>2</xdr:col>
      <xdr:colOff>576262</xdr:colOff>
      <xdr:row>25</xdr:row>
      <xdr:rowOff>104775</xdr:rowOff>
    </xdr:to>
    <xdr:sp macro="" textlink="">
      <xdr:nvSpPr>
        <xdr:cNvPr id="9" name="Rectangle: Rounded Corners 8">
          <a:extLst>
            <a:ext uri="{FF2B5EF4-FFF2-40B4-BE49-F238E27FC236}">
              <a16:creationId xmlns:a16="http://schemas.microsoft.com/office/drawing/2014/main" id="{A3CA8724-EBDE-4658-AB68-8BC0B532C08E}"/>
            </a:ext>
          </a:extLst>
        </xdr:cNvPr>
        <xdr:cNvSpPr/>
      </xdr:nvSpPr>
      <xdr:spPr>
        <a:xfrm>
          <a:off x="138112" y="4495800"/>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0</xdr:col>
      <xdr:colOff>95250</xdr:colOff>
      <xdr:row>20</xdr:row>
      <xdr:rowOff>66675</xdr:rowOff>
    </xdr:from>
    <xdr:ext cx="1747837" cy="358431"/>
    <xdr:sp macro="" textlink="">
      <xdr:nvSpPr>
        <xdr:cNvPr id="10" name="TextBox 9">
          <a:hlinkClick xmlns:r="http://schemas.openxmlformats.org/officeDocument/2006/relationships" r:id="rId4"/>
          <a:extLst>
            <a:ext uri="{FF2B5EF4-FFF2-40B4-BE49-F238E27FC236}">
              <a16:creationId xmlns:a16="http://schemas.microsoft.com/office/drawing/2014/main" id="{B6D65BD8-89AD-4D35-9783-8B441EB3AF3D}"/>
            </a:ext>
          </a:extLst>
        </xdr:cNvPr>
        <xdr:cNvSpPr txBox="1"/>
      </xdr:nvSpPr>
      <xdr:spPr>
        <a:xfrm>
          <a:off x="95250" y="3876675"/>
          <a:ext cx="1747837" cy="358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700" b="1" baseline="0">
              <a:solidFill>
                <a:schemeClr val="tx2"/>
              </a:solidFill>
              <a:effectLst/>
              <a:latin typeface="+mn-lt"/>
              <a:ea typeface="+mn-ea"/>
              <a:cs typeface="+mn-cs"/>
            </a:rPr>
            <a:t>Revenue Analysis</a:t>
          </a:r>
          <a:endParaRPr lang="en-US" sz="1700" b="1">
            <a:solidFill>
              <a:schemeClr val="tx2"/>
            </a:solidFill>
            <a:effectLst/>
            <a:latin typeface="+mn-lt"/>
            <a:ea typeface="+mn-ea"/>
            <a:cs typeface="+mn-cs"/>
          </a:endParaRPr>
        </a:p>
      </xdr:txBody>
    </xdr:sp>
    <xdr:clientData/>
  </xdr:oneCellAnchor>
  <xdr:oneCellAnchor>
    <xdr:from>
      <xdr:col>0</xdr:col>
      <xdr:colOff>95250</xdr:colOff>
      <xdr:row>23</xdr:row>
      <xdr:rowOff>104775</xdr:rowOff>
    </xdr:from>
    <xdr:ext cx="1747837" cy="358431"/>
    <xdr:sp macro="" textlink="">
      <xdr:nvSpPr>
        <xdr:cNvPr id="11" name="TextBox 10">
          <a:hlinkClick xmlns:r="http://schemas.openxmlformats.org/officeDocument/2006/relationships" r:id="rId5"/>
          <a:extLst>
            <a:ext uri="{FF2B5EF4-FFF2-40B4-BE49-F238E27FC236}">
              <a16:creationId xmlns:a16="http://schemas.microsoft.com/office/drawing/2014/main" id="{F30111D1-E48E-4B28-9A12-ECB26D26C189}"/>
            </a:ext>
          </a:extLst>
        </xdr:cNvPr>
        <xdr:cNvSpPr txBox="1"/>
      </xdr:nvSpPr>
      <xdr:spPr>
        <a:xfrm>
          <a:off x="95250" y="4486275"/>
          <a:ext cx="1747837" cy="358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700" b="1" baseline="0">
              <a:solidFill>
                <a:schemeClr val="tx2"/>
              </a:solidFill>
              <a:effectLst/>
              <a:latin typeface="+mn-lt"/>
              <a:ea typeface="+mn-ea"/>
              <a:cs typeface="+mn-cs"/>
            </a:rPr>
            <a:t>Regional Analysis</a:t>
          </a:r>
          <a:endParaRPr lang="en-US" sz="1700" b="1">
            <a:solidFill>
              <a:schemeClr val="tx2"/>
            </a:solidFill>
            <a:effectLst/>
            <a:latin typeface="+mn-lt"/>
            <a:ea typeface="+mn-ea"/>
            <a:cs typeface="+mn-cs"/>
          </a:endParaRPr>
        </a:p>
      </xdr:txBody>
    </xdr:sp>
    <xdr:clientData/>
  </xdr:oneCellAnchor>
  <xdr:twoCellAnchor editAs="oneCell">
    <xdr:from>
      <xdr:col>0</xdr:col>
      <xdr:colOff>342900</xdr:colOff>
      <xdr:row>0</xdr:row>
      <xdr:rowOff>133350</xdr:rowOff>
    </xdr:from>
    <xdr:to>
      <xdr:col>2</xdr:col>
      <xdr:colOff>228078</xdr:colOff>
      <xdr:row>5</xdr:row>
      <xdr:rowOff>105621</xdr:rowOff>
    </xdr:to>
    <xdr:pic>
      <xdr:nvPicPr>
        <xdr:cNvPr id="12" name="Picture 11">
          <a:extLst>
            <a:ext uri="{FF2B5EF4-FFF2-40B4-BE49-F238E27FC236}">
              <a16:creationId xmlns:a16="http://schemas.microsoft.com/office/drawing/2014/main" id="{B325DD33-ECD3-40F9-B18A-96AC6E3A5D96}"/>
            </a:ext>
          </a:extLst>
        </xdr:cNvPr>
        <xdr:cNvPicPr>
          <a:picLocks noChangeAspect="1"/>
        </xdr:cNvPicPr>
      </xdr:nvPicPr>
      <xdr:blipFill rotWithShape="1">
        <a:blip xmlns:r="http://schemas.openxmlformats.org/officeDocument/2006/relationships" r:embed="rId6" cstate="print">
          <a:lum bright="70000" contrast="-70000"/>
          <a:extLst>
            <a:ext uri="{28A0092B-C50C-407E-A947-70E740481C1C}">
              <a14:useLocalDpi xmlns:a14="http://schemas.microsoft.com/office/drawing/2010/main" val="0"/>
            </a:ext>
          </a:extLst>
        </a:blip>
        <a:srcRect l="5470" t="12755" r="2222" b="10322"/>
        <a:stretch>
          <a:fillRect/>
        </a:stretch>
      </xdr:blipFill>
      <xdr:spPr>
        <a:xfrm>
          <a:off x="342900" y="133350"/>
          <a:ext cx="1104378" cy="9247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31</xdr:col>
      <xdr:colOff>45827</xdr:colOff>
      <xdr:row>50</xdr:row>
      <xdr:rowOff>30193</xdr:rowOff>
    </xdr:from>
    <xdr:to>
      <xdr:col>37</xdr:col>
      <xdr:colOff>843770</xdr:colOff>
      <xdr:row>64</xdr:row>
      <xdr:rowOff>131554</xdr:rowOff>
    </xdr:to>
    <xdr:graphicFrame macro="">
      <xdr:nvGraphicFramePr>
        <xdr:cNvPr id="8" name="Chart 7">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185185</xdr:colOff>
      <xdr:row>8</xdr:row>
      <xdr:rowOff>159953</xdr:rowOff>
    </xdr:from>
    <xdr:to>
      <xdr:col>2</xdr:col>
      <xdr:colOff>616328</xdr:colOff>
      <xdr:row>10</xdr:row>
      <xdr:rowOff>159187</xdr:rowOff>
    </xdr:to>
    <xdr:sp macro="" textlink="">
      <xdr:nvSpPr>
        <xdr:cNvPr id="2" name="Rectangle: Rounded Corners 1">
          <a:extLst>
            <a:ext uri="{FF2B5EF4-FFF2-40B4-BE49-F238E27FC236}">
              <a16:creationId xmlns:a16="http://schemas.microsoft.com/office/drawing/2014/main" id="{4843949F-F225-4D50-BA98-956FD7E064E3}"/>
            </a:ext>
          </a:extLst>
        </xdr:cNvPr>
        <xdr:cNvSpPr/>
      </xdr:nvSpPr>
      <xdr:spPr>
        <a:xfrm>
          <a:off x="185185" y="1648919"/>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185185</xdr:colOff>
      <xdr:row>12</xdr:row>
      <xdr:rowOff>72696</xdr:rowOff>
    </xdr:from>
    <xdr:to>
      <xdr:col>2</xdr:col>
      <xdr:colOff>616328</xdr:colOff>
      <xdr:row>14</xdr:row>
      <xdr:rowOff>71929</xdr:rowOff>
    </xdr:to>
    <xdr:sp macro="" textlink="">
      <xdr:nvSpPr>
        <xdr:cNvPr id="3" name="Rectangle: Rounded Corners 2">
          <a:extLst>
            <a:ext uri="{FF2B5EF4-FFF2-40B4-BE49-F238E27FC236}">
              <a16:creationId xmlns:a16="http://schemas.microsoft.com/office/drawing/2014/main" id="{45A13EDA-5B34-4606-A5BF-6E1C0E2B1203}"/>
            </a:ext>
          </a:extLst>
        </xdr:cNvPr>
        <xdr:cNvSpPr/>
      </xdr:nvSpPr>
      <xdr:spPr>
        <a:xfrm>
          <a:off x="185185" y="2306144"/>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185185</xdr:colOff>
      <xdr:row>16</xdr:row>
      <xdr:rowOff>4488</xdr:rowOff>
    </xdr:from>
    <xdr:to>
      <xdr:col>2</xdr:col>
      <xdr:colOff>616328</xdr:colOff>
      <xdr:row>18</xdr:row>
      <xdr:rowOff>3722</xdr:rowOff>
    </xdr:to>
    <xdr:sp macro="" textlink="">
      <xdr:nvSpPr>
        <xdr:cNvPr id="4" name="Rectangle: Rounded Corners 3">
          <a:extLst>
            <a:ext uri="{FF2B5EF4-FFF2-40B4-BE49-F238E27FC236}">
              <a16:creationId xmlns:a16="http://schemas.microsoft.com/office/drawing/2014/main" id="{FCFF75D9-087D-4051-BBB4-AF77E717525A}"/>
            </a:ext>
          </a:extLst>
        </xdr:cNvPr>
        <xdr:cNvSpPr/>
      </xdr:nvSpPr>
      <xdr:spPr>
        <a:xfrm>
          <a:off x="185185" y="2982419"/>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185185</xdr:colOff>
      <xdr:row>19</xdr:row>
      <xdr:rowOff>74776</xdr:rowOff>
    </xdr:from>
    <xdr:to>
      <xdr:col>2</xdr:col>
      <xdr:colOff>616328</xdr:colOff>
      <xdr:row>21</xdr:row>
      <xdr:rowOff>74010</xdr:rowOff>
    </xdr:to>
    <xdr:sp macro="" textlink="">
      <xdr:nvSpPr>
        <xdr:cNvPr id="5" name="Rectangle: Rounded Corners 4">
          <a:extLst>
            <a:ext uri="{FF2B5EF4-FFF2-40B4-BE49-F238E27FC236}">
              <a16:creationId xmlns:a16="http://schemas.microsoft.com/office/drawing/2014/main" id="{C4FD98D9-D6E7-49E6-8ABB-2DE410DBEA00}"/>
            </a:ext>
          </a:extLst>
        </xdr:cNvPr>
        <xdr:cNvSpPr/>
      </xdr:nvSpPr>
      <xdr:spPr>
        <a:xfrm>
          <a:off x="185185" y="3611069"/>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0</xdr:col>
      <xdr:colOff>570948</xdr:colOff>
      <xdr:row>8</xdr:row>
      <xdr:rowOff>131378</xdr:rowOff>
    </xdr:from>
    <xdr:ext cx="885824" cy="405432"/>
    <xdr:sp macro="" textlink="">
      <xdr:nvSpPr>
        <xdr:cNvPr id="6" name="TextBox 5">
          <a:hlinkClick xmlns:r="http://schemas.openxmlformats.org/officeDocument/2006/relationships" r:id="rId2"/>
          <a:extLst>
            <a:ext uri="{FF2B5EF4-FFF2-40B4-BE49-F238E27FC236}">
              <a16:creationId xmlns:a16="http://schemas.microsoft.com/office/drawing/2014/main" id="{E6CC8E91-9AEE-4433-8E7B-D959541CB7E9}"/>
            </a:ext>
          </a:extLst>
        </xdr:cNvPr>
        <xdr:cNvSpPr txBox="1"/>
      </xdr:nvSpPr>
      <xdr:spPr>
        <a:xfrm>
          <a:off x="570948" y="1620344"/>
          <a:ext cx="885824"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2000" b="1">
              <a:solidFill>
                <a:schemeClr val="tx2"/>
              </a:solidFill>
              <a:effectLst/>
              <a:latin typeface="+mn-lt"/>
              <a:ea typeface="+mn-ea"/>
              <a:cs typeface="+mn-cs"/>
            </a:rPr>
            <a:t>Home</a:t>
          </a:r>
          <a:endParaRPr lang="en-US" sz="2000">
            <a:solidFill>
              <a:schemeClr val="tx2"/>
            </a:solidFill>
            <a:effectLst/>
            <a:latin typeface="+mn-lt"/>
            <a:ea typeface="+mn-ea"/>
            <a:cs typeface="+mn-cs"/>
          </a:endParaRPr>
        </a:p>
      </xdr:txBody>
    </xdr:sp>
    <xdr:clientData/>
  </xdr:oneCellAnchor>
  <xdr:oneCellAnchor>
    <xdr:from>
      <xdr:col>0</xdr:col>
      <xdr:colOff>161373</xdr:colOff>
      <xdr:row>12</xdr:row>
      <xdr:rowOff>44121</xdr:rowOff>
    </xdr:from>
    <xdr:ext cx="1728787" cy="374141"/>
    <xdr:sp macro="" textlink="">
      <xdr:nvSpPr>
        <xdr:cNvPr id="7" name="TextBox 6">
          <a:hlinkClick xmlns:r="http://schemas.openxmlformats.org/officeDocument/2006/relationships" r:id="rId3"/>
          <a:extLst>
            <a:ext uri="{FF2B5EF4-FFF2-40B4-BE49-F238E27FC236}">
              <a16:creationId xmlns:a16="http://schemas.microsoft.com/office/drawing/2014/main" id="{C5D17394-5A7D-49C6-9FE1-50F243459F8D}"/>
            </a:ext>
          </a:extLst>
        </xdr:cNvPr>
        <xdr:cNvSpPr txBox="1"/>
      </xdr:nvSpPr>
      <xdr:spPr>
        <a:xfrm>
          <a:off x="161373" y="2277569"/>
          <a:ext cx="172878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baseline="0">
              <a:solidFill>
                <a:schemeClr val="tx2"/>
              </a:solidFill>
              <a:effectLst/>
              <a:latin typeface="+mn-lt"/>
              <a:ea typeface="+mn-ea"/>
              <a:cs typeface="+mn-cs"/>
            </a:rPr>
            <a:t>Revenue</a:t>
          </a:r>
          <a:r>
            <a:rPr lang="en-US" sz="1700" b="1" baseline="0">
              <a:solidFill>
                <a:schemeClr val="tx2"/>
              </a:solidFill>
              <a:effectLst/>
              <a:latin typeface="+mn-lt"/>
              <a:ea typeface="+mn-ea"/>
              <a:cs typeface="+mn-cs"/>
            </a:rPr>
            <a:t> Insight</a:t>
          </a:r>
          <a:endParaRPr lang="en-US" sz="1700" b="1">
            <a:solidFill>
              <a:schemeClr val="tx2"/>
            </a:solidFill>
            <a:effectLst/>
            <a:latin typeface="+mn-lt"/>
            <a:ea typeface="+mn-ea"/>
            <a:cs typeface="+mn-cs"/>
          </a:endParaRPr>
        </a:p>
      </xdr:txBody>
    </xdr:sp>
    <xdr:clientData/>
  </xdr:oneCellAnchor>
  <xdr:oneCellAnchor>
    <xdr:from>
      <xdr:col>0</xdr:col>
      <xdr:colOff>151848</xdr:colOff>
      <xdr:row>15</xdr:row>
      <xdr:rowOff>181084</xdr:rowOff>
    </xdr:from>
    <xdr:ext cx="1747837" cy="374141"/>
    <xdr:sp macro="" textlink="">
      <xdr:nvSpPr>
        <xdr:cNvPr id="9" name="TextBox 8">
          <a:hlinkClick xmlns:r="http://schemas.openxmlformats.org/officeDocument/2006/relationships" r:id="rId4"/>
          <a:extLst>
            <a:ext uri="{FF2B5EF4-FFF2-40B4-BE49-F238E27FC236}">
              <a16:creationId xmlns:a16="http://schemas.microsoft.com/office/drawing/2014/main" id="{B6E85AE1-0ECA-4865-A6D3-86F3558F109F}"/>
            </a:ext>
          </a:extLst>
        </xdr:cNvPr>
        <xdr:cNvSpPr txBox="1"/>
      </xdr:nvSpPr>
      <xdr:spPr>
        <a:xfrm>
          <a:off x="151848" y="2972894"/>
          <a:ext cx="174783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baseline="0">
              <a:solidFill>
                <a:schemeClr val="tx2"/>
              </a:solidFill>
              <a:effectLst/>
              <a:latin typeface="+mn-lt"/>
              <a:ea typeface="+mn-ea"/>
              <a:cs typeface="+mn-cs"/>
            </a:rPr>
            <a:t>Regional Insight</a:t>
          </a:r>
          <a:endParaRPr lang="en-US" sz="1800" b="1">
            <a:solidFill>
              <a:schemeClr val="tx2"/>
            </a:solidFill>
            <a:effectLst/>
            <a:latin typeface="+mn-lt"/>
            <a:ea typeface="+mn-ea"/>
            <a:cs typeface="+mn-cs"/>
          </a:endParaRPr>
        </a:p>
      </xdr:txBody>
    </xdr:sp>
    <xdr:clientData/>
  </xdr:oneCellAnchor>
  <xdr:twoCellAnchor>
    <xdr:from>
      <xdr:col>0</xdr:col>
      <xdr:colOff>185185</xdr:colOff>
      <xdr:row>22</xdr:row>
      <xdr:rowOff>116489</xdr:rowOff>
    </xdr:from>
    <xdr:to>
      <xdr:col>2</xdr:col>
      <xdr:colOff>616328</xdr:colOff>
      <xdr:row>24</xdr:row>
      <xdr:rowOff>115722</xdr:rowOff>
    </xdr:to>
    <xdr:sp macro="" textlink="">
      <xdr:nvSpPr>
        <xdr:cNvPr id="10" name="Rectangle: Rounded Corners 9">
          <a:extLst>
            <a:ext uri="{FF2B5EF4-FFF2-40B4-BE49-F238E27FC236}">
              <a16:creationId xmlns:a16="http://schemas.microsoft.com/office/drawing/2014/main" id="{C21A06D1-B0D7-4027-B754-82CEA72BD99C}"/>
            </a:ext>
          </a:extLst>
        </xdr:cNvPr>
        <xdr:cNvSpPr/>
      </xdr:nvSpPr>
      <xdr:spPr>
        <a:xfrm>
          <a:off x="185185" y="4211144"/>
          <a:ext cx="1657350" cy="371475"/>
        </a:xfrm>
        <a:prstGeom prst="roundRect">
          <a:avLst/>
        </a:prstGeom>
        <a:solidFill>
          <a:srgbClr val="D7E7F5"/>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0</xdr:col>
      <xdr:colOff>142323</xdr:colOff>
      <xdr:row>19</xdr:row>
      <xdr:rowOff>55726</xdr:rowOff>
    </xdr:from>
    <xdr:ext cx="1747837" cy="358431"/>
    <xdr:sp macro="" textlink="">
      <xdr:nvSpPr>
        <xdr:cNvPr id="11" name="TextBox 10">
          <a:hlinkClick xmlns:r="http://schemas.openxmlformats.org/officeDocument/2006/relationships" r:id="rId5"/>
          <a:extLst>
            <a:ext uri="{FF2B5EF4-FFF2-40B4-BE49-F238E27FC236}">
              <a16:creationId xmlns:a16="http://schemas.microsoft.com/office/drawing/2014/main" id="{AFCD169C-7ED5-4078-A4E4-56FA902D3627}"/>
            </a:ext>
          </a:extLst>
        </xdr:cNvPr>
        <xdr:cNvSpPr txBox="1"/>
      </xdr:nvSpPr>
      <xdr:spPr>
        <a:xfrm>
          <a:off x="142323" y="3592019"/>
          <a:ext cx="1747837" cy="358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700" b="1" baseline="0">
              <a:solidFill>
                <a:schemeClr val="tx2"/>
              </a:solidFill>
              <a:effectLst/>
              <a:latin typeface="+mn-lt"/>
              <a:ea typeface="+mn-ea"/>
              <a:cs typeface="+mn-cs"/>
            </a:rPr>
            <a:t>Revenue Analysis</a:t>
          </a:r>
          <a:endParaRPr lang="en-US" sz="1700" b="1">
            <a:solidFill>
              <a:schemeClr val="tx2"/>
            </a:solidFill>
            <a:effectLst/>
            <a:latin typeface="+mn-lt"/>
            <a:ea typeface="+mn-ea"/>
            <a:cs typeface="+mn-cs"/>
          </a:endParaRPr>
        </a:p>
      </xdr:txBody>
    </xdr:sp>
    <xdr:clientData/>
  </xdr:oneCellAnchor>
  <xdr:oneCellAnchor>
    <xdr:from>
      <xdr:col>0</xdr:col>
      <xdr:colOff>142323</xdr:colOff>
      <xdr:row>22</xdr:row>
      <xdr:rowOff>106964</xdr:rowOff>
    </xdr:from>
    <xdr:ext cx="1747837" cy="358431"/>
    <xdr:sp macro="" textlink="">
      <xdr:nvSpPr>
        <xdr:cNvPr id="12" name="TextBox 11">
          <a:hlinkClick xmlns:r="http://schemas.openxmlformats.org/officeDocument/2006/relationships" r:id="rId6"/>
          <a:extLst>
            <a:ext uri="{FF2B5EF4-FFF2-40B4-BE49-F238E27FC236}">
              <a16:creationId xmlns:a16="http://schemas.microsoft.com/office/drawing/2014/main" id="{C1421E4A-EBA4-4239-BB08-D79C38A79C03}"/>
            </a:ext>
          </a:extLst>
        </xdr:cNvPr>
        <xdr:cNvSpPr txBox="1"/>
      </xdr:nvSpPr>
      <xdr:spPr>
        <a:xfrm>
          <a:off x="142323" y="4201619"/>
          <a:ext cx="1747837" cy="358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700" b="1" baseline="0">
              <a:solidFill>
                <a:schemeClr val="tx2"/>
              </a:solidFill>
              <a:effectLst/>
              <a:latin typeface="+mn-lt"/>
              <a:ea typeface="+mn-ea"/>
              <a:cs typeface="+mn-cs"/>
            </a:rPr>
            <a:t>Regional Analysis</a:t>
          </a:r>
          <a:endParaRPr lang="en-US" sz="1700" b="1">
            <a:solidFill>
              <a:schemeClr val="tx2"/>
            </a:solidFill>
            <a:effectLst/>
            <a:latin typeface="+mn-lt"/>
            <a:ea typeface="+mn-ea"/>
            <a:cs typeface="+mn-cs"/>
          </a:endParaRPr>
        </a:p>
      </xdr:txBody>
    </xdr:sp>
    <xdr:clientData/>
  </xdr:oneCellAnchor>
  <xdr:twoCellAnchor editAs="oneCell">
    <xdr:from>
      <xdr:col>0</xdr:col>
      <xdr:colOff>350346</xdr:colOff>
      <xdr:row>1</xdr:row>
      <xdr:rowOff>0</xdr:rowOff>
    </xdr:from>
    <xdr:to>
      <xdr:col>2</xdr:col>
      <xdr:colOff>228517</xdr:colOff>
      <xdr:row>5</xdr:row>
      <xdr:rowOff>180289</xdr:rowOff>
    </xdr:to>
    <xdr:pic>
      <xdr:nvPicPr>
        <xdr:cNvPr id="13" name="Picture 12">
          <a:extLst>
            <a:ext uri="{FF2B5EF4-FFF2-40B4-BE49-F238E27FC236}">
              <a16:creationId xmlns:a16="http://schemas.microsoft.com/office/drawing/2014/main" id="{5FE1444F-DB9E-47BF-9E21-80A4489DF1C6}"/>
            </a:ext>
          </a:extLst>
        </xdr:cNvPr>
        <xdr:cNvPicPr>
          <a:picLocks noChangeAspect="1"/>
        </xdr:cNvPicPr>
      </xdr:nvPicPr>
      <xdr:blipFill rotWithShape="1">
        <a:blip xmlns:r="http://schemas.openxmlformats.org/officeDocument/2006/relationships" r:embed="rId7" cstate="print">
          <a:lum bright="70000" contrast="-70000"/>
          <a:extLst>
            <a:ext uri="{28A0092B-C50C-407E-A947-70E740481C1C}">
              <a14:useLocalDpi xmlns:a14="http://schemas.microsoft.com/office/drawing/2010/main" val="0"/>
            </a:ext>
          </a:extLst>
        </a:blip>
        <a:srcRect l="5470" t="12755" r="2222" b="10322"/>
        <a:stretch>
          <a:fillRect/>
        </a:stretch>
      </xdr:blipFill>
      <xdr:spPr>
        <a:xfrm>
          <a:off x="350346" y="186121"/>
          <a:ext cx="1104378" cy="9247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xfrm>
          <a:off x="285750" y="104775"/>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user" refreshedDate="45830.275008101853" createdVersion="8" refreshedVersion="8" minRefreshableVersion="3" recordCount="9648" xr:uid="{F7665360-8CA0-447A-AC12-4A58EA3CC8AA}">
  <cacheSource type="worksheet">
    <worksheetSource name="Table1"/>
  </cacheSource>
  <cacheFields count="17">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Average Transaction size" numFmtId="0">
      <sharedItems containsMixedTypes="1" containsNumber="1" minValue="7" maxValue="1100.0000000000002" count="177">
        <n v="500"/>
        <n v="400"/>
        <n v="450"/>
        <n v="600"/>
        <n v="550.00000000000011"/>
        <n v="650"/>
        <n v="700"/>
        <n v="250"/>
        <n v="350"/>
        <n v="300"/>
        <n v="800"/>
        <n v="750"/>
        <n v="600.00000000000011"/>
        <n v="549.99999999999989"/>
        <n v="450.00000000000006"/>
        <n v="450.00000000000011"/>
        <n v="649.99999999999989"/>
        <n v="200"/>
        <n v="300.00000000000006"/>
        <n v="249.99999999999994"/>
        <n v="650.00000000000011"/>
        <n v="750.00000000000011"/>
        <n v="650.00000000000023"/>
        <n v="499.99999999999994"/>
        <n v="850.00000000000023"/>
        <n v="850.00000000000011"/>
        <n v="750.00000000000023"/>
        <n v="700.00000000000011"/>
        <n v="800.00000000000011"/>
        <n v="649.99999999999977"/>
        <n v="1000"/>
        <n v="750.00000000000034"/>
        <n v="900.00000000000011"/>
        <n v="950.00000000000011"/>
        <n v="950.00000000000023"/>
        <n v="500.00000000000011"/>
        <n v="500.00000000000017"/>
        <n v="449.99999999999989"/>
        <n v="400.00000000000006"/>
        <n v="449.99999999999994"/>
        <n v="499.99999999999983"/>
        <n v="599.99999999999989"/>
        <n v="250.00000000000009"/>
        <n v="199.99999999999997"/>
        <n v="250.00000000000006"/>
        <n v="149.99999999999997"/>
        <e v="#DIV/0!"/>
        <n v="350.00000000000006"/>
        <n v="499.99999999999989"/>
        <n v="200.00000000000006"/>
        <n v="200.00000000000009"/>
        <n v="99.999999999999957"/>
        <n v="850"/>
        <n v="950"/>
        <n v="1100.0000000000002"/>
        <n v="900"/>
        <n v="900.00000000000023"/>
        <n v="1050"/>
        <n v="299.99999999999994"/>
        <n v="299.99999999999989"/>
        <n v="400.00000000000017"/>
        <n v="400.00000000000011"/>
        <n v="350.00000000000011"/>
        <n v="300.00000000000011"/>
        <n v="150.00000000000003"/>
        <n v="399.99999999999994"/>
        <n v="150.00000000000006"/>
        <n v="250.00000000000011"/>
        <n v="100.00000000000001"/>
        <n v="100.00000000000003"/>
        <n v="349.99999999999994"/>
        <n v="450.00000000000017"/>
        <n v="800.00000000000034"/>
        <n v="900.00000000000034"/>
        <n v="249.99999999999997"/>
        <n v="550.00000000000023"/>
        <n v="600.00000000000023"/>
        <n v="249.99999999999991"/>
        <n v="300.00000000000017"/>
        <n v="150.00000000000009"/>
        <n v="200.00000000000011"/>
        <n v="150.00000000000014"/>
        <n v="250.00000000000017"/>
        <n v="200.00000000000003"/>
        <n v="100.00000000000004"/>
        <n v="47"/>
        <n v="36"/>
        <n v="41"/>
        <n v="55"/>
        <n v="46"/>
        <n v="44"/>
        <n v="58"/>
        <n v="48"/>
        <n v="39"/>
        <n v="43"/>
        <n v="59"/>
        <n v="45"/>
        <n v="56"/>
        <n v="49"/>
        <n v="54"/>
        <n v="50"/>
        <n v="64"/>
        <n v="53"/>
        <n v="61"/>
        <n v="62"/>
        <n v="68"/>
        <n v="60"/>
        <n v="52"/>
        <n v="66"/>
        <n v="51"/>
        <n v="24"/>
        <n v="34"/>
        <n v="33"/>
        <n v="23"/>
        <n v="32"/>
        <n v="38"/>
        <n v="29"/>
        <n v="37"/>
        <n v="27"/>
        <n v="42"/>
        <n v="72"/>
        <n v="63"/>
        <n v="69"/>
        <n v="76"/>
        <n v="65"/>
        <n v="67"/>
        <n v="57"/>
        <n v="20"/>
        <n v="28"/>
        <n v="18"/>
        <n v="25"/>
        <n v="19"/>
        <n v="71"/>
        <n v="78"/>
        <n v="73"/>
        <n v="74"/>
        <n v="83"/>
        <n v="75"/>
        <n v="82"/>
        <n v="98"/>
        <n v="77"/>
        <n v="95"/>
        <n v="80"/>
        <n v="85"/>
        <n v="88"/>
        <n v="86"/>
        <n v="14"/>
        <n v="9"/>
        <n v="15"/>
        <n v="97"/>
        <n v="81"/>
        <n v="79"/>
        <n v="96"/>
        <n v="84"/>
        <n v="89"/>
        <n v="103"/>
        <n v="101"/>
        <n v="87"/>
        <n v="10"/>
        <n v="92"/>
        <n v="100"/>
        <n v="90"/>
        <n v="70"/>
        <n v="40"/>
        <n v="35"/>
        <n v="31"/>
        <n v="26"/>
        <n v="30"/>
        <n v="21"/>
        <n v="13"/>
        <n v="22"/>
        <n v="17"/>
        <n v="12"/>
        <n v="16"/>
        <n v="11"/>
        <n v="7"/>
        <n v="8"/>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35684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x v="0"/>
    <x v="0"/>
    <n v="300000"/>
    <n v="0.5"/>
    <x v="0"/>
    <x v="0"/>
  </r>
  <r>
    <x v="0"/>
    <n v="1185732"/>
    <x v="1"/>
    <x v="0"/>
    <x v="0"/>
    <x v="0"/>
    <x v="1"/>
    <n v="50"/>
    <x v="1"/>
    <x v="1"/>
    <n v="150000"/>
    <n v="0.3"/>
    <x v="0"/>
    <x v="0"/>
  </r>
  <r>
    <x v="0"/>
    <n v="1185732"/>
    <x v="2"/>
    <x v="0"/>
    <x v="0"/>
    <x v="0"/>
    <x v="2"/>
    <n v="40"/>
    <x v="1"/>
    <x v="2"/>
    <n v="140000"/>
    <n v="0.35"/>
    <x v="0"/>
    <x v="1"/>
  </r>
  <r>
    <x v="0"/>
    <n v="1185732"/>
    <x v="3"/>
    <x v="0"/>
    <x v="0"/>
    <x v="0"/>
    <x v="3"/>
    <n v="45"/>
    <x v="2"/>
    <x v="3"/>
    <n v="133875"/>
    <n v="0.35"/>
    <x v="0"/>
    <x v="2"/>
  </r>
  <r>
    <x v="0"/>
    <n v="1185732"/>
    <x v="4"/>
    <x v="0"/>
    <x v="0"/>
    <x v="0"/>
    <x v="4"/>
    <n v="60"/>
    <x v="3"/>
    <x v="4"/>
    <n v="162000"/>
    <n v="0.3"/>
    <x v="0"/>
    <x v="3"/>
  </r>
  <r>
    <x v="0"/>
    <n v="1185732"/>
    <x v="5"/>
    <x v="0"/>
    <x v="0"/>
    <x v="0"/>
    <x v="5"/>
    <n v="50"/>
    <x v="1"/>
    <x v="1"/>
    <n v="125000"/>
    <n v="0.25"/>
    <x v="0"/>
    <x v="0"/>
  </r>
  <r>
    <x v="0"/>
    <n v="1185732"/>
    <x v="6"/>
    <x v="0"/>
    <x v="0"/>
    <x v="0"/>
    <x v="0"/>
    <n v="50"/>
    <x v="4"/>
    <x v="5"/>
    <n v="312500"/>
    <n v="0.5"/>
    <x v="0"/>
    <x v="0"/>
  </r>
  <r>
    <x v="0"/>
    <n v="1185732"/>
    <x v="7"/>
    <x v="0"/>
    <x v="0"/>
    <x v="0"/>
    <x v="1"/>
    <n v="50"/>
    <x v="3"/>
    <x v="6"/>
    <n v="135000"/>
    <n v="0.3"/>
    <x v="1"/>
    <x v="0"/>
  </r>
  <r>
    <x v="0"/>
    <n v="1185732"/>
    <x v="8"/>
    <x v="0"/>
    <x v="0"/>
    <x v="0"/>
    <x v="2"/>
    <n v="40"/>
    <x v="5"/>
    <x v="7"/>
    <n v="133000"/>
    <n v="0.35"/>
    <x v="1"/>
    <x v="1"/>
  </r>
  <r>
    <x v="0"/>
    <n v="1185732"/>
    <x v="9"/>
    <x v="0"/>
    <x v="0"/>
    <x v="0"/>
    <x v="3"/>
    <n v="45"/>
    <x v="6"/>
    <x v="8"/>
    <n v="129937.49999999999"/>
    <n v="0.35"/>
    <x v="1"/>
    <x v="2"/>
  </r>
  <r>
    <x v="0"/>
    <n v="1185732"/>
    <x v="10"/>
    <x v="0"/>
    <x v="0"/>
    <x v="0"/>
    <x v="4"/>
    <n v="60"/>
    <x v="3"/>
    <x v="4"/>
    <n v="162000"/>
    <n v="0.3"/>
    <x v="1"/>
    <x v="3"/>
  </r>
  <r>
    <x v="0"/>
    <n v="1185732"/>
    <x v="11"/>
    <x v="0"/>
    <x v="0"/>
    <x v="0"/>
    <x v="5"/>
    <n v="50"/>
    <x v="1"/>
    <x v="1"/>
    <n v="125000"/>
    <n v="0.25"/>
    <x v="1"/>
    <x v="0"/>
  </r>
  <r>
    <x v="0"/>
    <n v="1185732"/>
    <x v="12"/>
    <x v="0"/>
    <x v="0"/>
    <x v="0"/>
    <x v="0"/>
    <n v="50"/>
    <x v="7"/>
    <x v="9"/>
    <n v="305000"/>
    <n v="0.5"/>
    <x v="1"/>
    <x v="0"/>
  </r>
  <r>
    <x v="0"/>
    <n v="1185732"/>
    <x v="13"/>
    <x v="0"/>
    <x v="0"/>
    <x v="0"/>
    <x v="1"/>
    <n v="50"/>
    <x v="8"/>
    <x v="10"/>
    <n v="138750"/>
    <n v="0.3"/>
    <x v="1"/>
    <x v="0"/>
  </r>
  <r>
    <x v="0"/>
    <n v="1185732"/>
    <x v="14"/>
    <x v="0"/>
    <x v="0"/>
    <x v="0"/>
    <x v="2"/>
    <n v="40"/>
    <x v="5"/>
    <x v="7"/>
    <n v="133000"/>
    <n v="0.35"/>
    <x v="1"/>
    <x v="1"/>
  </r>
  <r>
    <x v="0"/>
    <n v="1185732"/>
    <x v="15"/>
    <x v="0"/>
    <x v="0"/>
    <x v="0"/>
    <x v="3"/>
    <n v="45"/>
    <x v="9"/>
    <x v="11"/>
    <n v="125999.99999999999"/>
    <n v="0.35"/>
    <x v="1"/>
    <x v="2"/>
  </r>
  <r>
    <x v="0"/>
    <n v="1185732"/>
    <x v="16"/>
    <x v="0"/>
    <x v="0"/>
    <x v="0"/>
    <x v="4"/>
    <n v="60"/>
    <x v="2"/>
    <x v="12"/>
    <n v="153000"/>
    <n v="0.3"/>
    <x v="1"/>
    <x v="3"/>
  </r>
  <r>
    <x v="0"/>
    <n v="1185732"/>
    <x v="17"/>
    <x v="0"/>
    <x v="0"/>
    <x v="0"/>
    <x v="5"/>
    <n v="50"/>
    <x v="5"/>
    <x v="13"/>
    <n v="118750"/>
    <n v="0.25"/>
    <x v="1"/>
    <x v="0"/>
  </r>
  <r>
    <x v="0"/>
    <n v="1185732"/>
    <x v="18"/>
    <x v="0"/>
    <x v="0"/>
    <x v="0"/>
    <x v="0"/>
    <n v="50"/>
    <x v="0"/>
    <x v="0"/>
    <n v="300000"/>
    <n v="0.5"/>
    <x v="1"/>
    <x v="0"/>
  </r>
  <r>
    <x v="0"/>
    <n v="1185732"/>
    <x v="19"/>
    <x v="0"/>
    <x v="0"/>
    <x v="0"/>
    <x v="1"/>
    <n v="50"/>
    <x v="3"/>
    <x v="6"/>
    <n v="135000"/>
    <n v="0.3"/>
    <x v="1"/>
    <x v="0"/>
  </r>
  <r>
    <x v="0"/>
    <n v="1185732"/>
    <x v="20"/>
    <x v="0"/>
    <x v="0"/>
    <x v="0"/>
    <x v="2"/>
    <n v="40"/>
    <x v="3"/>
    <x v="11"/>
    <n v="125999.99999999999"/>
    <n v="0.35"/>
    <x v="1"/>
    <x v="1"/>
  </r>
  <r>
    <x v="0"/>
    <n v="1185732"/>
    <x v="21"/>
    <x v="0"/>
    <x v="0"/>
    <x v="0"/>
    <x v="3"/>
    <n v="45"/>
    <x v="6"/>
    <x v="8"/>
    <n v="129937.49999999999"/>
    <n v="0.35"/>
    <x v="1"/>
    <x v="2"/>
  </r>
  <r>
    <x v="0"/>
    <n v="1185732"/>
    <x v="22"/>
    <x v="0"/>
    <x v="0"/>
    <x v="0"/>
    <x v="4"/>
    <n v="60"/>
    <x v="6"/>
    <x v="14"/>
    <n v="148500"/>
    <n v="0.3"/>
    <x v="1"/>
    <x v="3"/>
  </r>
  <r>
    <x v="0"/>
    <n v="1185732"/>
    <x v="23"/>
    <x v="0"/>
    <x v="0"/>
    <x v="0"/>
    <x v="5"/>
    <n v="50"/>
    <x v="5"/>
    <x v="13"/>
    <n v="118750"/>
    <n v="0.25"/>
    <x v="1"/>
    <x v="0"/>
  </r>
  <r>
    <x v="0"/>
    <n v="1185732"/>
    <x v="24"/>
    <x v="0"/>
    <x v="0"/>
    <x v="0"/>
    <x v="0"/>
    <n v="60"/>
    <x v="7"/>
    <x v="15"/>
    <n v="366000"/>
    <n v="0.5"/>
    <x v="1"/>
    <x v="3"/>
  </r>
  <r>
    <x v="0"/>
    <n v="1185732"/>
    <x v="25"/>
    <x v="0"/>
    <x v="0"/>
    <x v="0"/>
    <x v="1"/>
    <n v="55.000000000000007"/>
    <x v="8"/>
    <x v="16"/>
    <n v="152625"/>
    <n v="0.3"/>
    <x v="1"/>
    <x v="4"/>
  </r>
  <r>
    <x v="0"/>
    <n v="1185732"/>
    <x v="26"/>
    <x v="0"/>
    <x v="0"/>
    <x v="0"/>
    <x v="2"/>
    <n v="50"/>
    <x v="3"/>
    <x v="6"/>
    <n v="157500"/>
    <n v="0.35"/>
    <x v="1"/>
    <x v="0"/>
  </r>
  <r>
    <x v="0"/>
    <n v="1185732"/>
    <x v="27"/>
    <x v="0"/>
    <x v="0"/>
    <x v="0"/>
    <x v="3"/>
    <n v="50"/>
    <x v="2"/>
    <x v="17"/>
    <n v="148750"/>
    <n v="0.35"/>
    <x v="1"/>
    <x v="0"/>
  </r>
  <r>
    <x v="0"/>
    <n v="1185732"/>
    <x v="28"/>
    <x v="0"/>
    <x v="0"/>
    <x v="0"/>
    <x v="4"/>
    <n v="60"/>
    <x v="10"/>
    <x v="18"/>
    <n v="157500"/>
    <n v="0.3"/>
    <x v="1"/>
    <x v="3"/>
  </r>
  <r>
    <x v="0"/>
    <n v="1185732"/>
    <x v="29"/>
    <x v="0"/>
    <x v="0"/>
    <x v="0"/>
    <x v="5"/>
    <n v="65"/>
    <x v="1"/>
    <x v="19"/>
    <n v="162500"/>
    <n v="0.25"/>
    <x v="1"/>
    <x v="5"/>
  </r>
  <r>
    <x v="0"/>
    <n v="1185732"/>
    <x v="30"/>
    <x v="0"/>
    <x v="0"/>
    <x v="0"/>
    <x v="0"/>
    <n v="60"/>
    <x v="4"/>
    <x v="20"/>
    <n v="375000"/>
    <n v="0.5"/>
    <x v="1"/>
    <x v="3"/>
  </r>
  <r>
    <x v="0"/>
    <n v="1185732"/>
    <x v="31"/>
    <x v="0"/>
    <x v="0"/>
    <x v="0"/>
    <x v="1"/>
    <n v="55.000000000000007"/>
    <x v="1"/>
    <x v="21"/>
    <n v="165000.00000000003"/>
    <n v="0.3"/>
    <x v="1"/>
    <x v="4"/>
  </r>
  <r>
    <x v="0"/>
    <n v="1185732"/>
    <x v="32"/>
    <x v="0"/>
    <x v="0"/>
    <x v="0"/>
    <x v="2"/>
    <n v="50"/>
    <x v="8"/>
    <x v="10"/>
    <n v="161875"/>
    <n v="0.35"/>
    <x v="1"/>
    <x v="0"/>
  </r>
  <r>
    <x v="0"/>
    <n v="1185732"/>
    <x v="33"/>
    <x v="0"/>
    <x v="0"/>
    <x v="0"/>
    <x v="3"/>
    <n v="50"/>
    <x v="3"/>
    <x v="6"/>
    <n v="157500"/>
    <n v="0.35"/>
    <x v="1"/>
    <x v="0"/>
  </r>
  <r>
    <x v="0"/>
    <n v="1185732"/>
    <x v="34"/>
    <x v="0"/>
    <x v="0"/>
    <x v="0"/>
    <x v="4"/>
    <n v="60"/>
    <x v="3"/>
    <x v="4"/>
    <n v="162000"/>
    <n v="0.3"/>
    <x v="1"/>
    <x v="3"/>
  </r>
  <r>
    <x v="0"/>
    <n v="1185732"/>
    <x v="35"/>
    <x v="0"/>
    <x v="0"/>
    <x v="0"/>
    <x v="5"/>
    <n v="65"/>
    <x v="11"/>
    <x v="22"/>
    <n v="170625"/>
    <n v="0.25"/>
    <x v="1"/>
    <x v="5"/>
  </r>
  <r>
    <x v="0"/>
    <n v="1185732"/>
    <x v="36"/>
    <x v="0"/>
    <x v="0"/>
    <x v="0"/>
    <x v="0"/>
    <n v="60"/>
    <x v="12"/>
    <x v="23"/>
    <n v="382500"/>
    <n v="0.5"/>
    <x v="1"/>
    <x v="3"/>
  </r>
  <r>
    <x v="0"/>
    <n v="1185732"/>
    <x v="37"/>
    <x v="0"/>
    <x v="0"/>
    <x v="0"/>
    <x v="1"/>
    <n v="55.000000000000007"/>
    <x v="13"/>
    <x v="24"/>
    <n v="169125.00000000003"/>
    <n v="0.3"/>
    <x v="1"/>
    <x v="4"/>
  </r>
  <r>
    <x v="0"/>
    <n v="1185732"/>
    <x v="38"/>
    <x v="0"/>
    <x v="0"/>
    <x v="0"/>
    <x v="2"/>
    <n v="50"/>
    <x v="5"/>
    <x v="13"/>
    <n v="166250"/>
    <n v="0.35"/>
    <x v="1"/>
    <x v="0"/>
  </r>
  <r>
    <x v="0"/>
    <n v="1185732"/>
    <x v="39"/>
    <x v="0"/>
    <x v="0"/>
    <x v="0"/>
    <x v="3"/>
    <n v="50"/>
    <x v="3"/>
    <x v="6"/>
    <n v="157500"/>
    <n v="0.35"/>
    <x v="1"/>
    <x v="0"/>
  </r>
  <r>
    <x v="0"/>
    <n v="1185732"/>
    <x v="40"/>
    <x v="0"/>
    <x v="0"/>
    <x v="0"/>
    <x v="4"/>
    <n v="60"/>
    <x v="8"/>
    <x v="25"/>
    <n v="166500"/>
    <n v="0.3"/>
    <x v="1"/>
    <x v="3"/>
  </r>
  <r>
    <x v="0"/>
    <n v="1185732"/>
    <x v="41"/>
    <x v="0"/>
    <x v="0"/>
    <x v="0"/>
    <x v="5"/>
    <n v="65"/>
    <x v="14"/>
    <x v="26"/>
    <n v="178750"/>
    <n v="0.25"/>
    <x v="1"/>
    <x v="5"/>
  </r>
  <r>
    <x v="0"/>
    <n v="1185732"/>
    <x v="42"/>
    <x v="0"/>
    <x v="0"/>
    <x v="0"/>
    <x v="0"/>
    <n v="60"/>
    <x v="4"/>
    <x v="20"/>
    <n v="375000"/>
    <n v="0.5"/>
    <x v="1"/>
    <x v="3"/>
  </r>
  <r>
    <x v="0"/>
    <n v="1185732"/>
    <x v="43"/>
    <x v="0"/>
    <x v="0"/>
    <x v="0"/>
    <x v="1"/>
    <n v="55.000000000000007"/>
    <x v="13"/>
    <x v="24"/>
    <n v="169125.00000000003"/>
    <n v="0.3"/>
    <x v="1"/>
    <x v="4"/>
  </r>
  <r>
    <x v="0"/>
    <n v="1185732"/>
    <x v="44"/>
    <x v="0"/>
    <x v="0"/>
    <x v="0"/>
    <x v="2"/>
    <n v="50"/>
    <x v="5"/>
    <x v="13"/>
    <n v="166250"/>
    <n v="0.35"/>
    <x v="1"/>
    <x v="0"/>
  </r>
  <r>
    <x v="0"/>
    <n v="1185732"/>
    <x v="45"/>
    <x v="0"/>
    <x v="0"/>
    <x v="0"/>
    <x v="3"/>
    <n v="50"/>
    <x v="8"/>
    <x v="10"/>
    <n v="161875"/>
    <n v="0.35"/>
    <x v="1"/>
    <x v="0"/>
  </r>
  <r>
    <x v="1"/>
    <n v="1185732"/>
    <x v="46"/>
    <x v="0"/>
    <x v="0"/>
    <x v="0"/>
    <x v="4"/>
    <n v="60"/>
    <x v="3"/>
    <x v="4"/>
    <n v="162000"/>
    <n v="0.3"/>
    <x v="1"/>
    <x v="3"/>
  </r>
  <r>
    <x v="1"/>
    <n v="1185732"/>
    <x v="47"/>
    <x v="0"/>
    <x v="0"/>
    <x v="0"/>
    <x v="5"/>
    <n v="65"/>
    <x v="15"/>
    <x v="27"/>
    <n v="174687.5"/>
    <n v="0.25"/>
    <x v="1"/>
    <x v="5"/>
  </r>
  <r>
    <x v="1"/>
    <n v="1185732"/>
    <x v="48"/>
    <x v="0"/>
    <x v="0"/>
    <x v="0"/>
    <x v="0"/>
    <n v="60"/>
    <x v="0"/>
    <x v="28"/>
    <n v="360000"/>
    <n v="0.5"/>
    <x v="1"/>
    <x v="3"/>
  </r>
  <r>
    <x v="1"/>
    <n v="1185732"/>
    <x v="49"/>
    <x v="0"/>
    <x v="0"/>
    <x v="0"/>
    <x v="1"/>
    <n v="55.000000000000007"/>
    <x v="1"/>
    <x v="21"/>
    <n v="165000.00000000003"/>
    <n v="0.3"/>
    <x v="1"/>
    <x v="4"/>
  </r>
  <r>
    <x v="1"/>
    <n v="1185732"/>
    <x v="50"/>
    <x v="0"/>
    <x v="0"/>
    <x v="0"/>
    <x v="2"/>
    <n v="50"/>
    <x v="8"/>
    <x v="10"/>
    <n v="161875"/>
    <n v="0.35"/>
    <x v="1"/>
    <x v="0"/>
  </r>
  <r>
    <x v="1"/>
    <n v="1185732"/>
    <x v="51"/>
    <x v="0"/>
    <x v="0"/>
    <x v="0"/>
    <x v="3"/>
    <n v="50"/>
    <x v="3"/>
    <x v="6"/>
    <n v="157500"/>
    <n v="0.35"/>
    <x v="1"/>
    <x v="0"/>
  </r>
  <r>
    <x v="1"/>
    <n v="1185732"/>
    <x v="52"/>
    <x v="0"/>
    <x v="0"/>
    <x v="0"/>
    <x v="4"/>
    <n v="60"/>
    <x v="3"/>
    <x v="4"/>
    <n v="162000"/>
    <n v="0.3"/>
    <x v="1"/>
    <x v="3"/>
  </r>
  <r>
    <x v="1"/>
    <n v="1185732"/>
    <x v="53"/>
    <x v="0"/>
    <x v="0"/>
    <x v="0"/>
    <x v="5"/>
    <n v="65"/>
    <x v="1"/>
    <x v="19"/>
    <n v="162500"/>
    <n v="0.25"/>
    <x v="1"/>
    <x v="5"/>
  </r>
  <r>
    <x v="1"/>
    <n v="1185732"/>
    <x v="54"/>
    <x v="0"/>
    <x v="0"/>
    <x v="0"/>
    <x v="4"/>
    <n v="65"/>
    <x v="10"/>
    <x v="29"/>
    <n v="170625"/>
    <n v="0.3"/>
    <x v="1"/>
    <x v="5"/>
  </r>
  <r>
    <x v="1"/>
    <n v="1185732"/>
    <x v="55"/>
    <x v="0"/>
    <x v="0"/>
    <x v="0"/>
    <x v="5"/>
    <n v="70"/>
    <x v="1"/>
    <x v="30"/>
    <n v="175000"/>
    <n v="0.25"/>
    <x v="1"/>
    <x v="6"/>
  </r>
  <r>
    <x v="1"/>
    <n v="1185732"/>
    <x v="56"/>
    <x v="0"/>
    <x v="0"/>
    <x v="0"/>
    <x v="0"/>
    <n v="65"/>
    <x v="16"/>
    <x v="31"/>
    <n v="373750"/>
    <n v="0.5"/>
    <x v="1"/>
    <x v="5"/>
  </r>
  <r>
    <x v="1"/>
    <n v="1185732"/>
    <x v="57"/>
    <x v="0"/>
    <x v="0"/>
    <x v="0"/>
    <x v="1"/>
    <n v="55.000000000000007"/>
    <x v="17"/>
    <x v="32"/>
    <n v="160875.00000000003"/>
    <n v="0.3"/>
    <x v="1"/>
    <x v="4"/>
  </r>
  <r>
    <x v="1"/>
    <n v="1185732"/>
    <x v="58"/>
    <x v="0"/>
    <x v="0"/>
    <x v="0"/>
    <x v="2"/>
    <n v="55.000000000000007"/>
    <x v="18"/>
    <x v="33"/>
    <n v="177100"/>
    <n v="0.35"/>
    <x v="1"/>
    <x v="4"/>
  </r>
  <r>
    <x v="1"/>
    <n v="1185732"/>
    <x v="59"/>
    <x v="0"/>
    <x v="0"/>
    <x v="0"/>
    <x v="3"/>
    <n v="55.000000000000007"/>
    <x v="3"/>
    <x v="34"/>
    <n v="173250"/>
    <n v="0.35"/>
    <x v="1"/>
    <x v="4"/>
  </r>
  <r>
    <x v="1"/>
    <n v="1185732"/>
    <x v="60"/>
    <x v="0"/>
    <x v="0"/>
    <x v="0"/>
    <x v="4"/>
    <n v="65"/>
    <x v="10"/>
    <x v="29"/>
    <n v="170625"/>
    <n v="0.3"/>
    <x v="1"/>
    <x v="5"/>
  </r>
  <r>
    <x v="1"/>
    <n v="1185732"/>
    <x v="61"/>
    <x v="0"/>
    <x v="0"/>
    <x v="0"/>
    <x v="5"/>
    <n v="70"/>
    <x v="17"/>
    <x v="22"/>
    <n v="170625"/>
    <n v="0.25"/>
    <x v="1"/>
    <x v="6"/>
  </r>
  <r>
    <x v="1"/>
    <n v="1185732"/>
    <x v="62"/>
    <x v="0"/>
    <x v="0"/>
    <x v="0"/>
    <x v="0"/>
    <n v="65"/>
    <x v="0"/>
    <x v="35"/>
    <n v="390000"/>
    <n v="0.5"/>
    <x v="1"/>
    <x v="5"/>
  </r>
  <r>
    <x v="1"/>
    <n v="1185732"/>
    <x v="63"/>
    <x v="0"/>
    <x v="0"/>
    <x v="0"/>
    <x v="1"/>
    <n v="55.000000000000007"/>
    <x v="1"/>
    <x v="21"/>
    <n v="165000.00000000003"/>
    <n v="0.3"/>
    <x v="1"/>
    <x v="4"/>
  </r>
  <r>
    <x v="1"/>
    <n v="1185732"/>
    <x v="64"/>
    <x v="0"/>
    <x v="0"/>
    <x v="0"/>
    <x v="2"/>
    <n v="55.000000000000007"/>
    <x v="5"/>
    <x v="36"/>
    <n v="182875"/>
    <n v="0.35"/>
    <x v="1"/>
    <x v="4"/>
  </r>
  <r>
    <x v="1"/>
    <n v="1185732"/>
    <x v="65"/>
    <x v="0"/>
    <x v="0"/>
    <x v="0"/>
    <x v="3"/>
    <n v="55.000000000000007"/>
    <x v="3"/>
    <x v="34"/>
    <n v="173250"/>
    <n v="0.35"/>
    <x v="1"/>
    <x v="4"/>
  </r>
  <r>
    <x v="1"/>
    <n v="1185732"/>
    <x v="66"/>
    <x v="0"/>
    <x v="0"/>
    <x v="0"/>
    <x v="4"/>
    <n v="65"/>
    <x v="3"/>
    <x v="37"/>
    <n v="175500"/>
    <n v="0.3"/>
    <x v="1"/>
    <x v="5"/>
  </r>
  <r>
    <x v="1"/>
    <n v="1185732"/>
    <x v="67"/>
    <x v="0"/>
    <x v="0"/>
    <x v="0"/>
    <x v="5"/>
    <n v="70"/>
    <x v="1"/>
    <x v="30"/>
    <n v="175000"/>
    <n v="0.25"/>
    <x v="1"/>
    <x v="6"/>
  </r>
  <r>
    <x v="2"/>
    <n v="1197831"/>
    <x v="68"/>
    <x v="0"/>
    <x v="0"/>
    <x v="0"/>
    <x v="0"/>
    <n v="25"/>
    <x v="3"/>
    <x v="38"/>
    <n v="78750"/>
    <n v="0.35"/>
    <x v="1"/>
    <x v="7"/>
  </r>
  <r>
    <x v="2"/>
    <n v="1197831"/>
    <x v="69"/>
    <x v="0"/>
    <x v="0"/>
    <x v="0"/>
    <x v="1"/>
    <n v="35"/>
    <x v="3"/>
    <x v="39"/>
    <n v="110250"/>
    <n v="0.35"/>
    <x v="1"/>
    <x v="8"/>
  </r>
  <r>
    <x v="2"/>
    <n v="1197831"/>
    <x v="70"/>
    <x v="0"/>
    <x v="0"/>
    <x v="0"/>
    <x v="2"/>
    <n v="35"/>
    <x v="19"/>
    <x v="40"/>
    <n v="85750"/>
    <n v="0.35"/>
    <x v="1"/>
    <x v="8"/>
  </r>
  <r>
    <x v="2"/>
    <n v="1197831"/>
    <x v="71"/>
    <x v="0"/>
    <x v="0"/>
    <x v="0"/>
    <x v="3"/>
    <n v="35"/>
    <x v="19"/>
    <x v="40"/>
    <n v="110250"/>
    <n v="0.45"/>
    <x v="1"/>
    <x v="8"/>
  </r>
  <r>
    <x v="2"/>
    <n v="1197831"/>
    <x v="72"/>
    <x v="1"/>
    <x v="1"/>
    <x v="1"/>
    <x v="4"/>
    <n v="40"/>
    <x v="20"/>
    <x v="41"/>
    <n v="66000"/>
    <n v="0.3"/>
    <x v="1"/>
    <x v="1"/>
  </r>
  <r>
    <x v="2"/>
    <n v="1197831"/>
    <x v="73"/>
    <x v="1"/>
    <x v="1"/>
    <x v="1"/>
    <x v="5"/>
    <n v="35"/>
    <x v="19"/>
    <x v="40"/>
    <n v="122500"/>
    <n v="0.5"/>
    <x v="1"/>
    <x v="8"/>
  </r>
  <r>
    <x v="2"/>
    <n v="1197831"/>
    <x v="74"/>
    <x v="1"/>
    <x v="1"/>
    <x v="1"/>
    <x v="0"/>
    <n v="25"/>
    <x v="2"/>
    <x v="42"/>
    <n v="74375"/>
    <n v="0.35"/>
    <x v="1"/>
    <x v="7"/>
  </r>
  <r>
    <x v="2"/>
    <n v="1197831"/>
    <x v="75"/>
    <x v="1"/>
    <x v="1"/>
    <x v="1"/>
    <x v="1"/>
    <n v="35"/>
    <x v="2"/>
    <x v="43"/>
    <n v="104125"/>
    <n v="0.35"/>
    <x v="1"/>
    <x v="8"/>
  </r>
  <r>
    <x v="2"/>
    <n v="1197831"/>
    <x v="76"/>
    <x v="1"/>
    <x v="1"/>
    <x v="1"/>
    <x v="2"/>
    <n v="35"/>
    <x v="21"/>
    <x v="44"/>
    <n v="82687.5"/>
    <n v="0.35"/>
    <x v="1"/>
    <x v="8"/>
  </r>
  <r>
    <x v="2"/>
    <n v="1197831"/>
    <x v="77"/>
    <x v="1"/>
    <x v="1"/>
    <x v="1"/>
    <x v="3"/>
    <n v="35"/>
    <x v="22"/>
    <x v="45"/>
    <n v="98437.5"/>
    <n v="0.45"/>
    <x v="1"/>
    <x v="8"/>
  </r>
  <r>
    <x v="2"/>
    <n v="1197831"/>
    <x v="78"/>
    <x v="1"/>
    <x v="1"/>
    <x v="1"/>
    <x v="4"/>
    <n v="40"/>
    <x v="23"/>
    <x v="46"/>
    <n v="60000"/>
    <n v="0.3"/>
    <x v="1"/>
    <x v="1"/>
  </r>
  <r>
    <x v="2"/>
    <n v="1197831"/>
    <x v="79"/>
    <x v="1"/>
    <x v="1"/>
    <x v="1"/>
    <x v="5"/>
    <n v="35"/>
    <x v="19"/>
    <x v="40"/>
    <n v="122500"/>
    <n v="0.5"/>
    <x v="1"/>
    <x v="8"/>
  </r>
  <r>
    <x v="2"/>
    <n v="1197831"/>
    <x v="80"/>
    <x v="1"/>
    <x v="1"/>
    <x v="1"/>
    <x v="0"/>
    <n v="30"/>
    <x v="10"/>
    <x v="47"/>
    <n v="91875"/>
    <n v="0.35"/>
    <x v="1"/>
    <x v="9"/>
  </r>
  <r>
    <x v="2"/>
    <n v="1197831"/>
    <x v="81"/>
    <x v="1"/>
    <x v="1"/>
    <x v="1"/>
    <x v="1"/>
    <n v="40"/>
    <x v="10"/>
    <x v="48"/>
    <n v="122499.99999999999"/>
    <n v="0.35"/>
    <x v="1"/>
    <x v="1"/>
  </r>
  <r>
    <x v="2"/>
    <n v="1197831"/>
    <x v="82"/>
    <x v="1"/>
    <x v="1"/>
    <x v="1"/>
    <x v="2"/>
    <n v="35"/>
    <x v="19"/>
    <x v="40"/>
    <n v="85750"/>
    <n v="0.35"/>
    <x v="1"/>
    <x v="8"/>
  </r>
  <r>
    <x v="2"/>
    <n v="1197831"/>
    <x v="83"/>
    <x v="1"/>
    <x v="1"/>
    <x v="1"/>
    <x v="3"/>
    <n v="40"/>
    <x v="24"/>
    <x v="49"/>
    <n v="108000"/>
    <n v="0.45"/>
    <x v="1"/>
    <x v="1"/>
  </r>
  <r>
    <x v="2"/>
    <n v="1197831"/>
    <x v="84"/>
    <x v="1"/>
    <x v="1"/>
    <x v="1"/>
    <x v="4"/>
    <n v="45"/>
    <x v="23"/>
    <x v="38"/>
    <n v="67500"/>
    <n v="0.3"/>
    <x v="1"/>
    <x v="2"/>
  </r>
  <r>
    <x v="2"/>
    <n v="1197831"/>
    <x v="85"/>
    <x v="1"/>
    <x v="1"/>
    <x v="1"/>
    <x v="5"/>
    <n v="40"/>
    <x v="25"/>
    <x v="50"/>
    <n v="130000"/>
    <n v="0.5"/>
    <x v="1"/>
    <x v="1"/>
  </r>
  <r>
    <x v="2"/>
    <n v="1197831"/>
    <x v="86"/>
    <x v="1"/>
    <x v="1"/>
    <x v="1"/>
    <x v="0"/>
    <n v="30"/>
    <x v="3"/>
    <x v="51"/>
    <n v="94500"/>
    <n v="0.35"/>
    <x v="1"/>
    <x v="9"/>
  </r>
  <r>
    <x v="2"/>
    <n v="1197831"/>
    <x v="87"/>
    <x v="1"/>
    <x v="1"/>
    <x v="1"/>
    <x v="1"/>
    <n v="40"/>
    <x v="3"/>
    <x v="11"/>
    <n v="125999.99999999999"/>
    <n v="0.35"/>
    <x v="1"/>
    <x v="1"/>
  </r>
  <r>
    <x v="2"/>
    <n v="1197831"/>
    <x v="88"/>
    <x v="1"/>
    <x v="1"/>
    <x v="1"/>
    <x v="2"/>
    <n v="35"/>
    <x v="26"/>
    <x v="52"/>
    <n v="88812.5"/>
    <n v="0.35"/>
    <x v="1"/>
    <x v="8"/>
  </r>
  <r>
    <x v="2"/>
    <n v="1197831"/>
    <x v="89"/>
    <x v="1"/>
    <x v="1"/>
    <x v="1"/>
    <x v="3"/>
    <n v="40"/>
    <x v="22"/>
    <x v="53"/>
    <n v="112500"/>
    <n v="0.45"/>
    <x v="1"/>
    <x v="1"/>
  </r>
  <r>
    <x v="1"/>
    <n v="1197831"/>
    <x v="90"/>
    <x v="1"/>
    <x v="1"/>
    <x v="1"/>
    <x v="4"/>
    <n v="45"/>
    <x v="27"/>
    <x v="44"/>
    <n v="70875"/>
    <n v="0.3"/>
    <x v="1"/>
    <x v="2"/>
  </r>
  <r>
    <x v="1"/>
    <n v="1197831"/>
    <x v="91"/>
    <x v="1"/>
    <x v="1"/>
    <x v="1"/>
    <x v="5"/>
    <n v="40"/>
    <x v="9"/>
    <x v="54"/>
    <n v="160000"/>
    <n v="0.5"/>
    <x v="1"/>
    <x v="1"/>
  </r>
  <r>
    <x v="1"/>
    <n v="1197831"/>
    <x v="92"/>
    <x v="1"/>
    <x v="1"/>
    <x v="1"/>
    <x v="0"/>
    <n v="30"/>
    <x v="8"/>
    <x v="55"/>
    <n v="97125"/>
    <n v="0.35"/>
    <x v="1"/>
    <x v="9"/>
  </r>
  <r>
    <x v="1"/>
    <n v="1197831"/>
    <x v="93"/>
    <x v="1"/>
    <x v="1"/>
    <x v="1"/>
    <x v="1"/>
    <n v="40"/>
    <x v="8"/>
    <x v="56"/>
    <n v="129499.99999999999"/>
    <n v="0.35"/>
    <x v="1"/>
    <x v="1"/>
  </r>
  <r>
    <x v="1"/>
    <n v="1197831"/>
    <x v="94"/>
    <x v="1"/>
    <x v="1"/>
    <x v="1"/>
    <x v="2"/>
    <n v="35"/>
    <x v="28"/>
    <x v="57"/>
    <n v="94937.5"/>
    <n v="0.35"/>
    <x v="1"/>
    <x v="8"/>
  </r>
  <r>
    <x v="1"/>
    <n v="1197831"/>
    <x v="95"/>
    <x v="1"/>
    <x v="1"/>
    <x v="1"/>
    <x v="3"/>
    <n v="40"/>
    <x v="19"/>
    <x v="58"/>
    <n v="126000"/>
    <n v="0.45"/>
    <x v="1"/>
    <x v="1"/>
  </r>
  <r>
    <x v="1"/>
    <n v="1197831"/>
    <x v="96"/>
    <x v="1"/>
    <x v="1"/>
    <x v="1"/>
    <x v="4"/>
    <n v="45"/>
    <x v="24"/>
    <x v="51"/>
    <n v="81000"/>
    <n v="0.3"/>
    <x v="1"/>
    <x v="2"/>
  </r>
  <r>
    <x v="1"/>
    <n v="1197831"/>
    <x v="97"/>
    <x v="1"/>
    <x v="1"/>
    <x v="1"/>
    <x v="5"/>
    <n v="40"/>
    <x v="5"/>
    <x v="7"/>
    <n v="190000"/>
    <n v="0.5"/>
    <x v="1"/>
    <x v="1"/>
  </r>
  <r>
    <x v="1"/>
    <n v="1197831"/>
    <x v="98"/>
    <x v="1"/>
    <x v="1"/>
    <x v="1"/>
    <x v="0"/>
    <n v="40"/>
    <x v="5"/>
    <x v="7"/>
    <n v="133000"/>
    <n v="0.35"/>
    <x v="1"/>
    <x v="1"/>
  </r>
  <r>
    <x v="1"/>
    <n v="1197831"/>
    <x v="99"/>
    <x v="1"/>
    <x v="1"/>
    <x v="1"/>
    <x v="1"/>
    <n v="45"/>
    <x v="5"/>
    <x v="59"/>
    <n v="149625"/>
    <n v="0.35"/>
    <x v="1"/>
    <x v="2"/>
  </r>
  <r>
    <x v="1"/>
    <n v="1197831"/>
    <x v="100"/>
    <x v="1"/>
    <x v="1"/>
    <x v="1"/>
    <x v="2"/>
    <n v="40"/>
    <x v="9"/>
    <x v="54"/>
    <n v="112000"/>
    <n v="0.35"/>
    <x v="1"/>
    <x v="1"/>
  </r>
  <r>
    <x v="1"/>
    <n v="1197831"/>
    <x v="101"/>
    <x v="1"/>
    <x v="1"/>
    <x v="1"/>
    <x v="3"/>
    <n v="40"/>
    <x v="29"/>
    <x v="60"/>
    <n v="135000"/>
    <n v="0.45"/>
    <x v="1"/>
    <x v="1"/>
  </r>
  <r>
    <x v="1"/>
    <n v="1197831"/>
    <x v="102"/>
    <x v="1"/>
    <x v="1"/>
    <x v="1"/>
    <x v="4"/>
    <n v="45"/>
    <x v="25"/>
    <x v="61"/>
    <n v="87750"/>
    <n v="0.3"/>
    <x v="1"/>
    <x v="2"/>
  </r>
  <r>
    <x v="1"/>
    <n v="1197831"/>
    <x v="103"/>
    <x v="1"/>
    <x v="1"/>
    <x v="1"/>
    <x v="5"/>
    <n v="50"/>
    <x v="1"/>
    <x v="1"/>
    <n v="250000"/>
    <n v="0.5"/>
    <x v="1"/>
    <x v="0"/>
  </r>
  <r>
    <x v="1"/>
    <n v="1197831"/>
    <x v="104"/>
    <x v="1"/>
    <x v="1"/>
    <x v="1"/>
    <x v="0"/>
    <n v="40"/>
    <x v="5"/>
    <x v="7"/>
    <n v="133000"/>
    <n v="0.35"/>
    <x v="1"/>
    <x v="1"/>
  </r>
  <r>
    <x v="1"/>
    <n v="1197831"/>
    <x v="105"/>
    <x v="1"/>
    <x v="1"/>
    <x v="1"/>
    <x v="1"/>
    <n v="45"/>
    <x v="5"/>
    <x v="59"/>
    <n v="149625"/>
    <n v="0.35"/>
    <x v="1"/>
    <x v="2"/>
  </r>
  <r>
    <x v="1"/>
    <n v="1197831"/>
    <x v="106"/>
    <x v="1"/>
    <x v="1"/>
    <x v="1"/>
    <x v="2"/>
    <n v="40"/>
    <x v="14"/>
    <x v="62"/>
    <n v="154000"/>
    <n v="0.35"/>
    <x v="1"/>
    <x v="1"/>
  </r>
  <r>
    <x v="1"/>
    <n v="1197831"/>
    <x v="107"/>
    <x v="1"/>
    <x v="1"/>
    <x v="1"/>
    <x v="3"/>
    <n v="40"/>
    <x v="19"/>
    <x v="58"/>
    <n v="126000"/>
    <n v="0.45"/>
    <x v="1"/>
    <x v="1"/>
  </r>
  <r>
    <x v="1"/>
    <n v="1197831"/>
    <x v="108"/>
    <x v="1"/>
    <x v="1"/>
    <x v="1"/>
    <x v="4"/>
    <n v="45"/>
    <x v="19"/>
    <x v="39"/>
    <n v="94500"/>
    <n v="0.3"/>
    <x v="1"/>
    <x v="2"/>
  </r>
  <r>
    <x v="1"/>
    <n v="1197831"/>
    <x v="109"/>
    <x v="1"/>
    <x v="1"/>
    <x v="1"/>
    <x v="5"/>
    <n v="50"/>
    <x v="17"/>
    <x v="63"/>
    <n v="243750"/>
    <n v="0.5"/>
    <x v="1"/>
    <x v="0"/>
  </r>
  <r>
    <x v="1"/>
    <n v="1197831"/>
    <x v="110"/>
    <x v="1"/>
    <x v="1"/>
    <x v="1"/>
    <x v="0"/>
    <n v="40"/>
    <x v="8"/>
    <x v="56"/>
    <n v="129499.99999999999"/>
    <n v="0.35"/>
    <x v="1"/>
    <x v="1"/>
  </r>
  <r>
    <x v="1"/>
    <n v="1197831"/>
    <x v="111"/>
    <x v="1"/>
    <x v="1"/>
    <x v="1"/>
    <x v="1"/>
    <n v="45"/>
    <x v="8"/>
    <x v="64"/>
    <n v="145687.5"/>
    <n v="0.35"/>
    <x v="1"/>
    <x v="2"/>
  </r>
  <r>
    <x v="1"/>
    <n v="1197831"/>
    <x v="112"/>
    <x v="1"/>
    <x v="1"/>
    <x v="1"/>
    <x v="2"/>
    <n v="40"/>
    <x v="14"/>
    <x v="62"/>
    <n v="154000"/>
    <n v="0.35"/>
    <x v="1"/>
    <x v="1"/>
  </r>
  <r>
    <x v="1"/>
    <n v="1197831"/>
    <x v="113"/>
    <x v="1"/>
    <x v="1"/>
    <x v="1"/>
    <x v="3"/>
    <n v="40"/>
    <x v="25"/>
    <x v="50"/>
    <n v="117000"/>
    <n v="0.45"/>
    <x v="1"/>
    <x v="1"/>
  </r>
  <r>
    <x v="1"/>
    <n v="1197831"/>
    <x v="114"/>
    <x v="1"/>
    <x v="1"/>
    <x v="1"/>
    <x v="4"/>
    <n v="45"/>
    <x v="25"/>
    <x v="61"/>
    <n v="87750"/>
    <n v="0.3"/>
    <x v="1"/>
    <x v="2"/>
  </r>
  <r>
    <x v="1"/>
    <n v="1197831"/>
    <x v="115"/>
    <x v="1"/>
    <x v="1"/>
    <x v="1"/>
    <x v="5"/>
    <n v="50"/>
    <x v="3"/>
    <x v="6"/>
    <n v="225000"/>
    <n v="0.5"/>
    <x v="1"/>
    <x v="0"/>
  </r>
  <r>
    <x v="1"/>
    <n v="1197831"/>
    <x v="116"/>
    <x v="1"/>
    <x v="1"/>
    <x v="1"/>
    <x v="0"/>
    <n v="45"/>
    <x v="2"/>
    <x v="3"/>
    <n v="133875"/>
    <n v="0.35"/>
    <x v="1"/>
    <x v="2"/>
  </r>
  <r>
    <x v="1"/>
    <n v="1197831"/>
    <x v="117"/>
    <x v="1"/>
    <x v="1"/>
    <x v="1"/>
    <x v="1"/>
    <n v="45"/>
    <x v="2"/>
    <x v="3"/>
    <n v="133875"/>
    <n v="0.35"/>
    <x v="1"/>
    <x v="2"/>
  </r>
  <r>
    <x v="1"/>
    <n v="1197831"/>
    <x v="118"/>
    <x v="1"/>
    <x v="1"/>
    <x v="1"/>
    <x v="2"/>
    <n v="50"/>
    <x v="3"/>
    <x v="6"/>
    <n v="157500"/>
    <n v="0.35"/>
    <x v="1"/>
    <x v="0"/>
  </r>
  <r>
    <x v="1"/>
    <n v="1197831"/>
    <x v="119"/>
    <x v="1"/>
    <x v="1"/>
    <x v="1"/>
    <x v="3"/>
    <n v="50"/>
    <x v="22"/>
    <x v="65"/>
    <n v="140625"/>
    <n v="0.45"/>
    <x v="1"/>
    <x v="0"/>
  </r>
  <r>
    <x v="1"/>
    <n v="1197831"/>
    <x v="120"/>
    <x v="1"/>
    <x v="1"/>
    <x v="1"/>
    <x v="4"/>
    <n v="45"/>
    <x v="22"/>
    <x v="66"/>
    <n v="84375"/>
    <n v="0.3"/>
    <x v="1"/>
    <x v="2"/>
  </r>
  <r>
    <x v="1"/>
    <n v="1197831"/>
    <x v="121"/>
    <x v="1"/>
    <x v="1"/>
    <x v="1"/>
    <x v="5"/>
    <n v="55.000000000000007"/>
    <x v="2"/>
    <x v="67"/>
    <n v="233750.00000000003"/>
    <n v="0.5"/>
    <x v="1"/>
    <x v="4"/>
  </r>
  <r>
    <x v="1"/>
    <n v="1197831"/>
    <x v="122"/>
    <x v="1"/>
    <x v="1"/>
    <x v="1"/>
    <x v="0"/>
    <n v="45"/>
    <x v="9"/>
    <x v="11"/>
    <n v="125999.99999999999"/>
    <n v="0.35"/>
    <x v="1"/>
    <x v="2"/>
  </r>
  <r>
    <x v="1"/>
    <n v="1197831"/>
    <x v="123"/>
    <x v="1"/>
    <x v="1"/>
    <x v="1"/>
    <x v="1"/>
    <n v="45"/>
    <x v="9"/>
    <x v="11"/>
    <n v="125999.99999999999"/>
    <n v="0.35"/>
    <x v="1"/>
    <x v="2"/>
  </r>
  <r>
    <x v="1"/>
    <n v="1197831"/>
    <x v="124"/>
    <x v="1"/>
    <x v="1"/>
    <x v="1"/>
    <x v="2"/>
    <n v="50"/>
    <x v="29"/>
    <x v="68"/>
    <n v="131250"/>
    <n v="0.35"/>
    <x v="1"/>
    <x v="0"/>
  </r>
  <r>
    <x v="1"/>
    <n v="1197831"/>
    <x v="125"/>
    <x v="1"/>
    <x v="1"/>
    <x v="1"/>
    <x v="3"/>
    <n v="50"/>
    <x v="24"/>
    <x v="60"/>
    <n v="135000"/>
    <n v="0.45"/>
    <x v="1"/>
    <x v="0"/>
  </r>
  <r>
    <x v="1"/>
    <n v="1197831"/>
    <x v="126"/>
    <x v="1"/>
    <x v="1"/>
    <x v="1"/>
    <x v="4"/>
    <n v="45"/>
    <x v="30"/>
    <x v="69"/>
    <n v="77625"/>
    <n v="0.3"/>
    <x v="1"/>
    <x v="2"/>
  </r>
  <r>
    <x v="1"/>
    <n v="1197831"/>
    <x v="127"/>
    <x v="1"/>
    <x v="1"/>
    <x v="1"/>
    <x v="5"/>
    <n v="55.000000000000007"/>
    <x v="29"/>
    <x v="70"/>
    <n v="206250.00000000003"/>
    <n v="0.5"/>
    <x v="1"/>
    <x v="4"/>
  </r>
  <r>
    <x v="1"/>
    <n v="1197831"/>
    <x v="128"/>
    <x v="1"/>
    <x v="1"/>
    <x v="1"/>
    <x v="0"/>
    <n v="45"/>
    <x v="3"/>
    <x v="71"/>
    <n v="141750"/>
    <n v="0.35"/>
    <x v="1"/>
    <x v="2"/>
  </r>
  <r>
    <x v="1"/>
    <n v="1197831"/>
    <x v="129"/>
    <x v="1"/>
    <x v="1"/>
    <x v="1"/>
    <x v="1"/>
    <n v="45"/>
    <x v="3"/>
    <x v="71"/>
    <n v="141750"/>
    <n v="0.35"/>
    <x v="1"/>
    <x v="2"/>
  </r>
  <r>
    <x v="1"/>
    <n v="1197831"/>
    <x v="130"/>
    <x v="1"/>
    <x v="1"/>
    <x v="1"/>
    <x v="2"/>
    <n v="50"/>
    <x v="6"/>
    <x v="72"/>
    <n v="144375"/>
    <n v="0.35"/>
    <x v="1"/>
    <x v="0"/>
  </r>
  <r>
    <x v="1"/>
    <n v="1197831"/>
    <x v="131"/>
    <x v="1"/>
    <x v="1"/>
    <x v="1"/>
    <x v="3"/>
    <n v="50"/>
    <x v="21"/>
    <x v="73"/>
    <n v="151875"/>
    <n v="0.45"/>
    <x v="1"/>
    <x v="0"/>
  </r>
  <r>
    <x v="1"/>
    <n v="1197831"/>
    <x v="132"/>
    <x v="1"/>
    <x v="1"/>
    <x v="1"/>
    <x v="4"/>
    <n v="45"/>
    <x v="25"/>
    <x v="61"/>
    <n v="87750"/>
    <n v="0.3"/>
    <x v="1"/>
    <x v="2"/>
  </r>
  <r>
    <x v="1"/>
    <n v="1197831"/>
    <x v="133"/>
    <x v="1"/>
    <x v="1"/>
    <x v="1"/>
    <x v="5"/>
    <n v="55.000000000000007"/>
    <x v="2"/>
    <x v="67"/>
    <n v="233750.00000000003"/>
    <n v="0.5"/>
    <x v="1"/>
    <x v="4"/>
  </r>
  <r>
    <x v="1"/>
    <n v="1197831"/>
    <x v="134"/>
    <x v="1"/>
    <x v="1"/>
    <x v="1"/>
    <x v="0"/>
    <n v="45"/>
    <x v="5"/>
    <x v="59"/>
    <n v="149625"/>
    <n v="0.35"/>
    <x v="1"/>
    <x v="2"/>
  </r>
  <r>
    <x v="1"/>
    <n v="1197831"/>
    <x v="135"/>
    <x v="1"/>
    <x v="1"/>
    <x v="1"/>
    <x v="1"/>
    <n v="45"/>
    <x v="5"/>
    <x v="59"/>
    <n v="149625"/>
    <n v="0.35"/>
    <x v="1"/>
    <x v="2"/>
  </r>
  <r>
    <x v="1"/>
    <n v="1197831"/>
    <x v="136"/>
    <x v="1"/>
    <x v="1"/>
    <x v="1"/>
    <x v="2"/>
    <n v="50"/>
    <x v="2"/>
    <x v="17"/>
    <n v="148750"/>
    <n v="0.35"/>
    <x v="1"/>
    <x v="0"/>
  </r>
  <r>
    <x v="1"/>
    <n v="1197831"/>
    <x v="137"/>
    <x v="1"/>
    <x v="1"/>
    <x v="1"/>
    <x v="3"/>
    <n v="50"/>
    <x v="19"/>
    <x v="48"/>
    <n v="157500"/>
    <n v="0.45"/>
    <x v="1"/>
    <x v="0"/>
  </r>
  <r>
    <x v="1"/>
    <n v="1197831"/>
    <x v="138"/>
    <x v="1"/>
    <x v="1"/>
    <x v="1"/>
    <x v="4"/>
    <n v="45"/>
    <x v="25"/>
    <x v="61"/>
    <n v="87750"/>
    <n v="0.3"/>
    <x v="1"/>
    <x v="2"/>
  </r>
  <r>
    <x v="1"/>
    <n v="1197831"/>
    <x v="139"/>
    <x v="1"/>
    <x v="1"/>
    <x v="1"/>
    <x v="5"/>
    <n v="55.000000000000007"/>
    <x v="3"/>
    <x v="34"/>
    <n v="247500.00000000003"/>
    <n v="0.5"/>
    <x v="1"/>
    <x v="4"/>
  </r>
  <r>
    <x v="3"/>
    <n v="1128299"/>
    <x v="140"/>
    <x v="1"/>
    <x v="1"/>
    <x v="1"/>
    <x v="0"/>
    <n v="40"/>
    <x v="28"/>
    <x v="74"/>
    <n v="108500.00000000001"/>
    <n v="0.35000000000000003"/>
    <x v="1"/>
    <x v="1"/>
  </r>
  <r>
    <x v="3"/>
    <n v="1128299"/>
    <x v="141"/>
    <x v="1"/>
    <x v="1"/>
    <x v="1"/>
    <x v="1"/>
    <n v="50"/>
    <x v="28"/>
    <x v="75"/>
    <n v="77500"/>
    <n v="0.2"/>
    <x v="1"/>
    <x v="0"/>
  </r>
  <r>
    <x v="3"/>
    <n v="1128299"/>
    <x v="142"/>
    <x v="1"/>
    <x v="1"/>
    <x v="1"/>
    <x v="2"/>
    <n v="50"/>
    <x v="28"/>
    <x v="75"/>
    <n v="135625"/>
    <n v="0.35000000000000003"/>
    <x v="1"/>
    <x v="0"/>
  </r>
  <r>
    <x v="3"/>
    <n v="1128299"/>
    <x v="143"/>
    <x v="1"/>
    <x v="1"/>
    <x v="1"/>
    <x v="3"/>
    <n v="50"/>
    <x v="22"/>
    <x v="65"/>
    <n v="93750"/>
    <n v="0.3"/>
    <x v="1"/>
    <x v="0"/>
  </r>
  <r>
    <x v="3"/>
    <n v="1128299"/>
    <x v="144"/>
    <x v="2"/>
    <x v="2"/>
    <x v="2"/>
    <x v="4"/>
    <n v="55.000000000000007"/>
    <x v="30"/>
    <x v="76"/>
    <n v="158125.00000000003"/>
    <n v="0.5"/>
    <x v="1"/>
    <x v="4"/>
  </r>
  <r>
    <x v="3"/>
    <n v="1128299"/>
    <x v="145"/>
    <x v="2"/>
    <x v="2"/>
    <x v="2"/>
    <x v="5"/>
    <n v="50"/>
    <x v="28"/>
    <x v="75"/>
    <n v="58125.000000000007"/>
    <n v="0.15000000000000002"/>
    <x v="1"/>
    <x v="0"/>
  </r>
  <r>
    <x v="3"/>
    <n v="1128299"/>
    <x v="146"/>
    <x v="2"/>
    <x v="2"/>
    <x v="2"/>
    <x v="0"/>
    <n v="40"/>
    <x v="6"/>
    <x v="77"/>
    <n v="115500.00000000001"/>
    <n v="0.35000000000000003"/>
    <x v="1"/>
    <x v="1"/>
  </r>
  <r>
    <x v="3"/>
    <n v="1128299"/>
    <x v="147"/>
    <x v="2"/>
    <x v="2"/>
    <x v="2"/>
    <x v="1"/>
    <n v="50"/>
    <x v="26"/>
    <x v="78"/>
    <n v="72500"/>
    <n v="0.2"/>
    <x v="1"/>
    <x v="0"/>
  </r>
  <r>
    <x v="3"/>
    <n v="1128299"/>
    <x v="148"/>
    <x v="2"/>
    <x v="2"/>
    <x v="2"/>
    <x v="2"/>
    <n v="50"/>
    <x v="26"/>
    <x v="78"/>
    <n v="126875.00000000001"/>
    <n v="0.35000000000000003"/>
    <x v="1"/>
    <x v="0"/>
  </r>
  <r>
    <x v="3"/>
    <n v="1128299"/>
    <x v="149"/>
    <x v="2"/>
    <x v="2"/>
    <x v="2"/>
    <x v="3"/>
    <n v="50"/>
    <x v="30"/>
    <x v="79"/>
    <n v="86250"/>
    <n v="0.3"/>
    <x v="1"/>
    <x v="0"/>
  </r>
  <r>
    <x v="3"/>
    <n v="1128299"/>
    <x v="150"/>
    <x v="2"/>
    <x v="2"/>
    <x v="2"/>
    <x v="4"/>
    <n v="55.000000000000007"/>
    <x v="23"/>
    <x v="80"/>
    <n v="137500.00000000003"/>
    <n v="0.5"/>
    <x v="1"/>
    <x v="4"/>
  </r>
  <r>
    <x v="3"/>
    <n v="1128299"/>
    <x v="151"/>
    <x v="2"/>
    <x v="2"/>
    <x v="2"/>
    <x v="5"/>
    <n v="50"/>
    <x v="19"/>
    <x v="48"/>
    <n v="52500.000000000007"/>
    <n v="0.15000000000000002"/>
    <x v="1"/>
    <x v="0"/>
  </r>
  <r>
    <x v="3"/>
    <n v="1128299"/>
    <x v="152"/>
    <x v="2"/>
    <x v="2"/>
    <x v="2"/>
    <x v="0"/>
    <n v="50"/>
    <x v="2"/>
    <x v="17"/>
    <n v="148750"/>
    <n v="0.35000000000000003"/>
    <x v="1"/>
    <x v="0"/>
  </r>
  <r>
    <x v="3"/>
    <n v="1128299"/>
    <x v="153"/>
    <x v="2"/>
    <x v="2"/>
    <x v="2"/>
    <x v="1"/>
    <n v="60"/>
    <x v="19"/>
    <x v="81"/>
    <n v="84000"/>
    <n v="0.2"/>
    <x v="1"/>
    <x v="3"/>
  </r>
  <r>
    <x v="3"/>
    <n v="1128299"/>
    <x v="154"/>
    <x v="2"/>
    <x v="2"/>
    <x v="2"/>
    <x v="2"/>
    <n v="60"/>
    <x v="19"/>
    <x v="81"/>
    <n v="147000"/>
    <n v="0.35000000000000003"/>
    <x v="1"/>
    <x v="3"/>
  </r>
  <r>
    <x v="3"/>
    <n v="1128299"/>
    <x v="155"/>
    <x v="2"/>
    <x v="2"/>
    <x v="2"/>
    <x v="3"/>
    <n v="60"/>
    <x v="24"/>
    <x v="11"/>
    <n v="108000"/>
    <n v="0.3"/>
    <x v="1"/>
    <x v="3"/>
  </r>
  <r>
    <x v="3"/>
    <n v="1128299"/>
    <x v="156"/>
    <x v="2"/>
    <x v="2"/>
    <x v="2"/>
    <x v="4"/>
    <n v="65"/>
    <x v="23"/>
    <x v="82"/>
    <n v="162500"/>
    <n v="0.5"/>
    <x v="1"/>
    <x v="5"/>
  </r>
  <r>
    <x v="3"/>
    <n v="1128299"/>
    <x v="157"/>
    <x v="2"/>
    <x v="2"/>
    <x v="2"/>
    <x v="5"/>
    <n v="60"/>
    <x v="19"/>
    <x v="81"/>
    <n v="63000.000000000007"/>
    <n v="0.15000000000000002"/>
    <x v="1"/>
    <x v="3"/>
  </r>
  <r>
    <x v="3"/>
    <n v="1128299"/>
    <x v="158"/>
    <x v="2"/>
    <x v="2"/>
    <x v="2"/>
    <x v="0"/>
    <n v="60"/>
    <x v="10"/>
    <x v="18"/>
    <n v="183750.00000000003"/>
    <n v="0.35000000000000003"/>
    <x v="1"/>
    <x v="3"/>
  </r>
  <r>
    <x v="3"/>
    <n v="1128299"/>
    <x v="159"/>
    <x v="2"/>
    <x v="2"/>
    <x v="2"/>
    <x v="1"/>
    <n v="65"/>
    <x v="21"/>
    <x v="83"/>
    <n v="87750"/>
    <n v="0.2"/>
    <x v="1"/>
    <x v="5"/>
  </r>
  <r>
    <x v="3"/>
    <n v="1128299"/>
    <x v="160"/>
    <x v="2"/>
    <x v="2"/>
    <x v="2"/>
    <x v="2"/>
    <n v="65"/>
    <x v="26"/>
    <x v="84"/>
    <n v="164937.50000000003"/>
    <n v="0.35000000000000003"/>
    <x v="1"/>
    <x v="5"/>
  </r>
  <r>
    <x v="3"/>
    <n v="1128299"/>
    <x v="161"/>
    <x v="2"/>
    <x v="2"/>
    <x v="2"/>
    <x v="3"/>
    <n v="60"/>
    <x v="22"/>
    <x v="68"/>
    <n v="112500"/>
    <n v="0.3"/>
    <x v="1"/>
    <x v="3"/>
  </r>
  <r>
    <x v="3"/>
    <n v="1128299"/>
    <x v="162"/>
    <x v="2"/>
    <x v="2"/>
    <x v="2"/>
    <x v="4"/>
    <n v="65"/>
    <x v="27"/>
    <x v="85"/>
    <n v="170625"/>
    <n v="0.5"/>
    <x v="1"/>
    <x v="5"/>
  </r>
  <r>
    <x v="3"/>
    <n v="1128299"/>
    <x v="163"/>
    <x v="2"/>
    <x v="2"/>
    <x v="2"/>
    <x v="5"/>
    <n v="80"/>
    <x v="19"/>
    <x v="86"/>
    <n v="84000.000000000015"/>
    <n v="0.15000000000000002"/>
    <x v="1"/>
    <x v="10"/>
  </r>
  <r>
    <x v="3"/>
    <n v="1128299"/>
    <x v="164"/>
    <x v="2"/>
    <x v="2"/>
    <x v="2"/>
    <x v="0"/>
    <n v="60"/>
    <x v="3"/>
    <x v="4"/>
    <n v="216000"/>
    <n v="0.4"/>
    <x v="1"/>
    <x v="3"/>
  </r>
  <r>
    <x v="3"/>
    <n v="1128299"/>
    <x v="165"/>
    <x v="2"/>
    <x v="2"/>
    <x v="2"/>
    <x v="1"/>
    <n v="65"/>
    <x v="29"/>
    <x v="63"/>
    <n v="121875"/>
    <n v="0.25"/>
    <x v="1"/>
    <x v="5"/>
  </r>
  <r>
    <x v="3"/>
    <n v="1128299"/>
    <x v="166"/>
    <x v="2"/>
    <x v="2"/>
    <x v="2"/>
    <x v="2"/>
    <n v="65"/>
    <x v="29"/>
    <x v="63"/>
    <n v="195000"/>
    <n v="0.4"/>
    <x v="1"/>
    <x v="5"/>
  </r>
  <r>
    <x v="3"/>
    <n v="1128299"/>
    <x v="167"/>
    <x v="2"/>
    <x v="2"/>
    <x v="2"/>
    <x v="3"/>
    <n v="60"/>
    <x v="25"/>
    <x v="87"/>
    <n v="136500"/>
    <n v="0.35"/>
    <x v="1"/>
    <x v="3"/>
  </r>
  <r>
    <x v="3"/>
    <n v="1128299"/>
    <x v="168"/>
    <x v="2"/>
    <x v="2"/>
    <x v="2"/>
    <x v="4"/>
    <n v="65"/>
    <x v="20"/>
    <x v="88"/>
    <n v="196625.00000000003"/>
    <n v="0.55000000000000004"/>
    <x v="1"/>
    <x v="5"/>
  </r>
  <r>
    <x v="3"/>
    <n v="1128299"/>
    <x v="169"/>
    <x v="2"/>
    <x v="2"/>
    <x v="2"/>
    <x v="5"/>
    <n v="80"/>
    <x v="26"/>
    <x v="89"/>
    <n v="116000"/>
    <n v="0.2"/>
    <x v="1"/>
    <x v="10"/>
  </r>
  <r>
    <x v="3"/>
    <n v="1128299"/>
    <x v="170"/>
    <x v="2"/>
    <x v="2"/>
    <x v="2"/>
    <x v="0"/>
    <n v="60"/>
    <x v="17"/>
    <x v="37"/>
    <n v="234000"/>
    <n v="0.4"/>
    <x v="1"/>
    <x v="3"/>
  </r>
  <r>
    <x v="3"/>
    <n v="1128299"/>
    <x v="171"/>
    <x v="2"/>
    <x v="2"/>
    <x v="2"/>
    <x v="1"/>
    <n v="65"/>
    <x v="6"/>
    <x v="90"/>
    <n v="134062.5"/>
    <n v="0.25"/>
    <x v="1"/>
    <x v="5"/>
  </r>
  <r>
    <x v="3"/>
    <n v="1128299"/>
    <x v="172"/>
    <x v="2"/>
    <x v="2"/>
    <x v="2"/>
    <x v="2"/>
    <n v="65"/>
    <x v="6"/>
    <x v="90"/>
    <n v="214500"/>
    <n v="0.4"/>
    <x v="1"/>
    <x v="5"/>
  </r>
  <r>
    <x v="3"/>
    <n v="1128299"/>
    <x v="173"/>
    <x v="2"/>
    <x v="2"/>
    <x v="2"/>
    <x v="3"/>
    <n v="60"/>
    <x v="19"/>
    <x v="81"/>
    <n v="147000"/>
    <n v="0.35"/>
    <x v="1"/>
    <x v="3"/>
  </r>
  <r>
    <x v="3"/>
    <n v="1128299"/>
    <x v="174"/>
    <x v="2"/>
    <x v="2"/>
    <x v="2"/>
    <x v="4"/>
    <n v="65"/>
    <x v="30"/>
    <x v="91"/>
    <n v="205562.50000000003"/>
    <n v="0.55000000000000004"/>
    <x v="1"/>
    <x v="5"/>
  </r>
  <r>
    <x v="3"/>
    <n v="1128299"/>
    <x v="175"/>
    <x v="2"/>
    <x v="2"/>
    <x v="2"/>
    <x v="5"/>
    <n v="80"/>
    <x v="10"/>
    <x v="30"/>
    <n v="140000"/>
    <n v="0.2"/>
    <x v="1"/>
    <x v="10"/>
  </r>
  <r>
    <x v="3"/>
    <n v="1128299"/>
    <x v="176"/>
    <x v="2"/>
    <x v="2"/>
    <x v="2"/>
    <x v="0"/>
    <n v="60"/>
    <x v="13"/>
    <x v="92"/>
    <n v="215250.00000000003"/>
    <n v="0.35000000000000003"/>
    <x v="1"/>
    <x v="3"/>
  </r>
  <r>
    <x v="3"/>
    <n v="1128299"/>
    <x v="177"/>
    <x v="2"/>
    <x v="2"/>
    <x v="2"/>
    <x v="1"/>
    <n v="65"/>
    <x v="10"/>
    <x v="29"/>
    <n v="113750"/>
    <n v="0.2"/>
    <x v="1"/>
    <x v="5"/>
  </r>
  <r>
    <x v="3"/>
    <n v="1128299"/>
    <x v="178"/>
    <x v="2"/>
    <x v="2"/>
    <x v="2"/>
    <x v="2"/>
    <n v="65"/>
    <x v="6"/>
    <x v="90"/>
    <n v="187687.50000000003"/>
    <n v="0.35000000000000003"/>
    <x v="1"/>
    <x v="5"/>
  </r>
  <r>
    <x v="3"/>
    <n v="1128299"/>
    <x v="179"/>
    <x v="2"/>
    <x v="2"/>
    <x v="2"/>
    <x v="3"/>
    <n v="60"/>
    <x v="26"/>
    <x v="93"/>
    <n v="130500"/>
    <n v="0.3"/>
    <x v="1"/>
    <x v="3"/>
  </r>
  <r>
    <x v="3"/>
    <n v="1128299"/>
    <x v="180"/>
    <x v="2"/>
    <x v="2"/>
    <x v="2"/>
    <x v="4"/>
    <n v="65"/>
    <x v="28"/>
    <x v="94"/>
    <n v="251875"/>
    <n v="0.5"/>
    <x v="1"/>
    <x v="5"/>
  </r>
  <r>
    <x v="3"/>
    <n v="1128299"/>
    <x v="181"/>
    <x v="2"/>
    <x v="2"/>
    <x v="2"/>
    <x v="5"/>
    <n v="80"/>
    <x v="28"/>
    <x v="95"/>
    <n v="93000.000000000015"/>
    <n v="0.15000000000000002"/>
    <x v="1"/>
    <x v="10"/>
  </r>
  <r>
    <x v="3"/>
    <n v="1128299"/>
    <x v="182"/>
    <x v="2"/>
    <x v="2"/>
    <x v="2"/>
    <x v="0"/>
    <n v="65"/>
    <x v="17"/>
    <x v="96"/>
    <n v="221812.50000000003"/>
    <n v="0.35000000000000003"/>
    <x v="1"/>
    <x v="5"/>
  </r>
  <r>
    <x v="3"/>
    <n v="1128299"/>
    <x v="183"/>
    <x v="2"/>
    <x v="2"/>
    <x v="2"/>
    <x v="1"/>
    <n v="70"/>
    <x v="8"/>
    <x v="97"/>
    <n v="129500"/>
    <n v="0.2"/>
    <x v="1"/>
    <x v="6"/>
  </r>
  <r>
    <x v="3"/>
    <n v="1128299"/>
    <x v="184"/>
    <x v="2"/>
    <x v="2"/>
    <x v="2"/>
    <x v="2"/>
    <n v="65"/>
    <x v="9"/>
    <x v="98"/>
    <n v="182000.00000000003"/>
    <n v="0.35000000000000003"/>
    <x v="1"/>
    <x v="5"/>
  </r>
  <r>
    <x v="3"/>
    <n v="1128299"/>
    <x v="185"/>
    <x v="2"/>
    <x v="2"/>
    <x v="2"/>
    <x v="3"/>
    <n v="65"/>
    <x v="29"/>
    <x v="63"/>
    <n v="146250"/>
    <n v="0.3"/>
    <x v="1"/>
    <x v="5"/>
  </r>
  <r>
    <x v="3"/>
    <n v="1128299"/>
    <x v="186"/>
    <x v="2"/>
    <x v="2"/>
    <x v="2"/>
    <x v="4"/>
    <n v="75"/>
    <x v="29"/>
    <x v="99"/>
    <n v="281250"/>
    <n v="0.5"/>
    <x v="1"/>
    <x v="11"/>
  </r>
  <r>
    <x v="3"/>
    <n v="1128299"/>
    <x v="187"/>
    <x v="2"/>
    <x v="2"/>
    <x v="2"/>
    <x v="5"/>
    <n v="80"/>
    <x v="26"/>
    <x v="89"/>
    <n v="87000.000000000015"/>
    <n v="0.15000000000000002"/>
    <x v="1"/>
    <x v="10"/>
  </r>
  <r>
    <x v="3"/>
    <n v="1128299"/>
    <x v="188"/>
    <x v="2"/>
    <x v="2"/>
    <x v="2"/>
    <x v="0"/>
    <n v="55.000000000000007"/>
    <x v="8"/>
    <x v="16"/>
    <n v="152625.00000000003"/>
    <n v="0.30000000000000004"/>
    <x v="1"/>
    <x v="4"/>
  </r>
  <r>
    <x v="3"/>
    <n v="1128299"/>
    <x v="189"/>
    <x v="2"/>
    <x v="2"/>
    <x v="2"/>
    <x v="1"/>
    <n v="60.000000000000007"/>
    <x v="8"/>
    <x v="100"/>
    <n v="83250.000000000015"/>
    <n v="0.15"/>
    <x v="1"/>
    <x v="12"/>
  </r>
  <r>
    <x v="3"/>
    <n v="1128299"/>
    <x v="190"/>
    <x v="2"/>
    <x v="2"/>
    <x v="2"/>
    <x v="2"/>
    <n v="55.000000000000007"/>
    <x v="28"/>
    <x v="101"/>
    <n v="127875.00000000004"/>
    <n v="0.30000000000000004"/>
    <x v="1"/>
    <x v="4"/>
  </r>
  <r>
    <x v="3"/>
    <n v="1128299"/>
    <x v="191"/>
    <x v="2"/>
    <x v="2"/>
    <x v="2"/>
    <x v="3"/>
    <n v="55.000000000000007"/>
    <x v="26"/>
    <x v="102"/>
    <n v="99687.5"/>
    <n v="0.24999999999999997"/>
    <x v="1"/>
    <x v="4"/>
  </r>
  <r>
    <x v="3"/>
    <n v="1128299"/>
    <x v="192"/>
    <x v="2"/>
    <x v="2"/>
    <x v="2"/>
    <x v="4"/>
    <n v="65"/>
    <x v="26"/>
    <x v="84"/>
    <n v="212062.50000000003"/>
    <n v="0.45000000000000007"/>
    <x v="1"/>
    <x v="5"/>
  </r>
  <r>
    <x v="3"/>
    <n v="1128299"/>
    <x v="193"/>
    <x v="2"/>
    <x v="2"/>
    <x v="2"/>
    <x v="5"/>
    <n v="70"/>
    <x v="28"/>
    <x v="103"/>
    <n v="54250"/>
    <n v="0.1"/>
    <x v="1"/>
    <x v="6"/>
  </r>
  <r>
    <x v="3"/>
    <n v="1128299"/>
    <x v="194"/>
    <x v="2"/>
    <x v="2"/>
    <x v="2"/>
    <x v="0"/>
    <n v="55.000000000000007"/>
    <x v="10"/>
    <x v="104"/>
    <n v="144375.00000000003"/>
    <n v="0.30000000000000004"/>
    <x v="1"/>
    <x v="4"/>
  </r>
  <r>
    <x v="3"/>
    <n v="1128299"/>
    <x v="195"/>
    <x v="2"/>
    <x v="2"/>
    <x v="2"/>
    <x v="1"/>
    <n v="60.000000000000007"/>
    <x v="10"/>
    <x v="105"/>
    <n v="78750.000000000015"/>
    <n v="0.15"/>
    <x v="1"/>
    <x v="12"/>
  </r>
  <r>
    <x v="3"/>
    <n v="1128299"/>
    <x v="196"/>
    <x v="2"/>
    <x v="2"/>
    <x v="2"/>
    <x v="2"/>
    <n v="55.000000000000007"/>
    <x v="19"/>
    <x v="106"/>
    <n v="115500.00000000003"/>
    <n v="0.30000000000000004"/>
    <x v="1"/>
    <x v="4"/>
  </r>
  <r>
    <x v="3"/>
    <n v="1128299"/>
    <x v="197"/>
    <x v="2"/>
    <x v="2"/>
    <x v="2"/>
    <x v="3"/>
    <n v="55.000000000000007"/>
    <x v="21"/>
    <x v="107"/>
    <n v="92812.5"/>
    <n v="0.24999999999999997"/>
    <x v="1"/>
    <x v="4"/>
  </r>
  <r>
    <x v="3"/>
    <n v="1128299"/>
    <x v="198"/>
    <x v="2"/>
    <x v="2"/>
    <x v="2"/>
    <x v="4"/>
    <n v="65"/>
    <x v="25"/>
    <x v="108"/>
    <n v="190125.00000000003"/>
    <n v="0.45000000000000007"/>
    <x v="1"/>
    <x v="5"/>
  </r>
  <r>
    <x v="3"/>
    <n v="1128299"/>
    <x v="199"/>
    <x v="2"/>
    <x v="2"/>
    <x v="2"/>
    <x v="5"/>
    <n v="70"/>
    <x v="19"/>
    <x v="109"/>
    <n v="49000"/>
    <n v="0.1"/>
    <x v="1"/>
    <x v="6"/>
  </r>
  <r>
    <x v="3"/>
    <n v="1128299"/>
    <x v="200"/>
    <x v="2"/>
    <x v="2"/>
    <x v="2"/>
    <x v="0"/>
    <n v="55.000000000000007"/>
    <x v="10"/>
    <x v="104"/>
    <n v="144375.00000000003"/>
    <n v="0.30000000000000004"/>
    <x v="1"/>
    <x v="4"/>
  </r>
  <r>
    <x v="3"/>
    <n v="1128299"/>
    <x v="201"/>
    <x v="2"/>
    <x v="2"/>
    <x v="2"/>
    <x v="1"/>
    <n v="60.000000000000007"/>
    <x v="10"/>
    <x v="105"/>
    <n v="78750.000000000015"/>
    <n v="0.15"/>
    <x v="1"/>
    <x v="12"/>
  </r>
  <r>
    <x v="3"/>
    <n v="1128299"/>
    <x v="202"/>
    <x v="2"/>
    <x v="2"/>
    <x v="2"/>
    <x v="2"/>
    <n v="55.000000000000007"/>
    <x v="26"/>
    <x v="102"/>
    <n v="119625.00000000003"/>
    <n v="0.30000000000000004"/>
    <x v="1"/>
    <x v="4"/>
  </r>
  <r>
    <x v="3"/>
    <n v="1128299"/>
    <x v="203"/>
    <x v="2"/>
    <x v="2"/>
    <x v="2"/>
    <x v="3"/>
    <n v="55.000000000000007"/>
    <x v="19"/>
    <x v="106"/>
    <n v="96250"/>
    <n v="0.24999999999999997"/>
    <x v="1"/>
    <x v="4"/>
  </r>
  <r>
    <x v="3"/>
    <n v="1128299"/>
    <x v="204"/>
    <x v="2"/>
    <x v="2"/>
    <x v="2"/>
    <x v="4"/>
    <n v="65"/>
    <x v="25"/>
    <x v="108"/>
    <n v="190125.00000000003"/>
    <n v="0.45000000000000007"/>
    <x v="1"/>
    <x v="5"/>
  </r>
  <r>
    <x v="3"/>
    <n v="1128299"/>
    <x v="205"/>
    <x v="2"/>
    <x v="2"/>
    <x v="2"/>
    <x v="5"/>
    <n v="70"/>
    <x v="28"/>
    <x v="103"/>
    <n v="54250"/>
    <n v="0.1"/>
    <x v="1"/>
    <x v="6"/>
  </r>
  <r>
    <x v="3"/>
    <n v="1128299"/>
    <x v="206"/>
    <x v="2"/>
    <x v="2"/>
    <x v="2"/>
    <x v="0"/>
    <n v="55.000000000000007"/>
    <x v="17"/>
    <x v="32"/>
    <n v="160875.00000000006"/>
    <n v="0.30000000000000004"/>
    <x v="1"/>
    <x v="4"/>
  </r>
  <r>
    <x v="3"/>
    <n v="1128299"/>
    <x v="207"/>
    <x v="2"/>
    <x v="2"/>
    <x v="2"/>
    <x v="1"/>
    <n v="60.000000000000007"/>
    <x v="17"/>
    <x v="110"/>
    <n v="87750.000000000015"/>
    <n v="0.15"/>
    <x v="1"/>
    <x v="12"/>
  </r>
  <r>
    <x v="3"/>
    <n v="1128299"/>
    <x v="208"/>
    <x v="2"/>
    <x v="2"/>
    <x v="2"/>
    <x v="2"/>
    <n v="55.000000000000007"/>
    <x v="28"/>
    <x v="101"/>
    <n v="127875.00000000004"/>
    <n v="0.30000000000000004"/>
    <x v="1"/>
    <x v="4"/>
  </r>
  <r>
    <x v="3"/>
    <n v="1128299"/>
    <x v="209"/>
    <x v="2"/>
    <x v="2"/>
    <x v="2"/>
    <x v="3"/>
    <n v="55.000000000000007"/>
    <x v="28"/>
    <x v="101"/>
    <n v="106562.5"/>
    <n v="0.24999999999999997"/>
    <x v="1"/>
    <x v="4"/>
  </r>
  <r>
    <x v="3"/>
    <n v="1128299"/>
    <x v="210"/>
    <x v="2"/>
    <x v="2"/>
    <x v="2"/>
    <x v="4"/>
    <n v="65"/>
    <x v="19"/>
    <x v="111"/>
    <n v="204750.00000000003"/>
    <n v="0.45000000000000007"/>
    <x v="1"/>
    <x v="5"/>
  </r>
  <r>
    <x v="3"/>
    <n v="1128299"/>
    <x v="211"/>
    <x v="2"/>
    <x v="2"/>
    <x v="2"/>
    <x v="5"/>
    <n v="70"/>
    <x v="9"/>
    <x v="86"/>
    <n v="56000"/>
    <n v="0.1"/>
    <x v="1"/>
    <x v="6"/>
  </r>
  <r>
    <x v="4"/>
    <n v="1189833"/>
    <x v="212"/>
    <x v="2"/>
    <x v="2"/>
    <x v="2"/>
    <x v="0"/>
    <n v="35"/>
    <x v="19"/>
    <x v="40"/>
    <n v="98000"/>
    <n v="0.4"/>
    <x v="1"/>
    <x v="8"/>
  </r>
  <r>
    <x v="4"/>
    <n v="1189833"/>
    <x v="213"/>
    <x v="2"/>
    <x v="2"/>
    <x v="2"/>
    <x v="1"/>
    <n v="45"/>
    <x v="19"/>
    <x v="39"/>
    <n v="78750"/>
    <n v="0.25"/>
    <x v="1"/>
    <x v="2"/>
  </r>
  <r>
    <x v="4"/>
    <n v="1189833"/>
    <x v="214"/>
    <x v="2"/>
    <x v="2"/>
    <x v="2"/>
    <x v="2"/>
    <n v="45"/>
    <x v="19"/>
    <x v="39"/>
    <n v="126000"/>
    <n v="0.4"/>
    <x v="1"/>
    <x v="2"/>
  </r>
  <r>
    <x v="4"/>
    <n v="1189833"/>
    <x v="215"/>
    <x v="2"/>
    <x v="2"/>
    <x v="2"/>
    <x v="3"/>
    <n v="45"/>
    <x v="20"/>
    <x v="112"/>
    <n v="86625"/>
    <n v="0.35"/>
    <x v="1"/>
    <x v="2"/>
  </r>
  <r>
    <x v="4"/>
    <n v="1189833"/>
    <x v="216"/>
    <x v="2"/>
    <x v="2"/>
    <x v="3"/>
    <x v="4"/>
    <n v="50"/>
    <x v="23"/>
    <x v="53"/>
    <n v="137500"/>
    <n v="0.55000000000000004"/>
    <x v="1"/>
    <x v="0"/>
  </r>
  <r>
    <x v="4"/>
    <n v="1189833"/>
    <x v="217"/>
    <x v="2"/>
    <x v="2"/>
    <x v="3"/>
    <x v="5"/>
    <n v="45"/>
    <x v="19"/>
    <x v="39"/>
    <n v="63000"/>
    <n v="0.2"/>
    <x v="1"/>
    <x v="2"/>
  </r>
  <r>
    <x v="4"/>
    <n v="1189833"/>
    <x v="218"/>
    <x v="2"/>
    <x v="2"/>
    <x v="3"/>
    <x v="0"/>
    <n v="35"/>
    <x v="29"/>
    <x v="47"/>
    <n v="105000"/>
    <n v="0.4"/>
    <x v="1"/>
    <x v="8"/>
  </r>
  <r>
    <x v="4"/>
    <n v="1189833"/>
    <x v="219"/>
    <x v="2"/>
    <x v="2"/>
    <x v="3"/>
    <x v="1"/>
    <n v="45"/>
    <x v="25"/>
    <x v="61"/>
    <n v="73125"/>
    <n v="0.25"/>
    <x v="1"/>
    <x v="2"/>
  </r>
  <r>
    <x v="4"/>
    <n v="1189833"/>
    <x v="220"/>
    <x v="2"/>
    <x v="2"/>
    <x v="3"/>
    <x v="2"/>
    <n v="45"/>
    <x v="21"/>
    <x v="113"/>
    <n v="121500"/>
    <n v="0.4"/>
    <x v="1"/>
    <x v="2"/>
  </r>
  <r>
    <x v="4"/>
    <n v="1189833"/>
    <x v="221"/>
    <x v="2"/>
    <x v="2"/>
    <x v="3"/>
    <x v="3"/>
    <n v="45"/>
    <x v="27"/>
    <x v="44"/>
    <n v="82687.5"/>
    <n v="0.35"/>
    <x v="1"/>
    <x v="2"/>
  </r>
  <r>
    <x v="4"/>
    <n v="1189833"/>
    <x v="222"/>
    <x v="2"/>
    <x v="2"/>
    <x v="3"/>
    <x v="4"/>
    <n v="50"/>
    <x v="31"/>
    <x v="38"/>
    <n v="123750.00000000001"/>
    <n v="0.55000000000000004"/>
    <x v="1"/>
    <x v="0"/>
  </r>
  <r>
    <x v="4"/>
    <n v="1189833"/>
    <x v="223"/>
    <x v="2"/>
    <x v="2"/>
    <x v="3"/>
    <x v="5"/>
    <n v="45"/>
    <x v="25"/>
    <x v="61"/>
    <n v="58500"/>
    <n v="0.2"/>
    <x v="1"/>
    <x v="2"/>
  </r>
  <r>
    <x v="4"/>
    <n v="1189833"/>
    <x v="224"/>
    <x v="2"/>
    <x v="2"/>
    <x v="3"/>
    <x v="0"/>
    <n v="35"/>
    <x v="9"/>
    <x v="58"/>
    <n v="112000"/>
    <n v="0.4"/>
    <x v="1"/>
    <x v="8"/>
  </r>
  <r>
    <x v="4"/>
    <n v="1189833"/>
    <x v="225"/>
    <x v="2"/>
    <x v="2"/>
    <x v="3"/>
    <x v="1"/>
    <n v="45"/>
    <x v="25"/>
    <x v="61"/>
    <n v="73125"/>
    <n v="0.25"/>
    <x v="1"/>
    <x v="2"/>
  </r>
  <r>
    <x v="4"/>
    <n v="1189833"/>
    <x v="226"/>
    <x v="2"/>
    <x v="2"/>
    <x v="3"/>
    <x v="2"/>
    <n v="45"/>
    <x v="25"/>
    <x v="61"/>
    <n v="117000"/>
    <n v="0.4"/>
    <x v="1"/>
    <x v="2"/>
  </r>
  <r>
    <x v="4"/>
    <n v="1189833"/>
    <x v="227"/>
    <x v="2"/>
    <x v="2"/>
    <x v="3"/>
    <x v="3"/>
    <n v="45"/>
    <x v="20"/>
    <x v="112"/>
    <n v="86625"/>
    <n v="0.35"/>
    <x v="1"/>
    <x v="2"/>
  </r>
  <r>
    <x v="4"/>
    <n v="1189833"/>
    <x v="228"/>
    <x v="2"/>
    <x v="2"/>
    <x v="3"/>
    <x v="4"/>
    <n v="50"/>
    <x v="32"/>
    <x v="42"/>
    <n v="116875.00000000001"/>
    <n v="0.55000000000000004"/>
    <x v="1"/>
    <x v="0"/>
  </r>
  <r>
    <x v="4"/>
    <n v="1189833"/>
    <x v="229"/>
    <x v="2"/>
    <x v="2"/>
    <x v="3"/>
    <x v="5"/>
    <n v="45"/>
    <x v="22"/>
    <x v="66"/>
    <n v="56250"/>
    <n v="0.2"/>
    <x v="1"/>
    <x v="2"/>
  </r>
  <r>
    <x v="4"/>
    <n v="1189833"/>
    <x v="230"/>
    <x v="2"/>
    <x v="2"/>
    <x v="3"/>
    <x v="0"/>
    <n v="45"/>
    <x v="9"/>
    <x v="11"/>
    <n v="144000"/>
    <n v="0.4"/>
    <x v="1"/>
    <x v="2"/>
  </r>
  <r>
    <x v="4"/>
    <n v="1189833"/>
    <x v="231"/>
    <x v="2"/>
    <x v="2"/>
    <x v="3"/>
    <x v="1"/>
    <n v="50"/>
    <x v="24"/>
    <x v="60"/>
    <n v="75000"/>
    <n v="0.25"/>
    <x v="1"/>
    <x v="0"/>
  </r>
  <r>
    <x v="4"/>
    <n v="1189833"/>
    <x v="232"/>
    <x v="2"/>
    <x v="2"/>
    <x v="3"/>
    <x v="2"/>
    <n v="50"/>
    <x v="22"/>
    <x v="65"/>
    <n v="125000"/>
    <n v="0.4"/>
    <x v="1"/>
    <x v="0"/>
  </r>
  <r>
    <x v="4"/>
    <n v="1189833"/>
    <x v="233"/>
    <x v="2"/>
    <x v="2"/>
    <x v="3"/>
    <x v="3"/>
    <n v="45"/>
    <x v="27"/>
    <x v="44"/>
    <n v="82687.5"/>
    <n v="0.35"/>
    <x v="1"/>
    <x v="2"/>
  </r>
  <r>
    <x v="4"/>
    <n v="1189833"/>
    <x v="234"/>
    <x v="2"/>
    <x v="2"/>
    <x v="3"/>
    <x v="4"/>
    <n v="50"/>
    <x v="32"/>
    <x v="42"/>
    <n v="116875.00000000001"/>
    <n v="0.55000000000000004"/>
    <x v="1"/>
    <x v="0"/>
  </r>
  <r>
    <x v="4"/>
    <n v="1189833"/>
    <x v="235"/>
    <x v="2"/>
    <x v="2"/>
    <x v="3"/>
    <x v="5"/>
    <n v="65"/>
    <x v="24"/>
    <x v="87"/>
    <n v="78000"/>
    <n v="0.2"/>
    <x v="1"/>
    <x v="5"/>
  </r>
  <r>
    <x v="4"/>
    <n v="1189833"/>
    <x v="236"/>
    <x v="2"/>
    <x v="2"/>
    <x v="3"/>
    <x v="0"/>
    <n v="45"/>
    <x v="9"/>
    <x v="11"/>
    <n v="144000"/>
    <n v="0.4"/>
    <x v="1"/>
    <x v="2"/>
  </r>
  <r>
    <x v="4"/>
    <n v="1189833"/>
    <x v="237"/>
    <x v="2"/>
    <x v="2"/>
    <x v="3"/>
    <x v="1"/>
    <n v="50"/>
    <x v="25"/>
    <x v="82"/>
    <n v="81250"/>
    <n v="0.25"/>
    <x v="1"/>
    <x v="0"/>
  </r>
  <r>
    <x v="4"/>
    <n v="1189833"/>
    <x v="238"/>
    <x v="2"/>
    <x v="2"/>
    <x v="3"/>
    <x v="2"/>
    <n v="50"/>
    <x v="25"/>
    <x v="82"/>
    <n v="130000"/>
    <n v="0.4"/>
    <x v="1"/>
    <x v="0"/>
  </r>
  <r>
    <x v="4"/>
    <n v="1189833"/>
    <x v="239"/>
    <x v="2"/>
    <x v="2"/>
    <x v="3"/>
    <x v="3"/>
    <n v="45"/>
    <x v="20"/>
    <x v="112"/>
    <n v="86625"/>
    <n v="0.35"/>
    <x v="1"/>
    <x v="2"/>
  </r>
  <r>
    <x v="4"/>
    <n v="1189833"/>
    <x v="240"/>
    <x v="2"/>
    <x v="2"/>
    <x v="3"/>
    <x v="4"/>
    <n v="50"/>
    <x v="31"/>
    <x v="38"/>
    <n v="123750.00000000001"/>
    <n v="0.55000000000000004"/>
    <x v="1"/>
    <x v="0"/>
  </r>
  <r>
    <x v="4"/>
    <n v="1189833"/>
    <x v="241"/>
    <x v="2"/>
    <x v="2"/>
    <x v="3"/>
    <x v="5"/>
    <n v="65"/>
    <x v="22"/>
    <x v="114"/>
    <n v="81250"/>
    <n v="0.2"/>
    <x v="1"/>
    <x v="5"/>
  </r>
  <r>
    <x v="4"/>
    <n v="1189833"/>
    <x v="242"/>
    <x v="2"/>
    <x v="2"/>
    <x v="3"/>
    <x v="0"/>
    <n v="45"/>
    <x v="3"/>
    <x v="71"/>
    <n v="162000"/>
    <n v="0.4"/>
    <x v="1"/>
    <x v="2"/>
  </r>
  <r>
    <x v="4"/>
    <n v="1189833"/>
    <x v="243"/>
    <x v="2"/>
    <x v="2"/>
    <x v="3"/>
    <x v="1"/>
    <n v="50"/>
    <x v="29"/>
    <x v="68"/>
    <n v="93750"/>
    <n v="0.25"/>
    <x v="1"/>
    <x v="0"/>
  </r>
  <r>
    <x v="4"/>
    <n v="1189833"/>
    <x v="244"/>
    <x v="2"/>
    <x v="2"/>
    <x v="3"/>
    <x v="2"/>
    <n v="50"/>
    <x v="29"/>
    <x v="68"/>
    <n v="150000"/>
    <n v="0.4"/>
    <x v="1"/>
    <x v="0"/>
  </r>
  <r>
    <x v="4"/>
    <n v="1189833"/>
    <x v="245"/>
    <x v="2"/>
    <x v="2"/>
    <x v="3"/>
    <x v="3"/>
    <n v="45"/>
    <x v="22"/>
    <x v="66"/>
    <n v="98437.5"/>
    <n v="0.35"/>
    <x v="1"/>
    <x v="2"/>
  </r>
  <r>
    <x v="4"/>
    <n v="1189833"/>
    <x v="246"/>
    <x v="2"/>
    <x v="2"/>
    <x v="3"/>
    <x v="4"/>
    <n v="50"/>
    <x v="23"/>
    <x v="53"/>
    <n v="137500"/>
    <n v="0.55000000000000004"/>
    <x v="1"/>
    <x v="0"/>
  </r>
  <r>
    <x v="4"/>
    <n v="1189833"/>
    <x v="247"/>
    <x v="2"/>
    <x v="2"/>
    <x v="3"/>
    <x v="5"/>
    <n v="65"/>
    <x v="9"/>
    <x v="98"/>
    <n v="104000"/>
    <n v="0.2"/>
    <x v="1"/>
    <x v="5"/>
  </r>
  <r>
    <x v="4"/>
    <n v="1189833"/>
    <x v="248"/>
    <x v="2"/>
    <x v="2"/>
    <x v="3"/>
    <x v="0"/>
    <n v="45"/>
    <x v="5"/>
    <x v="59"/>
    <n v="171000"/>
    <n v="0.4"/>
    <x v="1"/>
    <x v="2"/>
  </r>
  <r>
    <x v="4"/>
    <n v="1189833"/>
    <x v="249"/>
    <x v="2"/>
    <x v="2"/>
    <x v="3"/>
    <x v="1"/>
    <n v="50"/>
    <x v="9"/>
    <x v="2"/>
    <n v="100000"/>
    <n v="0.25"/>
    <x v="1"/>
    <x v="0"/>
  </r>
  <r>
    <x v="4"/>
    <n v="1189833"/>
    <x v="250"/>
    <x v="2"/>
    <x v="2"/>
    <x v="3"/>
    <x v="2"/>
    <n v="50"/>
    <x v="29"/>
    <x v="68"/>
    <n v="150000"/>
    <n v="0.4"/>
    <x v="1"/>
    <x v="0"/>
  </r>
  <r>
    <x v="4"/>
    <n v="1189833"/>
    <x v="251"/>
    <x v="2"/>
    <x v="2"/>
    <x v="3"/>
    <x v="3"/>
    <n v="45"/>
    <x v="25"/>
    <x v="61"/>
    <n v="102375"/>
    <n v="0.35"/>
    <x v="1"/>
    <x v="2"/>
  </r>
  <r>
    <x v="4"/>
    <n v="1189833"/>
    <x v="252"/>
    <x v="2"/>
    <x v="2"/>
    <x v="3"/>
    <x v="4"/>
    <n v="50"/>
    <x v="19"/>
    <x v="48"/>
    <n v="192500.00000000003"/>
    <n v="0.55000000000000004"/>
    <x v="1"/>
    <x v="0"/>
  </r>
  <r>
    <x v="4"/>
    <n v="1189833"/>
    <x v="253"/>
    <x v="2"/>
    <x v="2"/>
    <x v="3"/>
    <x v="5"/>
    <n v="65"/>
    <x v="19"/>
    <x v="111"/>
    <n v="91000"/>
    <n v="0.2"/>
    <x v="1"/>
    <x v="5"/>
  </r>
  <r>
    <x v="4"/>
    <n v="1189833"/>
    <x v="254"/>
    <x v="2"/>
    <x v="2"/>
    <x v="3"/>
    <x v="0"/>
    <n v="50"/>
    <x v="3"/>
    <x v="6"/>
    <n v="180000"/>
    <n v="0.4"/>
    <x v="1"/>
    <x v="0"/>
  </r>
  <r>
    <x v="4"/>
    <n v="1189833"/>
    <x v="255"/>
    <x v="2"/>
    <x v="2"/>
    <x v="3"/>
    <x v="1"/>
    <n v="55.000000000000007"/>
    <x v="2"/>
    <x v="67"/>
    <n v="116875.00000000001"/>
    <n v="0.25"/>
    <x v="1"/>
    <x v="4"/>
  </r>
  <r>
    <x v="4"/>
    <n v="1189833"/>
    <x v="256"/>
    <x v="2"/>
    <x v="2"/>
    <x v="3"/>
    <x v="2"/>
    <n v="50"/>
    <x v="26"/>
    <x v="78"/>
    <n v="145000"/>
    <n v="0.4"/>
    <x v="1"/>
    <x v="0"/>
  </r>
  <r>
    <x v="4"/>
    <n v="1189833"/>
    <x v="257"/>
    <x v="2"/>
    <x v="2"/>
    <x v="3"/>
    <x v="3"/>
    <n v="50"/>
    <x v="21"/>
    <x v="73"/>
    <n v="118124.99999999999"/>
    <n v="0.35"/>
    <x v="1"/>
    <x v="0"/>
  </r>
  <r>
    <x v="4"/>
    <n v="1189833"/>
    <x v="258"/>
    <x v="2"/>
    <x v="2"/>
    <x v="3"/>
    <x v="4"/>
    <n v="60"/>
    <x v="21"/>
    <x v="71"/>
    <n v="222750.00000000003"/>
    <n v="0.55000000000000004"/>
    <x v="1"/>
    <x v="3"/>
  </r>
  <r>
    <x v="4"/>
    <n v="1189833"/>
    <x v="259"/>
    <x v="2"/>
    <x v="2"/>
    <x v="3"/>
    <x v="5"/>
    <n v="65"/>
    <x v="25"/>
    <x v="108"/>
    <n v="84500"/>
    <n v="0.2"/>
    <x v="1"/>
    <x v="5"/>
  </r>
  <r>
    <x v="4"/>
    <n v="1189833"/>
    <x v="260"/>
    <x v="2"/>
    <x v="2"/>
    <x v="3"/>
    <x v="0"/>
    <n v="50"/>
    <x v="2"/>
    <x v="17"/>
    <n v="170000"/>
    <n v="0.4"/>
    <x v="1"/>
    <x v="0"/>
  </r>
  <r>
    <x v="4"/>
    <n v="1189833"/>
    <x v="261"/>
    <x v="2"/>
    <x v="2"/>
    <x v="3"/>
    <x v="1"/>
    <n v="55.000000000000007"/>
    <x v="2"/>
    <x v="67"/>
    <n v="116875.00000000001"/>
    <n v="0.25"/>
    <x v="1"/>
    <x v="4"/>
  </r>
  <r>
    <x v="4"/>
    <n v="1189833"/>
    <x v="262"/>
    <x v="2"/>
    <x v="2"/>
    <x v="3"/>
    <x v="2"/>
    <n v="50"/>
    <x v="19"/>
    <x v="48"/>
    <n v="140000"/>
    <n v="0.4"/>
    <x v="1"/>
    <x v="0"/>
  </r>
  <r>
    <x v="4"/>
    <n v="1189833"/>
    <x v="263"/>
    <x v="2"/>
    <x v="2"/>
    <x v="3"/>
    <x v="3"/>
    <n v="50"/>
    <x v="25"/>
    <x v="82"/>
    <n v="113750"/>
    <n v="0.35"/>
    <x v="1"/>
    <x v="0"/>
  </r>
  <r>
    <x v="4"/>
    <n v="1189833"/>
    <x v="264"/>
    <x v="2"/>
    <x v="2"/>
    <x v="3"/>
    <x v="4"/>
    <n v="60"/>
    <x v="25"/>
    <x v="87"/>
    <n v="214500.00000000003"/>
    <n v="0.55000000000000004"/>
    <x v="1"/>
    <x v="3"/>
  </r>
  <r>
    <x v="4"/>
    <n v="1189833"/>
    <x v="265"/>
    <x v="2"/>
    <x v="2"/>
    <x v="3"/>
    <x v="5"/>
    <n v="65"/>
    <x v="19"/>
    <x v="111"/>
    <n v="91000"/>
    <n v="0.2"/>
    <x v="1"/>
    <x v="5"/>
  </r>
  <r>
    <x v="4"/>
    <n v="1189833"/>
    <x v="266"/>
    <x v="2"/>
    <x v="2"/>
    <x v="3"/>
    <x v="0"/>
    <n v="50"/>
    <x v="9"/>
    <x v="2"/>
    <n v="160000"/>
    <n v="0.4"/>
    <x v="1"/>
    <x v="0"/>
  </r>
  <r>
    <x v="4"/>
    <n v="1189833"/>
    <x v="267"/>
    <x v="2"/>
    <x v="2"/>
    <x v="3"/>
    <x v="1"/>
    <n v="55.000000000000007"/>
    <x v="9"/>
    <x v="115"/>
    <n v="110000.00000000001"/>
    <n v="0.25"/>
    <x v="1"/>
    <x v="4"/>
  </r>
  <r>
    <x v="4"/>
    <n v="1189833"/>
    <x v="268"/>
    <x v="2"/>
    <x v="2"/>
    <x v="3"/>
    <x v="2"/>
    <n v="50"/>
    <x v="25"/>
    <x v="82"/>
    <n v="130000"/>
    <n v="0.4"/>
    <x v="1"/>
    <x v="0"/>
  </r>
  <r>
    <x v="4"/>
    <n v="1189833"/>
    <x v="269"/>
    <x v="2"/>
    <x v="2"/>
    <x v="3"/>
    <x v="3"/>
    <n v="50"/>
    <x v="22"/>
    <x v="65"/>
    <n v="109375"/>
    <n v="0.35"/>
    <x v="1"/>
    <x v="0"/>
  </r>
  <r>
    <x v="4"/>
    <n v="1189833"/>
    <x v="270"/>
    <x v="2"/>
    <x v="2"/>
    <x v="3"/>
    <x v="4"/>
    <n v="60"/>
    <x v="24"/>
    <x v="11"/>
    <n v="198000.00000000003"/>
    <n v="0.55000000000000004"/>
    <x v="1"/>
    <x v="3"/>
  </r>
  <r>
    <x v="4"/>
    <n v="1189833"/>
    <x v="271"/>
    <x v="2"/>
    <x v="2"/>
    <x v="3"/>
    <x v="5"/>
    <n v="65"/>
    <x v="25"/>
    <x v="108"/>
    <n v="84500"/>
    <n v="0.2"/>
    <x v="1"/>
    <x v="5"/>
  </r>
  <r>
    <x v="4"/>
    <n v="1189833"/>
    <x v="272"/>
    <x v="2"/>
    <x v="2"/>
    <x v="3"/>
    <x v="0"/>
    <n v="50"/>
    <x v="6"/>
    <x v="72"/>
    <n v="165000"/>
    <n v="0.4"/>
    <x v="1"/>
    <x v="0"/>
  </r>
  <r>
    <x v="4"/>
    <n v="1189833"/>
    <x v="273"/>
    <x v="2"/>
    <x v="2"/>
    <x v="3"/>
    <x v="1"/>
    <n v="55.000000000000007"/>
    <x v="6"/>
    <x v="116"/>
    <n v="113437.50000000001"/>
    <n v="0.25"/>
    <x v="1"/>
    <x v="4"/>
  </r>
  <r>
    <x v="4"/>
    <n v="1189833"/>
    <x v="274"/>
    <x v="2"/>
    <x v="2"/>
    <x v="3"/>
    <x v="2"/>
    <n v="50"/>
    <x v="21"/>
    <x v="73"/>
    <n v="135000"/>
    <n v="0.4"/>
    <x v="1"/>
    <x v="0"/>
  </r>
  <r>
    <x v="4"/>
    <n v="1189833"/>
    <x v="275"/>
    <x v="2"/>
    <x v="2"/>
    <x v="3"/>
    <x v="3"/>
    <n v="50"/>
    <x v="25"/>
    <x v="82"/>
    <n v="113750"/>
    <n v="0.35"/>
    <x v="1"/>
    <x v="0"/>
  </r>
  <r>
    <x v="4"/>
    <n v="1189833"/>
    <x v="276"/>
    <x v="2"/>
    <x v="2"/>
    <x v="3"/>
    <x v="4"/>
    <n v="60"/>
    <x v="24"/>
    <x v="11"/>
    <n v="198000.00000000003"/>
    <n v="0.55000000000000004"/>
    <x v="1"/>
    <x v="3"/>
  </r>
  <r>
    <x v="4"/>
    <n v="1189833"/>
    <x v="277"/>
    <x v="2"/>
    <x v="2"/>
    <x v="3"/>
    <x v="5"/>
    <n v="65"/>
    <x v="19"/>
    <x v="111"/>
    <n v="91000"/>
    <n v="0.2"/>
    <x v="1"/>
    <x v="5"/>
  </r>
  <r>
    <x v="4"/>
    <n v="1189833"/>
    <x v="278"/>
    <x v="2"/>
    <x v="2"/>
    <x v="3"/>
    <x v="0"/>
    <n v="50"/>
    <x v="3"/>
    <x v="6"/>
    <n v="180000"/>
    <n v="0.4"/>
    <x v="1"/>
    <x v="0"/>
  </r>
  <r>
    <x v="4"/>
    <n v="1189833"/>
    <x v="279"/>
    <x v="2"/>
    <x v="2"/>
    <x v="3"/>
    <x v="1"/>
    <n v="55.000000000000007"/>
    <x v="3"/>
    <x v="34"/>
    <n v="123750.00000000001"/>
    <n v="0.25"/>
    <x v="1"/>
    <x v="4"/>
  </r>
  <r>
    <x v="4"/>
    <n v="1189833"/>
    <x v="280"/>
    <x v="2"/>
    <x v="2"/>
    <x v="3"/>
    <x v="2"/>
    <n v="50"/>
    <x v="19"/>
    <x v="48"/>
    <n v="140000"/>
    <n v="0.4"/>
    <x v="1"/>
    <x v="0"/>
  </r>
  <r>
    <x v="4"/>
    <n v="1189833"/>
    <x v="281"/>
    <x v="2"/>
    <x v="2"/>
    <x v="3"/>
    <x v="3"/>
    <n v="50"/>
    <x v="19"/>
    <x v="48"/>
    <n v="122499.99999999999"/>
    <n v="0.35"/>
    <x v="1"/>
    <x v="0"/>
  </r>
  <r>
    <x v="4"/>
    <n v="1189833"/>
    <x v="282"/>
    <x v="2"/>
    <x v="2"/>
    <x v="3"/>
    <x v="4"/>
    <n v="60"/>
    <x v="22"/>
    <x v="68"/>
    <n v="206250.00000000003"/>
    <n v="0.55000000000000004"/>
    <x v="1"/>
    <x v="3"/>
  </r>
  <r>
    <x v="4"/>
    <n v="1189833"/>
    <x v="283"/>
    <x v="2"/>
    <x v="2"/>
    <x v="3"/>
    <x v="5"/>
    <n v="65"/>
    <x v="26"/>
    <x v="84"/>
    <n v="94250"/>
    <n v="0.2"/>
    <x v="1"/>
    <x v="5"/>
  </r>
  <r>
    <x v="0"/>
    <n v="1185732"/>
    <x v="284"/>
    <x v="2"/>
    <x v="2"/>
    <x v="3"/>
    <x v="0"/>
    <n v="45"/>
    <x v="33"/>
    <x v="117"/>
    <n v="85500"/>
    <n v="0.4"/>
    <x v="1"/>
    <x v="2"/>
  </r>
  <r>
    <x v="0"/>
    <n v="1185732"/>
    <x v="285"/>
    <x v="2"/>
    <x v="2"/>
    <x v="3"/>
    <x v="1"/>
    <n v="45"/>
    <x v="34"/>
    <x v="118"/>
    <n v="43312.5"/>
    <n v="0.35"/>
    <x v="1"/>
    <x v="2"/>
  </r>
  <r>
    <x v="0"/>
    <n v="1185732"/>
    <x v="286"/>
    <x v="2"/>
    <x v="2"/>
    <x v="3"/>
    <x v="2"/>
    <n v="35"/>
    <x v="34"/>
    <x v="119"/>
    <n v="33687.5"/>
    <n v="0.35"/>
    <x v="1"/>
    <x v="8"/>
  </r>
  <r>
    <x v="0"/>
    <n v="1185732"/>
    <x v="287"/>
    <x v="2"/>
    <x v="2"/>
    <x v="3"/>
    <x v="3"/>
    <n v="40"/>
    <x v="35"/>
    <x v="120"/>
    <n v="20000"/>
    <n v="0.4"/>
    <x v="1"/>
    <x v="1"/>
  </r>
  <r>
    <x v="0"/>
    <n v="1185732"/>
    <x v="288"/>
    <x v="3"/>
    <x v="3"/>
    <x v="4"/>
    <x v="4"/>
    <n v="54.999999999999993"/>
    <x v="36"/>
    <x v="121"/>
    <n v="33687.499999999993"/>
    <n v="0.35"/>
    <x v="1"/>
    <x v="13"/>
  </r>
  <r>
    <x v="0"/>
    <n v="1185732"/>
    <x v="289"/>
    <x v="3"/>
    <x v="3"/>
    <x v="4"/>
    <x v="5"/>
    <n v="45"/>
    <x v="34"/>
    <x v="118"/>
    <n v="61875"/>
    <n v="0.5"/>
    <x v="1"/>
    <x v="2"/>
  </r>
  <r>
    <x v="0"/>
    <n v="1185732"/>
    <x v="290"/>
    <x v="3"/>
    <x v="3"/>
    <x v="4"/>
    <x v="0"/>
    <n v="45"/>
    <x v="27"/>
    <x v="44"/>
    <n v="94500"/>
    <n v="0.4"/>
    <x v="1"/>
    <x v="2"/>
  </r>
  <r>
    <x v="0"/>
    <n v="1185732"/>
    <x v="291"/>
    <x v="3"/>
    <x v="3"/>
    <x v="4"/>
    <x v="1"/>
    <n v="45"/>
    <x v="36"/>
    <x v="122"/>
    <n v="27562.5"/>
    <n v="0.35"/>
    <x v="1"/>
    <x v="2"/>
  </r>
  <r>
    <x v="0"/>
    <n v="1185732"/>
    <x v="292"/>
    <x v="3"/>
    <x v="3"/>
    <x v="4"/>
    <x v="2"/>
    <n v="35"/>
    <x v="37"/>
    <x v="122"/>
    <n v="27562.5"/>
    <n v="0.35"/>
    <x v="1"/>
    <x v="8"/>
  </r>
  <r>
    <x v="0"/>
    <n v="1185732"/>
    <x v="293"/>
    <x v="3"/>
    <x v="3"/>
    <x v="4"/>
    <x v="3"/>
    <n v="40"/>
    <x v="38"/>
    <x v="123"/>
    <n v="16000"/>
    <n v="0.4"/>
    <x v="1"/>
    <x v="1"/>
  </r>
  <r>
    <x v="0"/>
    <n v="1185732"/>
    <x v="294"/>
    <x v="3"/>
    <x v="3"/>
    <x v="4"/>
    <x v="4"/>
    <n v="54.999999999999993"/>
    <x v="36"/>
    <x v="121"/>
    <n v="33687.499999999993"/>
    <n v="0.35"/>
    <x v="1"/>
    <x v="13"/>
  </r>
  <r>
    <x v="0"/>
    <n v="1185732"/>
    <x v="295"/>
    <x v="3"/>
    <x v="3"/>
    <x v="4"/>
    <x v="5"/>
    <n v="45"/>
    <x v="34"/>
    <x v="118"/>
    <n v="61875"/>
    <n v="0.5"/>
    <x v="1"/>
    <x v="2"/>
  </r>
  <r>
    <x v="0"/>
    <n v="1185732"/>
    <x v="296"/>
    <x v="3"/>
    <x v="3"/>
    <x v="4"/>
    <x v="0"/>
    <n v="50"/>
    <x v="39"/>
    <x v="112"/>
    <n v="99000"/>
    <n v="0.4"/>
    <x v="1"/>
    <x v="0"/>
  </r>
  <r>
    <x v="0"/>
    <n v="1185732"/>
    <x v="297"/>
    <x v="3"/>
    <x v="3"/>
    <x v="4"/>
    <x v="1"/>
    <n v="50"/>
    <x v="40"/>
    <x v="124"/>
    <n v="35000"/>
    <n v="0.35"/>
    <x v="1"/>
    <x v="0"/>
  </r>
  <r>
    <x v="0"/>
    <n v="1185732"/>
    <x v="298"/>
    <x v="3"/>
    <x v="3"/>
    <x v="4"/>
    <x v="2"/>
    <n v="40"/>
    <x v="37"/>
    <x v="125"/>
    <n v="31499.999999999996"/>
    <n v="0.35"/>
    <x v="1"/>
    <x v="1"/>
  </r>
  <r>
    <x v="0"/>
    <n v="1185732"/>
    <x v="299"/>
    <x v="3"/>
    <x v="3"/>
    <x v="4"/>
    <x v="3"/>
    <n v="45"/>
    <x v="41"/>
    <x v="126"/>
    <n v="13500"/>
    <n v="0.4"/>
    <x v="1"/>
    <x v="2"/>
  </r>
  <r>
    <x v="0"/>
    <n v="1185732"/>
    <x v="300"/>
    <x v="3"/>
    <x v="3"/>
    <x v="4"/>
    <x v="4"/>
    <n v="60"/>
    <x v="35"/>
    <x v="127"/>
    <n v="26250"/>
    <n v="0.35"/>
    <x v="1"/>
    <x v="3"/>
  </r>
  <r>
    <x v="0"/>
    <n v="1185732"/>
    <x v="301"/>
    <x v="3"/>
    <x v="3"/>
    <x v="4"/>
    <x v="5"/>
    <n v="50"/>
    <x v="37"/>
    <x v="128"/>
    <n v="56250"/>
    <n v="0.5"/>
    <x v="1"/>
    <x v="0"/>
  </r>
  <r>
    <x v="0"/>
    <n v="1185732"/>
    <x v="302"/>
    <x v="3"/>
    <x v="3"/>
    <x v="4"/>
    <x v="0"/>
    <n v="50"/>
    <x v="31"/>
    <x v="38"/>
    <n v="90000"/>
    <n v="0.4"/>
    <x v="1"/>
    <x v="0"/>
  </r>
  <r>
    <x v="0"/>
    <n v="1185732"/>
    <x v="303"/>
    <x v="3"/>
    <x v="3"/>
    <x v="4"/>
    <x v="1"/>
    <n v="50"/>
    <x v="42"/>
    <x v="127"/>
    <n v="26250"/>
    <n v="0.35"/>
    <x v="1"/>
    <x v="0"/>
  </r>
  <r>
    <x v="0"/>
    <n v="1185732"/>
    <x v="304"/>
    <x v="3"/>
    <x v="3"/>
    <x v="4"/>
    <x v="2"/>
    <n v="40"/>
    <x v="42"/>
    <x v="129"/>
    <n v="21000"/>
    <n v="0.35"/>
    <x v="1"/>
    <x v="1"/>
  </r>
  <r>
    <x v="0"/>
    <n v="1185732"/>
    <x v="305"/>
    <x v="3"/>
    <x v="3"/>
    <x v="4"/>
    <x v="3"/>
    <n v="45"/>
    <x v="41"/>
    <x v="126"/>
    <n v="13500"/>
    <n v="0.4"/>
    <x v="1"/>
    <x v="2"/>
  </r>
  <r>
    <x v="0"/>
    <n v="1185732"/>
    <x v="306"/>
    <x v="3"/>
    <x v="3"/>
    <x v="4"/>
    <x v="4"/>
    <n v="60"/>
    <x v="38"/>
    <x v="129"/>
    <n v="21000"/>
    <n v="0.35"/>
    <x v="1"/>
    <x v="3"/>
  </r>
  <r>
    <x v="0"/>
    <n v="1185732"/>
    <x v="307"/>
    <x v="3"/>
    <x v="3"/>
    <x v="4"/>
    <x v="5"/>
    <n v="50"/>
    <x v="37"/>
    <x v="128"/>
    <n v="56250"/>
    <n v="0.5"/>
    <x v="1"/>
    <x v="0"/>
  </r>
  <r>
    <x v="0"/>
    <n v="1185732"/>
    <x v="308"/>
    <x v="3"/>
    <x v="3"/>
    <x v="4"/>
    <x v="0"/>
    <n v="60"/>
    <x v="39"/>
    <x v="130"/>
    <n v="118800"/>
    <n v="0.4"/>
    <x v="1"/>
    <x v="3"/>
  </r>
  <r>
    <x v="0"/>
    <n v="1185732"/>
    <x v="309"/>
    <x v="3"/>
    <x v="3"/>
    <x v="4"/>
    <x v="1"/>
    <n v="55.000000000000007"/>
    <x v="40"/>
    <x v="131"/>
    <n v="38500"/>
    <n v="0.35"/>
    <x v="1"/>
    <x v="4"/>
  </r>
  <r>
    <x v="0"/>
    <n v="1185732"/>
    <x v="310"/>
    <x v="3"/>
    <x v="3"/>
    <x v="4"/>
    <x v="2"/>
    <n v="50"/>
    <x v="36"/>
    <x v="132"/>
    <n v="30624.999999999996"/>
    <n v="0.35"/>
    <x v="1"/>
    <x v="0"/>
  </r>
  <r>
    <x v="0"/>
    <n v="1185732"/>
    <x v="311"/>
    <x v="3"/>
    <x v="3"/>
    <x v="4"/>
    <x v="3"/>
    <n v="50"/>
    <x v="38"/>
    <x v="120"/>
    <n v="20000"/>
    <n v="0.4"/>
    <x v="1"/>
    <x v="0"/>
  </r>
  <r>
    <x v="0"/>
    <n v="1185732"/>
    <x v="312"/>
    <x v="3"/>
    <x v="3"/>
    <x v="4"/>
    <x v="4"/>
    <n v="60"/>
    <x v="35"/>
    <x v="127"/>
    <n v="26250"/>
    <n v="0.35"/>
    <x v="1"/>
    <x v="3"/>
  </r>
  <r>
    <x v="0"/>
    <n v="1185732"/>
    <x v="313"/>
    <x v="3"/>
    <x v="3"/>
    <x v="4"/>
    <x v="5"/>
    <n v="65"/>
    <x v="43"/>
    <x v="133"/>
    <n v="81250"/>
    <n v="0.5"/>
    <x v="1"/>
    <x v="5"/>
  </r>
  <r>
    <x v="0"/>
    <n v="1185732"/>
    <x v="314"/>
    <x v="3"/>
    <x v="3"/>
    <x v="4"/>
    <x v="0"/>
    <n v="50"/>
    <x v="23"/>
    <x v="53"/>
    <n v="100000"/>
    <n v="0.4"/>
    <x v="1"/>
    <x v="0"/>
  </r>
  <r>
    <x v="0"/>
    <n v="1185732"/>
    <x v="315"/>
    <x v="3"/>
    <x v="3"/>
    <x v="4"/>
    <x v="1"/>
    <n v="45.000000000000007"/>
    <x v="43"/>
    <x v="134"/>
    <n v="39375"/>
    <n v="0.35"/>
    <x v="1"/>
    <x v="14"/>
  </r>
  <r>
    <x v="0"/>
    <n v="1185732"/>
    <x v="316"/>
    <x v="3"/>
    <x v="3"/>
    <x v="4"/>
    <x v="2"/>
    <n v="40"/>
    <x v="40"/>
    <x v="135"/>
    <n v="28000"/>
    <n v="0.35"/>
    <x v="1"/>
    <x v="1"/>
  </r>
  <r>
    <x v="0"/>
    <n v="1185732"/>
    <x v="317"/>
    <x v="3"/>
    <x v="3"/>
    <x v="4"/>
    <x v="3"/>
    <n v="40"/>
    <x v="36"/>
    <x v="136"/>
    <n v="28000"/>
    <n v="0.4"/>
    <x v="1"/>
    <x v="1"/>
  </r>
  <r>
    <x v="0"/>
    <n v="1185732"/>
    <x v="318"/>
    <x v="3"/>
    <x v="3"/>
    <x v="4"/>
    <x v="4"/>
    <n v="50"/>
    <x v="36"/>
    <x v="132"/>
    <n v="30624.999999999996"/>
    <n v="0.35"/>
    <x v="1"/>
    <x v="0"/>
  </r>
  <r>
    <x v="0"/>
    <n v="1185732"/>
    <x v="319"/>
    <x v="3"/>
    <x v="3"/>
    <x v="4"/>
    <x v="5"/>
    <n v="55.000000000000007"/>
    <x v="44"/>
    <x v="137"/>
    <n v="96250.000000000015"/>
    <n v="0.5"/>
    <x v="1"/>
    <x v="4"/>
  </r>
  <r>
    <x v="0"/>
    <n v="1185732"/>
    <x v="320"/>
    <x v="3"/>
    <x v="3"/>
    <x v="4"/>
    <x v="0"/>
    <n v="50"/>
    <x v="30"/>
    <x v="79"/>
    <n v="115000"/>
    <n v="0.4"/>
    <x v="1"/>
    <x v="0"/>
  </r>
  <r>
    <x v="0"/>
    <n v="1185732"/>
    <x v="321"/>
    <x v="3"/>
    <x v="3"/>
    <x v="4"/>
    <x v="1"/>
    <n v="45.000000000000007"/>
    <x v="45"/>
    <x v="138"/>
    <n v="51187.500000000007"/>
    <n v="0.35"/>
    <x v="1"/>
    <x v="15"/>
  </r>
  <r>
    <x v="0"/>
    <n v="1185732"/>
    <x v="322"/>
    <x v="3"/>
    <x v="3"/>
    <x v="4"/>
    <x v="2"/>
    <n v="40"/>
    <x v="43"/>
    <x v="124"/>
    <n v="35000"/>
    <n v="0.35"/>
    <x v="1"/>
    <x v="1"/>
  </r>
  <r>
    <x v="0"/>
    <n v="1185732"/>
    <x v="323"/>
    <x v="3"/>
    <x v="3"/>
    <x v="4"/>
    <x v="3"/>
    <n v="40"/>
    <x v="40"/>
    <x v="135"/>
    <n v="32000"/>
    <n v="0.4"/>
    <x v="1"/>
    <x v="1"/>
  </r>
  <r>
    <x v="0"/>
    <n v="1185732"/>
    <x v="324"/>
    <x v="3"/>
    <x v="3"/>
    <x v="4"/>
    <x v="4"/>
    <n v="50"/>
    <x v="37"/>
    <x v="128"/>
    <n v="39375"/>
    <n v="0.35"/>
    <x v="1"/>
    <x v="0"/>
  </r>
  <r>
    <x v="0"/>
    <n v="1185732"/>
    <x v="325"/>
    <x v="3"/>
    <x v="3"/>
    <x v="4"/>
    <x v="5"/>
    <n v="55.000000000000007"/>
    <x v="46"/>
    <x v="139"/>
    <n v="110000.00000000001"/>
    <n v="0.5"/>
    <x v="1"/>
    <x v="4"/>
  </r>
  <r>
    <x v="0"/>
    <n v="1185732"/>
    <x v="326"/>
    <x v="3"/>
    <x v="3"/>
    <x v="4"/>
    <x v="0"/>
    <n v="50"/>
    <x v="20"/>
    <x v="140"/>
    <n v="110000"/>
    <n v="0.4"/>
    <x v="1"/>
    <x v="0"/>
  </r>
  <r>
    <x v="0"/>
    <n v="1185732"/>
    <x v="327"/>
    <x v="3"/>
    <x v="3"/>
    <x v="4"/>
    <x v="1"/>
    <n v="45.000000000000007"/>
    <x v="45"/>
    <x v="138"/>
    <n v="51187.500000000007"/>
    <n v="0.35"/>
    <x v="1"/>
    <x v="15"/>
  </r>
  <r>
    <x v="0"/>
    <n v="1185732"/>
    <x v="328"/>
    <x v="3"/>
    <x v="3"/>
    <x v="4"/>
    <x v="2"/>
    <n v="40"/>
    <x v="43"/>
    <x v="124"/>
    <n v="35000"/>
    <n v="0.35"/>
    <x v="1"/>
    <x v="1"/>
  </r>
  <r>
    <x v="0"/>
    <n v="1185732"/>
    <x v="329"/>
    <x v="3"/>
    <x v="3"/>
    <x v="4"/>
    <x v="3"/>
    <n v="40"/>
    <x v="37"/>
    <x v="125"/>
    <n v="36000"/>
    <n v="0.4"/>
    <x v="1"/>
    <x v="1"/>
  </r>
  <r>
    <x v="0"/>
    <n v="1185732"/>
    <x v="330"/>
    <x v="3"/>
    <x v="3"/>
    <x v="4"/>
    <x v="4"/>
    <n v="50"/>
    <x v="40"/>
    <x v="124"/>
    <n v="35000"/>
    <n v="0.35"/>
    <x v="1"/>
    <x v="0"/>
  </r>
  <r>
    <x v="0"/>
    <n v="1185732"/>
    <x v="331"/>
    <x v="3"/>
    <x v="3"/>
    <x v="4"/>
    <x v="5"/>
    <n v="55.000000000000007"/>
    <x v="47"/>
    <x v="141"/>
    <n v="103125.00000000001"/>
    <n v="0.5"/>
    <x v="1"/>
    <x v="4"/>
  </r>
  <r>
    <x v="0"/>
    <n v="1185732"/>
    <x v="332"/>
    <x v="3"/>
    <x v="3"/>
    <x v="4"/>
    <x v="0"/>
    <n v="50"/>
    <x v="23"/>
    <x v="53"/>
    <n v="100000"/>
    <n v="0.4"/>
    <x v="1"/>
    <x v="0"/>
  </r>
  <r>
    <x v="0"/>
    <n v="1185732"/>
    <x v="333"/>
    <x v="3"/>
    <x v="3"/>
    <x v="4"/>
    <x v="1"/>
    <n v="45.000000000000007"/>
    <x v="48"/>
    <x v="142"/>
    <n v="47250.000000000007"/>
    <n v="0.35"/>
    <x v="1"/>
    <x v="15"/>
  </r>
  <r>
    <x v="0"/>
    <n v="1185732"/>
    <x v="334"/>
    <x v="3"/>
    <x v="3"/>
    <x v="4"/>
    <x v="2"/>
    <n v="40"/>
    <x v="40"/>
    <x v="135"/>
    <n v="28000"/>
    <n v="0.35"/>
    <x v="1"/>
    <x v="1"/>
  </r>
  <r>
    <x v="0"/>
    <n v="1185732"/>
    <x v="335"/>
    <x v="3"/>
    <x v="3"/>
    <x v="4"/>
    <x v="3"/>
    <n v="40"/>
    <x v="36"/>
    <x v="136"/>
    <n v="28000"/>
    <n v="0.4"/>
    <x v="1"/>
    <x v="1"/>
  </r>
  <r>
    <x v="0"/>
    <n v="1185732"/>
    <x v="336"/>
    <x v="3"/>
    <x v="3"/>
    <x v="4"/>
    <x v="4"/>
    <n v="50"/>
    <x v="36"/>
    <x v="132"/>
    <n v="30624.999999999996"/>
    <n v="0.35"/>
    <x v="1"/>
    <x v="0"/>
  </r>
  <r>
    <x v="0"/>
    <n v="1185732"/>
    <x v="337"/>
    <x v="3"/>
    <x v="3"/>
    <x v="4"/>
    <x v="5"/>
    <n v="55.000000000000007"/>
    <x v="43"/>
    <x v="143"/>
    <n v="68750.000000000015"/>
    <n v="0.5"/>
    <x v="1"/>
    <x v="4"/>
  </r>
  <r>
    <x v="0"/>
    <n v="1185732"/>
    <x v="338"/>
    <x v="3"/>
    <x v="3"/>
    <x v="4"/>
    <x v="0"/>
    <n v="60"/>
    <x v="32"/>
    <x v="144"/>
    <n v="102000"/>
    <n v="0.4"/>
    <x v="1"/>
    <x v="3"/>
  </r>
  <r>
    <x v="0"/>
    <n v="1185732"/>
    <x v="339"/>
    <x v="3"/>
    <x v="3"/>
    <x v="4"/>
    <x v="1"/>
    <n v="50"/>
    <x v="43"/>
    <x v="145"/>
    <n v="43750"/>
    <n v="0.35"/>
    <x v="1"/>
    <x v="0"/>
  </r>
  <r>
    <x v="0"/>
    <n v="1185732"/>
    <x v="340"/>
    <x v="3"/>
    <x v="3"/>
    <x v="4"/>
    <x v="2"/>
    <n v="50"/>
    <x v="42"/>
    <x v="127"/>
    <n v="26250"/>
    <n v="0.35"/>
    <x v="1"/>
    <x v="0"/>
  </r>
  <r>
    <x v="0"/>
    <n v="1185732"/>
    <x v="341"/>
    <x v="3"/>
    <x v="3"/>
    <x v="4"/>
    <x v="3"/>
    <n v="50"/>
    <x v="35"/>
    <x v="146"/>
    <n v="25000"/>
    <n v="0.4"/>
    <x v="1"/>
    <x v="0"/>
  </r>
  <r>
    <x v="0"/>
    <n v="1185732"/>
    <x v="342"/>
    <x v="3"/>
    <x v="3"/>
    <x v="4"/>
    <x v="4"/>
    <n v="60"/>
    <x v="35"/>
    <x v="127"/>
    <n v="26250"/>
    <n v="0.35"/>
    <x v="1"/>
    <x v="3"/>
  </r>
  <r>
    <x v="0"/>
    <n v="1185732"/>
    <x v="343"/>
    <x v="3"/>
    <x v="3"/>
    <x v="4"/>
    <x v="5"/>
    <n v="64.999999999999986"/>
    <x v="43"/>
    <x v="147"/>
    <n v="81249.999999999985"/>
    <n v="0.5"/>
    <x v="1"/>
    <x v="16"/>
  </r>
  <r>
    <x v="0"/>
    <n v="1185732"/>
    <x v="344"/>
    <x v="3"/>
    <x v="3"/>
    <x v="4"/>
    <x v="0"/>
    <n v="60"/>
    <x v="46"/>
    <x v="49"/>
    <n v="96000"/>
    <n v="0.4"/>
    <x v="1"/>
    <x v="3"/>
  </r>
  <r>
    <x v="0"/>
    <n v="1185732"/>
    <x v="345"/>
    <x v="3"/>
    <x v="3"/>
    <x v="4"/>
    <x v="1"/>
    <n v="50"/>
    <x v="43"/>
    <x v="145"/>
    <n v="43750"/>
    <n v="0.35"/>
    <x v="1"/>
    <x v="0"/>
  </r>
  <r>
    <x v="0"/>
    <n v="1185732"/>
    <x v="346"/>
    <x v="3"/>
    <x v="3"/>
    <x v="4"/>
    <x v="2"/>
    <n v="50"/>
    <x v="49"/>
    <x v="148"/>
    <n v="34125"/>
    <n v="0.35"/>
    <x v="1"/>
    <x v="0"/>
  </r>
  <r>
    <x v="0"/>
    <n v="1185732"/>
    <x v="347"/>
    <x v="3"/>
    <x v="3"/>
    <x v="4"/>
    <x v="3"/>
    <n v="50"/>
    <x v="36"/>
    <x v="132"/>
    <n v="35000"/>
    <n v="0.4"/>
    <x v="1"/>
    <x v="0"/>
  </r>
  <r>
    <x v="0"/>
    <n v="1185732"/>
    <x v="348"/>
    <x v="3"/>
    <x v="3"/>
    <x v="4"/>
    <x v="4"/>
    <n v="60"/>
    <x v="42"/>
    <x v="125"/>
    <n v="31499.999999999996"/>
    <n v="0.35"/>
    <x v="1"/>
    <x v="3"/>
  </r>
  <r>
    <x v="0"/>
    <n v="1185732"/>
    <x v="349"/>
    <x v="3"/>
    <x v="3"/>
    <x v="4"/>
    <x v="5"/>
    <n v="64.999999999999986"/>
    <x v="43"/>
    <x v="147"/>
    <n v="81249.999999999985"/>
    <n v="0.5"/>
    <x v="1"/>
    <x v="16"/>
  </r>
  <r>
    <x v="0"/>
    <n v="1185732"/>
    <x v="350"/>
    <x v="3"/>
    <x v="3"/>
    <x v="4"/>
    <x v="0"/>
    <n v="60"/>
    <x v="23"/>
    <x v="60"/>
    <n v="120000"/>
    <n v="0.4"/>
    <x v="1"/>
    <x v="3"/>
  </r>
  <r>
    <x v="0"/>
    <n v="1185732"/>
    <x v="351"/>
    <x v="3"/>
    <x v="3"/>
    <x v="4"/>
    <x v="1"/>
    <n v="50"/>
    <x v="48"/>
    <x v="149"/>
    <n v="52500"/>
    <n v="0.35"/>
    <x v="1"/>
    <x v="0"/>
  </r>
  <r>
    <x v="0"/>
    <n v="1185732"/>
    <x v="352"/>
    <x v="3"/>
    <x v="3"/>
    <x v="4"/>
    <x v="2"/>
    <n v="50"/>
    <x v="43"/>
    <x v="145"/>
    <n v="43750"/>
    <n v="0.35"/>
    <x v="1"/>
    <x v="0"/>
  </r>
  <r>
    <x v="0"/>
    <n v="1185732"/>
    <x v="353"/>
    <x v="3"/>
    <x v="3"/>
    <x v="4"/>
    <x v="3"/>
    <n v="50"/>
    <x v="40"/>
    <x v="124"/>
    <n v="40000"/>
    <n v="0.4"/>
    <x v="1"/>
    <x v="0"/>
  </r>
  <r>
    <x v="0"/>
    <n v="1185732"/>
    <x v="354"/>
    <x v="3"/>
    <x v="3"/>
    <x v="4"/>
    <x v="4"/>
    <n v="60"/>
    <x v="40"/>
    <x v="150"/>
    <n v="42000"/>
    <n v="0.35"/>
    <x v="1"/>
    <x v="3"/>
  </r>
  <r>
    <x v="0"/>
    <n v="1185732"/>
    <x v="355"/>
    <x v="3"/>
    <x v="3"/>
    <x v="4"/>
    <x v="5"/>
    <n v="64.999999999999986"/>
    <x v="48"/>
    <x v="151"/>
    <n v="97499.999999999985"/>
    <n v="0.5"/>
    <x v="1"/>
    <x v="16"/>
  </r>
  <r>
    <x v="2"/>
    <n v="1197831"/>
    <x v="356"/>
    <x v="3"/>
    <x v="3"/>
    <x v="4"/>
    <x v="0"/>
    <n v="20"/>
    <x v="26"/>
    <x v="152"/>
    <n v="43500"/>
    <n v="0.3"/>
    <x v="1"/>
    <x v="17"/>
  </r>
  <r>
    <x v="2"/>
    <n v="1197831"/>
    <x v="357"/>
    <x v="3"/>
    <x v="3"/>
    <x v="4"/>
    <x v="1"/>
    <n v="30"/>
    <x v="26"/>
    <x v="153"/>
    <n v="65250"/>
    <n v="0.3"/>
    <x v="1"/>
    <x v="9"/>
  </r>
  <r>
    <x v="2"/>
    <n v="1197831"/>
    <x v="358"/>
    <x v="3"/>
    <x v="3"/>
    <x v="4"/>
    <x v="2"/>
    <n v="30"/>
    <x v="27"/>
    <x v="154"/>
    <n v="47250"/>
    <n v="0.3"/>
    <x v="1"/>
    <x v="9"/>
  </r>
  <r>
    <x v="2"/>
    <n v="1197831"/>
    <x v="359"/>
    <x v="3"/>
    <x v="3"/>
    <x v="4"/>
    <x v="3"/>
    <n v="35"/>
    <x v="27"/>
    <x v="155"/>
    <n v="73500"/>
    <n v="0.4"/>
    <x v="1"/>
    <x v="8"/>
  </r>
  <r>
    <x v="2"/>
    <n v="1197831"/>
    <x v="360"/>
    <x v="1"/>
    <x v="1"/>
    <x v="5"/>
    <x v="4"/>
    <n v="40"/>
    <x v="47"/>
    <x v="149"/>
    <n v="37500"/>
    <n v="0.25"/>
    <x v="1"/>
    <x v="1"/>
  </r>
  <r>
    <x v="2"/>
    <n v="1197831"/>
    <x v="361"/>
    <x v="1"/>
    <x v="1"/>
    <x v="5"/>
    <x v="5"/>
    <n v="35"/>
    <x v="27"/>
    <x v="155"/>
    <n v="82687.5"/>
    <n v="0.45"/>
    <x v="1"/>
    <x v="8"/>
  </r>
  <r>
    <x v="2"/>
    <n v="1197831"/>
    <x v="362"/>
    <x v="1"/>
    <x v="1"/>
    <x v="5"/>
    <x v="0"/>
    <n v="25"/>
    <x v="21"/>
    <x v="156"/>
    <n v="50625"/>
    <n v="0.3"/>
    <x v="1"/>
    <x v="7"/>
  </r>
  <r>
    <x v="2"/>
    <n v="1197831"/>
    <x v="363"/>
    <x v="1"/>
    <x v="1"/>
    <x v="5"/>
    <x v="1"/>
    <n v="35"/>
    <x v="25"/>
    <x v="157"/>
    <n v="68250"/>
    <n v="0.3"/>
    <x v="1"/>
    <x v="8"/>
  </r>
  <r>
    <x v="2"/>
    <n v="1197831"/>
    <x v="364"/>
    <x v="1"/>
    <x v="1"/>
    <x v="5"/>
    <x v="2"/>
    <n v="35"/>
    <x v="33"/>
    <x v="158"/>
    <n v="49875"/>
    <n v="0.3"/>
    <x v="1"/>
    <x v="8"/>
  </r>
  <r>
    <x v="2"/>
    <n v="1197831"/>
    <x v="365"/>
    <x v="1"/>
    <x v="1"/>
    <x v="5"/>
    <x v="3"/>
    <n v="35"/>
    <x v="32"/>
    <x v="159"/>
    <n v="59500"/>
    <n v="0.4"/>
    <x v="1"/>
    <x v="8"/>
  </r>
  <r>
    <x v="2"/>
    <n v="1197831"/>
    <x v="366"/>
    <x v="1"/>
    <x v="1"/>
    <x v="5"/>
    <x v="4"/>
    <n v="40"/>
    <x v="48"/>
    <x v="150"/>
    <n v="30000"/>
    <n v="0.25"/>
    <x v="1"/>
    <x v="1"/>
  </r>
  <r>
    <x v="2"/>
    <n v="1197831"/>
    <x v="367"/>
    <x v="1"/>
    <x v="1"/>
    <x v="5"/>
    <x v="5"/>
    <n v="35"/>
    <x v="23"/>
    <x v="160"/>
    <n v="78750"/>
    <n v="0.45"/>
    <x v="1"/>
    <x v="8"/>
  </r>
  <r>
    <x v="2"/>
    <n v="1197831"/>
    <x v="368"/>
    <x v="1"/>
    <x v="1"/>
    <x v="5"/>
    <x v="0"/>
    <n v="30"/>
    <x v="21"/>
    <x v="161"/>
    <n v="70875"/>
    <n v="0.35"/>
    <x v="1"/>
    <x v="9"/>
  </r>
  <r>
    <x v="2"/>
    <n v="1197831"/>
    <x v="369"/>
    <x v="1"/>
    <x v="1"/>
    <x v="5"/>
    <x v="1"/>
    <n v="40"/>
    <x v="21"/>
    <x v="51"/>
    <n v="94500"/>
    <n v="0.35"/>
    <x v="1"/>
    <x v="1"/>
  </r>
  <r>
    <x v="2"/>
    <n v="1197831"/>
    <x v="370"/>
    <x v="1"/>
    <x v="1"/>
    <x v="5"/>
    <x v="2"/>
    <n v="30"/>
    <x v="23"/>
    <x v="149"/>
    <n v="52500"/>
    <n v="0.35"/>
    <x v="1"/>
    <x v="9"/>
  </r>
  <r>
    <x v="2"/>
    <n v="1197831"/>
    <x v="371"/>
    <x v="1"/>
    <x v="1"/>
    <x v="5"/>
    <x v="3"/>
    <n v="35"/>
    <x v="46"/>
    <x v="162"/>
    <n v="63000"/>
    <n v="0.45"/>
    <x v="1"/>
    <x v="8"/>
  </r>
  <r>
    <x v="2"/>
    <n v="1197831"/>
    <x v="372"/>
    <x v="1"/>
    <x v="1"/>
    <x v="5"/>
    <x v="4"/>
    <n v="40"/>
    <x v="48"/>
    <x v="150"/>
    <n v="36000"/>
    <n v="0.3"/>
    <x v="1"/>
    <x v="1"/>
  </r>
  <r>
    <x v="2"/>
    <n v="1197831"/>
    <x v="373"/>
    <x v="1"/>
    <x v="1"/>
    <x v="5"/>
    <x v="5"/>
    <n v="35"/>
    <x v="31"/>
    <x v="154"/>
    <n v="78750"/>
    <n v="0.5"/>
    <x v="1"/>
    <x v="8"/>
  </r>
  <r>
    <x v="2"/>
    <n v="1197831"/>
    <x v="374"/>
    <x v="1"/>
    <x v="1"/>
    <x v="5"/>
    <x v="0"/>
    <n v="20"/>
    <x v="19"/>
    <x v="162"/>
    <n v="49000"/>
    <n v="0.35"/>
    <x v="1"/>
    <x v="17"/>
  </r>
  <r>
    <x v="2"/>
    <n v="1197831"/>
    <x v="375"/>
    <x v="1"/>
    <x v="1"/>
    <x v="5"/>
    <x v="1"/>
    <n v="30.000000000000004"/>
    <x v="19"/>
    <x v="163"/>
    <n v="73500"/>
    <n v="0.35"/>
    <x v="1"/>
    <x v="18"/>
  </r>
  <r>
    <x v="2"/>
    <n v="1197831"/>
    <x v="376"/>
    <x v="1"/>
    <x v="1"/>
    <x v="5"/>
    <x v="2"/>
    <n v="24.999999999999996"/>
    <x v="27"/>
    <x v="164"/>
    <n v="45937.499999999985"/>
    <n v="0.35"/>
    <x v="1"/>
    <x v="19"/>
  </r>
  <r>
    <x v="2"/>
    <n v="1197831"/>
    <x v="377"/>
    <x v="1"/>
    <x v="1"/>
    <x v="5"/>
    <x v="3"/>
    <n v="30.000000000000004"/>
    <x v="32"/>
    <x v="165"/>
    <n v="57375.000000000007"/>
    <n v="0.45"/>
    <x v="1"/>
    <x v="18"/>
  </r>
  <r>
    <x v="2"/>
    <n v="1197831"/>
    <x v="378"/>
    <x v="1"/>
    <x v="1"/>
    <x v="5"/>
    <x v="4"/>
    <n v="35"/>
    <x v="45"/>
    <x v="166"/>
    <n v="34125"/>
    <n v="0.3"/>
    <x v="1"/>
    <x v="8"/>
  </r>
  <r>
    <x v="2"/>
    <n v="1197831"/>
    <x v="379"/>
    <x v="1"/>
    <x v="1"/>
    <x v="5"/>
    <x v="5"/>
    <n v="30.000000000000004"/>
    <x v="24"/>
    <x v="167"/>
    <n v="90000.000000000015"/>
    <n v="0.5"/>
    <x v="1"/>
    <x v="18"/>
  </r>
  <r>
    <x v="2"/>
    <n v="1197831"/>
    <x v="380"/>
    <x v="1"/>
    <x v="1"/>
    <x v="5"/>
    <x v="0"/>
    <n v="20"/>
    <x v="29"/>
    <x v="149"/>
    <n v="52500"/>
    <n v="0.35"/>
    <x v="1"/>
    <x v="17"/>
  </r>
  <r>
    <x v="2"/>
    <n v="1197831"/>
    <x v="381"/>
    <x v="1"/>
    <x v="1"/>
    <x v="5"/>
    <x v="1"/>
    <n v="30.000000000000004"/>
    <x v="28"/>
    <x v="168"/>
    <n v="81375"/>
    <n v="0.35"/>
    <x v="1"/>
    <x v="18"/>
  </r>
  <r>
    <x v="2"/>
    <n v="1197831"/>
    <x v="382"/>
    <x v="1"/>
    <x v="1"/>
    <x v="5"/>
    <x v="2"/>
    <n v="24.999999999999996"/>
    <x v="22"/>
    <x v="169"/>
    <n v="54687.499999999985"/>
    <n v="0.35"/>
    <x v="1"/>
    <x v="19"/>
  </r>
  <r>
    <x v="2"/>
    <n v="1197831"/>
    <x v="383"/>
    <x v="1"/>
    <x v="1"/>
    <x v="5"/>
    <x v="3"/>
    <n v="35"/>
    <x v="20"/>
    <x v="170"/>
    <n v="86625"/>
    <n v="0.45"/>
    <x v="1"/>
    <x v="8"/>
  </r>
  <r>
    <x v="2"/>
    <n v="1197831"/>
    <x v="384"/>
    <x v="1"/>
    <x v="1"/>
    <x v="5"/>
    <x v="4"/>
    <n v="50"/>
    <x v="31"/>
    <x v="38"/>
    <n v="67500"/>
    <n v="0.3"/>
    <x v="1"/>
    <x v="0"/>
  </r>
  <r>
    <x v="2"/>
    <n v="1197831"/>
    <x v="385"/>
    <x v="1"/>
    <x v="1"/>
    <x v="5"/>
    <x v="5"/>
    <n v="45"/>
    <x v="9"/>
    <x v="11"/>
    <n v="180000"/>
    <n v="0.5"/>
    <x v="1"/>
    <x v="2"/>
  </r>
  <r>
    <x v="2"/>
    <n v="1197831"/>
    <x v="386"/>
    <x v="1"/>
    <x v="1"/>
    <x v="5"/>
    <x v="0"/>
    <n v="45"/>
    <x v="9"/>
    <x v="11"/>
    <n v="125999.99999999999"/>
    <n v="0.35"/>
    <x v="1"/>
    <x v="2"/>
  </r>
  <r>
    <x v="2"/>
    <n v="1197831"/>
    <x v="387"/>
    <x v="1"/>
    <x v="1"/>
    <x v="5"/>
    <x v="1"/>
    <n v="50"/>
    <x v="9"/>
    <x v="2"/>
    <n v="140000"/>
    <n v="0.35"/>
    <x v="1"/>
    <x v="0"/>
  </r>
  <r>
    <x v="2"/>
    <n v="1197831"/>
    <x v="388"/>
    <x v="1"/>
    <x v="1"/>
    <x v="5"/>
    <x v="2"/>
    <n v="45"/>
    <x v="25"/>
    <x v="61"/>
    <n v="102375"/>
    <n v="0.35"/>
    <x v="1"/>
    <x v="2"/>
  </r>
  <r>
    <x v="2"/>
    <n v="1197831"/>
    <x v="389"/>
    <x v="1"/>
    <x v="1"/>
    <x v="5"/>
    <x v="3"/>
    <n v="45"/>
    <x v="24"/>
    <x v="51"/>
    <n v="121500"/>
    <n v="0.45"/>
    <x v="1"/>
    <x v="2"/>
  </r>
  <r>
    <x v="2"/>
    <n v="1197831"/>
    <x v="390"/>
    <x v="1"/>
    <x v="1"/>
    <x v="5"/>
    <x v="4"/>
    <n v="50"/>
    <x v="23"/>
    <x v="53"/>
    <n v="75000"/>
    <n v="0.3"/>
    <x v="1"/>
    <x v="0"/>
  </r>
  <r>
    <x v="2"/>
    <n v="1197831"/>
    <x v="391"/>
    <x v="1"/>
    <x v="1"/>
    <x v="5"/>
    <x v="5"/>
    <n v="55.000000000000007"/>
    <x v="10"/>
    <x v="104"/>
    <n v="240625.00000000003"/>
    <n v="0.5"/>
    <x v="1"/>
    <x v="4"/>
  </r>
  <r>
    <x v="2"/>
    <n v="1197831"/>
    <x v="392"/>
    <x v="1"/>
    <x v="1"/>
    <x v="5"/>
    <x v="0"/>
    <n v="45"/>
    <x v="6"/>
    <x v="8"/>
    <n v="148500"/>
    <n v="0.39999999999999997"/>
    <x v="1"/>
    <x v="2"/>
  </r>
  <r>
    <x v="2"/>
    <n v="1197831"/>
    <x v="393"/>
    <x v="1"/>
    <x v="1"/>
    <x v="5"/>
    <x v="1"/>
    <n v="50"/>
    <x v="6"/>
    <x v="72"/>
    <n v="165000"/>
    <n v="0.39999999999999997"/>
    <x v="1"/>
    <x v="0"/>
  </r>
  <r>
    <x v="2"/>
    <n v="1197831"/>
    <x v="394"/>
    <x v="1"/>
    <x v="1"/>
    <x v="5"/>
    <x v="2"/>
    <n v="45"/>
    <x v="17"/>
    <x v="83"/>
    <n v="175499.99999999997"/>
    <n v="0.39999999999999997"/>
    <x v="1"/>
    <x v="2"/>
  </r>
  <r>
    <x v="2"/>
    <n v="1197831"/>
    <x v="395"/>
    <x v="1"/>
    <x v="1"/>
    <x v="5"/>
    <x v="3"/>
    <n v="45"/>
    <x v="30"/>
    <x v="69"/>
    <n v="129375"/>
    <n v="0.5"/>
    <x v="1"/>
    <x v="2"/>
  </r>
  <r>
    <x v="2"/>
    <n v="1197831"/>
    <x v="396"/>
    <x v="1"/>
    <x v="1"/>
    <x v="5"/>
    <x v="4"/>
    <n v="50"/>
    <x v="30"/>
    <x v="79"/>
    <n v="100625"/>
    <n v="0.35"/>
    <x v="1"/>
    <x v="0"/>
  </r>
  <r>
    <x v="2"/>
    <n v="1197831"/>
    <x v="397"/>
    <x v="1"/>
    <x v="1"/>
    <x v="5"/>
    <x v="5"/>
    <n v="60"/>
    <x v="2"/>
    <x v="12"/>
    <n v="280500"/>
    <n v="0.55000000000000004"/>
    <x v="1"/>
    <x v="3"/>
  </r>
  <r>
    <x v="2"/>
    <n v="1197831"/>
    <x v="398"/>
    <x v="1"/>
    <x v="1"/>
    <x v="5"/>
    <x v="0"/>
    <n v="50"/>
    <x v="9"/>
    <x v="2"/>
    <n v="160000"/>
    <n v="0.39999999999999997"/>
    <x v="1"/>
    <x v="0"/>
  </r>
  <r>
    <x v="2"/>
    <n v="1197831"/>
    <x v="399"/>
    <x v="1"/>
    <x v="1"/>
    <x v="5"/>
    <x v="1"/>
    <n v="55.000000000000007"/>
    <x v="9"/>
    <x v="115"/>
    <n v="176000"/>
    <n v="0.39999999999999997"/>
    <x v="1"/>
    <x v="4"/>
  </r>
  <r>
    <x v="2"/>
    <n v="1197831"/>
    <x v="400"/>
    <x v="1"/>
    <x v="1"/>
    <x v="5"/>
    <x v="2"/>
    <n v="50"/>
    <x v="17"/>
    <x v="63"/>
    <n v="194999.99999999997"/>
    <n v="0.39999999999999997"/>
    <x v="1"/>
    <x v="0"/>
  </r>
  <r>
    <x v="2"/>
    <n v="1197831"/>
    <x v="401"/>
    <x v="1"/>
    <x v="1"/>
    <x v="5"/>
    <x v="3"/>
    <n v="50"/>
    <x v="27"/>
    <x v="47"/>
    <n v="131250"/>
    <n v="0.5"/>
    <x v="1"/>
    <x v="0"/>
  </r>
  <r>
    <x v="2"/>
    <n v="1197831"/>
    <x v="402"/>
    <x v="1"/>
    <x v="1"/>
    <x v="5"/>
    <x v="4"/>
    <n v="55.000000000000007"/>
    <x v="27"/>
    <x v="171"/>
    <n v="101062.50000000001"/>
    <n v="0.35"/>
    <x v="1"/>
    <x v="4"/>
  </r>
  <r>
    <x v="2"/>
    <n v="1197831"/>
    <x v="403"/>
    <x v="1"/>
    <x v="1"/>
    <x v="5"/>
    <x v="5"/>
    <n v="60"/>
    <x v="28"/>
    <x v="172"/>
    <n v="255750.00000000003"/>
    <n v="0.55000000000000004"/>
    <x v="1"/>
    <x v="3"/>
  </r>
  <r>
    <x v="2"/>
    <n v="1197831"/>
    <x v="404"/>
    <x v="1"/>
    <x v="1"/>
    <x v="5"/>
    <x v="0"/>
    <n v="55.000000000000007"/>
    <x v="26"/>
    <x v="102"/>
    <n v="159500"/>
    <n v="0.39999999999999997"/>
    <x v="1"/>
    <x v="4"/>
  </r>
  <r>
    <x v="2"/>
    <n v="1197831"/>
    <x v="405"/>
    <x v="1"/>
    <x v="1"/>
    <x v="5"/>
    <x v="1"/>
    <n v="55.000000000000007"/>
    <x v="21"/>
    <x v="107"/>
    <n v="148500"/>
    <n v="0.39999999999999997"/>
    <x v="1"/>
    <x v="4"/>
  </r>
  <r>
    <x v="2"/>
    <n v="1197831"/>
    <x v="406"/>
    <x v="1"/>
    <x v="1"/>
    <x v="5"/>
    <x v="2"/>
    <n v="60"/>
    <x v="26"/>
    <x v="93"/>
    <n v="174000"/>
    <n v="0.39999999999999997"/>
    <x v="1"/>
    <x v="3"/>
  </r>
  <r>
    <x v="2"/>
    <n v="1197831"/>
    <x v="407"/>
    <x v="1"/>
    <x v="1"/>
    <x v="5"/>
    <x v="3"/>
    <n v="60"/>
    <x v="31"/>
    <x v="51"/>
    <n v="135000"/>
    <n v="0.5"/>
    <x v="1"/>
    <x v="3"/>
  </r>
  <r>
    <x v="2"/>
    <n v="1197831"/>
    <x v="408"/>
    <x v="1"/>
    <x v="1"/>
    <x v="5"/>
    <x v="4"/>
    <n v="55.000000000000007"/>
    <x v="31"/>
    <x v="173"/>
    <n v="86625"/>
    <n v="0.35"/>
    <x v="1"/>
    <x v="4"/>
  </r>
  <r>
    <x v="2"/>
    <n v="1197831"/>
    <x v="409"/>
    <x v="1"/>
    <x v="1"/>
    <x v="5"/>
    <x v="5"/>
    <n v="50"/>
    <x v="21"/>
    <x v="73"/>
    <n v="185625.00000000003"/>
    <n v="0.55000000000000004"/>
    <x v="1"/>
    <x v="0"/>
  </r>
  <r>
    <x v="2"/>
    <n v="1197831"/>
    <x v="410"/>
    <x v="1"/>
    <x v="1"/>
    <x v="5"/>
    <x v="0"/>
    <n v="40"/>
    <x v="22"/>
    <x v="53"/>
    <n v="99999.999999999985"/>
    <n v="0.39999999999999997"/>
    <x v="1"/>
    <x v="1"/>
  </r>
  <r>
    <x v="2"/>
    <n v="1197831"/>
    <x v="411"/>
    <x v="1"/>
    <x v="1"/>
    <x v="5"/>
    <x v="1"/>
    <n v="40"/>
    <x v="22"/>
    <x v="53"/>
    <n v="99999.999999999985"/>
    <n v="0.39999999999999997"/>
    <x v="1"/>
    <x v="1"/>
  </r>
  <r>
    <x v="2"/>
    <n v="1197831"/>
    <x v="412"/>
    <x v="1"/>
    <x v="1"/>
    <x v="5"/>
    <x v="2"/>
    <n v="45"/>
    <x v="30"/>
    <x v="69"/>
    <n v="103499.99999999999"/>
    <n v="0.39999999999999997"/>
    <x v="1"/>
    <x v="2"/>
  </r>
  <r>
    <x v="2"/>
    <n v="1197831"/>
    <x v="413"/>
    <x v="1"/>
    <x v="1"/>
    <x v="5"/>
    <x v="3"/>
    <n v="45"/>
    <x v="32"/>
    <x v="174"/>
    <n v="95625"/>
    <n v="0.5"/>
    <x v="1"/>
    <x v="2"/>
  </r>
  <r>
    <x v="2"/>
    <n v="1197831"/>
    <x v="414"/>
    <x v="1"/>
    <x v="1"/>
    <x v="5"/>
    <x v="4"/>
    <n v="40"/>
    <x v="46"/>
    <x v="175"/>
    <n v="56000"/>
    <n v="0.35"/>
    <x v="1"/>
    <x v="1"/>
  </r>
  <r>
    <x v="2"/>
    <n v="1197831"/>
    <x v="415"/>
    <x v="1"/>
    <x v="1"/>
    <x v="5"/>
    <x v="5"/>
    <n v="50"/>
    <x v="30"/>
    <x v="79"/>
    <n v="158125"/>
    <n v="0.55000000000000004"/>
    <x v="1"/>
    <x v="0"/>
  </r>
  <r>
    <x v="2"/>
    <n v="1197831"/>
    <x v="416"/>
    <x v="1"/>
    <x v="1"/>
    <x v="5"/>
    <x v="0"/>
    <n v="40"/>
    <x v="26"/>
    <x v="176"/>
    <n v="115999.99999999999"/>
    <n v="0.39999999999999997"/>
    <x v="1"/>
    <x v="1"/>
  </r>
  <r>
    <x v="2"/>
    <n v="1197831"/>
    <x v="417"/>
    <x v="1"/>
    <x v="1"/>
    <x v="5"/>
    <x v="1"/>
    <n v="40"/>
    <x v="26"/>
    <x v="176"/>
    <n v="115999.99999999999"/>
    <n v="0.39999999999999997"/>
    <x v="1"/>
    <x v="1"/>
  </r>
  <r>
    <x v="2"/>
    <n v="1197831"/>
    <x v="418"/>
    <x v="1"/>
    <x v="1"/>
    <x v="5"/>
    <x v="2"/>
    <n v="65"/>
    <x v="25"/>
    <x v="108"/>
    <n v="169000"/>
    <n v="0.39999999999999997"/>
    <x v="1"/>
    <x v="5"/>
  </r>
  <r>
    <x v="2"/>
    <n v="1197831"/>
    <x v="419"/>
    <x v="1"/>
    <x v="1"/>
    <x v="5"/>
    <x v="3"/>
    <n v="65"/>
    <x v="23"/>
    <x v="82"/>
    <n v="162500"/>
    <n v="0.5"/>
    <x v="1"/>
    <x v="5"/>
  </r>
  <r>
    <x v="2"/>
    <n v="1197831"/>
    <x v="420"/>
    <x v="1"/>
    <x v="1"/>
    <x v="5"/>
    <x v="4"/>
    <n v="60"/>
    <x v="33"/>
    <x v="177"/>
    <n v="99750"/>
    <n v="0.35"/>
    <x v="1"/>
    <x v="3"/>
  </r>
  <r>
    <x v="2"/>
    <n v="1197831"/>
    <x v="421"/>
    <x v="1"/>
    <x v="1"/>
    <x v="5"/>
    <x v="5"/>
    <n v="70"/>
    <x v="21"/>
    <x v="178"/>
    <n v="259875.00000000003"/>
    <n v="0.55000000000000004"/>
    <x v="1"/>
    <x v="6"/>
  </r>
  <r>
    <x v="2"/>
    <n v="1197831"/>
    <x v="422"/>
    <x v="1"/>
    <x v="1"/>
    <x v="5"/>
    <x v="0"/>
    <n v="60"/>
    <x v="6"/>
    <x v="14"/>
    <n v="197999.99999999997"/>
    <n v="0.39999999999999997"/>
    <x v="1"/>
    <x v="3"/>
  </r>
  <r>
    <x v="2"/>
    <n v="1197831"/>
    <x v="423"/>
    <x v="1"/>
    <x v="1"/>
    <x v="5"/>
    <x v="1"/>
    <n v="60"/>
    <x v="6"/>
    <x v="14"/>
    <n v="197999.99999999997"/>
    <n v="0.39999999999999997"/>
    <x v="1"/>
    <x v="3"/>
  </r>
  <r>
    <x v="2"/>
    <n v="1197831"/>
    <x v="424"/>
    <x v="1"/>
    <x v="1"/>
    <x v="5"/>
    <x v="2"/>
    <n v="65"/>
    <x v="26"/>
    <x v="84"/>
    <n v="188499.99999999997"/>
    <n v="0.39999999999999997"/>
    <x v="1"/>
    <x v="5"/>
  </r>
  <r>
    <x v="2"/>
    <n v="1197831"/>
    <x v="425"/>
    <x v="1"/>
    <x v="1"/>
    <x v="5"/>
    <x v="3"/>
    <n v="65"/>
    <x v="30"/>
    <x v="91"/>
    <n v="186875"/>
    <n v="0.5"/>
    <x v="1"/>
    <x v="5"/>
  </r>
  <r>
    <x v="2"/>
    <n v="1197831"/>
    <x v="426"/>
    <x v="1"/>
    <x v="1"/>
    <x v="5"/>
    <x v="4"/>
    <n v="60"/>
    <x v="27"/>
    <x v="39"/>
    <n v="110250"/>
    <n v="0.35"/>
    <x v="1"/>
    <x v="3"/>
  </r>
  <r>
    <x v="2"/>
    <n v="1197831"/>
    <x v="427"/>
    <x v="1"/>
    <x v="1"/>
    <x v="5"/>
    <x v="5"/>
    <n v="70"/>
    <x v="28"/>
    <x v="103"/>
    <n v="298375"/>
    <n v="0.55000000000000004"/>
    <x v="1"/>
    <x v="6"/>
  </r>
  <r>
    <x v="0"/>
    <n v="1185732"/>
    <x v="428"/>
    <x v="1"/>
    <x v="1"/>
    <x v="5"/>
    <x v="0"/>
    <n v="45"/>
    <x v="32"/>
    <x v="174"/>
    <n v="105187.50000000001"/>
    <n v="0.55000000000000004"/>
    <x v="1"/>
    <x v="2"/>
  </r>
  <r>
    <x v="0"/>
    <n v="1185732"/>
    <x v="429"/>
    <x v="1"/>
    <x v="1"/>
    <x v="5"/>
    <x v="1"/>
    <n v="45"/>
    <x v="37"/>
    <x v="179"/>
    <n v="35437.5"/>
    <n v="0.35"/>
    <x v="1"/>
    <x v="2"/>
  </r>
  <r>
    <x v="0"/>
    <n v="1185732"/>
    <x v="430"/>
    <x v="1"/>
    <x v="1"/>
    <x v="5"/>
    <x v="2"/>
    <n v="35"/>
    <x v="37"/>
    <x v="122"/>
    <n v="31499.999999999996"/>
    <n v="0.39999999999999997"/>
    <x v="1"/>
    <x v="8"/>
  </r>
  <r>
    <x v="0"/>
    <n v="1185732"/>
    <x v="431"/>
    <x v="1"/>
    <x v="1"/>
    <x v="5"/>
    <x v="3"/>
    <n v="40"/>
    <x v="41"/>
    <x v="180"/>
    <n v="11999.999999999998"/>
    <n v="0.39999999999999997"/>
    <x v="1"/>
    <x v="1"/>
  </r>
  <r>
    <x v="0"/>
    <n v="1185732"/>
    <x v="432"/>
    <x v="0"/>
    <x v="4"/>
    <x v="6"/>
    <x v="4"/>
    <n v="54.999999999999993"/>
    <x v="35"/>
    <x v="181"/>
    <n v="24062.499999999993"/>
    <n v="0.35"/>
    <x v="1"/>
    <x v="13"/>
  </r>
  <r>
    <x v="0"/>
    <n v="1185732"/>
    <x v="433"/>
    <x v="0"/>
    <x v="4"/>
    <x v="6"/>
    <x v="5"/>
    <n v="45"/>
    <x v="37"/>
    <x v="179"/>
    <n v="30375"/>
    <n v="0.3"/>
    <x v="1"/>
    <x v="2"/>
  </r>
  <r>
    <x v="0"/>
    <n v="1185732"/>
    <x v="434"/>
    <x v="0"/>
    <x v="4"/>
    <x v="6"/>
    <x v="0"/>
    <n v="45"/>
    <x v="33"/>
    <x v="117"/>
    <n v="117562.50000000001"/>
    <n v="0.55000000000000004"/>
    <x v="1"/>
    <x v="2"/>
  </r>
  <r>
    <x v="0"/>
    <n v="1185732"/>
    <x v="435"/>
    <x v="0"/>
    <x v="4"/>
    <x v="6"/>
    <x v="1"/>
    <n v="45"/>
    <x v="35"/>
    <x v="182"/>
    <n v="19687.5"/>
    <n v="0.35"/>
    <x v="1"/>
    <x v="2"/>
  </r>
  <r>
    <x v="0"/>
    <n v="1185732"/>
    <x v="436"/>
    <x v="0"/>
    <x v="4"/>
    <x v="6"/>
    <x v="2"/>
    <n v="35"/>
    <x v="36"/>
    <x v="183"/>
    <n v="24499.999999999996"/>
    <n v="0.39999999999999997"/>
    <x v="1"/>
    <x v="8"/>
  </r>
  <r>
    <x v="0"/>
    <n v="1185732"/>
    <x v="437"/>
    <x v="0"/>
    <x v="4"/>
    <x v="6"/>
    <x v="3"/>
    <n v="40"/>
    <x v="50"/>
    <x v="184"/>
    <n v="7999.9999999999991"/>
    <n v="0.39999999999999997"/>
    <x v="1"/>
    <x v="1"/>
  </r>
  <r>
    <x v="0"/>
    <n v="1185732"/>
    <x v="438"/>
    <x v="0"/>
    <x v="4"/>
    <x v="6"/>
    <x v="4"/>
    <n v="54.999999999999993"/>
    <x v="35"/>
    <x v="181"/>
    <n v="24062.499999999993"/>
    <n v="0.35"/>
    <x v="1"/>
    <x v="13"/>
  </r>
  <r>
    <x v="0"/>
    <n v="1185732"/>
    <x v="439"/>
    <x v="0"/>
    <x v="4"/>
    <x v="6"/>
    <x v="5"/>
    <n v="45"/>
    <x v="37"/>
    <x v="179"/>
    <n v="30375"/>
    <n v="0.3"/>
    <x v="1"/>
    <x v="2"/>
  </r>
  <r>
    <x v="0"/>
    <n v="1185732"/>
    <x v="440"/>
    <x v="0"/>
    <x v="4"/>
    <x v="6"/>
    <x v="0"/>
    <n v="50"/>
    <x v="51"/>
    <x v="185"/>
    <n v="122375.00000000001"/>
    <n v="0.55000000000000004"/>
    <x v="1"/>
    <x v="0"/>
  </r>
  <r>
    <x v="0"/>
    <n v="1185732"/>
    <x v="441"/>
    <x v="0"/>
    <x v="4"/>
    <x v="6"/>
    <x v="1"/>
    <n v="50"/>
    <x v="42"/>
    <x v="127"/>
    <n v="26250"/>
    <n v="0.35"/>
    <x v="1"/>
    <x v="0"/>
  </r>
  <r>
    <x v="0"/>
    <n v="1185732"/>
    <x v="442"/>
    <x v="0"/>
    <x v="4"/>
    <x v="6"/>
    <x v="2"/>
    <n v="40"/>
    <x v="36"/>
    <x v="136"/>
    <n v="27999.999999999996"/>
    <n v="0.39999999999999997"/>
    <x v="1"/>
    <x v="1"/>
  </r>
  <r>
    <x v="0"/>
    <n v="1185732"/>
    <x v="443"/>
    <x v="0"/>
    <x v="4"/>
    <x v="6"/>
    <x v="3"/>
    <n v="45"/>
    <x v="52"/>
    <x v="186"/>
    <n v="4500"/>
    <n v="0.39999999999999997"/>
    <x v="1"/>
    <x v="2"/>
  </r>
  <r>
    <x v="0"/>
    <n v="1185732"/>
    <x v="444"/>
    <x v="0"/>
    <x v="4"/>
    <x v="6"/>
    <x v="4"/>
    <n v="60"/>
    <x v="41"/>
    <x v="187"/>
    <n v="13500"/>
    <n v="0.3"/>
    <x v="1"/>
    <x v="3"/>
  </r>
  <r>
    <x v="0"/>
    <n v="1185732"/>
    <x v="445"/>
    <x v="0"/>
    <x v="4"/>
    <x v="6"/>
    <x v="5"/>
    <n v="50"/>
    <x v="36"/>
    <x v="132"/>
    <n v="21875"/>
    <n v="0.25"/>
    <x v="1"/>
    <x v="0"/>
  </r>
  <r>
    <x v="0"/>
    <n v="1185732"/>
    <x v="446"/>
    <x v="0"/>
    <x v="4"/>
    <x v="6"/>
    <x v="0"/>
    <n v="50"/>
    <x v="31"/>
    <x v="38"/>
    <n v="112500"/>
    <n v="0.5"/>
    <x v="1"/>
    <x v="0"/>
  </r>
  <r>
    <x v="0"/>
    <n v="1185732"/>
    <x v="447"/>
    <x v="0"/>
    <x v="4"/>
    <x v="6"/>
    <x v="1"/>
    <n v="50"/>
    <x v="42"/>
    <x v="127"/>
    <n v="22500"/>
    <n v="0.3"/>
    <x v="1"/>
    <x v="0"/>
  </r>
  <r>
    <x v="0"/>
    <n v="1185732"/>
    <x v="448"/>
    <x v="0"/>
    <x v="4"/>
    <x v="6"/>
    <x v="2"/>
    <n v="40"/>
    <x v="42"/>
    <x v="129"/>
    <n v="21000"/>
    <n v="0.35"/>
    <x v="1"/>
    <x v="1"/>
  </r>
  <r>
    <x v="0"/>
    <n v="1185732"/>
    <x v="449"/>
    <x v="0"/>
    <x v="4"/>
    <x v="6"/>
    <x v="3"/>
    <n v="45"/>
    <x v="41"/>
    <x v="126"/>
    <n v="11812.5"/>
    <n v="0.35"/>
    <x v="1"/>
    <x v="2"/>
  </r>
  <r>
    <x v="0"/>
    <n v="1185732"/>
    <x v="450"/>
    <x v="0"/>
    <x v="4"/>
    <x v="6"/>
    <x v="4"/>
    <n v="60"/>
    <x v="41"/>
    <x v="187"/>
    <n v="13500"/>
    <n v="0.3"/>
    <x v="1"/>
    <x v="3"/>
  </r>
  <r>
    <x v="0"/>
    <n v="1185732"/>
    <x v="451"/>
    <x v="0"/>
    <x v="4"/>
    <x v="6"/>
    <x v="5"/>
    <n v="50"/>
    <x v="40"/>
    <x v="124"/>
    <n v="25000"/>
    <n v="0.25"/>
    <x v="1"/>
    <x v="0"/>
  </r>
  <r>
    <x v="0"/>
    <n v="1185732"/>
    <x v="452"/>
    <x v="0"/>
    <x v="4"/>
    <x v="6"/>
    <x v="0"/>
    <n v="60"/>
    <x v="53"/>
    <x v="188"/>
    <n v="141000"/>
    <n v="0.5"/>
    <x v="1"/>
    <x v="3"/>
  </r>
  <r>
    <x v="0"/>
    <n v="1185732"/>
    <x v="453"/>
    <x v="0"/>
    <x v="4"/>
    <x v="6"/>
    <x v="1"/>
    <n v="60.000000000000007"/>
    <x v="36"/>
    <x v="189"/>
    <n v="31500.000000000004"/>
    <n v="0.3"/>
    <x v="1"/>
    <x v="12"/>
  </r>
  <r>
    <x v="0"/>
    <n v="1185732"/>
    <x v="454"/>
    <x v="0"/>
    <x v="4"/>
    <x v="6"/>
    <x v="2"/>
    <n v="55.000000000000007"/>
    <x v="42"/>
    <x v="190"/>
    <n v="28875.000000000004"/>
    <n v="0.35"/>
    <x v="1"/>
    <x v="4"/>
  </r>
  <r>
    <x v="0"/>
    <n v="1185732"/>
    <x v="455"/>
    <x v="0"/>
    <x v="4"/>
    <x v="6"/>
    <x v="3"/>
    <n v="55.000000000000007"/>
    <x v="38"/>
    <x v="191"/>
    <n v="19250"/>
    <n v="0.35"/>
    <x v="1"/>
    <x v="4"/>
  </r>
  <r>
    <x v="0"/>
    <n v="1185732"/>
    <x v="456"/>
    <x v="0"/>
    <x v="4"/>
    <x v="6"/>
    <x v="4"/>
    <n v="65"/>
    <x v="35"/>
    <x v="192"/>
    <n v="24375"/>
    <n v="0.3"/>
    <x v="1"/>
    <x v="5"/>
  </r>
  <r>
    <x v="0"/>
    <n v="1185732"/>
    <x v="457"/>
    <x v="0"/>
    <x v="4"/>
    <x v="6"/>
    <x v="5"/>
    <n v="70"/>
    <x v="43"/>
    <x v="160"/>
    <n v="52500"/>
    <n v="0.3"/>
    <x v="1"/>
    <x v="6"/>
  </r>
  <r>
    <x v="0"/>
    <n v="1185732"/>
    <x v="458"/>
    <x v="0"/>
    <x v="4"/>
    <x v="6"/>
    <x v="0"/>
    <n v="65"/>
    <x v="23"/>
    <x v="82"/>
    <n v="178750"/>
    <n v="0.55000000000000004"/>
    <x v="1"/>
    <x v="5"/>
  </r>
  <r>
    <x v="0"/>
    <n v="1185732"/>
    <x v="459"/>
    <x v="0"/>
    <x v="4"/>
    <x v="6"/>
    <x v="1"/>
    <n v="60.000000000000007"/>
    <x v="43"/>
    <x v="193"/>
    <n v="52500.000000000007"/>
    <n v="0.35"/>
    <x v="1"/>
    <x v="12"/>
  </r>
  <r>
    <x v="0"/>
    <n v="1185732"/>
    <x v="460"/>
    <x v="0"/>
    <x v="4"/>
    <x v="6"/>
    <x v="2"/>
    <n v="55.000000000000007"/>
    <x v="36"/>
    <x v="194"/>
    <n v="38500"/>
    <n v="0.39999999999999997"/>
    <x v="1"/>
    <x v="4"/>
  </r>
  <r>
    <x v="0"/>
    <n v="1185732"/>
    <x v="461"/>
    <x v="0"/>
    <x v="4"/>
    <x v="6"/>
    <x v="3"/>
    <n v="55.000000000000007"/>
    <x v="42"/>
    <x v="190"/>
    <n v="33000"/>
    <n v="0.39999999999999997"/>
    <x v="1"/>
    <x v="4"/>
  </r>
  <r>
    <x v="0"/>
    <n v="1185732"/>
    <x v="462"/>
    <x v="0"/>
    <x v="4"/>
    <x v="6"/>
    <x v="4"/>
    <n v="65"/>
    <x v="42"/>
    <x v="148"/>
    <n v="34125"/>
    <n v="0.35"/>
    <x v="1"/>
    <x v="5"/>
  </r>
  <r>
    <x v="0"/>
    <n v="1185732"/>
    <x v="463"/>
    <x v="0"/>
    <x v="4"/>
    <x v="6"/>
    <x v="5"/>
    <n v="70"/>
    <x v="48"/>
    <x v="195"/>
    <n v="63000"/>
    <n v="0.3"/>
    <x v="1"/>
    <x v="6"/>
  </r>
  <r>
    <x v="0"/>
    <n v="1185732"/>
    <x v="464"/>
    <x v="0"/>
    <x v="4"/>
    <x v="6"/>
    <x v="0"/>
    <n v="65"/>
    <x v="23"/>
    <x v="82"/>
    <n v="178750"/>
    <n v="0.55000000000000004"/>
    <x v="1"/>
    <x v="5"/>
  </r>
  <r>
    <x v="0"/>
    <n v="1185732"/>
    <x v="465"/>
    <x v="0"/>
    <x v="4"/>
    <x v="6"/>
    <x v="1"/>
    <n v="60.000000000000007"/>
    <x v="48"/>
    <x v="167"/>
    <n v="63000.000000000007"/>
    <n v="0.35"/>
    <x v="1"/>
    <x v="12"/>
  </r>
  <r>
    <x v="0"/>
    <n v="1185732"/>
    <x v="466"/>
    <x v="0"/>
    <x v="4"/>
    <x v="6"/>
    <x v="2"/>
    <n v="55.000000000000007"/>
    <x v="37"/>
    <x v="196"/>
    <n v="49500"/>
    <n v="0.39999999999999997"/>
    <x v="1"/>
    <x v="4"/>
  </r>
  <r>
    <x v="0"/>
    <n v="1185732"/>
    <x v="467"/>
    <x v="0"/>
    <x v="4"/>
    <x v="6"/>
    <x v="3"/>
    <n v="55.000000000000007"/>
    <x v="36"/>
    <x v="194"/>
    <n v="38500"/>
    <n v="0.39999999999999997"/>
    <x v="1"/>
    <x v="4"/>
  </r>
  <r>
    <x v="0"/>
    <n v="1185732"/>
    <x v="468"/>
    <x v="0"/>
    <x v="4"/>
    <x v="6"/>
    <x v="4"/>
    <n v="65"/>
    <x v="40"/>
    <x v="197"/>
    <n v="45500"/>
    <n v="0.35"/>
    <x v="1"/>
    <x v="5"/>
  </r>
  <r>
    <x v="0"/>
    <n v="1185732"/>
    <x v="469"/>
    <x v="0"/>
    <x v="4"/>
    <x v="6"/>
    <x v="5"/>
    <n v="70"/>
    <x v="47"/>
    <x v="47"/>
    <n v="78750"/>
    <n v="0.3"/>
    <x v="1"/>
    <x v="6"/>
  </r>
  <r>
    <x v="0"/>
    <n v="1185732"/>
    <x v="470"/>
    <x v="0"/>
    <x v="4"/>
    <x v="6"/>
    <x v="0"/>
    <n v="65"/>
    <x v="27"/>
    <x v="85"/>
    <n v="187687.50000000003"/>
    <n v="0.55000000000000004"/>
    <x v="1"/>
    <x v="5"/>
  </r>
  <r>
    <x v="0"/>
    <n v="1185732"/>
    <x v="471"/>
    <x v="0"/>
    <x v="4"/>
    <x v="6"/>
    <x v="1"/>
    <n v="60.000000000000007"/>
    <x v="48"/>
    <x v="167"/>
    <n v="63000.000000000007"/>
    <n v="0.35"/>
    <x v="1"/>
    <x v="12"/>
  </r>
  <r>
    <x v="0"/>
    <n v="1185732"/>
    <x v="472"/>
    <x v="0"/>
    <x v="4"/>
    <x v="6"/>
    <x v="2"/>
    <n v="55.000000000000007"/>
    <x v="37"/>
    <x v="196"/>
    <n v="49500"/>
    <n v="0.39999999999999997"/>
    <x v="1"/>
    <x v="4"/>
  </r>
  <r>
    <x v="0"/>
    <n v="1185732"/>
    <x v="473"/>
    <x v="0"/>
    <x v="4"/>
    <x v="6"/>
    <x v="3"/>
    <n v="55.000000000000007"/>
    <x v="40"/>
    <x v="131"/>
    <n v="44000"/>
    <n v="0.39999999999999997"/>
    <x v="1"/>
    <x v="4"/>
  </r>
  <r>
    <x v="0"/>
    <n v="1185732"/>
    <x v="474"/>
    <x v="0"/>
    <x v="4"/>
    <x v="6"/>
    <x v="4"/>
    <n v="65"/>
    <x v="36"/>
    <x v="166"/>
    <n v="39812.5"/>
    <n v="0.35"/>
    <x v="1"/>
    <x v="5"/>
  </r>
  <r>
    <x v="0"/>
    <n v="1185732"/>
    <x v="475"/>
    <x v="0"/>
    <x v="4"/>
    <x v="6"/>
    <x v="5"/>
    <n v="70"/>
    <x v="44"/>
    <x v="40"/>
    <n v="73500"/>
    <n v="0.3"/>
    <x v="1"/>
    <x v="6"/>
  </r>
  <r>
    <x v="0"/>
    <n v="1185732"/>
    <x v="476"/>
    <x v="0"/>
    <x v="4"/>
    <x v="6"/>
    <x v="0"/>
    <n v="65"/>
    <x v="33"/>
    <x v="198"/>
    <n v="154375"/>
    <n v="0.5"/>
    <x v="1"/>
    <x v="5"/>
  </r>
  <r>
    <x v="0"/>
    <n v="1185732"/>
    <x v="477"/>
    <x v="0"/>
    <x v="4"/>
    <x v="6"/>
    <x v="1"/>
    <n v="50"/>
    <x v="34"/>
    <x v="199"/>
    <n v="41250"/>
    <n v="0.3"/>
    <x v="1"/>
    <x v="0"/>
  </r>
  <r>
    <x v="0"/>
    <n v="1185732"/>
    <x v="478"/>
    <x v="0"/>
    <x v="4"/>
    <x v="6"/>
    <x v="2"/>
    <n v="45"/>
    <x v="40"/>
    <x v="125"/>
    <n v="31499.999999999996"/>
    <n v="0.35"/>
    <x v="1"/>
    <x v="2"/>
  </r>
  <r>
    <x v="0"/>
    <n v="1185732"/>
    <x v="479"/>
    <x v="0"/>
    <x v="4"/>
    <x v="6"/>
    <x v="3"/>
    <n v="45"/>
    <x v="36"/>
    <x v="122"/>
    <n v="27562.5"/>
    <n v="0.35"/>
    <x v="1"/>
    <x v="2"/>
  </r>
  <r>
    <x v="0"/>
    <n v="1185732"/>
    <x v="480"/>
    <x v="0"/>
    <x v="4"/>
    <x v="6"/>
    <x v="4"/>
    <n v="54.999999999999993"/>
    <x v="35"/>
    <x v="181"/>
    <n v="20624.999999999996"/>
    <n v="0.3"/>
    <x v="1"/>
    <x v="13"/>
  </r>
  <r>
    <x v="0"/>
    <n v="1185732"/>
    <x v="481"/>
    <x v="0"/>
    <x v="4"/>
    <x v="6"/>
    <x v="5"/>
    <n v="60"/>
    <x v="37"/>
    <x v="200"/>
    <n v="33750"/>
    <n v="0.25"/>
    <x v="1"/>
    <x v="3"/>
  </r>
  <r>
    <x v="0"/>
    <n v="1185732"/>
    <x v="482"/>
    <x v="0"/>
    <x v="4"/>
    <x v="6"/>
    <x v="0"/>
    <n v="60"/>
    <x v="46"/>
    <x v="49"/>
    <n v="120000"/>
    <n v="0.5"/>
    <x v="1"/>
    <x v="3"/>
  </r>
  <r>
    <x v="0"/>
    <n v="1185732"/>
    <x v="483"/>
    <x v="0"/>
    <x v="4"/>
    <x v="6"/>
    <x v="1"/>
    <n v="50"/>
    <x v="37"/>
    <x v="128"/>
    <n v="33750"/>
    <n v="0.3"/>
    <x v="1"/>
    <x v="0"/>
  </r>
  <r>
    <x v="0"/>
    <n v="1185732"/>
    <x v="484"/>
    <x v="0"/>
    <x v="4"/>
    <x v="6"/>
    <x v="2"/>
    <n v="50"/>
    <x v="35"/>
    <x v="146"/>
    <n v="21875"/>
    <n v="0.35"/>
    <x v="1"/>
    <x v="0"/>
  </r>
  <r>
    <x v="0"/>
    <n v="1185732"/>
    <x v="485"/>
    <x v="0"/>
    <x v="4"/>
    <x v="6"/>
    <x v="3"/>
    <n v="50"/>
    <x v="38"/>
    <x v="120"/>
    <n v="17500"/>
    <n v="0.35"/>
    <x v="1"/>
    <x v="0"/>
  </r>
  <r>
    <x v="0"/>
    <n v="1185732"/>
    <x v="486"/>
    <x v="0"/>
    <x v="4"/>
    <x v="6"/>
    <x v="4"/>
    <n v="60"/>
    <x v="38"/>
    <x v="129"/>
    <n v="18000"/>
    <n v="0.3"/>
    <x v="1"/>
    <x v="3"/>
  </r>
  <r>
    <x v="0"/>
    <n v="1185732"/>
    <x v="487"/>
    <x v="0"/>
    <x v="4"/>
    <x v="6"/>
    <x v="5"/>
    <n v="64.999999999999986"/>
    <x v="37"/>
    <x v="201"/>
    <n v="36562.499999999993"/>
    <n v="0.25"/>
    <x v="1"/>
    <x v="16"/>
  </r>
  <r>
    <x v="0"/>
    <n v="1185732"/>
    <x v="488"/>
    <x v="0"/>
    <x v="4"/>
    <x v="6"/>
    <x v="0"/>
    <n v="70"/>
    <x v="47"/>
    <x v="47"/>
    <n v="144375"/>
    <n v="0.55000000000000004"/>
    <x v="1"/>
    <x v="6"/>
  </r>
  <r>
    <x v="0"/>
    <n v="1185732"/>
    <x v="489"/>
    <x v="0"/>
    <x v="4"/>
    <x v="6"/>
    <x v="1"/>
    <n v="60.000000000000007"/>
    <x v="40"/>
    <x v="202"/>
    <n v="42000"/>
    <n v="0.35"/>
    <x v="1"/>
    <x v="12"/>
  </r>
  <r>
    <x v="0"/>
    <n v="1185732"/>
    <x v="490"/>
    <x v="0"/>
    <x v="4"/>
    <x v="6"/>
    <x v="2"/>
    <n v="60.000000000000007"/>
    <x v="49"/>
    <x v="203"/>
    <n v="46800"/>
    <n v="0.39999999999999997"/>
    <x v="1"/>
    <x v="12"/>
  </r>
  <r>
    <x v="0"/>
    <n v="1185732"/>
    <x v="491"/>
    <x v="0"/>
    <x v="4"/>
    <x v="6"/>
    <x v="3"/>
    <n v="60.000000000000007"/>
    <x v="36"/>
    <x v="189"/>
    <n v="42000"/>
    <n v="0.39999999999999997"/>
    <x v="1"/>
    <x v="12"/>
  </r>
  <r>
    <x v="0"/>
    <n v="1185732"/>
    <x v="492"/>
    <x v="0"/>
    <x v="4"/>
    <x v="6"/>
    <x v="4"/>
    <n v="70"/>
    <x v="42"/>
    <x v="204"/>
    <n v="36750"/>
    <n v="0.35"/>
    <x v="1"/>
    <x v="6"/>
  </r>
  <r>
    <x v="0"/>
    <n v="1185732"/>
    <x v="493"/>
    <x v="0"/>
    <x v="4"/>
    <x v="6"/>
    <x v="5"/>
    <n v="75"/>
    <x v="43"/>
    <x v="205"/>
    <n v="56250"/>
    <n v="0.3"/>
    <x v="1"/>
    <x v="11"/>
  </r>
  <r>
    <x v="0"/>
    <n v="1185732"/>
    <x v="494"/>
    <x v="0"/>
    <x v="4"/>
    <x v="6"/>
    <x v="0"/>
    <n v="70"/>
    <x v="33"/>
    <x v="206"/>
    <n v="182875.00000000003"/>
    <n v="0.55000000000000004"/>
    <x v="1"/>
    <x v="6"/>
  </r>
  <r>
    <x v="0"/>
    <n v="1185732"/>
    <x v="495"/>
    <x v="0"/>
    <x v="4"/>
    <x v="6"/>
    <x v="1"/>
    <n v="60.000000000000007"/>
    <x v="34"/>
    <x v="207"/>
    <n v="57750.000000000007"/>
    <n v="0.35"/>
    <x v="1"/>
    <x v="12"/>
  </r>
  <r>
    <x v="0"/>
    <n v="1185732"/>
    <x v="496"/>
    <x v="0"/>
    <x v="4"/>
    <x v="6"/>
    <x v="2"/>
    <n v="60.000000000000007"/>
    <x v="37"/>
    <x v="142"/>
    <n v="54000.000000000007"/>
    <n v="0.39999999999999997"/>
    <x v="1"/>
    <x v="12"/>
  </r>
  <r>
    <x v="0"/>
    <n v="1185732"/>
    <x v="497"/>
    <x v="0"/>
    <x v="4"/>
    <x v="6"/>
    <x v="3"/>
    <n v="60.000000000000007"/>
    <x v="36"/>
    <x v="189"/>
    <n v="42000"/>
    <n v="0.39999999999999997"/>
    <x v="1"/>
    <x v="12"/>
  </r>
  <r>
    <x v="0"/>
    <n v="1185732"/>
    <x v="498"/>
    <x v="0"/>
    <x v="4"/>
    <x v="6"/>
    <x v="4"/>
    <n v="70"/>
    <x v="36"/>
    <x v="208"/>
    <n v="42875"/>
    <n v="0.35"/>
    <x v="1"/>
    <x v="6"/>
  </r>
  <r>
    <x v="0"/>
    <n v="1185732"/>
    <x v="0"/>
    <x v="0"/>
    <x v="4"/>
    <x v="6"/>
    <x v="5"/>
    <n v="75"/>
    <x v="34"/>
    <x v="209"/>
    <n v="61875"/>
    <n v="0.3"/>
    <x v="1"/>
    <x v="11"/>
  </r>
  <r>
    <x v="3"/>
    <n v="1128299"/>
    <x v="1"/>
    <x v="0"/>
    <x v="4"/>
    <x v="6"/>
    <x v="0"/>
    <n v="35"/>
    <x v="31"/>
    <x v="154"/>
    <n v="63000"/>
    <n v="0.4"/>
    <x v="1"/>
    <x v="8"/>
  </r>
  <r>
    <x v="3"/>
    <n v="1128299"/>
    <x v="2"/>
    <x v="0"/>
    <x v="4"/>
    <x v="6"/>
    <x v="1"/>
    <n v="45"/>
    <x v="31"/>
    <x v="161"/>
    <n v="50625"/>
    <n v="0.25"/>
    <x v="1"/>
    <x v="2"/>
  </r>
  <r>
    <x v="3"/>
    <n v="1128299"/>
    <x v="3"/>
    <x v="0"/>
    <x v="4"/>
    <x v="6"/>
    <x v="2"/>
    <n v="45"/>
    <x v="31"/>
    <x v="161"/>
    <n v="81000"/>
    <n v="0.4"/>
    <x v="1"/>
    <x v="2"/>
  </r>
  <r>
    <x v="3"/>
    <n v="1128299"/>
    <x v="4"/>
    <x v="0"/>
    <x v="4"/>
    <x v="6"/>
    <x v="3"/>
    <n v="45"/>
    <x v="48"/>
    <x v="200"/>
    <n v="47250"/>
    <n v="0.35"/>
    <x v="1"/>
    <x v="2"/>
  </r>
  <r>
    <x v="3"/>
    <n v="1128299"/>
    <x v="5"/>
    <x v="2"/>
    <x v="5"/>
    <x v="7"/>
    <x v="4"/>
    <n v="50"/>
    <x v="43"/>
    <x v="145"/>
    <n v="68750"/>
    <n v="0.55000000000000004"/>
    <x v="1"/>
    <x v="0"/>
  </r>
  <r>
    <x v="3"/>
    <n v="1128299"/>
    <x v="6"/>
    <x v="2"/>
    <x v="5"/>
    <x v="7"/>
    <x v="5"/>
    <n v="45"/>
    <x v="33"/>
    <x v="117"/>
    <n v="42750"/>
    <n v="0.2"/>
    <x v="1"/>
    <x v="2"/>
  </r>
  <r>
    <x v="3"/>
    <n v="1128299"/>
    <x v="7"/>
    <x v="2"/>
    <x v="5"/>
    <x v="7"/>
    <x v="0"/>
    <n v="35"/>
    <x v="27"/>
    <x v="155"/>
    <n v="73500"/>
    <n v="0.4"/>
    <x v="1"/>
    <x v="8"/>
  </r>
  <r>
    <x v="3"/>
    <n v="1128299"/>
    <x v="499"/>
    <x v="2"/>
    <x v="5"/>
    <x v="7"/>
    <x v="1"/>
    <n v="45"/>
    <x v="32"/>
    <x v="174"/>
    <n v="47812.5"/>
    <n v="0.25"/>
    <x v="1"/>
    <x v="2"/>
  </r>
  <r>
    <x v="3"/>
    <n v="1128299"/>
    <x v="500"/>
    <x v="2"/>
    <x v="5"/>
    <x v="7"/>
    <x v="2"/>
    <n v="45"/>
    <x v="32"/>
    <x v="174"/>
    <n v="76500"/>
    <n v="0.4"/>
    <x v="1"/>
    <x v="2"/>
  </r>
  <r>
    <x v="3"/>
    <n v="1128299"/>
    <x v="501"/>
    <x v="2"/>
    <x v="5"/>
    <x v="7"/>
    <x v="3"/>
    <n v="45"/>
    <x v="34"/>
    <x v="118"/>
    <n v="43312.5"/>
    <n v="0.35"/>
    <x v="1"/>
    <x v="2"/>
  </r>
  <r>
    <x v="3"/>
    <n v="1128299"/>
    <x v="502"/>
    <x v="2"/>
    <x v="5"/>
    <x v="7"/>
    <x v="4"/>
    <n v="50"/>
    <x v="40"/>
    <x v="124"/>
    <n v="55000.000000000007"/>
    <n v="0.55000000000000004"/>
    <x v="1"/>
    <x v="0"/>
  </r>
  <r>
    <x v="3"/>
    <n v="1128299"/>
    <x v="503"/>
    <x v="2"/>
    <x v="5"/>
    <x v="7"/>
    <x v="5"/>
    <n v="45"/>
    <x v="46"/>
    <x v="210"/>
    <n v="36000"/>
    <n v="0.2"/>
    <x v="1"/>
    <x v="2"/>
  </r>
  <r>
    <x v="3"/>
    <n v="1128299"/>
    <x v="504"/>
    <x v="2"/>
    <x v="5"/>
    <x v="7"/>
    <x v="0"/>
    <n v="45"/>
    <x v="20"/>
    <x v="112"/>
    <n v="99000"/>
    <n v="0.4"/>
    <x v="1"/>
    <x v="2"/>
  </r>
  <r>
    <x v="3"/>
    <n v="1128299"/>
    <x v="505"/>
    <x v="2"/>
    <x v="5"/>
    <x v="7"/>
    <x v="1"/>
    <n v="54.999999999999993"/>
    <x v="46"/>
    <x v="211"/>
    <n v="54999.999999999993"/>
    <n v="0.25"/>
    <x v="1"/>
    <x v="13"/>
  </r>
  <r>
    <x v="3"/>
    <n v="1128299"/>
    <x v="506"/>
    <x v="2"/>
    <x v="5"/>
    <x v="7"/>
    <x v="2"/>
    <n v="54.999999999999993"/>
    <x v="46"/>
    <x v="211"/>
    <n v="88000"/>
    <n v="0.4"/>
    <x v="1"/>
    <x v="13"/>
  </r>
  <r>
    <x v="3"/>
    <n v="1128299"/>
    <x v="507"/>
    <x v="2"/>
    <x v="5"/>
    <x v="7"/>
    <x v="3"/>
    <n v="54.999999999999993"/>
    <x v="48"/>
    <x v="212"/>
    <n v="57749.999999999985"/>
    <n v="0.35"/>
    <x v="1"/>
    <x v="13"/>
  </r>
  <r>
    <x v="3"/>
    <n v="1128299"/>
    <x v="508"/>
    <x v="2"/>
    <x v="5"/>
    <x v="7"/>
    <x v="4"/>
    <n v="60"/>
    <x v="36"/>
    <x v="204"/>
    <n v="57750.000000000007"/>
    <n v="0.55000000000000004"/>
    <x v="1"/>
    <x v="3"/>
  </r>
  <r>
    <x v="3"/>
    <n v="1128299"/>
    <x v="509"/>
    <x v="2"/>
    <x v="5"/>
    <x v="7"/>
    <x v="5"/>
    <n v="54.999999999999993"/>
    <x v="47"/>
    <x v="213"/>
    <n v="41250"/>
    <n v="0.2"/>
    <x v="1"/>
    <x v="13"/>
  </r>
  <r>
    <x v="3"/>
    <n v="1128299"/>
    <x v="510"/>
    <x v="2"/>
    <x v="5"/>
    <x v="7"/>
    <x v="0"/>
    <n v="60"/>
    <x v="20"/>
    <x v="77"/>
    <n v="132000"/>
    <n v="0.4"/>
    <x v="1"/>
    <x v="3"/>
  </r>
  <r>
    <x v="3"/>
    <n v="1128299"/>
    <x v="8"/>
    <x v="2"/>
    <x v="5"/>
    <x v="7"/>
    <x v="1"/>
    <n v="65"/>
    <x v="44"/>
    <x v="157"/>
    <n v="56875"/>
    <n v="0.25"/>
    <x v="1"/>
    <x v="5"/>
  </r>
  <r>
    <x v="3"/>
    <n v="1128299"/>
    <x v="9"/>
    <x v="2"/>
    <x v="5"/>
    <x v="7"/>
    <x v="2"/>
    <n v="65"/>
    <x v="46"/>
    <x v="50"/>
    <n v="104000"/>
    <n v="0.4"/>
    <x v="1"/>
    <x v="5"/>
  </r>
  <r>
    <x v="3"/>
    <n v="1128299"/>
    <x v="10"/>
    <x v="2"/>
    <x v="5"/>
    <x v="7"/>
    <x v="3"/>
    <n v="60"/>
    <x v="48"/>
    <x v="210"/>
    <n v="62999.999999999993"/>
    <n v="0.35"/>
    <x v="1"/>
    <x v="3"/>
  </r>
  <r>
    <x v="3"/>
    <n v="1128299"/>
    <x v="11"/>
    <x v="2"/>
    <x v="5"/>
    <x v="7"/>
    <x v="4"/>
    <n v="65"/>
    <x v="40"/>
    <x v="197"/>
    <n v="71500"/>
    <n v="0.55000000000000004"/>
    <x v="1"/>
    <x v="5"/>
  </r>
  <r>
    <x v="3"/>
    <n v="1128299"/>
    <x v="12"/>
    <x v="2"/>
    <x v="5"/>
    <x v="7"/>
    <x v="5"/>
    <n v="80"/>
    <x v="44"/>
    <x v="58"/>
    <n v="56000"/>
    <n v="0.2"/>
    <x v="1"/>
    <x v="10"/>
  </r>
  <r>
    <x v="3"/>
    <n v="1128299"/>
    <x v="13"/>
    <x v="2"/>
    <x v="5"/>
    <x v="7"/>
    <x v="0"/>
    <n v="60"/>
    <x v="20"/>
    <x v="77"/>
    <n v="148500"/>
    <n v="0.45"/>
    <x v="1"/>
    <x v="3"/>
  </r>
  <r>
    <x v="3"/>
    <n v="1128299"/>
    <x v="14"/>
    <x v="2"/>
    <x v="5"/>
    <x v="7"/>
    <x v="1"/>
    <n v="65"/>
    <x v="46"/>
    <x v="50"/>
    <n v="78000"/>
    <n v="0.3"/>
    <x v="1"/>
    <x v="5"/>
  </r>
  <r>
    <x v="3"/>
    <n v="1128299"/>
    <x v="15"/>
    <x v="2"/>
    <x v="5"/>
    <x v="7"/>
    <x v="2"/>
    <n v="65"/>
    <x v="46"/>
    <x v="50"/>
    <n v="117000"/>
    <n v="0.45"/>
    <x v="1"/>
    <x v="5"/>
  </r>
  <r>
    <x v="3"/>
    <n v="1128299"/>
    <x v="16"/>
    <x v="2"/>
    <x v="5"/>
    <x v="7"/>
    <x v="3"/>
    <n v="60"/>
    <x v="48"/>
    <x v="210"/>
    <n v="72000"/>
    <n v="0.39999999999999997"/>
    <x v="1"/>
    <x v="3"/>
  </r>
  <r>
    <x v="3"/>
    <n v="1128299"/>
    <x v="17"/>
    <x v="2"/>
    <x v="5"/>
    <x v="7"/>
    <x v="4"/>
    <n v="65"/>
    <x v="40"/>
    <x v="197"/>
    <n v="78000.000000000015"/>
    <n v="0.60000000000000009"/>
    <x v="1"/>
    <x v="5"/>
  </r>
  <r>
    <x v="3"/>
    <n v="1128299"/>
    <x v="18"/>
    <x v="2"/>
    <x v="5"/>
    <x v="7"/>
    <x v="5"/>
    <n v="80"/>
    <x v="31"/>
    <x v="11"/>
    <n v="90000"/>
    <n v="0.25"/>
    <x v="1"/>
    <x v="10"/>
  </r>
  <r>
    <x v="3"/>
    <n v="1128299"/>
    <x v="19"/>
    <x v="2"/>
    <x v="5"/>
    <x v="7"/>
    <x v="0"/>
    <n v="60"/>
    <x v="19"/>
    <x v="81"/>
    <n v="189000"/>
    <n v="0.45"/>
    <x v="1"/>
    <x v="3"/>
  </r>
  <r>
    <x v="3"/>
    <n v="1128299"/>
    <x v="20"/>
    <x v="2"/>
    <x v="5"/>
    <x v="7"/>
    <x v="1"/>
    <n v="65"/>
    <x v="20"/>
    <x v="88"/>
    <n v="107250"/>
    <n v="0.3"/>
    <x v="1"/>
    <x v="5"/>
  </r>
  <r>
    <x v="3"/>
    <n v="1128299"/>
    <x v="21"/>
    <x v="2"/>
    <x v="5"/>
    <x v="7"/>
    <x v="2"/>
    <n v="65"/>
    <x v="20"/>
    <x v="88"/>
    <n v="160875"/>
    <n v="0.45"/>
    <x v="1"/>
    <x v="5"/>
  </r>
  <r>
    <x v="3"/>
    <n v="1128299"/>
    <x v="22"/>
    <x v="2"/>
    <x v="5"/>
    <x v="7"/>
    <x v="3"/>
    <n v="60"/>
    <x v="32"/>
    <x v="144"/>
    <n v="101999.99999999999"/>
    <n v="0.39999999999999997"/>
    <x v="1"/>
    <x v="3"/>
  </r>
  <r>
    <x v="3"/>
    <n v="1128299"/>
    <x v="23"/>
    <x v="2"/>
    <x v="5"/>
    <x v="7"/>
    <x v="4"/>
    <n v="65"/>
    <x v="48"/>
    <x v="214"/>
    <n v="117000.00000000001"/>
    <n v="0.60000000000000009"/>
    <x v="1"/>
    <x v="5"/>
  </r>
  <r>
    <x v="3"/>
    <n v="1128299"/>
    <x v="24"/>
    <x v="2"/>
    <x v="5"/>
    <x v="7"/>
    <x v="5"/>
    <n v="80"/>
    <x v="24"/>
    <x v="215"/>
    <n v="120000"/>
    <n v="0.25"/>
    <x v="1"/>
    <x v="10"/>
  </r>
  <r>
    <x v="3"/>
    <n v="1128299"/>
    <x v="25"/>
    <x v="2"/>
    <x v="5"/>
    <x v="7"/>
    <x v="0"/>
    <n v="60"/>
    <x v="29"/>
    <x v="6"/>
    <n v="180000"/>
    <n v="0.4"/>
    <x v="1"/>
    <x v="3"/>
  </r>
  <r>
    <x v="3"/>
    <n v="1128299"/>
    <x v="26"/>
    <x v="2"/>
    <x v="5"/>
    <x v="7"/>
    <x v="1"/>
    <n v="65"/>
    <x v="24"/>
    <x v="87"/>
    <n v="97500"/>
    <n v="0.25"/>
    <x v="1"/>
    <x v="5"/>
  </r>
  <r>
    <x v="3"/>
    <n v="1128299"/>
    <x v="27"/>
    <x v="2"/>
    <x v="5"/>
    <x v="7"/>
    <x v="2"/>
    <n v="65"/>
    <x v="20"/>
    <x v="88"/>
    <n v="143000"/>
    <n v="0.4"/>
    <x v="0"/>
    <x v="5"/>
  </r>
  <r>
    <x v="3"/>
    <n v="1128299"/>
    <x v="28"/>
    <x v="2"/>
    <x v="5"/>
    <x v="7"/>
    <x v="3"/>
    <n v="60"/>
    <x v="31"/>
    <x v="51"/>
    <n v="94500"/>
    <n v="0.35"/>
    <x v="0"/>
    <x v="3"/>
  </r>
  <r>
    <x v="3"/>
    <n v="1128299"/>
    <x v="511"/>
    <x v="2"/>
    <x v="5"/>
    <x v="7"/>
    <x v="4"/>
    <n v="65"/>
    <x v="23"/>
    <x v="82"/>
    <n v="178750"/>
    <n v="0.55000000000000004"/>
    <x v="0"/>
    <x v="5"/>
  </r>
  <r>
    <x v="3"/>
    <n v="1128299"/>
    <x v="512"/>
    <x v="2"/>
    <x v="5"/>
    <x v="7"/>
    <x v="5"/>
    <n v="80"/>
    <x v="23"/>
    <x v="2"/>
    <n v="80000"/>
    <n v="0.2"/>
    <x v="0"/>
    <x v="10"/>
  </r>
  <r>
    <x v="3"/>
    <n v="1128299"/>
    <x v="513"/>
    <x v="2"/>
    <x v="5"/>
    <x v="7"/>
    <x v="0"/>
    <n v="65"/>
    <x v="19"/>
    <x v="111"/>
    <n v="182000"/>
    <n v="0.4"/>
    <x v="0"/>
    <x v="5"/>
  </r>
  <r>
    <x v="3"/>
    <n v="1128299"/>
    <x v="514"/>
    <x v="2"/>
    <x v="5"/>
    <x v="7"/>
    <x v="1"/>
    <n v="70"/>
    <x v="25"/>
    <x v="111"/>
    <n v="113750"/>
    <n v="0.25"/>
    <x v="0"/>
    <x v="6"/>
  </r>
  <r>
    <x v="3"/>
    <n v="1128299"/>
    <x v="515"/>
    <x v="2"/>
    <x v="5"/>
    <x v="7"/>
    <x v="2"/>
    <n v="65"/>
    <x v="27"/>
    <x v="85"/>
    <n v="136500"/>
    <n v="0.4"/>
    <x v="0"/>
    <x v="5"/>
  </r>
  <r>
    <x v="3"/>
    <n v="1128299"/>
    <x v="516"/>
    <x v="2"/>
    <x v="5"/>
    <x v="7"/>
    <x v="3"/>
    <n v="65"/>
    <x v="33"/>
    <x v="198"/>
    <n v="108062.5"/>
    <n v="0.35"/>
    <x v="0"/>
    <x v="5"/>
  </r>
  <r>
    <x v="3"/>
    <n v="1128299"/>
    <x v="517"/>
    <x v="2"/>
    <x v="5"/>
    <x v="7"/>
    <x v="4"/>
    <n v="75"/>
    <x v="33"/>
    <x v="216"/>
    <n v="195937.50000000003"/>
    <n v="0.55000000000000004"/>
    <x v="0"/>
    <x v="11"/>
  </r>
  <r>
    <x v="3"/>
    <n v="1128299"/>
    <x v="518"/>
    <x v="2"/>
    <x v="5"/>
    <x v="7"/>
    <x v="5"/>
    <n v="80"/>
    <x v="46"/>
    <x v="54"/>
    <n v="64000"/>
    <n v="0.2"/>
    <x v="0"/>
    <x v="10"/>
  </r>
  <r>
    <x v="3"/>
    <n v="1128299"/>
    <x v="519"/>
    <x v="2"/>
    <x v="5"/>
    <x v="7"/>
    <x v="0"/>
    <n v="60.000000000000007"/>
    <x v="24"/>
    <x v="217"/>
    <n v="126000.00000000003"/>
    <n v="0.35000000000000003"/>
    <x v="0"/>
    <x v="12"/>
  </r>
  <r>
    <x v="3"/>
    <n v="1128299"/>
    <x v="520"/>
    <x v="2"/>
    <x v="5"/>
    <x v="7"/>
    <x v="1"/>
    <n v="65.000000000000014"/>
    <x v="24"/>
    <x v="218"/>
    <n v="78000.000000000015"/>
    <n v="0.2"/>
    <x v="0"/>
    <x v="20"/>
  </r>
  <r>
    <x v="3"/>
    <n v="1128299"/>
    <x v="521"/>
    <x v="2"/>
    <x v="5"/>
    <x v="7"/>
    <x v="2"/>
    <n v="60.000000000000007"/>
    <x v="31"/>
    <x v="219"/>
    <n v="94500.000000000029"/>
    <n v="0.35000000000000003"/>
    <x v="0"/>
    <x v="12"/>
  </r>
  <r>
    <x v="3"/>
    <n v="1128299"/>
    <x v="522"/>
    <x v="2"/>
    <x v="5"/>
    <x v="7"/>
    <x v="3"/>
    <n v="60.000000000000007"/>
    <x v="46"/>
    <x v="220"/>
    <n v="72000"/>
    <n v="0.3"/>
    <x v="0"/>
    <x v="12"/>
  </r>
  <r>
    <x v="3"/>
    <n v="1128299"/>
    <x v="523"/>
    <x v="2"/>
    <x v="5"/>
    <x v="7"/>
    <x v="4"/>
    <n v="70"/>
    <x v="46"/>
    <x v="58"/>
    <n v="140000.00000000003"/>
    <n v="0.50000000000000011"/>
    <x v="0"/>
    <x v="6"/>
  </r>
  <r>
    <x v="3"/>
    <n v="1128299"/>
    <x v="524"/>
    <x v="2"/>
    <x v="5"/>
    <x v="7"/>
    <x v="5"/>
    <n v="75.000000000000014"/>
    <x v="31"/>
    <x v="221"/>
    <n v="50625.000000000015"/>
    <n v="0.15000000000000002"/>
    <x v="0"/>
    <x v="21"/>
  </r>
  <r>
    <x v="3"/>
    <n v="1128299"/>
    <x v="525"/>
    <x v="2"/>
    <x v="5"/>
    <x v="7"/>
    <x v="0"/>
    <n v="60.000000000000007"/>
    <x v="20"/>
    <x v="222"/>
    <n v="115500.00000000003"/>
    <n v="0.35000000000000003"/>
    <x v="0"/>
    <x v="12"/>
  </r>
  <r>
    <x v="3"/>
    <n v="1128299"/>
    <x v="526"/>
    <x v="2"/>
    <x v="5"/>
    <x v="7"/>
    <x v="1"/>
    <n v="65.000000000000014"/>
    <x v="20"/>
    <x v="223"/>
    <n v="71500.000000000015"/>
    <n v="0.2"/>
    <x v="0"/>
    <x v="20"/>
  </r>
  <r>
    <x v="3"/>
    <n v="1128299"/>
    <x v="527"/>
    <x v="2"/>
    <x v="5"/>
    <x v="7"/>
    <x v="2"/>
    <n v="60.000000000000007"/>
    <x v="47"/>
    <x v="224"/>
    <n v="78750.000000000015"/>
    <n v="0.35000000000000003"/>
    <x v="0"/>
    <x v="12"/>
  </r>
  <r>
    <x v="3"/>
    <n v="1128299"/>
    <x v="528"/>
    <x v="2"/>
    <x v="5"/>
    <x v="7"/>
    <x v="3"/>
    <n v="60.000000000000007"/>
    <x v="44"/>
    <x v="163"/>
    <n v="63000.000000000007"/>
    <n v="0.3"/>
    <x v="0"/>
    <x v="12"/>
  </r>
  <r>
    <x v="3"/>
    <n v="1128299"/>
    <x v="529"/>
    <x v="2"/>
    <x v="5"/>
    <x v="7"/>
    <x v="4"/>
    <n v="70"/>
    <x v="45"/>
    <x v="157"/>
    <n v="113750.00000000003"/>
    <n v="0.50000000000000011"/>
    <x v="0"/>
    <x v="6"/>
  </r>
  <r>
    <x v="3"/>
    <n v="1128299"/>
    <x v="530"/>
    <x v="2"/>
    <x v="5"/>
    <x v="7"/>
    <x v="5"/>
    <n v="75.000000000000014"/>
    <x v="47"/>
    <x v="225"/>
    <n v="42187.500000000015"/>
    <n v="0.15000000000000002"/>
    <x v="0"/>
    <x v="21"/>
  </r>
  <r>
    <x v="3"/>
    <n v="1128299"/>
    <x v="29"/>
    <x v="2"/>
    <x v="5"/>
    <x v="7"/>
    <x v="0"/>
    <n v="60.000000000000007"/>
    <x v="30"/>
    <x v="226"/>
    <n v="120750.00000000003"/>
    <n v="0.35000000000000003"/>
    <x v="0"/>
    <x v="12"/>
  </r>
  <r>
    <x v="3"/>
    <n v="1128299"/>
    <x v="30"/>
    <x v="2"/>
    <x v="5"/>
    <x v="7"/>
    <x v="1"/>
    <n v="65.000000000000014"/>
    <x v="30"/>
    <x v="227"/>
    <n v="74750.000000000015"/>
    <n v="0.2"/>
    <x v="0"/>
    <x v="20"/>
  </r>
  <r>
    <x v="3"/>
    <n v="1128299"/>
    <x v="31"/>
    <x v="2"/>
    <x v="5"/>
    <x v="7"/>
    <x v="2"/>
    <n v="60.000000000000007"/>
    <x v="32"/>
    <x v="228"/>
    <n v="89250.000000000015"/>
    <n v="0.35000000000000003"/>
    <x v="0"/>
    <x v="12"/>
  </r>
  <r>
    <x v="3"/>
    <n v="1128299"/>
    <x v="32"/>
    <x v="2"/>
    <x v="5"/>
    <x v="7"/>
    <x v="3"/>
    <n v="60.000000000000007"/>
    <x v="46"/>
    <x v="220"/>
    <n v="72000"/>
    <n v="0.3"/>
    <x v="0"/>
    <x v="12"/>
  </r>
  <r>
    <x v="3"/>
    <n v="1128299"/>
    <x v="33"/>
    <x v="2"/>
    <x v="5"/>
    <x v="7"/>
    <x v="4"/>
    <n v="70"/>
    <x v="44"/>
    <x v="40"/>
    <n v="122500.00000000003"/>
    <n v="0.50000000000000011"/>
    <x v="0"/>
    <x v="6"/>
  </r>
  <r>
    <x v="3"/>
    <n v="1128299"/>
    <x v="34"/>
    <x v="2"/>
    <x v="5"/>
    <x v="7"/>
    <x v="5"/>
    <n v="75.000000000000014"/>
    <x v="33"/>
    <x v="229"/>
    <n v="53437.500000000015"/>
    <n v="0.15000000000000002"/>
    <x v="0"/>
    <x v="21"/>
  </r>
  <r>
    <x v="3"/>
    <n v="1128299"/>
    <x v="35"/>
    <x v="2"/>
    <x v="5"/>
    <x v="7"/>
    <x v="0"/>
    <n v="60.000000000000007"/>
    <x v="21"/>
    <x v="230"/>
    <n v="141750.00000000003"/>
    <n v="0.35000000000000003"/>
    <x v="0"/>
    <x v="12"/>
  </r>
  <r>
    <x v="3"/>
    <n v="1128299"/>
    <x v="36"/>
    <x v="2"/>
    <x v="5"/>
    <x v="7"/>
    <x v="1"/>
    <n v="65.000000000000014"/>
    <x v="21"/>
    <x v="231"/>
    <n v="87750.000000000029"/>
    <n v="0.2"/>
    <x v="0"/>
    <x v="22"/>
  </r>
  <r>
    <x v="3"/>
    <n v="1128299"/>
    <x v="37"/>
    <x v="2"/>
    <x v="5"/>
    <x v="7"/>
    <x v="2"/>
    <n v="60.000000000000007"/>
    <x v="33"/>
    <x v="232"/>
    <n v="99750.000000000029"/>
    <n v="0.35000000000000003"/>
    <x v="0"/>
    <x v="12"/>
  </r>
  <r>
    <x v="3"/>
    <n v="1128299"/>
    <x v="38"/>
    <x v="2"/>
    <x v="5"/>
    <x v="7"/>
    <x v="3"/>
    <n v="60.000000000000007"/>
    <x v="33"/>
    <x v="232"/>
    <n v="85500.000000000015"/>
    <n v="0.3"/>
    <x v="0"/>
    <x v="12"/>
  </r>
  <r>
    <x v="3"/>
    <n v="1128299"/>
    <x v="39"/>
    <x v="2"/>
    <x v="5"/>
    <x v="7"/>
    <x v="4"/>
    <n v="70"/>
    <x v="46"/>
    <x v="58"/>
    <n v="140000.00000000003"/>
    <n v="0.50000000000000011"/>
    <x v="0"/>
    <x v="6"/>
  </r>
  <r>
    <x v="3"/>
    <n v="1128299"/>
    <x v="40"/>
    <x v="2"/>
    <x v="5"/>
    <x v="7"/>
    <x v="5"/>
    <n v="75.000000000000014"/>
    <x v="23"/>
    <x v="233"/>
    <n v="56250.000000000015"/>
    <n v="0.15000000000000002"/>
    <x v="0"/>
    <x v="21"/>
  </r>
  <r>
    <x v="3"/>
    <n v="1128299"/>
    <x v="41"/>
    <x v="2"/>
    <x v="5"/>
    <x v="7"/>
    <x v="0"/>
    <n v="30"/>
    <x v="32"/>
    <x v="234"/>
    <n v="44625.000000000007"/>
    <n v="0.35000000000000003"/>
    <x v="0"/>
    <x v="9"/>
  </r>
  <r>
    <x v="3"/>
    <n v="1128299"/>
    <x v="42"/>
    <x v="2"/>
    <x v="5"/>
    <x v="7"/>
    <x v="1"/>
    <n v="40"/>
    <x v="32"/>
    <x v="235"/>
    <n v="34000"/>
    <n v="0.2"/>
    <x v="0"/>
    <x v="1"/>
  </r>
  <r>
    <x v="3"/>
    <n v="1128299"/>
    <x v="43"/>
    <x v="2"/>
    <x v="5"/>
    <x v="7"/>
    <x v="2"/>
    <n v="40"/>
    <x v="32"/>
    <x v="235"/>
    <n v="59500.000000000007"/>
    <n v="0.35000000000000003"/>
    <x v="0"/>
    <x v="1"/>
  </r>
  <r>
    <x v="3"/>
    <n v="1128299"/>
    <x v="44"/>
    <x v="2"/>
    <x v="5"/>
    <x v="7"/>
    <x v="3"/>
    <n v="40"/>
    <x v="34"/>
    <x v="236"/>
    <n v="33000"/>
    <n v="0.3"/>
    <x v="0"/>
    <x v="1"/>
  </r>
  <r>
    <x v="3"/>
    <n v="1128299"/>
    <x v="531"/>
    <x v="2"/>
    <x v="6"/>
    <x v="8"/>
    <x v="4"/>
    <n v="45"/>
    <x v="37"/>
    <x v="179"/>
    <n v="50625"/>
    <n v="0.5"/>
    <x v="0"/>
    <x v="2"/>
  </r>
  <r>
    <x v="3"/>
    <n v="1128299"/>
    <x v="532"/>
    <x v="2"/>
    <x v="6"/>
    <x v="8"/>
    <x v="5"/>
    <n v="40"/>
    <x v="33"/>
    <x v="237"/>
    <n v="28500.000000000004"/>
    <n v="0.15000000000000002"/>
    <x v="0"/>
    <x v="1"/>
  </r>
  <r>
    <x v="3"/>
    <n v="1128299"/>
    <x v="533"/>
    <x v="2"/>
    <x v="6"/>
    <x v="8"/>
    <x v="0"/>
    <n v="30"/>
    <x v="27"/>
    <x v="154"/>
    <n v="55125.000000000007"/>
    <n v="0.35000000000000003"/>
    <x v="0"/>
    <x v="9"/>
  </r>
  <r>
    <x v="3"/>
    <n v="1128299"/>
    <x v="534"/>
    <x v="2"/>
    <x v="6"/>
    <x v="8"/>
    <x v="1"/>
    <n v="40"/>
    <x v="32"/>
    <x v="235"/>
    <n v="34000"/>
    <n v="0.2"/>
    <x v="0"/>
    <x v="1"/>
  </r>
  <r>
    <x v="3"/>
    <n v="1128299"/>
    <x v="535"/>
    <x v="2"/>
    <x v="6"/>
    <x v="8"/>
    <x v="2"/>
    <n v="40"/>
    <x v="32"/>
    <x v="235"/>
    <n v="59500.000000000007"/>
    <n v="0.35000000000000003"/>
    <x v="0"/>
    <x v="1"/>
  </r>
  <r>
    <x v="3"/>
    <n v="1128299"/>
    <x v="536"/>
    <x v="2"/>
    <x v="6"/>
    <x v="8"/>
    <x v="3"/>
    <n v="40"/>
    <x v="34"/>
    <x v="236"/>
    <n v="33000"/>
    <n v="0.3"/>
    <x v="0"/>
    <x v="1"/>
  </r>
  <r>
    <x v="3"/>
    <n v="1128299"/>
    <x v="537"/>
    <x v="2"/>
    <x v="6"/>
    <x v="8"/>
    <x v="4"/>
    <n v="45"/>
    <x v="40"/>
    <x v="125"/>
    <n v="45000"/>
    <n v="0.5"/>
    <x v="0"/>
    <x v="2"/>
  </r>
  <r>
    <x v="3"/>
    <n v="1128299"/>
    <x v="538"/>
    <x v="2"/>
    <x v="6"/>
    <x v="8"/>
    <x v="5"/>
    <n v="40"/>
    <x v="46"/>
    <x v="175"/>
    <n v="24000.000000000004"/>
    <n v="0.15000000000000002"/>
    <x v="0"/>
    <x v="1"/>
  </r>
  <r>
    <x v="3"/>
    <n v="1128299"/>
    <x v="539"/>
    <x v="2"/>
    <x v="6"/>
    <x v="8"/>
    <x v="0"/>
    <n v="40"/>
    <x v="20"/>
    <x v="41"/>
    <n v="77000.000000000015"/>
    <n v="0.35000000000000003"/>
    <x v="0"/>
    <x v="1"/>
  </r>
  <r>
    <x v="3"/>
    <n v="1128299"/>
    <x v="540"/>
    <x v="2"/>
    <x v="6"/>
    <x v="8"/>
    <x v="1"/>
    <n v="49.999999999999993"/>
    <x v="46"/>
    <x v="238"/>
    <n v="40000"/>
    <n v="0.2"/>
    <x v="0"/>
    <x v="23"/>
  </r>
  <r>
    <x v="3"/>
    <n v="1128299"/>
    <x v="541"/>
    <x v="2"/>
    <x v="6"/>
    <x v="8"/>
    <x v="2"/>
    <n v="54.999999999999993"/>
    <x v="46"/>
    <x v="211"/>
    <n v="77000"/>
    <n v="0.35000000000000003"/>
    <x v="0"/>
    <x v="13"/>
  </r>
  <r>
    <x v="3"/>
    <n v="1128299"/>
    <x v="542"/>
    <x v="2"/>
    <x v="6"/>
    <x v="8"/>
    <x v="3"/>
    <n v="54.999999999999993"/>
    <x v="48"/>
    <x v="212"/>
    <n v="49499.999999999993"/>
    <n v="0.3"/>
    <x v="0"/>
    <x v="13"/>
  </r>
  <r>
    <x v="3"/>
    <n v="1128299"/>
    <x v="45"/>
    <x v="2"/>
    <x v="6"/>
    <x v="8"/>
    <x v="4"/>
    <n v="60"/>
    <x v="42"/>
    <x v="125"/>
    <n v="45000"/>
    <n v="0.5"/>
    <x v="0"/>
    <x v="3"/>
  </r>
  <r>
    <x v="3"/>
    <n v="1128299"/>
    <x v="543"/>
    <x v="2"/>
    <x v="6"/>
    <x v="8"/>
    <x v="5"/>
    <n v="54.999999999999993"/>
    <x v="44"/>
    <x v="239"/>
    <n v="28875"/>
    <n v="0.15000000000000002"/>
    <x v="0"/>
    <x v="13"/>
  </r>
  <r>
    <x v="3"/>
    <n v="1128299"/>
    <x v="544"/>
    <x v="2"/>
    <x v="6"/>
    <x v="8"/>
    <x v="0"/>
    <n v="60"/>
    <x v="27"/>
    <x v="39"/>
    <n v="110250.00000000001"/>
    <n v="0.35000000000000003"/>
    <x v="0"/>
    <x v="3"/>
  </r>
  <r>
    <x v="3"/>
    <n v="1128299"/>
    <x v="545"/>
    <x v="2"/>
    <x v="6"/>
    <x v="8"/>
    <x v="1"/>
    <n v="65"/>
    <x v="45"/>
    <x v="240"/>
    <n v="42250"/>
    <n v="0.2"/>
    <x v="0"/>
    <x v="5"/>
  </r>
  <r>
    <x v="3"/>
    <n v="1128299"/>
    <x v="546"/>
    <x v="2"/>
    <x v="6"/>
    <x v="8"/>
    <x v="2"/>
    <n v="65"/>
    <x v="47"/>
    <x v="241"/>
    <n v="85312.500000000015"/>
    <n v="0.35000000000000003"/>
    <x v="0"/>
    <x v="5"/>
  </r>
  <r>
    <x v="3"/>
    <n v="1128299"/>
    <x v="547"/>
    <x v="2"/>
    <x v="6"/>
    <x v="8"/>
    <x v="3"/>
    <n v="60"/>
    <x v="34"/>
    <x v="242"/>
    <n v="49500"/>
    <n v="0.3"/>
    <x v="0"/>
    <x v="3"/>
  </r>
  <r>
    <x v="3"/>
    <n v="1128299"/>
    <x v="548"/>
    <x v="2"/>
    <x v="6"/>
    <x v="8"/>
    <x v="4"/>
    <n v="65"/>
    <x v="36"/>
    <x v="166"/>
    <n v="56875"/>
    <n v="0.5"/>
    <x v="0"/>
    <x v="5"/>
  </r>
  <r>
    <x v="3"/>
    <n v="1128299"/>
    <x v="549"/>
    <x v="2"/>
    <x v="6"/>
    <x v="8"/>
    <x v="5"/>
    <n v="80"/>
    <x v="45"/>
    <x v="50"/>
    <n v="39000.000000000007"/>
    <n v="0.15000000000000002"/>
    <x v="0"/>
    <x v="10"/>
  </r>
  <r>
    <x v="3"/>
    <n v="1128299"/>
    <x v="550"/>
    <x v="2"/>
    <x v="6"/>
    <x v="8"/>
    <x v="0"/>
    <n v="60"/>
    <x v="27"/>
    <x v="39"/>
    <n v="157500"/>
    <n v="0.5"/>
    <x v="0"/>
    <x v="3"/>
  </r>
  <r>
    <x v="3"/>
    <n v="1128299"/>
    <x v="551"/>
    <x v="2"/>
    <x v="6"/>
    <x v="8"/>
    <x v="1"/>
    <n v="65"/>
    <x v="47"/>
    <x v="241"/>
    <n v="85312.5"/>
    <n v="0.35"/>
    <x v="0"/>
    <x v="5"/>
  </r>
  <r>
    <x v="3"/>
    <n v="1128299"/>
    <x v="552"/>
    <x v="2"/>
    <x v="6"/>
    <x v="8"/>
    <x v="2"/>
    <n v="65"/>
    <x v="47"/>
    <x v="241"/>
    <n v="121875"/>
    <n v="0.5"/>
    <x v="0"/>
    <x v="5"/>
  </r>
  <r>
    <x v="3"/>
    <n v="1128299"/>
    <x v="553"/>
    <x v="2"/>
    <x v="6"/>
    <x v="8"/>
    <x v="3"/>
    <n v="60"/>
    <x v="34"/>
    <x v="242"/>
    <n v="74249.999999999985"/>
    <n v="0.44999999999999996"/>
    <x v="0"/>
    <x v="3"/>
  </r>
  <r>
    <x v="3"/>
    <n v="1128299"/>
    <x v="554"/>
    <x v="2"/>
    <x v="6"/>
    <x v="8"/>
    <x v="4"/>
    <n v="65"/>
    <x v="36"/>
    <x v="166"/>
    <n v="73937.500000000015"/>
    <n v="0.65000000000000013"/>
    <x v="0"/>
    <x v="5"/>
  </r>
  <r>
    <x v="3"/>
    <n v="1128299"/>
    <x v="555"/>
    <x v="2"/>
    <x v="6"/>
    <x v="8"/>
    <x v="5"/>
    <n v="80"/>
    <x v="33"/>
    <x v="7"/>
    <n v="114000"/>
    <n v="0.3"/>
    <x v="0"/>
    <x v="10"/>
  </r>
  <r>
    <x v="3"/>
    <n v="1128299"/>
    <x v="556"/>
    <x v="2"/>
    <x v="6"/>
    <x v="8"/>
    <x v="0"/>
    <n v="60"/>
    <x v="26"/>
    <x v="93"/>
    <n v="217500"/>
    <n v="0.5"/>
    <x v="0"/>
    <x v="3"/>
  </r>
  <r>
    <x v="3"/>
    <n v="1128299"/>
    <x v="557"/>
    <x v="2"/>
    <x v="6"/>
    <x v="8"/>
    <x v="1"/>
    <n v="65"/>
    <x v="30"/>
    <x v="91"/>
    <n v="130812.49999999999"/>
    <n v="0.35"/>
    <x v="0"/>
    <x v="5"/>
  </r>
  <r>
    <x v="3"/>
    <n v="1128299"/>
    <x v="558"/>
    <x v="2"/>
    <x v="6"/>
    <x v="8"/>
    <x v="2"/>
    <n v="65"/>
    <x v="30"/>
    <x v="91"/>
    <n v="186875"/>
    <n v="0.5"/>
    <x v="0"/>
    <x v="5"/>
  </r>
  <r>
    <x v="3"/>
    <n v="1128299"/>
    <x v="46"/>
    <x v="2"/>
    <x v="6"/>
    <x v="8"/>
    <x v="3"/>
    <n v="65"/>
    <x v="31"/>
    <x v="61"/>
    <n v="131625"/>
    <n v="0.44999999999999996"/>
    <x v="0"/>
    <x v="5"/>
  </r>
  <r>
    <x v="3"/>
    <n v="1128299"/>
    <x v="47"/>
    <x v="2"/>
    <x v="6"/>
    <x v="8"/>
    <x v="4"/>
    <n v="70"/>
    <x v="45"/>
    <x v="157"/>
    <n v="147875.00000000003"/>
    <n v="0.65000000000000013"/>
    <x v="0"/>
    <x v="6"/>
  </r>
  <r>
    <x v="3"/>
    <n v="1128299"/>
    <x v="48"/>
    <x v="2"/>
    <x v="6"/>
    <x v="8"/>
    <x v="5"/>
    <n v="85.000000000000014"/>
    <x v="22"/>
    <x v="243"/>
    <n v="159375.00000000003"/>
    <n v="0.3"/>
    <x v="0"/>
    <x v="24"/>
  </r>
  <r>
    <x v="3"/>
    <n v="1128299"/>
    <x v="49"/>
    <x v="2"/>
    <x v="6"/>
    <x v="8"/>
    <x v="0"/>
    <n v="65"/>
    <x v="28"/>
    <x v="94"/>
    <n v="226687.5"/>
    <n v="0.45"/>
    <x v="0"/>
    <x v="5"/>
  </r>
  <r>
    <x v="3"/>
    <n v="1128299"/>
    <x v="50"/>
    <x v="2"/>
    <x v="6"/>
    <x v="8"/>
    <x v="1"/>
    <n v="70"/>
    <x v="22"/>
    <x v="244"/>
    <n v="131250"/>
    <n v="0.3"/>
    <x v="0"/>
    <x v="6"/>
  </r>
  <r>
    <x v="3"/>
    <n v="1128299"/>
    <x v="51"/>
    <x v="2"/>
    <x v="6"/>
    <x v="8"/>
    <x v="2"/>
    <n v="70"/>
    <x v="30"/>
    <x v="245"/>
    <n v="181125"/>
    <n v="0.45"/>
    <x v="0"/>
    <x v="6"/>
  </r>
  <r>
    <x v="3"/>
    <n v="1128299"/>
    <x v="52"/>
    <x v="2"/>
    <x v="6"/>
    <x v="8"/>
    <x v="3"/>
    <n v="65"/>
    <x v="33"/>
    <x v="198"/>
    <n v="123499.99999999999"/>
    <n v="0.39999999999999997"/>
    <x v="0"/>
    <x v="5"/>
  </r>
  <r>
    <x v="3"/>
    <n v="1128299"/>
    <x v="53"/>
    <x v="2"/>
    <x v="6"/>
    <x v="8"/>
    <x v="4"/>
    <n v="70"/>
    <x v="27"/>
    <x v="246"/>
    <n v="220500.00000000003"/>
    <n v="0.60000000000000009"/>
    <x v="0"/>
    <x v="6"/>
  </r>
  <r>
    <x v="3"/>
    <n v="1128299"/>
    <x v="54"/>
    <x v="2"/>
    <x v="6"/>
    <x v="8"/>
    <x v="5"/>
    <n v="85.000000000000014"/>
    <x v="27"/>
    <x v="247"/>
    <n v="111562.50000000001"/>
    <n v="0.25"/>
    <x v="0"/>
    <x v="25"/>
  </r>
  <r>
    <x v="3"/>
    <n v="1128299"/>
    <x v="55"/>
    <x v="2"/>
    <x v="6"/>
    <x v="8"/>
    <x v="0"/>
    <n v="70"/>
    <x v="26"/>
    <x v="248"/>
    <n v="228375"/>
    <n v="0.45"/>
    <x v="0"/>
    <x v="6"/>
  </r>
  <r>
    <x v="3"/>
    <n v="1128299"/>
    <x v="56"/>
    <x v="2"/>
    <x v="6"/>
    <x v="8"/>
    <x v="1"/>
    <n v="75.000000000000014"/>
    <x v="21"/>
    <x v="249"/>
    <n v="151875.00000000003"/>
    <n v="0.3"/>
    <x v="0"/>
    <x v="26"/>
  </r>
  <r>
    <x v="3"/>
    <n v="1128299"/>
    <x v="57"/>
    <x v="2"/>
    <x v="6"/>
    <x v="8"/>
    <x v="2"/>
    <n v="70"/>
    <x v="20"/>
    <x v="250"/>
    <n v="173250"/>
    <n v="0.45"/>
    <x v="0"/>
    <x v="6"/>
  </r>
  <r>
    <x v="3"/>
    <n v="1128299"/>
    <x v="58"/>
    <x v="2"/>
    <x v="6"/>
    <x v="8"/>
    <x v="3"/>
    <n v="70"/>
    <x v="23"/>
    <x v="48"/>
    <n v="140000"/>
    <n v="0.39999999999999997"/>
    <x v="0"/>
    <x v="6"/>
  </r>
  <r>
    <x v="3"/>
    <n v="1128299"/>
    <x v="59"/>
    <x v="2"/>
    <x v="6"/>
    <x v="8"/>
    <x v="4"/>
    <n v="75"/>
    <x v="23"/>
    <x v="68"/>
    <n v="225000.00000000003"/>
    <n v="0.60000000000000009"/>
    <x v="0"/>
    <x v="11"/>
  </r>
  <r>
    <x v="3"/>
    <n v="1128299"/>
    <x v="60"/>
    <x v="2"/>
    <x v="6"/>
    <x v="8"/>
    <x v="5"/>
    <n v="80"/>
    <x v="46"/>
    <x v="54"/>
    <n v="80000"/>
    <n v="0.25"/>
    <x v="0"/>
    <x v="10"/>
  </r>
  <r>
    <x v="3"/>
    <n v="1128299"/>
    <x v="61"/>
    <x v="2"/>
    <x v="6"/>
    <x v="8"/>
    <x v="0"/>
    <n v="65.000000000000014"/>
    <x v="24"/>
    <x v="218"/>
    <n v="156000.00000000003"/>
    <n v="0.4"/>
    <x v="0"/>
    <x v="20"/>
  </r>
  <r>
    <x v="3"/>
    <n v="1128299"/>
    <x v="62"/>
    <x v="2"/>
    <x v="6"/>
    <x v="8"/>
    <x v="1"/>
    <n v="70.000000000000014"/>
    <x v="24"/>
    <x v="251"/>
    <n v="105000.00000000001"/>
    <n v="0.25"/>
    <x v="0"/>
    <x v="27"/>
  </r>
  <r>
    <x v="3"/>
    <n v="1128299"/>
    <x v="63"/>
    <x v="2"/>
    <x v="6"/>
    <x v="8"/>
    <x v="2"/>
    <n v="65.000000000000014"/>
    <x v="31"/>
    <x v="252"/>
    <n v="117000.00000000003"/>
    <n v="0.4"/>
    <x v="0"/>
    <x v="20"/>
  </r>
  <r>
    <x v="3"/>
    <n v="1128299"/>
    <x v="64"/>
    <x v="2"/>
    <x v="6"/>
    <x v="8"/>
    <x v="3"/>
    <n v="65.000000000000014"/>
    <x v="46"/>
    <x v="253"/>
    <n v="91000.000000000015"/>
    <n v="0.35"/>
    <x v="0"/>
    <x v="20"/>
  </r>
  <r>
    <x v="3"/>
    <n v="1128299"/>
    <x v="65"/>
    <x v="2"/>
    <x v="6"/>
    <x v="8"/>
    <x v="4"/>
    <n v="75.000000000000014"/>
    <x v="46"/>
    <x v="254"/>
    <n v="165000.00000000009"/>
    <n v="0.55000000000000016"/>
    <x v="0"/>
    <x v="21"/>
  </r>
  <r>
    <x v="3"/>
    <n v="1128299"/>
    <x v="66"/>
    <x v="2"/>
    <x v="6"/>
    <x v="8"/>
    <x v="5"/>
    <n v="70"/>
    <x v="32"/>
    <x v="43"/>
    <n v="59500"/>
    <n v="0.2"/>
    <x v="0"/>
    <x v="6"/>
  </r>
  <r>
    <x v="3"/>
    <n v="1128299"/>
    <x v="559"/>
    <x v="2"/>
    <x v="6"/>
    <x v="8"/>
    <x v="0"/>
    <n v="55.000000000000007"/>
    <x v="27"/>
    <x v="171"/>
    <n v="115500.00000000003"/>
    <n v="0.4"/>
    <x v="0"/>
    <x v="4"/>
  </r>
  <r>
    <x v="3"/>
    <n v="1128299"/>
    <x v="560"/>
    <x v="2"/>
    <x v="6"/>
    <x v="8"/>
    <x v="1"/>
    <n v="60.000000000000007"/>
    <x v="27"/>
    <x v="255"/>
    <n v="78750.000000000015"/>
    <n v="0.25"/>
    <x v="0"/>
    <x v="12"/>
  </r>
  <r>
    <x v="3"/>
    <n v="1128299"/>
    <x v="561"/>
    <x v="2"/>
    <x v="6"/>
    <x v="8"/>
    <x v="2"/>
    <n v="55.000000000000007"/>
    <x v="44"/>
    <x v="137"/>
    <n v="77000.000000000015"/>
    <n v="0.4"/>
    <x v="0"/>
    <x v="4"/>
  </r>
  <r>
    <x v="3"/>
    <n v="1128299"/>
    <x v="562"/>
    <x v="2"/>
    <x v="6"/>
    <x v="8"/>
    <x v="3"/>
    <n v="55.000000000000007"/>
    <x v="45"/>
    <x v="256"/>
    <n v="62562.500000000007"/>
    <n v="0.35"/>
    <x v="0"/>
    <x v="4"/>
  </r>
  <r>
    <x v="3"/>
    <n v="1128299"/>
    <x v="563"/>
    <x v="2"/>
    <x v="6"/>
    <x v="8"/>
    <x v="4"/>
    <n v="65"/>
    <x v="48"/>
    <x v="214"/>
    <n v="107250.00000000003"/>
    <n v="0.55000000000000016"/>
    <x v="0"/>
    <x v="5"/>
  </r>
  <r>
    <x v="3"/>
    <n v="1128299"/>
    <x v="564"/>
    <x v="2"/>
    <x v="6"/>
    <x v="8"/>
    <x v="5"/>
    <n v="70"/>
    <x v="44"/>
    <x v="40"/>
    <n v="49000"/>
    <n v="0.2"/>
    <x v="0"/>
    <x v="6"/>
  </r>
  <r>
    <x v="3"/>
    <n v="1128299"/>
    <x v="565"/>
    <x v="2"/>
    <x v="6"/>
    <x v="8"/>
    <x v="0"/>
    <n v="55.000000000000007"/>
    <x v="30"/>
    <x v="76"/>
    <n v="126500.00000000003"/>
    <n v="0.4"/>
    <x v="0"/>
    <x v="4"/>
  </r>
  <r>
    <x v="3"/>
    <n v="1128299"/>
    <x v="566"/>
    <x v="2"/>
    <x v="6"/>
    <x v="8"/>
    <x v="1"/>
    <n v="60.000000000000007"/>
    <x v="30"/>
    <x v="226"/>
    <n v="86250.000000000015"/>
    <n v="0.25"/>
    <x v="0"/>
    <x v="12"/>
  </r>
  <r>
    <x v="3"/>
    <n v="1128299"/>
    <x v="567"/>
    <x v="2"/>
    <x v="6"/>
    <x v="8"/>
    <x v="2"/>
    <n v="55.000000000000007"/>
    <x v="32"/>
    <x v="257"/>
    <n v="93500.000000000015"/>
    <n v="0.4"/>
    <x v="0"/>
    <x v="4"/>
  </r>
  <r>
    <x v="3"/>
    <n v="1128299"/>
    <x v="568"/>
    <x v="2"/>
    <x v="6"/>
    <x v="8"/>
    <x v="3"/>
    <n v="65.000000000000014"/>
    <x v="46"/>
    <x v="253"/>
    <n v="91000.000000000015"/>
    <n v="0.35"/>
    <x v="0"/>
    <x v="20"/>
  </r>
  <r>
    <x v="3"/>
    <n v="1128299"/>
    <x v="569"/>
    <x v="2"/>
    <x v="6"/>
    <x v="8"/>
    <x v="4"/>
    <n v="75.000000000000014"/>
    <x v="47"/>
    <x v="225"/>
    <n v="154687.50000000009"/>
    <n v="0.55000000000000016"/>
    <x v="0"/>
    <x v="21"/>
  </r>
  <r>
    <x v="3"/>
    <n v="1128299"/>
    <x v="570"/>
    <x v="2"/>
    <x v="6"/>
    <x v="8"/>
    <x v="5"/>
    <n v="80.000000000000014"/>
    <x v="23"/>
    <x v="258"/>
    <n v="80000.000000000015"/>
    <n v="0.2"/>
    <x v="0"/>
    <x v="28"/>
  </r>
  <r>
    <x v="3"/>
    <n v="1128299"/>
    <x v="571"/>
    <x v="2"/>
    <x v="6"/>
    <x v="8"/>
    <x v="0"/>
    <n v="65.000000000000014"/>
    <x v="19"/>
    <x v="259"/>
    <n v="182000.00000000006"/>
    <n v="0.4"/>
    <x v="0"/>
    <x v="20"/>
  </r>
  <r>
    <x v="3"/>
    <n v="1128299"/>
    <x v="572"/>
    <x v="2"/>
    <x v="6"/>
    <x v="8"/>
    <x v="1"/>
    <n v="70.000000000000014"/>
    <x v="19"/>
    <x v="260"/>
    <n v="122500.00000000003"/>
    <n v="0.25"/>
    <x v="0"/>
    <x v="27"/>
  </r>
  <r>
    <x v="3"/>
    <n v="1128299"/>
    <x v="573"/>
    <x v="2"/>
    <x v="6"/>
    <x v="8"/>
    <x v="2"/>
    <n v="65.000000000000014"/>
    <x v="23"/>
    <x v="261"/>
    <n v="130000.00000000003"/>
    <n v="0.4"/>
    <x v="0"/>
    <x v="20"/>
  </r>
  <r>
    <x v="3"/>
    <n v="1128299"/>
    <x v="574"/>
    <x v="2"/>
    <x v="6"/>
    <x v="8"/>
    <x v="3"/>
    <n v="65.000000000000014"/>
    <x v="23"/>
    <x v="261"/>
    <n v="113750.00000000001"/>
    <n v="0.35"/>
    <x v="0"/>
    <x v="20"/>
  </r>
  <r>
    <x v="3"/>
    <n v="1128299"/>
    <x v="575"/>
    <x v="2"/>
    <x v="6"/>
    <x v="8"/>
    <x v="4"/>
    <n v="75.000000000000014"/>
    <x v="32"/>
    <x v="262"/>
    <n v="175312.50000000009"/>
    <n v="0.55000000000000016"/>
    <x v="0"/>
    <x v="21"/>
  </r>
  <r>
    <x v="3"/>
    <n v="1128299"/>
    <x v="576"/>
    <x v="2"/>
    <x v="6"/>
    <x v="8"/>
    <x v="5"/>
    <n v="80.000000000000014"/>
    <x v="27"/>
    <x v="251"/>
    <n v="84000.000000000015"/>
    <n v="0.2"/>
    <x v="0"/>
    <x v="28"/>
  </r>
  <r>
    <x v="3"/>
    <n v="1128299"/>
    <x v="577"/>
    <x v="2"/>
    <x v="6"/>
    <x v="8"/>
    <x v="0"/>
    <n v="40"/>
    <x v="31"/>
    <x v="210"/>
    <n v="54000"/>
    <n v="0.3"/>
    <x v="0"/>
    <x v="1"/>
  </r>
  <r>
    <x v="3"/>
    <n v="1128299"/>
    <x v="578"/>
    <x v="2"/>
    <x v="6"/>
    <x v="8"/>
    <x v="1"/>
    <n v="50"/>
    <x v="31"/>
    <x v="38"/>
    <n v="56250"/>
    <n v="0.25"/>
    <x v="0"/>
    <x v="0"/>
  </r>
  <r>
    <x v="3"/>
    <n v="1128299"/>
    <x v="579"/>
    <x v="2"/>
    <x v="6"/>
    <x v="8"/>
    <x v="2"/>
    <n v="50"/>
    <x v="31"/>
    <x v="38"/>
    <n v="56250"/>
    <n v="0.25"/>
    <x v="0"/>
    <x v="0"/>
  </r>
  <r>
    <x v="3"/>
    <n v="1128299"/>
    <x v="580"/>
    <x v="2"/>
    <x v="6"/>
    <x v="8"/>
    <x v="3"/>
    <n v="50"/>
    <x v="48"/>
    <x v="149"/>
    <n v="45000"/>
    <n v="0.3"/>
    <x v="0"/>
    <x v="0"/>
  </r>
  <r>
    <x v="3"/>
    <n v="1128299"/>
    <x v="581"/>
    <x v="2"/>
    <x v="7"/>
    <x v="9"/>
    <x v="4"/>
    <n v="55.000000000000007"/>
    <x v="43"/>
    <x v="143"/>
    <n v="34375.000000000007"/>
    <n v="0.25"/>
    <x v="0"/>
    <x v="4"/>
  </r>
  <r>
    <x v="3"/>
    <n v="1128299"/>
    <x v="582"/>
    <x v="2"/>
    <x v="7"/>
    <x v="9"/>
    <x v="5"/>
    <n v="50"/>
    <x v="23"/>
    <x v="53"/>
    <n v="50000"/>
    <n v="0.2"/>
    <x v="0"/>
    <x v="0"/>
  </r>
  <r>
    <x v="3"/>
    <n v="1128299"/>
    <x v="583"/>
    <x v="2"/>
    <x v="7"/>
    <x v="9"/>
    <x v="0"/>
    <n v="40"/>
    <x v="20"/>
    <x v="41"/>
    <n v="66000"/>
    <n v="0.3"/>
    <x v="0"/>
    <x v="1"/>
  </r>
  <r>
    <x v="3"/>
    <n v="1128299"/>
    <x v="584"/>
    <x v="2"/>
    <x v="7"/>
    <x v="9"/>
    <x v="1"/>
    <n v="50"/>
    <x v="31"/>
    <x v="38"/>
    <n v="56250"/>
    <n v="0.25"/>
    <x v="0"/>
    <x v="0"/>
  </r>
  <r>
    <x v="3"/>
    <n v="1128299"/>
    <x v="585"/>
    <x v="2"/>
    <x v="7"/>
    <x v="9"/>
    <x v="2"/>
    <n v="50"/>
    <x v="31"/>
    <x v="38"/>
    <n v="56250"/>
    <n v="0.25"/>
    <x v="0"/>
    <x v="0"/>
  </r>
  <r>
    <x v="3"/>
    <n v="1128299"/>
    <x v="586"/>
    <x v="2"/>
    <x v="7"/>
    <x v="9"/>
    <x v="3"/>
    <n v="50"/>
    <x v="48"/>
    <x v="149"/>
    <n v="45000"/>
    <n v="0.3"/>
    <x v="0"/>
    <x v="0"/>
  </r>
  <r>
    <x v="3"/>
    <n v="1128299"/>
    <x v="587"/>
    <x v="2"/>
    <x v="7"/>
    <x v="9"/>
    <x v="4"/>
    <n v="55.000000000000007"/>
    <x v="37"/>
    <x v="196"/>
    <n v="30937.500000000004"/>
    <n v="0.25"/>
    <x v="0"/>
    <x v="4"/>
  </r>
  <r>
    <x v="3"/>
    <n v="1128299"/>
    <x v="588"/>
    <x v="2"/>
    <x v="7"/>
    <x v="9"/>
    <x v="5"/>
    <n v="50"/>
    <x v="32"/>
    <x v="42"/>
    <n v="42500"/>
    <n v="0.2"/>
    <x v="0"/>
    <x v="0"/>
  </r>
  <r>
    <x v="3"/>
    <n v="1128299"/>
    <x v="589"/>
    <x v="2"/>
    <x v="7"/>
    <x v="9"/>
    <x v="0"/>
    <n v="50"/>
    <x v="30"/>
    <x v="79"/>
    <n v="86250"/>
    <n v="0.3"/>
    <x v="0"/>
    <x v="0"/>
  </r>
  <r>
    <x v="3"/>
    <n v="1128299"/>
    <x v="590"/>
    <x v="2"/>
    <x v="7"/>
    <x v="9"/>
    <x v="1"/>
    <n v="60"/>
    <x v="32"/>
    <x v="144"/>
    <n v="63750"/>
    <n v="0.25"/>
    <x v="0"/>
    <x v="3"/>
  </r>
  <r>
    <x v="3"/>
    <n v="1128299"/>
    <x v="591"/>
    <x v="2"/>
    <x v="7"/>
    <x v="9"/>
    <x v="2"/>
    <n v="64.999999999999986"/>
    <x v="32"/>
    <x v="263"/>
    <n v="69062.499999999985"/>
    <n v="0.25"/>
    <x v="0"/>
    <x v="16"/>
  </r>
  <r>
    <x v="3"/>
    <n v="1128299"/>
    <x v="592"/>
    <x v="2"/>
    <x v="7"/>
    <x v="9"/>
    <x v="3"/>
    <n v="64.999999999999986"/>
    <x v="45"/>
    <x v="264"/>
    <n v="63374.999999999978"/>
    <n v="0.3"/>
    <x v="0"/>
    <x v="29"/>
  </r>
  <r>
    <x v="3"/>
    <n v="1128299"/>
    <x v="593"/>
    <x v="2"/>
    <x v="7"/>
    <x v="9"/>
    <x v="4"/>
    <n v="70"/>
    <x v="36"/>
    <x v="208"/>
    <n v="30625"/>
    <n v="0.25"/>
    <x v="0"/>
    <x v="6"/>
  </r>
  <r>
    <x v="3"/>
    <n v="1128299"/>
    <x v="594"/>
    <x v="2"/>
    <x v="7"/>
    <x v="9"/>
    <x v="5"/>
    <n v="64.999999999999986"/>
    <x v="47"/>
    <x v="265"/>
    <n v="48749.999999999993"/>
    <n v="0.2"/>
    <x v="0"/>
    <x v="16"/>
  </r>
  <r>
    <x v="3"/>
    <n v="1128299"/>
    <x v="595"/>
    <x v="2"/>
    <x v="7"/>
    <x v="9"/>
    <x v="0"/>
    <n v="70"/>
    <x v="20"/>
    <x v="250"/>
    <n v="115500"/>
    <n v="0.3"/>
    <x v="0"/>
    <x v="6"/>
  </r>
  <r>
    <x v="3"/>
    <n v="1128299"/>
    <x v="596"/>
    <x v="2"/>
    <x v="7"/>
    <x v="9"/>
    <x v="1"/>
    <n v="75"/>
    <x v="44"/>
    <x v="47"/>
    <n v="65625"/>
    <n v="0.25"/>
    <x v="0"/>
    <x v="11"/>
  </r>
  <r>
    <x v="3"/>
    <n v="1128299"/>
    <x v="597"/>
    <x v="2"/>
    <x v="7"/>
    <x v="9"/>
    <x v="2"/>
    <n v="75"/>
    <x v="46"/>
    <x v="60"/>
    <n v="75000"/>
    <n v="0.25"/>
    <x v="0"/>
    <x v="11"/>
  </r>
  <r>
    <x v="3"/>
    <n v="1128299"/>
    <x v="598"/>
    <x v="2"/>
    <x v="7"/>
    <x v="9"/>
    <x v="3"/>
    <n v="60"/>
    <x v="48"/>
    <x v="210"/>
    <n v="54000"/>
    <n v="0.3"/>
    <x v="0"/>
    <x v="3"/>
  </r>
  <r>
    <x v="3"/>
    <n v="1128299"/>
    <x v="599"/>
    <x v="2"/>
    <x v="7"/>
    <x v="9"/>
    <x v="4"/>
    <n v="65"/>
    <x v="40"/>
    <x v="197"/>
    <n v="32500"/>
    <n v="0.25"/>
    <x v="0"/>
    <x v="5"/>
  </r>
  <r>
    <x v="3"/>
    <n v="1128299"/>
    <x v="600"/>
    <x v="2"/>
    <x v="7"/>
    <x v="9"/>
    <x v="5"/>
    <n v="80"/>
    <x v="44"/>
    <x v="58"/>
    <n v="56000"/>
    <n v="0.2"/>
    <x v="0"/>
    <x v="10"/>
  </r>
  <r>
    <x v="3"/>
    <n v="1128299"/>
    <x v="601"/>
    <x v="2"/>
    <x v="7"/>
    <x v="9"/>
    <x v="0"/>
    <n v="60"/>
    <x v="20"/>
    <x v="77"/>
    <n v="99000"/>
    <n v="0.3"/>
    <x v="0"/>
    <x v="3"/>
  </r>
  <r>
    <x v="3"/>
    <n v="1128299"/>
    <x v="602"/>
    <x v="2"/>
    <x v="7"/>
    <x v="9"/>
    <x v="1"/>
    <n v="65"/>
    <x v="46"/>
    <x v="50"/>
    <n v="65000"/>
    <n v="0.25"/>
    <x v="0"/>
    <x v="5"/>
  </r>
  <r>
    <x v="3"/>
    <n v="1128299"/>
    <x v="603"/>
    <x v="2"/>
    <x v="7"/>
    <x v="9"/>
    <x v="2"/>
    <n v="65"/>
    <x v="46"/>
    <x v="50"/>
    <n v="65000"/>
    <n v="0.25"/>
    <x v="0"/>
    <x v="5"/>
  </r>
  <r>
    <x v="3"/>
    <n v="1128299"/>
    <x v="604"/>
    <x v="2"/>
    <x v="7"/>
    <x v="9"/>
    <x v="3"/>
    <n v="60"/>
    <x v="48"/>
    <x v="210"/>
    <n v="54000"/>
    <n v="0.3"/>
    <x v="0"/>
    <x v="3"/>
  </r>
  <r>
    <x v="3"/>
    <n v="1128299"/>
    <x v="605"/>
    <x v="2"/>
    <x v="7"/>
    <x v="9"/>
    <x v="4"/>
    <n v="65"/>
    <x v="40"/>
    <x v="197"/>
    <n v="32500"/>
    <n v="0.25"/>
    <x v="0"/>
    <x v="5"/>
  </r>
  <r>
    <x v="3"/>
    <n v="1128299"/>
    <x v="606"/>
    <x v="2"/>
    <x v="7"/>
    <x v="9"/>
    <x v="5"/>
    <n v="80"/>
    <x v="23"/>
    <x v="2"/>
    <n v="80000"/>
    <n v="0.2"/>
    <x v="0"/>
    <x v="10"/>
  </r>
  <r>
    <x v="3"/>
    <n v="1128299"/>
    <x v="607"/>
    <x v="2"/>
    <x v="7"/>
    <x v="9"/>
    <x v="0"/>
    <n v="75"/>
    <x v="29"/>
    <x v="99"/>
    <n v="168750"/>
    <n v="0.3"/>
    <x v="0"/>
    <x v="11"/>
  </r>
  <r>
    <x v="3"/>
    <n v="1128299"/>
    <x v="608"/>
    <x v="2"/>
    <x v="7"/>
    <x v="9"/>
    <x v="1"/>
    <n v="80"/>
    <x v="22"/>
    <x v="1"/>
    <n v="125000"/>
    <n v="0.25"/>
    <x v="0"/>
    <x v="10"/>
  </r>
  <r>
    <x v="3"/>
    <n v="1128299"/>
    <x v="609"/>
    <x v="2"/>
    <x v="7"/>
    <x v="9"/>
    <x v="2"/>
    <n v="80"/>
    <x v="22"/>
    <x v="1"/>
    <n v="125000"/>
    <n v="0.25"/>
    <x v="0"/>
    <x v="10"/>
  </r>
  <r>
    <x v="3"/>
    <n v="1128299"/>
    <x v="610"/>
    <x v="2"/>
    <x v="7"/>
    <x v="9"/>
    <x v="3"/>
    <n v="80"/>
    <x v="23"/>
    <x v="2"/>
    <n v="120000"/>
    <n v="0.3"/>
    <x v="0"/>
    <x v="10"/>
  </r>
  <r>
    <x v="3"/>
    <n v="1128299"/>
    <x v="611"/>
    <x v="2"/>
    <x v="7"/>
    <x v="9"/>
    <x v="4"/>
    <n v="85.000000000000014"/>
    <x v="47"/>
    <x v="262"/>
    <n v="79687.500000000015"/>
    <n v="0.25"/>
    <x v="0"/>
    <x v="25"/>
  </r>
  <r>
    <x v="3"/>
    <n v="1128299"/>
    <x v="612"/>
    <x v="2"/>
    <x v="7"/>
    <x v="9"/>
    <x v="5"/>
    <n v="100"/>
    <x v="21"/>
    <x v="266"/>
    <n v="135000"/>
    <n v="0.2"/>
    <x v="0"/>
    <x v="30"/>
  </r>
  <r>
    <x v="3"/>
    <n v="1128299"/>
    <x v="613"/>
    <x v="2"/>
    <x v="7"/>
    <x v="9"/>
    <x v="0"/>
    <n v="80"/>
    <x v="6"/>
    <x v="267"/>
    <n v="198000"/>
    <n v="0.3"/>
    <x v="0"/>
    <x v="10"/>
  </r>
  <r>
    <x v="3"/>
    <n v="1128299"/>
    <x v="614"/>
    <x v="2"/>
    <x v="7"/>
    <x v="9"/>
    <x v="1"/>
    <n v="85.000000000000014"/>
    <x v="21"/>
    <x v="268"/>
    <n v="143437.50000000003"/>
    <n v="0.25"/>
    <x v="0"/>
    <x v="24"/>
  </r>
  <r>
    <x v="3"/>
    <n v="1128299"/>
    <x v="615"/>
    <x v="2"/>
    <x v="7"/>
    <x v="9"/>
    <x v="2"/>
    <n v="85.000000000000014"/>
    <x v="22"/>
    <x v="243"/>
    <n v="132812.50000000003"/>
    <n v="0.25"/>
    <x v="0"/>
    <x v="24"/>
  </r>
  <r>
    <x v="3"/>
    <n v="1128299"/>
    <x v="616"/>
    <x v="2"/>
    <x v="7"/>
    <x v="9"/>
    <x v="3"/>
    <n v="80"/>
    <x v="27"/>
    <x v="81"/>
    <n v="126000"/>
    <n v="0.3"/>
    <x v="0"/>
    <x v="10"/>
  </r>
  <r>
    <x v="3"/>
    <n v="1128299"/>
    <x v="617"/>
    <x v="2"/>
    <x v="7"/>
    <x v="9"/>
    <x v="4"/>
    <n v="85.000000000000014"/>
    <x v="30"/>
    <x v="269"/>
    <n v="122187.50000000001"/>
    <n v="0.25"/>
    <x v="0"/>
    <x v="25"/>
  </r>
  <r>
    <x v="3"/>
    <n v="1128299"/>
    <x v="618"/>
    <x v="2"/>
    <x v="7"/>
    <x v="9"/>
    <x v="5"/>
    <n v="100"/>
    <x v="30"/>
    <x v="270"/>
    <n v="115000"/>
    <n v="0.2"/>
    <x v="0"/>
    <x v="30"/>
  </r>
  <r>
    <x v="3"/>
    <n v="1128299"/>
    <x v="619"/>
    <x v="2"/>
    <x v="7"/>
    <x v="9"/>
    <x v="0"/>
    <n v="85.000000000000014"/>
    <x v="28"/>
    <x v="271"/>
    <n v="197625.00000000003"/>
    <n v="0.3"/>
    <x v="0"/>
    <x v="25"/>
  </r>
  <r>
    <x v="3"/>
    <n v="1128299"/>
    <x v="620"/>
    <x v="2"/>
    <x v="7"/>
    <x v="9"/>
    <x v="1"/>
    <n v="80.000000000000014"/>
    <x v="29"/>
    <x v="272"/>
    <n v="150000.00000000003"/>
    <n v="0.25"/>
    <x v="0"/>
    <x v="28"/>
  </r>
  <r>
    <x v="3"/>
    <n v="1128299"/>
    <x v="621"/>
    <x v="2"/>
    <x v="7"/>
    <x v="9"/>
    <x v="2"/>
    <n v="75.000000000000014"/>
    <x v="22"/>
    <x v="273"/>
    <n v="117187.50000000003"/>
    <n v="0.25"/>
    <x v="0"/>
    <x v="26"/>
  </r>
  <r>
    <x v="3"/>
    <n v="1128299"/>
    <x v="622"/>
    <x v="2"/>
    <x v="7"/>
    <x v="9"/>
    <x v="3"/>
    <n v="75.000000000000014"/>
    <x v="30"/>
    <x v="274"/>
    <n v="129375.00000000001"/>
    <n v="0.3"/>
    <x v="0"/>
    <x v="21"/>
  </r>
  <r>
    <x v="3"/>
    <n v="1128299"/>
    <x v="623"/>
    <x v="2"/>
    <x v="7"/>
    <x v="9"/>
    <x v="4"/>
    <n v="75"/>
    <x v="30"/>
    <x v="275"/>
    <n v="107812.5"/>
    <n v="0.25"/>
    <x v="0"/>
    <x v="11"/>
  </r>
  <r>
    <x v="3"/>
    <n v="1128299"/>
    <x v="624"/>
    <x v="2"/>
    <x v="7"/>
    <x v="9"/>
    <x v="5"/>
    <n v="80"/>
    <x v="46"/>
    <x v="54"/>
    <n v="64000"/>
    <n v="0.2"/>
    <x v="0"/>
    <x v="10"/>
  </r>
  <r>
    <x v="3"/>
    <n v="1128299"/>
    <x v="625"/>
    <x v="2"/>
    <x v="7"/>
    <x v="9"/>
    <x v="0"/>
    <n v="70.000000000000014"/>
    <x v="24"/>
    <x v="251"/>
    <n v="126000.00000000001"/>
    <n v="0.3"/>
    <x v="0"/>
    <x v="27"/>
  </r>
  <r>
    <x v="3"/>
    <n v="1128299"/>
    <x v="626"/>
    <x v="2"/>
    <x v="7"/>
    <x v="9"/>
    <x v="1"/>
    <n v="75.000000000000028"/>
    <x v="24"/>
    <x v="276"/>
    <n v="112500.00000000004"/>
    <n v="0.25"/>
    <x v="0"/>
    <x v="31"/>
  </r>
  <r>
    <x v="3"/>
    <n v="1128299"/>
    <x v="627"/>
    <x v="2"/>
    <x v="7"/>
    <x v="9"/>
    <x v="2"/>
    <n v="70.000000000000014"/>
    <x v="31"/>
    <x v="255"/>
    <n v="78750.000000000015"/>
    <n v="0.25"/>
    <x v="0"/>
    <x v="27"/>
  </r>
  <r>
    <x v="3"/>
    <n v="1128299"/>
    <x v="628"/>
    <x v="2"/>
    <x v="7"/>
    <x v="9"/>
    <x v="3"/>
    <n v="70.000000000000014"/>
    <x v="46"/>
    <x v="277"/>
    <n v="84000.000000000015"/>
    <n v="0.3"/>
    <x v="0"/>
    <x v="27"/>
  </r>
  <r>
    <x v="3"/>
    <n v="1128299"/>
    <x v="629"/>
    <x v="2"/>
    <x v="7"/>
    <x v="9"/>
    <x v="4"/>
    <n v="80.000000000000014"/>
    <x v="32"/>
    <x v="278"/>
    <n v="85000.000000000015"/>
    <n v="0.25"/>
    <x v="0"/>
    <x v="28"/>
  </r>
  <r>
    <x v="3"/>
    <n v="1128299"/>
    <x v="67"/>
    <x v="2"/>
    <x v="7"/>
    <x v="9"/>
    <x v="5"/>
    <n v="65"/>
    <x v="31"/>
    <x v="61"/>
    <n v="58500"/>
    <n v="0.2"/>
    <x v="0"/>
    <x v="5"/>
  </r>
  <r>
    <x v="3"/>
    <n v="1128299"/>
    <x v="68"/>
    <x v="2"/>
    <x v="7"/>
    <x v="9"/>
    <x v="0"/>
    <n v="60.000000000000007"/>
    <x v="20"/>
    <x v="222"/>
    <n v="99000.000000000015"/>
    <n v="0.3"/>
    <x v="0"/>
    <x v="12"/>
  </r>
  <r>
    <x v="3"/>
    <n v="1128299"/>
    <x v="69"/>
    <x v="2"/>
    <x v="7"/>
    <x v="9"/>
    <x v="1"/>
    <n v="65.000000000000014"/>
    <x v="20"/>
    <x v="223"/>
    <n v="89375.000000000015"/>
    <n v="0.25"/>
    <x v="0"/>
    <x v="20"/>
  </r>
  <r>
    <x v="3"/>
    <n v="1128299"/>
    <x v="70"/>
    <x v="2"/>
    <x v="7"/>
    <x v="9"/>
    <x v="2"/>
    <n v="60.000000000000007"/>
    <x v="47"/>
    <x v="224"/>
    <n v="56250.000000000007"/>
    <n v="0.25"/>
    <x v="0"/>
    <x v="12"/>
  </r>
  <r>
    <x v="3"/>
    <n v="1128299"/>
    <x v="71"/>
    <x v="2"/>
    <x v="7"/>
    <x v="9"/>
    <x v="3"/>
    <n v="60.000000000000007"/>
    <x v="44"/>
    <x v="163"/>
    <n v="63000.000000000007"/>
    <n v="0.3"/>
    <x v="0"/>
    <x v="12"/>
  </r>
  <r>
    <x v="3"/>
    <n v="1128299"/>
    <x v="72"/>
    <x v="2"/>
    <x v="7"/>
    <x v="9"/>
    <x v="4"/>
    <n v="70"/>
    <x v="45"/>
    <x v="157"/>
    <n v="56875"/>
    <n v="0.25"/>
    <x v="0"/>
    <x v="6"/>
  </r>
  <r>
    <x v="3"/>
    <n v="1128299"/>
    <x v="73"/>
    <x v="2"/>
    <x v="7"/>
    <x v="9"/>
    <x v="5"/>
    <n v="75.000000000000014"/>
    <x v="47"/>
    <x v="225"/>
    <n v="56250.000000000015"/>
    <n v="0.2"/>
    <x v="0"/>
    <x v="21"/>
  </r>
  <r>
    <x v="3"/>
    <n v="1128299"/>
    <x v="74"/>
    <x v="2"/>
    <x v="7"/>
    <x v="9"/>
    <x v="0"/>
    <n v="60.000000000000007"/>
    <x v="24"/>
    <x v="217"/>
    <n v="108000.00000000001"/>
    <n v="0.3"/>
    <x v="0"/>
    <x v="12"/>
  </r>
  <r>
    <x v="3"/>
    <n v="1128299"/>
    <x v="75"/>
    <x v="2"/>
    <x v="7"/>
    <x v="9"/>
    <x v="1"/>
    <n v="65.000000000000014"/>
    <x v="22"/>
    <x v="279"/>
    <n v="101562.50000000003"/>
    <n v="0.25"/>
    <x v="0"/>
    <x v="22"/>
  </r>
  <r>
    <x v="3"/>
    <n v="1128299"/>
    <x v="76"/>
    <x v="2"/>
    <x v="7"/>
    <x v="9"/>
    <x v="2"/>
    <n v="60.000000000000007"/>
    <x v="33"/>
    <x v="232"/>
    <n v="71250.000000000015"/>
    <n v="0.25"/>
    <x v="0"/>
    <x v="12"/>
  </r>
  <r>
    <x v="3"/>
    <n v="1128299"/>
    <x v="77"/>
    <x v="2"/>
    <x v="7"/>
    <x v="9"/>
    <x v="3"/>
    <n v="70.000000000000014"/>
    <x v="31"/>
    <x v="255"/>
    <n v="94500.000000000015"/>
    <n v="0.3"/>
    <x v="0"/>
    <x v="27"/>
  </r>
  <r>
    <x v="3"/>
    <n v="1128299"/>
    <x v="78"/>
    <x v="2"/>
    <x v="7"/>
    <x v="9"/>
    <x v="4"/>
    <n v="90.000000000000014"/>
    <x v="32"/>
    <x v="280"/>
    <n v="95625.000000000015"/>
    <n v="0.25"/>
    <x v="0"/>
    <x v="32"/>
  </r>
  <r>
    <x v="3"/>
    <n v="1128299"/>
    <x v="79"/>
    <x v="2"/>
    <x v="7"/>
    <x v="9"/>
    <x v="5"/>
    <n v="95.000000000000014"/>
    <x v="20"/>
    <x v="36"/>
    <n v="104500.00000000001"/>
    <n v="0.2"/>
    <x v="0"/>
    <x v="33"/>
  </r>
  <r>
    <x v="3"/>
    <n v="1128299"/>
    <x v="80"/>
    <x v="2"/>
    <x v="7"/>
    <x v="9"/>
    <x v="0"/>
    <n v="80.000000000000014"/>
    <x v="29"/>
    <x v="272"/>
    <n v="180000.00000000003"/>
    <n v="0.3"/>
    <x v="0"/>
    <x v="28"/>
  </r>
  <r>
    <x v="3"/>
    <n v="1128299"/>
    <x v="81"/>
    <x v="2"/>
    <x v="7"/>
    <x v="9"/>
    <x v="1"/>
    <n v="85.000000000000014"/>
    <x v="29"/>
    <x v="281"/>
    <n v="159375.00000000003"/>
    <n v="0.25"/>
    <x v="0"/>
    <x v="25"/>
  </r>
  <r>
    <x v="3"/>
    <n v="1128299"/>
    <x v="82"/>
    <x v="2"/>
    <x v="7"/>
    <x v="9"/>
    <x v="2"/>
    <n v="80.000000000000014"/>
    <x v="20"/>
    <x v="115"/>
    <n v="110000.00000000001"/>
    <n v="0.25"/>
    <x v="0"/>
    <x v="28"/>
  </r>
  <r>
    <x v="3"/>
    <n v="1128299"/>
    <x v="83"/>
    <x v="2"/>
    <x v="7"/>
    <x v="9"/>
    <x v="3"/>
    <n v="80.000000000000014"/>
    <x v="20"/>
    <x v="115"/>
    <n v="132000"/>
    <n v="0.3"/>
    <x v="0"/>
    <x v="28"/>
  </r>
  <r>
    <x v="3"/>
    <n v="1128299"/>
    <x v="84"/>
    <x v="2"/>
    <x v="7"/>
    <x v="9"/>
    <x v="4"/>
    <n v="90.000000000000014"/>
    <x v="33"/>
    <x v="282"/>
    <n v="106875.00000000001"/>
    <n v="0.25"/>
    <x v="0"/>
    <x v="32"/>
  </r>
  <r>
    <x v="3"/>
    <n v="1128299"/>
    <x v="85"/>
    <x v="2"/>
    <x v="7"/>
    <x v="9"/>
    <x v="5"/>
    <n v="95.000000000000014"/>
    <x v="30"/>
    <x v="283"/>
    <n v="109250.00000000003"/>
    <n v="0.2"/>
    <x v="0"/>
    <x v="34"/>
  </r>
  <r>
    <x v="0"/>
    <n v="1185732"/>
    <x v="86"/>
    <x v="2"/>
    <x v="7"/>
    <x v="9"/>
    <x v="0"/>
    <n v="45"/>
    <x v="11"/>
    <x v="178"/>
    <n v="212625"/>
    <n v="0.45"/>
    <x v="0"/>
    <x v="2"/>
  </r>
  <r>
    <x v="0"/>
    <n v="1185732"/>
    <x v="87"/>
    <x v="2"/>
    <x v="7"/>
    <x v="9"/>
    <x v="1"/>
    <n v="45"/>
    <x v="2"/>
    <x v="3"/>
    <n v="133875"/>
    <n v="0.35"/>
    <x v="0"/>
    <x v="2"/>
  </r>
  <r>
    <x v="0"/>
    <n v="1185732"/>
    <x v="88"/>
    <x v="2"/>
    <x v="7"/>
    <x v="9"/>
    <x v="2"/>
    <n v="35"/>
    <x v="2"/>
    <x v="43"/>
    <n v="74375"/>
    <n v="0.25"/>
    <x v="0"/>
    <x v="8"/>
  </r>
  <r>
    <x v="0"/>
    <n v="1185732"/>
    <x v="89"/>
    <x v="2"/>
    <x v="7"/>
    <x v="9"/>
    <x v="3"/>
    <n v="40"/>
    <x v="19"/>
    <x v="58"/>
    <n v="84000"/>
    <n v="0.3"/>
    <x v="0"/>
    <x v="1"/>
  </r>
  <r>
    <x v="0"/>
    <n v="1185732"/>
    <x v="90"/>
    <x v="4"/>
    <x v="8"/>
    <x v="10"/>
    <x v="4"/>
    <n v="55.000000000000007"/>
    <x v="29"/>
    <x v="70"/>
    <n v="144375"/>
    <n v="0.35"/>
    <x v="0"/>
    <x v="4"/>
  </r>
  <r>
    <x v="0"/>
    <n v="1185732"/>
    <x v="91"/>
    <x v="4"/>
    <x v="8"/>
    <x v="10"/>
    <x v="5"/>
    <n v="45"/>
    <x v="2"/>
    <x v="3"/>
    <n v="191250"/>
    <n v="0.5"/>
    <x v="0"/>
    <x v="2"/>
  </r>
  <r>
    <x v="0"/>
    <n v="1185732"/>
    <x v="92"/>
    <x v="4"/>
    <x v="8"/>
    <x v="10"/>
    <x v="0"/>
    <n v="45"/>
    <x v="14"/>
    <x v="14"/>
    <n v="222750"/>
    <n v="0.45"/>
    <x v="0"/>
    <x v="2"/>
  </r>
  <r>
    <x v="0"/>
    <n v="1185732"/>
    <x v="93"/>
    <x v="4"/>
    <x v="8"/>
    <x v="10"/>
    <x v="1"/>
    <n v="45"/>
    <x v="29"/>
    <x v="73"/>
    <n v="118124.99999999999"/>
    <n v="0.35"/>
    <x v="0"/>
    <x v="2"/>
  </r>
  <r>
    <x v="0"/>
    <n v="1185732"/>
    <x v="94"/>
    <x v="4"/>
    <x v="8"/>
    <x v="10"/>
    <x v="2"/>
    <n v="35"/>
    <x v="9"/>
    <x v="58"/>
    <n v="70000"/>
    <n v="0.25"/>
    <x v="0"/>
    <x v="8"/>
  </r>
  <r>
    <x v="3"/>
    <n v="1185732"/>
    <x v="95"/>
    <x v="4"/>
    <x v="8"/>
    <x v="10"/>
    <x v="3"/>
    <n v="40"/>
    <x v="21"/>
    <x v="51"/>
    <n v="81000"/>
    <n v="0.3"/>
    <x v="0"/>
    <x v="1"/>
  </r>
  <r>
    <x v="0"/>
    <n v="1185732"/>
    <x v="96"/>
    <x v="4"/>
    <x v="8"/>
    <x v="10"/>
    <x v="4"/>
    <n v="55.000000000000007"/>
    <x v="29"/>
    <x v="70"/>
    <n v="144375"/>
    <n v="0.35"/>
    <x v="0"/>
    <x v="4"/>
  </r>
  <r>
    <x v="0"/>
    <n v="1185732"/>
    <x v="97"/>
    <x v="4"/>
    <x v="8"/>
    <x v="10"/>
    <x v="5"/>
    <n v="45"/>
    <x v="2"/>
    <x v="3"/>
    <n v="191250"/>
    <n v="0.5"/>
    <x v="0"/>
    <x v="2"/>
  </r>
  <r>
    <x v="0"/>
    <n v="1185732"/>
    <x v="98"/>
    <x v="4"/>
    <x v="8"/>
    <x v="10"/>
    <x v="0"/>
    <n v="45"/>
    <x v="54"/>
    <x v="284"/>
    <n v="216675"/>
    <n v="0.45"/>
    <x v="0"/>
    <x v="2"/>
  </r>
  <r>
    <x v="0"/>
    <n v="1185732"/>
    <x v="99"/>
    <x v="4"/>
    <x v="8"/>
    <x v="10"/>
    <x v="1"/>
    <n v="45"/>
    <x v="29"/>
    <x v="73"/>
    <n v="118124.99999999999"/>
    <n v="0.35"/>
    <x v="0"/>
    <x v="2"/>
  </r>
  <r>
    <x v="0"/>
    <n v="1185732"/>
    <x v="100"/>
    <x v="4"/>
    <x v="8"/>
    <x v="10"/>
    <x v="2"/>
    <n v="35"/>
    <x v="28"/>
    <x v="57"/>
    <n v="67812.5"/>
    <n v="0.25"/>
    <x v="0"/>
    <x v="8"/>
  </r>
  <r>
    <x v="0"/>
    <n v="1185732"/>
    <x v="101"/>
    <x v="4"/>
    <x v="8"/>
    <x v="10"/>
    <x v="3"/>
    <n v="40"/>
    <x v="22"/>
    <x v="53"/>
    <n v="75000"/>
    <n v="0.3"/>
    <x v="0"/>
    <x v="1"/>
  </r>
  <r>
    <x v="0"/>
    <n v="1185732"/>
    <x v="102"/>
    <x v="4"/>
    <x v="8"/>
    <x v="10"/>
    <x v="4"/>
    <n v="55.000000000000007"/>
    <x v="21"/>
    <x v="107"/>
    <n v="129937.50000000001"/>
    <n v="0.35"/>
    <x v="0"/>
    <x v="4"/>
  </r>
  <r>
    <x v="0"/>
    <n v="1185732"/>
    <x v="103"/>
    <x v="4"/>
    <x v="8"/>
    <x v="10"/>
    <x v="5"/>
    <n v="45"/>
    <x v="28"/>
    <x v="285"/>
    <n v="174375"/>
    <n v="0.5"/>
    <x v="0"/>
    <x v="2"/>
  </r>
  <r>
    <x v="0"/>
    <n v="1185732"/>
    <x v="53"/>
    <x v="4"/>
    <x v="8"/>
    <x v="10"/>
    <x v="0"/>
    <n v="45"/>
    <x v="13"/>
    <x v="286"/>
    <n v="207562.5"/>
    <n v="0.45"/>
    <x v="0"/>
    <x v="2"/>
  </r>
  <r>
    <x v="0"/>
    <n v="1185732"/>
    <x v="53"/>
    <x v="4"/>
    <x v="8"/>
    <x v="10"/>
    <x v="1"/>
    <n v="45"/>
    <x v="26"/>
    <x v="287"/>
    <n v="114187.5"/>
    <n v="0.35"/>
    <x v="0"/>
    <x v="2"/>
  </r>
  <r>
    <x v="3"/>
    <n v="1185732"/>
    <x v="53"/>
    <x v="4"/>
    <x v="8"/>
    <x v="10"/>
    <x v="2"/>
    <n v="35"/>
    <x v="26"/>
    <x v="52"/>
    <n v="63437.5"/>
    <n v="0.25"/>
    <x v="0"/>
    <x v="8"/>
  </r>
  <r>
    <x v="3"/>
    <n v="1185732"/>
    <x v="53"/>
    <x v="4"/>
    <x v="8"/>
    <x v="10"/>
    <x v="3"/>
    <n v="40"/>
    <x v="25"/>
    <x v="50"/>
    <n v="78000"/>
    <n v="0.3"/>
    <x v="0"/>
    <x v="1"/>
  </r>
  <r>
    <x v="3"/>
    <n v="1185732"/>
    <x v="53"/>
    <x v="4"/>
    <x v="8"/>
    <x v="10"/>
    <x v="4"/>
    <n v="55.000000000000007"/>
    <x v="21"/>
    <x v="107"/>
    <n v="129937.50000000001"/>
    <n v="0.35"/>
    <x v="0"/>
    <x v="4"/>
  </r>
  <r>
    <x v="3"/>
    <n v="1185732"/>
    <x v="53"/>
    <x v="4"/>
    <x v="8"/>
    <x v="10"/>
    <x v="5"/>
    <n v="45"/>
    <x v="9"/>
    <x v="11"/>
    <n v="180000"/>
    <n v="0.5"/>
    <x v="0"/>
    <x v="2"/>
  </r>
  <r>
    <x v="3"/>
    <n v="1185732"/>
    <x v="53"/>
    <x v="4"/>
    <x v="8"/>
    <x v="10"/>
    <x v="0"/>
    <n v="55.000000000000007"/>
    <x v="54"/>
    <x v="288"/>
    <n v="264825.00000000006"/>
    <n v="0.45"/>
    <x v="0"/>
    <x v="4"/>
  </r>
  <r>
    <x v="3"/>
    <n v="1185732"/>
    <x v="53"/>
    <x v="4"/>
    <x v="8"/>
    <x v="10"/>
    <x v="1"/>
    <n v="55.000000000000007"/>
    <x v="28"/>
    <x v="101"/>
    <n v="149187.5"/>
    <n v="0.35"/>
    <x v="0"/>
    <x v="4"/>
  </r>
  <r>
    <x v="3"/>
    <n v="1185732"/>
    <x v="53"/>
    <x v="4"/>
    <x v="8"/>
    <x v="10"/>
    <x v="2"/>
    <n v="50"/>
    <x v="29"/>
    <x v="68"/>
    <n v="93750"/>
    <n v="0.25"/>
    <x v="0"/>
    <x v="0"/>
  </r>
  <r>
    <x v="3"/>
    <n v="1185732"/>
    <x v="53"/>
    <x v="4"/>
    <x v="8"/>
    <x v="10"/>
    <x v="3"/>
    <n v="50"/>
    <x v="19"/>
    <x v="48"/>
    <n v="105000"/>
    <n v="0.3"/>
    <x v="0"/>
    <x v="0"/>
  </r>
  <r>
    <x v="3"/>
    <n v="1185732"/>
    <x v="53"/>
    <x v="4"/>
    <x v="8"/>
    <x v="10"/>
    <x v="4"/>
    <n v="60"/>
    <x v="26"/>
    <x v="93"/>
    <n v="152250"/>
    <n v="0.35"/>
    <x v="0"/>
    <x v="3"/>
  </r>
  <r>
    <x v="3"/>
    <n v="1185732"/>
    <x v="53"/>
    <x v="4"/>
    <x v="8"/>
    <x v="10"/>
    <x v="5"/>
    <n v="65"/>
    <x v="6"/>
    <x v="90"/>
    <n v="268125"/>
    <n v="0.5"/>
    <x v="0"/>
    <x v="5"/>
  </r>
  <r>
    <x v="3"/>
    <n v="1185732"/>
    <x v="53"/>
    <x v="4"/>
    <x v="8"/>
    <x v="10"/>
    <x v="0"/>
    <n v="60"/>
    <x v="15"/>
    <x v="289"/>
    <n v="290250"/>
    <n v="0.45"/>
    <x v="0"/>
    <x v="3"/>
  </r>
  <r>
    <x v="3"/>
    <n v="1185732"/>
    <x v="53"/>
    <x v="4"/>
    <x v="8"/>
    <x v="10"/>
    <x v="1"/>
    <n v="55.000000000000007"/>
    <x v="6"/>
    <x v="116"/>
    <n v="158812.5"/>
    <n v="0.35"/>
    <x v="0"/>
    <x v="4"/>
  </r>
  <r>
    <x v="3"/>
    <n v="1185732"/>
    <x v="118"/>
    <x v="4"/>
    <x v="8"/>
    <x v="10"/>
    <x v="2"/>
    <n v="50"/>
    <x v="9"/>
    <x v="2"/>
    <n v="100000"/>
    <n v="0.25"/>
    <x v="0"/>
    <x v="0"/>
  </r>
  <r>
    <x v="3"/>
    <n v="1185732"/>
    <x v="119"/>
    <x v="4"/>
    <x v="8"/>
    <x v="10"/>
    <x v="3"/>
    <n v="50"/>
    <x v="28"/>
    <x v="75"/>
    <n v="116250"/>
    <n v="0.3"/>
    <x v="0"/>
    <x v="0"/>
  </r>
  <r>
    <x v="3"/>
    <n v="1185732"/>
    <x v="120"/>
    <x v="4"/>
    <x v="8"/>
    <x v="10"/>
    <x v="4"/>
    <n v="65"/>
    <x v="28"/>
    <x v="94"/>
    <n v="176312.5"/>
    <n v="0.35"/>
    <x v="0"/>
    <x v="5"/>
  </r>
  <r>
    <x v="3"/>
    <n v="1185732"/>
    <x v="121"/>
    <x v="4"/>
    <x v="8"/>
    <x v="10"/>
    <x v="5"/>
    <n v="70"/>
    <x v="8"/>
    <x v="97"/>
    <n v="323750"/>
    <n v="0.5"/>
    <x v="0"/>
    <x v="6"/>
  </r>
  <r>
    <x v="3"/>
    <n v="1185732"/>
    <x v="122"/>
    <x v="4"/>
    <x v="8"/>
    <x v="10"/>
    <x v="0"/>
    <n v="65"/>
    <x v="16"/>
    <x v="31"/>
    <n v="336375"/>
    <n v="0.45"/>
    <x v="0"/>
    <x v="5"/>
  </r>
  <r>
    <x v="3"/>
    <n v="1185732"/>
    <x v="123"/>
    <x v="4"/>
    <x v="8"/>
    <x v="10"/>
    <x v="1"/>
    <n v="60.000000000000007"/>
    <x v="3"/>
    <x v="290"/>
    <n v="189000.00000000003"/>
    <n v="0.35"/>
    <x v="0"/>
    <x v="12"/>
  </r>
  <r>
    <x v="3"/>
    <n v="1185732"/>
    <x v="124"/>
    <x v="4"/>
    <x v="8"/>
    <x v="10"/>
    <x v="2"/>
    <n v="55.000000000000007"/>
    <x v="6"/>
    <x v="116"/>
    <n v="113437.50000000001"/>
    <n v="0.25"/>
    <x v="0"/>
    <x v="4"/>
  </r>
  <r>
    <x v="3"/>
    <n v="1185732"/>
    <x v="125"/>
    <x v="4"/>
    <x v="8"/>
    <x v="10"/>
    <x v="3"/>
    <n v="55.000000000000007"/>
    <x v="28"/>
    <x v="101"/>
    <n v="127875.00000000001"/>
    <n v="0.3"/>
    <x v="0"/>
    <x v="4"/>
  </r>
  <r>
    <x v="3"/>
    <n v="1185732"/>
    <x v="126"/>
    <x v="4"/>
    <x v="8"/>
    <x v="10"/>
    <x v="4"/>
    <n v="65"/>
    <x v="9"/>
    <x v="98"/>
    <n v="182000"/>
    <n v="0.35"/>
    <x v="0"/>
    <x v="5"/>
  </r>
  <r>
    <x v="3"/>
    <n v="1185732"/>
    <x v="127"/>
    <x v="4"/>
    <x v="8"/>
    <x v="10"/>
    <x v="5"/>
    <n v="70"/>
    <x v="17"/>
    <x v="22"/>
    <n v="341250"/>
    <n v="0.5"/>
    <x v="0"/>
    <x v="6"/>
  </r>
  <r>
    <x v="3"/>
    <n v="1185732"/>
    <x v="630"/>
    <x v="4"/>
    <x v="8"/>
    <x v="10"/>
    <x v="0"/>
    <n v="65"/>
    <x v="55"/>
    <x v="291"/>
    <n v="329062.5"/>
    <n v="0.45"/>
    <x v="0"/>
    <x v="5"/>
  </r>
  <r>
    <x v="3"/>
    <n v="1185732"/>
    <x v="631"/>
    <x v="4"/>
    <x v="8"/>
    <x v="10"/>
    <x v="1"/>
    <n v="60.000000000000007"/>
    <x v="3"/>
    <x v="290"/>
    <n v="189000.00000000003"/>
    <n v="0.35"/>
    <x v="0"/>
    <x v="12"/>
  </r>
  <r>
    <x v="3"/>
    <n v="1185732"/>
    <x v="632"/>
    <x v="4"/>
    <x v="8"/>
    <x v="10"/>
    <x v="2"/>
    <n v="55.000000000000007"/>
    <x v="6"/>
    <x v="116"/>
    <n v="113437.50000000001"/>
    <n v="0.25"/>
    <x v="0"/>
    <x v="4"/>
  </r>
  <r>
    <x v="0"/>
    <n v="1185732"/>
    <x v="633"/>
    <x v="4"/>
    <x v="8"/>
    <x v="10"/>
    <x v="3"/>
    <n v="45"/>
    <x v="28"/>
    <x v="285"/>
    <n v="104625"/>
    <n v="0.3"/>
    <x v="0"/>
    <x v="2"/>
  </r>
  <r>
    <x v="0"/>
    <n v="1185732"/>
    <x v="634"/>
    <x v="4"/>
    <x v="8"/>
    <x v="10"/>
    <x v="4"/>
    <n v="55.000000000000007"/>
    <x v="29"/>
    <x v="70"/>
    <n v="144375"/>
    <n v="0.35"/>
    <x v="0"/>
    <x v="4"/>
  </r>
  <r>
    <x v="0"/>
    <n v="1185732"/>
    <x v="635"/>
    <x v="4"/>
    <x v="8"/>
    <x v="10"/>
    <x v="5"/>
    <n v="60.000000000000007"/>
    <x v="8"/>
    <x v="100"/>
    <n v="277500.00000000006"/>
    <n v="0.5"/>
    <x v="0"/>
    <x v="12"/>
  </r>
  <r>
    <x v="0"/>
    <n v="1185732"/>
    <x v="636"/>
    <x v="4"/>
    <x v="8"/>
    <x v="10"/>
    <x v="0"/>
    <n v="55.000000000000007"/>
    <x v="11"/>
    <x v="292"/>
    <n v="259875.00000000006"/>
    <n v="0.45"/>
    <x v="0"/>
    <x v="4"/>
  </r>
  <r>
    <x v="0"/>
    <n v="1185732"/>
    <x v="637"/>
    <x v="4"/>
    <x v="8"/>
    <x v="10"/>
    <x v="1"/>
    <n v="50.000000000000014"/>
    <x v="2"/>
    <x v="293"/>
    <n v="148750.00000000003"/>
    <n v="0.35"/>
    <x v="0"/>
    <x v="35"/>
  </r>
  <r>
    <x v="2"/>
    <n v="1185732"/>
    <x v="638"/>
    <x v="4"/>
    <x v="8"/>
    <x v="10"/>
    <x v="2"/>
    <n v="45"/>
    <x v="29"/>
    <x v="73"/>
    <n v="84375"/>
    <n v="0.25"/>
    <x v="0"/>
    <x v="2"/>
  </r>
  <r>
    <x v="2"/>
    <n v="1185732"/>
    <x v="639"/>
    <x v="4"/>
    <x v="8"/>
    <x v="10"/>
    <x v="3"/>
    <n v="45"/>
    <x v="26"/>
    <x v="287"/>
    <n v="97875"/>
    <n v="0.3"/>
    <x v="0"/>
    <x v="2"/>
  </r>
  <r>
    <x v="2"/>
    <n v="1185732"/>
    <x v="640"/>
    <x v="4"/>
    <x v="8"/>
    <x v="10"/>
    <x v="4"/>
    <n v="55.000000000000007"/>
    <x v="26"/>
    <x v="102"/>
    <n v="139562.5"/>
    <n v="0.35"/>
    <x v="0"/>
    <x v="4"/>
  </r>
  <r>
    <x v="2"/>
    <n v="1185732"/>
    <x v="641"/>
    <x v="4"/>
    <x v="8"/>
    <x v="10"/>
    <x v="5"/>
    <n v="60.000000000000007"/>
    <x v="6"/>
    <x v="34"/>
    <n v="247500.00000000003"/>
    <n v="0.5"/>
    <x v="0"/>
    <x v="12"/>
  </r>
  <r>
    <x v="2"/>
    <n v="1185732"/>
    <x v="642"/>
    <x v="4"/>
    <x v="8"/>
    <x v="10"/>
    <x v="0"/>
    <n v="60.000000000000007"/>
    <x v="1"/>
    <x v="272"/>
    <n v="270000.00000000006"/>
    <n v="0.45"/>
    <x v="0"/>
    <x v="12"/>
  </r>
  <r>
    <x v="2"/>
    <n v="1185732"/>
    <x v="643"/>
    <x v="4"/>
    <x v="8"/>
    <x v="10"/>
    <x v="1"/>
    <n v="50.000000000000014"/>
    <x v="6"/>
    <x v="294"/>
    <n v="144375.00000000003"/>
    <n v="0.35"/>
    <x v="0"/>
    <x v="35"/>
  </r>
  <r>
    <x v="2"/>
    <n v="1185732"/>
    <x v="644"/>
    <x v="4"/>
    <x v="8"/>
    <x v="10"/>
    <x v="2"/>
    <n v="50.000000000000014"/>
    <x v="26"/>
    <x v="295"/>
    <n v="90625.000000000029"/>
    <n v="0.25"/>
    <x v="0"/>
    <x v="36"/>
  </r>
  <r>
    <x v="2"/>
    <n v="1185732"/>
    <x v="645"/>
    <x v="4"/>
    <x v="8"/>
    <x v="10"/>
    <x v="3"/>
    <n v="50.000000000000014"/>
    <x v="19"/>
    <x v="296"/>
    <n v="105000.00000000003"/>
    <n v="0.3"/>
    <x v="0"/>
    <x v="36"/>
  </r>
  <r>
    <x v="2"/>
    <n v="1185732"/>
    <x v="646"/>
    <x v="4"/>
    <x v="8"/>
    <x v="10"/>
    <x v="4"/>
    <n v="60.000000000000007"/>
    <x v="19"/>
    <x v="251"/>
    <n v="147000"/>
    <n v="0.35"/>
    <x v="0"/>
    <x v="12"/>
  </r>
  <r>
    <x v="2"/>
    <n v="1185732"/>
    <x v="647"/>
    <x v="4"/>
    <x v="8"/>
    <x v="10"/>
    <x v="5"/>
    <n v="65"/>
    <x v="6"/>
    <x v="90"/>
    <n v="268125"/>
    <n v="0.5"/>
    <x v="0"/>
    <x v="5"/>
  </r>
  <r>
    <x v="2"/>
    <n v="1185732"/>
    <x v="648"/>
    <x v="4"/>
    <x v="8"/>
    <x v="10"/>
    <x v="0"/>
    <n v="60.000000000000007"/>
    <x v="17"/>
    <x v="110"/>
    <n v="263250.00000000006"/>
    <n v="0.45"/>
    <x v="0"/>
    <x v="12"/>
  </r>
  <r>
    <x v="2"/>
    <n v="1185732"/>
    <x v="649"/>
    <x v="4"/>
    <x v="8"/>
    <x v="10"/>
    <x v="1"/>
    <n v="50.000000000000014"/>
    <x v="9"/>
    <x v="297"/>
    <n v="140000.00000000003"/>
    <n v="0.35"/>
    <x v="0"/>
    <x v="36"/>
  </r>
  <r>
    <x v="2"/>
    <n v="1185732"/>
    <x v="650"/>
    <x v="4"/>
    <x v="8"/>
    <x v="10"/>
    <x v="2"/>
    <n v="50.000000000000014"/>
    <x v="56"/>
    <x v="298"/>
    <n v="93125.000000000029"/>
    <n v="0.25"/>
    <x v="0"/>
    <x v="36"/>
  </r>
  <r>
    <x v="2"/>
    <n v="1185732"/>
    <x v="651"/>
    <x v="4"/>
    <x v="8"/>
    <x v="10"/>
    <x v="3"/>
    <n v="50.000000000000014"/>
    <x v="28"/>
    <x v="299"/>
    <n v="116250.00000000003"/>
    <n v="0.3"/>
    <x v="0"/>
    <x v="36"/>
  </r>
  <r>
    <x v="2"/>
    <n v="1185732"/>
    <x v="652"/>
    <x v="4"/>
    <x v="8"/>
    <x v="10"/>
    <x v="4"/>
    <n v="65"/>
    <x v="29"/>
    <x v="63"/>
    <n v="170625"/>
    <n v="0.35"/>
    <x v="0"/>
    <x v="5"/>
  </r>
  <r>
    <x v="2"/>
    <n v="1185732"/>
    <x v="653"/>
    <x v="4"/>
    <x v="8"/>
    <x v="10"/>
    <x v="5"/>
    <n v="70"/>
    <x v="2"/>
    <x v="300"/>
    <n v="297500"/>
    <n v="0.5"/>
    <x v="0"/>
    <x v="6"/>
  </r>
  <r>
    <x v="2"/>
    <n v="1185732"/>
    <x v="575"/>
    <x v="4"/>
    <x v="8"/>
    <x v="10"/>
    <x v="0"/>
    <n v="65"/>
    <x v="15"/>
    <x v="27"/>
    <n v="314437.5"/>
    <n v="0.45"/>
    <x v="0"/>
    <x v="5"/>
  </r>
  <r>
    <x v="2"/>
    <n v="1185732"/>
    <x v="575"/>
    <x v="4"/>
    <x v="8"/>
    <x v="10"/>
    <x v="1"/>
    <n v="55.000000000000007"/>
    <x v="10"/>
    <x v="104"/>
    <n v="168437.5"/>
    <n v="0.35"/>
    <x v="0"/>
    <x v="4"/>
  </r>
  <r>
    <x v="2"/>
    <n v="1185732"/>
    <x v="575"/>
    <x v="4"/>
    <x v="8"/>
    <x v="10"/>
    <x v="2"/>
    <n v="55.000000000000007"/>
    <x v="6"/>
    <x v="116"/>
    <n v="113437.50000000001"/>
    <n v="0.25"/>
    <x v="0"/>
    <x v="4"/>
  </r>
  <r>
    <x v="2"/>
    <n v="1185732"/>
    <x v="575"/>
    <x v="4"/>
    <x v="8"/>
    <x v="10"/>
    <x v="3"/>
    <n v="55.000000000000007"/>
    <x v="28"/>
    <x v="101"/>
    <n v="127875.00000000001"/>
    <n v="0.3"/>
    <x v="0"/>
    <x v="4"/>
  </r>
  <r>
    <x v="0"/>
    <n v="1185732"/>
    <x v="575"/>
    <x v="4"/>
    <x v="8"/>
    <x v="10"/>
    <x v="4"/>
    <n v="65"/>
    <x v="28"/>
    <x v="94"/>
    <n v="176312.5"/>
    <n v="0.35"/>
    <x v="0"/>
    <x v="5"/>
  </r>
  <r>
    <x v="0"/>
    <n v="1185732"/>
    <x v="575"/>
    <x v="4"/>
    <x v="8"/>
    <x v="10"/>
    <x v="5"/>
    <n v="70"/>
    <x v="10"/>
    <x v="301"/>
    <n v="306250"/>
    <n v="0.5"/>
    <x v="0"/>
    <x v="6"/>
  </r>
  <r>
    <x v="0"/>
    <n v="1185732"/>
    <x v="654"/>
    <x v="4"/>
    <x v="8"/>
    <x v="10"/>
    <x v="0"/>
    <n v="35"/>
    <x v="31"/>
    <x v="154"/>
    <n v="55125.000000000007"/>
    <n v="0.35000000000000003"/>
    <x v="0"/>
    <x v="8"/>
  </r>
  <r>
    <x v="0"/>
    <n v="1185732"/>
    <x v="655"/>
    <x v="4"/>
    <x v="8"/>
    <x v="10"/>
    <x v="1"/>
    <n v="35"/>
    <x v="43"/>
    <x v="132"/>
    <n v="26250"/>
    <n v="0.3"/>
    <x v="0"/>
    <x v="8"/>
  </r>
  <r>
    <x v="0"/>
    <n v="1185732"/>
    <x v="656"/>
    <x v="4"/>
    <x v="8"/>
    <x v="10"/>
    <x v="2"/>
    <n v="25"/>
    <x v="43"/>
    <x v="146"/>
    <n v="18750"/>
    <n v="0.3"/>
    <x v="0"/>
    <x v="7"/>
  </r>
  <r>
    <x v="0"/>
    <n v="1185732"/>
    <x v="128"/>
    <x v="4"/>
    <x v="8"/>
    <x v="10"/>
    <x v="3"/>
    <n v="30.000000000000004"/>
    <x v="38"/>
    <x v="302"/>
    <n v="10500.000000000002"/>
    <n v="0.35000000000000003"/>
    <x v="0"/>
    <x v="18"/>
  </r>
  <r>
    <x v="0"/>
    <n v="1185732"/>
    <x v="129"/>
    <x v="3"/>
    <x v="9"/>
    <x v="11"/>
    <x v="4"/>
    <n v="44.999999999999993"/>
    <x v="42"/>
    <x v="303"/>
    <n v="20249.999999999996"/>
    <n v="0.3"/>
    <x v="0"/>
    <x v="37"/>
  </r>
  <r>
    <x v="0"/>
    <n v="1185732"/>
    <x v="130"/>
    <x v="3"/>
    <x v="9"/>
    <x v="11"/>
    <x v="5"/>
    <n v="35"/>
    <x v="43"/>
    <x v="132"/>
    <n v="39375"/>
    <n v="0.45"/>
    <x v="0"/>
    <x v="8"/>
  </r>
  <r>
    <x v="0"/>
    <n v="1185732"/>
    <x v="131"/>
    <x v="3"/>
    <x v="9"/>
    <x v="11"/>
    <x v="0"/>
    <n v="35"/>
    <x v="23"/>
    <x v="160"/>
    <n v="61250.000000000007"/>
    <n v="0.35000000000000003"/>
    <x v="0"/>
    <x v="8"/>
  </r>
  <r>
    <x v="0"/>
    <n v="1185732"/>
    <x v="132"/>
    <x v="3"/>
    <x v="9"/>
    <x v="11"/>
    <x v="1"/>
    <n v="35"/>
    <x v="42"/>
    <x v="304"/>
    <n v="15750"/>
    <n v="0.3"/>
    <x v="0"/>
    <x v="8"/>
  </r>
  <r>
    <x v="0"/>
    <n v="1185732"/>
    <x v="133"/>
    <x v="3"/>
    <x v="9"/>
    <x v="11"/>
    <x v="2"/>
    <n v="25"/>
    <x v="40"/>
    <x v="120"/>
    <n v="15000"/>
    <n v="0.3"/>
    <x v="0"/>
    <x v="7"/>
  </r>
  <r>
    <x v="0"/>
    <n v="1185732"/>
    <x v="134"/>
    <x v="3"/>
    <x v="9"/>
    <x v="11"/>
    <x v="3"/>
    <n v="30.000000000000004"/>
    <x v="41"/>
    <x v="305"/>
    <n v="7875.0000000000018"/>
    <n v="0.35000000000000003"/>
    <x v="0"/>
    <x v="18"/>
  </r>
  <r>
    <x v="0"/>
    <n v="1185732"/>
    <x v="135"/>
    <x v="3"/>
    <x v="9"/>
    <x v="11"/>
    <x v="4"/>
    <n v="44.999999999999993"/>
    <x v="42"/>
    <x v="303"/>
    <n v="20249.999999999996"/>
    <n v="0.3"/>
    <x v="0"/>
    <x v="37"/>
  </r>
  <r>
    <x v="0"/>
    <n v="1185732"/>
    <x v="136"/>
    <x v="3"/>
    <x v="9"/>
    <x v="11"/>
    <x v="5"/>
    <n v="35"/>
    <x v="37"/>
    <x v="122"/>
    <n v="35437.5"/>
    <n v="0.45"/>
    <x v="0"/>
    <x v="8"/>
  </r>
  <r>
    <x v="0"/>
    <n v="1185732"/>
    <x v="137"/>
    <x v="3"/>
    <x v="9"/>
    <x v="11"/>
    <x v="0"/>
    <n v="40"/>
    <x v="51"/>
    <x v="306"/>
    <n v="62300.000000000007"/>
    <n v="0.35000000000000003"/>
    <x v="0"/>
    <x v="1"/>
  </r>
  <r>
    <x v="0"/>
    <n v="1185732"/>
    <x v="138"/>
    <x v="3"/>
    <x v="9"/>
    <x v="11"/>
    <x v="1"/>
    <n v="40"/>
    <x v="35"/>
    <x v="120"/>
    <n v="15000"/>
    <n v="0.3"/>
    <x v="0"/>
    <x v="1"/>
  </r>
  <r>
    <x v="0"/>
    <n v="1185732"/>
    <x v="139"/>
    <x v="3"/>
    <x v="9"/>
    <x v="11"/>
    <x v="2"/>
    <n v="30.000000000000004"/>
    <x v="36"/>
    <x v="307"/>
    <n v="15750.000000000002"/>
    <n v="0.3"/>
    <x v="0"/>
    <x v="18"/>
  </r>
  <r>
    <x v="0"/>
    <n v="1185732"/>
    <x v="140"/>
    <x v="3"/>
    <x v="9"/>
    <x v="11"/>
    <x v="3"/>
    <n v="35"/>
    <x v="52"/>
    <x v="308"/>
    <n v="3062.5000000000005"/>
    <n v="0.35000000000000003"/>
    <x v="0"/>
    <x v="8"/>
  </r>
  <r>
    <x v="0"/>
    <n v="1185732"/>
    <x v="141"/>
    <x v="3"/>
    <x v="9"/>
    <x v="11"/>
    <x v="4"/>
    <n v="50"/>
    <x v="41"/>
    <x v="309"/>
    <n v="11250"/>
    <n v="0.3"/>
    <x v="0"/>
    <x v="0"/>
  </r>
  <r>
    <x v="0"/>
    <n v="1185732"/>
    <x v="142"/>
    <x v="3"/>
    <x v="9"/>
    <x v="11"/>
    <x v="5"/>
    <n v="40"/>
    <x v="36"/>
    <x v="136"/>
    <n v="31500"/>
    <n v="0.45"/>
    <x v="0"/>
    <x v="1"/>
  </r>
  <r>
    <x v="0"/>
    <n v="1185732"/>
    <x v="143"/>
    <x v="3"/>
    <x v="9"/>
    <x v="11"/>
    <x v="0"/>
    <n v="40"/>
    <x v="46"/>
    <x v="175"/>
    <n v="56000.000000000007"/>
    <n v="0.35000000000000003"/>
    <x v="0"/>
    <x v="1"/>
  </r>
  <r>
    <x v="0"/>
    <n v="1185732"/>
    <x v="144"/>
    <x v="3"/>
    <x v="9"/>
    <x v="11"/>
    <x v="1"/>
    <n v="40"/>
    <x v="38"/>
    <x v="123"/>
    <n v="12000"/>
    <n v="0.3"/>
    <x v="0"/>
    <x v="1"/>
  </r>
  <r>
    <x v="0"/>
    <n v="1185732"/>
    <x v="145"/>
    <x v="3"/>
    <x v="9"/>
    <x v="11"/>
    <x v="2"/>
    <n v="30.000000000000004"/>
    <x v="38"/>
    <x v="302"/>
    <n v="9000"/>
    <n v="0.3"/>
    <x v="0"/>
    <x v="18"/>
  </r>
  <r>
    <x v="0"/>
    <n v="1185732"/>
    <x v="146"/>
    <x v="3"/>
    <x v="9"/>
    <x v="11"/>
    <x v="3"/>
    <n v="35"/>
    <x v="52"/>
    <x v="308"/>
    <n v="3062.5000000000005"/>
    <n v="0.35000000000000003"/>
    <x v="0"/>
    <x v="8"/>
  </r>
  <r>
    <x v="0"/>
    <n v="1185732"/>
    <x v="147"/>
    <x v="3"/>
    <x v="9"/>
    <x v="11"/>
    <x v="4"/>
    <n v="50"/>
    <x v="50"/>
    <x v="310"/>
    <n v="7500"/>
    <n v="0.3"/>
    <x v="0"/>
    <x v="0"/>
  </r>
  <r>
    <x v="0"/>
    <n v="1185732"/>
    <x v="148"/>
    <x v="3"/>
    <x v="9"/>
    <x v="11"/>
    <x v="5"/>
    <n v="40"/>
    <x v="36"/>
    <x v="136"/>
    <n v="31500"/>
    <n v="0.45"/>
    <x v="0"/>
    <x v="1"/>
  </r>
  <r>
    <x v="0"/>
    <n v="1185732"/>
    <x v="149"/>
    <x v="3"/>
    <x v="9"/>
    <x v="11"/>
    <x v="0"/>
    <n v="50"/>
    <x v="51"/>
    <x v="185"/>
    <n v="77875.000000000015"/>
    <n v="0.35000000000000003"/>
    <x v="0"/>
    <x v="0"/>
  </r>
  <r>
    <x v="0"/>
    <n v="1185732"/>
    <x v="150"/>
    <x v="3"/>
    <x v="9"/>
    <x v="11"/>
    <x v="1"/>
    <n v="45.000000000000007"/>
    <x v="42"/>
    <x v="311"/>
    <n v="20250.000000000004"/>
    <n v="0.3"/>
    <x v="0"/>
    <x v="15"/>
  </r>
  <r>
    <x v="0"/>
    <n v="1185732"/>
    <x v="151"/>
    <x v="3"/>
    <x v="9"/>
    <x v="11"/>
    <x v="2"/>
    <n v="40"/>
    <x v="35"/>
    <x v="120"/>
    <n v="15000"/>
    <n v="0.3"/>
    <x v="0"/>
    <x v="1"/>
  </r>
  <r>
    <x v="0"/>
    <n v="1185732"/>
    <x v="152"/>
    <x v="3"/>
    <x v="9"/>
    <x v="11"/>
    <x v="3"/>
    <n v="40"/>
    <x v="50"/>
    <x v="184"/>
    <n v="7000.0000000000009"/>
    <n v="0.35000000000000003"/>
    <x v="0"/>
    <x v="1"/>
  </r>
  <r>
    <x v="0"/>
    <n v="1185732"/>
    <x v="153"/>
    <x v="3"/>
    <x v="9"/>
    <x v="11"/>
    <x v="4"/>
    <n v="54.999999999999993"/>
    <x v="41"/>
    <x v="312"/>
    <n v="12374.999999999998"/>
    <n v="0.3"/>
    <x v="0"/>
    <x v="13"/>
  </r>
  <r>
    <x v="0"/>
    <n v="1185732"/>
    <x v="154"/>
    <x v="3"/>
    <x v="9"/>
    <x v="11"/>
    <x v="5"/>
    <n v="60"/>
    <x v="36"/>
    <x v="204"/>
    <n v="47250"/>
    <n v="0.45"/>
    <x v="0"/>
    <x v="3"/>
  </r>
  <r>
    <x v="0"/>
    <n v="1185732"/>
    <x v="657"/>
    <x v="3"/>
    <x v="9"/>
    <x v="11"/>
    <x v="0"/>
    <n v="45"/>
    <x v="32"/>
    <x v="174"/>
    <n v="66937.5"/>
    <n v="0.35000000000000003"/>
    <x v="1"/>
    <x v="2"/>
  </r>
  <r>
    <x v="0"/>
    <n v="1185732"/>
    <x v="658"/>
    <x v="3"/>
    <x v="9"/>
    <x v="11"/>
    <x v="1"/>
    <n v="40.000000000000007"/>
    <x v="36"/>
    <x v="313"/>
    <n v="21000.000000000004"/>
    <n v="0.3"/>
    <x v="1"/>
    <x v="38"/>
  </r>
  <r>
    <x v="0"/>
    <n v="1185732"/>
    <x v="659"/>
    <x v="3"/>
    <x v="9"/>
    <x v="11"/>
    <x v="2"/>
    <n v="35"/>
    <x v="36"/>
    <x v="183"/>
    <n v="18375"/>
    <n v="0.3"/>
    <x v="1"/>
    <x v="8"/>
  </r>
  <r>
    <x v="0"/>
    <n v="1185732"/>
    <x v="660"/>
    <x v="3"/>
    <x v="9"/>
    <x v="11"/>
    <x v="3"/>
    <n v="35"/>
    <x v="42"/>
    <x v="304"/>
    <n v="18375"/>
    <n v="0.35000000000000003"/>
    <x v="1"/>
    <x v="8"/>
  </r>
  <r>
    <x v="0"/>
    <n v="1185732"/>
    <x v="661"/>
    <x v="3"/>
    <x v="9"/>
    <x v="11"/>
    <x v="4"/>
    <n v="50"/>
    <x v="42"/>
    <x v="127"/>
    <n v="22500"/>
    <n v="0.3"/>
    <x v="1"/>
    <x v="0"/>
  </r>
  <r>
    <x v="0"/>
    <n v="1185732"/>
    <x v="662"/>
    <x v="3"/>
    <x v="9"/>
    <x v="11"/>
    <x v="5"/>
    <n v="55.000000000000007"/>
    <x v="45"/>
    <x v="256"/>
    <n v="80437.500000000015"/>
    <n v="0.45"/>
    <x v="1"/>
    <x v="4"/>
  </r>
  <r>
    <x v="0"/>
    <n v="1185732"/>
    <x v="663"/>
    <x v="3"/>
    <x v="9"/>
    <x v="11"/>
    <x v="0"/>
    <n v="50"/>
    <x v="20"/>
    <x v="140"/>
    <n v="96250.000000000015"/>
    <n v="0.35000000000000003"/>
    <x v="1"/>
    <x v="0"/>
  </r>
  <r>
    <x v="0"/>
    <n v="1185732"/>
    <x v="664"/>
    <x v="3"/>
    <x v="9"/>
    <x v="11"/>
    <x v="1"/>
    <n v="45.000000000000007"/>
    <x v="48"/>
    <x v="142"/>
    <n v="40500.000000000007"/>
    <n v="0.3"/>
    <x v="1"/>
    <x v="15"/>
  </r>
  <r>
    <x v="0"/>
    <n v="1185732"/>
    <x v="665"/>
    <x v="3"/>
    <x v="9"/>
    <x v="11"/>
    <x v="2"/>
    <n v="40"/>
    <x v="37"/>
    <x v="125"/>
    <n v="27000"/>
    <n v="0.3"/>
    <x v="1"/>
    <x v="1"/>
  </r>
  <r>
    <x v="0"/>
    <n v="1185732"/>
    <x v="666"/>
    <x v="3"/>
    <x v="9"/>
    <x v="11"/>
    <x v="3"/>
    <n v="40"/>
    <x v="36"/>
    <x v="136"/>
    <n v="24500.000000000004"/>
    <n v="0.35000000000000003"/>
    <x v="1"/>
    <x v="1"/>
  </r>
  <r>
    <x v="0"/>
    <n v="1185732"/>
    <x v="667"/>
    <x v="3"/>
    <x v="9"/>
    <x v="11"/>
    <x v="4"/>
    <n v="50"/>
    <x v="40"/>
    <x v="124"/>
    <n v="30000"/>
    <n v="0.3"/>
    <x v="1"/>
    <x v="0"/>
  </r>
  <r>
    <x v="0"/>
    <n v="1185732"/>
    <x v="668"/>
    <x v="3"/>
    <x v="9"/>
    <x v="11"/>
    <x v="5"/>
    <n v="55.000000000000007"/>
    <x v="47"/>
    <x v="141"/>
    <n v="92812.500000000015"/>
    <n v="0.45"/>
    <x v="1"/>
    <x v="4"/>
  </r>
  <r>
    <x v="0"/>
    <n v="1185732"/>
    <x v="669"/>
    <x v="3"/>
    <x v="9"/>
    <x v="11"/>
    <x v="0"/>
    <n v="50"/>
    <x v="27"/>
    <x v="47"/>
    <n v="91875.000000000015"/>
    <n v="0.35000000000000003"/>
    <x v="1"/>
    <x v="0"/>
  </r>
  <r>
    <x v="0"/>
    <n v="1185732"/>
    <x v="670"/>
    <x v="3"/>
    <x v="9"/>
    <x v="11"/>
    <x v="1"/>
    <n v="45.000000000000007"/>
    <x v="48"/>
    <x v="142"/>
    <n v="40500.000000000007"/>
    <n v="0.3"/>
    <x v="1"/>
    <x v="15"/>
  </r>
  <r>
    <x v="0"/>
    <n v="1185732"/>
    <x v="671"/>
    <x v="3"/>
    <x v="9"/>
    <x v="11"/>
    <x v="2"/>
    <n v="40"/>
    <x v="37"/>
    <x v="125"/>
    <n v="27000"/>
    <n v="0.3"/>
    <x v="1"/>
    <x v="1"/>
  </r>
  <r>
    <x v="0"/>
    <n v="1185732"/>
    <x v="672"/>
    <x v="3"/>
    <x v="9"/>
    <x v="11"/>
    <x v="3"/>
    <n v="35"/>
    <x v="36"/>
    <x v="183"/>
    <n v="21437.500000000004"/>
    <n v="0.35000000000000003"/>
    <x v="1"/>
    <x v="8"/>
  </r>
  <r>
    <x v="0"/>
    <n v="1185732"/>
    <x v="673"/>
    <x v="3"/>
    <x v="9"/>
    <x v="11"/>
    <x v="4"/>
    <n v="45"/>
    <x v="42"/>
    <x v="314"/>
    <n v="20250"/>
    <n v="0.3"/>
    <x v="1"/>
    <x v="2"/>
  </r>
  <r>
    <x v="0"/>
    <n v="1185732"/>
    <x v="674"/>
    <x v="3"/>
    <x v="9"/>
    <x v="11"/>
    <x v="5"/>
    <n v="50"/>
    <x v="45"/>
    <x v="133"/>
    <n v="73125"/>
    <n v="0.45"/>
    <x v="1"/>
    <x v="0"/>
  </r>
  <r>
    <x v="0"/>
    <n v="1185732"/>
    <x v="675"/>
    <x v="3"/>
    <x v="9"/>
    <x v="11"/>
    <x v="0"/>
    <n v="45"/>
    <x v="31"/>
    <x v="161"/>
    <n v="70875"/>
    <n v="0.35000000000000003"/>
    <x v="1"/>
    <x v="2"/>
  </r>
  <r>
    <x v="0"/>
    <n v="1185732"/>
    <x v="676"/>
    <x v="3"/>
    <x v="9"/>
    <x v="11"/>
    <x v="1"/>
    <n v="40.000000000000007"/>
    <x v="43"/>
    <x v="315"/>
    <n v="30000.000000000004"/>
    <n v="0.3"/>
    <x v="1"/>
    <x v="38"/>
  </r>
  <r>
    <x v="0"/>
    <n v="1185732"/>
    <x v="677"/>
    <x v="3"/>
    <x v="9"/>
    <x v="11"/>
    <x v="2"/>
    <n v="25"/>
    <x v="42"/>
    <x v="309"/>
    <n v="11250"/>
    <n v="0.3"/>
    <x v="1"/>
    <x v="7"/>
  </r>
  <r>
    <x v="0"/>
    <n v="1185732"/>
    <x v="678"/>
    <x v="3"/>
    <x v="9"/>
    <x v="11"/>
    <x v="3"/>
    <n v="25"/>
    <x v="35"/>
    <x v="316"/>
    <n v="10937.500000000002"/>
    <n v="0.35000000000000003"/>
    <x v="1"/>
    <x v="7"/>
  </r>
  <r>
    <x v="0"/>
    <n v="1185732"/>
    <x v="679"/>
    <x v="3"/>
    <x v="9"/>
    <x v="11"/>
    <x v="4"/>
    <n v="35"/>
    <x v="35"/>
    <x v="317"/>
    <n v="13125"/>
    <n v="0.3"/>
    <x v="1"/>
    <x v="8"/>
  </r>
  <r>
    <x v="0"/>
    <n v="1185732"/>
    <x v="680"/>
    <x v="3"/>
    <x v="9"/>
    <x v="11"/>
    <x v="5"/>
    <n v="40"/>
    <x v="40"/>
    <x v="135"/>
    <n v="36000"/>
    <n v="0.45"/>
    <x v="1"/>
    <x v="1"/>
  </r>
  <r>
    <x v="0"/>
    <n v="1185732"/>
    <x v="681"/>
    <x v="3"/>
    <x v="9"/>
    <x v="11"/>
    <x v="0"/>
    <n v="44.999999999999993"/>
    <x v="47"/>
    <x v="318"/>
    <n v="59062.499999999993"/>
    <n v="0.35000000000000003"/>
    <x v="1"/>
    <x v="39"/>
  </r>
  <r>
    <x v="0"/>
    <n v="1185732"/>
    <x v="682"/>
    <x v="3"/>
    <x v="9"/>
    <x v="11"/>
    <x v="1"/>
    <n v="35"/>
    <x v="40"/>
    <x v="136"/>
    <n v="21000"/>
    <n v="0.3"/>
    <x v="1"/>
    <x v="8"/>
  </r>
  <r>
    <x v="0"/>
    <n v="1185732"/>
    <x v="683"/>
    <x v="3"/>
    <x v="9"/>
    <x v="11"/>
    <x v="2"/>
    <n v="35"/>
    <x v="38"/>
    <x v="319"/>
    <n v="10500"/>
    <n v="0.3"/>
    <x v="1"/>
    <x v="8"/>
  </r>
  <r>
    <x v="0"/>
    <n v="1185732"/>
    <x v="684"/>
    <x v="3"/>
    <x v="9"/>
    <x v="11"/>
    <x v="3"/>
    <n v="35"/>
    <x v="41"/>
    <x v="320"/>
    <n v="9187.5"/>
    <n v="0.35000000000000003"/>
    <x v="1"/>
    <x v="8"/>
  </r>
  <r>
    <x v="0"/>
    <n v="1185732"/>
    <x v="685"/>
    <x v="3"/>
    <x v="9"/>
    <x v="11"/>
    <x v="4"/>
    <n v="44.999999999999993"/>
    <x v="41"/>
    <x v="321"/>
    <n v="10124.999999999998"/>
    <n v="0.3"/>
    <x v="1"/>
    <x v="37"/>
  </r>
  <r>
    <x v="0"/>
    <n v="1185732"/>
    <x v="686"/>
    <x v="3"/>
    <x v="9"/>
    <x v="11"/>
    <x v="5"/>
    <n v="49.999999999999986"/>
    <x v="40"/>
    <x v="322"/>
    <n v="44999.999999999985"/>
    <n v="0.45"/>
    <x v="1"/>
    <x v="40"/>
  </r>
  <r>
    <x v="0"/>
    <n v="1185732"/>
    <x v="687"/>
    <x v="3"/>
    <x v="9"/>
    <x v="11"/>
    <x v="0"/>
    <n v="50"/>
    <x v="44"/>
    <x v="160"/>
    <n v="61250.000000000007"/>
    <n v="0.35000000000000003"/>
    <x v="1"/>
    <x v="0"/>
  </r>
  <r>
    <x v="0"/>
    <n v="1185732"/>
    <x v="688"/>
    <x v="3"/>
    <x v="9"/>
    <x v="11"/>
    <x v="1"/>
    <n v="40"/>
    <x v="40"/>
    <x v="135"/>
    <n v="24000"/>
    <n v="0.3"/>
    <x v="1"/>
    <x v="1"/>
  </r>
  <r>
    <x v="0"/>
    <n v="1185732"/>
    <x v="689"/>
    <x v="3"/>
    <x v="9"/>
    <x v="11"/>
    <x v="2"/>
    <n v="40"/>
    <x v="57"/>
    <x v="323"/>
    <n v="17400"/>
    <n v="0.3"/>
    <x v="1"/>
    <x v="1"/>
  </r>
  <r>
    <x v="0"/>
    <n v="1185732"/>
    <x v="690"/>
    <x v="3"/>
    <x v="9"/>
    <x v="11"/>
    <x v="3"/>
    <n v="40"/>
    <x v="42"/>
    <x v="129"/>
    <n v="21000.000000000004"/>
    <n v="0.35000000000000003"/>
    <x v="1"/>
    <x v="1"/>
  </r>
  <r>
    <x v="0"/>
    <n v="1185732"/>
    <x v="691"/>
    <x v="3"/>
    <x v="9"/>
    <x v="11"/>
    <x v="4"/>
    <n v="54.999999999999993"/>
    <x v="35"/>
    <x v="181"/>
    <n v="20624.999999999996"/>
    <n v="0.3"/>
    <x v="1"/>
    <x v="13"/>
  </r>
  <r>
    <x v="0"/>
    <n v="1185732"/>
    <x v="692"/>
    <x v="3"/>
    <x v="9"/>
    <x v="11"/>
    <x v="5"/>
    <n v="59.999999999999986"/>
    <x v="37"/>
    <x v="324"/>
    <n v="60749.999999999985"/>
    <n v="0.45"/>
    <x v="1"/>
    <x v="41"/>
  </r>
  <r>
    <x v="0"/>
    <n v="1185732"/>
    <x v="155"/>
    <x v="3"/>
    <x v="9"/>
    <x v="11"/>
    <x v="0"/>
    <n v="54.999999999999993"/>
    <x v="33"/>
    <x v="325"/>
    <n v="91437.5"/>
    <n v="0.35000000000000003"/>
    <x v="1"/>
    <x v="13"/>
  </r>
  <r>
    <x v="0"/>
    <n v="1185732"/>
    <x v="156"/>
    <x v="3"/>
    <x v="9"/>
    <x v="11"/>
    <x v="1"/>
    <n v="45"/>
    <x v="34"/>
    <x v="118"/>
    <n v="37125"/>
    <n v="0.3"/>
    <x v="1"/>
    <x v="2"/>
  </r>
  <r>
    <x v="0"/>
    <n v="1185732"/>
    <x v="157"/>
    <x v="3"/>
    <x v="9"/>
    <x v="11"/>
    <x v="2"/>
    <n v="45"/>
    <x v="37"/>
    <x v="179"/>
    <n v="30375"/>
    <n v="0.3"/>
    <x v="1"/>
    <x v="2"/>
  </r>
  <r>
    <x v="0"/>
    <n v="1185732"/>
    <x v="158"/>
    <x v="3"/>
    <x v="9"/>
    <x v="11"/>
    <x v="3"/>
    <n v="45"/>
    <x v="36"/>
    <x v="122"/>
    <n v="27562.500000000004"/>
    <n v="0.35000000000000003"/>
    <x v="1"/>
    <x v="2"/>
  </r>
  <r>
    <x v="0"/>
    <n v="1185732"/>
    <x v="159"/>
    <x v="3"/>
    <x v="9"/>
    <x v="11"/>
    <x v="4"/>
    <n v="54.999999999999993"/>
    <x v="36"/>
    <x v="121"/>
    <n v="28874.999999999996"/>
    <n v="0.3"/>
    <x v="1"/>
    <x v="13"/>
  </r>
  <r>
    <x v="0"/>
    <n v="1185732"/>
    <x v="160"/>
    <x v="3"/>
    <x v="9"/>
    <x v="11"/>
    <x v="5"/>
    <n v="59.999999999999986"/>
    <x v="34"/>
    <x v="212"/>
    <n v="74249.999999999985"/>
    <n v="0.45"/>
    <x v="1"/>
    <x v="41"/>
  </r>
  <r>
    <x v="4"/>
    <n v="1189833"/>
    <x v="161"/>
    <x v="3"/>
    <x v="9"/>
    <x v="11"/>
    <x v="0"/>
    <n v="35"/>
    <x v="33"/>
    <x v="158"/>
    <n v="74812.5"/>
    <n v="0.45"/>
    <x v="1"/>
    <x v="8"/>
  </r>
  <r>
    <x v="4"/>
    <n v="1189833"/>
    <x v="162"/>
    <x v="3"/>
    <x v="9"/>
    <x v="11"/>
    <x v="1"/>
    <n v="45"/>
    <x v="33"/>
    <x v="117"/>
    <n v="64125"/>
    <n v="0.3"/>
    <x v="1"/>
    <x v="2"/>
  </r>
  <r>
    <x v="4"/>
    <n v="1189833"/>
    <x v="163"/>
    <x v="3"/>
    <x v="9"/>
    <x v="11"/>
    <x v="2"/>
    <n v="45"/>
    <x v="33"/>
    <x v="117"/>
    <n v="96187.5"/>
    <n v="0.45"/>
    <x v="1"/>
    <x v="2"/>
  </r>
  <r>
    <x v="4"/>
    <n v="1189833"/>
    <x v="164"/>
    <x v="3"/>
    <x v="9"/>
    <x v="11"/>
    <x v="3"/>
    <n v="45"/>
    <x v="45"/>
    <x v="326"/>
    <n v="58499.999999999993"/>
    <n v="0.39999999999999997"/>
    <x v="1"/>
    <x v="2"/>
  </r>
  <r>
    <x v="4"/>
    <n v="1189833"/>
    <x v="165"/>
    <x v="3"/>
    <x v="10"/>
    <x v="12"/>
    <x v="4"/>
    <n v="50"/>
    <x v="34"/>
    <x v="199"/>
    <n v="82500.000000000015"/>
    <n v="0.60000000000000009"/>
    <x v="1"/>
    <x v="0"/>
  </r>
  <r>
    <x v="4"/>
    <n v="1189833"/>
    <x v="166"/>
    <x v="3"/>
    <x v="10"/>
    <x v="12"/>
    <x v="5"/>
    <n v="45"/>
    <x v="33"/>
    <x v="117"/>
    <n v="53437.5"/>
    <n v="0.25"/>
    <x v="1"/>
    <x v="2"/>
  </r>
  <r>
    <x v="4"/>
    <n v="1189833"/>
    <x v="167"/>
    <x v="3"/>
    <x v="10"/>
    <x v="12"/>
    <x v="0"/>
    <n v="35"/>
    <x v="27"/>
    <x v="155"/>
    <n v="82687.5"/>
    <n v="0.45"/>
    <x v="1"/>
    <x v="8"/>
  </r>
  <r>
    <x v="4"/>
    <n v="1189833"/>
    <x v="168"/>
    <x v="3"/>
    <x v="10"/>
    <x v="12"/>
    <x v="1"/>
    <n v="45"/>
    <x v="32"/>
    <x v="174"/>
    <n v="57375"/>
    <n v="0.3"/>
    <x v="1"/>
    <x v="2"/>
  </r>
  <r>
    <x v="4"/>
    <n v="1189833"/>
    <x v="169"/>
    <x v="3"/>
    <x v="10"/>
    <x v="12"/>
    <x v="2"/>
    <n v="45"/>
    <x v="31"/>
    <x v="161"/>
    <n v="91125"/>
    <n v="0.45"/>
    <x v="1"/>
    <x v="2"/>
  </r>
  <r>
    <x v="4"/>
    <n v="1189833"/>
    <x v="170"/>
    <x v="3"/>
    <x v="10"/>
    <x v="12"/>
    <x v="3"/>
    <n v="45"/>
    <x v="48"/>
    <x v="200"/>
    <n v="53999.999999999993"/>
    <n v="0.39999999999999997"/>
    <x v="1"/>
    <x v="2"/>
  </r>
  <r>
    <x v="4"/>
    <n v="1189833"/>
    <x v="171"/>
    <x v="3"/>
    <x v="10"/>
    <x v="12"/>
    <x v="4"/>
    <n v="50"/>
    <x v="37"/>
    <x v="128"/>
    <n v="67500.000000000015"/>
    <n v="0.60000000000000009"/>
    <x v="1"/>
    <x v="0"/>
  </r>
  <r>
    <x v="4"/>
    <n v="1189833"/>
    <x v="172"/>
    <x v="3"/>
    <x v="10"/>
    <x v="12"/>
    <x v="5"/>
    <n v="45"/>
    <x v="32"/>
    <x v="174"/>
    <n v="47812.5"/>
    <n v="0.25"/>
    <x v="1"/>
    <x v="2"/>
  </r>
  <r>
    <x v="4"/>
    <n v="1189833"/>
    <x v="173"/>
    <x v="3"/>
    <x v="10"/>
    <x v="12"/>
    <x v="0"/>
    <n v="35"/>
    <x v="30"/>
    <x v="327"/>
    <n v="90562.5"/>
    <n v="0.45"/>
    <x v="1"/>
    <x v="8"/>
  </r>
  <r>
    <x v="4"/>
    <n v="1189833"/>
    <x v="174"/>
    <x v="3"/>
    <x v="10"/>
    <x v="12"/>
    <x v="1"/>
    <n v="45"/>
    <x v="32"/>
    <x v="174"/>
    <n v="57375"/>
    <n v="0.3"/>
    <x v="1"/>
    <x v="2"/>
  </r>
  <r>
    <x v="4"/>
    <n v="1189833"/>
    <x v="175"/>
    <x v="3"/>
    <x v="10"/>
    <x v="12"/>
    <x v="2"/>
    <n v="45"/>
    <x v="32"/>
    <x v="174"/>
    <n v="86062.5"/>
    <n v="0.45"/>
    <x v="1"/>
    <x v="2"/>
  </r>
  <r>
    <x v="4"/>
    <n v="1189833"/>
    <x v="176"/>
    <x v="3"/>
    <x v="10"/>
    <x v="12"/>
    <x v="3"/>
    <n v="45"/>
    <x v="45"/>
    <x v="326"/>
    <n v="58499.999999999993"/>
    <n v="0.39999999999999997"/>
    <x v="1"/>
    <x v="2"/>
  </r>
  <r>
    <x v="4"/>
    <n v="1189833"/>
    <x v="177"/>
    <x v="3"/>
    <x v="10"/>
    <x v="12"/>
    <x v="4"/>
    <n v="50"/>
    <x v="40"/>
    <x v="124"/>
    <n v="60000.000000000007"/>
    <n v="0.60000000000000009"/>
    <x v="1"/>
    <x v="0"/>
  </r>
  <r>
    <x v="4"/>
    <n v="1189833"/>
    <x v="178"/>
    <x v="3"/>
    <x v="10"/>
    <x v="12"/>
    <x v="5"/>
    <n v="45"/>
    <x v="46"/>
    <x v="210"/>
    <n v="45000"/>
    <n v="0.25"/>
    <x v="1"/>
    <x v="2"/>
  </r>
  <r>
    <x v="4"/>
    <n v="1189833"/>
    <x v="179"/>
    <x v="3"/>
    <x v="10"/>
    <x v="12"/>
    <x v="0"/>
    <n v="45"/>
    <x v="30"/>
    <x v="69"/>
    <n v="116437.5"/>
    <n v="0.45"/>
    <x v="1"/>
    <x v="2"/>
  </r>
  <r>
    <x v="4"/>
    <n v="1189833"/>
    <x v="180"/>
    <x v="3"/>
    <x v="10"/>
    <x v="12"/>
    <x v="1"/>
    <n v="45"/>
    <x v="47"/>
    <x v="156"/>
    <n v="50625"/>
    <n v="0.3"/>
    <x v="1"/>
    <x v="2"/>
  </r>
  <r>
    <x v="4"/>
    <n v="1189833"/>
    <x v="181"/>
    <x v="3"/>
    <x v="10"/>
    <x v="12"/>
    <x v="2"/>
    <n v="45"/>
    <x v="46"/>
    <x v="210"/>
    <n v="81000"/>
    <n v="0.45"/>
    <x v="1"/>
    <x v="2"/>
  </r>
  <r>
    <x v="4"/>
    <n v="1189833"/>
    <x v="182"/>
    <x v="3"/>
    <x v="10"/>
    <x v="12"/>
    <x v="3"/>
    <n v="40"/>
    <x v="48"/>
    <x v="150"/>
    <n v="47999.999999999993"/>
    <n v="0.39999999999999997"/>
    <x v="1"/>
    <x v="1"/>
  </r>
  <r>
    <x v="4"/>
    <n v="1189833"/>
    <x v="183"/>
    <x v="3"/>
    <x v="10"/>
    <x v="12"/>
    <x v="4"/>
    <n v="45"/>
    <x v="40"/>
    <x v="125"/>
    <n v="54000.000000000007"/>
    <n v="0.60000000000000009"/>
    <x v="1"/>
    <x v="2"/>
  </r>
  <r>
    <x v="4"/>
    <n v="1189833"/>
    <x v="184"/>
    <x v="3"/>
    <x v="10"/>
    <x v="12"/>
    <x v="5"/>
    <n v="60"/>
    <x v="47"/>
    <x v="38"/>
    <n v="56250"/>
    <n v="0.25"/>
    <x v="1"/>
    <x v="3"/>
  </r>
  <r>
    <x v="4"/>
    <n v="1189833"/>
    <x v="185"/>
    <x v="3"/>
    <x v="10"/>
    <x v="12"/>
    <x v="0"/>
    <n v="40"/>
    <x v="30"/>
    <x v="328"/>
    <n v="103500"/>
    <n v="0.45"/>
    <x v="1"/>
    <x v="1"/>
  </r>
  <r>
    <x v="4"/>
    <n v="1189833"/>
    <x v="186"/>
    <x v="3"/>
    <x v="10"/>
    <x v="12"/>
    <x v="1"/>
    <n v="45"/>
    <x v="32"/>
    <x v="174"/>
    <n v="57375"/>
    <n v="0.3"/>
    <x v="1"/>
    <x v="2"/>
  </r>
  <r>
    <x v="4"/>
    <n v="1189833"/>
    <x v="187"/>
    <x v="3"/>
    <x v="10"/>
    <x v="12"/>
    <x v="2"/>
    <n v="45"/>
    <x v="32"/>
    <x v="174"/>
    <n v="86062.5"/>
    <n v="0.45"/>
    <x v="1"/>
    <x v="2"/>
  </r>
  <r>
    <x v="4"/>
    <n v="1189833"/>
    <x v="188"/>
    <x v="3"/>
    <x v="10"/>
    <x v="12"/>
    <x v="3"/>
    <n v="40"/>
    <x v="45"/>
    <x v="197"/>
    <n v="51999.999999999993"/>
    <n v="0.39999999999999997"/>
    <x v="1"/>
    <x v="1"/>
  </r>
  <r>
    <x v="4"/>
    <n v="1189833"/>
    <x v="189"/>
    <x v="3"/>
    <x v="10"/>
    <x v="12"/>
    <x v="4"/>
    <n v="45"/>
    <x v="37"/>
    <x v="179"/>
    <n v="60750.000000000007"/>
    <n v="0.60000000000000009"/>
    <x v="1"/>
    <x v="2"/>
  </r>
  <r>
    <x v="4"/>
    <n v="1189833"/>
    <x v="190"/>
    <x v="3"/>
    <x v="10"/>
    <x v="12"/>
    <x v="5"/>
    <n v="60"/>
    <x v="46"/>
    <x v="49"/>
    <n v="60000"/>
    <n v="0.25"/>
    <x v="1"/>
    <x v="3"/>
  </r>
  <r>
    <x v="4"/>
    <n v="1189833"/>
    <x v="191"/>
    <x v="3"/>
    <x v="10"/>
    <x v="12"/>
    <x v="0"/>
    <n v="40"/>
    <x v="21"/>
    <x v="51"/>
    <n v="121500"/>
    <n v="0.45"/>
    <x v="1"/>
    <x v="1"/>
  </r>
  <r>
    <x v="4"/>
    <n v="1189833"/>
    <x v="192"/>
    <x v="3"/>
    <x v="10"/>
    <x v="12"/>
    <x v="1"/>
    <n v="45"/>
    <x v="27"/>
    <x v="44"/>
    <n v="70875"/>
    <n v="0.3"/>
    <x v="1"/>
    <x v="2"/>
  </r>
  <r>
    <x v="4"/>
    <n v="1189833"/>
    <x v="193"/>
    <x v="3"/>
    <x v="10"/>
    <x v="12"/>
    <x v="2"/>
    <n v="45"/>
    <x v="20"/>
    <x v="112"/>
    <n v="111375"/>
    <n v="0.45"/>
    <x v="1"/>
    <x v="2"/>
  </r>
  <r>
    <x v="4"/>
    <n v="1189833"/>
    <x v="194"/>
    <x v="3"/>
    <x v="10"/>
    <x v="12"/>
    <x v="3"/>
    <n v="40"/>
    <x v="32"/>
    <x v="235"/>
    <n v="68000"/>
    <n v="0.39999999999999997"/>
    <x v="1"/>
    <x v="1"/>
  </r>
  <r>
    <x v="4"/>
    <n v="1189833"/>
    <x v="195"/>
    <x v="3"/>
    <x v="10"/>
    <x v="12"/>
    <x v="4"/>
    <n v="45"/>
    <x v="48"/>
    <x v="200"/>
    <n v="81000.000000000015"/>
    <n v="0.60000000000000009"/>
    <x v="1"/>
    <x v="2"/>
  </r>
  <r>
    <x v="4"/>
    <n v="1189833"/>
    <x v="196"/>
    <x v="3"/>
    <x v="10"/>
    <x v="12"/>
    <x v="5"/>
    <n v="60"/>
    <x v="24"/>
    <x v="11"/>
    <n v="90000"/>
    <n v="0.25"/>
    <x v="1"/>
    <x v="3"/>
  </r>
  <r>
    <x v="4"/>
    <n v="1189833"/>
    <x v="197"/>
    <x v="3"/>
    <x v="10"/>
    <x v="12"/>
    <x v="0"/>
    <n v="40"/>
    <x v="29"/>
    <x v="60"/>
    <n v="135000"/>
    <n v="0.45"/>
    <x v="1"/>
    <x v="1"/>
  </r>
  <r>
    <x v="4"/>
    <n v="1189833"/>
    <x v="198"/>
    <x v="3"/>
    <x v="10"/>
    <x v="12"/>
    <x v="1"/>
    <n v="45"/>
    <x v="24"/>
    <x v="51"/>
    <n v="81000"/>
    <n v="0.3"/>
    <x v="1"/>
    <x v="2"/>
  </r>
  <r>
    <x v="4"/>
    <n v="1189833"/>
    <x v="199"/>
    <x v="3"/>
    <x v="10"/>
    <x v="12"/>
    <x v="2"/>
    <n v="45"/>
    <x v="20"/>
    <x v="112"/>
    <n v="111375"/>
    <n v="0.45"/>
    <x v="1"/>
    <x v="2"/>
  </r>
  <r>
    <x v="4"/>
    <n v="1189833"/>
    <x v="200"/>
    <x v="3"/>
    <x v="10"/>
    <x v="12"/>
    <x v="3"/>
    <n v="40"/>
    <x v="31"/>
    <x v="210"/>
    <n v="72000"/>
    <n v="0.39999999999999997"/>
    <x v="1"/>
    <x v="1"/>
  </r>
  <r>
    <x v="4"/>
    <n v="1189833"/>
    <x v="201"/>
    <x v="3"/>
    <x v="10"/>
    <x v="12"/>
    <x v="4"/>
    <n v="45"/>
    <x v="33"/>
    <x v="117"/>
    <n v="128250.00000000001"/>
    <n v="0.60000000000000009"/>
    <x v="1"/>
    <x v="2"/>
  </r>
  <r>
    <x v="4"/>
    <n v="1189833"/>
    <x v="202"/>
    <x v="3"/>
    <x v="10"/>
    <x v="12"/>
    <x v="5"/>
    <n v="60"/>
    <x v="33"/>
    <x v="177"/>
    <n v="71250"/>
    <n v="0.25"/>
    <x v="1"/>
    <x v="3"/>
  </r>
  <r>
    <x v="4"/>
    <n v="1189833"/>
    <x v="203"/>
    <x v="3"/>
    <x v="10"/>
    <x v="12"/>
    <x v="0"/>
    <n v="45"/>
    <x v="21"/>
    <x v="113"/>
    <n v="136687.5"/>
    <n v="0.45"/>
    <x v="1"/>
    <x v="2"/>
  </r>
  <r>
    <x v="4"/>
    <n v="1189833"/>
    <x v="204"/>
    <x v="3"/>
    <x v="10"/>
    <x v="12"/>
    <x v="1"/>
    <n v="55.000000000000007"/>
    <x v="22"/>
    <x v="329"/>
    <n v="103125.00000000001"/>
    <n v="0.3"/>
    <x v="1"/>
    <x v="4"/>
  </r>
  <r>
    <x v="4"/>
    <n v="1189833"/>
    <x v="205"/>
    <x v="3"/>
    <x v="10"/>
    <x v="12"/>
    <x v="2"/>
    <n v="50"/>
    <x v="23"/>
    <x v="53"/>
    <n v="112500"/>
    <n v="0.45"/>
    <x v="1"/>
    <x v="0"/>
  </r>
  <r>
    <x v="4"/>
    <n v="1189833"/>
    <x v="206"/>
    <x v="3"/>
    <x v="10"/>
    <x v="12"/>
    <x v="3"/>
    <n v="45"/>
    <x v="32"/>
    <x v="174"/>
    <n v="76500"/>
    <n v="0.39999999999999997"/>
    <x v="1"/>
    <x v="2"/>
  </r>
  <r>
    <x v="4"/>
    <n v="1189833"/>
    <x v="207"/>
    <x v="3"/>
    <x v="10"/>
    <x v="12"/>
    <x v="4"/>
    <n v="54.999999999999993"/>
    <x v="32"/>
    <x v="330"/>
    <n v="140250"/>
    <n v="0.60000000000000009"/>
    <x v="1"/>
    <x v="13"/>
  </r>
  <r>
    <x v="4"/>
    <n v="1189833"/>
    <x v="208"/>
    <x v="3"/>
    <x v="10"/>
    <x v="12"/>
    <x v="5"/>
    <n v="60"/>
    <x v="46"/>
    <x v="49"/>
    <n v="60000"/>
    <n v="0.25"/>
    <x v="1"/>
    <x v="3"/>
  </r>
  <r>
    <x v="4"/>
    <n v="1189833"/>
    <x v="209"/>
    <x v="3"/>
    <x v="10"/>
    <x v="12"/>
    <x v="0"/>
    <n v="45"/>
    <x v="24"/>
    <x v="51"/>
    <n v="121500"/>
    <n v="0.45"/>
    <x v="1"/>
    <x v="2"/>
  </r>
  <r>
    <x v="4"/>
    <n v="1189833"/>
    <x v="210"/>
    <x v="3"/>
    <x v="10"/>
    <x v="12"/>
    <x v="1"/>
    <n v="50"/>
    <x v="24"/>
    <x v="60"/>
    <n v="90000"/>
    <n v="0.3"/>
    <x v="1"/>
    <x v="0"/>
  </r>
  <r>
    <x v="4"/>
    <n v="1189833"/>
    <x v="211"/>
    <x v="3"/>
    <x v="10"/>
    <x v="12"/>
    <x v="2"/>
    <n v="45"/>
    <x v="31"/>
    <x v="161"/>
    <n v="91125"/>
    <n v="0.45"/>
    <x v="1"/>
    <x v="2"/>
  </r>
  <r>
    <x v="4"/>
    <n v="1189833"/>
    <x v="212"/>
    <x v="3"/>
    <x v="10"/>
    <x v="12"/>
    <x v="3"/>
    <n v="45"/>
    <x v="46"/>
    <x v="210"/>
    <n v="72000"/>
    <n v="0.39999999999999997"/>
    <x v="1"/>
    <x v="2"/>
  </r>
  <r>
    <x v="4"/>
    <n v="1189833"/>
    <x v="213"/>
    <x v="3"/>
    <x v="10"/>
    <x v="12"/>
    <x v="4"/>
    <n v="54.999999999999993"/>
    <x v="46"/>
    <x v="211"/>
    <n v="132000"/>
    <n v="0.60000000000000009"/>
    <x v="1"/>
    <x v="13"/>
  </r>
  <r>
    <x v="4"/>
    <n v="1189833"/>
    <x v="693"/>
    <x v="3"/>
    <x v="10"/>
    <x v="12"/>
    <x v="5"/>
    <n v="60"/>
    <x v="31"/>
    <x v="51"/>
    <n v="67500"/>
    <n v="0.25"/>
    <x v="1"/>
    <x v="3"/>
  </r>
  <r>
    <x v="4"/>
    <n v="1189833"/>
    <x v="694"/>
    <x v="3"/>
    <x v="10"/>
    <x v="12"/>
    <x v="0"/>
    <n v="45"/>
    <x v="20"/>
    <x v="112"/>
    <n v="111375"/>
    <n v="0.45"/>
    <x v="1"/>
    <x v="2"/>
  </r>
  <r>
    <x v="4"/>
    <n v="1189833"/>
    <x v="695"/>
    <x v="3"/>
    <x v="10"/>
    <x v="12"/>
    <x v="1"/>
    <n v="50"/>
    <x v="20"/>
    <x v="140"/>
    <n v="82500"/>
    <n v="0.3"/>
    <x v="1"/>
    <x v="0"/>
  </r>
  <r>
    <x v="4"/>
    <n v="1189833"/>
    <x v="696"/>
    <x v="3"/>
    <x v="10"/>
    <x v="12"/>
    <x v="2"/>
    <n v="45"/>
    <x v="46"/>
    <x v="210"/>
    <n v="81000"/>
    <n v="0.45"/>
    <x v="1"/>
    <x v="2"/>
  </r>
  <r>
    <x v="4"/>
    <n v="1189833"/>
    <x v="697"/>
    <x v="3"/>
    <x v="10"/>
    <x v="12"/>
    <x v="3"/>
    <n v="45"/>
    <x v="47"/>
    <x v="156"/>
    <n v="67500"/>
    <n v="0.39999999999999997"/>
    <x v="1"/>
    <x v="2"/>
  </r>
  <r>
    <x v="4"/>
    <n v="1189833"/>
    <x v="698"/>
    <x v="3"/>
    <x v="10"/>
    <x v="12"/>
    <x v="4"/>
    <n v="54.999999999999993"/>
    <x v="44"/>
    <x v="239"/>
    <n v="115500"/>
    <n v="0.60000000000000009"/>
    <x v="1"/>
    <x v="13"/>
  </r>
  <r>
    <x v="4"/>
    <n v="1189833"/>
    <x v="699"/>
    <x v="3"/>
    <x v="10"/>
    <x v="12"/>
    <x v="5"/>
    <n v="60"/>
    <x v="46"/>
    <x v="49"/>
    <n v="60000"/>
    <n v="0.25"/>
    <x v="1"/>
    <x v="3"/>
  </r>
  <r>
    <x v="4"/>
    <n v="1189833"/>
    <x v="700"/>
    <x v="3"/>
    <x v="10"/>
    <x v="12"/>
    <x v="0"/>
    <n v="40"/>
    <x v="30"/>
    <x v="328"/>
    <n v="103500"/>
    <n v="0.45"/>
    <x v="1"/>
    <x v="1"/>
  </r>
  <r>
    <x v="4"/>
    <n v="1189833"/>
    <x v="701"/>
    <x v="3"/>
    <x v="10"/>
    <x v="12"/>
    <x v="1"/>
    <n v="45.000000000000007"/>
    <x v="30"/>
    <x v="331"/>
    <n v="77625"/>
    <n v="0.3"/>
    <x v="1"/>
    <x v="14"/>
  </r>
  <r>
    <x v="4"/>
    <n v="1189833"/>
    <x v="702"/>
    <x v="3"/>
    <x v="10"/>
    <x v="12"/>
    <x v="2"/>
    <n v="40"/>
    <x v="32"/>
    <x v="235"/>
    <n v="76500"/>
    <n v="0.45"/>
    <x v="1"/>
    <x v="1"/>
  </r>
  <r>
    <x v="4"/>
    <n v="1189833"/>
    <x v="703"/>
    <x v="3"/>
    <x v="10"/>
    <x v="12"/>
    <x v="3"/>
    <n v="40"/>
    <x v="32"/>
    <x v="235"/>
    <n v="68000"/>
    <n v="0.39999999999999997"/>
    <x v="1"/>
    <x v="1"/>
  </r>
  <r>
    <x v="4"/>
    <n v="1189833"/>
    <x v="704"/>
    <x v="3"/>
    <x v="10"/>
    <x v="12"/>
    <x v="4"/>
    <n v="54.999999999999993"/>
    <x v="47"/>
    <x v="213"/>
    <n v="123750"/>
    <n v="0.60000000000000009"/>
    <x v="1"/>
    <x v="13"/>
  </r>
  <r>
    <x v="4"/>
    <n v="1189833"/>
    <x v="705"/>
    <x v="3"/>
    <x v="10"/>
    <x v="12"/>
    <x v="5"/>
    <n v="60"/>
    <x v="33"/>
    <x v="177"/>
    <n v="71250"/>
    <n v="0.25"/>
    <x v="1"/>
    <x v="3"/>
  </r>
  <r>
    <x v="4"/>
    <n v="1189833"/>
    <x v="706"/>
    <x v="3"/>
    <x v="10"/>
    <x v="12"/>
    <x v="0"/>
    <n v="45"/>
    <x v="21"/>
    <x v="113"/>
    <n v="136687.5"/>
    <n v="0.45"/>
    <x v="1"/>
    <x v="2"/>
  </r>
  <r>
    <x v="4"/>
    <n v="1189833"/>
    <x v="707"/>
    <x v="3"/>
    <x v="10"/>
    <x v="12"/>
    <x v="1"/>
    <n v="50"/>
    <x v="21"/>
    <x v="73"/>
    <n v="101250"/>
    <n v="0.3"/>
    <x v="1"/>
    <x v="0"/>
  </r>
  <r>
    <x v="4"/>
    <n v="1189833"/>
    <x v="708"/>
    <x v="3"/>
    <x v="10"/>
    <x v="12"/>
    <x v="2"/>
    <n v="45"/>
    <x v="33"/>
    <x v="117"/>
    <n v="96187.5"/>
    <n v="0.45"/>
    <x v="1"/>
    <x v="2"/>
  </r>
  <r>
    <x v="4"/>
    <n v="1189833"/>
    <x v="709"/>
    <x v="3"/>
    <x v="10"/>
    <x v="12"/>
    <x v="3"/>
    <n v="45"/>
    <x v="33"/>
    <x v="117"/>
    <n v="85500"/>
    <n v="0.39999999999999997"/>
    <x v="1"/>
    <x v="2"/>
  </r>
  <r>
    <x v="4"/>
    <n v="1189833"/>
    <x v="710"/>
    <x v="3"/>
    <x v="10"/>
    <x v="12"/>
    <x v="4"/>
    <n v="54.999999999999993"/>
    <x v="46"/>
    <x v="211"/>
    <n v="132000"/>
    <n v="0.60000000000000009"/>
    <x v="1"/>
    <x v="13"/>
  </r>
  <r>
    <x v="4"/>
    <n v="1189833"/>
    <x v="214"/>
    <x v="3"/>
    <x v="10"/>
    <x v="12"/>
    <x v="5"/>
    <n v="60"/>
    <x v="23"/>
    <x v="60"/>
    <n v="75000"/>
    <n v="0.25"/>
    <x v="1"/>
    <x v="3"/>
  </r>
  <r>
    <x v="2"/>
    <n v="1197831"/>
    <x v="215"/>
    <x v="3"/>
    <x v="10"/>
    <x v="12"/>
    <x v="0"/>
    <n v="20"/>
    <x v="19"/>
    <x v="162"/>
    <n v="49000"/>
    <n v="0.35"/>
    <x v="1"/>
    <x v="17"/>
  </r>
  <r>
    <x v="2"/>
    <n v="1197831"/>
    <x v="216"/>
    <x v="3"/>
    <x v="10"/>
    <x v="12"/>
    <x v="1"/>
    <n v="30"/>
    <x v="19"/>
    <x v="195"/>
    <n v="73500"/>
    <n v="0.35"/>
    <x v="1"/>
    <x v="9"/>
  </r>
  <r>
    <x v="2"/>
    <n v="1197831"/>
    <x v="217"/>
    <x v="3"/>
    <x v="10"/>
    <x v="12"/>
    <x v="2"/>
    <n v="30"/>
    <x v="23"/>
    <x v="149"/>
    <n v="52500"/>
    <n v="0.35"/>
    <x v="1"/>
    <x v="9"/>
  </r>
  <r>
    <x v="2"/>
    <n v="1197831"/>
    <x v="218"/>
    <x v="3"/>
    <x v="10"/>
    <x v="12"/>
    <x v="3"/>
    <n v="35"/>
    <x v="23"/>
    <x v="160"/>
    <n v="78750"/>
    <n v="0.45"/>
    <x v="1"/>
    <x v="8"/>
  </r>
  <r>
    <x v="2"/>
    <n v="1197831"/>
    <x v="219"/>
    <x v="1"/>
    <x v="11"/>
    <x v="13"/>
    <x v="4"/>
    <n v="40"/>
    <x v="44"/>
    <x v="162"/>
    <n v="42000"/>
    <n v="0.3"/>
    <x v="1"/>
    <x v="1"/>
  </r>
  <r>
    <x v="2"/>
    <n v="1197831"/>
    <x v="220"/>
    <x v="1"/>
    <x v="11"/>
    <x v="13"/>
    <x v="5"/>
    <n v="35"/>
    <x v="23"/>
    <x v="160"/>
    <n v="87500"/>
    <n v="0.5"/>
    <x v="1"/>
    <x v="8"/>
  </r>
  <r>
    <x v="2"/>
    <n v="1197831"/>
    <x v="221"/>
    <x v="1"/>
    <x v="11"/>
    <x v="13"/>
    <x v="0"/>
    <n v="25"/>
    <x v="25"/>
    <x v="133"/>
    <n v="56875"/>
    <n v="0.35"/>
    <x v="1"/>
    <x v="7"/>
  </r>
  <r>
    <x v="2"/>
    <n v="1197831"/>
    <x v="222"/>
    <x v="1"/>
    <x v="11"/>
    <x v="13"/>
    <x v="1"/>
    <n v="35"/>
    <x v="22"/>
    <x v="45"/>
    <n v="76562.5"/>
    <n v="0.35"/>
    <x v="1"/>
    <x v="8"/>
  </r>
  <r>
    <x v="2"/>
    <n v="1197831"/>
    <x v="223"/>
    <x v="1"/>
    <x v="11"/>
    <x v="13"/>
    <x v="2"/>
    <n v="35"/>
    <x v="31"/>
    <x v="154"/>
    <n v="55125"/>
    <n v="0.35"/>
    <x v="1"/>
    <x v="8"/>
  </r>
  <r>
    <x v="2"/>
    <n v="1197831"/>
    <x v="224"/>
    <x v="1"/>
    <x v="11"/>
    <x v="13"/>
    <x v="3"/>
    <n v="35"/>
    <x v="46"/>
    <x v="162"/>
    <n v="63000"/>
    <n v="0.45"/>
    <x v="1"/>
    <x v="8"/>
  </r>
  <r>
    <x v="2"/>
    <n v="1197831"/>
    <x v="225"/>
    <x v="1"/>
    <x v="11"/>
    <x v="13"/>
    <x v="4"/>
    <n v="40"/>
    <x v="34"/>
    <x v="236"/>
    <n v="33000"/>
    <n v="0.3"/>
    <x v="1"/>
    <x v="1"/>
  </r>
  <r>
    <x v="2"/>
    <n v="1197831"/>
    <x v="226"/>
    <x v="1"/>
    <x v="11"/>
    <x v="13"/>
    <x v="5"/>
    <n v="35"/>
    <x v="33"/>
    <x v="158"/>
    <n v="83125"/>
    <n v="0.5"/>
    <x v="1"/>
    <x v="8"/>
  </r>
  <r>
    <x v="2"/>
    <n v="1197831"/>
    <x v="227"/>
    <x v="1"/>
    <x v="11"/>
    <x v="13"/>
    <x v="0"/>
    <n v="30"/>
    <x v="25"/>
    <x v="214"/>
    <n v="78000"/>
    <n v="0.39999999999999997"/>
    <x v="1"/>
    <x v="9"/>
  </r>
  <r>
    <x v="2"/>
    <n v="1197831"/>
    <x v="228"/>
    <x v="1"/>
    <x v="11"/>
    <x v="13"/>
    <x v="1"/>
    <n v="40"/>
    <x v="25"/>
    <x v="50"/>
    <n v="103999.99999999999"/>
    <n v="0.39999999999999997"/>
    <x v="1"/>
    <x v="1"/>
  </r>
  <r>
    <x v="2"/>
    <n v="1197831"/>
    <x v="711"/>
    <x v="1"/>
    <x v="11"/>
    <x v="13"/>
    <x v="2"/>
    <n v="30"/>
    <x v="33"/>
    <x v="332"/>
    <n v="56999.999999999993"/>
    <n v="0.39999999999999997"/>
    <x v="1"/>
    <x v="9"/>
  </r>
  <r>
    <x v="2"/>
    <n v="1197831"/>
    <x v="712"/>
    <x v="1"/>
    <x v="11"/>
    <x v="13"/>
    <x v="3"/>
    <n v="35"/>
    <x v="47"/>
    <x v="333"/>
    <n v="65625"/>
    <n v="0.5"/>
    <x v="1"/>
    <x v="8"/>
  </r>
  <r>
    <x v="2"/>
    <n v="1197831"/>
    <x v="713"/>
    <x v="1"/>
    <x v="11"/>
    <x v="13"/>
    <x v="4"/>
    <n v="40"/>
    <x v="34"/>
    <x v="236"/>
    <n v="38500"/>
    <n v="0.35"/>
    <x v="1"/>
    <x v="1"/>
  </r>
  <r>
    <x v="2"/>
    <n v="1197831"/>
    <x v="714"/>
    <x v="1"/>
    <x v="11"/>
    <x v="13"/>
    <x v="5"/>
    <n v="35"/>
    <x v="32"/>
    <x v="159"/>
    <n v="81812.5"/>
    <n v="0.55000000000000004"/>
    <x v="1"/>
    <x v="8"/>
  </r>
  <r>
    <x v="2"/>
    <n v="1197831"/>
    <x v="715"/>
    <x v="1"/>
    <x v="11"/>
    <x v="13"/>
    <x v="0"/>
    <n v="20"/>
    <x v="21"/>
    <x v="200"/>
    <n v="53999.999999999993"/>
    <n v="0.39999999999999997"/>
    <x v="1"/>
    <x v="17"/>
  </r>
  <r>
    <x v="2"/>
    <n v="1197831"/>
    <x v="716"/>
    <x v="1"/>
    <x v="11"/>
    <x v="13"/>
    <x v="1"/>
    <n v="25.000000000000007"/>
    <x v="21"/>
    <x v="334"/>
    <n v="67500.000000000015"/>
    <n v="0.39999999999999997"/>
    <x v="1"/>
    <x v="42"/>
  </r>
  <r>
    <x v="2"/>
    <n v="1197831"/>
    <x v="717"/>
    <x v="1"/>
    <x v="11"/>
    <x v="13"/>
    <x v="2"/>
    <n v="19.999999999999996"/>
    <x v="23"/>
    <x v="335"/>
    <n v="39999.999999999993"/>
    <n v="0.39999999999999997"/>
    <x v="1"/>
    <x v="43"/>
  </r>
  <r>
    <x v="2"/>
    <n v="1197831"/>
    <x v="718"/>
    <x v="1"/>
    <x v="11"/>
    <x v="13"/>
    <x v="3"/>
    <n v="25.000000000000007"/>
    <x v="46"/>
    <x v="336"/>
    <n v="50000.000000000015"/>
    <n v="0.5"/>
    <x v="1"/>
    <x v="42"/>
  </r>
  <r>
    <x v="2"/>
    <n v="1197831"/>
    <x v="719"/>
    <x v="1"/>
    <x v="11"/>
    <x v="13"/>
    <x v="4"/>
    <n v="30"/>
    <x v="48"/>
    <x v="125"/>
    <n v="31499.999999999996"/>
    <n v="0.35"/>
    <x v="1"/>
    <x v="9"/>
  </r>
  <r>
    <x v="2"/>
    <n v="1197831"/>
    <x v="720"/>
    <x v="1"/>
    <x v="11"/>
    <x v="13"/>
    <x v="5"/>
    <n v="25.000000000000007"/>
    <x v="30"/>
    <x v="337"/>
    <n v="79062.500000000029"/>
    <n v="0.55000000000000004"/>
    <x v="1"/>
    <x v="44"/>
  </r>
  <r>
    <x v="2"/>
    <n v="1197831"/>
    <x v="721"/>
    <x v="1"/>
    <x v="11"/>
    <x v="13"/>
    <x v="0"/>
    <n v="14.999999999999996"/>
    <x v="26"/>
    <x v="338"/>
    <n v="43499.999999999985"/>
    <n v="0.39999999999999997"/>
    <x v="1"/>
    <x v="45"/>
  </r>
  <r>
    <x v="2"/>
    <n v="1197831"/>
    <x v="722"/>
    <x v="1"/>
    <x v="11"/>
    <x v="13"/>
    <x v="1"/>
    <n v="25.000000000000007"/>
    <x v="29"/>
    <x v="339"/>
    <n v="75000.000000000015"/>
    <n v="0.39999999999999997"/>
    <x v="1"/>
    <x v="42"/>
  </r>
  <r>
    <x v="2"/>
    <n v="1197831"/>
    <x v="723"/>
    <x v="1"/>
    <x v="11"/>
    <x v="13"/>
    <x v="2"/>
    <n v="19.999999999999996"/>
    <x v="24"/>
    <x v="340"/>
    <n v="47999.999999999993"/>
    <n v="0.39999999999999997"/>
    <x v="1"/>
    <x v="43"/>
  </r>
  <r>
    <x v="2"/>
    <n v="1197831"/>
    <x v="229"/>
    <x v="1"/>
    <x v="11"/>
    <x v="13"/>
    <x v="3"/>
    <n v="30.000000000000004"/>
    <x v="27"/>
    <x v="341"/>
    <n v="78750.000000000015"/>
    <n v="0.5"/>
    <x v="1"/>
    <x v="18"/>
  </r>
  <r>
    <x v="2"/>
    <n v="1197831"/>
    <x v="230"/>
    <x v="1"/>
    <x v="11"/>
    <x v="13"/>
    <x v="4"/>
    <n v="45"/>
    <x v="32"/>
    <x v="174"/>
    <n v="66937.5"/>
    <n v="0.35"/>
    <x v="1"/>
    <x v="2"/>
  </r>
  <r>
    <x v="2"/>
    <n v="1197831"/>
    <x v="231"/>
    <x v="1"/>
    <x v="11"/>
    <x v="13"/>
    <x v="5"/>
    <n v="40"/>
    <x v="28"/>
    <x v="74"/>
    <n v="170500"/>
    <n v="0.55000000000000004"/>
    <x v="1"/>
    <x v="1"/>
  </r>
  <r>
    <x v="2"/>
    <n v="1197831"/>
    <x v="232"/>
    <x v="1"/>
    <x v="11"/>
    <x v="13"/>
    <x v="0"/>
    <n v="40"/>
    <x v="28"/>
    <x v="74"/>
    <n v="123999.99999999999"/>
    <n v="0.39999999999999997"/>
    <x v="1"/>
    <x v="1"/>
  </r>
  <r>
    <x v="2"/>
    <n v="1197831"/>
    <x v="233"/>
    <x v="1"/>
    <x v="11"/>
    <x v="13"/>
    <x v="1"/>
    <n v="45"/>
    <x v="28"/>
    <x v="285"/>
    <n v="139500"/>
    <n v="0.39999999999999997"/>
    <x v="1"/>
    <x v="2"/>
  </r>
  <r>
    <x v="2"/>
    <n v="1197831"/>
    <x v="234"/>
    <x v="1"/>
    <x v="11"/>
    <x v="13"/>
    <x v="2"/>
    <n v="40"/>
    <x v="25"/>
    <x v="50"/>
    <n v="103999.99999999999"/>
    <n v="0.39999999999999997"/>
    <x v="1"/>
    <x v="1"/>
  </r>
  <r>
    <x v="2"/>
    <n v="1197831"/>
    <x v="235"/>
    <x v="1"/>
    <x v="11"/>
    <x v="13"/>
    <x v="3"/>
    <n v="40"/>
    <x v="24"/>
    <x v="49"/>
    <n v="120000"/>
    <n v="0.5"/>
    <x v="1"/>
    <x v="1"/>
  </r>
  <r>
    <x v="2"/>
    <n v="1197831"/>
    <x v="236"/>
    <x v="1"/>
    <x v="11"/>
    <x v="13"/>
    <x v="4"/>
    <n v="45"/>
    <x v="23"/>
    <x v="38"/>
    <n v="78750"/>
    <n v="0.35"/>
    <x v="1"/>
    <x v="2"/>
  </r>
  <r>
    <x v="2"/>
    <n v="1197831"/>
    <x v="237"/>
    <x v="1"/>
    <x v="11"/>
    <x v="13"/>
    <x v="5"/>
    <n v="50"/>
    <x v="10"/>
    <x v="244"/>
    <n v="240625.00000000003"/>
    <n v="0.55000000000000004"/>
    <x v="1"/>
    <x v="0"/>
  </r>
  <r>
    <x v="2"/>
    <n v="1197831"/>
    <x v="238"/>
    <x v="1"/>
    <x v="11"/>
    <x v="13"/>
    <x v="0"/>
    <n v="40"/>
    <x v="6"/>
    <x v="77"/>
    <n v="148499.99999999997"/>
    <n v="0.44999999999999996"/>
    <x v="1"/>
    <x v="1"/>
  </r>
  <r>
    <x v="2"/>
    <n v="1197831"/>
    <x v="239"/>
    <x v="1"/>
    <x v="11"/>
    <x v="13"/>
    <x v="1"/>
    <n v="45"/>
    <x v="6"/>
    <x v="8"/>
    <n v="167062.49999999997"/>
    <n v="0.44999999999999996"/>
    <x v="1"/>
    <x v="2"/>
  </r>
  <r>
    <x v="2"/>
    <n v="1197831"/>
    <x v="240"/>
    <x v="1"/>
    <x v="11"/>
    <x v="13"/>
    <x v="2"/>
    <n v="40"/>
    <x v="17"/>
    <x v="87"/>
    <n v="175499.99999999997"/>
    <n v="0.44999999999999996"/>
    <x v="1"/>
    <x v="1"/>
  </r>
  <r>
    <x v="2"/>
    <n v="1197831"/>
    <x v="241"/>
    <x v="1"/>
    <x v="11"/>
    <x v="13"/>
    <x v="3"/>
    <n v="40"/>
    <x v="30"/>
    <x v="328"/>
    <n v="126500.00000000001"/>
    <n v="0.55000000000000004"/>
    <x v="1"/>
    <x v="1"/>
  </r>
  <r>
    <x v="2"/>
    <n v="1197831"/>
    <x v="242"/>
    <x v="1"/>
    <x v="11"/>
    <x v="13"/>
    <x v="4"/>
    <n v="45"/>
    <x v="20"/>
    <x v="112"/>
    <n v="98999.999999999985"/>
    <n v="0.39999999999999997"/>
    <x v="1"/>
    <x v="2"/>
  </r>
  <r>
    <x v="2"/>
    <n v="1197831"/>
    <x v="243"/>
    <x v="1"/>
    <x v="11"/>
    <x v="13"/>
    <x v="5"/>
    <n v="54.999999999999993"/>
    <x v="6"/>
    <x v="342"/>
    <n v="272250"/>
    <n v="0.60000000000000009"/>
    <x v="1"/>
    <x v="13"/>
  </r>
  <r>
    <x v="2"/>
    <n v="1197831"/>
    <x v="244"/>
    <x v="1"/>
    <x v="11"/>
    <x v="13"/>
    <x v="0"/>
    <n v="45"/>
    <x v="28"/>
    <x v="285"/>
    <n v="156937.49999999997"/>
    <n v="0.44999999999999996"/>
    <x v="1"/>
    <x v="2"/>
  </r>
  <r>
    <x v="2"/>
    <n v="1197831"/>
    <x v="245"/>
    <x v="1"/>
    <x v="11"/>
    <x v="13"/>
    <x v="1"/>
    <n v="55.000000000000007"/>
    <x v="28"/>
    <x v="101"/>
    <n v="191812.5"/>
    <n v="0.44999999999999996"/>
    <x v="1"/>
    <x v="4"/>
  </r>
  <r>
    <x v="2"/>
    <n v="1197831"/>
    <x v="246"/>
    <x v="1"/>
    <x v="11"/>
    <x v="13"/>
    <x v="2"/>
    <n v="50"/>
    <x v="5"/>
    <x v="13"/>
    <n v="213749.99999999997"/>
    <n v="0.44999999999999996"/>
    <x v="1"/>
    <x v="0"/>
  </r>
  <r>
    <x v="2"/>
    <n v="1197831"/>
    <x v="247"/>
    <x v="1"/>
    <x v="11"/>
    <x v="13"/>
    <x v="3"/>
    <n v="45"/>
    <x v="33"/>
    <x v="117"/>
    <n v="117562.50000000001"/>
    <n v="0.55000000000000004"/>
    <x v="1"/>
    <x v="2"/>
  </r>
  <r>
    <x v="2"/>
    <n v="1197831"/>
    <x v="248"/>
    <x v="1"/>
    <x v="11"/>
    <x v="13"/>
    <x v="4"/>
    <n v="50"/>
    <x v="33"/>
    <x v="343"/>
    <n v="94999.999999999985"/>
    <n v="0.39999999999999997"/>
    <x v="1"/>
    <x v="0"/>
  </r>
  <r>
    <x v="2"/>
    <n v="1197831"/>
    <x v="249"/>
    <x v="1"/>
    <x v="11"/>
    <x v="13"/>
    <x v="5"/>
    <n v="54.999999999999993"/>
    <x v="26"/>
    <x v="344"/>
    <n v="239250"/>
    <n v="0.60000000000000009"/>
    <x v="1"/>
    <x v="13"/>
  </r>
  <r>
    <x v="2"/>
    <n v="1197831"/>
    <x v="250"/>
    <x v="1"/>
    <x v="11"/>
    <x v="13"/>
    <x v="0"/>
    <n v="50"/>
    <x v="21"/>
    <x v="73"/>
    <n v="151874.99999999997"/>
    <n v="0.44999999999999996"/>
    <x v="1"/>
    <x v="0"/>
  </r>
  <r>
    <x v="2"/>
    <n v="1197831"/>
    <x v="251"/>
    <x v="1"/>
    <x v="11"/>
    <x v="13"/>
    <x v="1"/>
    <n v="50"/>
    <x v="22"/>
    <x v="65"/>
    <n v="140625"/>
    <n v="0.44999999999999996"/>
    <x v="1"/>
    <x v="0"/>
  </r>
  <r>
    <x v="2"/>
    <n v="1197831"/>
    <x v="252"/>
    <x v="1"/>
    <x v="11"/>
    <x v="13"/>
    <x v="2"/>
    <n v="54.999999999999993"/>
    <x v="21"/>
    <x v="345"/>
    <n v="167062.49999999997"/>
    <n v="0.44999999999999996"/>
    <x v="1"/>
    <x v="13"/>
  </r>
  <r>
    <x v="2"/>
    <n v="1197831"/>
    <x v="253"/>
    <x v="1"/>
    <x v="11"/>
    <x v="13"/>
    <x v="3"/>
    <n v="54.999999999999993"/>
    <x v="46"/>
    <x v="211"/>
    <n v="121000"/>
    <n v="0.55000000000000004"/>
    <x v="1"/>
    <x v="13"/>
  </r>
  <r>
    <x v="2"/>
    <n v="1197831"/>
    <x v="254"/>
    <x v="1"/>
    <x v="11"/>
    <x v="13"/>
    <x v="4"/>
    <n v="50"/>
    <x v="46"/>
    <x v="46"/>
    <n v="80000"/>
    <n v="0.39999999999999997"/>
    <x v="1"/>
    <x v="0"/>
  </r>
  <r>
    <x v="2"/>
    <n v="1197831"/>
    <x v="255"/>
    <x v="1"/>
    <x v="11"/>
    <x v="13"/>
    <x v="5"/>
    <n v="45"/>
    <x v="22"/>
    <x v="66"/>
    <n v="168750.00000000003"/>
    <n v="0.60000000000000009"/>
    <x v="1"/>
    <x v="2"/>
  </r>
  <r>
    <x v="2"/>
    <n v="1197831"/>
    <x v="256"/>
    <x v="1"/>
    <x v="11"/>
    <x v="13"/>
    <x v="0"/>
    <n v="35"/>
    <x v="30"/>
    <x v="327"/>
    <n v="90562.499999999985"/>
    <n v="0.44999999999999996"/>
    <x v="1"/>
    <x v="8"/>
  </r>
  <r>
    <x v="2"/>
    <n v="1197831"/>
    <x v="257"/>
    <x v="1"/>
    <x v="11"/>
    <x v="13"/>
    <x v="1"/>
    <n v="35"/>
    <x v="30"/>
    <x v="327"/>
    <n v="90562.499999999985"/>
    <n v="0.44999999999999996"/>
    <x v="1"/>
    <x v="8"/>
  </r>
  <r>
    <x v="2"/>
    <n v="1197831"/>
    <x v="258"/>
    <x v="1"/>
    <x v="11"/>
    <x v="13"/>
    <x v="2"/>
    <n v="40"/>
    <x v="27"/>
    <x v="195"/>
    <n v="94499.999999999985"/>
    <n v="0.44999999999999996"/>
    <x v="1"/>
    <x v="1"/>
  </r>
  <r>
    <x v="2"/>
    <n v="1197831"/>
    <x v="259"/>
    <x v="1"/>
    <x v="11"/>
    <x v="13"/>
    <x v="3"/>
    <n v="40"/>
    <x v="47"/>
    <x v="149"/>
    <n v="82500"/>
    <n v="0.55000000000000004"/>
    <x v="1"/>
    <x v="1"/>
  </r>
  <r>
    <x v="2"/>
    <n v="1197831"/>
    <x v="260"/>
    <x v="1"/>
    <x v="11"/>
    <x v="13"/>
    <x v="4"/>
    <n v="35"/>
    <x v="44"/>
    <x v="208"/>
    <n v="48999.999999999993"/>
    <n v="0.39999999999999997"/>
    <x v="1"/>
    <x v="8"/>
  </r>
  <r>
    <x v="2"/>
    <n v="1197831"/>
    <x v="261"/>
    <x v="1"/>
    <x v="11"/>
    <x v="13"/>
    <x v="5"/>
    <n v="45"/>
    <x v="27"/>
    <x v="44"/>
    <n v="141750.00000000003"/>
    <n v="0.60000000000000009"/>
    <x v="1"/>
    <x v="2"/>
  </r>
  <r>
    <x v="2"/>
    <n v="1197831"/>
    <x v="262"/>
    <x v="1"/>
    <x v="11"/>
    <x v="13"/>
    <x v="0"/>
    <n v="30.000000000000004"/>
    <x v="21"/>
    <x v="346"/>
    <n v="91125"/>
    <n v="0.44999999999999996"/>
    <x v="1"/>
    <x v="18"/>
  </r>
  <r>
    <x v="2"/>
    <n v="1197831"/>
    <x v="263"/>
    <x v="1"/>
    <x v="11"/>
    <x v="13"/>
    <x v="1"/>
    <n v="30.000000000000004"/>
    <x v="21"/>
    <x v="346"/>
    <n v="91125"/>
    <n v="0.44999999999999996"/>
    <x v="1"/>
    <x v="18"/>
  </r>
  <r>
    <x v="2"/>
    <n v="1197831"/>
    <x v="264"/>
    <x v="1"/>
    <x v="11"/>
    <x v="13"/>
    <x v="2"/>
    <n v="55.000000000000007"/>
    <x v="24"/>
    <x v="222"/>
    <n v="148500"/>
    <n v="0.44999999999999996"/>
    <x v="1"/>
    <x v="4"/>
  </r>
  <r>
    <x v="2"/>
    <n v="1197831"/>
    <x v="265"/>
    <x v="1"/>
    <x v="11"/>
    <x v="13"/>
    <x v="3"/>
    <n v="55.000000000000007"/>
    <x v="33"/>
    <x v="347"/>
    <n v="143687.50000000003"/>
    <n v="0.55000000000000004"/>
    <x v="1"/>
    <x v="4"/>
  </r>
  <r>
    <x v="2"/>
    <n v="1197831"/>
    <x v="266"/>
    <x v="1"/>
    <x v="11"/>
    <x v="13"/>
    <x v="4"/>
    <n v="54.999999999999993"/>
    <x v="31"/>
    <x v="348"/>
    <n v="98999.999999999985"/>
    <n v="0.39999999999999997"/>
    <x v="1"/>
    <x v="13"/>
  </r>
  <r>
    <x v="2"/>
    <n v="1197831"/>
    <x v="267"/>
    <x v="1"/>
    <x v="11"/>
    <x v="13"/>
    <x v="5"/>
    <n v="65"/>
    <x v="25"/>
    <x v="108"/>
    <n v="253500.00000000003"/>
    <n v="0.60000000000000009"/>
    <x v="1"/>
    <x v="5"/>
  </r>
  <r>
    <x v="2"/>
    <n v="1197831"/>
    <x v="268"/>
    <x v="1"/>
    <x v="11"/>
    <x v="13"/>
    <x v="0"/>
    <n v="54.999999999999993"/>
    <x v="9"/>
    <x v="349"/>
    <n v="197999.99999999994"/>
    <n v="0.44999999999999996"/>
    <x v="1"/>
    <x v="13"/>
  </r>
  <r>
    <x v="2"/>
    <n v="1197831"/>
    <x v="269"/>
    <x v="1"/>
    <x v="11"/>
    <x v="13"/>
    <x v="1"/>
    <n v="54.999999999999993"/>
    <x v="9"/>
    <x v="349"/>
    <n v="197999.99999999994"/>
    <n v="0.44999999999999996"/>
    <x v="1"/>
    <x v="13"/>
  </r>
  <r>
    <x v="2"/>
    <n v="1197831"/>
    <x v="270"/>
    <x v="1"/>
    <x v="11"/>
    <x v="13"/>
    <x v="2"/>
    <n v="60"/>
    <x v="19"/>
    <x v="81"/>
    <n v="188999.99999999997"/>
    <n v="0.44999999999999996"/>
    <x v="1"/>
    <x v="3"/>
  </r>
  <r>
    <x v="2"/>
    <n v="1197831"/>
    <x v="271"/>
    <x v="1"/>
    <x v="11"/>
    <x v="13"/>
    <x v="3"/>
    <n v="60"/>
    <x v="20"/>
    <x v="77"/>
    <n v="181500.00000000003"/>
    <n v="0.55000000000000004"/>
    <x v="1"/>
    <x v="3"/>
  </r>
  <r>
    <x v="2"/>
    <n v="1197831"/>
    <x v="272"/>
    <x v="1"/>
    <x v="11"/>
    <x v="13"/>
    <x v="4"/>
    <n v="54.999999999999993"/>
    <x v="23"/>
    <x v="350"/>
    <n v="109999.99999999997"/>
    <n v="0.39999999999999997"/>
    <x v="1"/>
    <x v="13"/>
  </r>
  <r>
    <x v="2"/>
    <n v="1197831"/>
    <x v="273"/>
    <x v="1"/>
    <x v="11"/>
    <x v="13"/>
    <x v="5"/>
    <n v="65"/>
    <x v="29"/>
    <x v="63"/>
    <n v="292500.00000000006"/>
    <n v="0.60000000000000009"/>
    <x v="1"/>
    <x v="5"/>
  </r>
  <r>
    <x v="0"/>
    <n v="1185732"/>
    <x v="274"/>
    <x v="1"/>
    <x v="11"/>
    <x v="13"/>
    <x v="0"/>
    <n v="35"/>
    <x v="32"/>
    <x v="159"/>
    <n v="59500"/>
    <n v="0.4"/>
    <x v="1"/>
    <x v="8"/>
  </r>
  <r>
    <x v="0"/>
    <n v="1185732"/>
    <x v="275"/>
    <x v="1"/>
    <x v="11"/>
    <x v="13"/>
    <x v="1"/>
    <n v="35"/>
    <x v="37"/>
    <x v="122"/>
    <n v="27562.5"/>
    <n v="0.35"/>
    <x v="1"/>
    <x v="8"/>
  </r>
  <r>
    <x v="0"/>
    <n v="1185732"/>
    <x v="276"/>
    <x v="1"/>
    <x v="11"/>
    <x v="13"/>
    <x v="2"/>
    <n v="25"/>
    <x v="37"/>
    <x v="182"/>
    <n v="19687.5"/>
    <n v="0.35"/>
    <x v="1"/>
    <x v="7"/>
  </r>
  <r>
    <x v="0"/>
    <n v="1185732"/>
    <x v="277"/>
    <x v="1"/>
    <x v="11"/>
    <x v="13"/>
    <x v="3"/>
    <n v="30.000000000000004"/>
    <x v="41"/>
    <x v="305"/>
    <n v="9000.0000000000018"/>
    <n v="0.4"/>
    <x v="1"/>
    <x v="18"/>
  </r>
  <r>
    <x v="0"/>
    <n v="1185732"/>
    <x v="278"/>
    <x v="3"/>
    <x v="12"/>
    <x v="14"/>
    <x v="4"/>
    <n v="44.999999999999993"/>
    <x v="35"/>
    <x v="351"/>
    <n v="19687.499999999996"/>
    <n v="0.35"/>
    <x v="1"/>
    <x v="39"/>
  </r>
  <r>
    <x v="0"/>
    <n v="1185732"/>
    <x v="279"/>
    <x v="3"/>
    <x v="12"/>
    <x v="14"/>
    <x v="5"/>
    <n v="35"/>
    <x v="37"/>
    <x v="122"/>
    <n v="39375"/>
    <n v="0.5"/>
    <x v="1"/>
    <x v="8"/>
  </r>
  <r>
    <x v="0"/>
    <n v="1185732"/>
    <x v="280"/>
    <x v="3"/>
    <x v="12"/>
    <x v="14"/>
    <x v="0"/>
    <n v="35"/>
    <x v="33"/>
    <x v="158"/>
    <n v="66500"/>
    <n v="0.4"/>
    <x v="1"/>
    <x v="8"/>
  </r>
  <r>
    <x v="0"/>
    <n v="1185732"/>
    <x v="281"/>
    <x v="3"/>
    <x v="12"/>
    <x v="14"/>
    <x v="1"/>
    <n v="35"/>
    <x v="35"/>
    <x v="317"/>
    <n v="15312.499999999998"/>
    <n v="0.35"/>
    <x v="1"/>
    <x v="8"/>
  </r>
  <r>
    <x v="0"/>
    <n v="1185732"/>
    <x v="282"/>
    <x v="3"/>
    <x v="12"/>
    <x v="14"/>
    <x v="2"/>
    <n v="25"/>
    <x v="36"/>
    <x v="317"/>
    <n v="15312.499999999998"/>
    <n v="0.35"/>
    <x v="1"/>
    <x v="7"/>
  </r>
  <r>
    <x v="0"/>
    <n v="1185732"/>
    <x v="283"/>
    <x v="3"/>
    <x v="12"/>
    <x v="14"/>
    <x v="3"/>
    <n v="30.000000000000004"/>
    <x v="50"/>
    <x v="352"/>
    <n v="6000.0000000000009"/>
    <n v="0.4"/>
    <x v="1"/>
    <x v="18"/>
  </r>
  <r>
    <x v="0"/>
    <n v="1185732"/>
    <x v="284"/>
    <x v="3"/>
    <x v="12"/>
    <x v="14"/>
    <x v="4"/>
    <n v="44.999999999999993"/>
    <x v="35"/>
    <x v="351"/>
    <n v="19687.499999999996"/>
    <n v="0.35"/>
    <x v="1"/>
    <x v="39"/>
  </r>
  <r>
    <x v="0"/>
    <n v="1185732"/>
    <x v="285"/>
    <x v="3"/>
    <x v="12"/>
    <x v="14"/>
    <x v="5"/>
    <n v="35"/>
    <x v="40"/>
    <x v="136"/>
    <n v="35000"/>
    <n v="0.5"/>
    <x v="1"/>
    <x v="8"/>
  </r>
  <r>
    <x v="0"/>
    <n v="1185732"/>
    <x v="286"/>
    <x v="3"/>
    <x v="12"/>
    <x v="14"/>
    <x v="0"/>
    <n v="40"/>
    <x v="58"/>
    <x v="353"/>
    <n v="67200"/>
    <n v="0.4"/>
    <x v="1"/>
    <x v="1"/>
  </r>
  <r>
    <x v="0"/>
    <n v="1185732"/>
    <x v="287"/>
    <x v="3"/>
    <x v="12"/>
    <x v="14"/>
    <x v="1"/>
    <n v="40"/>
    <x v="38"/>
    <x v="123"/>
    <n v="14000"/>
    <n v="0.35"/>
    <x v="1"/>
    <x v="1"/>
  </r>
  <r>
    <x v="0"/>
    <n v="1185732"/>
    <x v="288"/>
    <x v="3"/>
    <x v="12"/>
    <x v="14"/>
    <x v="2"/>
    <n v="30.000000000000004"/>
    <x v="42"/>
    <x v="354"/>
    <n v="15750.000000000002"/>
    <n v="0.35"/>
    <x v="1"/>
    <x v="18"/>
  </r>
  <r>
    <x v="0"/>
    <n v="1185732"/>
    <x v="289"/>
    <x v="3"/>
    <x v="12"/>
    <x v="14"/>
    <x v="3"/>
    <n v="35"/>
    <x v="59"/>
    <x v="355"/>
    <n v="0"/>
    <n v="0.4"/>
    <x v="1"/>
    <x v="46"/>
  </r>
  <r>
    <x v="0"/>
    <n v="1185732"/>
    <x v="290"/>
    <x v="3"/>
    <x v="12"/>
    <x v="14"/>
    <x v="4"/>
    <n v="50"/>
    <x v="50"/>
    <x v="310"/>
    <n v="8750"/>
    <n v="0.35"/>
    <x v="1"/>
    <x v="0"/>
  </r>
  <r>
    <x v="0"/>
    <n v="1185732"/>
    <x v="291"/>
    <x v="3"/>
    <x v="12"/>
    <x v="14"/>
    <x v="5"/>
    <n v="40"/>
    <x v="42"/>
    <x v="129"/>
    <n v="30000"/>
    <n v="0.5"/>
    <x v="1"/>
    <x v="1"/>
  </r>
  <r>
    <x v="0"/>
    <n v="1185732"/>
    <x v="292"/>
    <x v="3"/>
    <x v="12"/>
    <x v="14"/>
    <x v="0"/>
    <n v="40"/>
    <x v="47"/>
    <x v="149"/>
    <n v="60000"/>
    <n v="0.4"/>
    <x v="1"/>
    <x v="1"/>
  </r>
  <r>
    <x v="0"/>
    <n v="1185732"/>
    <x v="293"/>
    <x v="3"/>
    <x v="12"/>
    <x v="14"/>
    <x v="1"/>
    <n v="35"/>
    <x v="41"/>
    <x v="320"/>
    <n v="9187.5"/>
    <n v="0.35"/>
    <x v="1"/>
    <x v="8"/>
  </r>
  <r>
    <x v="0"/>
    <n v="1185732"/>
    <x v="294"/>
    <x v="3"/>
    <x v="12"/>
    <x v="14"/>
    <x v="2"/>
    <n v="25.000000000000007"/>
    <x v="41"/>
    <x v="356"/>
    <n v="6562.5000000000009"/>
    <n v="0.35"/>
    <x v="1"/>
    <x v="44"/>
  </r>
  <r>
    <x v="0"/>
    <n v="1185732"/>
    <x v="295"/>
    <x v="3"/>
    <x v="12"/>
    <x v="14"/>
    <x v="3"/>
    <n v="30"/>
    <x v="59"/>
    <x v="355"/>
    <n v="0"/>
    <n v="0.4"/>
    <x v="1"/>
    <x v="46"/>
  </r>
  <r>
    <x v="0"/>
    <n v="1185732"/>
    <x v="296"/>
    <x v="3"/>
    <x v="12"/>
    <x v="14"/>
    <x v="4"/>
    <n v="45"/>
    <x v="52"/>
    <x v="186"/>
    <n v="3937.4999999999995"/>
    <n v="0.35"/>
    <x v="1"/>
    <x v="2"/>
  </r>
  <r>
    <x v="0"/>
    <n v="1185732"/>
    <x v="297"/>
    <x v="3"/>
    <x v="12"/>
    <x v="14"/>
    <x v="5"/>
    <n v="35"/>
    <x v="42"/>
    <x v="304"/>
    <n v="26250"/>
    <n v="0.5"/>
    <x v="1"/>
    <x v="8"/>
  </r>
  <r>
    <x v="0"/>
    <n v="1185732"/>
    <x v="298"/>
    <x v="3"/>
    <x v="12"/>
    <x v="14"/>
    <x v="0"/>
    <n v="45"/>
    <x v="58"/>
    <x v="357"/>
    <n v="75600"/>
    <n v="0.4"/>
    <x v="1"/>
    <x v="2"/>
  </r>
  <r>
    <x v="0"/>
    <n v="1185732"/>
    <x v="299"/>
    <x v="3"/>
    <x v="12"/>
    <x v="14"/>
    <x v="1"/>
    <n v="40.000000000000007"/>
    <x v="35"/>
    <x v="358"/>
    <n v="17500"/>
    <n v="0.35"/>
    <x v="1"/>
    <x v="38"/>
  </r>
  <r>
    <x v="0"/>
    <n v="1185732"/>
    <x v="300"/>
    <x v="3"/>
    <x v="12"/>
    <x v="14"/>
    <x v="2"/>
    <n v="35"/>
    <x v="38"/>
    <x v="319"/>
    <n v="12250"/>
    <n v="0.35"/>
    <x v="1"/>
    <x v="8"/>
  </r>
  <r>
    <x v="0"/>
    <n v="1185732"/>
    <x v="301"/>
    <x v="3"/>
    <x v="12"/>
    <x v="14"/>
    <x v="3"/>
    <n v="35"/>
    <x v="52"/>
    <x v="308"/>
    <n v="3500"/>
    <n v="0.4"/>
    <x v="1"/>
    <x v="8"/>
  </r>
  <r>
    <x v="0"/>
    <n v="1185732"/>
    <x v="302"/>
    <x v="3"/>
    <x v="12"/>
    <x v="14"/>
    <x v="4"/>
    <n v="49.999999999999993"/>
    <x v="50"/>
    <x v="359"/>
    <n v="8749.9999999999982"/>
    <n v="0.35"/>
    <x v="1"/>
    <x v="23"/>
  </r>
  <r>
    <x v="0"/>
    <n v="1185732"/>
    <x v="303"/>
    <x v="3"/>
    <x v="12"/>
    <x v="14"/>
    <x v="5"/>
    <n v="54.999999999999993"/>
    <x v="42"/>
    <x v="360"/>
    <n v="41249.999999999993"/>
    <n v="0.5"/>
    <x v="1"/>
    <x v="13"/>
  </r>
  <r>
    <x v="0"/>
    <n v="1185732"/>
    <x v="304"/>
    <x v="3"/>
    <x v="12"/>
    <x v="14"/>
    <x v="0"/>
    <n v="40"/>
    <x v="46"/>
    <x v="175"/>
    <n v="64000"/>
    <n v="0.4"/>
    <x v="1"/>
    <x v="1"/>
  </r>
  <r>
    <x v="0"/>
    <n v="1185732"/>
    <x v="305"/>
    <x v="3"/>
    <x v="12"/>
    <x v="14"/>
    <x v="1"/>
    <n v="35.000000000000007"/>
    <x v="42"/>
    <x v="307"/>
    <n v="18375"/>
    <n v="0.35"/>
    <x v="1"/>
    <x v="47"/>
  </r>
  <r>
    <x v="0"/>
    <n v="1185732"/>
    <x v="306"/>
    <x v="3"/>
    <x v="12"/>
    <x v="14"/>
    <x v="2"/>
    <n v="30.000000000000004"/>
    <x v="36"/>
    <x v="307"/>
    <n v="18375"/>
    <n v="0.35"/>
    <x v="1"/>
    <x v="18"/>
  </r>
  <r>
    <x v="0"/>
    <n v="1185732"/>
    <x v="307"/>
    <x v="3"/>
    <x v="12"/>
    <x v="14"/>
    <x v="3"/>
    <n v="30.000000000000004"/>
    <x v="42"/>
    <x v="354"/>
    <n v="18000.000000000004"/>
    <n v="0.4"/>
    <x v="1"/>
    <x v="18"/>
  </r>
  <r>
    <x v="0"/>
    <n v="1185732"/>
    <x v="308"/>
    <x v="3"/>
    <x v="12"/>
    <x v="14"/>
    <x v="4"/>
    <n v="45"/>
    <x v="42"/>
    <x v="314"/>
    <n v="23625"/>
    <n v="0.35"/>
    <x v="1"/>
    <x v="2"/>
  </r>
  <r>
    <x v="0"/>
    <n v="1185732"/>
    <x v="309"/>
    <x v="3"/>
    <x v="12"/>
    <x v="14"/>
    <x v="5"/>
    <n v="50"/>
    <x v="45"/>
    <x v="133"/>
    <n v="81250"/>
    <n v="0.5"/>
    <x v="1"/>
    <x v="0"/>
  </r>
  <r>
    <x v="0"/>
    <n v="1185732"/>
    <x v="310"/>
    <x v="3"/>
    <x v="12"/>
    <x v="14"/>
    <x v="0"/>
    <n v="45"/>
    <x v="20"/>
    <x v="112"/>
    <n v="99000"/>
    <n v="0.4"/>
    <x v="1"/>
    <x v="2"/>
  </r>
  <r>
    <x v="0"/>
    <n v="1185732"/>
    <x v="311"/>
    <x v="3"/>
    <x v="12"/>
    <x v="14"/>
    <x v="1"/>
    <n v="40.000000000000007"/>
    <x v="48"/>
    <x v="202"/>
    <n v="42000"/>
    <n v="0.35"/>
    <x v="1"/>
    <x v="38"/>
  </r>
  <r>
    <x v="0"/>
    <n v="1185732"/>
    <x v="312"/>
    <x v="3"/>
    <x v="12"/>
    <x v="14"/>
    <x v="2"/>
    <n v="35"/>
    <x v="37"/>
    <x v="122"/>
    <n v="27562.5"/>
    <n v="0.35"/>
    <x v="1"/>
    <x v="8"/>
  </r>
  <r>
    <x v="0"/>
    <n v="1185732"/>
    <x v="313"/>
    <x v="3"/>
    <x v="12"/>
    <x v="14"/>
    <x v="3"/>
    <n v="35"/>
    <x v="36"/>
    <x v="183"/>
    <n v="24500"/>
    <n v="0.4"/>
    <x v="1"/>
    <x v="8"/>
  </r>
  <r>
    <x v="0"/>
    <n v="1185732"/>
    <x v="314"/>
    <x v="3"/>
    <x v="12"/>
    <x v="14"/>
    <x v="4"/>
    <n v="45"/>
    <x v="36"/>
    <x v="122"/>
    <n v="27562.5"/>
    <n v="0.35"/>
    <x v="1"/>
    <x v="2"/>
  </r>
  <r>
    <x v="0"/>
    <n v="1185732"/>
    <x v="315"/>
    <x v="3"/>
    <x v="12"/>
    <x v="14"/>
    <x v="5"/>
    <n v="50"/>
    <x v="44"/>
    <x v="160"/>
    <n v="87500"/>
    <n v="0.5"/>
    <x v="1"/>
    <x v="0"/>
  </r>
  <r>
    <x v="0"/>
    <n v="1185732"/>
    <x v="316"/>
    <x v="3"/>
    <x v="12"/>
    <x v="14"/>
    <x v="0"/>
    <n v="45"/>
    <x v="23"/>
    <x v="38"/>
    <n v="90000"/>
    <n v="0.4"/>
    <x v="1"/>
    <x v="2"/>
  </r>
  <r>
    <x v="0"/>
    <n v="1185732"/>
    <x v="317"/>
    <x v="3"/>
    <x v="12"/>
    <x v="14"/>
    <x v="1"/>
    <n v="45.000000000000007"/>
    <x v="34"/>
    <x v="196"/>
    <n v="43312.5"/>
    <n v="0.35"/>
    <x v="1"/>
    <x v="14"/>
  </r>
  <r>
    <x v="0"/>
    <n v="1185732"/>
    <x v="318"/>
    <x v="3"/>
    <x v="12"/>
    <x v="14"/>
    <x v="2"/>
    <n v="40"/>
    <x v="40"/>
    <x v="135"/>
    <n v="28000"/>
    <n v="0.35"/>
    <x v="1"/>
    <x v="1"/>
  </r>
  <r>
    <x v="0"/>
    <n v="1185732"/>
    <x v="319"/>
    <x v="3"/>
    <x v="12"/>
    <x v="14"/>
    <x v="3"/>
    <n v="30.000000000000004"/>
    <x v="35"/>
    <x v="361"/>
    <n v="15000.000000000004"/>
    <n v="0.4"/>
    <x v="1"/>
    <x v="18"/>
  </r>
  <r>
    <x v="0"/>
    <n v="1185732"/>
    <x v="320"/>
    <x v="3"/>
    <x v="12"/>
    <x v="14"/>
    <x v="4"/>
    <n v="40"/>
    <x v="38"/>
    <x v="123"/>
    <n v="14000"/>
    <n v="0.35"/>
    <x v="1"/>
    <x v="1"/>
  </r>
  <r>
    <x v="0"/>
    <n v="1185732"/>
    <x v="321"/>
    <x v="3"/>
    <x v="12"/>
    <x v="14"/>
    <x v="5"/>
    <n v="45"/>
    <x v="34"/>
    <x v="118"/>
    <n v="61875"/>
    <n v="0.5"/>
    <x v="1"/>
    <x v="2"/>
  </r>
  <r>
    <x v="0"/>
    <n v="1185732"/>
    <x v="322"/>
    <x v="3"/>
    <x v="12"/>
    <x v="14"/>
    <x v="0"/>
    <n v="40"/>
    <x v="46"/>
    <x v="175"/>
    <n v="64000"/>
    <n v="0.4"/>
    <x v="1"/>
    <x v="1"/>
  </r>
  <r>
    <x v="0"/>
    <n v="1185732"/>
    <x v="323"/>
    <x v="3"/>
    <x v="12"/>
    <x v="14"/>
    <x v="1"/>
    <n v="35.000000000000007"/>
    <x v="40"/>
    <x v="313"/>
    <n v="24500.000000000004"/>
    <n v="0.35"/>
    <x v="1"/>
    <x v="47"/>
  </r>
  <r>
    <x v="0"/>
    <n v="1185732"/>
    <x v="324"/>
    <x v="3"/>
    <x v="12"/>
    <x v="14"/>
    <x v="2"/>
    <n v="20"/>
    <x v="38"/>
    <x v="184"/>
    <n v="7000"/>
    <n v="0.35"/>
    <x v="1"/>
    <x v="17"/>
  </r>
  <r>
    <x v="0"/>
    <n v="1185732"/>
    <x v="325"/>
    <x v="3"/>
    <x v="12"/>
    <x v="14"/>
    <x v="3"/>
    <n v="20"/>
    <x v="41"/>
    <x v="362"/>
    <n v="6000"/>
    <n v="0.4"/>
    <x v="1"/>
    <x v="17"/>
  </r>
  <r>
    <x v="0"/>
    <n v="1185732"/>
    <x v="326"/>
    <x v="3"/>
    <x v="12"/>
    <x v="14"/>
    <x v="4"/>
    <n v="30"/>
    <x v="41"/>
    <x v="363"/>
    <n v="7874.9999999999991"/>
    <n v="0.35"/>
    <x v="1"/>
    <x v="9"/>
  </r>
  <r>
    <x v="0"/>
    <n v="1185732"/>
    <x v="327"/>
    <x v="3"/>
    <x v="12"/>
    <x v="14"/>
    <x v="5"/>
    <n v="35"/>
    <x v="42"/>
    <x v="304"/>
    <n v="26250"/>
    <n v="0.5"/>
    <x v="1"/>
    <x v="8"/>
  </r>
  <r>
    <x v="0"/>
    <n v="1185732"/>
    <x v="328"/>
    <x v="3"/>
    <x v="12"/>
    <x v="14"/>
    <x v="0"/>
    <n v="40"/>
    <x v="45"/>
    <x v="197"/>
    <n v="52000"/>
    <n v="0.4"/>
    <x v="1"/>
    <x v="1"/>
  </r>
  <r>
    <x v="0"/>
    <n v="1185732"/>
    <x v="329"/>
    <x v="3"/>
    <x v="12"/>
    <x v="14"/>
    <x v="1"/>
    <n v="30"/>
    <x v="42"/>
    <x v="187"/>
    <n v="15749.999999999998"/>
    <n v="0.35"/>
    <x v="1"/>
    <x v="9"/>
  </r>
  <r>
    <x v="0"/>
    <n v="1185732"/>
    <x v="330"/>
    <x v="3"/>
    <x v="12"/>
    <x v="14"/>
    <x v="2"/>
    <n v="30"/>
    <x v="50"/>
    <x v="362"/>
    <n v="5250"/>
    <n v="0.35"/>
    <x v="1"/>
    <x v="9"/>
  </r>
  <r>
    <x v="0"/>
    <n v="1185732"/>
    <x v="331"/>
    <x v="3"/>
    <x v="12"/>
    <x v="14"/>
    <x v="3"/>
    <n v="30"/>
    <x v="52"/>
    <x v="364"/>
    <n v="3000"/>
    <n v="0.4"/>
    <x v="1"/>
    <x v="9"/>
  </r>
  <r>
    <x v="0"/>
    <n v="1185732"/>
    <x v="332"/>
    <x v="3"/>
    <x v="12"/>
    <x v="14"/>
    <x v="4"/>
    <n v="40"/>
    <x v="52"/>
    <x v="365"/>
    <n v="3500"/>
    <n v="0.35"/>
    <x v="1"/>
    <x v="1"/>
  </r>
  <r>
    <x v="0"/>
    <n v="1185732"/>
    <x v="333"/>
    <x v="3"/>
    <x v="12"/>
    <x v="14"/>
    <x v="5"/>
    <n v="44.999999999999993"/>
    <x v="42"/>
    <x v="303"/>
    <n v="33749.999999999993"/>
    <n v="0.5"/>
    <x v="1"/>
    <x v="37"/>
  </r>
  <r>
    <x v="0"/>
    <n v="1185732"/>
    <x v="334"/>
    <x v="3"/>
    <x v="12"/>
    <x v="14"/>
    <x v="0"/>
    <n v="40"/>
    <x v="48"/>
    <x v="150"/>
    <n v="48000"/>
    <n v="0.4"/>
    <x v="1"/>
    <x v="1"/>
  </r>
  <r>
    <x v="0"/>
    <n v="1185732"/>
    <x v="335"/>
    <x v="3"/>
    <x v="12"/>
    <x v="14"/>
    <x v="1"/>
    <n v="30.000000000000004"/>
    <x v="42"/>
    <x v="354"/>
    <n v="15750.000000000002"/>
    <n v="0.35"/>
    <x v="1"/>
    <x v="18"/>
  </r>
  <r>
    <x v="0"/>
    <n v="1185732"/>
    <x v="336"/>
    <x v="3"/>
    <x v="12"/>
    <x v="14"/>
    <x v="2"/>
    <n v="30.000000000000004"/>
    <x v="60"/>
    <x v="366"/>
    <n v="9975"/>
    <n v="0.35"/>
    <x v="1"/>
    <x v="18"/>
  </r>
  <r>
    <x v="0"/>
    <n v="1185732"/>
    <x v="337"/>
    <x v="3"/>
    <x v="12"/>
    <x v="14"/>
    <x v="3"/>
    <n v="30.000000000000004"/>
    <x v="35"/>
    <x v="361"/>
    <n v="15000.000000000004"/>
    <n v="0.4"/>
    <x v="1"/>
    <x v="18"/>
  </r>
  <r>
    <x v="0"/>
    <n v="1185732"/>
    <x v="338"/>
    <x v="3"/>
    <x v="12"/>
    <x v="14"/>
    <x v="4"/>
    <n v="49.999999999999993"/>
    <x v="38"/>
    <x v="367"/>
    <n v="17499.999999999996"/>
    <n v="0.35"/>
    <x v="1"/>
    <x v="23"/>
  </r>
  <r>
    <x v="0"/>
    <n v="1185732"/>
    <x v="339"/>
    <x v="3"/>
    <x v="12"/>
    <x v="14"/>
    <x v="5"/>
    <n v="54.999999999999986"/>
    <x v="40"/>
    <x v="368"/>
    <n v="54999.999999999985"/>
    <n v="0.5"/>
    <x v="1"/>
    <x v="13"/>
  </r>
  <r>
    <x v="0"/>
    <n v="1185732"/>
    <x v="340"/>
    <x v="3"/>
    <x v="12"/>
    <x v="14"/>
    <x v="0"/>
    <n v="49.999999999999993"/>
    <x v="31"/>
    <x v="369"/>
    <n v="90000"/>
    <n v="0.4"/>
    <x v="1"/>
    <x v="23"/>
  </r>
  <r>
    <x v="0"/>
    <n v="1185732"/>
    <x v="341"/>
    <x v="3"/>
    <x v="12"/>
    <x v="14"/>
    <x v="1"/>
    <n v="40"/>
    <x v="43"/>
    <x v="124"/>
    <n v="35000"/>
    <n v="0.35"/>
    <x v="1"/>
    <x v="1"/>
  </r>
  <r>
    <x v="0"/>
    <n v="1185732"/>
    <x v="342"/>
    <x v="3"/>
    <x v="12"/>
    <x v="14"/>
    <x v="2"/>
    <n v="40"/>
    <x v="40"/>
    <x v="135"/>
    <n v="28000"/>
    <n v="0.35"/>
    <x v="1"/>
    <x v="1"/>
  </r>
  <r>
    <x v="0"/>
    <n v="1185732"/>
    <x v="343"/>
    <x v="3"/>
    <x v="12"/>
    <x v="14"/>
    <x v="3"/>
    <n v="40"/>
    <x v="42"/>
    <x v="129"/>
    <n v="24000"/>
    <n v="0.4"/>
    <x v="1"/>
    <x v="1"/>
  </r>
  <r>
    <x v="0"/>
    <n v="1185732"/>
    <x v="344"/>
    <x v="3"/>
    <x v="12"/>
    <x v="14"/>
    <x v="4"/>
    <n v="49.999999999999993"/>
    <x v="42"/>
    <x v="370"/>
    <n v="26249.999999999993"/>
    <n v="0.35"/>
    <x v="1"/>
    <x v="48"/>
  </r>
  <r>
    <x v="0"/>
    <n v="1185732"/>
    <x v="345"/>
    <x v="3"/>
    <x v="12"/>
    <x v="14"/>
    <x v="5"/>
    <n v="54.999999999999986"/>
    <x v="43"/>
    <x v="371"/>
    <n v="68749.999999999985"/>
    <n v="0.5"/>
    <x v="1"/>
    <x v="13"/>
  </r>
  <r>
    <x v="2"/>
    <n v="1197831"/>
    <x v="346"/>
    <x v="3"/>
    <x v="12"/>
    <x v="14"/>
    <x v="0"/>
    <n v="20"/>
    <x v="21"/>
    <x v="200"/>
    <n v="53999.999999999993"/>
    <n v="0.39999999999999997"/>
    <x v="1"/>
    <x v="17"/>
  </r>
  <r>
    <x v="2"/>
    <n v="1197831"/>
    <x v="347"/>
    <x v="3"/>
    <x v="12"/>
    <x v="14"/>
    <x v="1"/>
    <n v="30"/>
    <x v="21"/>
    <x v="161"/>
    <n v="81000"/>
    <n v="0.39999999999999997"/>
    <x v="1"/>
    <x v="9"/>
  </r>
  <r>
    <x v="2"/>
    <n v="1197831"/>
    <x v="348"/>
    <x v="3"/>
    <x v="12"/>
    <x v="14"/>
    <x v="2"/>
    <n v="30"/>
    <x v="33"/>
    <x v="332"/>
    <n v="56999.999999999993"/>
    <n v="0.39999999999999997"/>
    <x v="1"/>
    <x v="9"/>
  </r>
  <r>
    <x v="2"/>
    <n v="1197831"/>
    <x v="349"/>
    <x v="3"/>
    <x v="12"/>
    <x v="14"/>
    <x v="3"/>
    <n v="35"/>
    <x v="33"/>
    <x v="158"/>
    <n v="83125"/>
    <n v="0.5"/>
    <x v="1"/>
    <x v="8"/>
  </r>
  <r>
    <x v="2"/>
    <n v="1197831"/>
    <x v="350"/>
    <x v="1"/>
    <x v="13"/>
    <x v="15"/>
    <x v="4"/>
    <n v="40"/>
    <x v="45"/>
    <x v="197"/>
    <n v="45500"/>
    <n v="0.35"/>
    <x v="1"/>
    <x v="1"/>
  </r>
  <r>
    <x v="2"/>
    <n v="1197831"/>
    <x v="351"/>
    <x v="1"/>
    <x v="13"/>
    <x v="15"/>
    <x v="5"/>
    <n v="35"/>
    <x v="33"/>
    <x v="158"/>
    <n v="91437.500000000015"/>
    <n v="0.55000000000000004"/>
    <x v="1"/>
    <x v="8"/>
  </r>
  <r>
    <x v="2"/>
    <n v="1197831"/>
    <x v="352"/>
    <x v="1"/>
    <x v="13"/>
    <x v="15"/>
    <x v="0"/>
    <n v="25"/>
    <x v="22"/>
    <x v="372"/>
    <n v="62499.999999999993"/>
    <n v="0.39999999999999997"/>
    <x v="1"/>
    <x v="7"/>
  </r>
  <r>
    <x v="2"/>
    <n v="1197831"/>
    <x v="353"/>
    <x v="1"/>
    <x v="13"/>
    <x v="15"/>
    <x v="1"/>
    <n v="35"/>
    <x v="24"/>
    <x v="195"/>
    <n v="84000"/>
    <n v="0.39999999999999997"/>
    <x v="1"/>
    <x v="8"/>
  </r>
  <r>
    <x v="2"/>
    <n v="1197831"/>
    <x v="354"/>
    <x v="1"/>
    <x v="13"/>
    <x v="15"/>
    <x v="2"/>
    <n v="35"/>
    <x v="32"/>
    <x v="159"/>
    <n v="59499.999999999993"/>
    <n v="0.39999999999999997"/>
    <x v="1"/>
    <x v="8"/>
  </r>
  <r>
    <x v="2"/>
    <n v="1197831"/>
    <x v="355"/>
    <x v="1"/>
    <x v="13"/>
    <x v="15"/>
    <x v="3"/>
    <n v="35"/>
    <x v="47"/>
    <x v="333"/>
    <n v="65625"/>
    <n v="0.5"/>
    <x v="1"/>
    <x v="8"/>
  </r>
  <r>
    <x v="2"/>
    <n v="1197831"/>
    <x v="356"/>
    <x v="1"/>
    <x v="13"/>
    <x v="15"/>
    <x v="4"/>
    <n v="40"/>
    <x v="43"/>
    <x v="124"/>
    <n v="35000"/>
    <n v="0.35"/>
    <x v="1"/>
    <x v="1"/>
  </r>
  <r>
    <x v="2"/>
    <n v="1197831"/>
    <x v="357"/>
    <x v="1"/>
    <x v="13"/>
    <x v="15"/>
    <x v="5"/>
    <n v="35"/>
    <x v="31"/>
    <x v="154"/>
    <n v="86625"/>
    <n v="0.55000000000000004"/>
    <x v="1"/>
    <x v="8"/>
  </r>
  <r>
    <x v="2"/>
    <n v="1197831"/>
    <x v="358"/>
    <x v="1"/>
    <x v="13"/>
    <x v="15"/>
    <x v="0"/>
    <n v="30"/>
    <x v="22"/>
    <x v="205"/>
    <n v="84374.999999999985"/>
    <n v="0.44999999999999996"/>
    <x v="1"/>
    <x v="9"/>
  </r>
  <r>
    <x v="2"/>
    <n v="1197831"/>
    <x v="359"/>
    <x v="1"/>
    <x v="13"/>
    <x v="15"/>
    <x v="1"/>
    <n v="40"/>
    <x v="22"/>
    <x v="53"/>
    <n v="112499.99999999999"/>
    <n v="0.44999999999999996"/>
    <x v="1"/>
    <x v="1"/>
  </r>
  <r>
    <x v="2"/>
    <n v="1197831"/>
    <x v="360"/>
    <x v="1"/>
    <x v="13"/>
    <x v="15"/>
    <x v="2"/>
    <n v="30"/>
    <x v="31"/>
    <x v="200"/>
    <n v="60749.999999999993"/>
    <n v="0.44999999999999996"/>
    <x v="1"/>
    <x v="9"/>
  </r>
  <r>
    <x v="2"/>
    <n v="1197831"/>
    <x v="361"/>
    <x v="1"/>
    <x v="13"/>
    <x v="15"/>
    <x v="3"/>
    <n v="35"/>
    <x v="44"/>
    <x v="208"/>
    <n v="67375"/>
    <n v="0.55000000000000004"/>
    <x v="1"/>
    <x v="8"/>
  </r>
  <r>
    <x v="2"/>
    <n v="1197831"/>
    <x v="362"/>
    <x v="1"/>
    <x v="13"/>
    <x v="15"/>
    <x v="4"/>
    <n v="40"/>
    <x v="43"/>
    <x v="124"/>
    <n v="40000"/>
    <n v="0.39999999999999997"/>
    <x v="1"/>
    <x v="1"/>
  </r>
  <r>
    <x v="2"/>
    <n v="1197831"/>
    <x v="363"/>
    <x v="1"/>
    <x v="13"/>
    <x v="15"/>
    <x v="5"/>
    <n v="35"/>
    <x v="46"/>
    <x v="162"/>
    <n v="84000.000000000015"/>
    <n v="0.60000000000000009"/>
    <x v="1"/>
    <x v="8"/>
  </r>
  <r>
    <x v="2"/>
    <n v="1197831"/>
    <x v="364"/>
    <x v="1"/>
    <x v="13"/>
    <x v="15"/>
    <x v="0"/>
    <n v="20"/>
    <x v="25"/>
    <x v="197"/>
    <n v="58499.999999999993"/>
    <n v="0.44999999999999996"/>
    <x v="1"/>
    <x v="17"/>
  </r>
  <r>
    <x v="2"/>
    <n v="1197831"/>
    <x v="365"/>
    <x v="1"/>
    <x v="13"/>
    <x v="15"/>
    <x v="1"/>
    <n v="20.000000000000007"/>
    <x v="25"/>
    <x v="373"/>
    <n v="58500.000000000015"/>
    <n v="0.44999999999999996"/>
    <x v="1"/>
    <x v="49"/>
  </r>
  <r>
    <x v="2"/>
    <n v="1197831"/>
    <x v="366"/>
    <x v="1"/>
    <x v="13"/>
    <x v="15"/>
    <x v="2"/>
    <n v="14.999999999999996"/>
    <x v="33"/>
    <x v="374"/>
    <n v="32062.499999999989"/>
    <n v="0.44999999999999996"/>
    <x v="1"/>
    <x v="45"/>
  </r>
  <r>
    <x v="2"/>
    <n v="1197831"/>
    <x v="367"/>
    <x v="1"/>
    <x v="13"/>
    <x v="15"/>
    <x v="3"/>
    <n v="20.000000000000007"/>
    <x v="47"/>
    <x v="375"/>
    <n v="41250.000000000022"/>
    <n v="0.55000000000000004"/>
    <x v="1"/>
    <x v="50"/>
  </r>
  <r>
    <x v="2"/>
    <n v="1197831"/>
    <x v="368"/>
    <x v="1"/>
    <x v="13"/>
    <x v="15"/>
    <x v="4"/>
    <n v="25"/>
    <x v="34"/>
    <x v="376"/>
    <n v="27499.999999999996"/>
    <n v="0.39999999999999997"/>
    <x v="1"/>
    <x v="7"/>
  </r>
  <r>
    <x v="2"/>
    <n v="1197831"/>
    <x v="369"/>
    <x v="1"/>
    <x v="13"/>
    <x v="15"/>
    <x v="5"/>
    <n v="20.000000000000007"/>
    <x v="20"/>
    <x v="377"/>
    <n v="66000.000000000029"/>
    <n v="0.60000000000000009"/>
    <x v="1"/>
    <x v="50"/>
  </r>
  <r>
    <x v="2"/>
    <n v="1197831"/>
    <x v="370"/>
    <x v="1"/>
    <x v="13"/>
    <x v="15"/>
    <x v="0"/>
    <n v="9.9999999999999964"/>
    <x v="19"/>
    <x v="378"/>
    <n v="31499.999999999985"/>
    <n v="0.44999999999999996"/>
    <x v="1"/>
    <x v="51"/>
  </r>
  <r>
    <x v="2"/>
    <n v="1197831"/>
    <x v="371"/>
    <x v="1"/>
    <x v="13"/>
    <x v="15"/>
    <x v="1"/>
    <n v="20.000000000000007"/>
    <x v="26"/>
    <x v="379"/>
    <n v="65250.000000000022"/>
    <n v="0.44999999999999996"/>
    <x v="1"/>
    <x v="50"/>
  </r>
  <r>
    <x v="2"/>
    <n v="1197831"/>
    <x v="372"/>
    <x v="1"/>
    <x v="13"/>
    <x v="15"/>
    <x v="2"/>
    <n v="14.999999999999996"/>
    <x v="30"/>
    <x v="380"/>
    <n v="38812.499999999993"/>
    <n v="0.44999999999999996"/>
    <x v="1"/>
    <x v="45"/>
  </r>
  <r>
    <x v="2"/>
    <n v="1197831"/>
    <x v="373"/>
    <x v="1"/>
    <x v="13"/>
    <x v="15"/>
    <x v="3"/>
    <n v="35"/>
    <x v="23"/>
    <x v="160"/>
    <n v="96250.000000000015"/>
    <n v="0.55000000000000004"/>
    <x v="1"/>
    <x v="8"/>
  </r>
  <r>
    <x v="2"/>
    <n v="1197831"/>
    <x v="374"/>
    <x v="1"/>
    <x v="13"/>
    <x v="15"/>
    <x v="4"/>
    <n v="50"/>
    <x v="46"/>
    <x v="46"/>
    <n v="80000"/>
    <n v="0.39999999999999997"/>
    <x v="1"/>
    <x v="0"/>
  </r>
  <r>
    <x v="2"/>
    <n v="1197831"/>
    <x v="375"/>
    <x v="1"/>
    <x v="13"/>
    <x v="15"/>
    <x v="5"/>
    <n v="45"/>
    <x v="29"/>
    <x v="73"/>
    <n v="202500.00000000003"/>
    <n v="0.60000000000000009"/>
    <x v="1"/>
    <x v="2"/>
  </r>
  <r>
    <x v="2"/>
    <n v="1197831"/>
    <x v="376"/>
    <x v="1"/>
    <x v="13"/>
    <x v="15"/>
    <x v="0"/>
    <n v="45"/>
    <x v="29"/>
    <x v="73"/>
    <n v="151874.99999999997"/>
    <n v="0.44999999999999996"/>
    <x v="1"/>
    <x v="2"/>
  </r>
  <r>
    <x v="2"/>
    <n v="1197831"/>
    <x v="377"/>
    <x v="1"/>
    <x v="13"/>
    <x v="15"/>
    <x v="1"/>
    <n v="50"/>
    <x v="29"/>
    <x v="68"/>
    <n v="168749.99999999997"/>
    <n v="0.44999999999999996"/>
    <x v="1"/>
    <x v="0"/>
  </r>
  <r>
    <x v="2"/>
    <n v="1197831"/>
    <x v="378"/>
    <x v="1"/>
    <x v="13"/>
    <x v="15"/>
    <x v="2"/>
    <n v="45"/>
    <x v="25"/>
    <x v="61"/>
    <n v="131625"/>
    <n v="0.44999999999999996"/>
    <x v="1"/>
    <x v="2"/>
  </r>
  <r>
    <x v="2"/>
    <n v="1197831"/>
    <x v="379"/>
    <x v="1"/>
    <x v="13"/>
    <x v="15"/>
    <x v="3"/>
    <n v="45"/>
    <x v="24"/>
    <x v="51"/>
    <n v="148500"/>
    <n v="0.55000000000000004"/>
    <x v="1"/>
    <x v="2"/>
  </r>
  <r>
    <x v="2"/>
    <n v="1197831"/>
    <x v="380"/>
    <x v="1"/>
    <x v="13"/>
    <x v="15"/>
    <x v="4"/>
    <n v="50"/>
    <x v="23"/>
    <x v="53"/>
    <n v="99999.999999999985"/>
    <n v="0.39999999999999997"/>
    <x v="1"/>
    <x v="0"/>
  </r>
  <r>
    <x v="2"/>
    <n v="1197831"/>
    <x v="381"/>
    <x v="1"/>
    <x v="13"/>
    <x v="15"/>
    <x v="5"/>
    <n v="55.000000000000007"/>
    <x v="10"/>
    <x v="104"/>
    <n v="288750.00000000006"/>
    <n v="0.60000000000000009"/>
    <x v="1"/>
    <x v="4"/>
  </r>
  <r>
    <x v="2"/>
    <n v="1197831"/>
    <x v="382"/>
    <x v="1"/>
    <x v="13"/>
    <x v="15"/>
    <x v="0"/>
    <n v="45"/>
    <x v="6"/>
    <x v="8"/>
    <n v="185624.99999999997"/>
    <n v="0.49999999999999994"/>
    <x v="1"/>
    <x v="2"/>
  </r>
  <r>
    <x v="2"/>
    <n v="1197831"/>
    <x v="383"/>
    <x v="1"/>
    <x v="13"/>
    <x v="15"/>
    <x v="1"/>
    <n v="50"/>
    <x v="6"/>
    <x v="72"/>
    <n v="206249.99999999997"/>
    <n v="0.49999999999999994"/>
    <x v="1"/>
    <x v="0"/>
  </r>
  <r>
    <x v="2"/>
    <n v="1197831"/>
    <x v="384"/>
    <x v="1"/>
    <x v="13"/>
    <x v="15"/>
    <x v="2"/>
    <n v="45"/>
    <x v="17"/>
    <x v="83"/>
    <n v="219374.99999999997"/>
    <n v="0.49999999999999994"/>
    <x v="1"/>
    <x v="2"/>
  </r>
  <r>
    <x v="2"/>
    <n v="1197831"/>
    <x v="385"/>
    <x v="1"/>
    <x v="13"/>
    <x v="15"/>
    <x v="3"/>
    <n v="45"/>
    <x v="30"/>
    <x v="69"/>
    <n v="155250.00000000003"/>
    <n v="0.60000000000000009"/>
    <x v="1"/>
    <x v="2"/>
  </r>
  <r>
    <x v="2"/>
    <n v="1197831"/>
    <x v="386"/>
    <x v="1"/>
    <x v="13"/>
    <x v="15"/>
    <x v="4"/>
    <n v="50"/>
    <x v="27"/>
    <x v="47"/>
    <n v="118124.99999999999"/>
    <n v="0.44999999999999996"/>
    <x v="1"/>
    <x v="0"/>
  </r>
  <r>
    <x v="2"/>
    <n v="1197831"/>
    <x v="387"/>
    <x v="1"/>
    <x v="13"/>
    <x v="15"/>
    <x v="5"/>
    <n v="60"/>
    <x v="9"/>
    <x v="215"/>
    <n v="312000.00000000006"/>
    <n v="0.65000000000000013"/>
    <x v="1"/>
    <x v="3"/>
  </r>
  <r>
    <x v="2"/>
    <n v="1197831"/>
    <x v="388"/>
    <x v="1"/>
    <x v="13"/>
    <x v="15"/>
    <x v="0"/>
    <n v="40"/>
    <x v="29"/>
    <x v="60"/>
    <n v="149999.99999999997"/>
    <n v="0.49999999999999994"/>
    <x v="1"/>
    <x v="1"/>
  </r>
  <r>
    <x v="2"/>
    <n v="1197831"/>
    <x v="389"/>
    <x v="1"/>
    <x v="13"/>
    <x v="15"/>
    <x v="1"/>
    <n v="55.000000000000007"/>
    <x v="29"/>
    <x v="70"/>
    <n v="206250"/>
    <n v="0.49999999999999994"/>
    <x v="1"/>
    <x v="4"/>
  </r>
  <r>
    <x v="2"/>
    <n v="1197831"/>
    <x v="390"/>
    <x v="1"/>
    <x v="13"/>
    <x v="15"/>
    <x v="2"/>
    <n v="55.000000000000007"/>
    <x v="8"/>
    <x v="16"/>
    <n v="254375"/>
    <n v="0.49999999999999994"/>
    <x v="1"/>
    <x v="4"/>
  </r>
  <r>
    <x v="2"/>
    <n v="1197831"/>
    <x v="391"/>
    <x v="1"/>
    <x v="13"/>
    <x v="15"/>
    <x v="3"/>
    <n v="50"/>
    <x v="32"/>
    <x v="42"/>
    <n v="127500.00000000001"/>
    <n v="0.60000000000000009"/>
    <x v="1"/>
    <x v="0"/>
  </r>
  <r>
    <x v="2"/>
    <n v="1197831"/>
    <x v="392"/>
    <x v="1"/>
    <x v="13"/>
    <x v="15"/>
    <x v="4"/>
    <n v="55.000000000000007"/>
    <x v="32"/>
    <x v="257"/>
    <n v="105187.5"/>
    <n v="0.44999999999999996"/>
    <x v="1"/>
    <x v="4"/>
  </r>
  <r>
    <x v="2"/>
    <n v="1197831"/>
    <x v="393"/>
    <x v="1"/>
    <x v="13"/>
    <x v="15"/>
    <x v="5"/>
    <n v="60"/>
    <x v="21"/>
    <x v="71"/>
    <n v="263250.00000000006"/>
    <n v="0.65000000000000013"/>
    <x v="1"/>
    <x v="3"/>
  </r>
  <r>
    <x v="2"/>
    <n v="1197831"/>
    <x v="394"/>
    <x v="1"/>
    <x v="13"/>
    <x v="15"/>
    <x v="0"/>
    <n v="55.000000000000007"/>
    <x v="22"/>
    <x v="329"/>
    <n v="171875"/>
    <n v="0.49999999999999994"/>
    <x v="1"/>
    <x v="4"/>
  </r>
  <r>
    <x v="2"/>
    <n v="1197831"/>
    <x v="395"/>
    <x v="1"/>
    <x v="13"/>
    <x v="15"/>
    <x v="1"/>
    <n v="55.000000000000007"/>
    <x v="30"/>
    <x v="76"/>
    <n v="158125"/>
    <n v="0.49999999999999994"/>
    <x v="1"/>
    <x v="4"/>
  </r>
  <r>
    <x v="2"/>
    <n v="1197831"/>
    <x v="396"/>
    <x v="1"/>
    <x v="13"/>
    <x v="15"/>
    <x v="2"/>
    <n v="60"/>
    <x v="22"/>
    <x v="68"/>
    <n v="187499.99999999997"/>
    <n v="0.49999999999999994"/>
    <x v="1"/>
    <x v="3"/>
  </r>
  <r>
    <x v="2"/>
    <n v="1197831"/>
    <x v="397"/>
    <x v="1"/>
    <x v="13"/>
    <x v="15"/>
    <x v="3"/>
    <n v="60"/>
    <x v="44"/>
    <x v="195"/>
    <n v="126000.00000000001"/>
    <n v="0.60000000000000009"/>
    <x v="1"/>
    <x v="3"/>
  </r>
  <r>
    <x v="2"/>
    <n v="1197831"/>
    <x v="398"/>
    <x v="1"/>
    <x v="13"/>
    <x v="15"/>
    <x v="4"/>
    <n v="45"/>
    <x v="44"/>
    <x v="154"/>
    <n v="70875"/>
    <n v="0.44999999999999996"/>
    <x v="1"/>
    <x v="2"/>
  </r>
  <r>
    <x v="2"/>
    <n v="1197831"/>
    <x v="399"/>
    <x v="1"/>
    <x v="13"/>
    <x v="15"/>
    <x v="5"/>
    <n v="40"/>
    <x v="30"/>
    <x v="328"/>
    <n v="149500.00000000003"/>
    <n v="0.65000000000000013"/>
    <x v="1"/>
    <x v="1"/>
  </r>
  <r>
    <x v="2"/>
    <n v="1197831"/>
    <x v="400"/>
    <x v="1"/>
    <x v="13"/>
    <x v="15"/>
    <x v="0"/>
    <n v="30.000000000000004"/>
    <x v="27"/>
    <x v="341"/>
    <n v="78750"/>
    <n v="0.49999999999999994"/>
    <x v="1"/>
    <x v="18"/>
  </r>
  <r>
    <x v="2"/>
    <n v="1197831"/>
    <x v="401"/>
    <x v="1"/>
    <x v="13"/>
    <x v="15"/>
    <x v="1"/>
    <n v="30.000000000000004"/>
    <x v="27"/>
    <x v="341"/>
    <n v="78750"/>
    <n v="0.49999999999999994"/>
    <x v="1"/>
    <x v="18"/>
  </r>
  <r>
    <x v="2"/>
    <n v="1197831"/>
    <x v="402"/>
    <x v="1"/>
    <x v="13"/>
    <x v="15"/>
    <x v="2"/>
    <n v="35"/>
    <x v="33"/>
    <x v="158"/>
    <n v="83124.999999999985"/>
    <n v="0.49999999999999994"/>
    <x v="1"/>
    <x v="8"/>
  </r>
  <r>
    <x v="2"/>
    <n v="1197831"/>
    <x v="403"/>
    <x v="1"/>
    <x v="13"/>
    <x v="15"/>
    <x v="3"/>
    <n v="35"/>
    <x v="45"/>
    <x v="166"/>
    <n v="68250.000000000015"/>
    <n v="0.60000000000000009"/>
    <x v="1"/>
    <x v="8"/>
  </r>
  <r>
    <x v="2"/>
    <n v="1197831"/>
    <x v="404"/>
    <x v="1"/>
    <x v="13"/>
    <x v="15"/>
    <x v="4"/>
    <n v="30.000000000000004"/>
    <x v="48"/>
    <x v="381"/>
    <n v="40500"/>
    <n v="0.44999999999999996"/>
    <x v="1"/>
    <x v="18"/>
  </r>
  <r>
    <x v="2"/>
    <n v="1197831"/>
    <x v="405"/>
    <x v="1"/>
    <x v="13"/>
    <x v="15"/>
    <x v="5"/>
    <n v="40"/>
    <x v="33"/>
    <x v="237"/>
    <n v="123500.00000000003"/>
    <n v="0.65000000000000013"/>
    <x v="1"/>
    <x v="1"/>
  </r>
  <r>
    <x v="2"/>
    <n v="1197831"/>
    <x v="406"/>
    <x v="1"/>
    <x v="13"/>
    <x v="15"/>
    <x v="0"/>
    <n v="20.000000000000004"/>
    <x v="22"/>
    <x v="382"/>
    <n v="62500.000000000007"/>
    <n v="0.49999999999999994"/>
    <x v="1"/>
    <x v="49"/>
  </r>
  <r>
    <x v="2"/>
    <n v="1197831"/>
    <x v="407"/>
    <x v="1"/>
    <x v="13"/>
    <x v="15"/>
    <x v="1"/>
    <n v="20.000000000000004"/>
    <x v="22"/>
    <x v="382"/>
    <n v="62500.000000000007"/>
    <n v="0.49999999999999994"/>
    <x v="1"/>
    <x v="49"/>
  </r>
  <r>
    <x v="2"/>
    <n v="1197831"/>
    <x v="408"/>
    <x v="1"/>
    <x v="13"/>
    <x v="15"/>
    <x v="2"/>
    <n v="45.000000000000007"/>
    <x v="30"/>
    <x v="331"/>
    <n v="129375"/>
    <n v="0.49999999999999994"/>
    <x v="1"/>
    <x v="14"/>
  </r>
  <r>
    <x v="2"/>
    <n v="1197831"/>
    <x v="409"/>
    <x v="1"/>
    <x v="13"/>
    <x v="15"/>
    <x v="3"/>
    <n v="45.000000000000007"/>
    <x v="31"/>
    <x v="346"/>
    <n v="121500.00000000003"/>
    <n v="0.60000000000000009"/>
    <x v="1"/>
    <x v="14"/>
  </r>
  <r>
    <x v="2"/>
    <n v="1197831"/>
    <x v="410"/>
    <x v="1"/>
    <x v="13"/>
    <x v="15"/>
    <x v="4"/>
    <n v="49.999999999999993"/>
    <x v="32"/>
    <x v="383"/>
    <n v="95624.999999999971"/>
    <n v="0.44999999999999996"/>
    <x v="1"/>
    <x v="23"/>
  </r>
  <r>
    <x v="2"/>
    <n v="1197831"/>
    <x v="411"/>
    <x v="1"/>
    <x v="13"/>
    <x v="15"/>
    <x v="5"/>
    <n v="60"/>
    <x v="22"/>
    <x v="68"/>
    <n v="243750.00000000006"/>
    <n v="0.65000000000000013"/>
    <x v="1"/>
    <x v="3"/>
  </r>
  <r>
    <x v="2"/>
    <n v="1197831"/>
    <x v="412"/>
    <x v="1"/>
    <x v="13"/>
    <x v="15"/>
    <x v="0"/>
    <n v="60"/>
    <x v="28"/>
    <x v="172"/>
    <n v="232499.99999999997"/>
    <n v="0.49999999999999994"/>
    <x v="1"/>
    <x v="3"/>
  </r>
  <r>
    <x v="2"/>
    <n v="1197831"/>
    <x v="413"/>
    <x v="1"/>
    <x v="13"/>
    <x v="15"/>
    <x v="1"/>
    <n v="60"/>
    <x v="28"/>
    <x v="172"/>
    <n v="232499.99999999997"/>
    <n v="0.49999999999999994"/>
    <x v="1"/>
    <x v="3"/>
  </r>
  <r>
    <x v="2"/>
    <n v="1197831"/>
    <x v="414"/>
    <x v="1"/>
    <x v="13"/>
    <x v="15"/>
    <x v="2"/>
    <n v="65"/>
    <x v="19"/>
    <x v="111"/>
    <n v="227499.99999999997"/>
    <n v="0.49999999999999994"/>
    <x v="1"/>
    <x v="5"/>
  </r>
  <r>
    <x v="2"/>
    <n v="1197831"/>
    <x v="415"/>
    <x v="1"/>
    <x v="13"/>
    <x v="15"/>
    <x v="3"/>
    <n v="65"/>
    <x v="20"/>
    <x v="88"/>
    <n v="214500.00000000003"/>
    <n v="0.60000000000000009"/>
    <x v="1"/>
    <x v="5"/>
  </r>
  <r>
    <x v="2"/>
    <n v="1197831"/>
    <x v="416"/>
    <x v="1"/>
    <x v="13"/>
    <x v="15"/>
    <x v="4"/>
    <n v="60"/>
    <x v="23"/>
    <x v="60"/>
    <n v="135000"/>
    <n v="0.44999999999999996"/>
    <x v="1"/>
    <x v="3"/>
  </r>
  <r>
    <x v="2"/>
    <n v="1197831"/>
    <x v="417"/>
    <x v="1"/>
    <x v="13"/>
    <x v="15"/>
    <x v="5"/>
    <n v="70"/>
    <x v="29"/>
    <x v="18"/>
    <n v="341250.00000000006"/>
    <n v="0.65000000000000013"/>
    <x v="1"/>
    <x v="6"/>
  </r>
  <r>
    <x v="5"/>
    <n v="1185732"/>
    <x v="418"/>
    <x v="1"/>
    <x v="13"/>
    <x v="15"/>
    <x v="0"/>
    <n v="40"/>
    <x v="31"/>
    <x v="210"/>
    <n v="62999.999999999993"/>
    <n v="0.35"/>
    <x v="1"/>
    <x v="1"/>
  </r>
  <r>
    <x v="5"/>
    <n v="1185732"/>
    <x v="419"/>
    <x v="1"/>
    <x v="13"/>
    <x v="15"/>
    <x v="1"/>
    <n v="40"/>
    <x v="43"/>
    <x v="124"/>
    <n v="35000"/>
    <n v="0.35"/>
    <x v="1"/>
    <x v="1"/>
  </r>
  <r>
    <x v="5"/>
    <n v="1185732"/>
    <x v="420"/>
    <x v="1"/>
    <x v="13"/>
    <x v="15"/>
    <x v="2"/>
    <n v="30.000000000000004"/>
    <x v="43"/>
    <x v="384"/>
    <n v="30000.000000000004"/>
    <n v="0.39999999999999997"/>
    <x v="1"/>
    <x v="18"/>
  </r>
  <r>
    <x v="5"/>
    <n v="1185732"/>
    <x v="421"/>
    <x v="1"/>
    <x v="13"/>
    <x v="15"/>
    <x v="3"/>
    <n v="35"/>
    <x v="38"/>
    <x v="319"/>
    <n v="10500"/>
    <n v="0.3"/>
    <x v="1"/>
    <x v="8"/>
  </r>
  <r>
    <x v="5"/>
    <n v="1185732"/>
    <x v="422"/>
    <x v="0"/>
    <x v="14"/>
    <x v="16"/>
    <x v="4"/>
    <n v="50"/>
    <x v="42"/>
    <x v="127"/>
    <n v="18750"/>
    <n v="0.25"/>
    <x v="1"/>
    <x v="0"/>
  </r>
  <r>
    <x v="5"/>
    <n v="1185732"/>
    <x v="423"/>
    <x v="0"/>
    <x v="14"/>
    <x v="16"/>
    <x v="5"/>
    <n v="40"/>
    <x v="43"/>
    <x v="124"/>
    <n v="40000"/>
    <n v="0.4"/>
    <x v="1"/>
    <x v="1"/>
  </r>
  <r>
    <x v="5"/>
    <n v="1185732"/>
    <x v="424"/>
    <x v="0"/>
    <x v="14"/>
    <x v="16"/>
    <x v="0"/>
    <n v="40"/>
    <x v="23"/>
    <x v="46"/>
    <n v="70000"/>
    <n v="0.35"/>
    <x v="1"/>
    <x v="1"/>
  </r>
  <r>
    <x v="5"/>
    <n v="1185732"/>
    <x v="425"/>
    <x v="0"/>
    <x v="14"/>
    <x v="16"/>
    <x v="1"/>
    <n v="40"/>
    <x v="42"/>
    <x v="129"/>
    <n v="21000"/>
    <n v="0.35"/>
    <x v="1"/>
    <x v="1"/>
  </r>
  <r>
    <x v="5"/>
    <n v="1185732"/>
    <x v="426"/>
    <x v="0"/>
    <x v="14"/>
    <x v="16"/>
    <x v="2"/>
    <n v="30.000000000000004"/>
    <x v="40"/>
    <x v="385"/>
    <n v="24000"/>
    <n v="0.39999999999999997"/>
    <x v="1"/>
    <x v="18"/>
  </r>
  <r>
    <x v="5"/>
    <n v="1185732"/>
    <x v="427"/>
    <x v="0"/>
    <x v="14"/>
    <x v="16"/>
    <x v="3"/>
    <n v="35"/>
    <x v="41"/>
    <x v="320"/>
    <n v="7875"/>
    <n v="0.3"/>
    <x v="1"/>
    <x v="8"/>
  </r>
  <r>
    <x v="5"/>
    <n v="1185732"/>
    <x v="428"/>
    <x v="0"/>
    <x v="14"/>
    <x v="16"/>
    <x v="4"/>
    <n v="50"/>
    <x v="42"/>
    <x v="127"/>
    <n v="18750"/>
    <n v="0.25"/>
    <x v="1"/>
    <x v="0"/>
  </r>
  <r>
    <x v="5"/>
    <n v="1185732"/>
    <x v="429"/>
    <x v="0"/>
    <x v="14"/>
    <x v="16"/>
    <x v="5"/>
    <n v="40"/>
    <x v="43"/>
    <x v="124"/>
    <n v="40000"/>
    <n v="0.4"/>
    <x v="1"/>
    <x v="1"/>
  </r>
  <r>
    <x v="5"/>
    <n v="1185732"/>
    <x v="430"/>
    <x v="0"/>
    <x v="14"/>
    <x v="16"/>
    <x v="0"/>
    <n v="40"/>
    <x v="53"/>
    <x v="386"/>
    <n v="65800"/>
    <n v="0.35"/>
    <x v="1"/>
    <x v="1"/>
  </r>
  <r>
    <x v="5"/>
    <n v="1185732"/>
    <x v="431"/>
    <x v="0"/>
    <x v="14"/>
    <x v="16"/>
    <x v="1"/>
    <n v="40"/>
    <x v="36"/>
    <x v="136"/>
    <n v="24500"/>
    <n v="0.35"/>
    <x v="1"/>
    <x v="1"/>
  </r>
  <r>
    <x v="5"/>
    <n v="1185732"/>
    <x v="432"/>
    <x v="0"/>
    <x v="14"/>
    <x v="16"/>
    <x v="2"/>
    <n v="30.000000000000004"/>
    <x v="40"/>
    <x v="385"/>
    <n v="24000"/>
    <n v="0.39999999999999997"/>
    <x v="1"/>
    <x v="18"/>
  </r>
  <r>
    <x v="5"/>
    <n v="1185732"/>
    <x v="433"/>
    <x v="0"/>
    <x v="14"/>
    <x v="16"/>
    <x v="3"/>
    <n v="35"/>
    <x v="50"/>
    <x v="387"/>
    <n v="5250"/>
    <n v="0.3"/>
    <x v="1"/>
    <x v="8"/>
  </r>
  <r>
    <x v="5"/>
    <n v="1185732"/>
    <x v="434"/>
    <x v="0"/>
    <x v="14"/>
    <x v="16"/>
    <x v="4"/>
    <n v="50"/>
    <x v="38"/>
    <x v="120"/>
    <n v="12500"/>
    <n v="0.25"/>
    <x v="1"/>
    <x v="0"/>
  </r>
  <r>
    <x v="5"/>
    <n v="1185732"/>
    <x v="435"/>
    <x v="0"/>
    <x v="14"/>
    <x v="16"/>
    <x v="5"/>
    <n v="40"/>
    <x v="40"/>
    <x v="135"/>
    <n v="32000"/>
    <n v="0.4"/>
    <x v="1"/>
    <x v="1"/>
  </r>
  <r>
    <x v="5"/>
    <n v="1185732"/>
    <x v="436"/>
    <x v="0"/>
    <x v="14"/>
    <x v="16"/>
    <x v="0"/>
    <n v="40"/>
    <x v="31"/>
    <x v="210"/>
    <n v="62999.999999999993"/>
    <n v="0.35"/>
    <x v="1"/>
    <x v="1"/>
  </r>
  <r>
    <x v="5"/>
    <n v="1185732"/>
    <x v="437"/>
    <x v="0"/>
    <x v="14"/>
    <x v="16"/>
    <x v="1"/>
    <n v="40"/>
    <x v="42"/>
    <x v="129"/>
    <n v="21000"/>
    <n v="0.35"/>
    <x v="1"/>
    <x v="1"/>
  </r>
  <r>
    <x v="5"/>
    <n v="1185732"/>
    <x v="438"/>
    <x v="0"/>
    <x v="14"/>
    <x v="16"/>
    <x v="2"/>
    <n v="30.000000000000004"/>
    <x v="42"/>
    <x v="354"/>
    <n v="18000"/>
    <n v="0.39999999999999997"/>
    <x v="1"/>
    <x v="18"/>
  </r>
  <r>
    <x v="5"/>
    <n v="1185732"/>
    <x v="439"/>
    <x v="0"/>
    <x v="14"/>
    <x v="16"/>
    <x v="3"/>
    <n v="35"/>
    <x v="41"/>
    <x v="320"/>
    <n v="7875"/>
    <n v="0.3"/>
    <x v="1"/>
    <x v="8"/>
  </r>
  <r>
    <x v="5"/>
    <n v="1185732"/>
    <x v="440"/>
    <x v="0"/>
    <x v="14"/>
    <x v="16"/>
    <x v="4"/>
    <n v="50"/>
    <x v="41"/>
    <x v="309"/>
    <n v="9375"/>
    <n v="0.25"/>
    <x v="1"/>
    <x v="0"/>
  </r>
  <r>
    <x v="5"/>
    <n v="1185732"/>
    <x v="441"/>
    <x v="0"/>
    <x v="14"/>
    <x v="16"/>
    <x v="5"/>
    <n v="40"/>
    <x v="37"/>
    <x v="125"/>
    <n v="36000"/>
    <n v="0.4"/>
    <x v="1"/>
    <x v="1"/>
  </r>
  <r>
    <x v="5"/>
    <n v="1185732"/>
    <x v="442"/>
    <x v="0"/>
    <x v="14"/>
    <x v="16"/>
    <x v="0"/>
    <n v="54.999999999999993"/>
    <x v="39"/>
    <x v="388"/>
    <n v="95287.499999999971"/>
    <n v="0.35"/>
    <x v="1"/>
    <x v="13"/>
  </r>
  <r>
    <x v="5"/>
    <n v="1185732"/>
    <x v="443"/>
    <x v="0"/>
    <x v="14"/>
    <x v="16"/>
    <x v="1"/>
    <n v="50"/>
    <x v="40"/>
    <x v="124"/>
    <n v="35000"/>
    <n v="0.35"/>
    <x v="1"/>
    <x v="0"/>
  </r>
  <r>
    <x v="5"/>
    <n v="1185732"/>
    <x v="444"/>
    <x v="0"/>
    <x v="14"/>
    <x v="16"/>
    <x v="2"/>
    <n v="45"/>
    <x v="36"/>
    <x v="122"/>
    <n v="31499.999999999996"/>
    <n v="0.39999999999999997"/>
    <x v="1"/>
    <x v="2"/>
  </r>
  <r>
    <x v="5"/>
    <n v="1185732"/>
    <x v="445"/>
    <x v="0"/>
    <x v="14"/>
    <x v="16"/>
    <x v="3"/>
    <n v="45"/>
    <x v="35"/>
    <x v="182"/>
    <n v="16875"/>
    <n v="0.3"/>
    <x v="1"/>
    <x v="2"/>
  </r>
  <r>
    <x v="5"/>
    <n v="1185732"/>
    <x v="446"/>
    <x v="0"/>
    <x v="14"/>
    <x v="16"/>
    <x v="4"/>
    <n v="54.999999999999993"/>
    <x v="42"/>
    <x v="360"/>
    <n v="20624.999999999996"/>
    <n v="0.25"/>
    <x v="1"/>
    <x v="13"/>
  </r>
  <r>
    <x v="5"/>
    <n v="1185732"/>
    <x v="447"/>
    <x v="0"/>
    <x v="14"/>
    <x v="16"/>
    <x v="5"/>
    <n v="60"/>
    <x v="34"/>
    <x v="242"/>
    <n v="66000"/>
    <n v="0.4"/>
    <x v="1"/>
    <x v="3"/>
  </r>
  <r>
    <x v="5"/>
    <n v="1185732"/>
    <x v="448"/>
    <x v="0"/>
    <x v="14"/>
    <x v="16"/>
    <x v="0"/>
    <n v="54.999999999999993"/>
    <x v="27"/>
    <x v="389"/>
    <n v="101062.49999999997"/>
    <n v="0.35"/>
    <x v="1"/>
    <x v="13"/>
  </r>
  <r>
    <x v="5"/>
    <n v="1185732"/>
    <x v="449"/>
    <x v="0"/>
    <x v="14"/>
    <x v="16"/>
    <x v="1"/>
    <n v="50"/>
    <x v="34"/>
    <x v="199"/>
    <n v="48125"/>
    <n v="0.35"/>
    <x v="1"/>
    <x v="0"/>
  </r>
  <r>
    <x v="5"/>
    <n v="1185732"/>
    <x v="450"/>
    <x v="0"/>
    <x v="14"/>
    <x v="16"/>
    <x v="2"/>
    <n v="45"/>
    <x v="40"/>
    <x v="125"/>
    <n v="36000"/>
    <n v="0.39999999999999997"/>
    <x v="1"/>
    <x v="2"/>
  </r>
  <r>
    <x v="5"/>
    <n v="1185732"/>
    <x v="451"/>
    <x v="0"/>
    <x v="14"/>
    <x v="16"/>
    <x v="3"/>
    <n v="45"/>
    <x v="36"/>
    <x v="122"/>
    <n v="23625"/>
    <n v="0.3"/>
    <x v="1"/>
    <x v="2"/>
  </r>
  <r>
    <x v="5"/>
    <n v="1185732"/>
    <x v="452"/>
    <x v="0"/>
    <x v="14"/>
    <x v="16"/>
    <x v="4"/>
    <n v="54.999999999999993"/>
    <x v="36"/>
    <x v="121"/>
    <n v="24062.499999999996"/>
    <n v="0.25"/>
    <x v="1"/>
    <x v="13"/>
  </r>
  <r>
    <x v="5"/>
    <n v="1185732"/>
    <x v="453"/>
    <x v="0"/>
    <x v="14"/>
    <x v="16"/>
    <x v="5"/>
    <n v="60"/>
    <x v="45"/>
    <x v="214"/>
    <n v="78000"/>
    <n v="0.4"/>
    <x v="1"/>
    <x v="3"/>
  </r>
  <r>
    <x v="5"/>
    <n v="1185732"/>
    <x v="454"/>
    <x v="0"/>
    <x v="14"/>
    <x v="16"/>
    <x v="0"/>
    <n v="54.999999999999993"/>
    <x v="20"/>
    <x v="390"/>
    <n v="105874.99999999997"/>
    <n v="0.35"/>
    <x v="1"/>
    <x v="13"/>
  </r>
  <r>
    <x v="5"/>
    <n v="1185732"/>
    <x v="455"/>
    <x v="0"/>
    <x v="14"/>
    <x v="16"/>
    <x v="1"/>
    <n v="50"/>
    <x v="48"/>
    <x v="149"/>
    <n v="52500"/>
    <n v="0.35"/>
    <x v="1"/>
    <x v="0"/>
  </r>
  <r>
    <x v="5"/>
    <n v="1185732"/>
    <x v="456"/>
    <x v="0"/>
    <x v="14"/>
    <x v="16"/>
    <x v="2"/>
    <n v="45"/>
    <x v="37"/>
    <x v="179"/>
    <n v="40500"/>
    <n v="0.39999999999999997"/>
    <x v="1"/>
    <x v="2"/>
  </r>
  <r>
    <x v="5"/>
    <n v="1185732"/>
    <x v="457"/>
    <x v="0"/>
    <x v="14"/>
    <x v="16"/>
    <x v="3"/>
    <n v="45"/>
    <x v="36"/>
    <x v="122"/>
    <n v="23625"/>
    <n v="0.3"/>
    <x v="1"/>
    <x v="2"/>
  </r>
  <r>
    <x v="5"/>
    <n v="1185732"/>
    <x v="458"/>
    <x v="0"/>
    <x v="14"/>
    <x v="16"/>
    <x v="4"/>
    <n v="54.999999999999993"/>
    <x v="40"/>
    <x v="391"/>
    <n v="27499.999999999996"/>
    <n v="0.25"/>
    <x v="1"/>
    <x v="13"/>
  </r>
  <r>
    <x v="5"/>
    <n v="1185732"/>
    <x v="487"/>
    <x v="0"/>
    <x v="14"/>
    <x v="16"/>
    <x v="5"/>
    <n v="60"/>
    <x v="47"/>
    <x v="38"/>
    <n v="90000"/>
    <n v="0.4"/>
    <x v="1"/>
    <x v="3"/>
  </r>
  <r>
    <x v="5"/>
    <n v="1185732"/>
    <x v="488"/>
    <x v="0"/>
    <x v="14"/>
    <x v="16"/>
    <x v="0"/>
    <n v="54.999999999999993"/>
    <x v="27"/>
    <x v="389"/>
    <n v="101062.49999999997"/>
    <n v="0.35"/>
    <x v="1"/>
    <x v="13"/>
  </r>
  <r>
    <x v="5"/>
    <n v="1185732"/>
    <x v="489"/>
    <x v="0"/>
    <x v="14"/>
    <x v="16"/>
    <x v="1"/>
    <n v="50"/>
    <x v="48"/>
    <x v="149"/>
    <n v="52500"/>
    <n v="0.35"/>
    <x v="1"/>
    <x v="0"/>
  </r>
  <r>
    <x v="5"/>
    <n v="1185732"/>
    <x v="490"/>
    <x v="0"/>
    <x v="14"/>
    <x v="16"/>
    <x v="2"/>
    <n v="45"/>
    <x v="37"/>
    <x v="179"/>
    <n v="40500"/>
    <n v="0.39999999999999997"/>
    <x v="1"/>
    <x v="2"/>
  </r>
  <r>
    <x v="5"/>
    <n v="1185732"/>
    <x v="491"/>
    <x v="0"/>
    <x v="14"/>
    <x v="16"/>
    <x v="3"/>
    <n v="45"/>
    <x v="36"/>
    <x v="122"/>
    <n v="23625"/>
    <n v="0.3"/>
    <x v="1"/>
    <x v="2"/>
  </r>
  <r>
    <x v="5"/>
    <n v="1185732"/>
    <x v="492"/>
    <x v="0"/>
    <x v="14"/>
    <x v="16"/>
    <x v="4"/>
    <n v="54.999999999999993"/>
    <x v="42"/>
    <x v="360"/>
    <n v="20624.999999999996"/>
    <n v="0.25"/>
    <x v="1"/>
    <x v="13"/>
  </r>
  <r>
    <x v="5"/>
    <n v="1185732"/>
    <x v="493"/>
    <x v="0"/>
    <x v="14"/>
    <x v="16"/>
    <x v="5"/>
    <n v="60"/>
    <x v="45"/>
    <x v="214"/>
    <n v="78000"/>
    <n v="0.4"/>
    <x v="1"/>
    <x v="3"/>
  </r>
  <r>
    <x v="5"/>
    <n v="1185732"/>
    <x v="494"/>
    <x v="0"/>
    <x v="14"/>
    <x v="16"/>
    <x v="0"/>
    <n v="54.999999999999993"/>
    <x v="31"/>
    <x v="348"/>
    <n v="86624.999999999985"/>
    <n v="0.35"/>
    <x v="1"/>
    <x v="13"/>
  </r>
  <r>
    <x v="5"/>
    <n v="1185732"/>
    <x v="495"/>
    <x v="0"/>
    <x v="14"/>
    <x v="16"/>
    <x v="1"/>
    <n v="50"/>
    <x v="43"/>
    <x v="145"/>
    <n v="43750"/>
    <n v="0.35"/>
    <x v="1"/>
    <x v="0"/>
  </r>
  <r>
    <x v="5"/>
    <n v="1185732"/>
    <x v="496"/>
    <x v="0"/>
    <x v="14"/>
    <x v="16"/>
    <x v="2"/>
    <n v="45"/>
    <x v="42"/>
    <x v="314"/>
    <n v="26999.999999999996"/>
    <n v="0.39999999999999997"/>
    <x v="1"/>
    <x v="2"/>
  </r>
  <r>
    <x v="5"/>
    <n v="1185732"/>
    <x v="497"/>
    <x v="0"/>
    <x v="14"/>
    <x v="16"/>
    <x v="3"/>
    <n v="45"/>
    <x v="35"/>
    <x v="182"/>
    <n v="16875"/>
    <n v="0.3"/>
    <x v="1"/>
    <x v="2"/>
  </r>
  <r>
    <x v="5"/>
    <n v="1185732"/>
    <x v="498"/>
    <x v="0"/>
    <x v="14"/>
    <x v="16"/>
    <x v="4"/>
    <n v="54.999999999999993"/>
    <x v="35"/>
    <x v="181"/>
    <n v="17187.499999999996"/>
    <n v="0.25"/>
    <x v="1"/>
    <x v="13"/>
  </r>
  <r>
    <x v="5"/>
    <n v="1185732"/>
    <x v="393"/>
    <x v="0"/>
    <x v="14"/>
    <x v="16"/>
    <x v="5"/>
    <n v="60"/>
    <x v="37"/>
    <x v="200"/>
    <n v="54000"/>
    <n v="0.4"/>
    <x v="1"/>
    <x v="3"/>
  </r>
  <r>
    <x v="5"/>
    <n v="1185732"/>
    <x v="425"/>
    <x v="0"/>
    <x v="14"/>
    <x v="16"/>
    <x v="0"/>
    <n v="60"/>
    <x v="46"/>
    <x v="49"/>
    <n v="84000"/>
    <n v="0.35"/>
    <x v="1"/>
    <x v="3"/>
  </r>
  <r>
    <x v="5"/>
    <n v="1185732"/>
    <x v="425"/>
    <x v="0"/>
    <x v="14"/>
    <x v="16"/>
    <x v="1"/>
    <n v="55.000000000000007"/>
    <x v="37"/>
    <x v="196"/>
    <n v="43312.5"/>
    <n v="0.35"/>
    <x v="1"/>
    <x v="4"/>
  </r>
  <r>
    <x v="5"/>
    <n v="1185732"/>
    <x v="425"/>
    <x v="0"/>
    <x v="14"/>
    <x v="16"/>
    <x v="2"/>
    <n v="55.000000000000007"/>
    <x v="35"/>
    <x v="392"/>
    <n v="27500.000000000004"/>
    <n v="0.39999999999999997"/>
    <x v="1"/>
    <x v="4"/>
  </r>
  <r>
    <x v="5"/>
    <n v="1185732"/>
    <x v="425"/>
    <x v="0"/>
    <x v="14"/>
    <x v="16"/>
    <x v="3"/>
    <n v="55.000000000000007"/>
    <x v="38"/>
    <x v="191"/>
    <n v="16500"/>
    <n v="0.3"/>
    <x v="1"/>
    <x v="4"/>
  </r>
  <r>
    <x v="5"/>
    <n v="1185732"/>
    <x v="425"/>
    <x v="0"/>
    <x v="14"/>
    <x v="16"/>
    <x v="4"/>
    <n v="65"/>
    <x v="38"/>
    <x v="393"/>
    <n v="16250"/>
    <n v="0.25"/>
    <x v="1"/>
    <x v="5"/>
  </r>
  <r>
    <x v="5"/>
    <n v="1185732"/>
    <x v="425"/>
    <x v="0"/>
    <x v="14"/>
    <x v="16"/>
    <x v="5"/>
    <n v="70"/>
    <x v="37"/>
    <x v="154"/>
    <n v="63000"/>
    <n v="0.4"/>
    <x v="1"/>
    <x v="6"/>
  </r>
  <r>
    <x v="5"/>
    <n v="1185732"/>
    <x v="455"/>
    <x v="0"/>
    <x v="14"/>
    <x v="16"/>
    <x v="0"/>
    <n v="65"/>
    <x v="47"/>
    <x v="241"/>
    <n v="85312.5"/>
    <n v="0.35"/>
    <x v="1"/>
    <x v="5"/>
  </r>
  <r>
    <x v="5"/>
    <n v="1185732"/>
    <x v="455"/>
    <x v="0"/>
    <x v="14"/>
    <x v="16"/>
    <x v="1"/>
    <n v="55.000000000000007"/>
    <x v="40"/>
    <x v="131"/>
    <n v="38500"/>
    <n v="0.35"/>
    <x v="1"/>
    <x v="4"/>
  </r>
  <r>
    <x v="5"/>
    <n v="1185732"/>
    <x v="455"/>
    <x v="0"/>
    <x v="14"/>
    <x v="16"/>
    <x v="2"/>
    <n v="55.000000000000007"/>
    <x v="49"/>
    <x v="394"/>
    <n v="42900"/>
    <n v="0.39999999999999997"/>
    <x v="1"/>
    <x v="4"/>
  </r>
  <r>
    <x v="5"/>
    <n v="1185732"/>
    <x v="455"/>
    <x v="0"/>
    <x v="14"/>
    <x v="16"/>
    <x v="3"/>
    <n v="55.000000000000007"/>
    <x v="36"/>
    <x v="194"/>
    <n v="28875.000000000004"/>
    <n v="0.3"/>
    <x v="1"/>
    <x v="4"/>
  </r>
  <r>
    <x v="5"/>
    <n v="1185732"/>
    <x v="455"/>
    <x v="0"/>
    <x v="14"/>
    <x v="16"/>
    <x v="4"/>
    <n v="65"/>
    <x v="42"/>
    <x v="148"/>
    <n v="24375"/>
    <n v="0.25"/>
    <x v="1"/>
    <x v="5"/>
  </r>
  <r>
    <x v="5"/>
    <n v="1185732"/>
    <x v="455"/>
    <x v="0"/>
    <x v="14"/>
    <x v="16"/>
    <x v="5"/>
    <n v="70"/>
    <x v="43"/>
    <x v="160"/>
    <n v="70000"/>
    <n v="0.4"/>
    <x v="1"/>
    <x v="6"/>
  </r>
  <r>
    <x v="5"/>
    <n v="1185732"/>
    <x v="484"/>
    <x v="0"/>
    <x v="14"/>
    <x v="16"/>
    <x v="0"/>
    <n v="65"/>
    <x v="33"/>
    <x v="198"/>
    <n v="108062.5"/>
    <n v="0.35"/>
    <x v="1"/>
    <x v="5"/>
  </r>
  <r>
    <x v="5"/>
    <n v="1185732"/>
    <x v="484"/>
    <x v="0"/>
    <x v="14"/>
    <x v="16"/>
    <x v="1"/>
    <n v="55.000000000000007"/>
    <x v="34"/>
    <x v="395"/>
    <n v="52937.500000000007"/>
    <n v="0.35"/>
    <x v="1"/>
    <x v="4"/>
  </r>
  <r>
    <x v="5"/>
    <n v="1185732"/>
    <x v="484"/>
    <x v="0"/>
    <x v="14"/>
    <x v="16"/>
    <x v="2"/>
    <n v="55.000000000000007"/>
    <x v="43"/>
    <x v="143"/>
    <n v="55000.000000000007"/>
    <n v="0.39999999999999997"/>
    <x v="1"/>
    <x v="4"/>
  </r>
  <r>
    <x v="5"/>
    <n v="1185732"/>
    <x v="484"/>
    <x v="0"/>
    <x v="14"/>
    <x v="16"/>
    <x v="3"/>
    <n v="55.000000000000007"/>
    <x v="40"/>
    <x v="131"/>
    <n v="33000"/>
    <n v="0.3"/>
    <x v="1"/>
    <x v="4"/>
  </r>
  <r>
    <x v="5"/>
    <n v="1185732"/>
    <x v="484"/>
    <x v="0"/>
    <x v="14"/>
    <x v="16"/>
    <x v="4"/>
    <n v="65"/>
    <x v="40"/>
    <x v="197"/>
    <n v="32500"/>
    <n v="0.25"/>
    <x v="1"/>
    <x v="5"/>
  </r>
  <r>
    <x v="5"/>
    <n v="1185732"/>
    <x v="484"/>
    <x v="0"/>
    <x v="14"/>
    <x v="16"/>
    <x v="5"/>
    <n v="70"/>
    <x v="48"/>
    <x v="195"/>
    <n v="84000"/>
    <n v="0.4"/>
    <x v="1"/>
    <x v="6"/>
  </r>
  <r>
    <x v="3"/>
    <n v="1128299"/>
    <x v="174"/>
    <x v="0"/>
    <x v="14"/>
    <x v="16"/>
    <x v="0"/>
    <n v="35"/>
    <x v="47"/>
    <x v="333"/>
    <n v="32812.5"/>
    <n v="0.25"/>
    <x v="1"/>
    <x v="8"/>
  </r>
  <r>
    <x v="3"/>
    <n v="1128299"/>
    <x v="174"/>
    <x v="0"/>
    <x v="14"/>
    <x v="16"/>
    <x v="1"/>
    <n v="45"/>
    <x v="47"/>
    <x v="156"/>
    <n v="33750"/>
    <n v="0.2"/>
    <x v="1"/>
    <x v="2"/>
  </r>
  <r>
    <x v="3"/>
    <n v="1128299"/>
    <x v="174"/>
    <x v="0"/>
    <x v="14"/>
    <x v="16"/>
    <x v="2"/>
    <n v="45"/>
    <x v="47"/>
    <x v="156"/>
    <n v="42187.5"/>
    <n v="0.25"/>
    <x v="1"/>
    <x v="2"/>
  </r>
  <r>
    <x v="3"/>
    <n v="1128299"/>
    <x v="174"/>
    <x v="0"/>
    <x v="14"/>
    <x v="16"/>
    <x v="3"/>
    <n v="45"/>
    <x v="37"/>
    <x v="179"/>
    <n v="25312.5"/>
    <n v="0.25"/>
    <x v="1"/>
    <x v="2"/>
  </r>
  <r>
    <x v="5"/>
    <n v="1185732"/>
    <x v="188"/>
    <x v="2"/>
    <x v="15"/>
    <x v="17"/>
    <x v="5"/>
    <n v="55.000000000000007"/>
    <x v="48"/>
    <x v="207"/>
    <n v="49500.000000000007"/>
    <n v="0.3"/>
    <x v="1"/>
    <x v="4"/>
  </r>
  <r>
    <x v="5"/>
    <n v="1185732"/>
    <x v="696"/>
    <x v="2"/>
    <x v="15"/>
    <x v="17"/>
    <x v="0"/>
    <n v="55.000000000000007"/>
    <x v="30"/>
    <x v="76"/>
    <n v="110687.50000000003"/>
    <n v="0.35000000000000003"/>
    <x v="1"/>
    <x v="4"/>
  </r>
  <r>
    <x v="5"/>
    <n v="1185732"/>
    <x v="696"/>
    <x v="2"/>
    <x v="15"/>
    <x v="17"/>
    <x v="1"/>
    <n v="55.000000000000007"/>
    <x v="37"/>
    <x v="196"/>
    <n v="43312.500000000007"/>
    <n v="0.35000000000000003"/>
    <x v="1"/>
    <x v="4"/>
  </r>
  <r>
    <x v="5"/>
    <n v="1185732"/>
    <x v="696"/>
    <x v="2"/>
    <x v="15"/>
    <x v="17"/>
    <x v="2"/>
    <n v="45"/>
    <x v="34"/>
    <x v="118"/>
    <n v="30937.5"/>
    <n v="0.25"/>
    <x v="1"/>
    <x v="2"/>
  </r>
  <r>
    <x v="5"/>
    <n v="1185732"/>
    <x v="696"/>
    <x v="2"/>
    <x v="15"/>
    <x v="17"/>
    <x v="3"/>
    <n v="49.999999999999993"/>
    <x v="36"/>
    <x v="396"/>
    <n v="21874.999999999996"/>
    <n v="0.25"/>
    <x v="1"/>
    <x v="23"/>
  </r>
  <r>
    <x v="5"/>
    <n v="1185732"/>
    <x v="696"/>
    <x v="2"/>
    <x v="15"/>
    <x v="17"/>
    <x v="4"/>
    <n v="65.000000000000014"/>
    <x v="43"/>
    <x v="397"/>
    <n v="40625.000000000007"/>
    <n v="0.25"/>
    <x v="1"/>
    <x v="20"/>
  </r>
  <r>
    <x v="5"/>
    <n v="1185732"/>
    <x v="696"/>
    <x v="2"/>
    <x v="15"/>
    <x v="17"/>
    <x v="5"/>
    <n v="55.000000000000007"/>
    <x v="44"/>
    <x v="137"/>
    <n v="57750.000000000007"/>
    <n v="0.3"/>
    <x v="1"/>
    <x v="4"/>
  </r>
  <r>
    <x v="5"/>
    <n v="1185732"/>
    <x v="225"/>
    <x v="2"/>
    <x v="15"/>
    <x v="17"/>
    <x v="0"/>
    <n v="55.000000000000007"/>
    <x v="61"/>
    <x v="398"/>
    <n v="104912.50000000003"/>
    <n v="0.35000000000000003"/>
    <x v="1"/>
    <x v="4"/>
  </r>
  <r>
    <x v="5"/>
    <n v="1185732"/>
    <x v="225"/>
    <x v="2"/>
    <x v="15"/>
    <x v="17"/>
    <x v="1"/>
    <n v="55.000000000000007"/>
    <x v="43"/>
    <x v="143"/>
    <n v="48125.000000000015"/>
    <n v="0.35000000000000003"/>
    <x v="1"/>
    <x v="4"/>
  </r>
  <r>
    <x v="5"/>
    <n v="1185732"/>
    <x v="225"/>
    <x v="2"/>
    <x v="15"/>
    <x v="17"/>
    <x v="2"/>
    <n v="45"/>
    <x v="34"/>
    <x v="118"/>
    <n v="30937.5"/>
    <n v="0.25"/>
    <x v="1"/>
    <x v="2"/>
  </r>
  <r>
    <x v="5"/>
    <n v="1185732"/>
    <x v="225"/>
    <x v="2"/>
    <x v="15"/>
    <x v="17"/>
    <x v="3"/>
    <n v="49.999999999999993"/>
    <x v="35"/>
    <x v="399"/>
    <n v="15624.999999999998"/>
    <n v="0.25"/>
    <x v="1"/>
    <x v="23"/>
  </r>
  <r>
    <x v="5"/>
    <n v="1185732"/>
    <x v="225"/>
    <x v="2"/>
    <x v="15"/>
    <x v="17"/>
    <x v="4"/>
    <n v="65.000000000000014"/>
    <x v="36"/>
    <x v="400"/>
    <n v="28437.500000000007"/>
    <n v="0.25"/>
    <x v="1"/>
    <x v="20"/>
  </r>
  <r>
    <x v="5"/>
    <n v="1185732"/>
    <x v="225"/>
    <x v="2"/>
    <x v="15"/>
    <x v="17"/>
    <x v="5"/>
    <n v="55.000000000000007"/>
    <x v="34"/>
    <x v="395"/>
    <n v="45375.000000000007"/>
    <n v="0.3"/>
    <x v="1"/>
    <x v="4"/>
  </r>
  <r>
    <x v="5"/>
    <n v="1185732"/>
    <x v="244"/>
    <x v="2"/>
    <x v="15"/>
    <x v="17"/>
    <x v="0"/>
    <n v="55.000000000000007"/>
    <x v="27"/>
    <x v="171"/>
    <n v="101062.50000000003"/>
    <n v="0.35000000000000003"/>
    <x v="1"/>
    <x v="4"/>
  </r>
  <r>
    <x v="5"/>
    <n v="1185732"/>
    <x v="244"/>
    <x v="2"/>
    <x v="15"/>
    <x v="17"/>
    <x v="1"/>
    <n v="55.000000000000007"/>
    <x v="37"/>
    <x v="196"/>
    <n v="43312.500000000007"/>
    <n v="0.35000000000000003"/>
    <x v="1"/>
    <x v="4"/>
  </r>
  <r>
    <x v="5"/>
    <n v="1185732"/>
    <x v="244"/>
    <x v="2"/>
    <x v="15"/>
    <x v="17"/>
    <x v="2"/>
    <n v="45"/>
    <x v="37"/>
    <x v="179"/>
    <n v="25312.5"/>
    <n v="0.25"/>
    <x v="1"/>
    <x v="2"/>
  </r>
  <r>
    <x v="5"/>
    <n v="1185732"/>
    <x v="244"/>
    <x v="2"/>
    <x v="15"/>
    <x v="17"/>
    <x v="3"/>
    <n v="49.999999999999993"/>
    <x v="42"/>
    <x v="370"/>
    <n v="18749.999999999996"/>
    <n v="0.25"/>
    <x v="1"/>
    <x v="48"/>
  </r>
  <r>
    <x v="5"/>
    <n v="1185732"/>
    <x v="244"/>
    <x v="2"/>
    <x v="15"/>
    <x v="17"/>
    <x v="4"/>
    <n v="60.000000000000007"/>
    <x v="42"/>
    <x v="381"/>
    <n v="22500.000000000004"/>
    <n v="0.25"/>
    <x v="1"/>
    <x v="12"/>
  </r>
  <r>
    <x v="5"/>
    <n v="1185732"/>
    <x v="244"/>
    <x v="2"/>
    <x v="15"/>
    <x v="17"/>
    <x v="5"/>
    <n v="50"/>
    <x v="48"/>
    <x v="149"/>
    <n v="45000"/>
    <n v="0.3"/>
    <x v="1"/>
    <x v="0"/>
  </r>
  <r>
    <x v="5"/>
    <n v="1185732"/>
    <x v="273"/>
    <x v="2"/>
    <x v="15"/>
    <x v="17"/>
    <x v="0"/>
    <n v="65"/>
    <x v="62"/>
    <x v="401"/>
    <n v="129675.00000000001"/>
    <n v="0.35000000000000003"/>
    <x v="1"/>
    <x v="5"/>
  </r>
  <r>
    <x v="5"/>
    <n v="1185732"/>
    <x v="273"/>
    <x v="2"/>
    <x v="15"/>
    <x v="17"/>
    <x v="1"/>
    <n v="60.000000000000007"/>
    <x v="34"/>
    <x v="207"/>
    <n v="57750.000000000015"/>
    <n v="0.35000000000000003"/>
    <x v="1"/>
    <x v="12"/>
  </r>
  <r>
    <x v="5"/>
    <n v="1185732"/>
    <x v="273"/>
    <x v="2"/>
    <x v="15"/>
    <x v="17"/>
    <x v="2"/>
    <n v="55.000000000000007"/>
    <x v="48"/>
    <x v="207"/>
    <n v="41250.000000000007"/>
    <n v="0.25"/>
    <x v="1"/>
    <x v="4"/>
  </r>
  <r>
    <x v="5"/>
    <n v="1185732"/>
    <x v="273"/>
    <x v="2"/>
    <x v="15"/>
    <x v="17"/>
    <x v="3"/>
    <n v="55.000000000000007"/>
    <x v="43"/>
    <x v="143"/>
    <n v="34375.000000000007"/>
    <n v="0.25"/>
    <x v="1"/>
    <x v="4"/>
  </r>
  <r>
    <x v="5"/>
    <n v="1185732"/>
    <x v="273"/>
    <x v="2"/>
    <x v="15"/>
    <x v="17"/>
    <x v="4"/>
    <n v="65"/>
    <x v="34"/>
    <x v="402"/>
    <n v="44687.5"/>
    <n v="0.25"/>
    <x v="1"/>
    <x v="5"/>
  </r>
  <r>
    <x v="5"/>
    <n v="1185732"/>
    <x v="273"/>
    <x v="2"/>
    <x v="15"/>
    <x v="17"/>
    <x v="5"/>
    <n v="70"/>
    <x v="46"/>
    <x v="58"/>
    <n v="84000"/>
    <n v="0.3"/>
    <x v="1"/>
    <x v="6"/>
  </r>
  <r>
    <x v="5"/>
    <n v="1185732"/>
    <x v="306"/>
    <x v="2"/>
    <x v="15"/>
    <x v="17"/>
    <x v="0"/>
    <n v="65"/>
    <x v="25"/>
    <x v="108"/>
    <n v="147875"/>
    <n v="0.35000000000000003"/>
    <x v="1"/>
    <x v="5"/>
  </r>
  <r>
    <x v="5"/>
    <n v="1185732"/>
    <x v="306"/>
    <x v="2"/>
    <x v="15"/>
    <x v="17"/>
    <x v="1"/>
    <n v="60.000000000000007"/>
    <x v="46"/>
    <x v="220"/>
    <n v="84000.000000000015"/>
    <n v="0.35000000000000003"/>
    <x v="1"/>
    <x v="12"/>
  </r>
  <r>
    <x v="5"/>
    <n v="1185732"/>
    <x v="306"/>
    <x v="2"/>
    <x v="15"/>
    <x v="17"/>
    <x v="2"/>
    <n v="55.000000000000007"/>
    <x v="45"/>
    <x v="256"/>
    <n v="44687.500000000007"/>
    <n v="0.25"/>
    <x v="1"/>
    <x v="4"/>
  </r>
  <r>
    <x v="5"/>
    <n v="1185732"/>
    <x v="306"/>
    <x v="2"/>
    <x v="15"/>
    <x v="17"/>
    <x v="3"/>
    <n v="55.000000000000007"/>
    <x v="48"/>
    <x v="207"/>
    <n v="41250.000000000007"/>
    <n v="0.25"/>
    <x v="1"/>
    <x v="4"/>
  </r>
  <r>
    <x v="5"/>
    <n v="1185732"/>
    <x v="306"/>
    <x v="2"/>
    <x v="15"/>
    <x v="17"/>
    <x v="4"/>
    <n v="65"/>
    <x v="48"/>
    <x v="214"/>
    <n v="48750"/>
    <n v="0.25"/>
    <x v="1"/>
    <x v="5"/>
  </r>
  <r>
    <x v="5"/>
    <n v="1185732"/>
    <x v="306"/>
    <x v="2"/>
    <x v="15"/>
    <x v="17"/>
    <x v="5"/>
    <n v="70"/>
    <x v="31"/>
    <x v="39"/>
    <n v="94500"/>
    <n v="0.3"/>
    <x v="1"/>
    <x v="6"/>
  </r>
  <r>
    <x v="5"/>
    <n v="1185732"/>
    <x v="334"/>
    <x v="2"/>
    <x v="15"/>
    <x v="17"/>
    <x v="0"/>
    <n v="65"/>
    <x v="21"/>
    <x v="83"/>
    <n v="153562.50000000003"/>
    <n v="0.35000000000000003"/>
    <x v="1"/>
    <x v="5"/>
  </r>
  <r>
    <x v="5"/>
    <n v="1185732"/>
    <x v="334"/>
    <x v="2"/>
    <x v="15"/>
    <x v="17"/>
    <x v="1"/>
    <n v="60.000000000000007"/>
    <x v="32"/>
    <x v="228"/>
    <n v="89250.000000000015"/>
    <n v="0.35000000000000003"/>
    <x v="1"/>
    <x v="12"/>
  </r>
  <r>
    <x v="5"/>
    <n v="1185732"/>
    <x v="334"/>
    <x v="2"/>
    <x v="15"/>
    <x v="17"/>
    <x v="2"/>
    <n v="55.000000000000007"/>
    <x v="44"/>
    <x v="137"/>
    <n v="48125.000000000007"/>
    <n v="0.25"/>
    <x v="1"/>
    <x v="4"/>
  </r>
  <r>
    <x v="5"/>
    <n v="1185732"/>
    <x v="334"/>
    <x v="2"/>
    <x v="15"/>
    <x v="17"/>
    <x v="3"/>
    <n v="55.000000000000007"/>
    <x v="48"/>
    <x v="207"/>
    <n v="41250.000000000007"/>
    <n v="0.25"/>
    <x v="1"/>
    <x v="4"/>
  </r>
  <r>
    <x v="5"/>
    <n v="1185732"/>
    <x v="334"/>
    <x v="2"/>
    <x v="15"/>
    <x v="17"/>
    <x v="4"/>
    <n v="65"/>
    <x v="45"/>
    <x v="240"/>
    <n v="52812.5"/>
    <n v="0.25"/>
    <x v="1"/>
    <x v="5"/>
  </r>
  <r>
    <x v="5"/>
    <n v="1185732"/>
    <x v="334"/>
    <x v="2"/>
    <x v="15"/>
    <x v="17"/>
    <x v="5"/>
    <n v="70"/>
    <x v="23"/>
    <x v="48"/>
    <n v="105000"/>
    <n v="0.3"/>
    <x v="1"/>
    <x v="6"/>
  </r>
  <r>
    <x v="5"/>
    <n v="1185732"/>
    <x v="366"/>
    <x v="2"/>
    <x v="15"/>
    <x v="17"/>
    <x v="0"/>
    <n v="65"/>
    <x v="25"/>
    <x v="108"/>
    <n v="147875"/>
    <n v="0.35000000000000003"/>
    <x v="1"/>
    <x v="5"/>
  </r>
  <r>
    <x v="5"/>
    <n v="1185732"/>
    <x v="366"/>
    <x v="2"/>
    <x v="15"/>
    <x v="17"/>
    <x v="1"/>
    <n v="60.000000000000007"/>
    <x v="32"/>
    <x v="228"/>
    <n v="89250.000000000015"/>
    <n v="0.35000000000000003"/>
    <x v="1"/>
    <x v="12"/>
  </r>
  <r>
    <x v="5"/>
    <n v="1185732"/>
    <x v="366"/>
    <x v="2"/>
    <x v="15"/>
    <x v="17"/>
    <x v="2"/>
    <n v="55.000000000000007"/>
    <x v="44"/>
    <x v="137"/>
    <n v="48125.000000000007"/>
    <n v="0.25"/>
    <x v="1"/>
    <x v="4"/>
  </r>
  <r>
    <x v="5"/>
    <n v="1185732"/>
    <x v="366"/>
    <x v="2"/>
    <x v="15"/>
    <x v="17"/>
    <x v="3"/>
    <n v="55.000000000000007"/>
    <x v="43"/>
    <x v="143"/>
    <n v="34375.000000000007"/>
    <n v="0.25"/>
    <x v="1"/>
    <x v="4"/>
  </r>
  <r>
    <x v="5"/>
    <n v="1185732"/>
    <x v="366"/>
    <x v="2"/>
    <x v="15"/>
    <x v="17"/>
    <x v="4"/>
    <n v="65"/>
    <x v="37"/>
    <x v="326"/>
    <n v="36562.5"/>
    <n v="0.25"/>
    <x v="1"/>
    <x v="5"/>
  </r>
  <r>
    <x v="5"/>
    <n v="1185732"/>
    <x v="366"/>
    <x v="2"/>
    <x v="15"/>
    <x v="17"/>
    <x v="5"/>
    <n v="70"/>
    <x v="46"/>
    <x v="58"/>
    <n v="84000"/>
    <n v="0.3"/>
    <x v="1"/>
    <x v="6"/>
  </r>
  <r>
    <x v="5"/>
    <n v="1185732"/>
    <x v="396"/>
    <x v="2"/>
    <x v="15"/>
    <x v="17"/>
    <x v="0"/>
    <n v="65"/>
    <x v="27"/>
    <x v="85"/>
    <n v="119437.50000000001"/>
    <n v="0.35000000000000003"/>
    <x v="1"/>
    <x v="5"/>
  </r>
  <r>
    <x v="5"/>
    <n v="1185732"/>
    <x v="396"/>
    <x v="2"/>
    <x v="15"/>
    <x v="17"/>
    <x v="1"/>
    <n v="60.000000000000007"/>
    <x v="45"/>
    <x v="403"/>
    <n v="68250.000000000015"/>
    <n v="0.35000000000000003"/>
    <x v="1"/>
    <x v="12"/>
  </r>
  <r>
    <x v="5"/>
    <n v="1185732"/>
    <x v="396"/>
    <x v="2"/>
    <x v="15"/>
    <x v="17"/>
    <x v="2"/>
    <n v="55.000000000000007"/>
    <x v="37"/>
    <x v="196"/>
    <n v="30937.500000000004"/>
    <n v="0.25"/>
    <x v="1"/>
    <x v="4"/>
  </r>
  <r>
    <x v="5"/>
    <n v="1185732"/>
    <x v="396"/>
    <x v="2"/>
    <x v="15"/>
    <x v="17"/>
    <x v="3"/>
    <n v="55.000000000000007"/>
    <x v="40"/>
    <x v="131"/>
    <n v="27500.000000000004"/>
    <n v="0.25"/>
    <x v="1"/>
    <x v="4"/>
  </r>
  <r>
    <x v="5"/>
    <n v="1185732"/>
    <x v="396"/>
    <x v="2"/>
    <x v="15"/>
    <x v="17"/>
    <x v="4"/>
    <n v="65"/>
    <x v="40"/>
    <x v="197"/>
    <n v="32500"/>
    <n v="0.25"/>
    <x v="1"/>
    <x v="5"/>
  </r>
  <r>
    <x v="5"/>
    <n v="1185732"/>
    <x v="396"/>
    <x v="2"/>
    <x v="15"/>
    <x v="17"/>
    <x v="5"/>
    <n v="70"/>
    <x v="48"/>
    <x v="195"/>
    <n v="63000"/>
    <n v="0.3"/>
    <x v="1"/>
    <x v="6"/>
  </r>
  <r>
    <x v="5"/>
    <n v="1185732"/>
    <x v="428"/>
    <x v="2"/>
    <x v="15"/>
    <x v="17"/>
    <x v="0"/>
    <n v="70"/>
    <x v="31"/>
    <x v="39"/>
    <n v="110250.00000000001"/>
    <n v="0.35000000000000003"/>
    <x v="1"/>
    <x v="6"/>
  </r>
  <r>
    <x v="5"/>
    <n v="1185732"/>
    <x v="428"/>
    <x v="2"/>
    <x v="15"/>
    <x v="17"/>
    <x v="1"/>
    <n v="65.000000000000014"/>
    <x v="34"/>
    <x v="256"/>
    <n v="62562.500000000015"/>
    <n v="0.35000000000000003"/>
    <x v="1"/>
    <x v="20"/>
  </r>
  <r>
    <x v="5"/>
    <n v="1185732"/>
    <x v="428"/>
    <x v="2"/>
    <x v="15"/>
    <x v="17"/>
    <x v="2"/>
    <n v="65.000000000000014"/>
    <x v="36"/>
    <x v="400"/>
    <n v="28437.500000000007"/>
    <n v="0.25"/>
    <x v="1"/>
    <x v="20"/>
  </r>
  <r>
    <x v="5"/>
    <n v="1185732"/>
    <x v="428"/>
    <x v="2"/>
    <x v="15"/>
    <x v="17"/>
    <x v="3"/>
    <n v="65.000000000000014"/>
    <x v="42"/>
    <x v="404"/>
    <n v="24375.000000000004"/>
    <n v="0.25"/>
    <x v="1"/>
    <x v="20"/>
  </r>
  <r>
    <x v="5"/>
    <n v="1185732"/>
    <x v="428"/>
    <x v="2"/>
    <x v="15"/>
    <x v="17"/>
    <x v="4"/>
    <n v="75.000000000000014"/>
    <x v="42"/>
    <x v="134"/>
    <n v="28125.000000000004"/>
    <n v="0.25"/>
    <x v="1"/>
    <x v="21"/>
  </r>
  <r>
    <x v="5"/>
    <n v="1185732"/>
    <x v="428"/>
    <x v="2"/>
    <x v="15"/>
    <x v="17"/>
    <x v="5"/>
    <n v="80"/>
    <x v="34"/>
    <x v="41"/>
    <n v="66000"/>
    <n v="0.3"/>
    <x v="1"/>
    <x v="10"/>
  </r>
  <r>
    <x v="5"/>
    <n v="1185732"/>
    <x v="458"/>
    <x v="2"/>
    <x v="15"/>
    <x v="17"/>
    <x v="0"/>
    <n v="75.000000000000014"/>
    <x v="32"/>
    <x v="262"/>
    <n v="111562.50000000003"/>
    <n v="0.35000000000000003"/>
    <x v="1"/>
    <x v="21"/>
  </r>
  <r>
    <x v="5"/>
    <n v="1185732"/>
    <x v="458"/>
    <x v="2"/>
    <x v="15"/>
    <x v="17"/>
    <x v="1"/>
    <n v="65.000000000000014"/>
    <x v="48"/>
    <x v="403"/>
    <n v="68250.000000000015"/>
    <n v="0.35000000000000003"/>
    <x v="1"/>
    <x v="20"/>
  </r>
  <r>
    <x v="5"/>
    <n v="1185732"/>
    <x v="458"/>
    <x v="2"/>
    <x v="15"/>
    <x v="17"/>
    <x v="2"/>
    <n v="65.000000000000014"/>
    <x v="63"/>
    <x v="405"/>
    <n v="52000.000000000015"/>
    <n v="0.25"/>
    <x v="1"/>
    <x v="22"/>
  </r>
  <r>
    <x v="5"/>
    <n v="1185732"/>
    <x v="458"/>
    <x v="2"/>
    <x v="15"/>
    <x v="17"/>
    <x v="3"/>
    <n v="65.000000000000014"/>
    <x v="48"/>
    <x v="403"/>
    <n v="48750.000000000007"/>
    <n v="0.25"/>
    <x v="1"/>
    <x v="20"/>
  </r>
  <r>
    <x v="5"/>
    <n v="1185732"/>
    <x v="458"/>
    <x v="2"/>
    <x v="15"/>
    <x v="17"/>
    <x v="4"/>
    <n v="75.000000000000014"/>
    <x v="34"/>
    <x v="141"/>
    <n v="51562.500000000007"/>
    <n v="0.25"/>
    <x v="1"/>
    <x v="21"/>
  </r>
  <r>
    <x v="5"/>
    <n v="1185732"/>
    <x v="458"/>
    <x v="2"/>
    <x v="15"/>
    <x v="17"/>
    <x v="5"/>
    <n v="80"/>
    <x v="47"/>
    <x v="60"/>
    <n v="90000"/>
    <n v="0.3"/>
    <x v="1"/>
    <x v="10"/>
  </r>
  <r>
    <x v="5"/>
    <n v="1185732"/>
    <x v="487"/>
    <x v="2"/>
    <x v="15"/>
    <x v="17"/>
    <x v="0"/>
    <n v="75.000000000000014"/>
    <x v="24"/>
    <x v="406"/>
    <n v="157500.00000000003"/>
    <n v="0.35000000000000003"/>
    <x v="1"/>
    <x v="21"/>
  </r>
  <r>
    <x v="5"/>
    <n v="1185732"/>
    <x v="487"/>
    <x v="2"/>
    <x v="15"/>
    <x v="17"/>
    <x v="1"/>
    <n v="65.000000000000014"/>
    <x v="46"/>
    <x v="253"/>
    <n v="91000.000000000029"/>
    <n v="0.35000000000000003"/>
    <x v="1"/>
    <x v="20"/>
  </r>
  <r>
    <x v="0"/>
    <n v="1128299"/>
    <x v="174"/>
    <x v="2"/>
    <x v="15"/>
    <x v="17"/>
    <x v="0"/>
    <n v="35"/>
    <x v="47"/>
    <x v="333"/>
    <n v="32812.5"/>
    <n v="0.25"/>
    <x v="1"/>
    <x v="8"/>
  </r>
  <r>
    <x v="0"/>
    <n v="1128299"/>
    <x v="174"/>
    <x v="2"/>
    <x v="15"/>
    <x v="17"/>
    <x v="1"/>
    <n v="45"/>
    <x v="47"/>
    <x v="156"/>
    <n v="33750"/>
    <n v="0.2"/>
    <x v="1"/>
    <x v="2"/>
  </r>
  <r>
    <x v="0"/>
    <n v="1128299"/>
    <x v="174"/>
    <x v="2"/>
    <x v="15"/>
    <x v="17"/>
    <x v="2"/>
    <n v="45"/>
    <x v="47"/>
    <x v="156"/>
    <n v="42187.5"/>
    <n v="0.25"/>
    <x v="1"/>
    <x v="2"/>
  </r>
  <r>
    <x v="0"/>
    <n v="1128299"/>
    <x v="174"/>
    <x v="2"/>
    <x v="15"/>
    <x v="17"/>
    <x v="3"/>
    <n v="45"/>
    <x v="37"/>
    <x v="179"/>
    <n v="25312.5"/>
    <n v="0.25"/>
    <x v="1"/>
    <x v="2"/>
  </r>
  <r>
    <x v="0"/>
    <n v="1128299"/>
    <x v="174"/>
    <x v="2"/>
    <x v="15"/>
    <x v="17"/>
    <x v="4"/>
    <n v="50"/>
    <x v="36"/>
    <x v="132"/>
    <n v="13125"/>
    <n v="0.15"/>
    <x v="1"/>
    <x v="0"/>
  </r>
  <r>
    <x v="0"/>
    <n v="1128299"/>
    <x v="174"/>
    <x v="2"/>
    <x v="15"/>
    <x v="17"/>
    <x v="5"/>
    <n v="45"/>
    <x v="32"/>
    <x v="174"/>
    <n v="76500"/>
    <n v="0.4"/>
    <x v="1"/>
    <x v="2"/>
  </r>
  <r>
    <x v="0"/>
    <n v="1128299"/>
    <x v="205"/>
    <x v="2"/>
    <x v="15"/>
    <x v="17"/>
    <x v="0"/>
    <n v="35"/>
    <x v="33"/>
    <x v="158"/>
    <n v="41562.5"/>
    <n v="0.25"/>
    <x v="1"/>
    <x v="8"/>
  </r>
  <r>
    <x v="0"/>
    <n v="1128299"/>
    <x v="205"/>
    <x v="2"/>
    <x v="15"/>
    <x v="17"/>
    <x v="1"/>
    <n v="45"/>
    <x v="47"/>
    <x v="156"/>
    <n v="33750"/>
    <n v="0.2"/>
    <x v="1"/>
    <x v="2"/>
  </r>
  <r>
    <x v="0"/>
    <n v="1128299"/>
    <x v="205"/>
    <x v="2"/>
    <x v="15"/>
    <x v="17"/>
    <x v="2"/>
    <n v="45"/>
    <x v="47"/>
    <x v="156"/>
    <n v="42187.5"/>
    <n v="0.25"/>
    <x v="1"/>
    <x v="2"/>
  </r>
  <r>
    <x v="0"/>
    <n v="1128299"/>
    <x v="205"/>
    <x v="2"/>
    <x v="16"/>
    <x v="18"/>
    <x v="3"/>
    <n v="45"/>
    <x v="37"/>
    <x v="179"/>
    <n v="25312.5"/>
    <n v="0.25"/>
    <x v="1"/>
    <x v="2"/>
  </r>
  <r>
    <x v="0"/>
    <n v="1128299"/>
    <x v="205"/>
    <x v="2"/>
    <x v="16"/>
    <x v="18"/>
    <x v="4"/>
    <n v="50"/>
    <x v="42"/>
    <x v="127"/>
    <n v="11250"/>
    <n v="0.15"/>
    <x v="1"/>
    <x v="0"/>
  </r>
  <r>
    <x v="0"/>
    <n v="1128299"/>
    <x v="205"/>
    <x v="2"/>
    <x v="16"/>
    <x v="18"/>
    <x v="5"/>
    <n v="45"/>
    <x v="44"/>
    <x v="154"/>
    <n v="63000"/>
    <n v="0.4"/>
    <x v="1"/>
    <x v="2"/>
  </r>
  <r>
    <x v="0"/>
    <n v="1128299"/>
    <x v="214"/>
    <x v="2"/>
    <x v="16"/>
    <x v="18"/>
    <x v="0"/>
    <n v="45"/>
    <x v="23"/>
    <x v="38"/>
    <n v="56250"/>
    <n v="0.25"/>
    <x v="1"/>
    <x v="2"/>
  </r>
  <r>
    <x v="0"/>
    <n v="1128299"/>
    <x v="214"/>
    <x v="2"/>
    <x v="16"/>
    <x v="18"/>
    <x v="1"/>
    <n v="54.999999999999993"/>
    <x v="44"/>
    <x v="239"/>
    <n v="38499.999999999993"/>
    <n v="0.2"/>
    <x v="1"/>
    <x v="13"/>
  </r>
  <r>
    <x v="0"/>
    <n v="1128299"/>
    <x v="214"/>
    <x v="2"/>
    <x v="16"/>
    <x v="18"/>
    <x v="2"/>
    <n v="59.999999999999986"/>
    <x v="47"/>
    <x v="407"/>
    <n v="56249.999999999985"/>
    <n v="0.25"/>
    <x v="1"/>
    <x v="41"/>
  </r>
  <r>
    <x v="0"/>
    <n v="1128299"/>
    <x v="214"/>
    <x v="2"/>
    <x v="16"/>
    <x v="18"/>
    <x v="3"/>
    <n v="54.999999999999993"/>
    <x v="34"/>
    <x v="408"/>
    <n v="37812.499999999993"/>
    <n v="0.25"/>
    <x v="1"/>
    <x v="13"/>
  </r>
  <r>
    <x v="0"/>
    <n v="1128299"/>
    <x v="214"/>
    <x v="2"/>
    <x v="16"/>
    <x v="18"/>
    <x v="4"/>
    <n v="60"/>
    <x v="35"/>
    <x v="127"/>
    <n v="11250"/>
    <n v="0.15"/>
    <x v="1"/>
    <x v="3"/>
  </r>
  <r>
    <x v="0"/>
    <n v="1128299"/>
    <x v="214"/>
    <x v="2"/>
    <x v="16"/>
    <x v="18"/>
    <x v="5"/>
    <n v="54.999999999999993"/>
    <x v="45"/>
    <x v="409"/>
    <n v="71499.999999999985"/>
    <n v="0.4"/>
    <x v="1"/>
    <x v="13"/>
  </r>
  <r>
    <x v="0"/>
    <n v="1128299"/>
    <x v="233"/>
    <x v="2"/>
    <x v="16"/>
    <x v="18"/>
    <x v="0"/>
    <n v="60"/>
    <x v="23"/>
    <x v="60"/>
    <n v="75000"/>
    <n v="0.25"/>
    <x v="1"/>
    <x v="3"/>
  </r>
  <r>
    <x v="0"/>
    <n v="1128299"/>
    <x v="233"/>
    <x v="2"/>
    <x v="16"/>
    <x v="18"/>
    <x v="1"/>
    <n v="65"/>
    <x v="48"/>
    <x v="214"/>
    <n v="39000"/>
    <n v="0.2"/>
    <x v="1"/>
    <x v="5"/>
  </r>
  <r>
    <x v="0"/>
    <n v="1128299"/>
    <x v="233"/>
    <x v="2"/>
    <x v="16"/>
    <x v="18"/>
    <x v="2"/>
    <n v="65"/>
    <x v="44"/>
    <x v="157"/>
    <n v="56875"/>
    <n v="0.25"/>
    <x v="1"/>
    <x v="5"/>
  </r>
  <r>
    <x v="0"/>
    <n v="1128299"/>
    <x v="233"/>
    <x v="2"/>
    <x v="16"/>
    <x v="18"/>
    <x v="3"/>
    <n v="50"/>
    <x v="43"/>
    <x v="145"/>
    <n v="31250"/>
    <n v="0.25"/>
    <x v="1"/>
    <x v="0"/>
  </r>
  <r>
    <x v="0"/>
    <n v="1128299"/>
    <x v="233"/>
    <x v="2"/>
    <x v="16"/>
    <x v="18"/>
    <x v="4"/>
    <n v="55.000000000000007"/>
    <x v="42"/>
    <x v="190"/>
    <n v="12375.000000000002"/>
    <n v="0.15"/>
    <x v="1"/>
    <x v="4"/>
  </r>
  <r>
    <x v="0"/>
    <n v="1128299"/>
    <x v="233"/>
    <x v="2"/>
    <x v="16"/>
    <x v="18"/>
    <x v="5"/>
    <n v="70"/>
    <x v="45"/>
    <x v="157"/>
    <n v="91000"/>
    <n v="0.4"/>
    <x v="1"/>
    <x v="6"/>
  </r>
  <r>
    <x v="0"/>
    <n v="1128299"/>
    <x v="264"/>
    <x v="2"/>
    <x v="16"/>
    <x v="18"/>
    <x v="0"/>
    <n v="54.999999999999993"/>
    <x v="27"/>
    <x v="389"/>
    <n v="72187.499999999985"/>
    <n v="0.25"/>
    <x v="1"/>
    <x v="13"/>
  </r>
  <r>
    <x v="0"/>
    <n v="1128299"/>
    <x v="264"/>
    <x v="2"/>
    <x v="16"/>
    <x v="18"/>
    <x v="1"/>
    <n v="60"/>
    <x v="47"/>
    <x v="38"/>
    <n v="45000"/>
    <n v="0.2"/>
    <x v="1"/>
    <x v="3"/>
  </r>
  <r>
    <x v="0"/>
    <n v="1128299"/>
    <x v="264"/>
    <x v="2"/>
    <x v="16"/>
    <x v="18"/>
    <x v="2"/>
    <n v="60"/>
    <x v="47"/>
    <x v="38"/>
    <n v="56250"/>
    <n v="0.25"/>
    <x v="1"/>
    <x v="3"/>
  </r>
  <r>
    <x v="0"/>
    <n v="1128299"/>
    <x v="264"/>
    <x v="2"/>
    <x v="16"/>
    <x v="18"/>
    <x v="3"/>
    <n v="54.999999999999993"/>
    <x v="34"/>
    <x v="408"/>
    <n v="37812.499999999993"/>
    <n v="0.25"/>
    <x v="1"/>
    <x v="13"/>
  </r>
  <r>
    <x v="0"/>
    <n v="1128299"/>
    <x v="264"/>
    <x v="2"/>
    <x v="16"/>
    <x v="18"/>
    <x v="4"/>
    <n v="60"/>
    <x v="36"/>
    <x v="204"/>
    <n v="15750"/>
    <n v="0.15"/>
    <x v="1"/>
    <x v="3"/>
  </r>
  <r>
    <x v="0"/>
    <n v="1128299"/>
    <x v="264"/>
    <x v="2"/>
    <x v="16"/>
    <x v="18"/>
    <x v="5"/>
    <n v="75"/>
    <x v="33"/>
    <x v="216"/>
    <n v="142500"/>
    <n v="0.4"/>
    <x v="1"/>
    <x v="11"/>
  </r>
  <r>
    <x v="0"/>
    <n v="1128299"/>
    <x v="294"/>
    <x v="2"/>
    <x v="16"/>
    <x v="18"/>
    <x v="0"/>
    <n v="70"/>
    <x v="26"/>
    <x v="248"/>
    <n v="126875"/>
    <n v="0.25"/>
    <x v="1"/>
    <x v="6"/>
  </r>
  <r>
    <x v="0"/>
    <n v="1128299"/>
    <x v="294"/>
    <x v="2"/>
    <x v="16"/>
    <x v="18"/>
    <x v="1"/>
    <n v="75"/>
    <x v="24"/>
    <x v="6"/>
    <n v="90000"/>
    <n v="0.2"/>
    <x v="1"/>
    <x v="11"/>
  </r>
  <r>
    <x v="0"/>
    <n v="1128299"/>
    <x v="294"/>
    <x v="2"/>
    <x v="16"/>
    <x v="18"/>
    <x v="2"/>
    <n v="75"/>
    <x v="24"/>
    <x v="6"/>
    <n v="112500"/>
    <n v="0.25"/>
    <x v="1"/>
    <x v="11"/>
  </r>
  <r>
    <x v="0"/>
    <n v="1128299"/>
    <x v="294"/>
    <x v="2"/>
    <x v="16"/>
    <x v="18"/>
    <x v="3"/>
    <n v="75"/>
    <x v="33"/>
    <x v="216"/>
    <n v="89062.5"/>
    <n v="0.25"/>
    <x v="1"/>
    <x v="11"/>
  </r>
  <r>
    <x v="0"/>
    <n v="1128299"/>
    <x v="294"/>
    <x v="2"/>
    <x v="16"/>
    <x v="18"/>
    <x v="4"/>
    <n v="85.000000000000014"/>
    <x v="44"/>
    <x v="410"/>
    <n v="44625.000000000007"/>
    <n v="0.15"/>
    <x v="1"/>
    <x v="25"/>
  </r>
  <r>
    <x v="0"/>
    <n v="1128299"/>
    <x v="294"/>
    <x v="2"/>
    <x v="16"/>
    <x v="18"/>
    <x v="5"/>
    <n v="100"/>
    <x v="25"/>
    <x v="19"/>
    <n v="260000"/>
    <n v="0.4"/>
    <x v="1"/>
    <x v="30"/>
  </r>
  <r>
    <x v="0"/>
    <n v="1128299"/>
    <x v="323"/>
    <x v="2"/>
    <x v="16"/>
    <x v="18"/>
    <x v="0"/>
    <n v="80"/>
    <x v="9"/>
    <x v="411"/>
    <n v="160000"/>
    <n v="0.25"/>
    <x v="1"/>
    <x v="10"/>
  </r>
  <r>
    <x v="0"/>
    <n v="1128299"/>
    <x v="323"/>
    <x v="2"/>
    <x v="16"/>
    <x v="18"/>
    <x v="1"/>
    <n v="85.000000000000014"/>
    <x v="25"/>
    <x v="412"/>
    <n v="110500.00000000003"/>
    <n v="0.2"/>
    <x v="1"/>
    <x v="24"/>
  </r>
  <r>
    <x v="0"/>
    <n v="1128299"/>
    <x v="323"/>
    <x v="2"/>
    <x v="16"/>
    <x v="18"/>
    <x v="2"/>
    <n v="85.000000000000014"/>
    <x v="24"/>
    <x v="413"/>
    <n v="127500.00000000001"/>
    <n v="0.25"/>
    <x v="1"/>
    <x v="25"/>
  </r>
  <r>
    <x v="0"/>
    <n v="1128299"/>
    <x v="323"/>
    <x v="2"/>
    <x v="16"/>
    <x v="18"/>
    <x v="3"/>
    <n v="80"/>
    <x v="23"/>
    <x v="2"/>
    <n v="100000"/>
    <n v="0.25"/>
    <x v="1"/>
    <x v="10"/>
  </r>
  <r>
    <x v="0"/>
    <n v="1128299"/>
    <x v="323"/>
    <x v="2"/>
    <x v="16"/>
    <x v="18"/>
    <x v="4"/>
    <n v="85.000000000000014"/>
    <x v="20"/>
    <x v="67"/>
    <n v="70125"/>
    <n v="0.15"/>
    <x v="1"/>
    <x v="25"/>
  </r>
  <r>
    <x v="0"/>
    <n v="1128299"/>
    <x v="323"/>
    <x v="2"/>
    <x v="16"/>
    <x v="18"/>
    <x v="5"/>
    <n v="100"/>
    <x v="20"/>
    <x v="414"/>
    <n v="220000"/>
    <n v="0.4"/>
    <x v="1"/>
    <x v="30"/>
  </r>
  <r>
    <x v="0"/>
    <n v="1128299"/>
    <x v="355"/>
    <x v="2"/>
    <x v="16"/>
    <x v="18"/>
    <x v="0"/>
    <n v="85.000000000000014"/>
    <x v="29"/>
    <x v="281"/>
    <n v="159375.00000000003"/>
    <n v="0.25"/>
    <x v="1"/>
    <x v="25"/>
  </r>
  <r>
    <x v="0"/>
    <n v="1128299"/>
    <x v="355"/>
    <x v="2"/>
    <x v="16"/>
    <x v="18"/>
    <x v="1"/>
    <n v="75.000000000000014"/>
    <x v="26"/>
    <x v="415"/>
    <n v="108750.00000000003"/>
    <n v="0.2"/>
    <x v="1"/>
    <x v="21"/>
  </r>
  <r>
    <x v="0"/>
    <n v="1128299"/>
    <x v="355"/>
    <x v="2"/>
    <x v="16"/>
    <x v="18"/>
    <x v="2"/>
    <n v="70"/>
    <x v="24"/>
    <x v="81"/>
    <n v="105000"/>
    <n v="0.25"/>
    <x v="1"/>
    <x v="6"/>
  </r>
  <r>
    <x v="0"/>
    <n v="1128299"/>
    <x v="355"/>
    <x v="2"/>
    <x v="16"/>
    <x v="18"/>
    <x v="3"/>
    <n v="70"/>
    <x v="27"/>
    <x v="246"/>
    <n v="91875"/>
    <n v="0.25"/>
    <x v="1"/>
    <x v="6"/>
  </r>
  <r>
    <x v="1"/>
    <n v="1128299"/>
    <x v="355"/>
    <x v="2"/>
    <x v="16"/>
    <x v="18"/>
    <x v="4"/>
    <n v="70"/>
    <x v="27"/>
    <x v="246"/>
    <n v="55125"/>
    <n v="0.15"/>
    <x v="1"/>
    <x v="6"/>
  </r>
  <r>
    <x v="1"/>
    <n v="1128299"/>
    <x v="355"/>
    <x v="2"/>
    <x v="16"/>
    <x v="18"/>
    <x v="5"/>
    <n v="75"/>
    <x v="44"/>
    <x v="47"/>
    <n v="105000"/>
    <n v="0.4"/>
    <x v="1"/>
    <x v="11"/>
  </r>
  <r>
    <x v="1"/>
    <n v="1128299"/>
    <x v="387"/>
    <x v="2"/>
    <x v="16"/>
    <x v="18"/>
    <x v="0"/>
    <n v="65.000000000000014"/>
    <x v="20"/>
    <x v="223"/>
    <n v="89375.000000000015"/>
    <n v="0.25"/>
    <x v="1"/>
    <x v="20"/>
  </r>
  <r>
    <x v="1"/>
    <n v="1128299"/>
    <x v="387"/>
    <x v="2"/>
    <x v="16"/>
    <x v="18"/>
    <x v="1"/>
    <n v="70.000000000000014"/>
    <x v="20"/>
    <x v="106"/>
    <n v="77000.000000000015"/>
    <n v="0.2"/>
    <x v="1"/>
    <x v="27"/>
  </r>
  <r>
    <x v="1"/>
    <n v="1128299"/>
    <x v="387"/>
    <x v="2"/>
    <x v="16"/>
    <x v="18"/>
    <x v="2"/>
    <n v="65.000000000000014"/>
    <x v="47"/>
    <x v="416"/>
    <n v="60937.500000000015"/>
    <n v="0.25"/>
    <x v="1"/>
    <x v="20"/>
  </r>
  <r>
    <x v="1"/>
    <n v="1128299"/>
    <x v="387"/>
    <x v="2"/>
    <x v="16"/>
    <x v="18"/>
    <x v="3"/>
    <n v="65.000000000000014"/>
    <x v="45"/>
    <x v="417"/>
    <n v="52812.500000000015"/>
    <n v="0.25"/>
    <x v="1"/>
    <x v="22"/>
  </r>
  <r>
    <x v="1"/>
    <n v="1128299"/>
    <x v="387"/>
    <x v="2"/>
    <x v="16"/>
    <x v="18"/>
    <x v="4"/>
    <n v="75.000000000000014"/>
    <x v="44"/>
    <x v="418"/>
    <n v="39375.000000000007"/>
    <n v="0.15"/>
    <x v="1"/>
    <x v="21"/>
  </r>
  <r>
    <x v="1"/>
    <n v="1128299"/>
    <x v="387"/>
    <x v="2"/>
    <x v="16"/>
    <x v="18"/>
    <x v="5"/>
    <n v="60"/>
    <x v="47"/>
    <x v="38"/>
    <n v="90000"/>
    <n v="0.4"/>
    <x v="1"/>
    <x v="3"/>
  </r>
  <r>
    <x v="1"/>
    <n v="1128299"/>
    <x v="416"/>
    <x v="2"/>
    <x v="16"/>
    <x v="18"/>
    <x v="0"/>
    <n v="55.000000000000007"/>
    <x v="33"/>
    <x v="347"/>
    <n v="65312.500000000007"/>
    <n v="0.25"/>
    <x v="1"/>
    <x v="4"/>
  </r>
  <r>
    <x v="1"/>
    <n v="1128299"/>
    <x v="416"/>
    <x v="2"/>
    <x v="16"/>
    <x v="18"/>
    <x v="1"/>
    <n v="65.000000000000014"/>
    <x v="33"/>
    <x v="419"/>
    <n v="61750.000000000015"/>
    <n v="0.2"/>
    <x v="1"/>
    <x v="20"/>
  </r>
  <r>
    <x v="1"/>
    <n v="1128299"/>
    <x v="416"/>
    <x v="2"/>
    <x v="16"/>
    <x v="18"/>
    <x v="2"/>
    <n v="60.000000000000007"/>
    <x v="48"/>
    <x v="167"/>
    <n v="45000.000000000007"/>
    <n v="0.25"/>
    <x v="1"/>
    <x v="12"/>
  </r>
  <r>
    <x v="1"/>
    <n v="1128299"/>
    <x v="416"/>
    <x v="2"/>
    <x v="16"/>
    <x v="18"/>
    <x v="3"/>
    <n v="55.000000000000007"/>
    <x v="34"/>
    <x v="395"/>
    <n v="37812.500000000007"/>
    <n v="0.25"/>
    <x v="1"/>
    <x v="4"/>
  </r>
  <r>
    <x v="1"/>
    <n v="1128299"/>
    <x v="416"/>
    <x v="2"/>
    <x v="16"/>
    <x v="18"/>
    <x v="4"/>
    <n v="65"/>
    <x v="43"/>
    <x v="133"/>
    <n v="24375"/>
    <n v="0.15"/>
    <x v="1"/>
    <x v="5"/>
  </r>
  <r>
    <x v="1"/>
    <n v="1128299"/>
    <x v="416"/>
    <x v="2"/>
    <x v="16"/>
    <x v="18"/>
    <x v="5"/>
    <n v="70"/>
    <x v="48"/>
    <x v="195"/>
    <n v="84000"/>
    <n v="0.4"/>
    <x v="1"/>
    <x v="6"/>
  </r>
  <r>
    <x v="1"/>
    <n v="1128299"/>
    <x v="447"/>
    <x v="2"/>
    <x v="16"/>
    <x v="18"/>
    <x v="0"/>
    <n v="55.000000000000007"/>
    <x v="27"/>
    <x v="171"/>
    <n v="72187.500000000015"/>
    <n v="0.25"/>
    <x v="1"/>
    <x v="4"/>
  </r>
  <r>
    <x v="1"/>
    <n v="1128299"/>
    <x v="447"/>
    <x v="2"/>
    <x v="16"/>
    <x v="18"/>
    <x v="1"/>
    <n v="60.000000000000007"/>
    <x v="24"/>
    <x v="217"/>
    <n v="72000.000000000015"/>
    <n v="0.2"/>
    <x v="1"/>
    <x v="12"/>
  </r>
  <r>
    <x v="1"/>
    <n v="1128299"/>
    <x v="447"/>
    <x v="2"/>
    <x v="16"/>
    <x v="18"/>
    <x v="2"/>
    <n v="55.000000000000007"/>
    <x v="32"/>
    <x v="257"/>
    <n v="58437.500000000007"/>
    <n v="0.25"/>
    <x v="1"/>
    <x v="4"/>
  </r>
  <r>
    <x v="1"/>
    <n v="1128299"/>
    <x v="447"/>
    <x v="2"/>
    <x v="16"/>
    <x v="18"/>
    <x v="3"/>
    <n v="65.000000000000014"/>
    <x v="46"/>
    <x v="253"/>
    <n v="65000.000000000015"/>
    <n v="0.25"/>
    <x v="1"/>
    <x v="20"/>
  </r>
  <r>
    <x v="1"/>
    <n v="1128299"/>
    <x v="447"/>
    <x v="2"/>
    <x v="16"/>
    <x v="18"/>
    <x v="4"/>
    <n v="85.000000000000014"/>
    <x v="47"/>
    <x v="262"/>
    <n v="47812.500000000007"/>
    <n v="0.15"/>
    <x v="1"/>
    <x v="25"/>
  </r>
  <r>
    <x v="1"/>
    <n v="1128299"/>
    <x v="447"/>
    <x v="2"/>
    <x v="16"/>
    <x v="18"/>
    <x v="5"/>
    <n v="90.000000000000014"/>
    <x v="23"/>
    <x v="406"/>
    <n v="180000.00000000003"/>
    <n v="0.4"/>
    <x v="1"/>
    <x v="32"/>
  </r>
  <r>
    <x v="1"/>
    <n v="1128299"/>
    <x v="476"/>
    <x v="2"/>
    <x v="16"/>
    <x v="18"/>
    <x v="0"/>
    <n v="75.000000000000014"/>
    <x v="19"/>
    <x v="105"/>
    <n v="131250.00000000003"/>
    <n v="0.25"/>
    <x v="1"/>
    <x v="21"/>
  </r>
  <r>
    <x v="1"/>
    <n v="1128299"/>
    <x v="476"/>
    <x v="2"/>
    <x v="16"/>
    <x v="18"/>
    <x v="1"/>
    <n v="85.000000000000014"/>
    <x v="19"/>
    <x v="420"/>
    <n v="119000.00000000003"/>
    <n v="0.2"/>
    <x v="1"/>
    <x v="25"/>
  </r>
  <r>
    <x v="2"/>
    <n v="1128299"/>
    <x v="476"/>
    <x v="2"/>
    <x v="16"/>
    <x v="18"/>
    <x v="2"/>
    <n v="80.000000000000014"/>
    <x v="23"/>
    <x v="258"/>
    <n v="100000.00000000001"/>
    <n v="0.25"/>
    <x v="1"/>
    <x v="28"/>
  </r>
  <r>
    <x v="2"/>
    <n v="1128299"/>
    <x v="476"/>
    <x v="2"/>
    <x v="16"/>
    <x v="18"/>
    <x v="3"/>
    <n v="80.000000000000014"/>
    <x v="23"/>
    <x v="258"/>
    <n v="100000.00000000001"/>
    <n v="0.25"/>
    <x v="1"/>
    <x v="28"/>
  </r>
  <r>
    <x v="2"/>
    <n v="1128299"/>
    <x v="476"/>
    <x v="2"/>
    <x v="16"/>
    <x v="18"/>
    <x v="4"/>
    <n v="90.000000000000014"/>
    <x v="32"/>
    <x v="280"/>
    <n v="57375.000000000007"/>
    <n v="0.15"/>
    <x v="1"/>
    <x v="32"/>
  </r>
  <r>
    <x v="2"/>
    <n v="1128299"/>
    <x v="476"/>
    <x v="2"/>
    <x v="16"/>
    <x v="18"/>
    <x v="5"/>
    <n v="95.000000000000014"/>
    <x v="27"/>
    <x v="421"/>
    <n v="199500.00000000003"/>
    <n v="0.4"/>
    <x v="1"/>
    <x v="33"/>
  </r>
  <r>
    <x v="2"/>
    <n v="1128299"/>
    <x v="181"/>
    <x v="2"/>
    <x v="16"/>
    <x v="18"/>
    <x v="0"/>
    <n v="40"/>
    <x v="32"/>
    <x v="235"/>
    <n v="51000"/>
    <n v="0.3"/>
    <x v="1"/>
    <x v="1"/>
  </r>
  <r>
    <x v="2"/>
    <n v="1128299"/>
    <x v="181"/>
    <x v="2"/>
    <x v="16"/>
    <x v="18"/>
    <x v="1"/>
    <n v="50"/>
    <x v="32"/>
    <x v="42"/>
    <n v="53125"/>
    <n v="0.25"/>
    <x v="1"/>
    <x v="0"/>
  </r>
  <r>
    <x v="2"/>
    <n v="1128299"/>
    <x v="181"/>
    <x v="2"/>
    <x v="16"/>
    <x v="18"/>
    <x v="2"/>
    <n v="50"/>
    <x v="32"/>
    <x v="42"/>
    <n v="63750"/>
    <n v="0.3"/>
    <x v="1"/>
    <x v="0"/>
  </r>
  <r>
    <x v="2"/>
    <n v="1128299"/>
    <x v="181"/>
    <x v="2"/>
    <x v="16"/>
    <x v="18"/>
    <x v="3"/>
    <n v="50"/>
    <x v="34"/>
    <x v="199"/>
    <n v="41250"/>
    <n v="0.3"/>
    <x v="1"/>
    <x v="0"/>
  </r>
  <r>
    <x v="2"/>
    <n v="1128299"/>
    <x v="181"/>
    <x v="2"/>
    <x v="16"/>
    <x v="18"/>
    <x v="4"/>
    <n v="55.000000000000007"/>
    <x v="37"/>
    <x v="196"/>
    <n v="24750.000000000004"/>
    <n v="0.2"/>
    <x v="1"/>
    <x v="4"/>
  </r>
  <r>
    <x v="2"/>
    <n v="1128299"/>
    <x v="181"/>
    <x v="2"/>
    <x v="16"/>
    <x v="18"/>
    <x v="5"/>
    <n v="50"/>
    <x v="33"/>
    <x v="343"/>
    <n v="106875"/>
    <n v="0.45"/>
    <x v="1"/>
    <x v="0"/>
  </r>
  <r>
    <x v="2"/>
    <n v="1128299"/>
    <x v="212"/>
    <x v="2"/>
    <x v="16"/>
    <x v="18"/>
    <x v="0"/>
    <n v="40"/>
    <x v="27"/>
    <x v="195"/>
    <n v="63000"/>
    <n v="0.3"/>
    <x v="1"/>
    <x v="1"/>
  </r>
  <r>
    <x v="2"/>
    <n v="1128299"/>
    <x v="212"/>
    <x v="2"/>
    <x v="16"/>
    <x v="18"/>
    <x v="1"/>
    <n v="50"/>
    <x v="32"/>
    <x v="42"/>
    <n v="53125"/>
    <n v="0.25"/>
    <x v="1"/>
    <x v="0"/>
  </r>
  <r>
    <x v="2"/>
    <n v="1128299"/>
    <x v="212"/>
    <x v="2"/>
    <x v="16"/>
    <x v="18"/>
    <x v="2"/>
    <n v="50"/>
    <x v="32"/>
    <x v="42"/>
    <n v="63750"/>
    <n v="0.3"/>
    <x v="1"/>
    <x v="0"/>
  </r>
  <r>
    <x v="2"/>
    <n v="1128299"/>
    <x v="212"/>
    <x v="4"/>
    <x v="8"/>
    <x v="19"/>
    <x v="3"/>
    <n v="50"/>
    <x v="34"/>
    <x v="199"/>
    <n v="41250"/>
    <n v="0.3"/>
    <x v="1"/>
    <x v="0"/>
  </r>
  <r>
    <x v="2"/>
    <n v="1128299"/>
    <x v="212"/>
    <x v="4"/>
    <x v="8"/>
    <x v="19"/>
    <x v="4"/>
    <n v="55.000000000000007"/>
    <x v="40"/>
    <x v="131"/>
    <n v="22000.000000000004"/>
    <n v="0.2"/>
    <x v="1"/>
    <x v="4"/>
  </r>
  <r>
    <x v="2"/>
    <n v="1128299"/>
    <x v="212"/>
    <x v="4"/>
    <x v="8"/>
    <x v="19"/>
    <x v="5"/>
    <n v="50"/>
    <x v="46"/>
    <x v="46"/>
    <n v="90000"/>
    <n v="0.45"/>
    <x v="1"/>
    <x v="0"/>
  </r>
  <r>
    <x v="2"/>
    <n v="1128299"/>
    <x v="221"/>
    <x v="4"/>
    <x v="8"/>
    <x v="19"/>
    <x v="0"/>
    <n v="50"/>
    <x v="20"/>
    <x v="140"/>
    <n v="82500"/>
    <n v="0.3"/>
    <x v="1"/>
    <x v="0"/>
  </r>
  <r>
    <x v="2"/>
    <n v="1128299"/>
    <x v="221"/>
    <x v="4"/>
    <x v="8"/>
    <x v="19"/>
    <x v="1"/>
    <n v="60"/>
    <x v="46"/>
    <x v="49"/>
    <n v="60000"/>
    <n v="0.25"/>
    <x v="1"/>
    <x v="3"/>
  </r>
  <r>
    <x v="2"/>
    <n v="1128299"/>
    <x v="221"/>
    <x v="4"/>
    <x v="8"/>
    <x v="19"/>
    <x v="2"/>
    <n v="64.999999999999986"/>
    <x v="32"/>
    <x v="263"/>
    <n v="82874.999999999985"/>
    <n v="0.3"/>
    <x v="1"/>
    <x v="16"/>
  </r>
  <r>
    <x v="2"/>
    <n v="1128299"/>
    <x v="221"/>
    <x v="4"/>
    <x v="8"/>
    <x v="19"/>
    <x v="3"/>
    <n v="60"/>
    <x v="45"/>
    <x v="214"/>
    <n v="58500"/>
    <n v="0.3"/>
    <x v="1"/>
    <x v="3"/>
  </r>
  <r>
    <x v="2"/>
    <n v="1128299"/>
    <x v="221"/>
    <x v="4"/>
    <x v="8"/>
    <x v="19"/>
    <x v="4"/>
    <n v="65"/>
    <x v="36"/>
    <x v="166"/>
    <n v="22750"/>
    <n v="0.2"/>
    <x v="1"/>
    <x v="5"/>
  </r>
  <r>
    <x v="2"/>
    <n v="1128299"/>
    <x v="221"/>
    <x v="4"/>
    <x v="8"/>
    <x v="19"/>
    <x v="5"/>
    <n v="60"/>
    <x v="47"/>
    <x v="38"/>
    <n v="101250"/>
    <n v="0.45"/>
    <x v="1"/>
    <x v="3"/>
  </r>
  <r>
    <x v="1"/>
    <n v="1128299"/>
    <x v="240"/>
    <x v="4"/>
    <x v="8"/>
    <x v="19"/>
    <x v="0"/>
    <n v="65"/>
    <x v="20"/>
    <x v="88"/>
    <n v="107250"/>
    <n v="0.3"/>
    <x v="1"/>
    <x v="5"/>
  </r>
  <r>
    <x v="1"/>
    <n v="1128299"/>
    <x v="240"/>
    <x v="4"/>
    <x v="8"/>
    <x v="19"/>
    <x v="1"/>
    <n v="70"/>
    <x v="44"/>
    <x v="40"/>
    <n v="61250"/>
    <n v="0.25"/>
    <x v="1"/>
    <x v="6"/>
  </r>
  <r>
    <x v="1"/>
    <n v="1128299"/>
    <x v="240"/>
    <x v="4"/>
    <x v="8"/>
    <x v="19"/>
    <x v="2"/>
    <n v="70"/>
    <x v="46"/>
    <x v="58"/>
    <n v="84000"/>
    <n v="0.3"/>
    <x v="1"/>
    <x v="6"/>
  </r>
  <r>
    <x v="1"/>
    <n v="1128299"/>
    <x v="240"/>
    <x v="4"/>
    <x v="8"/>
    <x v="19"/>
    <x v="3"/>
    <n v="55.000000000000007"/>
    <x v="48"/>
    <x v="207"/>
    <n v="49500.000000000007"/>
    <n v="0.3"/>
    <x v="1"/>
    <x v="4"/>
  </r>
  <r>
    <x v="1"/>
    <n v="1128299"/>
    <x v="240"/>
    <x v="4"/>
    <x v="8"/>
    <x v="19"/>
    <x v="4"/>
    <n v="60.000000000000007"/>
    <x v="40"/>
    <x v="202"/>
    <n v="24000.000000000004"/>
    <n v="0.2"/>
    <x v="1"/>
    <x v="12"/>
  </r>
  <r>
    <x v="1"/>
    <n v="1128299"/>
    <x v="240"/>
    <x v="4"/>
    <x v="8"/>
    <x v="19"/>
    <x v="5"/>
    <n v="75.000000000000014"/>
    <x v="47"/>
    <x v="225"/>
    <n v="126562.50000000003"/>
    <n v="0.45"/>
    <x v="1"/>
    <x v="21"/>
  </r>
  <r>
    <x v="1"/>
    <n v="1128299"/>
    <x v="271"/>
    <x v="4"/>
    <x v="8"/>
    <x v="19"/>
    <x v="0"/>
    <n v="60"/>
    <x v="30"/>
    <x v="422"/>
    <n v="103500"/>
    <n v="0.3"/>
    <x v="1"/>
    <x v="3"/>
  </r>
  <r>
    <x v="1"/>
    <n v="1128299"/>
    <x v="271"/>
    <x v="4"/>
    <x v="8"/>
    <x v="19"/>
    <x v="1"/>
    <n v="65"/>
    <x v="32"/>
    <x v="423"/>
    <n v="69062.5"/>
    <n v="0.25"/>
    <x v="1"/>
    <x v="5"/>
  </r>
  <r>
    <x v="1"/>
    <n v="1128299"/>
    <x v="271"/>
    <x v="4"/>
    <x v="8"/>
    <x v="19"/>
    <x v="2"/>
    <n v="65"/>
    <x v="32"/>
    <x v="423"/>
    <n v="82875"/>
    <n v="0.3"/>
    <x v="1"/>
    <x v="5"/>
  </r>
  <r>
    <x v="1"/>
    <n v="1128299"/>
    <x v="271"/>
    <x v="4"/>
    <x v="8"/>
    <x v="19"/>
    <x v="3"/>
    <n v="60"/>
    <x v="45"/>
    <x v="214"/>
    <n v="58500"/>
    <n v="0.3"/>
    <x v="1"/>
    <x v="3"/>
  </r>
  <r>
    <x v="1"/>
    <n v="1128299"/>
    <x v="271"/>
    <x v="4"/>
    <x v="8"/>
    <x v="19"/>
    <x v="4"/>
    <n v="54.999999999999993"/>
    <x v="37"/>
    <x v="424"/>
    <n v="24750"/>
    <n v="0.2"/>
    <x v="1"/>
    <x v="13"/>
  </r>
  <r>
    <x v="1"/>
    <n v="1128299"/>
    <x v="271"/>
    <x v="4"/>
    <x v="8"/>
    <x v="19"/>
    <x v="5"/>
    <n v="70"/>
    <x v="30"/>
    <x v="245"/>
    <n v="181125"/>
    <n v="0.45"/>
    <x v="1"/>
    <x v="6"/>
  </r>
  <r>
    <x v="1"/>
    <n v="1128299"/>
    <x v="301"/>
    <x v="4"/>
    <x v="8"/>
    <x v="19"/>
    <x v="0"/>
    <n v="64.999999999999986"/>
    <x v="6"/>
    <x v="425"/>
    <n v="160874.99999999997"/>
    <n v="0.3"/>
    <x v="1"/>
    <x v="16"/>
  </r>
  <r>
    <x v="1"/>
    <n v="1128299"/>
    <x v="301"/>
    <x v="4"/>
    <x v="8"/>
    <x v="19"/>
    <x v="1"/>
    <n v="70"/>
    <x v="19"/>
    <x v="109"/>
    <n v="122500"/>
    <n v="0.25"/>
    <x v="0"/>
    <x v="6"/>
  </r>
  <r>
    <x v="1"/>
    <n v="1128299"/>
    <x v="301"/>
    <x v="4"/>
    <x v="8"/>
    <x v="19"/>
    <x v="2"/>
    <n v="85"/>
    <x v="19"/>
    <x v="300"/>
    <n v="178500"/>
    <n v="0.3"/>
    <x v="0"/>
    <x v="52"/>
  </r>
  <r>
    <x v="1"/>
    <n v="1128299"/>
    <x v="301"/>
    <x v="4"/>
    <x v="8"/>
    <x v="19"/>
    <x v="3"/>
    <n v="85"/>
    <x v="30"/>
    <x v="426"/>
    <n v="146625"/>
    <n v="0.3"/>
    <x v="0"/>
    <x v="52"/>
  </r>
  <r>
    <x v="1"/>
    <n v="1128299"/>
    <x v="301"/>
    <x v="4"/>
    <x v="8"/>
    <x v="19"/>
    <x v="4"/>
    <n v="95"/>
    <x v="31"/>
    <x v="59"/>
    <n v="85500"/>
    <n v="0.2"/>
    <x v="0"/>
    <x v="53"/>
  </r>
  <r>
    <x v="1"/>
    <n v="1128299"/>
    <x v="301"/>
    <x v="4"/>
    <x v="8"/>
    <x v="19"/>
    <x v="5"/>
    <n v="110.00000000000001"/>
    <x v="29"/>
    <x v="427"/>
    <n v="371250.00000000006"/>
    <n v="0.45"/>
    <x v="0"/>
    <x v="54"/>
  </r>
  <r>
    <x v="1"/>
    <n v="1128299"/>
    <x v="330"/>
    <x v="4"/>
    <x v="8"/>
    <x v="19"/>
    <x v="0"/>
    <n v="90"/>
    <x v="3"/>
    <x v="428"/>
    <n v="243000"/>
    <n v="0.3"/>
    <x v="0"/>
    <x v="55"/>
  </r>
  <r>
    <x v="1"/>
    <n v="1128299"/>
    <x v="330"/>
    <x v="4"/>
    <x v="8"/>
    <x v="19"/>
    <x v="1"/>
    <n v="95"/>
    <x v="29"/>
    <x v="429"/>
    <n v="178125"/>
    <n v="0.25"/>
    <x v="0"/>
    <x v="53"/>
  </r>
  <r>
    <x v="1"/>
    <n v="1128299"/>
    <x v="330"/>
    <x v="4"/>
    <x v="8"/>
    <x v="19"/>
    <x v="2"/>
    <n v="95"/>
    <x v="19"/>
    <x v="430"/>
    <n v="199500"/>
    <n v="0.3"/>
    <x v="0"/>
    <x v="53"/>
  </r>
  <r>
    <x v="1"/>
    <n v="1128299"/>
    <x v="330"/>
    <x v="4"/>
    <x v="8"/>
    <x v="19"/>
    <x v="3"/>
    <n v="90"/>
    <x v="24"/>
    <x v="4"/>
    <n v="162000"/>
    <n v="0.3"/>
    <x v="0"/>
    <x v="55"/>
  </r>
  <r>
    <x v="1"/>
    <n v="1128299"/>
    <x v="330"/>
    <x v="4"/>
    <x v="8"/>
    <x v="19"/>
    <x v="4"/>
    <n v="95"/>
    <x v="25"/>
    <x v="431"/>
    <n v="123500"/>
    <n v="0.2"/>
    <x v="0"/>
    <x v="53"/>
  </r>
  <r>
    <x v="1"/>
    <n v="1128299"/>
    <x v="330"/>
    <x v="4"/>
    <x v="8"/>
    <x v="19"/>
    <x v="5"/>
    <n v="110.00000000000001"/>
    <x v="25"/>
    <x v="432"/>
    <n v="321750.00000000006"/>
    <n v="0.45"/>
    <x v="0"/>
    <x v="54"/>
  </r>
  <r>
    <x v="1"/>
    <n v="1128299"/>
    <x v="362"/>
    <x v="4"/>
    <x v="8"/>
    <x v="19"/>
    <x v="0"/>
    <n v="95"/>
    <x v="2"/>
    <x v="433"/>
    <n v="242250"/>
    <n v="0.3"/>
    <x v="0"/>
    <x v="53"/>
  </r>
  <r>
    <x v="1"/>
    <n v="1128299"/>
    <x v="362"/>
    <x v="4"/>
    <x v="8"/>
    <x v="19"/>
    <x v="1"/>
    <n v="85.000000000000014"/>
    <x v="6"/>
    <x v="434"/>
    <n v="175312.50000000003"/>
    <n v="0.25"/>
    <x v="0"/>
    <x v="25"/>
  </r>
  <r>
    <x v="1"/>
    <n v="1128299"/>
    <x v="362"/>
    <x v="4"/>
    <x v="8"/>
    <x v="19"/>
    <x v="2"/>
    <n v="80"/>
    <x v="19"/>
    <x v="86"/>
    <n v="168000"/>
    <n v="0.3"/>
    <x v="0"/>
    <x v="10"/>
  </r>
  <r>
    <x v="1"/>
    <n v="1128299"/>
    <x v="362"/>
    <x v="4"/>
    <x v="8"/>
    <x v="19"/>
    <x v="3"/>
    <n v="80"/>
    <x v="33"/>
    <x v="7"/>
    <n v="114000"/>
    <n v="0.3"/>
    <x v="0"/>
    <x v="10"/>
  </r>
  <r>
    <x v="1"/>
    <n v="1128299"/>
    <x v="362"/>
    <x v="4"/>
    <x v="8"/>
    <x v="19"/>
    <x v="4"/>
    <n v="80"/>
    <x v="33"/>
    <x v="7"/>
    <n v="76000"/>
    <n v="0.2"/>
    <x v="0"/>
    <x v="10"/>
  </r>
  <r>
    <x v="1"/>
    <n v="1128299"/>
    <x v="362"/>
    <x v="4"/>
    <x v="8"/>
    <x v="19"/>
    <x v="5"/>
    <n v="85"/>
    <x v="48"/>
    <x v="144"/>
    <n v="114750"/>
    <n v="0.45"/>
    <x v="0"/>
    <x v="52"/>
  </r>
  <r>
    <x v="1"/>
    <n v="1128299"/>
    <x v="394"/>
    <x v="4"/>
    <x v="8"/>
    <x v="19"/>
    <x v="0"/>
    <n v="60.000000000000007"/>
    <x v="23"/>
    <x v="254"/>
    <n v="90000.000000000015"/>
    <n v="0.3"/>
    <x v="0"/>
    <x v="12"/>
  </r>
  <r>
    <x v="1"/>
    <n v="1128299"/>
    <x v="394"/>
    <x v="4"/>
    <x v="8"/>
    <x v="19"/>
    <x v="1"/>
    <n v="65.000000000000014"/>
    <x v="23"/>
    <x v="261"/>
    <n v="81250.000000000015"/>
    <n v="0.25"/>
    <x v="0"/>
    <x v="20"/>
  </r>
  <r>
    <x v="1"/>
    <n v="1128299"/>
    <x v="394"/>
    <x v="4"/>
    <x v="8"/>
    <x v="19"/>
    <x v="2"/>
    <n v="60.000000000000007"/>
    <x v="48"/>
    <x v="167"/>
    <n v="54000.000000000007"/>
    <n v="0.3"/>
    <x v="0"/>
    <x v="12"/>
  </r>
  <r>
    <x v="1"/>
    <n v="1128299"/>
    <x v="394"/>
    <x v="4"/>
    <x v="8"/>
    <x v="19"/>
    <x v="3"/>
    <n v="60.000000000000007"/>
    <x v="43"/>
    <x v="193"/>
    <n v="45000.000000000007"/>
    <n v="0.3"/>
    <x v="0"/>
    <x v="12"/>
  </r>
  <r>
    <x v="1"/>
    <n v="1128299"/>
    <x v="394"/>
    <x v="4"/>
    <x v="8"/>
    <x v="19"/>
    <x v="4"/>
    <n v="70"/>
    <x v="34"/>
    <x v="170"/>
    <n v="38500"/>
    <n v="0.2"/>
    <x v="0"/>
    <x v="6"/>
  </r>
  <r>
    <x v="1"/>
    <n v="1128299"/>
    <x v="394"/>
    <x v="4"/>
    <x v="8"/>
    <x v="19"/>
    <x v="5"/>
    <n v="54.999999999999993"/>
    <x v="48"/>
    <x v="212"/>
    <n v="74249.999999999985"/>
    <n v="0.45"/>
    <x v="0"/>
    <x v="13"/>
  </r>
  <r>
    <x v="1"/>
    <n v="1128299"/>
    <x v="423"/>
    <x v="4"/>
    <x v="8"/>
    <x v="19"/>
    <x v="0"/>
    <n v="50"/>
    <x v="46"/>
    <x v="46"/>
    <n v="60000"/>
    <n v="0.3"/>
    <x v="0"/>
    <x v="0"/>
  </r>
  <r>
    <x v="1"/>
    <n v="1128299"/>
    <x v="423"/>
    <x v="4"/>
    <x v="8"/>
    <x v="19"/>
    <x v="1"/>
    <n v="65.000000000000014"/>
    <x v="30"/>
    <x v="227"/>
    <n v="93437.500000000015"/>
    <n v="0.25"/>
    <x v="0"/>
    <x v="20"/>
  </r>
  <r>
    <x v="1"/>
    <n v="1128299"/>
    <x v="423"/>
    <x v="4"/>
    <x v="8"/>
    <x v="19"/>
    <x v="2"/>
    <n v="60.000000000000007"/>
    <x v="46"/>
    <x v="220"/>
    <n v="72000"/>
    <n v="0.3"/>
    <x v="0"/>
    <x v="12"/>
  </r>
  <r>
    <x v="1"/>
    <n v="1128299"/>
    <x v="423"/>
    <x v="4"/>
    <x v="8"/>
    <x v="19"/>
    <x v="3"/>
    <n v="55.000000000000007"/>
    <x v="47"/>
    <x v="141"/>
    <n v="61875.000000000007"/>
    <n v="0.3"/>
    <x v="0"/>
    <x v="4"/>
  </r>
  <r>
    <x v="1"/>
    <n v="1128299"/>
    <x v="423"/>
    <x v="4"/>
    <x v="8"/>
    <x v="19"/>
    <x v="4"/>
    <n v="65"/>
    <x v="44"/>
    <x v="157"/>
    <n v="45500"/>
    <n v="0.2"/>
    <x v="0"/>
    <x v="5"/>
  </r>
  <r>
    <x v="1"/>
    <n v="1128299"/>
    <x v="423"/>
    <x v="4"/>
    <x v="8"/>
    <x v="19"/>
    <x v="5"/>
    <n v="70"/>
    <x v="46"/>
    <x v="58"/>
    <n v="126000"/>
    <n v="0.45"/>
    <x v="0"/>
    <x v="6"/>
  </r>
  <r>
    <x v="1"/>
    <n v="1128299"/>
    <x v="454"/>
    <x v="4"/>
    <x v="8"/>
    <x v="19"/>
    <x v="0"/>
    <n v="55.000000000000007"/>
    <x v="22"/>
    <x v="329"/>
    <n v="103125.00000000001"/>
    <n v="0.3"/>
    <x v="0"/>
    <x v="4"/>
  </r>
  <r>
    <x v="1"/>
    <n v="1128299"/>
    <x v="454"/>
    <x v="4"/>
    <x v="8"/>
    <x v="19"/>
    <x v="1"/>
    <n v="60.000000000000007"/>
    <x v="19"/>
    <x v="251"/>
    <n v="105000.00000000001"/>
    <n v="0.25"/>
    <x v="0"/>
    <x v="12"/>
  </r>
  <r>
    <x v="1"/>
    <n v="1128299"/>
    <x v="454"/>
    <x v="4"/>
    <x v="8"/>
    <x v="19"/>
    <x v="2"/>
    <n v="55.000000000000007"/>
    <x v="27"/>
    <x v="171"/>
    <n v="86625.000000000015"/>
    <n v="0.3"/>
    <x v="0"/>
    <x v="4"/>
  </r>
  <r>
    <x v="1"/>
    <n v="1128299"/>
    <x v="454"/>
    <x v="4"/>
    <x v="8"/>
    <x v="19"/>
    <x v="3"/>
    <n v="65.000000000000014"/>
    <x v="23"/>
    <x v="261"/>
    <n v="97500.000000000015"/>
    <n v="0.3"/>
    <x v="0"/>
    <x v="20"/>
  </r>
  <r>
    <x v="1"/>
    <n v="1128299"/>
    <x v="454"/>
    <x v="4"/>
    <x v="8"/>
    <x v="19"/>
    <x v="4"/>
    <n v="85.000000000000014"/>
    <x v="33"/>
    <x v="435"/>
    <n v="80750.000000000015"/>
    <n v="0.2"/>
    <x v="0"/>
    <x v="25"/>
  </r>
  <r>
    <x v="1"/>
    <n v="1128299"/>
    <x v="454"/>
    <x v="4"/>
    <x v="8"/>
    <x v="19"/>
    <x v="5"/>
    <n v="90.000000000000014"/>
    <x v="24"/>
    <x v="290"/>
    <n v="243000.00000000006"/>
    <n v="0.45"/>
    <x v="0"/>
    <x v="56"/>
  </r>
  <r>
    <x v="1"/>
    <n v="1128299"/>
    <x v="483"/>
    <x v="4"/>
    <x v="8"/>
    <x v="19"/>
    <x v="0"/>
    <n v="75.000000000000014"/>
    <x v="9"/>
    <x v="272"/>
    <n v="180000.00000000003"/>
    <n v="0.3"/>
    <x v="0"/>
    <x v="21"/>
  </r>
  <r>
    <x v="1"/>
    <n v="1128299"/>
    <x v="483"/>
    <x v="4"/>
    <x v="8"/>
    <x v="19"/>
    <x v="1"/>
    <n v="85.000000000000014"/>
    <x v="9"/>
    <x v="436"/>
    <n v="170000.00000000003"/>
    <n v="0.25"/>
    <x v="0"/>
    <x v="25"/>
  </r>
  <r>
    <x v="3"/>
    <n v="1128299"/>
    <x v="483"/>
    <x v="4"/>
    <x v="8"/>
    <x v="19"/>
    <x v="2"/>
    <n v="80.000000000000014"/>
    <x v="24"/>
    <x v="437"/>
    <n v="144000"/>
    <n v="0.3"/>
    <x v="0"/>
    <x v="28"/>
  </r>
  <r>
    <x v="3"/>
    <n v="1128299"/>
    <x v="483"/>
    <x v="4"/>
    <x v="8"/>
    <x v="19"/>
    <x v="3"/>
    <n v="80.000000000000014"/>
    <x v="24"/>
    <x v="437"/>
    <n v="144000"/>
    <n v="0.3"/>
    <x v="0"/>
    <x v="28"/>
  </r>
  <r>
    <x v="3"/>
    <n v="1128299"/>
    <x v="483"/>
    <x v="4"/>
    <x v="8"/>
    <x v="19"/>
    <x v="4"/>
    <n v="90.000000000000014"/>
    <x v="27"/>
    <x v="438"/>
    <n v="94500.000000000015"/>
    <n v="0.2"/>
    <x v="0"/>
    <x v="32"/>
  </r>
  <r>
    <x v="3"/>
    <n v="1128299"/>
    <x v="483"/>
    <x v="4"/>
    <x v="8"/>
    <x v="19"/>
    <x v="5"/>
    <n v="95.000000000000014"/>
    <x v="22"/>
    <x v="439"/>
    <n v="267187.50000000006"/>
    <n v="0.45"/>
    <x v="0"/>
    <x v="34"/>
  </r>
  <r>
    <x v="3"/>
    <n v="1185732"/>
    <x v="176"/>
    <x v="4"/>
    <x v="8"/>
    <x v="19"/>
    <x v="0"/>
    <n v="45"/>
    <x v="2"/>
    <x v="3"/>
    <n v="172125"/>
    <n v="0.45"/>
    <x v="0"/>
    <x v="2"/>
  </r>
  <r>
    <x v="3"/>
    <n v="1185732"/>
    <x v="176"/>
    <x v="4"/>
    <x v="8"/>
    <x v="19"/>
    <x v="1"/>
    <n v="45"/>
    <x v="25"/>
    <x v="61"/>
    <n v="102375"/>
    <n v="0.35"/>
    <x v="0"/>
    <x v="2"/>
  </r>
  <r>
    <x v="3"/>
    <n v="1185732"/>
    <x v="176"/>
    <x v="4"/>
    <x v="8"/>
    <x v="19"/>
    <x v="2"/>
    <n v="35"/>
    <x v="25"/>
    <x v="157"/>
    <n v="56875"/>
    <n v="0.25"/>
    <x v="0"/>
    <x v="8"/>
  </r>
  <r>
    <x v="3"/>
    <n v="1185732"/>
    <x v="176"/>
    <x v="4"/>
    <x v="8"/>
    <x v="19"/>
    <x v="3"/>
    <n v="40"/>
    <x v="23"/>
    <x v="46"/>
    <n v="60000"/>
    <n v="0.3"/>
    <x v="0"/>
    <x v="1"/>
  </r>
  <r>
    <x v="3"/>
    <n v="1185732"/>
    <x v="176"/>
    <x v="4"/>
    <x v="8"/>
    <x v="19"/>
    <x v="4"/>
    <n v="55.000000000000007"/>
    <x v="20"/>
    <x v="440"/>
    <n v="105875.00000000001"/>
    <n v="0.35"/>
    <x v="0"/>
    <x v="4"/>
  </r>
  <r>
    <x v="3"/>
    <n v="1185732"/>
    <x v="176"/>
    <x v="4"/>
    <x v="8"/>
    <x v="19"/>
    <x v="5"/>
    <n v="45"/>
    <x v="25"/>
    <x v="61"/>
    <n v="146250"/>
    <n v="0.5"/>
    <x v="0"/>
    <x v="2"/>
  </r>
  <r>
    <x v="3"/>
    <n v="1185732"/>
    <x v="205"/>
    <x v="4"/>
    <x v="8"/>
    <x v="19"/>
    <x v="0"/>
    <n v="45"/>
    <x v="3"/>
    <x v="71"/>
    <n v="182250"/>
    <n v="0.45"/>
    <x v="0"/>
    <x v="2"/>
  </r>
  <r>
    <x v="3"/>
    <n v="1185732"/>
    <x v="205"/>
    <x v="4"/>
    <x v="8"/>
    <x v="19"/>
    <x v="1"/>
    <n v="45"/>
    <x v="20"/>
    <x v="112"/>
    <n v="86625"/>
    <n v="0.35"/>
    <x v="0"/>
    <x v="2"/>
  </r>
  <r>
    <x v="3"/>
    <n v="1185732"/>
    <x v="205"/>
    <x v="4"/>
    <x v="8"/>
    <x v="19"/>
    <x v="2"/>
    <n v="35"/>
    <x v="24"/>
    <x v="195"/>
    <n v="52500"/>
    <n v="0.25"/>
    <x v="0"/>
    <x v="8"/>
  </r>
  <r>
    <x v="3"/>
    <n v="1185732"/>
    <x v="205"/>
    <x v="0"/>
    <x v="0"/>
    <x v="20"/>
    <x v="3"/>
    <n v="40"/>
    <x v="33"/>
    <x v="237"/>
    <n v="57000"/>
    <n v="0.3"/>
    <x v="0"/>
    <x v="1"/>
  </r>
  <r>
    <x v="3"/>
    <n v="1185732"/>
    <x v="205"/>
    <x v="0"/>
    <x v="0"/>
    <x v="20"/>
    <x v="4"/>
    <n v="55.000000000000007"/>
    <x v="20"/>
    <x v="440"/>
    <n v="105875.00000000001"/>
    <n v="0.35"/>
    <x v="0"/>
    <x v="4"/>
  </r>
  <r>
    <x v="3"/>
    <n v="1185732"/>
    <x v="205"/>
    <x v="0"/>
    <x v="0"/>
    <x v="20"/>
    <x v="5"/>
    <n v="45"/>
    <x v="25"/>
    <x v="61"/>
    <n v="146250"/>
    <n v="0.5"/>
    <x v="0"/>
    <x v="2"/>
  </r>
  <r>
    <x v="3"/>
    <n v="1185732"/>
    <x v="710"/>
    <x v="0"/>
    <x v="0"/>
    <x v="20"/>
    <x v="0"/>
    <n v="45"/>
    <x v="64"/>
    <x v="441"/>
    <n v="176175"/>
    <n v="0.45"/>
    <x v="0"/>
    <x v="2"/>
  </r>
  <r>
    <x v="3"/>
    <n v="1185732"/>
    <x v="710"/>
    <x v="0"/>
    <x v="0"/>
    <x v="20"/>
    <x v="1"/>
    <n v="45"/>
    <x v="20"/>
    <x v="112"/>
    <n v="86625"/>
    <n v="0.35"/>
    <x v="0"/>
    <x v="2"/>
  </r>
  <r>
    <x v="3"/>
    <n v="1185732"/>
    <x v="710"/>
    <x v="0"/>
    <x v="0"/>
    <x v="20"/>
    <x v="2"/>
    <n v="35"/>
    <x v="30"/>
    <x v="327"/>
    <n v="50312.5"/>
    <n v="0.25"/>
    <x v="0"/>
    <x v="8"/>
  </r>
  <r>
    <x v="3"/>
    <n v="1185732"/>
    <x v="710"/>
    <x v="0"/>
    <x v="0"/>
    <x v="20"/>
    <x v="3"/>
    <n v="40"/>
    <x v="32"/>
    <x v="235"/>
    <n v="51000"/>
    <n v="0.3"/>
    <x v="0"/>
    <x v="1"/>
  </r>
  <r>
    <x v="3"/>
    <n v="1185732"/>
    <x v="710"/>
    <x v="0"/>
    <x v="0"/>
    <x v="20"/>
    <x v="4"/>
    <n v="55.000000000000007"/>
    <x v="33"/>
    <x v="347"/>
    <n v="91437.5"/>
    <n v="0.35"/>
    <x v="0"/>
    <x v="4"/>
  </r>
  <r>
    <x v="3"/>
    <n v="1185732"/>
    <x v="710"/>
    <x v="0"/>
    <x v="0"/>
    <x v="20"/>
    <x v="5"/>
    <n v="45"/>
    <x v="30"/>
    <x v="69"/>
    <n v="129375"/>
    <n v="0.5"/>
    <x v="0"/>
    <x v="2"/>
  </r>
  <r>
    <x v="3"/>
    <n v="1185732"/>
    <x v="232"/>
    <x v="0"/>
    <x v="0"/>
    <x v="20"/>
    <x v="0"/>
    <n v="45"/>
    <x v="6"/>
    <x v="8"/>
    <n v="167062.5"/>
    <n v="0.45"/>
    <x v="0"/>
    <x v="2"/>
  </r>
  <r>
    <x v="3"/>
    <n v="1185732"/>
    <x v="232"/>
    <x v="0"/>
    <x v="0"/>
    <x v="20"/>
    <x v="1"/>
    <n v="45"/>
    <x v="27"/>
    <x v="44"/>
    <n v="82687.5"/>
    <n v="0.35"/>
    <x v="0"/>
    <x v="2"/>
  </r>
  <r>
    <x v="3"/>
    <n v="1185732"/>
    <x v="232"/>
    <x v="0"/>
    <x v="0"/>
    <x v="20"/>
    <x v="2"/>
    <n v="35"/>
    <x v="27"/>
    <x v="155"/>
    <n v="45937.5"/>
    <n v="0.25"/>
    <x v="0"/>
    <x v="8"/>
  </r>
  <r>
    <x v="3"/>
    <n v="1185732"/>
    <x v="232"/>
    <x v="0"/>
    <x v="0"/>
    <x v="20"/>
    <x v="3"/>
    <n v="40"/>
    <x v="31"/>
    <x v="210"/>
    <n v="54000"/>
    <n v="0.3"/>
    <x v="0"/>
    <x v="1"/>
  </r>
  <r>
    <x v="3"/>
    <n v="1185732"/>
    <x v="232"/>
    <x v="0"/>
    <x v="0"/>
    <x v="20"/>
    <x v="4"/>
    <n v="55.000000000000007"/>
    <x v="33"/>
    <x v="347"/>
    <n v="91437.5"/>
    <n v="0.35"/>
    <x v="0"/>
    <x v="4"/>
  </r>
  <r>
    <x v="3"/>
    <n v="1185732"/>
    <x v="232"/>
    <x v="0"/>
    <x v="0"/>
    <x v="20"/>
    <x v="5"/>
    <n v="45"/>
    <x v="24"/>
    <x v="51"/>
    <n v="135000"/>
    <n v="0.5"/>
    <x v="0"/>
    <x v="2"/>
  </r>
  <r>
    <x v="3"/>
    <n v="1185732"/>
    <x v="261"/>
    <x v="0"/>
    <x v="0"/>
    <x v="20"/>
    <x v="0"/>
    <n v="55.000000000000007"/>
    <x v="64"/>
    <x v="442"/>
    <n v="215325.00000000003"/>
    <n v="0.45"/>
    <x v="0"/>
    <x v="4"/>
  </r>
  <r>
    <x v="3"/>
    <n v="1185732"/>
    <x v="261"/>
    <x v="0"/>
    <x v="0"/>
    <x v="20"/>
    <x v="1"/>
    <n v="55.000000000000007"/>
    <x v="30"/>
    <x v="76"/>
    <n v="110687.50000000001"/>
    <n v="0.35"/>
    <x v="0"/>
    <x v="4"/>
  </r>
  <r>
    <x v="3"/>
    <n v="1185732"/>
    <x v="261"/>
    <x v="0"/>
    <x v="0"/>
    <x v="20"/>
    <x v="2"/>
    <n v="50"/>
    <x v="20"/>
    <x v="140"/>
    <n v="68750"/>
    <n v="0.25"/>
    <x v="0"/>
    <x v="0"/>
  </r>
  <r>
    <x v="3"/>
    <n v="1185732"/>
    <x v="261"/>
    <x v="0"/>
    <x v="0"/>
    <x v="20"/>
    <x v="3"/>
    <n v="50"/>
    <x v="23"/>
    <x v="53"/>
    <n v="75000"/>
    <n v="0.3"/>
    <x v="0"/>
    <x v="0"/>
  </r>
  <r>
    <x v="3"/>
    <n v="1185732"/>
    <x v="261"/>
    <x v="0"/>
    <x v="0"/>
    <x v="20"/>
    <x v="4"/>
    <n v="60"/>
    <x v="27"/>
    <x v="39"/>
    <n v="110250"/>
    <n v="0.35"/>
    <x v="0"/>
    <x v="3"/>
  </r>
  <r>
    <x v="3"/>
    <n v="1185732"/>
    <x v="261"/>
    <x v="0"/>
    <x v="0"/>
    <x v="20"/>
    <x v="5"/>
    <n v="65"/>
    <x v="22"/>
    <x v="114"/>
    <n v="203125"/>
    <n v="0.5"/>
    <x v="0"/>
    <x v="5"/>
  </r>
  <r>
    <x v="3"/>
    <n v="1185732"/>
    <x v="294"/>
    <x v="0"/>
    <x v="0"/>
    <x v="20"/>
    <x v="0"/>
    <n v="60"/>
    <x v="10"/>
    <x v="18"/>
    <n v="236250"/>
    <n v="0.45"/>
    <x v="0"/>
    <x v="3"/>
  </r>
  <r>
    <x v="3"/>
    <n v="1185732"/>
    <x v="294"/>
    <x v="0"/>
    <x v="0"/>
    <x v="20"/>
    <x v="1"/>
    <n v="55.000000000000007"/>
    <x v="22"/>
    <x v="329"/>
    <n v="120312.50000000001"/>
    <n v="0.35"/>
    <x v="0"/>
    <x v="4"/>
  </r>
  <r>
    <x v="3"/>
    <n v="1185732"/>
    <x v="294"/>
    <x v="0"/>
    <x v="0"/>
    <x v="20"/>
    <x v="2"/>
    <n v="50"/>
    <x v="24"/>
    <x v="60"/>
    <n v="75000"/>
    <n v="0.25"/>
    <x v="0"/>
    <x v="0"/>
  </r>
  <r>
    <x v="3"/>
    <n v="1185732"/>
    <x v="294"/>
    <x v="0"/>
    <x v="0"/>
    <x v="20"/>
    <x v="3"/>
    <n v="50"/>
    <x v="30"/>
    <x v="79"/>
    <n v="86250"/>
    <n v="0.3"/>
    <x v="0"/>
    <x v="0"/>
  </r>
  <r>
    <x v="3"/>
    <n v="1185732"/>
    <x v="294"/>
    <x v="0"/>
    <x v="0"/>
    <x v="20"/>
    <x v="4"/>
    <n v="65"/>
    <x v="30"/>
    <x v="91"/>
    <n v="130812.49999999999"/>
    <n v="0.35"/>
    <x v="0"/>
    <x v="5"/>
  </r>
  <r>
    <x v="3"/>
    <n v="1185732"/>
    <x v="294"/>
    <x v="0"/>
    <x v="0"/>
    <x v="20"/>
    <x v="5"/>
    <n v="70"/>
    <x v="26"/>
    <x v="248"/>
    <n v="253750"/>
    <n v="0.5"/>
    <x v="0"/>
    <x v="6"/>
  </r>
  <r>
    <x v="3"/>
    <n v="1185732"/>
    <x v="322"/>
    <x v="0"/>
    <x v="0"/>
    <x v="20"/>
    <x v="0"/>
    <n v="65"/>
    <x v="5"/>
    <x v="431"/>
    <n v="277875"/>
    <n v="0.45"/>
    <x v="0"/>
    <x v="5"/>
  </r>
  <r>
    <x v="3"/>
    <n v="1185732"/>
    <x v="322"/>
    <x v="0"/>
    <x v="0"/>
    <x v="20"/>
    <x v="1"/>
    <n v="60.000000000000007"/>
    <x v="19"/>
    <x v="251"/>
    <n v="147000"/>
    <n v="0.35"/>
    <x v="0"/>
    <x v="12"/>
  </r>
  <r>
    <x v="3"/>
    <n v="1185732"/>
    <x v="322"/>
    <x v="0"/>
    <x v="0"/>
    <x v="20"/>
    <x v="2"/>
    <n v="55.000000000000007"/>
    <x v="22"/>
    <x v="329"/>
    <n v="85937.500000000015"/>
    <n v="0.25"/>
    <x v="0"/>
    <x v="4"/>
  </r>
  <r>
    <x v="3"/>
    <n v="1185732"/>
    <x v="322"/>
    <x v="0"/>
    <x v="0"/>
    <x v="20"/>
    <x v="3"/>
    <n v="55.000000000000007"/>
    <x v="30"/>
    <x v="76"/>
    <n v="94875.000000000015"/>
    <n v="0.3"/>
    <x v="0"/>
    <x v="4"/>
  </r>
  <r>
    <x v="3"/>
    <n v="1185732"/>
    <x v="322"/>
    <x v="0"/>
    <x v="0"/>
    <x v="20"/>
    <x v="4"/>
    <n v="65"/>
    <x v="24"/>
    <x v="87"/>
    <n v="136500"/>
    <n v="0.35"/>
    <x v="0"/>
    <x v="5"/>
  </r>
  <r>
    <x v="3"/>
    <n v="1185732"/>
    <x v="322"/>
    <x v="0"/>
    <x v="0"/>
    <x v="20"/>
    <x v="5"/>
    <n v="70"/>
    <x v="28"/>
    <x v="103"/>
    <n v="271250"/>
    <n v="0.5"/>
    <x v="0"/>
    <x v="6"/>
  </r>
  <r>
    <x v="3"/>
    <n v="1185732"/>
    <x v="354"/>
    <x v="0"/>
    <x v="0"/>
    <x v="20"/>
    <x v="0"/>
    <n v="65"/>
    <x v="8"/>
    <x v="443"/>
    <n v="270562.5"/>
    <n v="0.45"/>
    <x v="0"/>
    <x v="5"/>
  </r>
  <r>
    <x v="3"/>
    <n v="1185732"/>
    <x v="354"/>
    <x v="0"/>
    <x v="0"/>
    <x v="20"/>
    <x v="1"/>
    <n v="60.000000000000007"/>
    <x v="19"/>
    <x v="251"/>
    <n v="147000"/>
    <n v="0.35"/>
    <x v="0"/>
    <x v="12"/>
  </r>
  <r>
    <x v="3"/>
    <n v="1185732"/>
    <x v="354"/>
    <x v="0"/>
    <x v="0"/>
    <x v="20"/>
    <x v="2"/>
    <n v="55.000000000000007"/>
    <x v="22"/>
    <x v="329"/>
    <n v="85937.500000000015"/>
    <n v="0.25"/>
    <x v="0"/>
    <x v="4"/>
  </r>
  <r>
    <x v="3"/>
    <n v="1185732"/>
    <x v="354"/>
    <x v="0"/>
    <x v="0"/>
    <x v="20"/>
    <x v="3"/>
    <n v="45"/>
    <x v="30"/>
    <x v="69"/>
    <n v="77625"/>
    <n v="0.3"/>
    <x v="0"/>
    <x v="2"/>
  </r>
  <r>
    <x v="3"/>
    <n v="1185732"/>
    <x v="354"/>
    <x v="0"/>
    <x v="0"/>
    <x v="20"/>
    <x v="4"/>
    <n v="55.000000000000007"/>
    <x v="20"/>
    <x v="440"/>
    <n v="105875.00000000001"/>
    <n v="0.35"/>
    <x v="0"/>
    <x v="4"/>
  </r>
  <r>
    <x v="3"/>
    <n v="1185732"/>
    <x v="354"/>
    <x v="0"/>
    <x v="0"/>
    <x v="20"/>
    <x v="5"/>
    <n v="60.000000000000007"/>
    <x v="26"/>
    <x v="444"/>
    <n v="217500.00000000003"/>
    <n v="0.5"/>
    <x v="0"/>
    <x v="12"/>
  </r>
  <r>
    <x v="3"/>
    <n v="1185732"/>
    <x v="384"/>
    <x v="0"/>
    <x v="0"/>
    <x v="20"/>
    <x v="0"/>
    <n v="55.000000000000007"/>
    <x v="2"/>
    <x v="67"/>
    <n v="210375.00000000003"/>
    <n v="0.45"/>
    <x v="0"/>
    <x v="4"/>
  </r>
  <r>
    <x v="3"/>
    <n v="1185732"/>
    <x v="384"/>
    <x v="0"/>
    <x v="0"/>
    <x v="20"/>
    <x v="1"/>
    <n v="50.000000000000014"/>
    <x v="25"/>
    <x v="445"/>
    <n v="113750.00000000003"/>
    <n v="0.35"/>
    <x v="0"/>
    <x v="36"/>
  </r>
  <r>
    <x v="3"/>
    <n v="1185732"/>
    <x v="384"/>
    <x v="0"/>
    <x v="0"/>
    <x v="20"/>
    <x v="2"/>
    <n v="45"/>
    <x v="20"/>
    <x v="112"/>
    <n v="61875"/>
    <n v="0.25"/>
    <x v="0"/>
    <x v="2"/>
  </r>
  <r>
    <x v="3"/>
    <n v="1185732"/>
    <x v="384"/>
    <x v="0"/>
    <x v="0"/>
    <x v="20"/>
    <x v="3"/>
    <n v="45"/>
    <x v="27"/>
    <x v="44"/>
    <n v="70875"/>
    <n v="0.3"/>
    <x v="0"/>
    <x v="2"/>
  </r>
  <r>
    <x v="3"/>
    <n v="1185732"/>
    <x v="384"/>
    <x v="0"/>
    <x v="0"/>
    <x v="20"/>
    <x v="4"/>
    <n v="55.000000000000007"/>
    <x v="27"/>
    <x v="171"/>
    <n v="101062.50000000001"/>
    <n v="0.35"/>
    <x v="0"/>
    <x v="4"/>
  </r>
  <r>
    <x v="3"/>
    <n v="1185732"/>
    <x v="384"/>
    <x v="0"/>
    <x v="0"/>
    <x v="20"/>
    <x v="5"/>
    <n v="60.000000000000007"/>
    <x v="22"/>
    <x v="233"/>
    <n v="187500.00000000003"/>
    <n v="0.5"/>
    <x v="0"/>
    <x v="12"/>
  </r>
  <r>
    <x v="3"/>
    <n v="1185732"/>
    <x v="416"/>
    <x v="0"/>
    <x v="0"/>
    <x v="20"/>
    <x v="0"/>
    <n v="60.000000000000007"/>
    <x v="9"/>
    <x v="437"/>
    <n v="216000.00000000003"/>
    <n v="0.45"/>
    <x v="0"/>
    <x v="12"/>
  </r>
  <r>
    <x v="3"/>
    <n v="1185732"/>
    <x v="416"/>
    <x v="0"/>
    <x v="0"/>
    <x v="20"/>
    <x v="1"/>
    <n v="50.000000000000014"/>
    <x v="22"/>
    <x v="446"/>
    <n v="109375.00000000003"/>
    <n v="0.35"/>
    <x v="0"/>
    <x v="36"/>
  </r>
  <r>
    <x v="3"/>
    <n v="1185732"/>
    <x v="416"/>
    <x v="0"/>
    <x v="0"/>
    <x v="20"/>
    <x v="2"/>
    <n v="50.000000000000014"/>
    <x v="27"/>
    <x v="418"/>
    <n v="65625.000000000015"/>
    <n v="0.25"/>
    <x v="0"/>
    <x v="35"/>
  </r>
  <r>
    <x v="3"/>
    <n v="1185732"/>
    <x v="416"/>
    <x v="0"/>
    <x v="0"/>
    <x v="20"/>
    <x v="3"/>
    <n v="50.000000000000014"/>
    <x v="23"/>
    <x v="447"/>
    <n v="75000.000000000015"/>
    <n v="0.3"/>
    <x v="0"/>
    <x v="35"/>
  </r>
  <r>
    <x v="3"/>
    <n v="1185732"/>
    <x v="416"/>
    <x v="0"/>
    <x v="0"/>
    <x v="20"/>
    <x v="4"/>
    <n v="60.000000000000007"/>
    <x v="23"/>
    <x v="254"/>
    <n v="105000.00000000001"/>
    <n v="0.35"/>
    <x v="0"/>
    <x v="12"/>
  </r>
  <r>
    <x v="3"/>
    <n v="1185732"/>
    <x v="416"/>
    <x v="0"/>
    <x v="0"/>
    <x v="20"/>
    <x v="5"/>
    <n v="65"/>
    <x v="22"/>
    <x v="114"/>
    <n v="203125"/>
    <n v="0.5"/>
    <x v="0"/>
    <x v="5"/>
  </r>
  <r>
    <x v="3"/>
    <n v="1185732"/>
    <x v="446"/>
    <x v="0"/>
    <x v="0"/>
    <x v="20"/>
    <x v="0"/>
    <n v="60.000000000000007"/>
    <x v="28"/>
    <x v="448"/>
    <n v="209250.00000000003"/>
    <n v="0.45"/>
    <x v="0"/>
    <x v="12"/>
  </r>
  <r>
    <x v="3"/>
    <n v="1185732"/>
    <x v="446"/>
    <x v="0"/>
    <x v="0"/>
    <x v="20"/>
    <x v="1"/>
    <n v="50.000000000000014"/>
    <x v="24"/>
    <x v="254"/>
    <n v="105000.00000000001"/>
    <n v="0.35"/>
    <x v="0"/>
    <x v="35"/>
  </r>
  <r>
    <x v="3"/>
    <n v="1185732"/>
    <x v="446"/>
    <x v="0"/>
    <x v="0"/>
    <x v="20"/>
    <x v="2"/>
    <n v="50.000000000000014"/>
    <x v="61"/>
    <x v="449"/>
    <n v="68125.000000000015"/>
    <n v="0.25"/>
    <x v="0"/>
    <x v="35"/>
  </r>
  <r>
    <x v="3"/>
    <n v="1185732"/>
    <x v="446"/>
    <x v="0"/>
    <x v="0"/>
    <x v="20"/>
    <x v="3"/>
    <n v="50.000000000000014"/>
    <x v="30"/>
    <x v="450"/>
    <n v="86250.000000000015"/>
    <n v="0.3"/>
    <x v="0"/>
    <x v="35"/>
  </r>
  <r>
    <x v="3"/>
    <n v="1185732"/>
    <x v="446"/>
    <x v="0"/>
    <x v="0"/>
    <x v="20"/>
    <x v="4"/>
    <n v="65"/>
    <x v="20"/>
    <x v="88"/>
    <n v="125124.99999999999"/>
    <n v="0.35"/>
    <x v="0"/>
    <x v="5"/>
  </r>
  <r>
    <x v="3"/>
    <n v="1185732"/>
    <x v="446"/>
    <x v="0"/>
    <x v="0"/>
    <x v="20"/>
    <x v="5"/>
    <n v="70"/>
    <x v="25"/>
    <x v="111"/>
    <n v="227500"/>
    <n v="0.5"/>
    <x v="0"/>
    <x v="6"/>
  </r>
  <r>
    <x v="3"/>
    <n v="1185732"/>
    <x v="475"/>
    <x v="0"/>
    <x v="0"/>
    <x v="20"/>
    <x v="0"/>
    <n v="65"/>
    <x v="10"/>
    <x v="29"/>
    <n v="255937.5"/>
    <n v="0.45"/>
    <x v="0"/>
    <x v="5"/>
  </r>
  <r>
    <x v="3"/>
    <n v="1185732"/>
    <x v="475"/>
    <x v="0"/>
    <x v="0"/>
    <x v="20"/>
    <x v="1"/>
    <n v="55.000000000000007"/>
    <x v="21"/>
    <x v="107"/>
    <n v="129937.50000000001"/>
    <n v="0.35"/>
    <x v="0"/>
    <x v="4"/>
  </r>
  <r>
    <x v="4"/>
    <n v="1185732"/>
    <x v="475"/>
    <x v="0"/>
    <x v="0"/>
    <x v="20"/>
    <x v="2"/>
    <n v="55.000000000000007"/>
    <x v="22"/>
    <x v="329"/>
    <n v="85937.500000000015"/>
    <n v="0.25"/>
    <x v="0"/>
    <x v="4"/>
  </r>
  <r>
    <x v="4"/>
    <n v="1185732"/>
    <x v="475"/>
    <x v="0"/>
    <x v="0"/>
    <x v="20"/>
    <x v="3"/>
    <n v="55.000000000000007"/>
    <x v="30"/>
    <x v="76"/>
    <n v="94875.000000000015"/>
    <n v="0.3"/>
    <x v="0"/>
    <x v="4"/>
  </r>
  <r>
    <x v="4"/>
    <n v="1185732"/>
    <x v="475"/>
    <x v="0"/>
    <x v="0"/>
    <x v="20"/>
    <x v="4"/>
    <n v="65"/>
    <x v="30"/>
    <x v="91"/>
    <n v="130812.49999999999"/>
    <n v="0.35"/>
    <x v="0"/>
    <x v="5"/>
  </r>
  <r>
    <x v="4"/>
    <n v="1185732"/>
    <x v="475"/>
    <x v="0"/>
    <x v="0"/>
    <x v="20"/>
    <x v="5"/>
    <n v="70"/>
    <x v="21"/>
    <x v="178"/>
    <n v="236250"/>
    <n v="0.5"/>
    <x v="0"/>
    <x v="6"/>
  </r>
  <r>
    <x v="4"/>
    <n v="1185732"/>
    <x v="178"/>
    <x v="0"/>
    <x v="0"/>
    <x v="20"/>
    <x v="0"/>
    <n v="40"/>
    <x v="9"/>
    <x v="54"/>
    <n v="160000"/>
    <n v="0.5"/>
    <x v="0"/>
    <x v="1"/>
  </r>
  <r>
    <x v="4"/>
    <n v="1185732"/>
    <x v="178"/>
    <x v="0"/>
    <x v="0"/>
    <x v="20"/>
    <x v="1"/>
    <n v="40"/>
    <x v="24"/>
    <x v="49"/>
    <n v="72000"/>
    <n v="0.3"/>
    <x v="0"/>
    <x v="1"/>
  </r>
  <r>
    <x v="4"/>
    <n v="1185732"/>
    <x v="178"/>
    <x v="0"/>
    <x v="0"/>
    <x v="20"/>
    <x v="2"/>
    <n v="30.000000000000004"/>
    <x v="24"/>
    <x v="167"/>
    <n v="63000.000000000007"/>
    <n v="0.35"/>
    <x v="0"/>
    <x v="18"/>
  </r>
  <r>
    <x v="4"/>
    <n v="1185732"/>
    <x v="178"/>
    <x v="0"/>
    <x v="0"/>
    <x v="20"/>
    <x v="3"/>
    <n v="35"/>
    <x v="31"/>
    <x v="154"/>
    <n v="55125"/>
    <n v="0.35"/>
    <x v="0"/>
    <x v="8"/>
  </r>
  <r>
    <x v="4"/>
    <n v="1185732"/>
    <x v="178"/>
    <x v="0"/>
    <x v="0"/>
    <x v="20"/>
    <x v="4"/>
    <n v="50"/>
    <x v="23"/>
    <x v="53"/>
    <n v="75000"/>
    <n v="0.3"/>
    <x v="0"/>
    <x v="0"/>
  </r>
  <r>
    <x v="4"/>
    <n v="1185732"/>
    <x v="178"/>
    <x v="0"/>
    <x v="0"/>
    <x v="20"/>
    <x v="5"/>
    <n v="40"/>
    <x v="24"/>
    <x v="49"/>
    <n v="60000"/>
    <n v="0.25"/>
    <x v="0"/>
    <x v="1"/>
  </r>
  <r>
    <x v="4"/>
    <n v="1185732"/>
    <x v="207"/>
    <x v="0"/>
    <x v="0"/>
    <x v="20"/>
    <x v="0"/>
    <n v="40"/>
    <x v="2"/>
    <x v="451"/>
    <n v="170000"/>
    <n v="0.5"/>
    <x v="0"/>
    <x v="1"/>
  </r>
  <r>
    <x v="4"/>
    <n v="1185732"/>
    <x v="207"/>
    <x v="0"/>
    <x v="0"/>
    <x v="20"/>
    <x v="1"/>
    <n v="40"/>
    <x v="23"/>
    <x v="46"/>
    <n v="60000"/>
    <n v="0.3"/>
    <x v="0"/>
    <x v="1"/>
  </r>
  <r>
    <x v="4"/>
    <n v="1185732"/>
    <x v="207"/>
    <x v="0"/>
    <x v="0"/>
    <x v="20"/>
    <x v="2"/>
    <n v="30.000000000000004"/>
    <x v="20"/>
    <x v="207"/>
    <n v="57750.000000000007"/>
    <n v="0.35"/>
    <x v="0"/>
    <x v="18"/>
  </r>
  <r>
    <x v="4"/>
    <n v="1185732"/>
    <x v="207"/>
    <x v="2"/>
    <x v="17"/>
    <x v="21"/>
    <x v="3"/>
    <n v="35"/>
    <x v="32"/>
    <x v="159"/>
    <n v="52062.5"/>
    <n v="0.35"/>
    <x v="0"/>
    <x v="8"/>
  </r>
  <r>
    <x v="4"/>
    <n v="1185732"/>
    <x v="207"/>
    <x v="2"/>
    <x v="17"/>
    <x v="21"/>
    <x v="4"/>
    <n v="50"/>
    <x v="23"/>
    <x v="53"/>
    <n v="75000"/>
    <n v="0.3"/>
    <x v="0"/>
    <x v="0"/>
  </r>
  <r>
    <x v="4"/>
    <n v="1185732"/>
    <x v="207"/>
    <x v="2"/>
    <x v="17"/>
    <x v="21"/>
    <x v="5"/>
    <n v="40"/>
    <x v="24"/>
    <x v="49"/>
    <n v="60000"/>
    <n v="0.25"/>
    <x v="0"/>
    <x v="1"/>
  </r>
  <r>
    <x v="4"/>
    <n v="1185732"/>
    <x v="215"/>
    <x v="2"/>
    <x v="17"/>
    <x v="21"/>
    <x v="0"/>
    <n v="40"/>
    <x v="65"/>
    <x v="452"/>
    <n v="164000"/>
    <n v="0.5"/>
    <x v="0"/>
    <x v="1"/>
  </r>
  <r>
    <x v="4"/>
    <n v="1185732"/>
    <x v="215"/>
    <x v="2"/>
    <x v="17"/>
    <x v="21"/>
    <x v="1"/>
    <n v="40"/>
    <x v="27"/>
    <x v="195"/>
    <n v="63000"/>
    <n v="0.3"/>
    <x v="0"/>
    <x v="1"/>
  </r>
  <r>
    <x v="4"/>
    <n v="1185732"/>
    <x v="215"/>
    <x v="2"/>
    <x v="17"/>
    <x v="21"/>
    <x v="2"/>
    <n v="30.000000000000004"/>
    <x v="20"/>
    <x v="207"/>
    <n v="57750.000000000007"/>
    <n v="0.35"/>
    <x v="0"/>
    <x v="18"/>
  </r>
  <r>
    <x v="4"/>
    <n v="1185732"/>
    <x v="215"/>
    <x v="2"/>
    <x v="17"/>
    <x v="21"/>
    <x v="3"/>
    <n v="35"/>
    <x v="46"/>
    <x v="162"/>
    <n v="49000"/>
    <n v="0.35"/>
    <x v="0"/>
    <x v="8"/>
  </r>
  <r>
    <x v="4"/>
    <n v="1185732"/>
    <x v="215"/>
    <x v="2"/>
    <x v="17"/>
    <x v="21"/>
    <x v="4"/>
    <n v="50"/>
    <x v="31"/>
    <x v="38"/>
    <n v="67500"/>
    <n v="0.3"/>
    <x v="0"/>
    <x v="0"/>
  </r>
  <r>
    <x v="4"/>
    <n v="1185732"/>
    <x v="215"/>
    <x v="2"/>
    <x v="17"/>
    <x v="21"/>
    <x v="5"/>
    <n v="40"/>
    <x v="20"/>
    <x v="41"/>
    <n v="55000"/>
    <n v="0.25"/>
    <x v="0"/>
    <x v="1"/>
  </r>
  <r>
    <x v="4"/>
    <n v="1185732"/>
    <x v="234"/>
    <x v="2"/>
    <x v="17"/>
    <x v="21"/>
    <x v="0"/>
    <n v="40"/>
    <x v="9"/>
    <x v="54"/>
    <n v="160000"/>
    <n v="0.5"/>
    <x v="0"/>
    <x v="1"/>
  </r>
  <r>
    <x v="4"/>
    <n v="1185732"/>
    <x v="234"/>
    <x v="2"/>
    <x v="17"/>
    <x v="21"/>
    <x v="1"/>
    <n v="40"/>
    <x v="23"/>
    <x v="46"/>
    <n v="60000"/>
    <n v="0.3"/>
    <x v="0"/>
    <x v="1"/>
  </r>
  <r>
    <x v="4"/>
    <n v="1185732"/>
    <x v="234"/>
    <x v="2"/>
    <x v="17"/>
    <x v="21"/>
    <x v="2"/>
    <n v="30.000000000000004"/>
    <x v="23"/>
    <x v="193"/>
    <n v="52500.000000000007"/>
    <n v="0.35"/>
    <x v="0"/>
    <x v="18"/>
  </r>
  <r>
    <x v="4"/>
    <n v="1185732"/>
    <x v="234"/>
    <x v="2"/>
    <x v="17"/>
    <x v="21"/>
    <x v="3"/>
    <n v="35"/>
    <x v="32"/>
    <x v="159"/>
    <n v="52062.5"/>
    <n v="0.35"/>
    <x v="0"/>
    <x v="8"/>
  </r>
  <r>
    <x v="4"/>
    <n v="1185732"/>
    <x v="234"/>
    <x v="2"/>
    <x v="17"/>
    <x v="21"/>
    <x v="4"/>
    <n v="50"/>
    <x v="32"/>
    <x v="42"/>
    <n v="63750"/>
    <n v="0.3"/>
    <x v="0"/>
    <x v="0"/>
  </r>
  <r>
    <x v="4"/>
    <n v="1185732"/>
    <x v="234"/>
    <x v="2"/>
    <x v="17"/>
    <x v="21"/>
    <x v="5"/>
    <n v="40"/>
    <x v="20"/>
    <x v="41"/>
    <n v="55000"/>
    <n v="0.25"/>
    <x v="0"/>
    <x v="1"/>
  </r>
  <r>
    <x v="4"/>
    <n v="1185732"/>
    <x v="263"/>
    <x v="2"/>
    <x v="17"/>
    <x v="21"/>
    <x v="0"/>
    <n v="50"/>
    <x v="65"/>
    <x v="453"/>
    <n v="205000"/>
    <n v="0.5"/>
    <x v="0"/>
    <x v="0"/>
  </r>
  <r>
    <x v="4"/>
    <n v="1185732"/>
    <x v="263"/>
    <x v="2"/>
    <x v="17"/>
    <x v="21"/>
    <x v="1"/>
    <n v="45.000000000000007"/>
    <x v="27"/>
    <x v="454"/>
    <n v="70875"/>
    <n v="0.3"/>
    <x v="0"/>
    <x v="14"/>
  </r>
  <r>
    <x v="4"/>
    <n v="1185732"/>
    <x v="263"/>
    <x v="2"/>
    <x v="17"/>
    <x v="21"/>
    <x v="2"/>
    <n v="40"/>
    <x v="23"/>
    <x v="46"/>
    <n v="70000"/>
    <n v="0.35"/>
    <x v="0"/>
    <x v="1"/>
  </r>
  <r>
    <x v="4"/>
    <n v="1185732"/>
    <x v="263"/>
    <x v="2"/>
    <x v="17"/>
    <x v="21"/>
    <x v="3"/>
    <n v="40"/>
    <x v="31"/>
    <x v="210"/>
    <n v="62999.999999999993"/>
    <n v="0.35"/>
    <x v="0"/>
    <x v="1"/>
  </r>
  <r>
    <x v="4"/>
    <n v="1185732"/>
    <x v="263"/>
    <x v="2"/>
    <x v="17"/>
    <x v="21"/>
    <x v="4"/>
    <n v="50"/>
    <x v="33"/>
    <x v="343"/>
    <n v="71250"/>
    <n v="0.3"/>
    <x v="0"/>
    <x v="0"/>
  </r>
  <r>
    <x v="4"/>
    <n v="1185732"/>
    <x v="263"/>
    <x v="2"/>
    <x v="17"/>
    <x v="21"/>
    <x v="5"/>
    <n v="55.000000000000007"/>
    <x v="24"/>
    <x v="222"/>
    <n v="82500.000000000015"/>
    <n v="0.25"/>
    <x v="0"/>
    <x v="4"/>
  </r>
  <r>
    <x v="4"/>
    <n v="1185732"/>
    <x v="296"/>
    <x v="2"/>
    <x v="17"/>
    <x v="21"/>
    <x v="0"/>
    <n v="50"/>
    <x v="2"/>
    <x v="17"/>
    <n v="212500"/>
    <n v="0.5"/>
    <x v="0"/>
    <x v="0"/>
  </r>
  <r>
    <x v="4"/>
    <n v="1185732"/>
    <x v="296"/>
    <x v="2"/>
    <x v="17"/>
    <x v="21"/>
    <x v="1"/>
    <n v="45.000000000000007"/>
    <x v="24"/>
    <x v="219"/>
    <n v="81000.000000000015"/>
    <n v="0.3"/>
    <x v="0"/>
    <x v="15"/>
  </r>
  <r>
    <x v="4"/>
    <n v="1185732"/>
    <x v="296"/>
    <x v="2"/>
    <x v="17"/>
    <x v="21"/>
    <x v="2"/>
    <n v="40"/>
    <x v="27"/>
    <x v="195"/>
    <n v="73500"/>
    <n v="0.35"/>
    <x v="0"/>
    <x v="1"/>
  </r>
  <r>
    <x v="4"/>
    <n v="1185732"/>
    <x v="296"/>
    <x v="2"/>
    <x v="17"/>
    <x v="21"/>
    <x v="3"/>
    <n v="40"/>
    <x v="23"/>
    <x v="46"/>
    <n v="70000"/>
    <n v="0.35"/>
    <x v="0"/>
    <x v="1"/>
  </r>
  <r>
    <x v="4"/>
    <n v="1185732"/>
    <x v="296"/>
    <x v="2"/>
    <x v="17"/>
    <x v="21"/>
    <x v="4"/>
    <n v="50"/>
    <x v="23"/>
    <x v="53"/>
    <n v="75000"/>
    <n v="0.3"/>
    <x v="0"/>
    <x v="0"/>
  </r>
  <r>
    <x v="4"/>
    <n v="1185732"/>
    <x v="296"/>
    <x v="2"/>
    <x v="17"/>
    <x v="21"/>
    <x v="5"/>
    <n v="55.000000000000007"/>
    <x v="25"/>
    <x v="223"/>
    <n v="89375.000000000015"/>
    <n v="0.25"/>
    <x v="0"/>
    <x v="4"/>
  </r>
  <r>
    <x v="4"/>
    <n v="1185732"/>
    <x v="324"/>
    <x v="2"/>
    <x v="17"/>
    <x v="21"/>
    <x v="0"/>
    <n v="50"/>
    <x v="10"/>
    <x v="244"/>
    <n v="218750"/>
    <n v="0.5"/>
    <x v="0"/>
    <x v="0"/>
  </r>
  <r>
    <x v="4"/>
    <n v="1185732"/>
    <x v="324"/>
    <x v="2"/>
    <x v="17"/>
    <x v="21"/>
    <x v="1"/>
    <n v="45.000000000000007"/>
    <x v="22"/>
    <x v="225"/>
    <n v="84375.000000000015"/>
    <n v="0.3"/>
    <x v="0"/>
    <x v="15"/>
  </r>
  <r>
    <x v="4"/>
    <n v="1185732"/>
    <x v="324"/>
    <x v="2"/>
    <x v="17"/>
    <x v="21"/>
    <x v="2"/>
    <n v="40"/>
    <x v="20"/>
    <x v="41"/>
    <n v="77000"/>
    <n v="0.35"/>
    <x v="0"/>
    <x v="1"/>
  </r>
  <r>
    <x v="4"/>
    <n v="1185732"/>
    <x v="324"/>
    <x v="2"/>
    <x v="17"/>
    <x v="21"/>
    <x v="3"/>
    <n v="40"/>
    <x v="23"/>
    <x v="46"/>
    <n v="70000"/>
    <n v="0.35"/>
    <x v="0"/>
    <x v="1"/>
  </r>
  <r>
    <x v="4"/>
    <n v="1185732"/>
    <x v="324"/>
    <x v="2"/>
    <x v="17"/>
    <x v="21"/>
    <x v="4"/>
    <n v="50"/>
    <x v="27"/>
    <x v="47"/>
    <n v="78750"/>
    <n v="0.3"/>
    <x v="0"/>
    <x v="0"/>
  </r>
  <r>
    <x v="4"/>
    <n v="1185732"/>
    <x v="324"/>
    <x v="2"/>
    <x v="17"/>
    <x v="21"/>
    <x v="5"/>
    <n v="55.000000000000007"/>
    <x v="19"/>
    <x v="106"/>
    <n v="96250.000000000015"/>
    <n v="0.25"/>
    <x v="0"/>
    <x v="4"/>
  </r>
  <r>
    <x v="4"/>
    <n v="1185732"/>
    <x v="356"/>
    <x v="2"/>
    <x v="17"/>
    <x v="21"/>
    <x v="0"/>
    <n v="50"/>
    <x v="2"/>
    <x v="17"/>
    <n v="212500"/>
    <n v="0.5"/>
    <x v="0"/>
    <x v="0"/>
  </r>
  <r>
    <x v="4"/>
    <n v="1185732"/>
    <x v="356"/>
    <x v="2"/>
    <x v="17"/>
    <x v="21"/>
    <x v="1"/>
    <n v="45.000000000000007"/>
    <x v="22"/>
    <x v="225"/>
    <n v="84375.000000000015"/>
    <n v="0.3"/>
    <x v="0"/>
    <x v="15"/>
  </r>
  <r>
    <x v="4"/>
    <n v="1185732"/>
    <x v="356"/>
    <x v="2"/>
    <x v="17"/>
    <x v="21"/>
    <x v="2"/>
    <n v="40"/>
    <x v="20"/>
    <x v="41"/>
    <n v="77000"/>
    <n v="0.35"/>
    <x v="0"/>
    <x v="1"/>
  </r>
  <r>
    <x v="4"/>
    <n v="1185732"/>
    <x v="356"/>
    <x v="2"/>
    <x v="17"/>
    <x v="21"/>
    <x v="3"/>
    <n v="40"/>
    <x v="27"/>
    <x v="195"/>
    <n v="73500"/>
    <n v="0.35"/>
    <x v="0"/>
    <x v="1"/>
  </r>
  <r>
    <x v="4"/>
    <n v="1185732"/>
    <x v="356"/>
    <x v="2"/>
    <x v="17"/>
    <x v="21"/>
    <x v="4"/>
    <n v="50"/>
    <x v="23"/>
    <x v="53"/>
    <n v="75000"/>
    <n v="0.3"/>
    <x v="0"/>
    <x v="0"/>
  </r>
  <r>
    <x v="4"/>
    <n v="1185732"/>
    <x v="356"/>
    <x v="2"/>
    <x v="17"/>
    <x v="21"/>
    <x v="5"/>
    <n v="55.000000000000007"/>
    <x v="21"/>
    <x v="107"/>
    <n v="92812.500000000015"/>
    <n v="0.25"/>
    <x v="0"/>
    <x v="4"/>
  </r>
  <r>
    <x v="4"/>
    <n v="1185732"/>
    <x v="386"/>
    <x v="2"/>
    <x v="17"/>
    <x v="21"/>
    <x v="0"/>
    <n v="50"/>
    <x v="9"/>
    <x v="2"/>
    <n v="200000"/>
    <n v="0.5"/>
    <x v="0"/>
    <x v="0"/>
  </r>
  <r>
    <x v="4"/>
    <n v="1185732"/>
    <x v="386"/>
    <x v="2"/>
    <x v="17"/>
    <x v="21"/>
    <x v="1"/>
    <n v="45.000000000000007"/>
    <x v="24"/>
    <x v="219"/>
    <n v="81000.000000000015"/>
    <n v="0.3"/>
    <x v="0"/>
    <x v="15"/>
  </r>
  <r>
    <x v="4"/>
    <n v="1185732"/>
    <x v="386"/>
    <x v="2"/>
    <x v="17"/>
    <x v="21"/>
    <x v="2"/>
    <n v="40"/>
    <x v="27"/>
    <x v="195"/>
    <n v="73500"/>
    <n v="0.35"/>
    <x v="0"/>
    <x v="1"/>
  </r>
  <r>
    <x v="4"/>
    <n v="1185732"/>
    <x v="386"/>
    <x v="2"/>
    <x v="17"/>
    <x v="21"/>
    <x v="3"/>
    <n v="40"/>
    <x v="23"/>
    <x v="46"/>
    <n v="70000"/>
    <n v="0.35"/>
    <x v="0"/>
    <x v="1"/>
  </r>
  <r>
    <x v="4"/>
    <n v="1185732"/>
    <x v="386"/>
    <x v="2"/>
    <x v="17"/>
    <x v="21"/>
    <x v="4"/>
    <n v="50"/>
    <x v="23"/>
    <x v="53"/>
    <n v="75000"/>
    <n v="0.3"/>
    <x v="0"/>
    <x v="0"/>
  </r>
  <r>
    <x v="4"/>
    <n v="1185732"/>
    <x v="386"/>
    <x v="2"/>
    <x v="17"/>
    <x v="21"/>
    <x v="5"/>
    <n v="55.000000000000007"/>
    <x v="24"/>
    <x v="222"/>
    <n v="82500.000000000015"/>
    <n v="0.25"/>
    <x v="0"/>
    <x v="4"/>
  </r>
  <r>
    <x v="4"/>
    <n v="1185732"/>
    <x v="418"/>
    <x v="2"/>
    <x v="17"/>
    <x v="21"/>
    <x v="0"/>
    <n v="55.000000000000007"/>
    <x v="28"/>
    <x v="101"/>
    <n v="213125.00000000003"/>
    <n v="0.5"/>
    <x v="0"/>
    <x v="4"/>
  </r>
  <r>
    <x v="4"/>
    <n v="1185732"/>
    <x v="418"/>
    <x v="2"/>
    <x v="17"/>
    <x v="21"/>
    <x v="1"/>
    <n v="45.000000000000007"/>
    <x v="24"/>
    <x v="219"/>
    <n v="81000.000000000015"/>
    <n v="0.3"/>
    <x v="0"/>
    <x v="15"/>
  </r>
  <r>
    <x v="4"/>
    <n v="1185732"/>
    <x v="418"/>
    <x v="2"/>
    <x v="17"/>
    <x v="21"/>
    <x v="2"/>
    <n v="45.000000000000007"/>
    <x v="23"/>
    <x v="224"/>
    <n v="78750"/>
    <n v="0.35"/>
    <x v="0"/>
    <x v="14"/>
  </r>
  <r>
    <x v="4"/>
    <n v="1185732"/>
    <x v="418"/>
    <x v="2"/>
    <x v="17"/>
    <x v="21"/>
    <x v="3"/>
    <n v="45.000000000000007"/>
    <x v="33"/>
    <x v="455"/>
    <n v="74812.5"/>
    <n v="0.35"/>
    <x v="0"/>
    <x v="14"/>
  </r>
  <r>
    <x v="4"/>
    <n v="1185732"/>
    <x v="418"/>
    <x v="2"/>
    <x v="17"/>
    <x v="21"/>
    <x v="4"/>
    <n v="55.000000000000007"/>
    <x v="33"/>
    <x v="347"/>
    <n v="78375"/>
    <n v="0.3"/>
    <x v="0"/>
    <x v="4"/>
  </r>
  <r>
    <x v="4"/>
    <n v="1185732"/>
    <x v="418"/>
    <x v="2"/>
    <x v="17"/>
    <x v="21"/>
    <x v="5"/>
    <n v="60"/>
    <x v="24"/>
    <x v="11"/>
    <n v="90000"/>
    <n v="0.25"/>
    <x v="0"/>
    <x v="3"/>
  </r>
  <r>
    <x v="4"/>
    <n v="1185732"/>
    <x v="448"/>
    <x v="2"/>
    <x v="17"/>
    <x v="21"/>
    <x v="0"/>
    <n v="55.000000000000007"/>
    <x v="29"/>
    <x v="70"/>
    <n v="206250.00000000003"/>
    <n v="0.5"/>
    <x v="0"/>
    <x v="4"/>
  </r>
  <r>
    <x v="4"/>
    <n v="1185732"/>
    <x v="448"/>
    <x v="2"/>
    <x v="17"/>
    <x v="21"/>
    <x v="1"/>
    <n v="45.000000000000007"/>
    <x v="30"/>
    <x v="331"/>
    <n v="77625"/>
    <n v="0.3"/>
    <x v="0"/>
    <x v="14"/>
  </r>
  <r>
    <x v="4"/>
    <n v="1185732"/>
    <x v="448"/>
    <x v="2"/>
    <x v="17"/>
    <x v="21"/>
    <x v="2"/>
    <n v="45.000000000000007"/>
    <x v="66"/>
    <x v="456"/>
    <n v="81900"/>
    <n v="0.35"/>
    <x v="0"/>
    <x v="14"/>
  </r>
  <r>
    <x v="4"/>
    <n v="1185732"/>
    <x v="448"/>
    <x v="2"/>
    <x v="17"/>
    <x v="21"/>
    <x v="3"/>
    <n v="45.000000000000007"/>
    <x v="23"/>
    <x v="224"/>
    <n v="78750"/>
    <n v="0.35"/>
    <x v="0"/>
    <x v="14"/>
  </r>
  <r>
    <x v="4"/>
    <n v="1185732"/>
    <x v="448"/>
    <x v="2"/>
    <x v="17"/>
    <x v="21"/>
    <x v="4"/>
    <n v="55.000000000000007"/>
    <x v="33"/>
    <x v="347"/>
    <n v="78375"/>
    <n v="0.3"/>
    <x v="0"/>
    <x v="4"/>
  </r>
  <r>
    <x v="4"/>
    <n v="1185732"/>
    <x v="448"/>
    <x v="2"/>
    <x v="17"/>
    <x v="21"/>
    <x v="5"/>
    <n v="60"/>
    <x v="30"/>
    <x v="422"/>
    <n v="86250"/>
    <n v="0.25"/>
    <x v="0"/>
    <x v="3"/>
  </r>
  <r>
    <x v="4"/>
    <n v="1185732"/>
    <x v="477"/>
    <x v="2"/>
    <x v="17"/>
    <x v="21"/>
    <x v="0"/>
    <n v="55.000000000000007"/>
    <x v="9"/>
    <x v="115"/>
    <n v="220000.00000000003"/>
    <n v="0.5"/>
    <x v="0"/>
    <x v="4"/>
  </r>
  <r>
    <x v="4"/>
    <n v="1185732"/>
    <x v="477"/>
    <x v="2"/>
    <x v="17"/>
    <x v="21"/>
    <x v="1"/>
    <n v="45.000000000000007"/>
    <x v="24"/>
    <x v="219"/>
    <n v="81000.000000000015"/>
    <n v="0.3"/>
    <x v="0"/>
    <x v="15"/>
  </r>
  <r>
    <x v="0"/>
    <n v="1185732"/>
    <x v="477"/>
    <x v="2"/>
    <x v="17"/>
    <x v="21"/>
    <x v="2"/>
    <n v="45.000000000000007"/>
    <x v="20"/>
    <x v="173"/>
    <n v="86625"/>
    <n v="0.35"/>
    <x v="0"/>
    <x v="14"/>
  </r>
  <r>
    <x v="0"/>
    <n v="1185732"/>
    <x v="477"/>
    <x v="2"/>
    <x v="17"/>
    <x v="21"/>
    <x v="3"/>
    <n v="45.000000000000007"/>
    <x v="23"/>
    <x v="224"/>
    <n v="78750"/>
    <n v="0.35"/>
    <x v="0"/>
    <x v="14"/>
  </r>
  <r>
    <x v="0"/>
    <n v="1185732"/>
    <x v="477"/>
    <x v="2"/>
    <x v="17"/>
    <x v="21"/>
    <x v="4"/>
    <n v="55.000000000000007"/>
    <x v="23"/>
    <x v="80"/>
    <n v="82500.000000000015"/>
    <n v="0.3"/>
    <x v="0"/>
    <x v="4"/>
  </r>
  <r>
    <x v="0"/>
    <n v="1185732"/>
    <x v="477"/>
    <x v="2"/>
    <x v="17"/>
    <x v="21"/>
    <x v="5"/>
    <n v="60"/>
    <x v="24"/>
    <x v="11"/>
    <n v="90000"/>
    <n v="0.25"/>
    <x v="0"/>
    <x v="3"/>
  </r>
  <r>
    <x v="0"/>
    <n v="1128299"/>
    <x v="188"/>
    <x v="2"/>
    <x v="17"/>
    <x v="21"/>
    <x v="0"/>
    <n v="30.000000000000004"/>
    <x v="44"/>
    <x v="189"/>
    <n v="36750"/>
    <n v="0.35"/>
    <x v="0"/>
    <x v="18"/>
  </r>
  <r>
    <x v="0"/>
    <n v="1128299"/>
    <x v="188"/>
    <x v="2"/>
    <x v="17"/>
    <x v="21"/>
    <x v="1"/>
    <n v="40"/>
    <x v="44"/>
    <x v="162"/>
    <n v="49000"/>
    <n v="0.35"/>
    <x v="0"/>
    <x v="1"/>
  </r>
  <r>
    <x v="0"/>
    <n v="1128299"/>
    <x v="188"/>
    <x v="2"/>
    <x v="17"/>
    <x v="21"/>
    <x v="2"/>
    <n v="40"/>
    <x v="44"/>
    <x v="162"/>
    <n v="49000"/>
    <n v="0.35"/>
    <x v="0"/>
    <x v="1"/>
  </r>
  <r>
    <x v="0"/>
    <n v="1128299"/>
    <x v="188"/>
    <x v="2"/>
    <x v="17"/>
    <x v="21"/>
    <x v="3"/>
    <n v="40"/>
    <x v="40"/>
    <x v="135"/>
    <n v="28000"/>
    <n v="0.35"/>
    <x v="0"/>
    <x v="1"/>
  </r>
  <r>
    <x v="0"/>
    <n v="1128299"/>
    <x v="188"/>
    <x v="2"/>
    <x v="17"/>
    <x v="21"/>
    <x v="4"/>
    <n v="45.000000000000007"/>
    <x v="42"/>
    <x v="311"/>
    <n v="27000.000000000007"/>
    <n v="0.4"/>
    <x v="0"/>
    <x v="15"/>
  </r>
  <r>
    <x v="0"/>
    <n v="1128299"/>
    <x v="188"/>
    <x v="2"/>
    <x v="17"/>
    <x v="21"/>
    <x v="5"/>
    <n v="40"/>
    <x v="46"/>
    <x v="175"/>
    <n v="48000"/>
    <n v="0.3"/>
    <x v="0"/>
    <x v="1"/>
  </r>
  <r>
    <x v="0"/>
    <n v="1128299"/>
    <x v="698"/>
    <x v="2"/>
    <x v="17"/>
    <x v="21"/>
    <x v="0"/>
    <n v="30.000000000000004"/>
    <x v="31"/>
    <x v="142"/>
    <n v="47250.000000000007"/>
    <n v="0.35"/>
    <x v="0"/>
    <x v="18"/>
  </r>
  <r>
    <x v="0"/>
    <n v="1128299"/>
    <x v="698"/>
    <x v="2"/>
    <x v="17"/>
    <x v="21"/>
    <x v="1"/>
    <n v="40"/>
    <x v="44"/>
    <x v="162"/>
    <n v="49000"/>
    <n v="0.35"/>
    <x v="0"/>
    <x v="1"/>
  </r>
  <r>
    <x v="0"/>
    <n v="1128299"/>
    <x v="698"/>
    <x v="2"/>
    <x v="17"/>
    <x v="21"/>
    <x v="2"/>
    <n v="40"/>
    <x v="44"/>
    <x v="162"/>
    <n v="49000"/>
    <n v="0.35"/>
    <x v="0"/>
    <x v="1"/>
  </r>
  <r>
    <x v="0"/>
    <n v="1128299"/>
    <x v="698"/>
    <x v="4"/>
    <x v="18"/>
    <x v="22"/>
    <x v="3"/>
    <n v="40"/>
    <x v="40"/>
    <x v="135"/>
    <n v="28000"/>
    <n v="0.35"/>
    <x v="0"/>
    <x v="1"/>
  </r>
  <r>
    <x v="0"/>
    <n v="1128299"/>
    <x v="698"/>
    <x v="4"/>
    <x v="18"/>
    <x v="22"/>
    <x v="4"/>
    <n v="45.000000000000007"/>
    <x v="35"/>
    <x v="457"/>
    <n v="22500.000000000004"/>
    <n v="0.4"/>
    <x v="0"/>
    <x v="14"/>
  </r>
  <r>
    <x v="0"/>
    <n v="1128299"/>
    <x v="698"/>
    <x v="4"/>
    <x v="18"/>
    <x v="22"/>
    <x v="5"/>
    <n v="40"/>
    <x v="45"/>
    <x v="197"/>
    <n v="39000"/>
    <n v="0.3"/>
    <x v="0"/>
    <x v="1"/>
  </r>
  <r>
    <x v="0"/>
    <n v="1128299"/>
    <x v="228"/>
    <x v="4"/>
    <x v="18"/>
    <x v="22"/>
    <x v="0"/>
    <n v="40"/>
    <x v="33"/>
    <x v="237"/>
    <n v="66500"/>
    <n v="0.35"/>
    <x v="0"/>
    <x v="1"/>
  </r>
  <r>
    <x v="0"/>
    <n v="1128299"/>
    <x v="228"/>
    <x v="4"/>
    <x v="18"/>
    <x v="22"/>
    <x v="1"/>
    <n v="50"/>
    <x v="45"/>
    <x v="133"/>
    <n v="56875"/>
    <n v="0.35"/>
    <x v="0"/>
    <x v="0"/>
  </r>
  <r>
    <x v="0"/>
    <n v="1128299"/>
    <x v="228"/>
    <x v="4"/>
    <x v="18"/>
    <x v="22"/>
    <x v="2"/>
    <n v="54.999999999999993"/>
    <x v="44"/>
    <x v="239"/>
    <n v="67374.999999999985"/>
    <n v="0.35"/>
    <x v="0"/>
    <x v="13"/>
  </r>
  <r>
    <x v="0"/>
    <n v="1128299"/>
    <x v="228"/>
    <x v="4"/>
    <x v="18"/>
    <x v="22"/>
    <x v="3"/>
    <n v="50"/>
    <x v="43"/>
    <x v="145"/>
    <n v="43750"/>
    <n v="0.35"/>
    <x v="0"/>
    <x v="0"/>
  </r>
  <r>
    <x v="0"/>
    <n v="1128299"/>
    <x v="228"/>
    <x v="4"/>
    <x v="18"/>
    <x v="22"/>
    <x v="4"/>
    <n v="55.000000000000007"/>
    <x v="38"/>
    <x v="191"/>
    <n v="22000.000000000004"/>
    <n v="0.4"/>
    <x v="0"/>
    <x v="4"/>
  </r>
  <r>
    <x v="0"/>
    <n v="1128299"/>
    <x v="228"/>
    <x v="4"/>
    <x v="18"/>
    <x v="22"/>
    <x v="5"/>
    <n v="50"/>
    <x v="48"/>
    <x v="149"/>
    <n v="45000"/>
    <n v="0.3"/>
    <x v="0"/>
    <x v="0"/>
  </r>
  <r>
    <x v="0"/>
    <n v="1128299"/>
    <x v="247"/>
    <x v="4"/>
    <x v="18"/>
    <x v="22"/>
    <x v="0"/>
    <n v="55.000000000000007"/>
    <x v="33"/>
    <x v="347"/>
    <n v="91437.5"/>
    <n v="0.35"/>
    <x v="0"/>
    <x v="4"/>
  </r>
  <r>
    <x v="0"/>
    <n v="1128299"/>
    <x v="247"/>
    <x v="4"/>
    <x v="18"/>
    <x v="22"/>
    <x v="1"/>
    <n v="60.000000000000007"/>
    <x v="34"/>
    <x v="207"/>
    <n v="57750.000000000007"/>
    <n v="0.35"/>
    <x v="0"/>
    <x v="12"/>
  </r>
  <r>
    <x v="0"/>
    <n v="1128299"/>
    <x v="247"/>
    <x v="4"/>
    <x v="18"/>
    <x v="22"/>
    <x v="2"/>
    <n v="60.000000000000007"/>
    <x v="45"/>
    <x v="403"/>
    <n v="68250"/>
    <n v="0.35"/>
    <x v="0"/>
    <x v="12"/>
  </r>
  <r>
    <x v="0"/>
    <n v="1128299"/>
    <x v="247"/>
    <x v="4"/>
    <x v="18"/>
    <x v="22"/>
    <x v="3"/>
    <n v="45.000000000000007"/>
    <x v="37"/>
    <x v="458"/>
    <n v="35437.5"/>
    <n v="0.35"/>
    <x v="0"/>
    <x v="14"/>
  </r>
  <r>
    <x v="0"/>
    <n v="1128299"/>
    <x v="247"/>
    <x v="4"/>
    <x v="18"/>
    <x v="22"/>
    <x v="4"/>
    <n v="50.000000000000014"/>
    <x v="35"/>
    <x v="459"/>
    <n v="25000.000000000007"/>
    <n v="0.4"/>
    <x v="0"/>
    <x v="35"/>
  </r>
  <r>
    <x v="0"/>
    <n v="1128299"/>
    <x v="247"/>
    <x v="4"/>
    <x v="18"/>
    <x v="22"/>
    <x v="5"/>
    <n v="65.000000000000014"/>
    <x v="48"/>
    <x v="403"/>
    <n v="58500.000000000007"/>
    <n v="0.3"/>
    <x v="0"/>
    <x v="20"/>
  </r>
  <r>
    <x v="0"/>
    <n v="1128299"/>
    <x v="278"/>
    <x v="4"/>
    <x v="18"/>
    <x v="22"/>
    <x v="0"/>
    <n v="50"/>
    <x v="23"/>
    <x v="53"/>
    <n v="87500"/>
    <n v="0.35"/>
    <x v="0"/>
    <x v="0"/>
  </r>
  <r>
    <x v="0"/>
    <n v="1128299"/>
    <x v="278"/>
    <x v="4"/>
    <x v="18"/>
    <x v="22"/>
    <x v="1"/>
    <n v="55.000000000000007"/>
    <x v="44"/>
    <x v="137"/>
    <n v="67375"/>
    <n v="0.35"/>
    <x v="0"/>
    <x v="4"/>
  </r>
  <r>
    <x v="0"/>
    <n v="1128299"/>
    <x v="278"/>
    <x v="4"/>
    <x v="18"/>
    <x v="22"/>
    <x v="2"/>
    <n v="55.000000000000007"/>
    <x v="44"/>
    <x v="137"/>
    <n v="67375"/>
    <n v="0.35"/>
    <x v="0"/>
    <x v="4"/>
  </r>
  <r>
    <x v="0"/>
    <n v="1128299"/>
    <x v="278"/>
    <x v="4"/>
    <x v="18"/>
    <x v="22"/>
    <x v="3"/>
    <n v="50"/>
    <x v="34"/>
    <x v="199"/>
    <n v="48125"/>
    <n v="0.35"/>
    <x v="0"/>
    <x v="0"/>
  </r>
  <r>
    <x v="0"/>
    <n v="1128299"/>
    <x v="278"/>
    <x v="4"/>
    <x v="18"/>
    <x v="22"/>
    <x v="4"/>
    <n v="44.999999999999993"/>
    <x v="36"/>
    <x v="460"/>
    <n v="31499.999999999996"/>
    <n v="0.4"/>
    <x v="0"/>
    <x v="39"/>
  </r>
  <r>
    <x v="0"/>
    <n v="1128299"/>
    <x v="278"/>
    <x v="4"/>
    <x v="18"/>
    <x v="22"/>
    <x v="5"/>
    <n v="60"/>
    <x v="27"/>
    <x v="39"/>
    <n v="94500"/>
    <n v="0.3"/>
    <x v="0"/>
    <x v="3"/>
  </r>
  <r>
    <x v="0"/>
    <n v="1128299"/>
    <x v="308"/>
    <x v="4"/>
    <x v="18"/>
    <x v="22"/>
    <x v="0"/>
    <n v="54.999999999999993"/>
    <x v="28"/>
    <x v="461"/>
    <n v="149187.49999999997"/>
    <n v="0.35"/>
    <x v="0"/>
    <x v="13"/>
  </r>
  <r>
    <x v="0"/>
    <n v="1128299"/>
    <x v="308"/>
    <x v="4"/>
    <x v="18"/>
    <x v="22"/>
    <x v="1"/>
    <n v="64.999999999999986"/>
    <x v="25"/>
    <x v="462"/>
    <n v="147874.99999999994"/>
    <n v="0.35"/>
    <x v="0"/>
    <x v="29"/>
  </r>
  <r>
    <x v="0"/>
    <n v="1128299"/>
    <x v="308"/>
    <x v="4"/>
    <x v="18"/>
    <x v="22"/>
    <x v="2"/>
    <n v="80"/>
    <x v="25"/>
    <x v="98"/>
    <n v="182000"/>
    <n v="0.35"/>
    <x v="0"/>
    <x v="10"/>
  </r>
  <r>
    <x v="0"/>
    <n v="1128299"/>
    <x v="308"/>
    <x v="4"/>
    <x v="18"/>
    <x v="22"/>
    <x v="3"/>
    <n v="80"/>
    <x v="27"/>
    <x v="81"/>
    <n v="147000"/>
    <n v="0.35"/>
    <x v="0"/>
    <x v="10"/>
  </r>
  <r>
    <x v="0"/>
    <n v="1128299"/>
    <x v="308"/>
    <x v="4"/>
    <x v="18"/>
    <x v="22"/>
    <x v="4"/>
    <n v="90"/>
    <x v="46"/>
    <x v="11"/>
    <n v="144000"/>
    <n v="0.4"/>
    <x v="0"/>
    <x v="55"/>
  </r>
  <r>
    <x v="0"/>
    <n v="1128299"/>
    <x v="308"/>
    <x v="4"/>
    <x v="18"/>
    <x v="22"/>
    <x v="5"/>
    <n v="105"/>
    <x v="19"/>
    <x v="463"/>
    <n v="220500"/>
    <n v="0.3"/>
    <x v="0"/>
    <x v="57"/>
  </r>
  <r>
    <x v="0"/>
    <n v="1128299"/>
    <x v="337"/>
    <x v="4"/>
    <x v="18"/>
    <x v="22"/>
    <x v="0"/>
    <n v="85"/>
    <x v="2"/>
    <x v="464"/>
    <n v="252874.99999999997"/>
    <n v="0.35"/>
    <x v="0"/>
    <x v="52"/>
  </r>
  <r>
    <x v="0"/>
    <n v="1128299"/>
    <x v="337"/>
    <x v="4"/>
    <x v="18"/>
    <x v="22"/>
    <x v="1"/>
    <n v="90"/>
    <x v="19"/>
    <x v="465"/>
    <n v="220500"/>
    <n v="0.35"/>
    <x v="0"/>
    <x v="55"/>
  </r>
  <r>
    <x v="0"/>
    <n v="1128299"/>
    <x v="337"/>
    <x v="4"/>
    <x v="18"/>
    <x v="22"/>
    <x v="2"/>
    <n v="90"/>
    <x v="25"/>
    <x v="37"/>
    <n v="204750"/>
    <n v="0.35"/>
    <x v="0"/>
    <x v="55"/>
  </r>
  <r>
    <x v="0"/>
    <n v="1128299"/>
    <x v="337"/>
    <x v="4"/>
    <x v="18"/>
    <x v="22"/>
    <x v="3"/>
    <n v="85"/>
    <x v="20"/>
    <x v="466"/>
    <n v="163625"/>
    <n v="0.35"/>
    <x v="0"/>
    <x v="52"/>
  </r>
  <r>
    <x v="0"/>
    <n v="1128299"/>
    <x v="337"/>
    <x v="4"/>
    <x v="18"/>
    <x v="22"/>
    <x v="4"/>
    <n v="90"/>
    <x v="24"/>
    <x v="4"/>
    <n v="216000"/>
    <n v="0.4"/>
    <x v="0"/>
    <x v="55"/>
  </r>
  <r>
    <x v="0"/>
    <n v="1128299"/>
    <x v="337"/>
    <x v="4"/>
    <x v="18"/>
    <x v="22"/>
    <x v="5"/>
    <n v="105"/>
    <x v="24"/>
    <x v="465"/>
    <n v="189000"/>
    <n v="0.3"/>
    <x v="0"/>
    <x v="57"/>
  </r>
  <r>
    <x v="0"/>
    <n v="1128299"/>
    <x v="369"/>
    <x v="4"/>
    <x v="18"/>
    <x v="22"/>
    <x v="0"/>
    <n v="90"/>
    <x v="9"/>
    <x v="28"/>
    <n v="251999.99999999997"/>
    <n v="0.35"/>
    <x v="0"/>
    <x v="55"/>
  </r>
  <r>
    <x v="0"/>
    <n v="1128299"/>
    <x v="369"/>
    <x v="4"/>
    <x v="18"/>
    <x v="22"/>
    <x v="1"/>
    <n v="80"/>
    <x v="28"/>
    <x v="95"/>
    <n v="217000"/>
    <n v="0.35"/>
    <x v="0"/>
    <x v="10"/>
  </r>
  <r>
    <x v="0"/>
    <n v="1128299"/>
    <x v="369"/>
    <x v="4"/>
    <x v="18"/>
    <x v="22"/>
    <x v="2"/>
    <n v="70"/>
    <x v="25"/>
    <x v="111"/>
    <n v="159250"/>
    <n v="0.35"/>
    <x v="0"/>
    <x v="6"/>
  </r>
  <r>
    <x v="0"/>
    <n v="1128299"/>
    <x v="369"/>
    <x v="4"/>
    <x v="18"/>
    <x v="22"/>
    <x v="3"/>
    <n v="70"/>
    <x v="32"/>
    <x v="43"/>
    <n v="104125"/>
    <n v="0.35"/>
    <x v="0"/>
    <x v="6"/>
  </r>
  <r>
    <x v="0"/>
    <n v="1128299"/>
    <x v="369"/>
    <x v="4"/>
    <x v="18"/>
    <x v="22"/>
    <x v="4"/>
    <n v="70"/>
    <x v="32"/>
    <x v="43"/>
    <n v="119000"/>
    <n v="0.4"/>
    <x v="0"/>
    <x v="6"/>
  </r>
  <r>
    <x v="0"/>
    <n v="1128299"/>
    <x v="369"/>
    <x v="4"/>
    <x v="18"/>
    <x v="22"/>
    <x v="5"/>
    <n v="75"/>
    <x v="43"/>
    <x v="205"/>
    <n v="56250"/>
    <n v="0.3"/>
    <x v="0"/>
    <x v="11"/>
  </r>
  <r>
    <x v="0"/>
    <n v="1128299"/>
    <x v="401"/>
    <x v="4"/>
    <x v="18"/>
    <x v="22"/>
    <x v="0"/>
    <n v="50.000000000000014"/>
    <x v="31"/>
    <x v="467"/>
    <n v="78750.000000000015"/>
    <n v="0.35"/>
    <x v="0"/>
    <x v="35"/>
  </r>
  <r>
    <x v="0"/>
    <n v="1128299"/>
    <x v="401"/>
    <x v="4"/>
    <x v="18"/>
    <x v="22"/>
    <x v="1"/>
    <n v="55.000000000000014"/>
    <x v="31"/>
    <x v="468"/>
    <n v="86625.000000000015"/>
    <n v="0.35"/>
    <x v="0"/>
    <x v="4"/>
  </r>
  <r>
    <x v="0"/>
    <n v="1128299"/>
    <x v="401"/>
    <x v="4"/>
    <x v="18"/>
    <x v="22"/>
    <x v="2"/>
    <n v="50.000000000000014"/>
    <x v="43"/>
    <x v="382"/>
    <n v="43750.000000000007"/>
    <n v="0.35"/>
    <x v="0"/>
    <x v="35"/>
  </r>
  <r>
    <x v="0"/>
    <n v="1128299"/>
    <x v="401"/>
    <x v="4"/>
    <x v="18"/>
    <x v="22"/>
    <x v="3"/>
    <n v="50.000000000000014"/>
    <x v="40"/>
    <x v="336"/>
    <n v="35000.000000000007"/>
    <n v="0.35"/>
    <x v="0"/>
    <x v="36"/>
  </r>
  <r>
    <x v="0"/>
    <n v="1128299"/>
    <x v="401"/>
    <x v="4"/>
    <x v="18"/>
    <x v="22"/>
    <x v="4"/>
    <n v="60.000000000000007"/>
    <x v="37"/>
    <x v="142"/>
    <n v="54000.000000000015"/>
    <n v="0.4"/>
    <x v="0"/>
    <x v="12"/>
  </r>
  <r>
    <x v="0"/>
    <n v="1128299"/>
    <x v="401"/>
    <x v="4"/>
    <x v="18"/>
    <x v="22"/>
    <x v="5"/>
    <n v="44.999999999999993"/>
    <x v="43"/>
    <x v="469"/>
    <n v="33749.999999999993"/>
    <n v="0.3"/>
    <x v="0"/>
    <x v="39"/>
  </r>
  <r>
    <x v="0"/>
    <n v="1128299"/>
    <x v="430"/>
    <x v="4"/>
    <x v="18"/>
    <x v="22"/>
    <x v="0"/>
    <n v="40"/>
    <x v="44"/>
    <x v="162"/>
    <n v="49000"/>
    <n v="0.35"/>
    <x v="0"/>
    <x v="1"/>
  </r>
  <r>
    <x v="0"/>
    <n v="1128299"/>
    <x v="430"/>
    <x v="4"/>
    <x v="18"/>
    <x v="22"/>
    <x v="1"/>
    <n v="55.000000000000014"/>
    <x v="27"/>
    <x v="171"/>
    <n v="101062.50000000001"/>
    <n v="0.35"/>
    <x v="0"/>
    <x v="4"/>
  </r>
  <r>
    <x v="0"/>
    <n v="1128299"/>
    <x v="430"/>
    <x v="4"/>
    <x v="18"/>
    <x v="22"/>
    <x v="2"/>
    <n v="50.000000000000014"/>
    <x v="44"/>
    <x v="470"/>
    <n v="61250.000000000015"/>
    <n v="0.35"/>
    <x v="0"/>
    <x v="36"/>
  </r>
  <r>
    <x v="0"/>
    <n v="1128299"/>
    <x v="430"/>
    <x v="4"/>
    <x v="18"/>
    <x v="22"/>
    <x v="3"/>
    <n v="45.000000000000007"/>
    <x v="45"/>
    <x v="138"/>
    <n v="51187.500000000007"/>
    <n v="0.35"/>
    <x v="0"/>
    <x v="15"/>
  </r>
  <r>
    <x v="0"/>
    <n v="1128299"/>
    <x v="430"/>
    <x v="4"/>
    <x v="18"/>
    <x v="22"/>
    <x v="4"/>
    <n v="55.000000000000007"/>
    <x v="48"/>
    <x v="207"/>
    <n v="66000.000000000015"/>
    <n v="0.4"/>
    <x v="0"/>
    <x v="4"/>
  </r>
  <r>
    <x v="0"/>
    <n v="1128299"/>
    <x v="430"/>
    <x v="4"/>
    <x v="18"/>
    <x v="22"/>
    <x v="5"/>
    <n v="60.000000000000007"/>
    <x v="44"/>
    <x v="163"/>
    <n v="63000.000000000007"/>
    <n v="0.3"/>
    <x v="0"/>
    <x v="12"/>
  </r>
  <r>
    <x v="0"/>
    <n v="1128299"/>
    <x v="461"/>
    <x v="4"/>
    <x v="18"/>
    <x v="22"/>
    <x v="0"/>
    <n v="45.000000000000007"/>
    <x v="30"/>
    <x v="331"/>
    <n v="90562.5"/>
    <n v="0.35"/>
    <x v="0"/>
    <x v="14"/>
  </r>
  <r>
    <x v="0"/>
    <n v="1128299"/>
    <x v="461"/>
    <x v="4"/>
    <x v="18"/>
    <x v="22"/>
    <x v="1"/>
    <n v="50.000000000000014"/>
    <x v="25"/>
    <x v="445"/>
    <n v="113750.00000000003"/>
    <n v="0.35"/>
    <x v="0"/>
    <x v="36"/>
  </r>
  <r>
    <x v="0"/>
    <n v="1128299"/>
    <x v="461"/>
    <x v="4"/>
    <x v="18"/>
    <x v="22"/>
    <x v="2"/>
    <n v="45.000000000000007"/>
    <x v="33"/>
    <x v="455"/>
    <n v="74812.5"/>
    <n v="0.35"/>
    <x v="0"/>
    <x v="14"/>
  </r>
  <r>
    <x v="0"/>
    <n v="1128299"/>
    <x v="461"/>
    <x v="4"/>
    <x v="18"/>
    <x v="22"/>
    <x v="3"/>
    <n v="55.000000000000014"/>
    <x v="31"/>
    <x v="468"/>
    <n v="86625.000000000015"/>
    <n v="0.35"/>
    <x v="0"/>
    <x v="4"/>
  </r>
  <r>
    <x v="0"/>
    <n v="1128299"/>
    <x v="461"/>
    <x v="4"/>
    <x v="18"/>
    <x v="22"/>
    <x v="4"/>
    <n v="75.000000000000014"/>
    <x v="32"/>
    <x v="262"/>
    <n v="127500.00000000003"/>
    <n v="0.4"/>
    <x v="0"/>
    <x v="21"/>
  </r>
  <r>
    <x v="0"/>
    <n v="1128299"/>
    <x v="461"/>
    <x v="4"/>
    <x v="18"/>
    <x v="22"/>
    <x v="5"/>
    <n v="80.000000000000014"/>
    <x v="20"/>
    <x v="115"/>
    <n v="132000"/>
    <n v="0.3"/>
    <x v="0"/>
    <x v="28"/>
  </r>
  <r>
    <x v="0"/>
    <n v="1128299"/>
    <x v="490"/>
    <x v="4"/>
    <x v="18"/>
    <x v="22"/>
    <x v="0"/>
    <n v="65.000000000000014"/>
    <x v="29"/>
    <x v="471"/>
    <n v="170625.00000000003"/>
    <n v="0.35"/>
    <x v="0"/>
    <x v="20"/>
  </r>
  <r>
    <x v="0"/>
    <n v="1128299"/>
    <x v="490"/>
    <x v="4"/>
    <x v="18"/>
    <x v="22"/>
    <x v="1"/>
    <n v="75.000000000000028"/>
    <x v="29"/>
    <x v="472"/>
    <n v="196875.00000000006"/>
    <n v="0.35"/>
    <x v="0"/>
    <x v="31"/>
  </r>
  <r>
    <x v="2"/>
    <n v="1128299"/>
    <x v="490"/>
    <x v="4"/>
    <x v="18"/>
    <x v="22"/>
    <x v="2"/>
    <n v="70.000000000000014"/>
    <x v="20"/>
    <x v="106"/>
    <n v="134750"/>
    <n v="0.35"/>
    <x v="0"/>
    <x v="27"/>
  </r>
  <r>
    <x v="2"/>
    <n v="1128299"/>
    <x v="490"/>
    <x v="4"/>
    <x v="18"/>
    <x v="22"/>
    <x v="3"/>
    <n v="70.000000000000014"/>
    <x v="20"/>
    <x v="106"/>
    <n v="134750"/>
    <n v="0.35"/>
    <x v="0"/>
    <x v="27"/>
  </r>
  <r>
    <x v="2"/>
    <n v="1128299"/>
    <x v="490"/>
    <x v="4"/>
    <x v="18"/>
    <x v="22"/>
    <x v="4"/>
    <n v="80.000000000000014"/>
    <x v="33"/>
    <x v="473"/>
    <n v="152000.00000000003"/>
    <n v="0.4"/>
    <x v="0"/>
    <x v="28"/>
  </r>
  <r>
    <x v="2"/>
    <n v="1128299"/>
    <x v="490"/>
    <x v="4"/>
    <x v="18"/>
    <x v="22"/>
    <x v="5"/>
    <n v="85.000000000000014"/>
    <x v="30"/>
    <x v="269"/>
    <n v="146625"/>
    <n v="0.3"/>
    <x v="0"/>
    <x v="25"/>
  </r>
  <r>
    <x v="2"/>
    <n v="1185732"/>
    <x v="183"/>
    <x v="4"/>
    <x v="18"/>
    <x v="22"/>
    <x v="0"/>
    <n v="35"/>
    <x v="29"/>
    <x v="47"/>
    <n v="131250"/>
    <n v="0.5"/>
    <x v="0"/>
    <x v="8"/>
  </r>
  <r>
    <x v="2"/>
    <n v="1185732"/>
    <x v="183"/>
    <x v="4"/>
    <x v="18"/>
    <x v="22"/>
    <x v="1"/>
    <n v="35"/>
    <x v="20"/>
    <x v="170"/>
    <n v="77000"/>
    <n v="0.39999999999999997"/>
    <x v="0"/>
    <x v="8"/>
  </r>
  <r>
    <x v="2"/>
    <n v="1185732"/>
    <x v="183"/>
    <x v="4"/>
    <x v="18"/>
    <x v="22"/>
    <x v="2"/>
    <n v="25"/>
    <x v="20"/>
    <x v="199"/>
    <n v="41250"/>
    <n v="0.3"/>
    <x v="0"/>
    <x v="7"/>
  </r>
  <r>
    <x v="2"/>
    <n v="1185732"/>
    <x v="183"/>
    <x v="4"/>
    <x v="18"/>
    <x v="22"/>
    <x v="3"/>
    <n v="29.999999999999993"/>
    <x v="46"/>
    <x v="474"/>
    <n v="41999.999999999985"/>
    <n v="0.35"/>
    <x v="0"/>
    <x v="58"/>
  </r>
  <r>
    <x v="2"/>
    <n v="1185732"/>
    <x v="183"/>
    <x v="4"/>
    <x v="18"/>
    <x v="22"/>
    <x v="4"/>
    <n v="45.000000000000007"/>
    <x v="31"/>
    <x v="346"/>
    <n v="81000"/>
    <n v="0.39999999999999997"/>
    <x v="0"/>
    <x v="14"/>
  </r>
  <r>
    <x v="2"/>
    <n v="1185732"/>
    <x v="183"/>
    <x v="4"/>
    <x v="18"/>
    <x v="22"/>
    <x v="5"/>
    <n v="35"/>
    <x v="20"/>
    <x v="170"/>
    <n v="105875.00000000001"/>
    <n v="0.55000000000000004"/>
    <x v="0"/>
    <x v="8"/>
  </r>
  <r>
    <x v="2"/>
    <n v="1185732"/>
    <x v="212"/>
    <x v="4"/>
    <x v="18"/>
    <x v="22"/>
    <x v="0"/>
    <n v="35"/>
    <x v="9"/>
    <x v="58"/>
    <n v="140000"/>
    <n v="0.5"/>
    <x v="0"/>
    <x v="8"/>
  </r>
  <r>
    <x v="2"/>
    <n v="1185732"/>
    <x v="212"/>
    <x v="4"/>
    <x v="18"/>
    <x v="22"/>
    <x v="1"/>
    <n v="35"/>
    <x v="31"/>
    <x v="154"/>
    <n v="62999.999999999993"/>
    <n v="0.39999999999999997"/>
    <x v="0"/>
    <x v="8"/>
  </r>
  <r>
    <x v="2"/>
    <n v="1185732"/>
    <x v="212"/>
    <x v="4"/>
    <x v="18"/>
    <x v="22"/>
    <x v="2"/>
    <n v="25"/>
    <x v="23"/>
    <x v="145"/>
    <n v="37500"/>
    <n v="0.3"/>
    <x v="0"/>
    <x v="7"/>
  </r>
  <r>
    <x v="2"/>
    <n v="1185732"/>
    <x v="212"/>
    <x v="3"/>
    <x v="19"/>
    <x v="23"/>
    <x v="3"/>
    <n v="29.999999999999993"/>
    <x v="47"/>
    <x v="475"/>
    <n v="39374.999999999985"/>
    <n v="0.35"/>
    <x v="0"/>
    <x v="58"/>
  </r>
  <r>
    <x v="2"/>
    <n v="1185732"/>
    <x v="212"/>
    <x v="3"/>
    <x v="19"/>
    <x v="23"/>
    <x v="4"/>
    <n v="45.000000000000007"/>
    <x v="31"/>
    <x v="346"/>
    <n v="81000"/>
    <n v="0.39999999999999997"/>
    <x v="0"/>
    <x v="14"/>
  </r>
  <r>
    <x v="2"/>
    <n v="1185732"/>
    <x v="212"/>
    <x v="3"/>
    <x v="19"/>
    <x v="23"/>
    <x v="5"/>
    <n v="35"/>
    <x v="20"/>
    <x v="170"/>
    <n v="105875.00000000001"/>
    <n v="0.55000000000000004"/>
    <x v="0"/>
    <x v="8"/>
  </r>
  <r>
    <x v="2"/>
    <n v="1185732"/>
    <x v="220"/>
    <x v="3"/>
    <x v="19"/>
    <x v="23"/>
    <x v="0"/>
    <n v="35"/>
    <x v="67"/>
    <x v="476"/>
    <n v="134750"/>
    <n v="0.5"/>
    <x v="0"/>
    <x v="8"/>
  </r>
  <r>
    <x v="2"/>
    <n v="1185732"/>
    <x v="220"/>
    <x v="3"/>
    <x v="19"/>
    <x v="23"/>
    <x v="1"/>
    <n v="35"/>
    <x v="31"/>
    <x v="154"/>
    <n v="62999.999999999993"/>
    <n v="0.39999999999999997"/>
    <x v="0"/>
    <x v="8"/>
  </r>
  <r>
    <x v="2"/>
    <n v="1185732"/>
    <x v="220"/>
    <x v="3"/>
    <x v="19"/>
    <x v="23"/>
    <x v="2"/>
    <n v="25"/>
    <x v="33"/>
    <x v="477"/>
    <n v="35625"/>
    <n v="0.3"/>
    <x v="0"/>
    <x v="7"/>
  </r>
  <r>
    <x v="2"/>
    <n v="1185732"/>
    <x v="220"/>
    <x v="3"/>
    <x v="19"/>
    <x v="23"/>
    <x v="3"/>
    <n v="29.999999999999993"/>
    <x v="45"/>
    <x v="478"/>
    <n v="34124.999999999985"/>
    <n v="0.35"/>
    <x v="0"/>
    <x v="59"/>
  </r>
  <r>
    <x v="2"/>
    <n v="1185732"/>
    <x v="220"/>
    <x v="3"/>
    <x v="19"/>
    <x v="23"/>
    <x v="4"/>
    <n v="45.000000000000007"/>
    <x v="47"/>
    <x v="479"/>
    <n v="67500"/>
    <n v="0.39999999999999997"/>
    <x v="0"/>
    <x v="14"/>
  </r>
  <r>
    <x v="2"/>
    <n v="1185732"/>
    <x v="220"/>
    <x v="3"/>
    <x v="19"/>
    <x v="23"/>
    <x v="5"/>
    <n v="35"/>
    <x v="33"/>
    <x v="158"/>
    <n v="91437.500000000015"/>
    <n v="0.55000000000000004"/>
    <x v="0"/>
    <x v="8"/>
  </r>
  <r>
    <x v="2"/>
    <n v="1185732"/>
    <x v="239"/>
    <x v="3"/>
    <x v="19"/>
    <x v="23"/>
    <x v="0"/>
    <n v="35"/>
    <x v="26"/>
    <x v="52"/>
    <n v="126875"/>
    <n v="0.5"/>
    <x v="0"/>
    <x v="8"/>
  </r>
  <r>
    <x v="2"/>
    <n v="1185732"/>
    <x v="239"/>
    <x v="3"/>
    <x v="19"/>
    <x v="23"/>
    <x v="1"/>
    <n v="40"/>
    <x v="32"/>
    <x v="235"/>
    <n v="68000"/>
    <n v="0.39999999999999997"/>
    <x v="0"/>
    <x v="1"/>
  </r>
  <r>
    <x v="2"/>
    <n v="1185732"/>
    <x v="239"/>
    <x v="3"/>
    <x v="19"/>
    <x v="23"/>
    <x v="2"/>
    <n v="30.000000000000004"/>
    <x v="31"/>
    <x v="142"/>
    <n v="40500.000000000007"/>
    <n v="0.3"/>
    <x v="0"/>
    <x v="18"/>
  </r>
  <r>
    <x v="2"/>
    <n v="1185732"/>
    <x v="239"/>
    <x v="3"/>
    <x v="19"/>
    <x v="23"/>
    <x v="3"/>
    <n v="35"/>
    <x v="47"/>
    <x v="333"/>
    <n v="45937.5"/>
    <n v="0.35"/>
    <x v="0"/>
    <x v="8"/>
  </r>
  <r>
    <x v="2"/>
    <n v="1185732"/>
    <x v="239"/>
    <x v="3"/>
    <x v="19"/>
    <x v="23"/>
    <x v="4"/>
    <n v="50"/>
    <x v="46"/>
    <x v="46"/>
    <n v="80000"/>
    <n v="0.39999999999999997"/>
    <x v="0"/>
    <x v="0"/>
  </r>
  <r>
    <x v="2"/>
    <n v="1185732"/>
    <x v="239"/>
    <x v="3"/>
    <x v="19"/>
    <x v="23"/>
    <x v="5"/>
    <n v="40"/>
    <x v="27"/>
    <x v="195"/>
    <n v="115500.00000000001"/>
    <n v="0.55000000000000004"/>
    <x v="0"/>
    <x v="1"/>
  </r>
  <r>
    <x v="2"/>
    <n v="1185732"/>
    <x v="268"/>
    <x v="3"/>
    <x v="19"/>
    <x v="23"/>
    <x v="0"/>
    <n v="50"/>
    <x v="68"/>
    <x v="480"/>
    <n v="198750"/>
    <n v="0.5"/>
    <x v="0"/>
    <x v="0"/>
  </r>
  <r>
    <x v="2"/>
    <n v="1185732"/>
    <x v="268"/>
    <x v="3"/>
    <x v="19"/>
    <x v="23"/>
    <x v="1"/>
    <n v="50"/>
    <x v="23"/>
    <x v="53"/>
    <n v="99999.999999999985"/>
    <n v="0.39999999999999997"/>
    <x v="0"/>
    <x v="0"/>
  </r>
  <r>
    <x v="2"/>
    <n v="1185732"/>
    <x v="268"/>
    <x v="3"/>
    <x v="19"/>
    <x v="23"/>
    <x v="2"/>
    <n v="45"/>
    <x v="33"/>
    <x v="117"/>
    <n v="64125"/>
    <n v="0.3"/>
    <x v="0"/>
    <x v="2"/>
  </r>
  <r>
    <x v="2"/>
    <n v="1185732"/>
    <x v="268"/>
    <x v="3"/>
    <x v="19"/>
    <x v="23"/>
    <x v="3"/>
    <n v="45"/>
    <x v="31"/>
    <x v="161"/>
    <n v="70875"/>
    <n v="0.35"/>
    <x v="0"/>
    <x v="2"/>
  </r>
  <r>
    <x v="2"/>
    <n v="1185732"/>
    <x v="268"/>
    <x v="3"/>
    <x v="19"/>
    <x v="23"/>
    <x v="4"/>
    <n v="54.999999999999993"/>
    <x v="33"/>
    <x v="325"/>
    <n v="104499.99999999999"/>
    <n v="0.39999999999999997"/>
    <x v="0"/>
    <x v="13"/>
  </r>
  <r>
    <x v="2"/>
    <n v="1185732"/>
    <x v="268"/>
    <x v="3"/>
    <x v="19"/>
    <x v="23"/>
    <x v="5"/>
    <n v="60"/>
    <x v="30"/>
    <x v="422"/>
    <n v="189750.00000000003"/>
    <n v="0.55000000000000004"/>
    <x v="0"/>
    <x v="3"/>
  </r>
  <r>
    <x v="2"/>
    <n v="1185732"/>
    <x v="301"/>
    <x v="3"/>
    <x v="19"/>
    <x v="23"/>
    <x v="0"/>
    <n v="54.999999999999993"/>
    <x v="6"/>
    <x v="342"/>
    <n v="226874.99999999997"/>
    <n v="0.5"/>
    <x v="0"/>
    <x v="13"/>
  </r>
  <r>
    <x v="2"/>
    <n v="1185732"/>
    <x v="301"/>
    <x v="3"/>
    <x v="19"/>
    <x v="23"/>
    <x v="1"/>
    <n v="50"/>
    <x v="30"/>
    <x v="79"/>
    <n v="114999.99999999999"/>
    <n v="0.39999999999999997"/>
    <x v="0"/>
    <x v="0"/>
  </r>
  <r>
    <x v="2"/>
    <n v="1185732"/>
    <x v="301"/>
    <x v="3"/>
    <x v="19"/>
    <x v="23"/>
    <x v="2"/>
    <n v="45"/>
    <x v="20"/>
    <x v="112"/>
    <n v="74250"/>
    <n v="0.3"/>
    <x v="0"/>
    <x v="2"/>
  </r>
  <r>
    <x v="2"/>
    <n v="1185732"/>
    <x v="301"/>
    <x v="3"/>
    <x v="19"/>
    <x v="23"/>
    <x v="3"/>
    <n v="45"/>
    <x v="27"/>
    <x v="44"/>
    <n v="82687.5"/>
    <n v="0.35"/>
    <x v="0"/>
    <x v="2"/>
  </r>
  <r>
    <x v="2"/>
    <n v="1185732"/>
    <x v="301"/>
    <x v="3"/>
    <x v="19"/>
    <x v="23"/>
    <x v="4"/>
    <n v="60"/>
    <x v="27"/>
    <x v="39"/>
    <n v="125999.99999999999"/>
    <n v="0.39999999999999997"/>
    <x v="0"/>
    <x v="3"/>
  </r>
  <r>
    <x v="2"/>
    <n v="1185732"/>
    <x v="301"/>
    <x v="3"/>
    <x v="19"/>
    <x v="23"/>
    <x v="5"/>
    <n v="65"/>
    <x v="21"/>
    <x v="83"/>
    <n v="241312.50000000003"/>
    <n v="0.55000000000000004"/>
    <x v="0"/>
    <x v="5"/>
  </r>
  <r>
    <x v="2"/>
    <n v="1185732"/>
    <x v="329"/>
    <x v="3"/>
    <x v="19"/>
    <x v="23"/>
    <x v="0"/>
    <n v="60"/>
    <x v="3"/>
    <x v="4"/>
    <n v="270000"/>
    <n v="0.5"/>
    <x v="0"/>
    <x v="3"/>
  </r>
  <r>
    <x v="2"/>
    <n v="1185732"/>
    <x v="329"/>
    <x v="3"/>
    <x v="19"/>
    <x v="23"/>
    <x v="1"/>
    <n v="55.000000000000007"/>
    <x v="25"/>
    <x v="223"/>
    <n v="143000"/>
    <n v="0.39999999999999997"/>
    <x v="0"/>
    <x v="4"/>
  </r>
  <r>
    <x v="2"/>
    <n v="1185732"/>
    <x v="329"/>
    <x v="3"/>
    <x v="19"/>
    <x v="23"/>
    <x v="2"/>
    <n v="50"/>
    <x v="30"/>
    <x v="79"/>
    <n v="86250"/>
    <n v="0.3"/>
    <x v="0"/>
    <x v="0"/>
  </r>
  <r>
    <x v="2"/>
    <n v="1185732"/>
    <x v="329"/>
    <x v="3"/>
    <x v="19"/>
    <x v="23"/>
    <x v="3"/>
    <n v="50"/>
    <x v="27"/>
    <x v="47"/>
    <n v="91875"/>
    <n v="0.35"/>
    <x v="0"/>
    <x v="0"/>
  </r>
  <r>
    <x v="2"/>
    <n v="1185732"/>
    <x v="329"/>
    <x v="3"/>
    <x v="19"/>
    <x v="23"/>
    <x v="4"/>
    <n v="60"/>
    <x v="20"/>
    <x v="77"/>
    <n v="132000"/>
    <n v="0.39999999999999997"/>
    <x v="0"/>
    <x v="3"/>
  </r>
  <r>
    <x v="2"/>
    <n v="1185732"/>
    <x v="329"/>
    <x v="3"/>
    <x v="19"/>
    <x v="23"/>
    <x v="5"/>
    <n v="65"/>
    <x v="26"/>
    <x v="84"/>
    <n v="259187.50000000003"/>
    <n v="0.55000000000000004"/>
    <x v="0"/>
    <x v="5"/>
  </r>
  <r>
    <x v="2"/>
    <n v="1185732"/>
    <x v="361"/>
    <x v="3"/>
    <x v="19"/>
    <x v="23"/>
    <x v="0"/>
    <n v="60"/>
    <x v="10"/>
    <x v="18"/>
    <n v="262500"/>
    <n v="0.5"/>
    <x v="0"/>
    <x v="3"/>
  </r>
  <r>
    <x v="2"/>
    <n v="1185732"/>
    <x v="361"/>
    <x v="3"/>
    <x v="19"/>
    <x v="23"/>
    <x v="1"/>
    <n v="55.000000000000007"/>
    <x v="25"/>
    <x v="223"/>
    <n v="143000"/>
    <n v="0.39999999999999997"/>
    <x v="0"/>
    <x v="4"/>
  </r>
  <r>
    <x v="2"/>
    <n v="1185732"/>
    <x v="361"/>
    <x v="3"/>
    <x v="19"/>
    <x v="23"/>
    <x v="2"/>
    <n v="45.000000000000007"/>
    <x v="30"/>
    <x v="331"/>
    <n v="77625"/>
    <n v="0.3"/>
    <x v="0"/>
    <x v="14"/>
  </r>
  <r>
    <x v="2"/>
    <n v="1185732"/>
    <x v="361"/>
    <x v="3"/>
    <x v="19"/>
    <x v="23"/>
    <x v="3"/>
    <n v="35"/>
    <x v="27"/>
    <x v="155"/>
    <n v="64312.499999999993"/>
    <n v="0.35"/>
    <x v="0"/>
    <x v="8"/>
  </r>
  <r>
    <x v="2"/>
    <n v="1185732"/>
    <x v="361"/>
    <x v="3"/>
    <x v="19"/>
    <x v="23"/>
    <x v="4"/>
    <n v="45.000000000000007"/>
    <x v="23"/>
    <x v="224"/>
    <n v="90000"/>
    <n v="0.39999999999999997"/>
    <x v="0"/>
    <x v="14"/>
  </r>
  <r>
    <x v="2"/>
    <n v="1185732"/>
    <x v="361"/>
    <x v="3"/>
    <x v="19"/>
    <x v="23"/>
    <x v="5"/>
    <n v="50.000000000000014"/>
    <x v="21"/>
    <x v="481"/>
    <n v="185625.00000000009"/>
    <n v="0.55000000000000004"/>
    <x v="0"/>
    <x v="36"/>
  </r>
  <r>
    <x v="2"/>
    <n v="1185732"/>
    <x v="391"/>
    <x v="3"/>
    <x v="19"/>
    <x v="23"/>
    <x v="0"/>
    <n v="45.000000000000007"/>
    <x v="9"/>
    <x v="217"/>
    <n v="180000.00000000003"/>
    <n v="0.5"/>
    <x v="0"/>
    <x v="14"/>
  </r>
  <r>
    <x v="2"/>
    <n v="1185732"/>
    <x v="391"/>
    <x v="3"/>
    <x v="19"/>
    <x v="23"/>
    <x v="1"/>
    <n v="40.000000000000014"/>
    <x v="24"/>
    <x v="482"/>
    <n v="96000.000000000029"/>
    <n v="0.39999999999999997"/>
    <x v="0"/>
    <x v="60"/>
  </r>
  <r>
    <x v="2"/>
    <n v="1185732"/>
    <x v="391"/>
    <x v="3"/>
    <x v="19"/>
    <x v="23"/>
    <x v="2"/>
    <n v="35"/>
    <x v="23"/>
    <x v="160"/>
    <n v="52500"/>
    <n v="0.3"/>
    <x v="0"/>
    <x v="8"/>
  </r>
  <r>
    <x v="2"/>
    <n v="1185732"/>
    <x v="391"/>
    <x v="3"/>
    <x v="19"/>
    <x v="23"/>
    <x v="3"/>
    <n v="35"/>
    <x v="33"/>
    <x v="158"/>
    <n v="58187.499999999993"/>
    <n v="0.35"/>
    <x v="0"/>
    <x v="8"/>
  </r>
  <r>
    <x v="2"/>
    <n v="1185732"/>
    <x v="391"/>
    <x v="3"/>
    <x v="19"/>
    <x v="23"/>
    <x v="4"/>
    <n v="45.000000000000007"/>
    <x v="33"/>
    <x v="455"/>
    <n v="85500"/>
    <n v="0.39999999999999997"/>
    <x v="0"/>
    <x v="14"/>
  </r>
  <r>
    <x v="2"/>
    <n v="1185732"/>
    <x v="391"/>
    <x v="3"/>
    <x v="19"/>
    <x v="23"/>
    <x v="5"/>
    <n v="50.000000000000014"/>
    <x v="30"/>
    <x v="450"/>
    <n v="158125.00000000006"/>
    <n v="0.55000000000000004"/>
    <x v="0"/>
    <x v="35"/>
  </r>
  <r>
    <x v="2"/>
    <n v="1185732"/>
    <x v="423"/>
    <x v="3"/>
    <x v="19"/>
    <x v="23"/>
    <x v="0"/>
    <n v="50.000000000000014"/>
    <x v="29"/>
    <x v="483"/>
    <n v="187500.00000000006"/>
    <n v="0.5"/>
    <x v="0"/>
    <x v="36"/>
  </r>
  <r>
    <x v="2"/>
    <n v="1185732"/>
    <x v="423"/>
    <x v="3"/>
    <x v="19"/>
    <x v="23"/>
    <x v="1"/>
    <n v="40.000000000000014"/>
    <x v="30"/>
    <x v="484"/>
    <n v="92000.000000000029"/>
    <n v="0.39999999999999997"/>
    <x v="0"/>
    <x v="60"/>
  </r>
  <r>
    <x v="2"/>
    <n v="1185732"/>
    <x v="423"/>
    <x v="3"/>
    <x v="19"/>
    <x v="23"/>
    <x v="2"/>
    <n v="40.000000000000014"/>
    <x v="32"/>
    <x v="485"/>
    <n v="51000.000000000015"/>
    <n v="0.3"/>
    <x v="0"/>
    <x v="61"/>
  </r>
  <r>
    <x v="2"/>
    <n v="1185732"/>
    <x v="423"/>
    <x v="3"/>
    <x v="19"/>
    <x v="23"/>
    <x v="3"/>
    <n v="40.000000000000014"/>
    <x v="46"/>
    <x v="486"/>
    <n v="56000.000000000015"/>
    <n v="0.35"/>
    <x v="0"/>
    <x v="60"/>
  </r>
  <r>
    <x v="2"/>
    <n v="1185732"/>
    <x v="423"/>
    <x v="3"/>
    <x v="19"/>
    <x v="23"/>
    <x v="4"/>
    <n v="50.000000000000014"/>
    <x v="46"/>
    <x v="487"/>
    <n v="80000.000000000015"/>
    <n v="0.39999999999999997"/>
    <x v="0"/>
    <x v="36"/>
  </r>
  <r>
    <x v="2"/>
    <n v="1185732"/>
    <x v="423"/>
    <x v="3"/>
    <x v="19"/>
    <x v="23"/>
    <x v="5"/>
    <n v="55.000000000000007"/>
    <x v="27"/>
    <x v="171"/>
    <n v="158812.50000000006"/>
    <n v="0.55000000000000004"/>
    <x v="0"/>
    <x v="4"/>
  </r>
  <r>
    <x v="2"/>
    <n v="1185732"/>
    <x v="453"/>
    <x v="3"/>
    <x v="19"/>
    <x v="23"/>
    <x v="0"/>
    <n v="50.000000000000014"/>
    <x v="21"/>
    <x v="481"/>
    <n v="168750.00000000006"/>
    <n v="0.5"/>
    <x v="0"/>
    <x v="36"/>
  </r>
  <r>
    <x v="2"/>
    <n v="1185732"/>
    <x v="453"/>
    <x v="3"/>
    <x v="19"/>
    <x v="23"/>
    <x v="1"/>
    <n v="45.000000000000014"/>
    <x v="23"/>
    <x v="467"/>
    <n v="90000.000000000015"/>
    <n v="0.39999999999999997"/>
    <x v="0"/>
    <x v="15"/>
  </r>
  <r>
    <x v="2"/>
    <n v="1185732"/>
    <x v="453"/>
    <x v="3"/>
    <x v="19"/>
    <x v="23"/>
    <x v="2"/>
    <n v="45.000000000000014"/>
    <x v="51"/>
    <x v="488"/>
    <n v="60075.000000000015"/>
    <n v="0.3"/>
    <x v="0"/>
    <x v="15"/>
  </r>
  <r>
    <x v="2"/>
    <n v="1185732"/>
    <x v="453"/>
    <x v="3"/>
    <x v="19"/>
    <x v="23"/>
    <x v="3"/>
    <n v="45.000000000000014"/>
    <x v="33"/>
    <x v="489"/>
    <n v="74812.500000000015"/>
    <n v="0.35"/>
    <x v="0"/>
    <x v="15"/>
  </r>
  <r>
    <x v="2"/>
    <n v="1185732"/>
    <x v="453"/>
    <x v="3"/>
    <x v="19"/>
    <x v="23"/>
    <x v="4"/>
    <n v="60"/>
    <x v="31"/>
    <x v="51"/>
    <n v="107999.99999999999"/>
    <n v="0.39999999999999997"/>
    <x v="0"/>
    <x v="3"/>
  </r>
  <r>
    <x v="2"/>
    <n v="1185732"/>
    <x v="453"/>
    <x v="3"/>
    <x v="19"/>
    <x v="23"/>
    <x v="5"/>
    <n v="64.999999999999986"/>
    <x v="22"/>
    <x v="490"/>
    <n v="223437.49999999994"/>
    <n v="0.55000000000000004"/>
    <x v="0"/>
    <x v="29"/>
  </r>
  <r>
    <x v="2"/>
    <n v="1185732"/>
    <x v="482"/>
    <x v="3"/>
    <x v="19"/>
    <x v="23"/>
    <x v="0"/>
    <n v="60"/>
    <x v="2"/>
    <x v="12"/>
    <n v="255000"/>
    <n v="0.5"/>
    <x v="0"/>
    <x v="3"/>
  </r>
  <r>
    <x v="2"/>
    <n v="1185732"/>
    <x v="482"/>
    <x v="3"/>
    <x v="19"/>
    <x v="23"/>
    <x v="1"/>
    <n v="50"/>
    <x v="25"/>
    <x v="82"/>
    <n v="129999.99999999999"/>
    <n v="0.39999999999999997"/>
    <x v="0"/>
    <x v="0"/>
  </r>
  <r>
    <x v="0"/>
    <n v="1185732"/>
    <x v="482"/>
    <x v="3"/>
    <x v="19"/>
    <x v="23"/>
    <x v="2"/>
    <n v="50"/>
    <x v="24"/>
    <x v="60"/>
    <n v="90000"/>
    <n v="0.3"/>
    <x v="0"/>
    <x v="0"/>
  </r>
  <r>
    <x v="0"/>
    <n v="1185732"/>
    <x v="482"/>
    <x v="3"/>
    <x v="19"/>
    <x v="23"/>
    <x v="3"/>
    <n v="50"/>
    <x v="20"/>
    <x v="140"/>
    <n v="96250"/>
    <n v="0.35"/>
    <x v="0"/>
    <x v="0"/>
  </r>
  <r>
    <x v="0"/>
    <n v="1185732"/>
    <x v="482"/>
    <x v="3"/>
    <x v="19"/>
    <x v="23"/>
    <x v="4"/>
    <n v="60"/>
    <x v="20"/>
    <x v="77"/>
    <n v="132000"/>
    <n v="0.39999999999999997"/>
    <x v="0"/>
    <x v="3"/>
  </r>
  <r>
    <x v="0"/>
    <n v="1185732"/>
    <x v="482"/>
    <x v="3"/>
    <x v="19"/>
    <x v="23"/>
    <x v="5"/>
    <n v="64.999999999999986"/>
    <x v="25"/>
    <x v="462"/>
    <n v="232374.99999999994"/>
    <n v="0.55000000000000004"/>
    <x v="0"/>
    <x v="29"/>
  </r>
  <r>
    <x v="0"/>
    <n v="1185732"/>
    <x v="182"/>
    <x v="3"/>
    <x v="19"/>
    <x v="23"/>
    <x v="0"/>
    <n v="30"/>
    <x v="22"/>
    <x v="205"/>
    <n v="75000"/>
    <n v="0.4"/>
    <x v="0"/>
    <x v="9"/>
  </r>
  <r>
    <x v="0"/>
    <n v="1185732"/>
    <x v="182"/>
    <x v="3"/>
    <x v="19"/>
    <x v="23"/>
    <x v="1"/>
    <n v="30"/>
    <x v="32"/>
    <x v="234"/>
    <n v="44625"/>
    <n v="0.35"/>
    <x v="0"/>
    <x v="9"/>
  </r>
  <r>
    <x v="0"/>
    <n v="1185732"/>
    <x v="182"/>
    <x v="3"/>
    <x v="19"/>
    <x v="23"/>
    <x v="2"/>
    <n v="20"/>
    <x v="32"/>
    <x v="491"/>
    <n v="29749.999999999996"/>
    <n v="0.35"/>
    <x v="0"/>
    <x v="17"/>
  </r>
  <r>
    <x v="0"/>
    <n v="1185732"/>
    <x v="182"/>
    <x v="3"/>
    <x v="19"/>
    <x v="23"/>
    <x v="3"/>
    <n v="25.000000000000007"/>
    <x v="34"/>
    <x v="392"/>
    <n v="27500.000000000007"/>
    <n v="0.4"/>
    <x v="0"/>
    <x v="44"/>
  </r>
  <r>
    <x v="0"/>
    <n v="1185732"/>
    <x v="182"/>
    <x v="3"/>
    <x v="19"/>
    <x v="23"/>
    <x v="4"/>
    <n v="40"/>
    <x v="45"/>
    <x v="197"/>
    <n v="45500"/>
    <n v="0.35"/>
    <x v="0"/>
    <x v="1"/>
  </r>
  <r>
    <x v="0"/>
    <n v="1185732"/>
    <x v="182"/>
    <x v="3"/>
    <x v="19"/>
    <x v="23"/>
    <x v="5"/>
    <n v="30"/>
    <x v="32"/>
    <x v="234"/>
    <n v="63750"/>
    <n v="0.5"/>
    <x v="0"/>
    <x v="9"/>
  </r>
  <r>
    <x v="0"/>
    <n v="1185732"/>
    <x v="213"/>
    <x v="3"/>
    <x v="19"/>
    <x v="23"/>
    <x v="0"/>
    <n v="30"/>
    <x v="21"/>
    <x v="161"/>
    <n v="81000"/>
    <n v="0.4"/>
    <x v="0"/>
    <x v="9"/>
  </r>
  <r>
    <x v="0"/>
    <n v="1185732"/>
    <x v="213"/>
    <x v="3"/>
    <x v="19"/>
    <x v="23"/>
    <x v="1"/>
    <n v="30"/>
    <x v="45"/>
    <x v="148"/>
    <n v="34125"/>
    <n v="0.35"/>
    <x v="0"/>
    <x v="9"/>
  </r>
  <r>
    <x v="0"/>
    <n v="1185732"/>
    <x v="213"/>
    <x v="3"/>
    <x v="19"/>
    <x v="23"/>
    <x v="2"/>
    <n v="20"/>
    <x v="47"/>
    <x v="127"/>
    <n v="26250"/>
    <n v="0.35"/>
    <x v="0"/>
    <x v="17"/>
  </r>
  <r>
    <x v="0"/>
    <n v="1185732"/>
    <x v="213"/>
    <x v="3"/>
    <x v="20"/>
    <x v="24"/>
    <x v="3"/>
    <n v="25.000000000000007"/>
    <x v="43"/>
    <x v="459"/>
    <n v="25000.000000000007"/>
    <n v="0.4"/>
    <x v="0"/>
    <x v="44"/>
  </r>
  <r>
    <x v="0"/>
    <n v="1185732"/>
    <x v="213"/>
    <x v="3"/>
    <x v="20"/>
    <x v="24"/>
    <x v="4"/>
    <n v="40"/>
    <x v="45"/>
    <x v="197"/>
    <n v="45500"/>
    <n v="0.35"/>
    <x v="0"/>
    <x v="1"/>
  </r>
  <r>
    <x v="0"/>
    <n v="1185732"/>
    <x v="213"/>
    <x v="3"/>
    <x v="20"/>
    <x v="24"/>
    <x v="5"/>
    <n v="30"/>
    <x v="46"/>
    <x v="150"/>
    <n v="60000"/>
    <n v="0.5"/>
    <x v="0"/>
    <x v="9"/>
  </r>
  <r>
    <x v="0"/>
    <n v="1185732"/>
    <x v="222"/>
    <x v="3"/>
    <x v="20"/>
    <x v="24"/>
    <x v="0"/>
    <n v="35"/>
    <x v="69"/>
    <x v="492"/>
    <n v="86800"/>
    <n v="0.4"/>
    <x v="0"/>
    <x v="8"/>
  </r>
  <r>
    <x v="0"/>
    <n v="1185732"/>
    <x v="222"/>
    <x v="3"/>
    <x v="20"/>
    <x v="24"/>
    <x v="1"/>
    <n v="35"/>
    <x v="48"/>
    <x v="204"/>
    <n v="36750"/>
    <n v="0.35"/>
    <x v="0"/>
    <x v="8"/>
  </r>
  <r>
    <x v="0"/>
    <n v="1185732"/>
    <x v="222"/>
    <x v="3"/>
    <x v="20"/>
    <x v="24"/>
    <x v="2"/>
    <n v="25.000000000000007"/>
    <x v="44"/>
    <x v="493"/>
    <n v="30625.000000000007"/>
    <n v="0.35"/>
    <x v="0"/>
    <x v="42"/>
  </r>
  <r>
    <x v="0"/>
    <n v="1185732"/>
    <x v="222"/>
    <x v="3"/>
    <x v="20"/>
    <x v="24"/>
    <x v="3"/>
    <n v="30"/>
    <x v="40"/>
    <x v="129"/>
    <n v="24000"/>
    <n v="0.4"/>
    <x v="0"/>
    <x v="9"/>
  </r>
  <r>
    <x v="0"/>
    <n v="1185732"/>
    <x v="222"/>
    <x v="3"/>
    <x v="20"/>
    <x v="24"/>
    <x v="4"/>
    <n v="45"/>
    <x v="43"/>
    <x v="128"/>
    <n v="39375"/>
    <n v="0.35"/>
    <x v="0"/>
    <x v="2"/>
  </r>
  <r>
    <x v="0"/>
    <n v="1185732"/>
    <x v="222"/>
    <x v="3"/>
    <x v="20"/>
    <x v="24"/>
    <x v="5"/>
    <n v="35"/>
    <x v="44"/>
    <x v="208"/>
    <n v="61250"/>
    <n v="0.5"/>
    <x v="0"/>
    <x v="8"/>
  </r>
  <r>
    <x v="0"/>
    <n v="1185732"/>
    <x v="241"/>
    <x v="3"/>
    <x v="20"/>
    <x v="24"/>
    <x v="0"/>
    <n v="35"/>
    <x v="30"/>
    <x v="327"/>
    <n v="80500"/>
    <n v="0.4"/>
    <x v="0"/>
    <x v="8"/>
  </r>
  <r>
    <x v="0"/>
    <n v="1185732"/>
    <x v="241"/>
    <x v="3"/>
    <x v="20"/>
    <x v="24"/>
    <x v="1"/>
    <n v="30.000000000000004"/>
    <x v="34"/>
    <x v="190"/>
    <n v="28875.000000000004"/>
    <n v="0.35"/>
    <x v="0"/>
    <x v="18"/>
  </r>
  <r>
    <x v="0"/>
    <n v="1185732"/>
    <x v="241"/>
    <x v="3"/>
    <x v="20"/>
    <x v="24"/>
    <x v="2"/>
    <n v="20.000000000000007"/>
    <x v="34"/>
    <x v="494"/>
    <n v="19250.000000000007"/>
    <n v="0.35"/>
    <x v="0"/>
    <x v="50"/>
  </r>
  <r>
    <x v="0"/>
    <n v="1185732"/>
    <x v="241"/>
    <x v="3"/>
    <x v="20"/>
    <x v="24"/>
    <x v="3"/>
    <n v="25"/>
    <x v="40"/>
    <x v="120"/>
    <n v="20000"/>
    <n v="0.4"/>
    <x v="0"/>
    <x v="7"/>
  </r>
  <r>
    <x v="0"/>
    <n v="1185732"/>
    <x v="241"/>
    <x v="3"/>
    <x v="20"/>
    <x v="24"/>
    <x v="4"/>
    <n v="40"/>
    <x v="37"/>
    <x v="125"/>
    <n v="31499.999999999996"/>
    <n v="0.35"/>
    <x v="0"/>
    <x v="1"/>
  </r>
  <r>
    <x v="0"/>
    <n v="1185732"/>
    <x v="241"/>
    <x v="3"/>
    <x v="20"/>
    <x v="24"/>
    <x v="5"/>
    <n v="30.000000000000004"/>
    <x v="44"/>
    <x v="189"/>
    <n v="52500.000000000007"/>
    <n v="0.5"/>
    <x v="0"/>
    <x v="18"/>
  </r>
  <r>
    <x v="0"/>
    <n v="1185732"/>
    <x v="272"/>
    <x v="3"/>
    <x v="20"/>
    <x v="24"/>
    <x v="0"/>
    <n v="40"/>
    <x v="69"/>
    <x v="495"/>
    <n v="99200"/>
    <n v="0.4"/>
    <x v="0"/>
    <x v="1"/>
  </r>
  <r>
    <x v="0"/>
    <n v="1185732"/>
    <x v="272"/>
    <x v="3"/>
    <x v="20"/>
    <x v="24"/>
    <x v="1"/>
    <n v="35.000000000000007"/>
    <x v="45"/>
    <x v="400"/>
    <n v="39812.500000000007"/>
    <n v="0.35"/>
    <x v="0"/>
    <x v="62"/>
  </r>
  <r>
    <x v="0"/>
    <n v="1185732"/>
    <x v="272"/>
    <x v="3"/>
    <x v="20"/>
    <x v="24"/>
    <x v="2"/>
    <n v="30.000000000000004"/>
    <x v="48"/>
    <x v="381"/>
    <n v="31500.000000000004"/>
    <n v="0.35"/>
    <x v="0"/>
    <x v="18"/>
  </r>
  <r>
    <x v="0"/>
    <n v="1185732"/>
    <x v="272"/>
    <x v="3"/>
    <x v="20"/>
    <x v="24"/>
    <x v="3"/>
    <n v="30.000000000000004"/>
    <x v="37"/>
    <x v="311"/>
    <n v="27000.000000000007"/>
    <n v="0.4"/>
    <x v="0"/>
    <x v="18"/>
  </r>
  <r>
    <x v="0"/>
    <n v="1185732"/>
    <x v="272"/>
    <x v="3"/>
    <x v="20"/>
    <x v="24"/>
    <x v="4"/>
    <n v="44.999999999999993"/>
    <x v="43"/>
    <x v="469"/>
    <n v="39374.999999999993"/>
    <n v="0.35"/>
    <x v="0"/>
    <x v="39"/>
  </r>
  <r>
    <x v="0"/>
    <n v="1185732"/>
    <x v="272"/>
    <x v="3"/>
    <x v="20"/>
    <x v="24"/>
    <x v="5"/>
    <n v="49.999999999999993"/>
    <x v="44"/>
    <x v="496"/>
    <n v="87499.999999999985"/>
    <n v="0.5"/>
    <x v="0"/>
    <x v="23"/>
  </r>
  <r>
    <x v="0"/>
    <n v="1185732"/>
    <x v="302"/>
    <x v="3"/>
    <x v="20"/>
    <x v="24"/>
    <x v="0"/>
    <n v="35"/>
    <x v="24"/>
    <x v="195"/>
    <n v="84000"/>
    <n v="0.4"/>
    <x v="0"/>
    <x v="8"/>
  </r>
  <r>
    <x v="0"/>
    <n v="1185732"/>
    <x v="302"/>
    <x v="3"/>
    <x v="20"/>
    <x v="24"/>
    <x v="1"/>
    <n v="30.000000000000011"/>
    <x v="44"/>
    <x v="497"/>
    <n v="36750.000000000015"/>
    <n v="0.35"/>
    <x v="0"/>
    <x v="63"/>
  </r>
  <r>
    <x v="0"/>
    <n v="1185732"/>
    <x v="302"/>
    <x v="3"/>
    <x v="20"/>
    <x v="24"/>
    <x v="2"/>
    <n v="25.000000000000007"/>
    <x v="47"/>
    <x v="498"/>
    <n v="32812.500000000007"/>
    <n v="0.35"/>
    <x v="0"/>
    <x v="42"/>
  </r>
  <r>
    <x v="0"/>
    <n v="1185732"/>
    <x v="302"/>
    <x v="3"/>
    <x v="20"/>
    <x v="24"/>
    <x v="3"/>
    <n v="25.000000000000007"/>
    <x v="44"/>
    <x v="493"/>
    <n v="35000.000000000015"/>
    <n v="0.4"/>
    <x v="0"/>
    <x v="42"/>
  </r>
  <r>
    <x v="0"/>
    <n v="1185732"/>
    <x v="302"/>
    <x v="3"/>
    <x v="20"/>
    <x v="24"/>
    <x v="4"/>
    <n v="40"/>
    <x v="44"/>
    <x v="162"/>
    <n v="49000"/>
    <n v="0.35"/>
    <x v="0"/>
    <x v="1"/>
  </r>
  <r>
    <x v="0"/>
    <n v="1185732"/>
    <x v="302"/>
    <x v="3"/>
    <x v="20"/>
    <x v="24"/>
    <x v="5"/>
    <n v="45"/>
    <x v="27"/>
    <x v="44"/>
    <n v="118125"/>
    <n v="0.5"/>
    <x v="0"/>
    <x v="2"/>
  </r>
  <r>
    <x v="0"/>
    <n v="1185732"/>
    <x v="331"/>
    <x v="3"/>
    <x v="20"/>
    <x v="24"/>
    <x v="0"/>
    <n v="40"/>
    <x v="29"/>
    <x v="60"/>
    <n v="120000"/>
    <n v="0.4"/>
    <x v="0"/>
    <x v="1"/>
  </r>
  <r>
    <x v="0"/>
    <n v="1185732"/>
    <x v="331"/>
    <x v="3"/>
    <x v="20"/>
    <x v="24"/>
    <x v="1"/>
    <n v="35.000000000000007"/>
    <x v="23"/>
    <x v="499"/>
    <n v="61250.000000000007"/>
    <n v="0.35"/>
    <x v="0"/>
    <x v="47"/>
  </r>
  <r>
    <x v="0"/>
    <n v="1185732"/>
    <x v="331"/>
    <x v="3"/>
    <x v="20"/>
    <x v="24"/>
    <x v="2"/>
    <n v="30.000000000000004"/>
    <x v="32"/>
    <x v="165"/>
    <n v="44625"/>
    <n v="0.35"/>
    <x v="0"/>
    <x v="18"/>
  </r>
  <r>
    <x v="0"/>
    <n v="1185732"/>
    <x v="331"/>
    <x v="3"/>
    <x v="20"/>
    <x v="24"/>
    <x v="3"/>
    <n v="30.000000000000004"/>
    <x v="47"/>
    <x v="134"/>
    <n v="45000.000000000007"/>
    <n v="0.4"/>
    <x v="0"/>
    <x v="18"/>
  </r>
  <r>
    <x v="0"/>
    <n v="1185732"/>
    <x v="331"/>
    <x v="3"/>
    <x v="20"/>
    <x v="24"/>
    <x v="4"/>
    <n v="40"/>
    <x v="47"/>
    <x v="149"/>
    <n v="52500"/>
    <n v="0.35"/>
    <x v="0"/>
    <x v="1"/>
  </r>
  <r>
    <x v="0"/>
    <n v="1185732"/>
    <x v="331"/>
    <x v="3"/>
    <x v="20"/>
    <x v="24"/>
    <x v="5"/>
    <n v="45"/>
    <x v="20"/>
    <x v="112"/>
    <n v="123750"/>
    <n v="0.5"/>
    <x v="0"/>
    <x v="2"/>
  </r>
  <r>
    <x v="0"/>
    <n v="1185732"/>
    <x v="363"/>
    <x v="3"/>
    <x v="20"/>
    <x v="24"/>
    <x v="0"/>
    <n v="40"/>
    <x v="19"/>
    <x v="58"/>
    <n v="112000"/>
    <n v="0.4"/>
    <x v="0"/>
    <x v="1"/>
  </r>
  <r>
    <x v="0"/>
    <n v="1185732"/>
    <x v="363"/>
    <x v="3"/>
    <x v="20"/>
    <x v="24"/>
    <x v="1"/>
    <n v="40.000000000000007"/>
    <x v="33"/>
    <x v="500"/>
    <n v="66500"/>
    <n v="0.35"/>
    <x v="0"/>
    <x v="38"/>
  </r>
  <r>
    <x v="0"/>
    <n v="1185732"/>
    <x v="363"/>
    <x v="3"/>
    <x v="20"/>
    <x v="24"/>
    <x v="2"/>
    <n v="35"/>
    <x v="46"/>
    <x v="162"/>
    <n v="49000"/>
    <n v="0.35"/>
    <x v="0"/>
    <x v="8"/>
  </r>
  <r>
    <x v="0"/>
    <n v="1185732"/>
    <x v="363"/>
    <x v="3"/>
    <x v="20"/>
    <x v="24"/>
    <x v="3"/>
    <n v="25.000000000000007"/>
    <x v="45"/>
    <x v="501"/>
    <n v="32500.000000000015"/>
    <n v="0.4"/>
    <x v="0"/>
    <x v="42"/>
  </r>
  <r>
    <x v="0"/>
    <n v="1185732"/>
    <x v="363"/>
    <x v="3"/>
    <x v="20"/>
    <x v="24"/>
    <x v="4"/>
    <n v="35"/>
    <x v="48"/>
    <x v="204"/>
    <n v="36750"/>
    <n v="0.35"/>
    <x v="0"/>
    <x v="8"/>
  </r>
  <r>
    <x v="0"/>
    <n v="1185732"/>
    <x v="363"/>
    <x v="3"/>
    <x v="20"/>
    <x v="24"/>
    <x v="5"/>
    <n v="40"/>
    <x v="33"/>
    <x v="237"/>
    <n v="95000"/>
    <n v="0.5"/>
    <x v="0"/>
    <x v="1"/>
  </r>
  <r>
    <x v="0"/>
    <n v="1185732"/>
    <x v="395"/>
    <x v="3"/>
    <x v="20"/>
    <x v="24"/>
    <x v="0"/>
    <n v="35"/>
    <x v="24"/>
    <x v="195"/>
    <n v="84000"/>
    <n v="0.4"/>
    <x v="0"/>
    <x v="8"/>
  </r>
  <r>
    <x v="0"/>
    <n v="1185732"/>
    <x v="395"/>
    <x v="3"/>
    <x v="20"/>
    <x v="24"/>
    <x v="1"/>
    <n v="30.000000000000011"/>
    <x v="46"/>
    <x v="502"/>
    <n v="42000.000000000015"/>
    <n v="0.35"/>
    <x v="0"/>
    <x v="63"/>
  </r>
  <r>
    <x v="0"/>
    <n v="1185732"/>
    <x v="395"/>
    <x v="3"/>
    <x v="20"/>
    <x v="24"/>
    <x v="2"/>
    <n v="15.000000000000002"/>
    <x v="48"/>
    <x v="354"/>
    <n v="15750.000000000002"/>
    <n v="0.35"/>
    <x v="0"/>
    <x v="64"/>
  </r>
  <r>
    <x v="0"/>
    <n v="1185732"/>
    <x v="395"/>
    <x v="3"/>
    <x v="20"/>
    <x v="24"/>
    <x v="3"/>
    <n v="15.000000000000002"/>
    <x v="34"/>
    <x v="503"/>
    <n v="16500.000000000004"/>
    <n v="0.4"/>
    <x v="0"/>
    <x v="64"/>
  </r>
  <r>
    <x v="0"/>
    <n v="1185732"/>
    <x v="395"/>
    <x v="3"/>
    <x v="20"/>
    <x v="24"/>
    <x v="4"/>
    <n v="25"/>
    <x v="34"/>
    <x v="376"/>
    <n v="24062.5"/>
    <n v="0.35"/>
    <x v="0"/>
    <x v="7"/>
  </r>
  <r>
    <x v="0"/>
    <n v="1185732"/>
    <x v="395"/>
    <x v="3"/>
    <x v="20"/>
    <x v="24"/>
    <x v="5"/>
    <n v="30.000000000000004"/>
    <x v="44"/>
    <x v="189"/>
    <n v="52500.000000000007"/>
    <n v="0.5"/>
    <x v="0"/>
    <x v="18"/>
  </r>
  <r>
    <x v="0"/>
    <n v="1185732"/>
    <x v="424"/>
    <x v="3"/>
    <x v="20"/>
    <x v="24"/>
    <x v="0"/>
    <n v="35"/>
    <x v="27"/>
    <x v="155"/>
    <n v="73500"/>
    <n v="0.4"/>
    <x v="0"/>
    <x v="8"/>
  </r>
  <r>
    <x v="0"/>
    <n v="1185732"/>
    <x v="424"/>
    <x v="3"/>
    <x v="20"/>
    <x v="24"/>
    <x v="1"/>
    <n v="25"/>
    <x v="44"/>
    <x v="132"/>
    <n v="30624.999999999996"/>
    <n v="0.35"/>
    <x v="0"/>
    <x v="7"/>
  </r>
  <r>
    <x v="0"/>
    <n v="1185732"/>
    <x v="424"/>
    <x v="3"/>
    <x v="20"/>
    <x v="24"/>
    <x v="2"/>
    <n v="25"/>
    <x v="43"/>
    <x v="146"/>
    <n v="21875"/>
    <n v="0.35"/>
    <x v="0"/>
    <x v="7"/>
  </r>
  <r>
    <x v="0"/>
    <n v="1185732"/>
    <x v="424"/>
    <x v="3"/>
    <x v="20"/>
    <x v="24"/>
    <x v="3"/>
    <n v="25"/>
    <x v="37"/>
    <x v="182"/>
    <n v="22500"/>
    <n v="0.4"/>
    <x v="0"/>
    <x v="7"/>
  </r>
  <r>
    <x v="0"/>
    <n v="1185732"/>
    <x v="424"/>
    <x v="3"/>
    <x v="20"/>
    <x v="24"/>
    <x v="4"/>
    <n v="35"/>
    <x v="37"/>
    <x v="122"/>
    <n v="27562.5"/>
    <n v="0.35"/>
    <x v="0"/>
    <x v="8"/>
  </r>
  <r>
    <x v="0"/>
    <n v="1185732"/>
    <x v="424"/>
    <x v="3"/>
    <x v="20"/>
    <x v="24"/>
    <x v="5"/>
    <n v="39.999999999999993"/>
    <x v="44"/>
    <x v="504"/>
    <n v="69999.999999999985"/>
    <n v="0.5"/>
    <x v="0"/>
    <x v="65"/>
  </r>
  <r>
    <x v="0"/>
    <n v="1185732"/>
    <x v="455"/>
    <x v="3"/>
    <x v="20"/>
    <x v="24"/>
    <x v="0"/>
    <n v="35"/>
    <x v="23"/>
    <x v="160"/>
    <n v="70000"/>
    <n v="0.4"/>
    <x v="0"/>
    <x v="8"/>
  </r>
  <r>
    <x v="0"/>
    <n v="1185732"/>
    <x v="455"/>
    <x v="3"/>
    <x v="20"/>
    <x v="24"/>
    <x v="1"/>
    <n v="25.000000000000007"/>
    <x v="44"/>
    <x v="493"/>
    <n v="30625.000000000007"/>
    <n v="0.35"/>
    <x v="0"/>
    <x v="42"/>
  </r>
  <r>
    <x v="0"/>
    <n v="1185732"/>
    <x v="455"/>
    <x v="3"/>
    <x v="20"/>
    <x v="24"/>
    <x v="2"/>
    <n v="25.000000000000007"/>
    <x v="70"/>
    <x v="505"/>
    <n v="25812.500000000004"/>
    <n v="0.35"/>
    <x v="0"/>
    <x v="44"/>
  </r>
  <r>
    <x v="0"/>
    <n v="1185732"/>
    <x v="455"/>
    <x v="3"/>
    <x v="20"/>
    <x v="24"/>
    <x v="3"/>
    <n v="25.000000000000007"/>
    <x v="45"/>
    <x v="501"/>
    <n v="32500.000000000015"/>
    <n v="0.4"/>
    <x v="0"/>
    <x v="42"/>
  </r>
  <r>
    <x v="0"/>
    <n v="1185732"/>
    <x v="455"/>
    <x v="3"/>
    <x v="20"/>
    <x v="24"/>
    <x v="4"/>
    <n v="44.999999999999993"/>
    <x v="48"/>
    <x v="324"/>
    <n v="47249.999999999985"/>
    <n v="0.35"/>
    <x v="0"/>
    <x v="37"/>
  </r>
  <r>
    <x v="0"/>
    <n v="1185732"/>
    <x v="455"/>
    <x v="3"/>
    <x v="20"/>
    <x v="24"/>
    <x v="5"/>
    <n v="49.999999999999986"/>
    <x v="46"/>
    <x v="506"/>
    <n v="99999.999999999971"/>
    <n v="0.5"/>
    <x v="0"/>
    <x v="40"/>
  </r>
  <r>
    <x v="0"/>
    <n v="1185732"/>
    <x v="484"/>
    <x v="3"/>
    <x v="20"/>
    <x v="24"/>
    <x v="0"/>
    <n v="44.999999999999993"/>
    <x v="25"/>
    <x v="507"/>
    <n v="116999.99999999999"/>
    <n v="0.4"/>
    <x v="0"/>
    <x v="37"/>
  </r>
  <r>
    <x v="0"/>
    <n v="1185732"/>
    <x v="484"/>
    <x v="3"/>
    <x v="20"/>
    <x v="24"/>
    <x v="1"/>
    <n v="35"/>
    <x v="31"/>
    <x v="154"/>
    <n v="55125"/>
    <n v="0.35"/>
    <x v="0"/>
    <x v="8"/>
  </r>
  <r>
    <x v="3"/>
    <n v="1185732"/>
    <x v="484"/>
    <x v="3"/>
    <x v="20"/>
    <x v="24"/>
    <x v="2"/>
    <n v="35"/>
    <x v="46"/>
    <x v="162"/>
    <n v="49000"/>
    <n v="0.35"/>
    <x v="0"/>
    <x v="8"/>
  </r>
  <r>
    <x v="3"/>
    <n v="1185732"/>
    <x v="484"/>
    <x v="3"/>
    <x v="20"/>
    <x v="24"/>
    <x v="3"/>
    <n v="35"/>
    <x v="44"/>
    <x v="208"/>
    <n v="49000"/>
    <n v="0.4"/>
    <x v="0"/>
    <x v="8"/>
  </r>
  <r>
    <x v="3"/>
    <n v="1185732"/>
    <x v="484"/>
    <x v="3"/>
    <x v="20"/>
    <x v="24"/>
    <x v="4"/>
    <n v="44.999999999999993"/>
    <x v="44"/>
    <x v="508"/>
    <n v="55124.999999999985"/>
    <n v="0.35"/>
    <x v="0"/>
    <x v="39"/>
  </r>
  <r>
    <x v="3"/>
    <n v="1185732"/>
    <x v="484"/>
    <x v="3"/>
    <x v="20"/>
    <x v="24"/>
    <x v="5"/>
    <n v="49.999999999999986"/>
    <x v="31"/>
    <x v="407"/>
    <n v="112499.99999999997"/>
    <n v="0.5"/>
    <x v="0"/>
    <x v="48"/>
  </r>
  <r>
    <x v="3"/>
    <n v="1185732"/>
    <x v="175"/>
    <x v="3"/>
    <x v="20"/>
    <x v="24"/>
    <x v="0"/>
    <n v="25"/>
    <x v="21"/>
    <x v="156"/>
    <n v="67500"/>
    <n v="0.4"/>
    <x v="0"/>
    <x v="7"/>
  </r>
  <r>
    <x v="3"/>
    <n v="1185732"/>
    <x v="175"/>
    <x v="3"/>
    <x v="20"/>
    <x v="24"/>
    <x v="1"/>
    <n v="25"/>
    <x v="33"/>
    <x v="477"/>
    <n v="41562.5"/>
    <n v="0.35"/>
    <x v="0"/>
    <x v="7"/>
  </r>
  <r>
    <x v="3"/>
    <n v="1185732"/>
    <x v="175"/>
    <x v="3"/>
    <x v="20"/>
    <x v="24"/>
    <x v="2"/>
    <n v="15.000000000000002"/>
    <x v="33"/>
    <x v="509"/>
    <n v="24937.500000000004"/>
    <n v="0.35"/>
    <x v="0"/>
    <x v="64"/>
  </r>
  <r>
    <x v="3"/>
    <n v="1185732"/>
    <x v="175"/>
    <x v="3"/>
    <x v="20"/>
    <x v="24"/>
    <x v="3"/>
    <n v="20.000000000000007"/>
    <x v="45"/>
    <x v="510"/>
    <n v="26000.000000000011"/>
    <n v="0.4"/>
    <x v="0"/>
    <x v="49"/>
  </r>
  <r>
    <x v="3"/>
    <n v="1185732"/>
    <x v="175"/>
    <x v="3"/>
    <x v="20"/>
    <x v="24"/>
    <x v="4"/>
    <n v="35"/>
    <x v="47"/>
    <x v="333"/>
    <n v="45937.5"/>
    <n v="0.35"/>
    <x v="0"/>
    <x v="8"/>
  </r>
  <r>
    <x v="3"/>
    <n v="1185732"/>
    <x v="175"/>
    <x v="3"/>
    <x v="20"/>
    <x v="24"/>
    <x v="5"/>
    <n v="25"/>
    <x v="33"/>
    <x v="477"/>
    <n v="59375"/>
    <n v="0.5"/>
    <x v="0"/>
    <x v="7"/>
  </r>
  <r>
    <x v="3"/>
    <n v="1185732"/>
    <x v="206"/>
    <x v="3"/>
    <x v="20"/>
    <x v="24"/>
    <x v="0"/>
    <n v="25"/>
    <x v="26"/>
    <x v="511"/>
    <n v="72500"/>
    <n v="0.4"/>
    <x v="0"/>
    <x v="7"/>
  </r>
  <r>
    <x v="3"/>
    <n v="1185732"/>
    <x v="206"/>
    <x v="3"/>
    <x v="20"/>
    <x v="24"/>
    <x v="1"/>
    <n v="25"/>
    <x v="47"/>
    <x v="512"/>
    <n v="32812.5"/>
    <n v="0.35"/>
    <x v="0"/>
    <x v="7"/>
  </r>
  <r>
    <x v="3"/>
    <n v="1185732"/>
    <x v="206"/>
    <x v="3"/>
    <x v="20"/>
    <x v="24"/>
    <x v="2"/>
    <n v="15.000000000000002"/>
    <x v="32"/>
    <x v="513"/>
    <n v="22312.5"/>
    <n v="0.35"/>
    <x v="0"/>
    <x v="64"/>
  </r>
  <r>
    <x v="3"/>
    <n v="1185732"/>
    <x v="206"/>
    <x v="2"/>
    <x v="21"/>
    <x v="25"/>
    <x v="3"/>
    <n v="20.000000000000007"/>
    <x v="48"/>
    <x v="514"/>
    <n v="24000.000000000011"/>
    <n v="0.4"/>
    <x v="0"/>
    <x v="50"/>
  </r>
  <r>
    <x v="3"/>
    <n v="1185732"/>
    <x v="206"/>
    <x v="2"/>
    <x v="21"/>
    <x v="25"/>
    <x v="4"/>
    <n v="35"/>
    <x v="47"/>
    <x v="333"/>
    <n v="45937.5"/>
    <n v="0.35"/>
    <x v="0"/>
    <x v="8"/>
  </r>
  <r>
    <x v="3"/>
    <n v="1185732"/>
    <x v="206"/>
    <x v="2"/>
    <x v="21"/>
    <x v="25"/>
    <x v="5"/>
    <n v="25"/>
    <x v="31"/>
    <x v="128"/>
    <n v="56250"/>
    <n v="0.5"/>
    <x v="0"/>
    <x v="7"/>
  </r>
  <r>
    <x v="3"/>
    <n v="1185732"/>
    <x v="215"/>
    <x v="2"/>
    <x v="21"/>
    <x v="25"/>
    <x v="0"/>
    <n v="30.000000000000004"/>
    <x v="71"/>
    <x v="515"/>
    <n v="80400.000000000015"/>
    <n v="0.4"/>
    <x v="0"/>
    <x v="18"/>
  </r>
  <r>
    <x v="3"/>
    <n v="1185732"/>
    <x v="215"/>
    <x v="2"/>
    <x v="21"/>
    <x v="25"/>
    <x v="1"/>
    <n v="30.000000000000004"/>
    <x v="44"/>
    <x v="189"/>
    <n v="36750"/>
    <n v="0.35"/>
    <x v="0"/>
    <x v="18"/>
  </r>
  <r>
    <x v="3"/>
    <n v="1185732"/>
    <x v="215"/>
    <x v="2"/>
    <x v="21"/>
    <x v="25"/>
    <x v="2"/>
    <n v="20.000000000000007"/>
    <x v="46"/>
    <x v="516"/>
    <n v="28000.000000000007"/>
    <n v="0.35"/>
    <x v="0"/>
    <x v="50"/>
  </r>
  <r>
    <x v="3"/>
    <n v="1185732"/>
    <x v="215"/>
    <x v="2"/>
    <x v="21"/>
    <x v="25"/>
    <x v="3"/>
    <n v="25"/>
    <x v="43"/>
    <x v="146"/>
    <n v="25000"/>
    <n v="0.4"/>
    <x v="0"/>
    <x v="7"/>
  </r>
  <r>
    <x v="3"/>
    <n v="1185732"/>
    <x v="215"/>
    <x v="2"/>
    <x v="21"/>
    <x v="25"/>
    <x v="4"/>
    <n v="40"/>
    <x v="48"/>
    <x v="150"/>
    <n v="42000"/>
    <n v="0.35"/>
    <x v="0"/>
    <x v="1"/>
  </r>
  <r>
    <x v="3"/>
    <n v="1185732"/>
    <x v="215"/>
    <x v="2"/>
    <x v="21"/>
    <x v="25"/>
    <x v="5"/>
    <n v="30.000000000000004"/>
    <x v="46"/>
    <x v="202"/>
    <n v="60000.000000000007"/>
    <n v="0.5"/>
    <x v="0"/>
    <x v="18"/>
  </r>
  <r>
    <x v="3"/>
    <n v="1185732"/>
    <x v="234"/>
    <x v="2"/>
    <x v="21"/>
    <x v="25"/>
    <x v="0"/>
    <n v="30.000000000000004"/>
    <x v="22"/>
    <x v="517"/>
    <n v="75000.000000000015"/>
    <n v="0.4"/>
    <x v="0"/>
    <x v="18"/>
  </r>
  <r>
    <x v="3"/>
    <n v="1185732"/>
    <x v="234"/>
    <x v="2"/>
    <x v="21"/>
    <x v="25"/>
    <x v="1"/>
    <n v="25.000000000000007"/>
    <x v="45"/>
    <x v="501"/>
    <n v="28437.500000000007"/>
    <n v="0.35"/>
    <x v="0"/>
    <x v="42"/>
  </r>
  <r>
    <x v="3"/>
    <n v="1185732"/>
    <x v="234"/>
    <x v="2"/>
    <x v="21"/>
    <x v="25"/>
    <x v="2"/>
    <n v="15.000000000000007"/>
    <x v="45"/>
    <x v="518"/>
    <n v="17062.500000000007"/>
    <n v="0.35"/>
    <x v="0"/>
    <x v="66"/>
  </r>
  <r>
    <x v="3"/>
    <n v="1185732"/>
    <x v="234"/>
    <x v="2"/>
    <x v="21"/>
    <x v="25"/>
    <x v="3"/>
    <n v="20"/>
    <x v="43"/>
    <x v="120"/>
    <n v="20000"/>
    <n v="0.4"/>
    <x v="0"/>
    <x v="17"/>
  </r>
  <r>
    <x v="3"/>
    <n v="1185732"/>
    <x v="234"/>
    <x v="2"/>
    <x v="21"/>
    <x v="25"/>
    <x v="4"/>
    <n v="35"/>
    <x v="34"/>
    <x v="119"/>
    <n v="33687.5"/>
    <n v="0.35"/>
    <x v="0"/>
    <x v="8"/>
  </r>
  <r>
    <x v="3"/>
    <n v="1185732"/>
    <x v="234"/>
    <x v="2"/>
    <x v="21"/>
    <x v="25"/>
    <x v="5"/>
    <n v="25.000000000000007"/>
    <x v="46"/>
    <x v="336"/>
    <n v="50000.000000000015"/>
    <n v="0.5"/>
    <x v="0"/>
    <x v="42"/>
  </r>
  <r>
    <x v="3"/>
    <n v="1185732"/>
    <x v="265"/>
    <x v="2"/>
    <x v="21"/>
    <x v="25"/>
    <x v="0"/>
    <n v="35"/>
    <x v="71"/>
    <x v="519"/>
    <n v="93800"/>
    <n v="0.4"/>
    <x v="0"/>
    <x v="8"/>
  </r>
  <r>
    <x v="3"/>
    <n v="1185732"/>
    <x v="265"/>
    <x v="2"/>
    <x v="21"/>
    <x v="25"/>
    <x v="1"/>
    <n v="30.000000000000011"/>
    <x v="47"/>
    <x v="520"/>
    <n v="39375.000000000015"/>
    <n v="0.35"/>
    <x v="0"/>
    <x v="63"/>
  </r>
  <r>
    <x v="3"/>
    <n v="1185732"/>
    <x v="265"/>
    <x v="2"/>
    <x v="21"/>
    <x v="25"/>
    <x v="2"/>
    <n v="25.000000000000007"/>
    <x v="44"/>
    <x v="493"/>
    <n v="30625.000000000007"/>
    <n v="0.35"/>
    <x v="0"/>
    <x v="42"/>
  </r>
  <r>
    <x v="3"/>
    <n v="1185732"/>
    <x v="265"/>
    <x v="2"/>
    <x v="21"/>
    <x v="25"/>
    <x v="3"/>
    <n v="25.000000000000007"/>
    <x v="34"/>
    <x v="392"/>
    <n v="27500.000000000007"/>
    <n v="0.4"/>
    <x v="0"/>
    <x v="44"/>
  </r>
  <r>
    <x v="3"/>
    <n v="1185732"/>
    <x v="265"/>
    <x v="2"/>
    <x v="21"/>
    <x v="25"/>
    <x v="4"/>
    <n v="40"/>
    <x v="48"/>
    <x v="150"/>
    <n v="42000"/>
    <n v="0.35"/>
    <x v="0"/>
    <x v="1"/>
  </r>
  <r>
    <x v="3"/>
    <n v="1185732"/>
    <x v="265"/>
    <x v="2"/>
    <x v="21"/>
    <x v="25"/>
    <x v="5"/>
    <n v="44.999999999999993"/>
    <x v="46"/>
    <x v="521"/>
    <n v="89999.999999999985"/>
    <n v="0.5"/>
    <x v="0"/>
    <x v="39"/>
  </r>
  <r>
    <x v="3"/>
    <n v="1185732"/>
    <x v="295"/>
    <x v="2"/>
    <x v="21"/>
    <x v="25"/>
    <x v="0"/>
    <n v="30.000000000000004"/>
    <x v="25"/>
    <x v="403"/>
    <n v="78000.000000000015"/>
    <n v="0.4"/>
    <x v="0"/>
    <x v="18"/>
  </r>
  <r>
    <x v="3"/>
    <n v="1185732"/>
    <x v="295"/>
    <x v="2"/>
    <x v="21"/>
    <x v="25"/>
    <x v="1"/>
    <n v="25.000000000000011"/>
    <x v="46"/>
    <x v="522"/>
    <n v="35000.000000000015"/>
    <n v="0.35"/>
    <x v="0"/>
    <x v="67"/>
  </r>
  <r>
    <x v="3"/>
    <n v="1185732"/>
    <x v="295"/>
    <x v="2"/>
    <x v="21"/>
    <x v="25"/>
    <x v="2"/>
    <n v="20.000000000000007"/>
    <x v="32"/>
    <x v="523"/>
    <n v="29750.000000000007"/>
    <n v="0.35"/>
    <x v="0"/>
    <x v="49"/>
  </r>
  <r>
    <x v="3"/>
    <n v="1185732"/>
    <x v="295"/>
    <x v="2"/>
    <x v="21"/>
    <x v="25"/>
    <x v="3"/>
    <n v="20.000000000000007"/>
    <x v="46"/>
    <x v="516"/>
    <n v="32000.000000000015"/>
    <n v="0.4"/>
    <x v="0"/>
    <x v="50"/>
  </r>
  <r>
    <x v="3"/>
    <n v="1185732"/>
    <x v="295"/>
    <x v="2"/>
    <x v="21"/>
    <x v="25"/>
    <x v="4"/>
    <n v="35"/>
    <x v="46"/>
    <x v="162"/>
    <n v="49000"/>
    <n v="0.35"/>
    <x v="0"/>
    <x v="8"/>
  </r>
  <r>
    <x v="3"/>
    <n v="1185732"/>
    <x v="295"/>
    <x v="2"/>
    <x v="21"/>
    <x v="25"/>
    <x v="5"/>
    <n v="40"/>
    <x v="30"/>
    <x v="328"/>
    <n v="115000"/>
    <n v="0.5"/>
    <x v="0"/>
    <x v="1"/>
  </r>
  <r>
    <x v="3"/>
    <n v="1185732"/>
    <x v="324"/>
    <x v="2"/>
    <x v="21"/>
    <x v="25"/>
    <x v="0"/>
    <n v="35"/>
    <x v="9"/>
    <x v="58"/>
    <n v="112000"/>
    <n v="0.4"/>
    <x v="0"/>
    <x v="8"/>
  </r>
  <r>
    <x v="3"/>
    <n v="1185732"/>
    <x v="324"/>
    <x v="2"/>
    <x v="21"/>
    <x v="25"/>
    <x v="1"/>
    <n v="30.000000000000011"/>
    <x v="20"/>
    <x v="524"/>
    <n v="57750.000000000015"/>
    <n v="0.35"/>
    <x v="0"/>
    <x v="63"/>
  </r>
  <r>
    <x v="3"/>
    <n v="1185732"/>
    <x v="324"/>
    <x v="2"/>
    <x v="21"/>
    <x v="25"/>
    <x v="2"/>
    <n v="25.000000000000007"/>
    <x v="33"/>
    <x v="525"/>
    <n v="41562.500000000007"/>
    <n v="0.35"/>
    <x v="0"/>
    <x v="44"/>
  </r>
  <r>
    <x v="3"/>
    <n v="1185732"/>
    <x v="324"/>
    <x v="2"/>
    <x v="21"/>
    <x v="25"/>
    <x v="3"/>
    <n v="25.000000000000007"/>
    <x v="32"/>
    <x v="526"/>
    <n v="42500.000000000015"/>
    <n v="0.4"/>
    <x v="0"/>
    <x v="44"/>
  </r>
  <r>
    <x v="3"/>
    <n v="1185732"/>
    <x v="324"/>
    <x v="2"/>
    <x v="21"/>
    <x v="25"/>
    <x v="4"/>
    <n v="35"/>
    <x v="32"/>
    <x v="159"/>
    <n v="52062.5"/>
    <n v="0.35"/>
    <x v="0"/>
    <x v="8"/>
  </r>
  <r>
    <x v="3"/>
    <n v="1185732"/>
    <x v="324"/>
    <x v="2"/>
    <x v="21"/>
    <x v="25"/>
    <x v="5"/>
    <n v="40"/>
    <x v="24"/>
    <x v="49"/>
    <n v="120000"/>
    <n v="0.5"/>
    <x v="0"/>
    <x v="1"/>
  </r>
  <r>
    <x v="3"/>
    <n v="1185732"/>
    <x v="356"/>
    <x v="2"/>
    <x v="21"/>
    <x v="25"/>
    <x v="0"/>
    <n v="35"/>
    <x v="29"/>
    <x v="47"/>
    <n v="105000"/>
    <n v="0.4"/>
    <x v="0"/>
    <x v="8"/>
  </r>
  <r>
    <x v="3"/>
    <n v="1185732"/>
    <x v="356"/>
    <x v="2"/>
    <x v="21"/>
    <x v="25"/>
    <x v="1"/>
    <n v="35.000000000000007"/>
    <x v="27"/>
    <x v="527"/>
    <n v="64312.500000000007"/>
    <n v="0.35"/>
    <x v="0"/>
    <x v="47"/>
  </r>
  <r>
    <x v="3"/>
    <n v="1185732"/>
    <x v="356"/>
    <x v="2"/>
    <x v="21"/>
    <x v="25"/>
    <x v="2"/>
    <n v="30.000000000000004"/>
    <x v="31"/>
    <x v="142"/>
    <n v="47250.000000000007"/>
    <n v="0.35"/>
    <x v="0"/>
    <x v="18"/>
  </r>
  <r>
    <x v="3"/>
    <n v="1185732"/>
    <x v="356"/>
    <x v="2"/>
    <x v="21"/>
    <x v="25"/>
    <x v="3"/>
    <n v="20.000000000000007"/>
    <x v="47"/>
    <x v="375"/>
    <n v="30000.000000000015"/>
    <n v="0.4"/>
    <x v="0"/>
    <x v="50"/>
  </r>
  <r>
    <x v="3"/>
    <n v="1185732"/>
    <x v="356"/>
    <x v="2"/>
    <x v="21"/>
    <x v="25"/>
    <x v="4"/>
    <n v="30.000000000000004"/>
    <x v="44"/>
    <x v="189"/>
    <n v="36750"/>
    <n v="0.35"/>
    <x v="0"/>
    <x v="18"/>
  </r>
  <r>
    <x v="3"/>
    <n v="1185732"/>
    <x v="356"/>
    <x v="2"/>
    <x v="21"/>
    <x v="25"/>
    <x v="5"/>
    <n v="35"/>
    <x v="27"/>
    <x v="155"/>
    <n v="91875"/>
    <n v="0.5"/>
    <x v="0"/>
    <x v="8"/>
  </r>
  <r>
    <x v="3"/>
    <n v="1185732"/>
    <x v="388"/>
    <x v="2"/>
    <x v="21"/>
    <x v="25"/>
    <x v="0"/>
    <n v="30.000000000000004"/>
    <x v="25"/>
    <x v="403"/>
    <n v="78000.000000000015"/>
    <n v="0.4"/>
    <x v="0"/>
    <x v="18"/>
  </r>
  <r>
    <x v="3"/>
    <n v="1185732"/>
    <x v="388"/>
    <x v="2"/>
    <x v="21"/>
    <x v="25"/>
    <x v="1"/>
    <n v="25.000000000000011"/>
    <x v="31"/>
    <x v="520"/>
    <n v="39375.000000000015"/>
    <n v="0.35"/>
    <x v="0"/>
    <x v="42"/>
  </r>
  <r>
    <x v="3"/>
    <n v="1185732"/>
    <x v="388"/>
    <x v="2"/>
    <x v="21"/>
    <x v="25"/>
    <x v="2"/>
    <n v="10.000000000000002"/>
    <x v="44"/>
    <x v="528"/>
    <n v="12250.000000000002"/>
    <n v="0.35"/>
    <x v="0"/>
    <x v="68"/>
  </r>
  <r>
    <x v="3"/>
    <n v="1185732"/>
    <x v="388"/>
    <x v="2"/>
    <x v="21"/>
    <x v="25"/>
    <x v="3"/>
    <n v="10.000000000000002"/>
    <x v="45"/>
    <x v="529"/>
    <n v="13000.000000000004"/>
    <n v="0.4"/>
    <x v="0"/>
    <x v="69"/>
  </r>
  <r>
    <x v="3"/>
    <n v="1185732"/>
    <x v="388"/>
    <x v="2"/>
    <x v="21"/>
    <x v="25"/>
    <x v="4"/>
    <n v="20"/>
    <x v="45"/>
    <x v="393"/>
    <n v="22750"/>
    <n v="0.35"/>
    <x v="0"/>
    <x v="17"/>
  </r>
  <r>
    <x v="3"/>
    <n v="1185732"/>
    <x v="388"/>
    <x v="2"/>
    <x v="21"/>
    <x v="25"/>
    <x v="5"/>
    <n v="25.000000000000007"/>
    <x v="46"/>
    <x v="336"/>
    <n v="50000.000000000015"/>
    <n v="0.5"/>
    <x v="0"/>
    <x v="42"/>
  </r>
  <r>
    <x v="3"/>
    <n v="1185732"/>
    <x v="417"/>
    <x v="2"/>
    <x v="21"/>
    <x v="25"/>
    <x v="0"/>
    <n v="30"/>
    <x v="30"/>
    <x v="530"/>
    <n v="69000"/>
    <n v="0.4"/>
    <x v="0"/>
    <x v="9"/>
  </r>
  <r>
    <x v="3"/>
    <n v="1185732"/>
    <x v="417"/>
    <x v="2"/>
    <x v="21"/>
    <x v="25"/>
    <x v="1"/>
    <n v="20"/>
    <x v="46"/>
    <x v="135"/>
    <n v="28000"/>
    <n v="0.35"/>
    <x v="0"/>
    <x v="17"/>
  </r>
  <r>
    <x v="3"/>
    <n v="1185732"/>
    <x v="417"/>
    <x v="2"/>
    <x v="21"/>
    <x v="25"/>
    <x v="2"/>
    <n v="20"/>
    <x v="48"/>
    <x v="129"/>
    <n v="21000"/>
    <n v="0.35"/>
    <x v="0"/>
    <x v="17"/>
  </r>
  <r>
    <x v="3"/>
    <n v="1185732"/>
    <x v="417"/>
    <x v="2"/>
    <x v="21"/>
    <x v="25"/>
    <x v="3"/>
    <n v="20"/>
    <x v="34"/>
    <x v="531"/>
    <n v="22000"/>
    <n v="0.4"/>
    <x v="0"/>
    <x v="17"/>
  </r>
  <r>
    <x v="3"/>
    <n v="1185732"/>
    <x v="417"/>
    <x v="2"/>
    <x v="21"/>
    <x v="25"/>
    <x v="4"/>
    <n v="30"/>
    <x v="34"/>
    <x v="532"/>
    <n v="28874.999999999996"/>
    <n v="0.35"/>
    <x v="0"/>
    <x v="9"/>
  </r>
  <r>
    <x v="3"/>
    <n v="1185732"/>
    <x v="417"/>
    <x v="2"/>
    <x v="21"/>
    <x v="25"/>
    <x v="5"/>
    <n v="34.999999999999993"/>
    <x v="46"/>
    <x v="504"/>
    <n v="69999.999999999985"/>
    <n v="0.5"/>
    <x v="0"/>
    <x v="70"/>
  </r>
  <r>
    <x v="3"/>
    <n v="1185732"/>
    <x v="448"/>
    <x v="2"/>
    <x v="21"/>
    <x v="25"/>
    <x v="0"/>
    <n v="30.000000000000004"/>
    <x v="20"/>
    <x v="207"/>
    <n v="66000.000000000015"/>
    <n v="0.4"/>
    <x v="0"/>
    <x v="18"/>
  </r>
  <r>
    <x v="3"/>
    <n v="1185732"/>
    <x v="448"/>
    <x v="2"/>
    <x v="21"/>
    <x v="25"/>
    <x v="1"/>
    <n v="20.000000000000007"/>
    <x v="46"/>
    <x v="516"/>
    <n v="28000.000000000007"/>
    <n v="0.35"/>
    <x v="0"/>
    <x v="50"/>
  </r>
  <r>
    <x v="3"/>
    <n v="1185732"/>
    <x v="448"/>
    <x v="2"/>
    <x v="21"/>
    <x v="25"/>
    <x v="2"/>
    <n v="20.000000000000007"/>
    <x v="72"/>
    <x v="533"/>
    <n v="24150.000000000007"/>
    <n v="0.35"/>
    <x v="0"/>
    <x v="50"/>
  </r>
  <r>
    <x v="3"/>
    <n v="1185732"/>
    <x v="448"/>
    <x v="2"/>
    <x v="21"/>
    <x v="25"/>
    <x v="3"/>
    <n v="20.000000000000007"/>
    <x v="47"/>
    <x v="375"/>
    <n v="30000.000000000015"/>
    <n v="0.4"/>
    <x v="0"/>
    <x v="50"/>
  </r>
  <r>
    <x v="3"/>
    <n v="1185732"/>
    <x v="448"/>
    <x v="2"/>
    <x v="21"/>
    <x v="25"/>
    <x v="4"/>
    <n v="40"/>
    <x v="44"/>
    <x v="162"/>
    <n v="49000"/>
    <n v="0.35"/>
    <x v="0"/>
    <x v="1"/>
  </r>
  <r>
    <x v="3"/>
    <n v="1185732"/>
    <x v="448"/>
    <x v="2"/>
    <x v="21"/>
    <x v="25"/>
    <x v="5"/>
    <n v="44.999999999999986"/>
    <x v="31"/>
    <x v="534"/>
    <n v="101249.99999999997"/>
    <n v="0.5"/>
    <x v="0"/>
    <x v="37"/>
  </r>
  <r>
    <x v="3"/>
    <n v="1185732"/>
    <x v="477"/>
    <x v="2"/>
    <x v="21"/>
    <x v="25"/>
    <x v="0"/>
    <n v="40"/>
    <x v="19"/>
    <x v="58"/>
    <n v="112000"/>
    <n v="0.4"/>
    <x v="0"/>
    <x v="1"/>
  </r>
  <r>
    <x v="3"/>
    <n v="1185732"/>
    <x v="477"/>
    <x v="2"/>
    <x v="21"/>
    <x v="25"/>
    <x v="1"/>
    <n v="30.000000000000004"/>
    <x v="23"/>
    <x v="193"/>
    <n v="52500.000000000007"/>
    <n v="0.35"/>
    <x v="0"/>
    <x v="18"/>
  </r>
  <r>
    <x v="3"/>
    <n v="1185732"/>
    <x v="477"/>
    <x v="2"/>
    <x v="21"/>
    <x v="25"/>
    <x v="2"/>
    <n v="30.000000000000004"/>
    <x v="31"/>
    <x v="142"/>
    <n v="47250.000000000007"/>
    <n v="0.35"/>
    <x v="0"/>
    <x v="18"/>
  </r>
  <r>
    <x v="3"/>
    <n v="1185732"/>
    <x v="477"/>
    <x v="2"/>
    <x v="21"/>
    <x v="25"/>
    <x v="3"/>
    <n v="30.000000000000004"/>
    <x v="46"/>
    <x v="202"/>
    <n v="48000.000000000007"/>
    <n v="0.4"/>
    <x v="0"/>
    <x v="18"/>
  </r>
  <r>
    <x v="3"/>
    <n v="1185732"/>
    <x v="477"/>
    <x v="2"/>
    <x v="21"/>
    <x v="25"/>
    <x v="4"/>
    <n v="40"/>
    <x v="46"/>
    <x v="175"/>
    <n v="56000"/>
    <n v="0.35"/>
    <x v="0"/>
    <x v="1"/>
  </r>
  <r>
    <x v="3"/>
    <n v="1185732"/>
    <x v="477"/>
    <x v="2"/>
    <x v="21"/>
    <x v="25"/>
    <x v="5"/>
    <n v="44.999999999999986"/>
    <x v="23"/>
    <x v="407"/>
    <n v="112499.99999999997"/>
    <n v="0.5"/>
    <x v="0"/>
    <x v="37"/>
  </r>
  <r>
    <x v="3"/>
    <n v="1128299"/>
    <x v="188"/>
    <x v="2"/>
    <x v="21"/>
    <x v="25"/>
    <x v="0"/>
    <n v="30.000000000000004"/>
    <x v="44"/>
    <x v="189"/>
    <n v="36750"/>
    <n v="0.35"/>
    <x v="0"/>
    <x v="18"/>
  </r>
  <r>
    <x v="3"/>
    <n v="1128299"/>
    <x v="188"/>
    <x v="2"/>
    <x v="21"/>
    <x v="25"/>
    <x v="1"/>
    <n v="40"/>
    <x v="44"/>
    <x v="162"/>
    <n v="49000"/>
    <n v="0.35"/>
    <x v="0"/>
    <x v="1"/>
  </r>
  <r>
    <x v="3"/>
    <n v="1128299"/>
    <x v="188"/>
    <x v="2"/>
    <x v="21"/>
    <x v="25"/>
    <x v="2"/>
    <n v="40"/>
    <x v="44"/>
    <x v="162"/>
    <n v="49000"/>
    <n v="0.35"/>
    <x v="0"/>
    <x v="1"/>
  </r>
  <r>
    <x v="3"/>
    <n v="1128299"/>
    <x v="188"/>
    <x v="2"/>
    <x v="21"/>
    <x v="25"/>
    <x v="3"/>
    <n v="40"/>
    <x v="40"/>
    <x v="135"/>
    <n v="28000"/>
    <n v="0.35"/>
    <x v="0"/>
    <x v="1"/>
  </r>
  <r>
    <x v="3"/>
    <n v="1128299"/>
    <x v="188"/>
    <x v="2"/>
    <x v="21"/>
    <x v="25"/>
    <x v="4"/>
    <n v="45.000000000000007"/>
    <x v="42"/>
    <x v="311"/>
    <n v="27000.000000000007"/>
    <n v="0.4"/>
    <x v="0"/>
    <x v="15"/>
  </r>
  <r>
    <x v="3"/>
    <n v="1128299"/>
    <x v="188"/>
    <x v="2"/>
    <x v="21"/>
    <x v="25"/>
    <x v="5"/>
    <n v="40"/>
    <x v="46"/>
    <x v="175"/>
    <n v="48000"/>
    <n v="0.3"/>
    <x v="0"/>
    <x v="1"/>
  </r>
  <r>
    <x v="3"/>
    <n v="1128299"/>
    <x v="698"/>
    <x v="2"/>
    <x v="21"/>
    <x v="25"/>
    <x v="0"/>
    <n v="30.000000000000004"/>
    <x v="31"/>
    <x v="142"/>
    <n v="47250.000000000007"/>
    <n v="0.35"/>
    <x v="0"/>
    <x v="18"/>
  </r>
  <r>
    <x v="3"/>
    <n v="1128299"/>
    <x v="698"/>
    <x v="2"/>
    <x v="21"/>
    <x v="25"/>
    <x v="1"/>
    <n v="40"/>
    <x v="44"/>
    <x v="162"/>
    <n v="49000"/>
    <n v="0.35"/>
    <x v="0"/>
    <x v="1"/>
  </r>
  <r>
    <x v="3"/>
    <n v="1128299"/>
    <x v="698"/>
    <x v="2"/>
    <x v="21"/>
    <x v="25"/>
    <x v="2"/>
    <n v="40"/>
    <x v="44"/>
    <x v="162"/>
    <n v="49000"/>
    <n v="0.35"/>
    <x v="0"/>
    <x v="1"/>
  </r>
  <r>
    <x v="3"/>
    <n v="1128299"/>
    <x v="698"/>
    <x v="2"/>
    <x v="22"/>
    <x v="16"/>
    <x v="3"/>
    <n v="40"/>
    <x v="40"/>
    <x v="135"/>
    <n v="28000"/>
    <n v="0.35"/>
    <x v="0"/>
    <x v="1"/>
  </r>
  <r>
    <x v="3"/>
    <n v="1128299"/>
    <x v="698"/>
    <x v="2"/>
    <x v="22"/>
    <x v="16"/>
    <x v="4"/>
    <n v="45.000000000000007"/>
    <x v="35"/>
    <x v="457"/>
    <n v="22500.000000000004"/>
    <n v="0.4"/>
    <x v="0"/>
    <x v="14"/>
  </r>
  <r>
    <x v="3"/>
    <n v="1128299"/>
    <x v="698"/>
    <x v="2"/>
    <x v="22"/>
    <x v="16"/>
    <x v="5"/>
    <n v="40"/>
    <x v="45"/>
    <x v="197"/>
    <n v="39000"/>
    <n v="0.3"/>
    <x v="0"/>
    <x v="1"/>
  </r>
  <r>
    <x v="3"/>
    <n v="1128299"/>
    <x v="228"/>
    <x v="2"/>
    <x v="22"/>
    <x v="16"/>
    <x v="0"/>
    <n v="40"/>
    <x v="33"/>
    <x v="237"/>
    <n v="66500"/>
    <n v="0.35"/>
    <x v="0"/>
    <x v="1"/>
  </r>
  <r>
    <x v="3"/>
    <n v="1128299"/>
    <x v="228"/>
    <x v="2"/>
    <x v="22"/>
    <x v="16"/>
    <x v="1"/>
    <n v="50"/>
    <x v="45"/>
    <x v="133"/>
    <n v="56875"/>
    <n v="0.35"/>
    <x v="0"/>
    <x v="0"/>
  </r>
  <r>
    <x v="3"/>
    <n v="1128299"/>
    <x v="228"/>
    <x v="2"/>
    <x v="22"/>
    <x v="16"/>
    <x v="2"/>
    <n v="54.999999999999993"/>
    <x v="44"/>
    <x v="239"/>
    <n v="67374.999999999985"/>
    <n v="0.35"/>
    <x v="0"/>
    <x v="13"/>
  </r>
  <r>
    <x v="3"/>
    <n v="1128299"/>
    <x v="228"/>
    <x v="2"/>
    <x v="22"/>
    <x v="16"/>
    <x v="3"/>
    <n v="50"/>
    <x v="43"/>
    <x v="145"/>
    <n v="43750"/>
    <n v="0.35"/>
    <x v="0"/>
    <x v="0"/>
  </r>
  <r>
    <x v="3"/>
    <n v="1128299"/>
    <x v="228"/>
    <x v="2"/>
    <x v="22"/>
    <x v="16"/>
    <x v="4"/>
    <n v="55.000000000000007"/>
    <x v="38"/>
    <x v="191"/>
    <n v="22000.000000000004"/>
    <n v="0.4"/>
    <x v="0"/>
    <x v="4"/>
  </r>
  <r>
    <x v="3"/>
    <n v="1128299"/>
    <x v="228"/>
    <x v="2"/>
    <x v="22"/>
    <x v="16"/>
    <x v="5"/>
    <n v="50"/>
    <x v="48"/>
    <x v="149"/>
    <n v="45000"/>
    <n v="0.3"/>
    <x v="0"/>
    <x v="0"/>
  </r>
  <r>
    <x v="3"/>
    <n v="1128299"/>
    <x v="247"/>
    <x v="2"/>
    <x v="22"/>
    <x v="16"/>
    <x v="0"/>
    <n v="55.000000000000007"/>
    <x v="33"/>
    <x v="347"/>
    <n v="91437.5"/>
    <n v="0.35"/>
    <x v="0"/>
    <x v="4"/>
  </r>
  <r>
    <x v="3"/>
    <n v="1128299"/>
    <x v="247"/>
    <x v="2"/>
    <x v="22"/>
    <x v="16"/>
    <x v="1"/>
    <n v="60.000000000000007"/>
    <x v="34"/>
    <x v="207"/>
    <n v="57750.000000000007"/>
    <n v="0.35"/>
    <x v="0"/>
    <x v="12"/>
  </r>
  <r>
    <x v="3"/>
    <n v="1128299"/>
    <x v="247"/>
    <x v="2"/>
    <x v="22"/>
    <x v="16"/>
    <x v="2"/>
    <n v="60.000000000000007"/>
    <x v="45"/>
    <x v="403"/>
    <n v="68250"/>
    <n v="0.35"/>
    <x v="0"/>
    <x v="12"/>
  </r>
  <r>
    <x v="3"/>
    <n v="1128299"/>
    <x v="247"/>
    <x v="2"/>
    <x v="22"/>
    <x v="16"/>
    <x v="3"/>
    <n v="45.000000000000007"/>
    <x v="37"/>
    <x v="458"/>
    <n v="35437.5"/>
    <n v="0.35"/>
    <x v="0"/>
    <x v="14"/>
  </r>
  <r>
    <x v="3"/>
    <n v="1128299"/>
    <x v="247"/>
    <x v="2"/>
    <x v="22"/>
    <x v="16"/>
    <x v="4"/>
    <n v="50.000000000000014"/>
    <x v="35"/>
    <x v="459"/>
    <n v="25000.000000000007"/>
    <n v="0.4"/>
    <x v="0"/>
    <x v="35"/>
  </r>
  <r>
    <x v="3"/>
    <n v="1128299"/>
    <x v="247"/>
    <x v="2"/>
    <x v="22"/>
    <x v="16"/>
    <x v="5"/>
    <n v="65.000000000000014"/>
    <x v="48"/>
    <x v="403"/>
    <n v="58500.000000000007"/>
    <n v="0.3"/>
    <x v="0"/>
    <x v="20"/>
  </r>
  <r>
    <x v="3"/>
    <n v="1128299"/>
    <x v="278"/>
    <x v="2"/>
    <x v="22"/>
    <x v="16"/>
    <x v="0"/>
    <n v="50"/>
    <x v="23"/>
    <x v="53"/>
    <n v="87500"/>
    <n v="0.35"/>
    <x v="0"/>
    <x v="0"/>
  </r>
  <r>
    <x v="3"/>
    <n v="1128299"/>
    <x v="278"/>
    <x v="2"/>
    <x v="22"/>
    <x v="16"/>
    <x v="1"/>
    <n v="55.000000000000007"/>
    <x v="44"/>
    <x v="137"/>
    <n v="67375"/>
    <n v="0.35"/>
    <x v="0"/>
    <x v="4"/>
  </r>
  <r>
    <x v="3"/>
    <n v="1128299"/>
    <x v="278"/>
    <x v="2"/>
    <x v="22"/>
    <x v="16"/>
    <x v="2"/>
    <n v="55.000000000000007"/>
    <x v="44"/>
    <x v="137"/>
    <n v="67375"/>
    <n v="0.35"/>
    <x v="0"/>
    <x v="4"/>
  </r>
  <r>
    <x v="3"/>
    <n v="1128299"/>
    <x v="278"/>
    <x v="2"/>
    <x v="22"/>
    <x v="16"/>
    <x v="3"/>
    <n v="50"/>
    <x v="34"/>
    <x v="199"/>
    <n v="48125"/>
    <n v="0.35"/>
    <x v="0"/>
    <x v="0"/>
  </r>
  <r>
    <x v="3"/>
    <n v="1128299"/>
    <x v="278"/>
    <x v="2"/>
    <x v="22"/>
    <x v="16"/>
    <x v="4"/>
    <n v="44.999999999999993"/>
    <x v="36"/>
    <x v="460"/>
    <n v="31499.999999999996"/>
    <n v="0.4"/>
    <x v="0"/>
    <x v="39"/>
  </r>
  <r>
    <x v="3"/>
    <n v="1128299"/>
    <x v="278"/>
    <x v="2"/>
    <x v="22"/>
    <x v="16"/>
    <x v="5"/>
    <n v="60"/>
    <x v="27"/>
    <x v="39"/>
    <n v="94500"/>
    <n v="0.3"/>
    <x v="0"/>
    <x v="3"/>
  </r>
  <r>
    <x v="3"/>
    <n v="1128299"/>
    <x v="308"/>
    <x v="2"/>
    <x v="22"/>
    <x v="16"/>
    <x v="0"/>
    <n v="54.999999999999993"/>
    <x v="28"/>
    <x v="461"/>
    <n v="149187.49999999997"/>
    <n v="0.35"/>
    <x v="0"/>
    <x v="13"/>
  </r>
  <r>
    <x v="3"/>
    <n v="1128299"/>
    <x v="308"/>
    <x v="2"/>
    <x v="22"/>
    <x v="16"/>
    <x v="1"/>
    <n v="64.999999999999986"/>
    <x v="25"/>
    <x v="462"/>
    <n v="147874.99999999994"/>
    <n v="0.35"/>
    <x v="0"/>
    <x v="29"/>
  </r>
  <r>
    <x v="3"/>
    <n v="1128299"/>
    <x v="308"/>
    <x v="2"/>
    <x v="22"/>
    <x v="16"/>
    <x v="2"/>
    <n v="80"/>
    <x v="25"/>
    <x v="98"/>
    <n v="182000"/>
    <n v="0.35"/>
    <x v="0"/>
    <x v="10"/>
  </r>
  <r>
    <x v="3"/>
    <n v="1128299"/>
    <x v="308"/>
    <x v="2"/>
    <x v="22"/>
    <x v="16"/>
    <x v="3"/>
    <n v="80"/>
    <x v="27"/>
    <x v="81"/>
    <n v="147000"/>
    <n v="0.35"/>
    <x v="0"/>
    <x v="10"/>
  </r>
  <r>
    <x v="3"/>
    <n v="1128299"/>
    <x v="308"/>
    <x v="2"/>
    <x v="22"/>
    <x v="16"/>
    <x v="4"/>
    <n v="90"/>
    <x v="46"/>
    <x v="11"/>
    <n v="144000"/>
    <n v="0.4"/>
    <x v="0"/>
    <x v="55"/>
  </r>
  <r>
    <x v="3"/>
    <n v="1128299"/>
    <x v="308"/>
    <x v="2"/>
    <x v="22"/>
    <x v="16"/>
    <x v="5"/>
    <n v="105"/>
    <x v="19"/>
    <x v="463"/>
    <n v="220500"/>
    <n v="0.3"/>
    <x v="0"/>
    <x v="57"/>
  </r>
  <r>
    <x v="3"/>
    <n v="1128299"/>
    <x v="337"/>
    <x v="2"/>
    <x v="22"/>
    <x v="16"/>
    <x v="0"/>
    <n v="85"/>
    <x v="2"/>
    <x v="464"/>
    <n v="252874.99999999997"/>
    <n v="0.35"/>
    <x v="0"/>
    <x v="52"/>
  </r>
  <r>
    <x v="3"/>
    <n v="1128299"/>
    <x v="337"/>
    <x v="2"/>
    <x v="22"/>
    <x v="16"/>
    <x v="1"/>
    <n v="90"/>
    <x v="19"/>
    <x v="465"/>
    <n v="220500"/>
    <n v="0.35"/>
    <x v="0"/>
    <x v="55"/>
  </r>
  <r>
    <x v="3"/>
    <n v="1128299"/>
    <x v="337"/>
    <x v="2"/>
    <x v="22"/>
    <x v="16"/>
    <x v="2"/>
    <n v="90"/>
    <x v="25"/>
    <x v="37"/>
    <n v="204750"/>
    <n v="0.35"/>
    <x v="0"/>
    <x v="55"/>
  </r>
  <r>
    <x v="3"/>
    <n v="1128299"/>
    <x v="337"/>
    <x v="2"/>
    <x v="22"/>
    <x v="16"/>
    <x v="3"/>
    <n v="85"/>
    <x v="20"/>
    <x v="466"/>
    <n v="163625"/>
    <n v="0.35"/>
    <x v="0"/>
    <x v="52"/>
  </r>
  <r>
    <x v="3"/>
    <n v="1128299"/>
    <x v="337"/>
    <x v="2"/>
    <x v="22"/>
    <x v="16"/>
    <x v="4"/>
    <n v="90"/>
    <x v="24"/>
    <x v="4"/>
    <n v="216000"/>
    <n v="0.4"/>
    <x v="0"/>
    <x v="55"/>
  </r>
  <r>
    <x v="3"/>
    <n v="1128299"/>
    <x v="337"/>
    <x v="2"/>
    <x v="22"/>
    <x v="16"/>
    <x v="5"/>
    <n v="105"/>
    <x v="24"/>
    <x v="465"/>
    <n v="189000"/>
    <n v="0.3"/>
    <x v="0"/>
    <x v="57"/>
  </r>
  <r>
    <x v="3"/>
    <n v="1128299"/>
    <x v="369"/>
    <x v="2"/>
    <x v="22"/>
    <x v="16"/>
    <x v="0"/>
    <n v="90"/>
    <x v="9"/>
    <x v="28"/>
    <n v="251999.99999999997"/>
    <n v="0.35"/>
    <x v="0"/>
    <x v="55"/>
  </r>
  <r>
    <x v="3"/>
    <n v="1128299"/>
    <x v="369"/>
    <x v="2"/>
    <x v="22"/>
    <x v="16"/>
    <x v="1"/>
    <n v="80"/>
    <x v="28"/>
    <x v="95"/>
    <n v="217000"/>
    <n v="0.35"/>
    <x v="0"/>
    <x v="10"/>
  </r>
  <r>
    <x v="3"/>
    <n v="1128299"/>
    <x v="369"/>
    <x v="2"/>
    <x v="22"/>
    <x v="16"/>
    <x v="2"/>
    <n v="70"/>
    <x v="25"/>
    <x v="111"/>
    <n v="159250"/>
    <n v="0.35"/>
    <x v="0"/>
    <x v="6"/>
  </r>
  <r>
    <x v="3"/>
    <n v="1128299"/>
    <x v="369"/>
    <x v="2"/>
    <x v="22"/>
    <x v="16"/>
    <x v="3"/>
    <n v="70"/>
    <x v="32"/>
    <x v="43"/>
    <n v="104125"/>
    <n v="0.35"/>
    <x v="0"/>
    <x v="6"/>
  </r>
  <r>
    <x v="3"/>
    <n v="1128299"/>
    <x v="369"/>
    <x v="2"/>
    <x v="22"/>
    <x v="16"/>
    <x v="4"/>
    <n v="70"/>
    <x v="32"/>
    <x v="43"/>
    <n v="119000"/>
    <n v="0.4"/>
    <x v="0"/>
    <x v="6"/>
  </r>
  <r>
    <x v="3"/>
    <n v="1128299"/>
    <x v="369"/>
    <x v="2"/>
    <x v="22"/>
    <x v="16"/>
    <x v="5"/>
    <n v="75"/>
    <x v="43"/>
    <x v="205"/>
    <n v="56250"/>
    <n v="0.3"/>
    <x v="0"/>
    <x v="11"/>
  </r>
  <r>
    <x v="3"/>
    <n v="1128299"/>
    <x v="401"/>
    <x v="2"/>
    <x v="22"/>
    <x v="16"/>
    <x v="0"/>
    <n v="50.000000000000014"/>
    <x v="31"/>
    <x v="467"/>
    <n v="78750.000000000015"/>
    <n v="0.35"/>
    <x v="0"/>
    <x v="35"/>
  </r>
  <r>
    <x v="3"/>
    <n v="1128299"/>
    <x v="401"/>
    <x v="2"/>
    <x v="22"/>
    <x v="16"/>
    <x v="1"/>
    <n v="55.000000000000014"/>
    <x v="31"/>
    <x v="468"/>
    <n v="86625.000000000015"/>
    <n v="0.35"/>
    <x v="0"/>
    <x v="4"/>
  </r>
  <r>
    <x v="3"/>
    <n v="1128299"/>
    <x v="401"/>
    <x v="2"/>
    <x v="22"/>
    <x v="16"/>
    <x v="2"/>
    <n v="50.000000000000014"/>
    <x v="43"/>
    <x v="382"/>
    <n v="43750.000000000007"/>
    <n v="0.35"/>
    <x v="0"/>
    <x v="35"/>
  </r>
  <r>
    <x v="3"/>
    <n v="1128299"/>
    <x v="401"/>
    <x v="2"/>
    <x v="22"/>
    <x v="16"/>
    <x v="3"/>
    <n v="50.000000000000014"/>
    <x v="40"/>
    <x v="336"/>
    <n v="35000.000000000007"/>
    <n v="0.35"/>
    <x v="0"/>
    <x v="36"/>
  </r>
  <r>
    <x v="3"/>
    <n v="1128299"/>
    <x v="401"/>
    <x v="2"/>
    <x v="22"/>
    <x v="16"/>
    <x v="4"/>
    <n v="60.000000000000007"/>
    <x v="37"/>
    <x v="142"/>
    <n v="54000.000000000015"/>
    <n v="0.4"/>
    <x v="0"/>
    <x v="12"/>
  </r>
  <r>
    <x v="3"/>
    <n v="1128299"/>
    <x v="401"/>
    <x v="2"/>
    <x v="22"/>
    <x v="16"/>
    <x v="5"/>
    <n v="44.999999999999993"/>
    <x v="43"/>
    <x v="469"/>
    <n v="33749.999999999993"/>
    <n v="0.3"/>
    <x v="0"/>
    <x v="39"/>
  </r>
  <r>
    <x v="3"/>
    <n v="1128299"/>
    <x v="430"/>
    <x v="2"/>
    <x v="22"/>
    <x v="16"/>
    <x v="0"/>
    <n v="40"/>
    <x v="44"/>
    <x v="162"/>
    <n v="49000"/>
    <n v="0.35"/>
    <x v="0"/>
    <x v="1"/>
  </r>
  <r>
    <x v="3"/>
    <n v="1128299"/>
    <x v="430"/>
    <x v="2"/>
    <x v="22"/>
    <x v="16"/>
    <x v="1"/>
    <n v="55.000000000000014"/>
    <x v="27"/>
    <x v="171"/>
    <n v="101062.50000000001"/>
    <n v="0.35"/>
    <x v="0"/>
    <x v="4"/>
  </r>
  <r>
    <x v="3"/>
    <n v="1128299"/>
    <x v="430"/>
    <x v="2"/>
    <x v="22"/>
    <x v="16"/>
    <x v="2"/>
    <n v="50.000000000000014"/>
    <x v="44"/>
    <x v="470"/>
    <n v="61250.000000000015"/>
    <n v="0.35"/>
    <x v="0"/>
    <x v="36"/>
  </r>
  <r>
    <x v="3"/>
    <n v="1128299"/>
    <x v="430"/>
    <x v="2"/>
    <x v="22"/>
    <x v="16"/>
    <x v="3"/>
    <n v="45.000000000000007"/>
    <x v="45"/>
    <x v="138"/>
    <n v="51187.500000000007"/>
    <n v="0.35"/>
    <x v="0"/>
    <x v="15"/>
  </r>
  <r>
    <x v="3"/>
    <n v="1128299"/>
    <x v="430"/>
    <x v="2"/>
    <x v="22"/>
    <x v="16"/>
    <x v="4"/>
    <n v="55.000000000000007"/>
    <x v="48"/>
    <x v="207"/>
    <n v="66000.000000000015"/>
    <n v="0.4"/>
    <x v="0"/>
    <x v="4"/>
  </r>
  <r>
    <x v="3"/>
    <n v="1128299"/>
    <x v="430"/>
    <x v="2"/>
    <x v="22"/>
    <x v="16"/>
    <x v="5"/>
    <n v="60.000000000000007"/>
    <x v="44"/>
    <x v="163"/>
    <n v="63000.000000000007"/>
    <n v="0.3"/>
    <x v="0"/>
    <x v="12"/>
  </r>
  <r>
    <x v="3"/>
    <n v="1128299"/>
    <x v="461"/>
    <x v="2"/>
    <x v="22"/>
    <x v="16"/>
    <x v="0"/>
    <n v="45.000000000000007"/>
    <x v="30"/>
    <x v="331"/>
    <n v="90562.5"/>
    <n v="0.35"/>
    <x v="0"/>
    <x v="14"/>
  </r>
  <r>
    <x v="3"/>
    <n v="1128299"/>
    <x v="461"/>
    <x v="2"/>
    <x v="22"/>
    <x v="16"/>
    <x v="1"/>
    <n v="50.000000000000014"/>
    <x v="25"/>
    <x v="445"/>
    <n v="113750.00000000003"/>
    <n v="0.35"/>
    <x v="0"/>
    <x v="36"/>
  </r>
  <r>
    <x v="3"/>
    <n v="1128299"/>
    <x v="461"/>
    <x v="2"/>
    <x v="22"/>
    <x v="16"/>
    <x v="2"/>
    <n v="45.000000000000007"/>
    <x v="33"/>
    <x v="455"/>
    <n v="74812.5"/>
    <n v="0.35"/>
    <x v="0"/>
    <x v="14"/>
  </r>
  <r>
    <x v="3"/>
    <n v="1128299"/>
    <x v="461"/>
    <x v="2"/>
    <x v="22"/>
    <x v="16"/>
    <x v="3"/>
    <n v="55.000000000000014"/>
    <x v="31"/>
    <x v="468"/>
    <n v="86625.000000000015"/>
    <n v="0.35"/>
    <x v="0"/>
    <x v="4"/>
  </r>
  <r>
    <x v="3"/>
    <n v="1128299"/>
    <x v="461"/>
    <x v="2"/>
    <x v="22"/>
    <x v="16"/>
    <x v="4"/>
    <n v="75.000000000000014"/>
    <x v="32"/>
    <x v="262"/>
    <n v="127500.00000000003"/>
    <n v="0.4"/>
    <x v="0"/>
    <x v="21"/>
  </r>
  <r>
    <x v="3"/>
    <n v="1128299"/>
    <x v="461"/>
    <x v="2"/>
    <x v="22"/>
    <x v="16"/>
    <x v="5"/>
    <n v="80.000000000000014"/>
    <x v="20"/>
    <x v="115"/>
    <n v="132000"/>
    <n v="0.3"/>
    <x v="0"/>
    <x v="28"/>
  </r>
  <r>
    <x v="3"/>
    <n v="1128299"/>
    <x v="490"/>
    <x v="2"/>
    <x v="22"/>
    <x v="16"/>
    <x v="0"/>
    <n v="65.000000000000014"/>
    <x v="29"/>
    <x v="471"/>
    <n v="170625.00000000003"/>
    <n v="0.35"/>
    <x v="0"/>
    <x v="20"/>
  </r>
  <r>
    <x v="3"/>
    <n v="1128299"/>
    <x v="490"/>
    <x v="2"/>
    <x v="22"/>
    <x v="16"/>
    <x v="1"/>
    <n v="75.000000000000028"/>
    <x v="29"/>
    <x v="472"/>
    <n v="196875.00000000006"/>
    <n v="0.35"/>
    <x v="0"/>
    <x v="31"/>
  </r>
  <r>
    <x v="3"/>
    <n v="1128299"/>
    <x v="490"/>
    <x v="2"/>
    <x v="22"/>
    <x v="16"/>
    <x v="2"/>
    <n v="70.000000000000014"/>
    <x v="20"/>
    <x v="106"/>
    <n v="134750"/>
    <n v="0.35"/>
    <x v="0"/>
    <x v="27"/>
  </r>
  <r>
    <x v="3"/>
    <n v="1128299"/>
    <x v="490"/>
    <x v="2"/>
    <x v="22"/>
    <x v="16"/>
    <x v="3"/>
    <n v="70.000000000000014"/>
    <x v="20"/>
    <x v="106"/>
    <n v="134750"/>
    <n v="0.35"/>
    <x v="0"/>
    <x v="27"/>
  </r>
  <r>
    <x v="3"/>
    <n v="1128299"/>
    <x v="490"/>
    <x v="2"/>
    <x v="22"/>
    <x v="16"/>
    <x v="4"/>
    <n v="80.000000000000014"/>
    <x v="33"/>
    <x v="473"/>
    <n v="152000.00000000003"/>
    <n v="0.4"/>
    <x v="0"/>
    <x v="28"/>
  </r>
  <r>
    <x v="3"/>
    <n v="1128299"/>
    <x v="490"/>
    <x v="2"/>
    <x v="22"/>
    <x v="16"/>
    <x v="5"/>
    <n v="85.000000000000014"/>
    <x v="30"/>
    <x v="269"/>
    <n v="146625"/>
    <n v="0.3"/>
    <x v="0"/>
    <x v="25"/>
  </r>
  <r>
    <x v="3"/>
    <n v="1128299"/>
    <x v="181"/>
    <x v="2"/>
    <x v="22"/>
    <x v="16"/>
    <x v="0"/>
    <n v="35"/>
    <x v="46"/>
    <x v="162"/>
    <n v="55999.999999999993"/>
    <n v="0.39999999999999997"/>
    <x v="0"/>
    <x v="8"/>
  </r>
  <r>
    <x v="3"/>
    <n v="1128299"/>
    <x v="181"/>
    <x v="2"/>
    <x v="22"/>
    <x v="16"/>
    <x v="1"/>
    <n v="45"/>
    <x v="46"/>
    <x v="210"/>
    <n v="72000"/>
    <n v="0.39999999999999997"/>
    <x v="0"/>
    <x v="2"/>
  </r>
  <r>
    <x v="3"/>
    <n v="1128299"/>
    <x v="181"/>
    <x v="2"/>
    <x v="22"/>
    <x v="16"/>
    <x v="2"/>
    <n v="45"/>
    <x v="46"/>
    <x v="210"/>
    <n v="72000"/>
    <n v="0.39999999999999997"/>
    <x v="0"/>
    <x v="2"/>
  </r>
  <r>
    <x v="3"/>
    <n v="1128299"/>
    <x v="181"/>
    <x v="2"/>
    <x v="22"/>
    <x v="16"/>
    <x v="3"/>
    <n v="45"/>
    <x v="43"/>
    <x v="128"/>
    <n v="44999.999999999993"/>
    <n v="0.39999999999999997"/>
    <x v="0"/>
    <x v="2"/>
  </r>
  <r>
    <x v="3"/>
    <n v="1128299"/>
    <x v="181"/>
    <x v="2"/>
    <x v="22"/>
    <x v="16"/>
    <x v="4"/>
    <n v="50.000000000000014"/>
    <x v="40"/>
    <x v="336"/>
    <n v="45000.000000000015"/>
    <n v="0.45"/>
    <x v="0"/>
    <x v="36"/>
  </r>
  <r>
    <x v="3"/>
    <n v="1128299"/>
    <x v="181"/>
    <x v="2"/>
    <x v="22"/>
    <x v="16"/>
    <x v="5"/>
    <n v="45"/>
    <x v="31"/>
    <x v="161"/>
    <n v="70875"/>
    <n v="0.35"/>
    <x v="0"/>
    <x v="2"/>
  </r>
  <r>
    <x v="3"/>
    <n v="1128299"/>
    <x v="212"/>
    <x v="2"/>
    <x v="22"/>
    <x v="16"/>
    <x v="0"/>
    <n v="35"/>
    <x v="23"/>
    <x v="160"/>
    <n v="70000"/>
    <n v="0.39999999999999997"/>
    <x v="0"/>
    <x v="8"/>
  </r>
  <r>
    <x v="3"/>
    <n v="1128299"/>
    <x v="212"/>
    <x v="2"/>
    <x v="22"/>
    <x v="16"/>
    <x v="1"/>
    <n v="45"/>
    <x v="46"/>
    <x v="210"/>
    <n v="72000"/>
    <n v="0.39999999999999997"/>
    <x v="0"/>
    <x v="2"/>
  </r>
  <r>
    <x v="3"/>
    <n v="1128299"/>
    <x v="212"/>
    <x v="2"/>
    <x v="22"/>
    <x v="16"/>
    <x v="2"/>
    <n v="45"/>
    <x v="46"/>
    <x v="210"/>
    <n v="72000"/>
    <n v="0.39999999999999997"/>
    <x v="0"/>
    <x v="2"/>
  </r>
  <r>
    <x v="3"/>
    <n v="1128299"/>
    <x v="212"/>
    <x v="1"/>
    <x v="23"/>
    <x v="26"/>
    <x v="3"/>
    <n v="45"/>
    <x v="43"/>
    <x v="128"/>
    <n v="44999.999999999993"/>
    <n v="0.39999999999999997"/>
    <x v="0"/>
    <x v="2"/>
  </r>
  <r>
    <x v="3"/>
    <n v="1128299"/>
    <x v="212"/>
    <x v="1"/>
    <x v="23"/>
    <x v="26"/>
    <x v="4"/>
    <n v="50.000000000000014"/>
    <x v="36"/>
    <x v="493"/>
    <n v="39375.000000000015"/>
    <n v="0.45"/>
    <x v="0"/>
    <x v="36"/>
  </r>
  <r>
    <x v="3"/>
    <n v="1128299"/>
    <x v="212"/>
    <x v="1"/>
    <x v="23"/>
    <x v="26"/>
    <x v="5"/>
    <n v="45"/>
    <x v="47"/>
    <x v="156"/>
    <n v="59062.499999999993"/>
    <n v="0.35"/>
    <x v="0"/>
    <x v="2"/>
  </r>
  <r>
    <x v="3"/>
    <n v="1128299"/>
    <x v="221"/>
    <x v="1"/>
    <x v="23"/>
    <x v="26"/>
    <x v="0"/>
    <n v="45"/>
    <x v="27"/>
    <x v="44"/>
    <n v="94499.999999999985"/>
    <n v="0.39999999999999997"/>
    <x v="0"/>
    <x v="2"/>
  </r>
  <r>
    <x v="3"/>
    <n v="1128299"/>
    <x v="221"/>
    <x v="1"/>
    <x v="23"/>
    <x v="26"/>
    <x v="1"/>
    <n v="55.000000000000007"/>
    <x v="47"/>
    <x v="141"/>
    <n v="82500"/>
    <n v="0.39999999999999997"/>
    <x v="0"/>
    <x v="4"/>
  </r>
  <r>
    <x v="3"/>
    <n v="1128299"/>
    <x v="221"/>
    <x v="1"/>
    <x v="23"/>
    <x v="26"/>
    <x v="2"/>
    <n v="60"/>
    <x v="46"/>
    <x v="49"/>
    <n v="95999.999999999985"/>
    <n v="0.39999999999999997"/>
    <x v="0"/>
    <x v="3"/>
  </r>
  <r>
    <x v="3"/>
    <n v="1128299"/>
    <x v="221"/>
    <x v="1"/>
    <x v="23"/>
    <x v="26"/>
    <x v="3"/>
    <n v="55.000000000000007"/>
    <x v="48"/>
    <x v="207"/>
    <n v="66000"/>
    <n v="0.39999999999999997"/>
    <x v="0"/>
    <x v="4"/>
  </r>
  <r>
    <x v="3"/>
    <n v="1128299"/>
    <x v="221"/>
    <x v="1"/>
    <x v="23"/>
    <x v="26"/>
    <x v="4"/>
    <n v="60.000000000000007"/>
    <x v="42"/>
    <x v="381"/>
    <n v="40500.000000000007"/>
    <n v="0.45"/>
    <x v="0"/>
    <x v="12"/>
  </r>
  <r>
    <x v="3"/>
    <n v="1128299"/>
    <x v="221"/>
    <x v="1"/>
    <x v="23"/>
    <x v="26"/>
    <x v="5"/>
    <n v="45"/>
    <x v="44"/>
    <x v="154"/>
    <n v="55125"/>
    <n v="0.35"/>
    <x v="0"/>
    <x v="2"/>
  </r>
  <r>
    <x v="3"/>
    <n v="1128299"/>
    <x v="240"/>
    <x v="1"/>
    <x v="23"/>
    <x v="26"/>
    <x v="0"/>
    <n v="50"/>
    <x v="27"/>
    <x v="47"/>
    <n v="104999.99999999999"/>
    <n v="0.39999999999999997"/>
    <x v="0"/>
    <x v="0"/>
  </r>
  <r>
    <x v="3"/>
    <n v="1128299"/>
    <x v="240"/>
    <x v="1"/>
    <x v="23"/>
    <x v="26"/>
    <x v="1"/>
    <n v="55.000000000000007"/>
    <x v="45"/>
    <x v="256"/>
    <n v="71500"/>
    <n v="0.39999999999999997"/>
    <x v="0"/>
    <x v="4"/>
  </r>
  <r>
    <x v="3"/>
    <n v="1128299"/>
    <x v="240"/>
    <x v="1"/>
    <x v="23"/>
    <x v="26"/>
    <x v="2"/>
    <n v="55.000000000000007"/>
    <x v="47"/>
    <x v="141"/>
    <n v="82500"/>
    <n v="0.39999999999999997"/>
    <x v="0"/>
    <x v="4"/>
  </r>
  <r>
    <x v="3"/>
    <n v="1128299"/>
    <x v="240"/>
    <x v="1"/>
    <x v="23"/>
    <x v="26"/>
    <x v="3"/>
    <n v="40.000000000000007"/>
    <x v="34"/>
    <x v="131"/>
    <n v="44000"/>
    <n v="0.39999999999999997"/>
    <x v="0"/>
    <x v="38"/>
  </r>
  <r>
    <x v="3"/>
    <n v="1128299"/>
    <x v="240"/>
    <x v="1"/>
    <x v="23"/>
    <x v="26"/>
    <x v="4"/>
    <n v="45.000000000000014"/>
    <x v="36"/>
    <x v="535"/>
    <n v="35437.500000000015"/>
    <n v="0.45"/>
    <x v="0"/>
    <x v="71"/>
  </r>
  <r>
    <x v="3"/>
    <n v="1128299"/>
    <x v="240"/>
    <x v="1"/>
    <x v="23"/>
    <x v="26"/>
    <x v="5"/>
    <n v="60.000000000000007"/>
    <x v="44"/>
    <x v="163"/>
    <n v="73500"/>
    <n v="0.35"/>
    <x v="0"/>
    <x v="12"/>
  </r>
  <r>
    <x v="3"/>
    <n v="1128299"/>
    <x v="271"/>
    <x v="1"/>
    <x v="23"/>
    <x v="26"/>
    <x v="0"/>
    <n v="45"/>
    <x v="20"/>
    <x v="112"/>
    <n v="98999.999999999985"/>
    <n v="0.39999999999999997"/>
    <x v="0"/>
    <x v="2"/>
  </r>
  <r>
    <x v="3"/>
    <n v="1128299"/>
    <x v="271"/>
    <x v="1"/>
    <x v="23"/>
    <x v="26"/>
    <x v="1"/>
    <n v="50"/>
    <x v="46"/>
    <x v="46"/>
    <n v="80000"/>
    <n v="0.39999999999999997"/>
    <x v="0"/>
    <x v="0"/>
  </r>
  <r>
    <x v="3"/>
    <n v="1128299"/>
    <x v="271"/>
    <x v="1"/>
    <x v="23"/>
    <x v="26"/>
    <x v="2"/>
    <n v="50"/>
    <x v="46"/>
    <x v="46"/>
    <n v="80000"/>
    <n v="0.39999999999999997"/>
    <x v="0"/>
    <x v="0"/>
  </r>
  <r>
    <x v="3"/>
    <n v="1128299"/>
    <x v="271"/>
    <x v="1"/>
    <x v="23"/>
    <x v="26"/>
    <x v="3"/>
    <n v="45"/>
    <x v="45"/>
    <x v="326"/>
    <n v="58499.999999999993"/>
    <n v="0.39999999999999997"/>
    <x v="0"/>
    <x v="2"/>
  </r>
  <r>
    <x v="3"/>
    <n v="1128299"/>
    <x v="271"/>
    <x v="1"/>
    <x v="23"/>
    <x v="26"/>
    <x v="4"/>
    <n v="40"/>
    <x v="37"/>
    <x v="125"/>
    <n v="40500"/>
    <n v="0.45"/>
    <x v="0"/>
    <x v="1"/>
  </r>
  <r>
    <x v="3"/>
    <n v="1128299"/>
    <x v="271"/>
    <x v="1"/>
    <x v="23"/>
    <x v="26"/>
    <x v="5"/>
    <n v="65"/>
    <x v="30"/>
    <x v="91"/>
    <n v="130812.49999999999"/>
    <n v="0.35"/>
    <x v="2"/>
    <x v="5"/>
  </r>
  <r>
    <x v="3"/>
    <n v="1128299"/>
    <x v="301"/>
    <x v="1"/>
    <x v="23"/>
    <x v="26"/>
    <x v="0"/>
    <n v="60"/>
    <x v="6"/>
    <x v="14"/>
    <n v="197999.99999999997"/>
    <n v="0.39999999999999997"/>
    <x v="2"/>
    <x v="3"/>
  </r>
  <r>
    <x v="3"/>
    <n v="1128299"/>
    <x v="301"/>
    <x v="1"/>
    <x v="23"/>
    <x v="26"/>
    <x v="1"/>
    <n v="70"/>
    <x v="19"/>
    <x v="109"/>
    <n v="195999.99999999997"/>
    <n v="0.39999999999999997"/>
    <x v="2"/>
    <x v="6"/>
  </r>
  <r>
    <x v="3"/>
    <n v="1128299"/>
    <x v="301"/>
    <x v="1"/>
    <x v="23"/>
    <x v="26"/>
    <x v="2"/>
    <n v="85"/>
    <x v="19"/>
    <x v="300"/>
    <n v="237999.99999999997"/>
    <n v="0.39999999999999997"/>
    <x v="2"/>
    <x v="52"/>
  </r>
  <r>
    <x v="3"/>
    <n v="1128299"/>
    <x v="301"/>
    <x v="1"/>
    <x v="23"/>
    <x v="26"/>
    <x v="3"/>
    <n v="85"/>
    <x v="30"/>
    <x v="426"/>
    <n v="195499.99999999997"/>
    <n v="0.39999999999999997"/>
    <x v="2"/>
    <x v="52"/>
  </r>
  <r>
    <x v="3"/>
    <n v="1128299"/>
    <x v="301"/>
    <x v="1"/>
    <x v="23"/>
    <x v="26"/>
    <x v="4"/>
    <n v="95"/>
    <x v="31"/>
    <x v="59"/>
    <n v="192375"/>
    <n v="0.45"/>
    <x v="2"/>
    <x v="53"/>
  </r>
  <r>
    <x v="3"/>
    <n v="1128299"/>
    <x v="301"/>
    <x v="1"/>
    <x v="23"/>
    <x v="26"/>
    <x v="5"/>
    <n v="110.00000000000001"/>
    <x v="29"/>
    <x v="427"/>
    <n v="288750"/>
    <n v="0.35"/>
    <x v="2"/>
    <x v="54"/>
  </r>
  <r>
    <x v="3"/>
    <n v="1128299"/>
    <x v="330"/>
    <x v="1"/>
    <x v="23"/>
    <x v="26"/>
    <x v="0"/>
    <n v="90"/>
    <x v="3"/>
    <x v="428"/>
    <n v="324000"/>
    <n v="0.39999999999999997"/>
    <x v="2"/>
    <x v="55"/>
  </r>
  <r>
    <x v="3"/>
    <n v="1128299"/>
    <x v="330"/>
    <x v="1"/>
    <x v="23"/>
    <x v="26"/>
    <x v="1"/>
    <n v="95"/>
    <x v="29"/>
    <x v="429"/>
    <n v="285000"/>
    <n v="0.39999999999999997"/>
    <x v="2"/>
    <x v="53"/>
  </r>
  <r>
    <x v="3"/>
    <n v="1128299"/>
    <x v="330"/>
    <x v="1"/>
    <x v="23"/>
    <x v="26"/>
    <x v="2"/>
    <n v="95"/>
    <x v="19"/>
    <x v="430"/>
    <n v="266000"/>
    <n v="0.39999999999999997"/>
    <x v="2"/>
    <x v="53"/>
  </r>
  <r>
    <x v="3"/>
    <n v="1128299"/>
    <x v="330"/>
    <x v="1"/>
    <x v="23"/>
    <x v="26"/>
    <x v="3"/>
    <n v="90"/>
    <x v="24"/>
    <x v="4"/>
    <n v="215999.99999999997"/>
    <n v="0.39999999999999997"/>
    <x v="2"/>
    <x v="55"/>
  </r>
  <r>
    <x v="3"/>
    <n v="1128299"/>
    <x v="330"/>
    <x v="1"/>
    <x v="23"/>
    <x v="26"/>
    <x v="4"/>
    <n v="95"/>
    <x v="25"/>
    <x v="431"/>
    <n v="277875"/>
    <n v="0.45"/>
    <x v="2"/>
    <x v="53"/>
  </r>
  <r>
    <x v="3"/>
    <n v="1128299"/>
    <x v="330"/>
    <x v="1"/>
    <x v="23"/>
    <x v="26"/>
    <x v="5"/>
    <n v="110.00000000000001"/>
    <x v="25"/>
    <x v="432"/>
    <n v="250250.00000000003"/>
    <n v="0.35"/>
    <x v="2"/>
    <x v="54"/>
  </r>
  <r>
    <x v="3"/>
    <n v="1128299"/>
    <x v="362"/>
    <x v="1"/>
    <x v="23"/>
    <x v="26"/>
    <x v="0"/>
    <n v="95"/>
    <x v="2"/>
    <x v="433"/>
    <n v="323000"/>
    <n v="0.39999999999999997"/>
    <x v="2"/>
    <x v="53"/>
  </r>
  <r>
    <x v="3"/>
    <n v="1128299"/>
    <x v="362"/>
    <x v="1"/>
    <x v="23"/>
    <x v="26"/>
    <x v="1"/>
    <n v="85.000000000000014"/>
    <x v="6"/>
    <x v="434"/>
    <n v="280500"/>
    <n v="0.39999999999999997"/>
    <x v="2"/>
    <x v="25"/>
  </r>
  <r>
    <x v="3"/>
    <n v="1128299"/>
    <x v="362"/>
    <x v="1"/>
    <x v="23"/>
    <x v="26"/>
    <x v="2"/>
    <n v="75.000000000000014"/>
    <x v="19"/>
    <x v="105"/>
    <n v="210000.00000000003"/>
    <n v="0.39999999999999997"/>
    <x v="2"/>
    <x v="21"/>
  </r>
  <r>
    <x v="3"/>
    <n v="1128299"/>
    <x v="362"/>
    <x v="1"/>
    <x v="23"/>
    <x v="26"/>
    <x v="3"/>
    <n v="75.000000000000014"/>
    <x v="33"/>
    <x v="229"/>
    <n v="142500"/>
    <n v="0.39999999999999997"/>
    <x v="2"/>
    <x v="21"/>
  </r>
  <r>
    <x v="3"/>
    <n v="1128299"/>
    <x v="362"/>
    <x v="1"/>
    <x v="23"/>
    <x v="26"/>
    <x v="4"/>
    <n v="64.999999999999986"/>
    <x v="33"/>
    <x v="536"/>
    <n v="138937.49999999997"/>
    <n v="0.45"/>
    <x v="2"/>
    <x v="16"/>
  </r>
  <r>
    <x v="3"/>
    <n v="1128299"/>
    <x v="362"/>
    <x v="1"/>
    <x v="23"/>
    <x v="26"/>
    <x v="5"/>
    <n v="70"/>
    <x v="48"/>
    <x v="195"/>
    <n v="73500"/>
    <n v="0.35"/>
    <x v="2"/>
    <x v="6"/>
  </r>
  <r>
    <x v="3"/>
    <n v="1128299"/>
    <x v="394"/>
    <x v="1"/>
    <x v="23"/>
    <x v="26"/>
    <x v="0"/>
    <n v="45.000000000000014"/>
    <x v="23"/>
    <x v="467"/>
    <n v="90000.000000000015"/>
    <n v="0.39999999999999997"/>
    <x v="2"/>
    <x v="15"/>
  </r>
  <r>
    <x v="3"/>
    <n v="1128299"/>
    <x v="394"/>
    <x v="1"/>
    <x v="23"/>
    <x v="26"/>
    <x v="1"/>
    <n v="50.000000000000014"/>
    <x v="23"/>
    <x v="447"/>
    <n v="100000.00000000001"/>
    <n v="0.39999999999999997"/>
    <x v="2"/>
    <x v="35"/>
  </r>
  <r>
    <x v="3"/>
    <n v="1128299"/>
    <x v="394"/>
    <x v="1"/>
    <x v="23"/>
    <x v="26"/>
    <x v="2"/>
    <n v="45.000000000000014"/>
    <x v="48"/>
    <x v="142"/>
    <n v="54000.000000000007"/>
    <n v="0.39999999999999997"/>
    <x v="2"/>
    <x v="15"/>
  </r>
  <r>
    <x v="3"/>
    <n v="1128299"/>
    <x v="394"/>
    <x v="1"/>
    <x v="23"/>
    <x v="26"/>
    <x v="3"/>
    <n v="45.000000000000014"/>
    <x v="43"/>
    <x v="537"/>
    <n v="45000.000000000007"/>
    <n v="0.39999999999999997"/>
    <x v="2"/>
    <x v="15"/>
  </r>
  <r>
    <x v="3"/>
    <n v="1128299"/>
    <x v="394"/>
    <x v="1"/>
    <x v="23"/>
    <x v="26"/>
    <x v="4"/>
    <n v="55.000000000000007"/>
    <x v="34"/>
    <x v="395"/>
    <n v="68062.500000000015"/>
    <n v="0.45"/>
    <x v="2"/>
    <x v="4"/>
  </r>
  <r>
    <x v="3"/>
    <n v="1128299"/>
    <x v="394"/>
    <x v="1"/>
    <x v="23"/>
    <x v="26"/>
    <x v="5"/>
    <n v="40"/>
    <x v="48"/>
    <x v="150"/>
    <n v="42000"/>
    <n v="0.35"/>
    <x v="2"/>
    <x v="1"/>
  </r>
  <r>
    <x v="3"/>
    <n v="1128299"/>
    <x v="423"/>
    <x v="1"/>
    <x v="23"/>
    <x v="26"/>
    <x v="0"/>
    <n v="35"/>
    <x v="46"/>
    <x v="162"/>
    <n v="55999.999999999993"/>
    <n v="0.39999999999999997"/>
    <x v="2"/>
    <x v="8"/>
  </r>
  <r>
    <x v="3"/>
    <n v="1128299"/>
    <x v="423"/>
    <x v="1"/>
    <x v="23"/>
    <x v="26"/>
    <x v="1"/>
    <n v="50.000000000000014"/>
    <x v="30"/>
    <x v="450"/>
    <n v="115000.00000000001"/>
    <n v="0.39999999999999997"/>
    <x v="2"/>
    <x v="35"/>
  </r>
  <r>
    <x v="3"/>
    <n v="1128299"/>
    <x v="423"/>
    <x v="1"/>
    <x v="23"/>
    <x v="26"/>
    <x v="2"/>
    <n v="45.000000000000014"/>
    <x v="46"/>
    <x v="538"/>
    <n v="72000.000000000015"/>
    <n v="0.39999999999999997"/>
    <x v="2"/>
    <x v="71"/>
  </r>
  <r>
    <x v="3"/>
    <n v="1128299"/>
    <x v="423"/>
    <x v="1"/>
    <x v="23"/>
    <x v="26"/>
    <x v="3"/>
    <n v="40.000000000000007"/>
    <x v="47"/>
    <x v="193"/>
    <n v="60000.000000000007"/>
    <n v="0.39999999999999997"/>
    <x v="2"/>
    <x v="38"/>
  </r>
  <r>
    <x v="3"/>
    <n v="1128299"/>
    <x v="423"/>
    <x v="1"/>
    <x v="23"/>
    <x v="26"/>
    <x v="4"/>
    <n v="50"/>
    <x v="44"/>
    <x v="160"/>
    <n v="78750"/>
    <n v="0.45"/>
    <x v="2"/>
    <x v="0"/>
  </r>
  <r>
    <x v="3"/>
    <n v="1128299"/>
    <x v="423"/>
    <x v="1"/>
    <x v="23"/>
    <x v="26"/>
    <x v="5"/>
    <n v="55.000000000000007"/>
    <x v="46"/>
    <x v="139"/>
    <n v="77000"/>
    <n v="0.35"/>
    <x v="2"/>
    <x v="4"/>
  </r>
  <r>
    <x v="3"/>
    <n v="1128299"/>
    <x v="454"/>
    <x v="1"/>
    <x v="23"/>
    <x v="26"/>
    <x v="0"/>
    <n v="40.000000000000007"/>
    <x v="22"/>
    <x v="447"/>
    <n v="100000.00000000001"/>
    <n v="0.39999999999999997"/>
    <x v="2"/>
    <x v="61"/>
  </r>
  <r>
    <x v="3"/>
    <n v="1128299"/>
    <x v="454"/>
    <x v="1"/>
    <x v="23"/>
    <x v="26"/>
    <x v="1"/>
    <n v="45.000000000000014"/>
    <x v="19"/>
    <x v="539"/>
    <n v="126000.00000000003"/>
    <n v="0.39999999999999997"/>
    <x v="2"/>
    <x v="71"/>
  </r>
  <r>
    <x v="3"/>
    <n v="1128299"/>
    <x v="454"/>
    <x v="1"/>
    <x v="23"/>
    <x v="26"/>
    <x v="2"/>
    <n v="40.000000000000007"/>
    <x v="27"/>
    <x v="163"/>
    <n v="84000"/>
    <n v="0.39999999999999997"/>
    <x v="2"/>
    <x v="38"/>
  </r>
  <r>
    <x v="3"/>
    <n v="1128299"/>
    <x v="454"/>
    <x v="1"/>
    <x v="23"/>
    <x v="26"/>
    <x v="3"/>
    <n v="50.000000000000014"/>
    <x v="23"/>
    <x v="447"/>
    <n v="100000.00000000001"/>
    <n v="0.39999999999999997"/>
    <x v="2"/>
    <x v="35"/>
  </r>
  <r>
    <x v="3"/>
    <n v="1128299"/>
    <x v="454"/>
    <x v="1"/>
    <x v="23"/>
    <x v="26"/>
    <x v="4"/>
    <n v="70"/>
    <x v="33"/>
    <x v="206"/>
    <n v="149625"/>
    <n v="0.45"/>
    <x v="2"/>
    <x v="6"/>
  </r>
  <r>
    <x v="3"/>
    <n v="1128299"/>
    <x v="454"/>
    <x v="1"/>
    <x v="23"/>
    <x v="26"/>
    <x v="5"/>
    <n v="85.000000000000014"/>
    <x v="24"/>
    <x v="413"/>
    <n v="178500"/>
    <n v="0.35"/>
    <x v="2"/>
    <x v="25"/>
  </r>
  <r>
    <x v="3"/>
    <n v="1128299"/>
    <x v="483"/>
    <x v="1"/>
    <x v="23"/>
    <x v="26"/>
    <x v="0"/>
    <n v="70.000000000000014"/>
    <x v="9"/>
    <x v="540"/>
    <n v="224000.00000000003"/>
    <n v="0.39999999999999997"/>
    <x v="2"/>
    <x v="27"/>
  </r>
  <r>
    <x v="3"/>
    <n v="1128299"/>
    <x v="483"/>
    <x v="1"/>
    <x v="23"/>
    <x v="26"/>
    <x v="1"/>
    <n v="80.000000000000028"/>
    <x v="9"/>
    <x v="541"/>
    <n v="256000.00000000006"/>
    <n v="0.39999999999999997"/>
    <x v="2"/>
    <x v="72"/>
  </r>
  <r>
    <x v="0"/>
    <n v="1128299"/>
    <x v="483"/>
    <x v="1"/>
    <x v="23"/>
    <x v="26"/>
    <x v="2"/>
    <n v="75.000000000000028"/>
    <x v="24"/>
    <x v="276"/>
    <n v="180000.00000000006"/>
    <n v="0.39999999999999997"/>
    <x v="2"/>
    <x v="31"/>
  </r>
  <r>
    <x v="0"/>
    <n v="1128299"/>
    <x v="483"/>
    <x v="1"/>
    <x v="23"/>
    <x v="26"/>
    <x v="3"/>
    <n v="75.000000000000028"/>
    <x v="24"/>
    <x v="276"/>
    <n v="180000.00000000006"/>
    <n v="0.39999999999999997"/>
    <x v="2"/>
    <x v="31"/>
  </r>
  <r>
    <x v="0"/>
    <n v="1128299"/>
    <x v="483"/>
    <x v="1"/>
    <x v="23"/>
    <x v="26"/>
    <x v="4"/>
    <n v="85.000000000000014"/>
    <x v="27"/>
    <x v="247"/>
    <n v="200812.50000000003"/>
    <n v="0.45"/>
    <x v="2"/>
    <x v="25"/>
  </r>
  <r>
    <x v="0"/>
    <n v="1128299"/>
    <x v="483"/>
    <x v="1"/>
    <x v="23"/>
    <x v="26"/>
    <x v="5"/>
    <n v="90.000000000000028"/>
    <x v="22"/>
    <x v="472"/>
    <n v="196875.00000000006"/>
    <n v="0.35"/>
    <x v="2"/>
    <x v="73"/>
  </r>
  <r>
    <x v="0"/>
    <n v="1197831"/>
    <x v="169"/>
    <x v="1"/>
    <x v="23"/>
    <x v="26"/>
    <x v="0"/>
    <n v="20"/>
    <x v="21"/>
    <x v="200"/>
    <n v="40500"/>
    <n v="0.3"/>
    <x v="2"/>
    <x v="17"/>
  </r>
  <r>
    <x v="0"/>
    <n v="1197831"/>
    <x v="169"/>
    <x v="1"/>
    <x v="23"/>
    <x v="26"/>
    <x v="1"/>
    <n v="30"/>
    <x v="21"/>
    <x v="161"/>
    <n v="60750"/>
    <n v="0.3"/>
    <x v="2"/>
    <x v="9"/>
  </r>
  <r>
    <x v="0"/>
    <n v="1197831"/>
    <x v="169"/>
    <x v="1"/>
    <x v="23"/>
    <x v="26"/>
    <x v="2"/>
    <n v="30"/>
    <x v="33"/>
    <x v="332"/>
    <n v="42750"/>
    <n v="0.3"/>
    <x v="2"/>
    <x v="9"/>
  </r>
  <r>
    <x v="0"/>
    <n v="1197831"/>
    <x v="169"/>
    <x v="1"/>
    <x v="23"/>
    <x v="26"/>
    <x v="3"/>
    <n v="35"/>
    <x v="33"/>
    <x v="158"/>
    <n v="66500"/>
    <n v="0.4"/>
    <x v="2"/>
    <x v="8"/>
  </r>
  <r>
    <x v="0"/>
    <n v="1197831"/>
    <x v="169"/>
    <x v="1"/>
    <x v="23"/>
    <x v="26"/>
    <x v="4"/>
    <n v="40"/>
    <x v="45"/>
    <x v="197"/>
    <n v="32500"/>
    <n v="0.25"/>
    <x v="2"/>
    <x v="1"/>
  </r>
  <r>
    <x v="3"/>
    <n v="1197831"/>
    <x v="169"/>
    <x v="1"/>
    <x v="23"/>
    <x v="26"/>
    <x v="5"/>
    <n v="35"/>
    <x v="33"/>
    <x v="158"/>
    <n v="74812.5"/>
    <n v="0.45"/>
    <x v="2"/>
    <x v="8"/>
  </r>
  <r>
    <x v="0"/>
    <n v="1197831"/>
    <x v="199"/>
    <x v="1"/>
    <x v="23"/>
    <x v="26"/>
    <x v="0"/>
    <n v="25"/>
    <x v="22"/>
    <x v="372"/>
    <n v="46875"/>
    <n v="0.3"/>
    <x v="2"/>
    <x v="7"/>
  </r>
  <r>
    <x v="0"/>
    <n v="1197831"/>
    <x v="199"/>
    <x v="1"/>
    <x v="23"/>
    <x v="26"/>
    <x v="1"/>
    <n v="35"/>
    <x v="24"/>
    <x v="195"/>
    <n v="63000"/>
    <n v="0.3"/>
    <x v="2"/>
    <x v="8"/>
  </r>
  <r>
    <x v="0"/>
    <n v="1197831"/>
    <x v="199"/>
    <x v="1"/>
    <x v="23"/>
    <x v="26"/>
    <x v="2"/>
    <n v="35"/>
    <x v="32"/>
    <x v="159"/>
    <n v="44625"/>
    <n v="0.3"/>
    <x v="2"/>
    <x v="8"/>
  </r>
  <r>
    <x v="0"/>
    <n v="1197831"/>
    <x v="199"/>
    <x v="2"/>
    <x v="24"/>
    <x v="27"/>
    <x v="3"/>
    <n v="35"/>
    <x v="47"/>
    <x v="333"/>
    <n v="52500"/>
    <n v="0.4"/>
    <x v="2"/>
    <x v="8"/>
  </r>
  <r>
    <x v="0"/>
    <n v="1197831"/>
    <x v="199"/>
    <x v="2"/>
    <x v="24"/>
    <x v="27"/>
    <x v="4"/>
    <n v="40"/>
    <x v="43"/>
    <x v="124"/>
    <n v="25000"/>
    <n v="0.25"/>
    <x v="2"/>
    <x v="1"/>
  </r>
  <r>
    <x v="0"/>
    <n v="1197831"/>
    <x v="199"/>
    <x v="2"/>
    <x v="24"/>
    <x v="27"/>
    <x v="5"/>
    <n v="35"/>
    <x v="31"/>
    <x v="154"/>
    <n v="70875"/>
    <n v="0.45"/>
    <x v="2"/>
    <x v="8"/>
  </r>
  <r>
    <x v="0"/>
    <n v="1197831"/>
    <x v="708"/>
    <x v="2"/>
    <x v="24"/>
    <x v="27"/>
    <x v="0"/>
    <n v="30"/>
    <x v="22"/>
    <x v="205"/>
    <n v="65625"/>
    <n v="0.35"/>
    <x v="2"/>
    <x v="9"/>
  </r>
  <r>
    <x v="0"/>
    <n v="1197831"/>
    <x v="708"/>
    <x v="2"/>
    <x v="24"/>
    <x v="27"/>
    <x v="1"/>
    <n v="40"/>
    <x v="22"/>
    <x v="53"/>
    <n v="87500"/>
    <n v="0.35"/>
    <x v="2"/>
    <x v="1"/>
  </r>
  <r>
    <x v="0"/>
    <n v="1197831"/>
    <x v="708"/>
    <x v="2"/>
    <x v="24"/>
    <x v="27"/>
    <x v="2"/>
    <n v="30"/>
    <x v="31"/>
    <x v="200"/>
    <n v="47250"/>
    <n v="0.35"/>
    <x v="2"/>
    <x v="9"/>
  </r>
  <r>
    <x v="0"/>
    <n v="1197831"/>
    <x v="708"/>
    <x v="2"/>
    <x v="24"/>
    <x v="27"/>
    <x v="3"/>
    <n v="35"/>
    <x v="44"/>
    <x v="208"/>
    <n v="55125"/>
    <n v="0.45"/>
    <x v="2"/>
    <x v="8"/>
  </r>
  <r>
    <x v="3"/>
    <n v="1197831"/>
    <x v="708"/>
    <x v="2"/>
    <x v="24"/>
    <x v="27"/>
    <x v="4"/>
    <n v="40"/>
    <x v="43"/>
    <x v="124"/>
    <n v="30000"/>
    <n v="0.3"/>
    <x v="2"/>
    <x v="1"/>
  </r>
  <r>
    <x v="3"/>
    <n v="1197831"/>
    <x v="708"/>
    <x v="2"/>
    <x v="24"/>
    <x v="27"/>
    <x v="5"/>
    <n v="35"/>
    <x v="46"/>
    <x v="162"/>
    <n v="70000"/>
    <n v="0.5"/>
    <x v="2"/>
    <x v="8"/>
  </r>
  <r>
    <x v="3"/>
    <n v="1197831"/>
    <x v="723"/>
    <x v="2"/>
    <x v="24"/>
    <x v="27"/>
    <x v="0"/>
    <n v="20"/>
    <x v="25"/>
    <x v="197"/>
    <n v="45500"/>
    <n v="0.35"/>
    <x v="2"/>
    <x v="17"/>
  </r>
  <r>
    <x v="3"/>
    <n v="1197831"/>
    <x v="723"/>
    <x v="2"/>
    <x v="24"/>
    <x v="27"/>
    <x v="1"/>
    <n v="30.000000000000004"/>
    <x v="25"/>
    <x v="403"/>
    <n v="68250"/>
    <n v="0.35"/>
    <x v="2"/>
    <x v="18"/>
  </r>
  <r>
    <x v="3"/>
    <n v="1197831"/>
    <x v="723"/>
    <x v="2"/>
    <x v="24"/>
    <x v="27"/>
    <x v="2"/>
    <n v="24.999999999999996"/>
    <x v="33"/>
    <x v="542"/>
    <n v="41562.499999999993"/>
    <n v="0.35"/>
    <x v="2"/>
    <x v="74"/>
  </r>
  <r>
    <x v="3"/>
    <n v="1197831"/>
    <x v="723"/>
    <x v="2"/>
    <x v="24"/>
    <x v="27"/>
    <x v="3"/>
    <n v="30.000000000000004"/>
    <x v="47"/>
    <x v="134"/>
    <n v="50625.000000000007"/>
    <n v="0.45"/>
    <x v="2"/>
    <x v="18"/>
  </r>
  <r>
    <x v="3"/>
    <n v="1197831"/>
    <x v="723"/>
    <x v="2"/>
    <x v="24"/>
    <x v="27"/>
    <x v="4"/>
    <n v="35"/>
    <x v="34"/>
    <x v="119"/>
    <n v="28875"/>
    <n v="0.3"/>
    <x v="2"/>
    <x v="8"/>
  </r>
  <r>
    <x v="3"/>
    <n v="1197831"/>
    <x v="723"/>
    <x v="2"/>
    <x v="24"/>
    <x v="27"/>
    <x v="5"/>
    <n v="30.000000000000004"/>
    <x v="20"/>
    <x v="207"/>
    <n v="82500.000000000015"/>
    <n v="0.5"/>
    <x v="2"/>
    <x v="18"/>
  </r>
  <r>
    <x v="3"/>
    <n v="1197831"/>
    <x v="258"/>
    <x v="2"/>
    <x v="24"/>
    <x v="27"/>
    <x v="0"/>
    <n v="20"/>
    <x v="19"/>
    <x v="162"/>
    <n v="49000"/>
    <n v="0.35"/>
    <x v="2"/>
    <x v="17"/>
  </r>
  <r>
    <x v="3"/>
    <n v="1197831"/>
    <x v="258"/>
    <x v="2"/>
    <x v="24"/>
    <x v="27"/>
    <x v="1"/>
    <n v="30.000000000000004"/>
    <x v="26"/>
    <x v="543"/>
    <n v="76125"/>
    <n v="0.35"/>
    <x v="2"/>
    <x v="18"/>
  </r>
  <r>
    <x v="3"/>
    <n v="1197831"/>
    <x v="258"/>
    <x v="2"/>
    <x v="24"/>
    <x v="27"/>
    <x v="2"/>
    <n v="24.999999999999996"/>
    <x v="30"/>
    <x v="544"/>
    <n v="50312.499999999985"/>
    <n v="0.35"/>
    <x v="2"/>
    <x v="19"/>
  </r>
  <r>
    <x v="3"/>
    <n v="1197831"/>
    <x v="258"/>
    <x v="2"/>
    <x v="24"/>
    <x v="27"/>
    <x v="3"/>
    <n v="35"/>
    <x v="23"/>
    <x v="160"/>
    <n v="78750"/>
    <n v="0.45"/>
    <x v="2"/>
    <x v="8"/>
  </r>
  <r>
    <x v="3"/>
    <n v="1197831"/>
    <x v="258"/>
    <x v="2"/>
    <x v="24"/>
    <x v="27"/>
    <x v="4"/>
    <n v="50"/>
    <x v="46"/>
    <x v="46"/>
    <n v="60000"/>
    <n v="0.3"/>
    <x v="2"/>
    <x v="0"/>
  </r>
  <r>
    <x v="3"/>
    <n v="1197831"/>
    <x v="258"/>
    <x v="2"/>
    <x v="24"/>
    <x v="27"/>
    <x v="5"/>
    <n v="45"/>
    <x v="29"/>
    <x v="73"/>
    <n v="168750"/>
    <n v="0.5"/>
    <x v="2"/>
    <x v="2"/>
  </r>
  <r>
    <x v="3"/>
    <n v="1197831"/>
    <x v="288"/>
    <x v="2"/>
    <x v="24"/>
    <x v="27"/>
    <x v="0"/>
    <n v="45"/>
    <x v="29"/>
    <x v="73"/>
    <n v="118124.99999999999"/>
    <n v="0.35"/>
    <x v="2"/>
    <x v="2"/>
  </r>
  <r>
    <x v="3"/>
    <n v="1197831"/>
    <x v="288"/>
    <x v="2"/>
    <x v="24"/>
    <x v="27"/>
    <x v="1"/>
    <n v="50"/>
    <x v="29"/>
    <x v="68"/>
    <n v="131250"/>
    <n v="0.35"/>
    <x v="2"/>
    <x v="0"/>
  </r>
  <r>
    <x v="3"/>
    <n v="1197831"/>
    <x v="288"/>
    <x v="2"/>
    <x v="24"/>
    <x v="27"/>
    <x v="2"/>
    <n v="50"/>
    <x v="24"/>
    <x v="60"/>
    <n v="105000"/>
    <n v="0.35"/>
    <x v="2"/>
    <x v="0"/>
  </r>
  <r>
    <x v="3"/>
    <n v="1197831"/>
    <x v="288"/>
    <x v="2"/>
    <x v="24"/>
    <x v="27"/>
    <x v="3"/>
    <n v="50"/>
    <x v="20"/>
    <x v="140"/>
    <n v="123750"/>
    <n v="0.45"/>
    <x v="2"/>
    <x v="0"/>
  </r>
  <r>
    <x v="3"/>
    <n v="1197831"/>
    <x v="288"/>
    <x v="2"/>
    <x v="24"/>
    <x v="27"/>
    <x v="4"/>
    <n v="55.000000000000007"/>
    <x v="31"/>
    <x v="173"/>
    <n v="74250"/>
    <n v="0.3"/>
    <x v="2"/>
    <x v="4"/>
  </r>
  <r>
    <x v="3"/>
    <n v="1197831"/>
    <x v="288"/>
    <x v="2"/>
    <x v="24"/>
    <x v="27"/>
    <x v="5"/>
    <n v="60.000000000000007"/>
    <x v="6"/>
    <x v="34"/>
    <n v="247500.00000000003"/>
    <n v="0.5"/>
    <x v="2"/>
    <x v="12"/>
  </r>
  <r>
    <x v="3"/>
    <n v="1197831"/>
    <x v="320"/>
    <x v="2"/>
    <x v="24"/>
    <x v="27"/>
    <x v="0"/>
    <n v="50"/>
    <x v="28"/>
    <x v="75"/>
    <n v="155000"/>
    <n v="0.39999999999999997"/>
    <x v="2"/>
    <x v="0"/>
  </r>
  <r>
    <x v="3"/>
    <n v="1197831"/>
    <x v="320"/>
    <x v="2"/>
    <x v="24"/>
    <x v="27"/>
    <x v="1"/>
    <n v="55.000000000000007"/>
    <x v="28"/>
    <x v="101"/>
    <n v="170500"/>
    <n v="0.39999999999999997"/>
    <x v="2"/>
    <x v="4"/>
  </r>
  <r>
    <x v="3"/>
    <n v="1197831"/>
    <x v="320"/>
    <x v="2"/>
    <x v="24"/>
    <x v="27"/>
    <x v="2"/>
    <n v="50"/>
    <x v="8"/>
    <x v="10"/>
    <n v="184999.99999999997"/>
    <n v="0.39999999999999997"/>
    <x v="2"/>
    <x v="0"/>
  </r>
  <r>
    <x v="3"/>
    <n v="1197831"/>
    <x v="320"/>
    <x v="2"/>
    <x v="24"/>
    <x v="27"/>
    <x v="3"/>
    <n v="50"/>
    <x v="27"/>
    <x v="47"/>
    <n v="131250"/>
    <n v="0.5"/>
    <x v="2"/>
    <x v="0"/>
  </r>
  <r>
    <x v="3"/>
    <n v="1197831"/>
    <x v="320"/>
    <x v="2"/>
    <x v="24"/>
    <x v="27"/>
    <x v="4"/>
    <n v="55.000000000000007"/>
    <x v="27"/>
    <x v="171"/>
    <n v="101062.50000000001"/>
    <n v="0.35"/>
    <x v="2"/>
    <x v="4"/>
  </r>
  <r>
    <x v="0"/>
    <n v="1197831"/>
    <x v="320"/>
    <x v="2"/>
    <x v="24"/>
    <x v="27"/>
    <x v="5"/>
    <n v="65"/>
    <x v="9"/>
    <x v="98"/>
    <n v="286000"/>
    <n v="0.55000000000000004"/>
    <x v="2"/>
    <x v="5"/>
  </r>
  <r>
    <x v="0"/>
    <n v="1197831"/>
    <x v="353"/>
    <x v="2"/>
    <x v="24"/>
    <x v="27"/>
    <x v="0"/>
    <n v="50"/>
    <x v="29"/>
    <x v="68"/>
    <n v="150000"/>
    <n v="0.39999999999999997"/>
    <x v="2"/>
    <x v="0"/>
  </r>
  <r>
    <x v="0"/>
    <n v="1197831"/>
    <x v="353"/>
    <x v="2"/>
    <x v="24"/>
    <x v="27"/>
    <x v="1"/>
    <n v="55.000000000000007"/>
    <x v="29"/>
    <x v="70"/>
    <n v="165000"/>
    <n v="0.39999999999999997"/>
    <x v="2"/>
    <x v="4"/>
  </r>
  <r>
    <x v="0"/>
    <n v="1197831"/>
    <x v="353"/>
    <x v="2"/>
    <x v="24"/>
    <x v="27"/>
    <x v="2"/>
    <n v="50"/>
    <x v="8"/>
    <x v="10"/>
    <n v="184999.99999999997"/>
    <n v="0.39999999999999997"/>
    <x v="2"/>
    <x v="0"/>
  </r>
  <r>
    <x v="0"/>
    <n v="1197831"/>
    <x v="353"/>
    <x v="2"/>
    <x v="24"/>
    <x v="27"/>
    <x v="3"/>
    <n v="50"/>
    <x v="33"/>
    <x v="343"/>
    <n v="118750"/>
    <n v="0.5"/>
    <x v="2"/>
    <x v="0"/>
  </r>
  <r>
    <x v="2"/>
    <n v="1197831"/>
    <x v="353"/>
    <x v="2"/>
    <x v="24"/>
    <x v="27"/>
    <x v="4"/>
    <n v="55.000000000000007"/>
    <x v="33"/>
    <x v="347"/>
    <n v="91437.5"/>
    <n v="0.35"/>
    <x v="2"/>
    <x v="4"/>
  </r>
  <r>
    <x v="2"/>
    <n v="1197831"/>
    <x v="353"/>
    <x v="2"/>
    <x v="24"/>
    <x v="27"/>
    <x v="5"/>
    <n v="60"/>
    <x v="26"/>
    <x v="93"/>
    <n v="239250.00000000003"/>
    <n v="0.55000000000000004"/>
    <x v="2"/>
    <x v="3"/>
  </r>
  <r>
    <x v="2"/>
    <n v="1197831"/>
    <x v="381"/>
    <x v="2"/>
    <x v="24"/>
    <x v="27"/>
    <x v="0"/>
    <n v="55.000000000000007"/>
    <x v="21"/>
    <x v="107"/>
    <n v="148500"/>
    <n v="0.39999999999999997"/>
    <x v="2"/>
    <x v="4"/>
  </r>
  <r>
    <x v="2"/>
    <n v="1197831"/>
    <x v="381"/>
    <x v="2"/>
    <x v="24"/>
    <x v="27"/>
    <x v="1"/>
    <n v="55.000000000000007"/>
    <x v="22"/>
    <x v="329"/>
    <n v="137500"/>
    <n v="0.39999999999999997"/>
    <x v="2"/>
    <x v="4"/>
  </r>
  <r>
    <x v="2"/>
    <n v="1197831"/>
    <x v="381"/>
    <x v="2"/>
    <x v="24"/>
    <x v="27"/>
    <x v="2"/>
    <n v="60"/>
    <x v="21"/>
    <x v="71"/>
    <n v="162000"/>
    <n v="0.39999999999999997"/>
    <x v="2"/>
    <x v="3"/>
  </r>
  <r>
    <x v="2"/>
    <n v="1197831"/>
    <x v="381"/>
    <x v="2"/>
    <x v="24"/>
    <x v="27"/>
    <x v="3"/>
    <n v="60"/>
    <x v="46"/>
    <x v="49"/>
    <n v="120000"/>
    <n v="0.5"/>
    <x v="2"/>
    <x v="3"/>
  </r>
  <r>
    <x v="2"/>
    <n v="1197831"/>
    <x v="381"/>
    <x v="2"/>
    <x v="24"/>
    <x v="27"/>
    <x v="4"/>
    <n v="55.000000000000007"/>
    <x v="46"/>
    <x v="139"/>
    <n v="77000"/>
    <n v="0.35"/>
    <x v="2"/>
    <x v="4"/>
  </r>
  <r>
    <x v="2"/>
    <n v="1197831"/>
    <x v="381"/>
    <x v="2"/>
    <x v="24"/>
    <x v="27"/>
    <x v="5"/>
    <n v="50"/>
    <x v="22"/>
    <x v="65"/>
    <n v="171875"/>
    <n v="0.55000000000000004"/>
    <x v="2"/>
    <x v="0"/>
  </r>
  <r>
    <x v="2"/>
    <n v="1197831"/>
    <x v="410"/>
    <x v="2"/>
    <x v="24"/>
    <x v="27"/>
    <x v="0"/>
    <n v="40"/>
    <x v="30"/>
    <x v="328"/>
    <n v="91999.999999999985"/>
    <n v="0.39999999999999997"/>
    <x v="2"/>
    <x v="1"/>
  </r>
  <r>
    <x v="2"/>
    <n v="1197831"/>
    <x v="410"/>
    <x v="2"/>
    <x v="24"/>
    <x v="27"/>
    <x v="1"/>
    <n v="40"/>
    <x v="30"/>
    <x v="328"/>
    <n v="91999.999999999985"/>
    <n v="0.39999999999999997"/>
    <x v="2"/>
    <x v="1"/>
  </r>
  <r>
    <x v="2"/>
    <n v="1197831"/>
    <x v="410"/>
    <x v="2"/>
    <x v="24"/>
    <x v="27"/>
    <x v="2"/>
    <n v="45"/>
    <x v="27"/>
    <x v="44"/>
    <n v="94499.999999999985"/>
    <n v="0.39999999999999997"/>
    <x v="2"/>
    <x v="2"/>
  </r>
  <r>
    <x v="2"/>
    <n v="1197831"/>
    <x v="410"/>
    <x v="2"/>
    <x v="24"/>
    <x v="27"/>
    <x v="3"/>
    <n v="45"/>
    <x v="47"/>
    <x v="156"/>
    <n v="84375"/>
    <n v="0.5"/>
    <x v="2"/>
    <x v="2"/>
  </r>
  <r>
    <x v="2"/>
    <n v="1197831"/>
    <x v="410"/>
    <x v="2"/>
    <x v="24"/>
    <x v="27"/>
    <x v="4"/>
    <n v="35"/>
    <x v="44"/>
    <x v="208"/>
    <n v="42875"/>
    <n v="0.35"/>
    <x v="2"/>
    <x v="8"/>
  </r>
  <r>
    <x v="2"/>
    <n v="1197831"/>
    <x v="410"/>
    <x v="2"/>
    <x v="24"/>
    <x v="27"/>
    <x v="5"/>
    <n v="45"/>
    <x v="27"/>
    <x v="44"/>
    <n v="129937.50000000001"/>
    <n v="0.55000000000000004"/>
    <x v="2"/>
    <x v="2"/>
  </r>
  <r>
    <x v="2"/>
    <n v="1197831"/>
    <x v="442"/>
    <x v="2"/>
    <x v="24"/>
    <x v="27"/>
    <x v="0"/>
    <n v="35"/>
    <x v="21"/>
    <x v="44"/>
    <n v="94499.999999999985"/>
    <n v="0.39999999999999997"/>
    <x v="2"/>
    <x v="8"/>
  </r>
  <r>
    <x v="2"/>
    <n v="1197831"/>
    <x v="442"/>
    <x v="2"/>
    <x v="24"/>
    <x v="27"/>
    <x v="1"/>
    <n v="35"/>
    <x v="21"/>
    <x v="44"/>
    <n v="94499.999999999985"/>
    <n v="0.39999999999999997"/>
    <x v="2"/>
    <x v="8"/>
  </r>
  <r>
    <x v="2"/>
    <n v="1197831"/>
    <x v="442"/>
    <x v="2"/>
    <x v="24"/>
    <x v="27"/>
    <x v="2"/>
    <n v="60"/>
    <x v="24"/>
    <x v="11"/>
    <n v="144000"/>
    <n v="0.39999999999999997"/>
    <x v="2"/>
    <x v="3"/>
  </r>
  <r>
    <x v="2"/>
    <n v="1197831"/>
    <x v="442"/>
    <x v="2"/>
    <x v="24"/>
    <x v="27"/>
    <x v="3"/>
    <n v="60"/>
    <x v="31"/>
    <x v="51"/>
    <n v="135000"/>
    <n v="0.5"/>
    <x v="2"/>
    <x v="3"/>
  </r>
  <r>
    <x v="2"/>
    <n v="1197831"/>
    <x v="442"/>
    <x v="2"/>
    <x v="24"/>
    <x v="27"/>
    <x v="4"/>
    <n v="54.999999999999993"/>
    <x v="32"/>
    <x v="330"/>
    <n v="81812.499999999985"/>
    <n v="0.35"/>
    <x v="2"/>
    <x v="13"/>
  </r>
  <r>
    <x v="2"/>
    <n v="1197831"/>
    <x v="442"/>
    <x v="2"/>
    <x v="24"/>
    <x v="27"/>
    <x v="5"/>
    <n v="65"/>
    <x v="22"/>
    <x v="114"/>
    <n v="223437.50000000003"/>
    <n v="0.55000000000000004"/>
    <x v="2"/>
    <x v="5"/>
  </r>
  <r>
    <x v="0"/>
    <n v="1197831"/>
    <x v="471"/>
    <x v="2"/>
    <x v="24"/>
    <x v="27"/>
    <x v="0"/>
    <n v="54.999999999999993"/>
    <x v="28"/>
    <x v="461"/>
    <n v="170499.99999999997"/>
    <n v="0.39999999999999997"/>
    <x v="2"/>
    <x v="13"/>
  </r>
  <r>
    <x v="0"/>
    <n v="1197831"/>
    <x v="471"/>
    <x v="2"/>
    <x v="24"/>
    <x v="27"/>
    <x v="1"/>
    <n v="54.999999999999993"/>
    <x v="28"/>
    <x v="461"/>
    <n v="170499.99999999997"/>
    <n v="0.39999999999999997"/>
    <x v="2"/>
    <x v="13"/>
  </r>
  <r>
    <x v="0"/>
    <n v="1197831"/>
    <x v="471"/>
    <x v="2"/>
    <x v="24"/>
    <x v="27"/>
    <x v="2"/>
    <n v="60"/>
    <x v="21"/>
    <x v="71"/>
    <n v="162000"/>
    <n v="0.39999999999999997"/>
    <x v="2"/>
    <x v="3"/>
  </r>
  <r>
    <x v="0"/>
    <n v="1197831"/>
    <x v="471"/>
    <x v="2"/>
    <x v="24"/>
    <x v="27"/>
    <x v="3"/>
    <n v="60"/>
    <x v="27"/>
    <x v="39"/>
    <n v="157500"/>
    <n v="0.5"/>
    <x v="2"/>
    <x v="3"/>
  </r>
  <r>
    <x v="0"/>
    <n v="1197831"/>
    <x v="471"/>
    <x v="2"/>
    <x v="24"/>
    <x v="27"/>
    <x v="4"/>
    <n v="54.999999999999993"/>
    <x v="33"/>
    <x v="325"/>
    <n v="91437.499999999985"/>
    <n v="0.35"/>
    <x v="2"/>
    <x v="13"/>
  </r>
  <r>
    <x v="0"/>
    <n v="1197831"/>
    <x v="471"/>
    <x v="2"/>
    <x v="24"/>
    <x v="27"/>
    <x v="5"/>
    <n v="65"/>
    <x v="26"/>
    <x v="84"/>
    <n v="259187.50000000003"/>
    <n v="0.55000000000000004"/>
    <x v="2"/>
    <x v="5"/>
  </r>
  <r>
    <x v="0"/>
    <n v="1128299"/>
    <x v="187"/>
    <x v="2"/>
    <x v="24"/>
    <x v="27"/>
    <x v="0"/>
    <n v="29.999999999999993"/>
    <x v="32"/>
    <x v="545"/>
    <n v="44624.999999999985"/>
    <n v="0.35"/>
    <x v="2"/>
    <x v="58"/>
  </r>
  <r>
    <x v="0"/>
    <n v="1128299"/>
    <x v="187"/>
    <x v="2"/>
    <x v="24"/>
    <x v="27"/>
    <x v="1"/>
    <n v="40"/>
    <x v="32"/>
    <x v="235"/>
    <n v="68000"/>
    <n v="0.4"/>
    <x v="2"/>
    <x v="1"/>
  </r>
  <r>
    <x v="0"/>
    <n v="1128299"/>
    <x v="187"/>
    <x v="2"/>
    <x v="24"/>
    <x v="27"/>
    <x v="2"/>
    <n v="40"/>
    <x v="32"/>
    <x v="235"/>
    <n v="59499.999999999993"/>
    <n v="0.35"/>
    <x v="2"/>
    <x v="1"/>
  </r>
  <r>
    <x v="0"/>
    <n v="1128299"/>
    <x v="187"/>
    <x v="2"/>
    <x v="24"/>
    <x v="27"/>
    <x v="3"/>
    <n v="40"/>
    <x v="34"/>
    <x v="236"/>
    <n v="38500"/>
    <n v="0.35"/>
    <x v="2"/>
    <x v="1"/>
  </r>
  <r>
    <x v="0"/>
    <n v="1128299"/>
    <x v="187"/>
    <x v="2"/>
    <x v="24"/>
    <x v="27"/>
    <x v="4"/>
    <n v="45.000000000000007"/>
    <x v="37"/>
    <x v="458"/>
    <n v="30375.000000000004"/>
    <n v="0.3"/>
    <x v="2"/>
    <x v="14"/>
  </r>
  <r>
    <x v="0"/>
    <n v="1128299"/>
    <x v="187"/>
    <x v="2"/>
    <x v="24"/>
    <x v="27"/>
    <x v="5"/>
    <n v="40"/>
    <x v="32"/>
    <x v="235"/>
    <n v="42500"/>
    <n v="0.25"/>
    <x v="2"/>
    <x v="1"/>
  </r>
  <r>
    <x v="0"/>
    <n v="1128299"/>
    <x v="697"/>
    <x v="2"/>
    <x v="24"/>
    <x v="27"/>
    <x v="0"/>
    <n v="29.999999999999993"/>
    <x v="33"/>
    <x v="546"/>
    <n v="49874.999999999985"/>
    <n v="0.35"/>
    <x v="2"/>
    <x v="58"/>
  </r>
  <r>
    <x v="0"/>
    <n v="1128299"/>
    <x v="697"/>
    <x v="2"/>
    <x v="24"/>
    <x v="27"/>
    <x v="1"/>
    <n v="40"/>
    <x v="47"/>
    <x v="149"/>
    <n v="60000"/>
    <n v="0.4"/>
    <x v="2"/>
    <x v="1"/>
  </r>
  <r>
    <x v="0"/>
    <n v="1128299"/>
    <x v="697"/>
    <x v="2"/>
    <x v="24"/>
    <x v="27"/>
    <x v="2"/>
    <n v="40"/>
    <x v="47"/>
    <x v="149"/>
    <n v="52500"/>
    <n v="0.35"/>
    <x v="2"/>
    <x v="1"/>
  </r>
  <r>
    <x v="0"/>
    <n v="1128299"/>
    <x v="697"/>
    <x v="2"/>
    <x v="25"/>
    <x v="28"/>
    <x v="3"/>
    <n v="40"/>
    <x v="37"/>
    <x v="125"/>
    <n v="31499.999999999996"/>
    <n v="0.35"/>
    <x v="2"/>
    <x v="1"/>
  </r>
  <r>
    <x v="0"/>
    <n v="1128299"/>
    <x v="697"/>
    <x v="2"/>
    <x v="25"/>
    <x v="28"/>
    <x v="4"/>
    <n v="45.000000000000007"/>
    <x v="42"/>
    <x v="311"/>
    <n v="20250.000000000004"/>
    <n v="0.3"/>
    <x v="2"/>
    <x v="15"/>
  </r>
  <r>
    <x v="0"/>
    <n v="1128299"/>
    <x v="697"/>
    <x v="2"/>
    <x v="25"/>
    <x v="28"/>
    <x v="5"/>
    <n v="40"/>
    <x v="44"/>
    <x v="162"/>
    <n v="35000"/>
    <n v="0.25"/>
    <x v="2"/>
    <x v="1"/>
  </r>
  <r>
    <x v="0"/>
    <n v="1128299"/>
    <x v="227"/>
    <x v="2"/>
    <x v="25"/>
    <x v="28"/>
    <x v="0"/>
    <n v="40"/>
    <x v="23"/>
    <x v="46"/>
    <n v="70000"/>
    <n v="0.35"/>
    <x v="2"/>
    <x v="1"/>
  </r>
  <r>
    <x v="0"/>
    <n v="1128299"/>
    <x v="227"/>
    <x v="2"/>
    <x v="25"/>
    <x v="28"/>
    <x v="1"/>
    <n v="50"/>
    <x v="44"/>
    <x v="160"/>
    <n v="70000"/>
    <n v="0.4"/>
    <x v="2"/>
    <x v="0"/>
  </r>
  <r>
    <x v="0"/>
    <n v="1128299"/>
    <x v="227"/>
    <x v="2"/>
    <x v="25"/>
    <x v="28"/>
    <x v="2"/>
    <n v="50"/>
    <x v="44"/>
    <x v="160"/>
    <n v="61249.999999999993"/>
    <n v="0.35"/>
    <x v="2"/>
    <x v="0"/>
  </r>
  <r>
    <x v="0"/>
    <n v="1128299"/>
    <x v="227"/>
    <x v="2"/>
    <x v="25"/>
    <x v="28"/>
    <x v="3"/>
    <n v="50"/>
    <x v="37"/>
    <x v="128"/>
    <n v="39375"/>
    <n v="0.35"/>
    <x v="2"/>
    <x v="0"/>
  </r>
  <r>
    <x v="0"/>
    <n v="1128299"/>
    <x v="227"/>
    <x v="2"/>
    <x v="25"/>
    <x v="28"/>
    <x v="4"/>
    <n v="55.000000000000007"/>
    <x v="35"/>
    <x v="392"/>
    <n v="20625.000000000004"/>
    <n v="0.3"/>
    <x v="2"/>
    <x v="4"/>
  </r>
  <r>
    <x v="0"/>
    <n v="1128299"/>
    <x v="227"/>
    <x v="2"/>
    <x v="25"/>
    <x v="28"/>
    <x v="5"/>
    <n v="50"/>
    <x v="45"/>
    <x v="133"/>
    <n v="40625"/>
    <n v="0.25"/>
    <x v="2"/>
    <x v="0"/>
  </r>
  <r>
    <x v="0"/>
    <n v="1128299"/>
    <x v="246"/>
    <x v="2"/>
    <x v="25"/>
    <x v="28"/>
    <x v="0"/>
    <n v="50"/>
    <x v="23"/>
    <x v="53"/>
    <n v="87500"/>
    <n v="0.35"/>
    <x v="2"/>
    <x v="0"/>
  </r>
  <r>
    <x v="0"/>
    <n v="1128299"/>
    <x v="246"/>
    <x v="2"/>
    <x v="25"/>
    <x v="28"/>
    <x v="1"/>
    <n v="55.000000000000007"/>
    <x v="48"/>
    <x v="207"/>
    <n v="66000.000000000015"/>
    <n v="0.4"/>
    <x v="2"/>
    <x v="4"/>
  </r>
  <r>
    <x v="0"/>
    <n v="1128299"/>
    <x v="246"/>
    <x v="2"/>
    <x v="25"/>
    <x v="28"/>
    <x v="2"/>
    <n v="55.000000000000007"/>
    <x v="44"/>
    <x v="137"/>
    <n v="67375"/>
    <n v="0.35"/>
    <x v="2"/>
    <x v="4"/>
  </r>
  <r>
    <x v="0"/>
    <n v="1128299"/>
    <x v="246"/>
    <x v="2"/>
    <x v="25"/>
    <x v="28"/>
    <x v="3"/>
    <n v="50"/>
    <x v="43"/>
    <x v="145"/>
    <n v="43750"/>
    <n v="0.35"/>
    <x v="2"/>
    <x v="0"/>
  </r>
  <r>
    <x v="0"/>
    <n v="1128299"/>
    <x v="246"/>
    <x v="2"/>
    <x v="25"/>
    <x v="28"/>
    <x v="4"/>
    <n v="55.000000000000007"/>
    <x v="42"/>
    <x v="190"/>
    <n v="24750.000000000004"/>
    <n v="0.3"/>
    <x v="2"/>
    <x v="4"/>
  </r>
  <r>
    <x v="0"/>
    <n v="1128299"/>
    <x v="246"/>
    <x v="2"/>
    <x v="25"/>
    <x v="28"/>
    <x v="5"/>
    <n v="70"/>
    <x v="45"/>
    <x v="157"/>
    <n v="56875"/>
    <n v="0.25"/>
    <x v="2"/>
    <x v="6"/>
  </r>
  <r>
    <x v="0"/>
    <n v="1128299"/>
    <x v="277"/>
    <x v="2"/>
    <x v="25"/>
    <x v="28"/>
    <x v="0"/>
    <n v="50"/>
    <x v="27"/>
    <x v="47"/>
    <n v="91875"/>
    <n v="0.35"/>
    <x v="2"/>
    <x v="0"/>
  </r>
  <r>
    <x v="0"/>
    <n v="1128299"/>
    <x v="277"/>
    <x v="2"/>
    <x v="25"/>
    <x v="28"/>
    <x v="1"/>
    <n v="55.000000000000007"/>
    <x v="47"/>
    <x v="141"/>
    <n v="82500.000000000015"/>
    <n v="0.4"/>
    <x v="2"/>
    <x v="4"/>
  </r>
  <r>
    <x v="0"/>
    <n v="1128299"/>
    <x v="277"/>
    <x v="2"/>
    <x v="25"/>
    <x v="28"/>
    <x v="2"/>
    <n v="55.000000000000007"/>
    <x v="46"/>
    <x v="139"/>
    <n v="77000"/>
    <n v="0.35"/>
    <x v="2"/>
    <x v="4"/>
  </r>
  <r>
    <x v="0"/>
    <n v="1128299"/>
    <x v="277"/>
    <x v="2"/>
    <x v="25"/>
    <x v="28"/>
    <x v="3"/>
    <n v="50"/>
    <x v="48"/>
    <x v="149"/>
    <n v="52500"/>
    <n v="0.35"/>
    <x v="2"/>
    <x v="0"/>
  </r>
  <r>
    <x v="0"/>
    <n v="1128299"/>
    <x v="277"/>
    <x v="2"/>
    <x v="25"/>
    <x v="28"/>
    <x v="4"/>
    <n v="55.000000000000007"/>
    <x v="40"/>
    <x v="131"/>
    <n v="33000"/>
    <n v="0.3"/>
    <x v="2"/>
    <x v="4"/>
  </r>
  <r>
    <x v="0"/>
    <n v="1128299"/>
    <x v="277"/>
    <x v="2"/>
    <x v="25"/>
    <x v="28"/>
    <x v="5"/>
    <n v="70"/>
    <x v="47"/>
    <x v="47"/>
    <n v="65625"/>
    <n v="0.25"/>
    <x v="2"/>
    <x v="6"/>
  </r>
  <r>
    <x v="0"/>
    <n v="1128299"/>
    <x v="307"/>
    <x v="2"/>
    <x v="25"/>
    <x v="28"/>
    <x v="0"/>
    <n v="50"/>
    <x v="22"/>
    <x v="65"/>
    <n v="109375"/>
    <n v="0.35"/>
    <x v="2"/>
    <x v="0"/>
  </r>
  <r>
    <x v="0"/>
    <n v="1128299"/>
    <x v="307"/>
    <x v="2"/>
    <x v="25"/>
    <x v="28"/>
    <x v="1"/>
    <n v="55.000000000000007"/>
    <x v="33"/>
    <x v="347"/>
    <n v="104500.00000000001"/>
    <n v="0.4"/>
    <x v="2"/>
    <x v="4"/>
  </r>
  <r>
    <x v="0"/>
    <n v="1128299"/>
    <x v="307"/>
    <x v="2"/>
    <x v="25"/>
    <x v="28"/>
    <x v="2"/>
    <n v="55.000000000000007"/>
    <x v="33"/>
    <x v="347"/>
    <n v="91437.5"/>
    <n v="0.35"/>
    <x v="2"/>
    <x v="4"/>
  </r>
  <r>
    <x v="0"/>
    <n v="1128299"/>
    <x v="307"/>
    <x v="2"/>
    <x v="25"/>
    <x v="28"/>
    <x v="3"/>
    <n v="50"/>
    <x v="44"/>
    <x v="160"/>
    <n v="61249.999999999993"/>
    <n v="0.35"/>
    <x v="2"/>
    <x v="0"/>
  </r>
  <r>
    <x v="0"/>
    <n v="1128299"/>
    <x v="307"/>
    <x v="2"/>
    <x v="25"/>
    <x v="28"/>
    <x v="4"/>
    <n v="55.000000000000007"/>
    <x v="37"/>
    <x v="196"/>
    <n v="37125"/>
    <n v="0.3"/>
    <x v="2"/>
    <x v="4"/>
  </r>
  <r>
    <x v="0"/>
    <n v="1128299"/>
    <x v="307"/>
    <x v="2"/>
    <x v="25"/>
    <x v="28"/>
    <x v="5"/>
    <n v="70"/>
    <x v="27"/>
    <x v="246"/>
    <n v="91875"/>
    <n v="0.25"/>
    <x v="2"/>
    <x v="6"/>
  </r>
  <r>
    <x v="0"/>
    <n v="1128299"/>
    <x v="336"/>
    <x v="2"/>
    <x v="25"/>
    <x v="28"/>
    <x v="0"/>
    <n v="50"/>
    <x v="21"/>
    <x v="73"/>
    <n v="118124.99999999999"/>
    <n v="0.35"/>
    <x v="2"/>
    <x v="0"/>
  </r>
  <r>
    <x v="0"/>
    <n v="1128299"/>
    <x v="336"/>
    <x v="2"/>
    <x v="25"/>
    <x v="28"/>
    <x v="1"/>
    <n v="55.000000000000007"/>
    <x v="27"/>
    <x v="171"/>
    <n v="115500.00000000003"/>
    <n v="0.4"/>
    <x v="2"/>
    <x v="4"/>
  </r>
  <r>
    <x v="0"/>
    <n v="1128299"/>
    <x v="336"/>
    <x v="2"/>
    <x v="25"/>
    <x v="28"/>
    <x v="2"/>
    <n v="55.000000000000007"/>
    <x v="33"/>
    <x v="347"/>
    <n v="91437.5"/>
    <n v="0.35"/>
    <x v="2"/>
    <x v="4"/>
  </r>
  <r>
    <x v="0"/>
    <n v="1128299"/>
    <x v="336"/>
    <x v="2"/>
    <x v="25"/>
    <x v="28"/>
    <x v="3"/>
    <n v="50"/>
    <x v="47"/>
    <x v="205"/>
    <n v="65625"/>
    <n v="0.35"/>
    <x v="2"/>
    <x v="0"/>
  </r>
  <r>
    <x v="0"/>
    <n v="1128299"/>
    <x v="336"/>
    <x v="2"/>
    <x v="25"/>
    <x v="28"/>
    <x v="4"/>
    <n v="55.000000000000007"/>
    <x v="32"/>
    <x v="257"/>
    <n v="70125"/>
    <n v="0.3"/>
    <x v="2"/>
    <x v="4"/>
  </r>
  <r>
    <x v="0"/>
    <n v="1128299"/>
    <x v="336"/>
    <x v="2"/>
    <x v="25"/>
    <x v="28"/>
    <x v="5"/>
    <n v="70"/>
    <x v="32"/>
    <x v="43"/>
    <n v="74375"/>
    <n v="0.25"/>
    <x v="2"/>
    <x v="6"/>
  </r>
  <r>
    <x v="0"/>
    <n v="1128299"/>
    <x v="368"/>
    <x v="2"/>
    <x v="25"/>
    <x v="28"/>
    <x v="0"/>
    <n v="55.000000000000007"/>
    <x v="22"/>
    <x v="329"/>
    <n v="120312.50000000001"/>
    <n v="0.35"/>
    <x v="2"/>
    <x v="4"/>
  </r>
  <r>
    <x v="0"/>
    <n v="1128299"/>
    <x v="368"/>
    <x v="2"/>
    <x v="25"/>
    <x v="28"/>
    <x v="1"/>
    <n v="60.000000000000007"/>
    <x v="30"/>
    <x v="226"/>
    <n v="138000.00000000003"/>
    <n v="0.4"/>
    <x v="2"/>
    <x v="12"/>
  </r>
  <r>
    <x v="0"/>
    <n v="1128299"/>
    <x v="368"/>
    <x v="2"/>
    <x v="25"/>
    <x v="28"/>
    <x v="2"/>
    <n v="55.000000000000007"/>
    <x v="31"/>
    <x v="173"/>
    <n v="86625"/>
    <n v="0.35"/>
    <x v="2"/>
    <x v="4"/>
  </r>
  <r>
    <x v="0"/>
    <n v="1128299"/>
    <x v="368"/>
    <x v="2"/>
    <x v="25"/>
    <x v="28"/>
    <x v="3"/>
    <n v="55.000000000000007"/>
    <x v="46"/>
    <x v="139"/>
    <n v="77000"/>
    <n v="0.35"/>
    <x v="2"/>
    <x v="4"/>
  </r>
  <r>
    <x v="0"/>
    <n v="1128299"/>
    <x v="368"/>
    <x v="2"/>
    <x v="25"/>
    <x v="28"/>
    <x v="4"/>
    <n v="65"/>
    <x v="46"/>
    <x v="50"/>
    <n v="78000"/>
    <n v="0.3"/>
    <x v="2"/>
    <x v="5"/>
  </r>
  <r>
    <x v="0"/>
    <n v="1128299"/>
    <x v="368"/>
    <x v="2"/>
    <x v="25"/>
    <x v="28"/>
    <x v="5"/>
    <n v="70"/>
    <x v="47"/>
    <x v="47"/>
    <n v="65625"/>
    <n v="0.25"/>
    <x v="2"/>
    <x v="6"/>
  </r>
  <r>
    <x v="0"/>
    <n v="1128299"/>
    <x v="400"/>
    <x v="2"/>
    <x v="25"/>
    <x v="28"/>
    <x v="0"/>
    <n v="45.000000000000007"/>
    <x v="30"/>
    <x v="331"/>
    <n v="90562.5"/>
    <n v="0.35"/>
    <x v="2"/>
    <x v="14"/>
  </r>
  <r>
    <x v="0"/>
    <n v="1128299"/>
    <x v="400"/>
    <x v="2"/>
    <x v="25"/>
    <x v="28"/>
    <x v="1"/>
    <n v="50.000000000000014"/>
    <x v="30"/>
    <x v="450"/>
    <n v="115000.00000000003"/>
    <n v="0.4"/>
    <x v="2"/>
    <x v="35"/>
  </r>
  <r>
    <x v="0"/>
    <n v="1128299"/>
    <x v="400"/>
    <x v="2"/>
    <x v="25"/>
    <x v="28"/>
    <x v="2"/>
    <n v="45.000000000000007"/>
    <x v="32"/>
    <x v="547"/>
    <n v="66937.5"/>
    <n v="0.35"/>
    <x v="2"/>
    <x v="14"/>
  </r>
  <r>
    <x v="0"/>
    <n v="1128299"/>
    <x v="400"/>
    <x v="2"/>
    <x v="25"/>
    <x v="28"/>
    <x v="3"/>
    <n v="45.000000000000007"/>
    <x v="47"/>
    <x v="479"/>
    <n v="59062.500000000007"/>
    <n v="0.35"/>
    <x v="2"/>
    <x v="14"/>
  </r>
  <r>
    <x v="0"/>
    <n v="1128299"/>
    <x v="400"/>
    <x v="2"/>
    <x v="25"/>
    <x v="28"/>
    <x v="4"/>
    <n v="55.000000000000007"/>
    <x v="47"/>
    <x v="141"/>
    <n v="61875.000000000007"/>
    <n v="0.3"/>
    <x v="2"/>
    <x v="4"/>
  </r>
  <r>
    <x v="0"/>
    <n v="1128299"/>
    <x v="400"/>
    <x v="2"/>
    <x v="25"/>
    <x v="28"/>
    <x v="5"/>
    <n v="60.000000000000007"/>
    <x v="32"/>
    <x v="228"/>
    <n v="63750.000000000007"/>
    <n v="0.25"/>
    <x v="2"/>
    <x v="12"/>
  </r>
  <r>
    <x v="0"/>
    <n v="1128299"/>
    <x v="429"/>
    <x v="2"/>
    <x v="25"/>
    <x v="28"/>
    <x v="0"/>
    <n v="45.000000000000007"/>
    <x v="23"/>
    <x v="224"/>
    <n v="78750"/>
    <n v="0.35"/>
    <x v="2"/>
    <x v="14"/>
  </r>
  <r>
    <x v="0"/>
    <n v="1128299"/>
    <x v="429"/>
    <x v="2"/>
    <x v="25"/>
    <x v="28"/>
    <x v="1"/>
    <n v="50.000000000000014"/>
    <x v="23"/>
    <x v="447"/>
    <n v="100000.00000000003"/>
    <n v="0.4"/>
    <x v="2"/>
    <x v="35"/>
  </r>
  <r>
    <x v="0"/>
    <n v="1128299"/>
    <x v="429"/>
    <x v="2"/>
    <x v="25"/>
    <x v="28"/>
    <x v="2"/>
    <n v="45.000000000000007"/>
    <x v="45"/>
    <x v="138"/>
    <n v="51187.500000000007"/>
    <n v="0.35"/>
    <x v="2"/>
    <x v="15"/>
  </r>
  <r>
    <x v="0"/>
    <n v="1128299"/>
    <x v="429"/>
    <x v="2"/>
    <x v="25"/>
    <x v="28"/>
    <x v="3"/>
    <n v="45.000000000000007"/>
    <x v="48"/>
    <x v="142"/>
    <n v="47250.000000000007"/>
    <n v="0.35"/>
    <x v="2"/>
    <x v="15"/>
  </r>
  <r>
    <x v="0"/>
    <n v="1128299"/>
    <x v="429"/>
    <x v="2"/>
    <x v="25"/>
    <x v="28"/>
    <x v="4"/>
    <n v="55.000000000000007"/>
    <x v="34"/>
    <x v="395"/>
    <n v="45375.000000000007"/>
    <n v="0.3"/>
    <x v="2"/>
    <x v="4"/>
  </r>
  <r>
    <x v="0"/>
    <n v="1128299"/>
    <x v="429"/>
    <x v="2"/>
    <x v="25"/>
    <x v="28"/>
    <x v="5"/>
    <n v="60.000000000000007"/>
    <x v="45"/>
    <x v="403"/>
    <n v="48750.000000000007"/>
    <n v="0.25"/>
    <x v="2"/>
    <x v="12"/>
  </r>
  <r>
    <x v="0"/>
    <n v="1128299"/>
    <x v="460"/>
    <x v="2"/>
    <x v="25"/>
    <x v="28"/>
    <x v="0"/>
    <n v="45.000000000000007"/>
    <x v="23"/>
    <x v="224"/>
    <n v="78750"/>
    <n v="0.35"/>
    <x v="2"/>
    <x v="14"/>
  </r>
  <r>
    <x v="0"/>
    <n v="1128299"/>
    <x v="460"/>
    <x v="2"/>
    <x v="25"/>
    <x v="28"/>
    <x v="1"/>
    <n v="50.000000000000014"/>
    <x v="27"/>
    <x v="418"/>
    <n v="105000.00000000003"/>
    <n v="0.4"/>
    <x v="2"/>
    <x v="35"/>
  </r>
  <r>
    <x v="0"/>
    <n v="1128299"/>
    <x v="460"/>
    <x v="2"/>
    <x v="25"/>
    <x v="28"/>
    <x v="2"/>
    <n v="45.000000000000007"/>
    <x v="47"/>
    <x v="479"/>
    <n v="59062.500000000007"/>
    <n v="0.35"/>
    <x v="2"/>
    <x v="14"/>
  </r>
  <r>
    <x v="0"/>
    <n v="1128299"/>
    <x v="460"/>
    <x v="2"/>
    <x v="25"/>
    <x v="28"/>
    <x v="3"/>
    <n v="45.000000000000007"/>
    <x v="44"/>
    <x v="341"/>
    <n v="55125.000000000007"/>
    <n v="0.35"/>
    <x v="2"/>
    <x v="14"/>
  </r>
  <r>
    <x v="0"/>
    <n v="1128299"/>
    <x v="460"/>
    <x v="2"/>
    <x v="25"/>
    <x v="28"/>
    <x v="4"/>
    <n v="55.000000000000007"/>
    <x v="48"/>
    <x v="207"/>
    <n v="49500.000000000007"/>
    <n v="0.3"/>
    <x v="2"/>
    <x v="4"/>
  </r>
  <r>
    <x v="0"/>
    <n v="1128299"/>
    <x v="460"/>
    <x v="2"/>
    <x v="25"/>
    <x v="28"/>
    <x v="5"/>
    <n v="60.000000000000007"/>
    <x v="32"/>
    <x v="228"/>
    <n v="63750.000000000007"/>
    <n v="0.25"/>
    <x v="2"/>
    <x v="12"/>
  </r>
  <r>
    <x v="0"/>
    <n v="1128299"/>
    <x v="489"/>
    <x v="2"/>
    <x v="25"/>
    <x v="28"/>
    <x v="0"/>
    <n v="45.000000000000007"/>
    <x v="22"/>
    <x v="225"/>
    <n v="98437.500000000015"/>
    <n v="0.35"/>
    <x v="2"/>
    <x v="15"/>
  </r>
  <r>
    <x v="0"/>
    <n v="1128299"/>
    <x v="489"/>
    <x v="2"/>
    <x v="25"/>
    <x v="28"/>
    <x v="1"/>
    <n v="50.000000000000014"/>
    <x v="22"/>
    <x v="446"/>
    <n v="125000.00000000006"/>
    <n v="0.4"/>
    <x v="2"/>
    <x v="36"/>
  </r>
  <r>
    <x v="4"/>
    <n v="1128299"/>
    <x v="489"/>
    <x v="2"/>
    <x v="25"/>
    <x v="28"/>
    <x v="2"/>
    <n v="45.000000000000007"/>
    <x v="32"/>
    <x v="547"/>
    <n v="66937.5"/>
    <n v="0.35"/>
    <x v="2"/>
    <x v="14"/>
  </r>
  <r>
    <x v="4"/>
    <n v="1128299"/>
    <x v="489"/>
    <x v="2"/>
    <x v="25"/>
    <x v="28"/>
    <x v="3"/>
    <n v="45.000000000000007"/>
    <x v="32"/>
    <x v="547"/>
    <n v="66937.5"/>
    <n v="0.35"/>
    <x v="2"/>
    <x v="14"/>
  </r>
  <r>
    <x v="4"/>
    <n v="1128299"/>
    <x v="489"/>
    <x v="2"/>
    <x v="25"/>
    <x v="28"/>
    <x v="4"/>
    <n v="55.000000000000007"/>
    <x v="44"/>
    <x v="137"/>
    <n v="57750.000000000007"/>
    <n v="0.3"/>
    <x v="2"/>
    <x v="4"/>
  </r>
  <r>
    <x v="4"/>
    <n v="1128299"/>
    <x v="489"/>
    <x v="2"/>
    <x v="25"/>
    <x v="28"/>
    <x v="5"/>
    <n v="60.000000000000007"/>
    <x v="31"/>
    <x v="219"/>
    <n v="67500.000000000015"/>
    <n v="0.25"/>
    <x v="2"/>
    <x v="12"/>
  </r>
  <r>
    <x v="4"/>
    <n v="1128299"/>
    <x v="190"/>
    <x v="2"/>
    <x v="25"/>
    <x v="28"/>
    <x v="0"/>
    <n v="34.999999999999993"/>
    <x v="33"/>
    <x v="548"/>
    <n v="58187.499999999985"/>
    <n v="0.35"/>
    <x v="2"/>
    <x v="70"/>
  </r>
  <r>
    <x v="4"/>
    <n v="1128299"/>
    <x v="190"/>
    <x v="2"/>
    <x v="25"/>
    <x v="28"/>
    <x v="1"/>
    <n v="45"/>
    <x v="33"/>
    <x v="117"/>
    <n v="85500"/>
    <n v="0.4"/>
    <x v="2"/>
    <x v="2"/>
  </r>
  <r>
    <x v="4"/>
    <n v="1128299"/>
    <x v="190"/>
    <x v="2"/>
    <x v="25"/>
    <x v="28"/>
    <x v="2"/>
    <n v="45"/>
    <x v="33"/>
    <x v="117"/>
    <n v="74812.5"/>
    <n v="0.35"/>
    <x v="2"/>
    <x v="2"/>
  </r>
  <r>
    <x v="4"/>
    <n v="1128299"/>
    <x v="190"/>
    <x v="2"/>
    <x v="25"/>
    <x v="28"/>
    <x v="3"/>
    <n v="45"/>
    <x v="45"/>
    <x v="326"/>
    <n v="51187.5"/>
    <n v="0.35"/>
    <x v="2"/>
    <x v="2"/>
  </r>
  <r>
    <x v="4"/>
    <n v="1128299"/>
    <x v="190"/>
    <x v="2"/>
    <x v="25"/>
    <x v="28"/>
    <x v="4"/>
    <n v="50.000000000000014"/>
    <x v="34"/>
    <x v="143"/>
    <n v="41250.000000000007"/>
    <n v="0.3"/>
    <x v="2"/>
    <x v="35"/>
  </r>
  <r>
    <x v="4"/>
    <n v="1128299"/>
    <x v="190"/>
    <x v="2"/>
    <x v="25"/>
    <x v="28"/>
    <x v="5"/>
    <n v="45"/>
    <x v="33"/>
    <x v="117"/>
    <n v="53437.5"/>
    <n v="0.25"/>
    <x v="2"/>
    <x v="2"/>
  </r>
  <r>
    <x v="4"/>
    <n v="1128299"/>
    <x v="700"/>
    <x v="2"/>
    <x v="25"/>
    <x v="28"/>
    <x v="0"/>
    <n v="34.999999999999993"/>
    <x v="27"/>
    <x v="549"/>
    <n v="64312.499999999985"/>
    <n v="0.35"/>
    <x v="2"/>
    <x v="70"/>
  </r>
  <r>
    <x v="4"/>
    <n v="1128299"/>
    <x v="700"/>
    <x v="2"/>
    <x v="25"/>
    <x v="28"/>
    <x v="1"/>
    <n v="45"/>
    <x v="32"/>
    <x v="174"/>
    <n v="76500"/>
    <n v="0.4"/>
    <x v="2"/>
    <x v="2"/>
  </r>
  <r>
    <x v="4"/>
    <n v="1128299"/>
    <x v="700"/>
    <x v="2"/>
    <x v="25"/>
    <x v="28"/>
    <x v="2"/>
    <n v="45"/>
    <x v="32"/>
    <x v="174"/>
    <n v="66937.5"/>
    <n v="0.35"/>
    <x v="2"/>
    <x v="2"/>
  </r>
  <r>
    <x v="4"/>
    <n v="1128299"/>
    <x v="700"/>
    <x v="2"/>
    <x v="26"/>
    <x v="29"/>
    <x v="3"/>
    <n v="45"/>
    <x v="34"/>
    <x v="118"/>
    <n v="43312.5"/>
    <n v="0.35"/>
    <x v="2"/>
    <x v="2"/>
  </r>
  <r>
    <x v="4"/>
    <n v="1128299"/>
    <x v="700"/>
    <x v="2"/>
    <x v="26"/>
    <x v="29"/>
    <x v="4"/>
    <n v="50.000000000000014"/>
    <x v="40"/>
    <x v="336"/>
    <n v="30000.000000000007"/>
    <n v="0.3"/>
    <x v="2"/>
    <x v="36"/>
  </r>
  <r>
    <x v="4"/>
    <n v="1128299"/>
    <x v="700"/>
    <x v="2"/>
    <x v="26"/>
    <x v="29"/>
    <x v="5"/>
    <n v="45"/>
    <x v="46"/>
    <x v="210"/>
    <n v="45000"/>
    <n v="0.25"/>
    <x v="2"/>
    <x v="2"/>
  </r>
  <r>
    <x v="4"/>
    <n v="1128299"/>
    <x v="712"/>
    <x v="2"/>
    <x v="26"/>
    <x v="29"/>
    <x v="0"/>
    <n v="45"/>
    <x v="20"/>
    <x v="112"/>
    <n v="86625"/>
    <n v="0.35"/>
    <x v="2"/>
    <x v="2"/>
  </r>
  <r>
    <x v="4"/>
    <n v="1128299"/>
    <x v="712"/>
    <x v="2"/>
    <x v="26"/>
    <x v="29"/>
    <x v="1"/>
    <n v="55.000000000000007"/>
    <x v="46"/>
    <x v="139"/>
    <n v="88000.000000000015"/>
    <n v="0.4"/>
    <x v="2"/>
    <x v="4"/>
  </r>
  <r>
    <x v="4"/>
    <n v="1128299"/>
    <x v="712"/>
    <x v="2"/>
    <x v="26"/>
    <x v="29"/>
    <x v="2"/>
    <n v="55.000000000000007"/>
    <x v="46"/>
    <x v="139"/>
    <n v="77000"/>
    <n v="0.35"/>
    <x v="2"/>
    <x v="4"/>
  </r>
  <r>
    <x v="4"/>
    <n v="1128299"/>
    <x v="712"/>
    <x v="2"/>
    <x v="26"/>
    <x v="29"/>
    <x v="3"/>
    <n v="55.000000000000007"/>
    <x v="34"/>
    <x v="395"/>
    <n v="52937.500000000007"/>
    <n v="0.35"/>
    <x v="2"/>
    <x v="4"/>
  </r>
  <r>
    <x v="4"/>
    <n v="1128299"/>
    <x v="712"/>
    <x v="2"/>
    <x v="26"/>
    <x v="29"/>
    <x v="4"/>
    <n v="60.000000000000007"/>
    <x v="36"/>
    <x v="189"/>
    <n v="31500.000000000004"/>
    <n v="0.3"/>
    <x v="2"/>
    <x v="12"/>
  </r>
  <r>
    <x v="4"/>
    <n v="1128299"/>
    <x v="712"/>
    <x v="2"/>
    <x v="26"/>
    <x v="29"/>
    <x v="5"/>
    <n v="55.000000000000007"/>
    <x v="47"/>
    <x v="141"/>
    <n v="51562.500000000007"/>
    <n v="0.25"/>
    <x v="2"/>
    <x v="4"/>
  </r>
  <r>
    <x v="4"/>
    <n v="1128299"/>
    <x v="249"/>
    <x v="2"/>
    <x v="26"/>
    <x v="29"/>
    <x v="0"/>
    <n v="55.000000000000007"/>
    <x v="20"/>
    <x v="440"/>
    <n v="105875.00000000001"/>
    <n v="0.35"/>
    <x v="2"/>
    <x v="4"/>
  </r>
  <r>
    <x v="4"/>
    <n v="1128299"/>
    <x v="249"/>
    <x v="2"/>
    <x v="26"/>
    <x v="29"/>
    <x v="1"/>
    <n v="60.000000000000007"/>
    <x v="44"/>
    <x v="163"/>
    <n v="84000.000000000015"/>
    <n v="0.4"/>
    <x v="2"/>
    <x v="12"/>
  </r>
  <r>
    <x v="4"/>
    <n v="1128299"/>
    <x v="249"/>
    <x v="2"/>
    <x v="26"/>
    <x v="29"/>
    <x v="2"/>
    <n v="60.000000000000007"/>
    <x v="46"/>
    <x v="220"/>
    <n v="84000"/>
    <n v="0.35"/>
    <x v="2"/>
    <x v="12"/>
  </r>
  <r>
    <x v="4"/>
    <n v="1128299"/>
    <x v="249"/>
    <x v="2"/>
    <x v="26"/>
    <x v="29"/>
    <x v="3"/>
    <n v="55.000000000000007"/>
    <x v="48"/>
    <x v="207"/>
    <n v="57750.000000000007"/>
    <n v="0.35"/>
    <x v="2"/>
    <x v="4"/>
  </r>
  <r>
    <x v="4"/>
    <n v="1128299"/>
    <x v="249"/>
    <x v="2"/>
    <x v="26"/>
    <x v="29"/>
    <x v="4"/>
    <n v="60.000000000000007"/>
    <x v="40"/>
    <x v="202"/>
    <n v="36000"/>
    <n v="0.3"/>
    <x v="2"/>
    <x v="12"/>
  </r>
  <r>
    <x v="4"/>
    <n v="1128299"/>
    <x v="249"/>
    <x v="2"/>
    <x v="26"/>
    <x v="29"/>
    <x v="5"/>
    <n v="75.000000000000014"/>
    <x v="47"/>
    <x v="225"/>
    <n v="70312.500000000015"/>
    <n v="0.25"/>
    <x v="2"/>
    <x v="21"/>
  </r>
  <r>
    <x v="4"/>
    <n v="1128299"/>
    <x v="280"/>
    <x v="2"/>
    <x v="26"/>
    <x v="29"/>
    <x v="0"/>
    <n v="55.000000000000007"/>
    <x v="30"/>
    <x v="76"/>
    <n v="110687.50000000001"/>
    <n v="0.35"/>
    <x v="2"/>
    <x v="4"/>
  </r>
  <r>
    <x v="4"/>
    <n v="1128299"/>
    <x v="280"/>
    <x v="2"/>
    <x v="26"/>
    <x v="29"/>
    <x v="1"/>
    <n v="60.000000000000007"/>
    <x v="32"/>
    <x v="228"/>
    <n v="102000.00000000001"/>
    <n v="0.4"/>
    <x v="2"/>
    <x v="12"/>
  </r>
  <r>
    <x v="4"/>
    <n v="1128299"/>
    <x v="280"/>
    <x v="2"/>
    <x v="26"/>
    <x v="29"/>
    <x v="2"/>
    <n v="60.000000000000007"/>
    <x v="31"/>
    <x v="219"/>
    <n v="94500.000000000015"/>
    <n v="0.35"/>
    <x v="2"/>
    <x v="12"/>
  </r>
  <r>
    <x v="4"/>
    <n v="1128299"/>
    <x v="280"/>
    <x v="2"/>
    <x v="26"/>
    <x v="29"/>
    <x v="3"/>
    <n v="55.000000000000007"/>
    <x v="44"/>
    <x v="137"/>
    <n v="67375"/>
    <n v="0.35"/>
    <x v="2"/>
    <x v="4"/>
  </r>
  <r>
    <x v="4"/>
    <n v="1128299"/>
    <x v="280"/>
    <x v="2"/>
    <x v="26"/>
    <x v="29"/>
    <x v="4"/>
    <n v="60.000000000000007"/>
    <x v="43"/>
    <x v="193"/>
    <n v="45000.000000000007"/>
    <n v="0.3"/>
    <x v="2"/>
    <x v="12"/>
  </r>
  <r>
    <x v="4"/>
    <n v="1128299"/>
    <x v="280"/>
    <x v="2"/>
    <x v="26"/>
    <x v="29"/>
    <x v="5"/>
    <n v="75.000000000000014"/>
    <x v="32"/>
    <x v="262"/>
    <n v="79687.500000000015"/>
    <n v="0.25"/>
    <x v="2"/>
    <x v="21"/>
  </r>
  <r>
    <x v="4"/>
    <n v="1128299"/>
    <x v="310"/>
    <x v="2"/>
    <x v="26"/>
    <x v="29"/>
    <x v="0"/>
    <n v="55.000000000000007"/>
    <x v="19"/>
    <x v="106"/>
    <n v="134750"/>
    <n v="0.35"/>
    <x v="2"/>
    <x v="4"/>
  </r>
  <r>
    <x v="4"/>
    <n v="1128299"/>
    <x v="310"/>
    <x v="2"/>
    <x v="26"/>
    <x v="29"/>
    <x v="1"/>
    <n v="60.000000000000007"/>
    <x v="20"/>
    <x v="222"/>
    <n v="132000.00000000003"/>
    <n v="0.4"/>
    <x v="2"/>
    <x v="12"/>
  </r>
  <r>
    <x v="4"/>
    <n v="1128299"/>
    <x v="310"/>
    <x v="2"/>
    <x v="26"/>
    <x v="29"/>
    <x v="2"/>
    <n v="60.000000000000007"/>
    <x v="20"/>
    <x v="222"/>
    <n v="115500.00000000001"/>
    <n v="0.35"/>
    <x v="2"/>
    <x v="12"/>
  </r>
  <r>
    <x v="4"/>
    <n v="1128299"/>
    <x v="310"/>
    <x v="2"/>
    <x v="26"/>
    <x v="29"/>
    <x v="3"/>
    <n v="55.000000000000007"/>
    <x v="32"/>
    <x v="257"/>
    <n v="81812.5"/>
    <n v="0.35"/>
    <x v="2"/>
    <x v="4"/>
  </r>
  <r>
    <x v="4"/>
    <n v="1128299"/>
    <x v="310"/>
    <x v="2"/>
    <x v="26"/>
    <x v="29"/>
    <x v="4"/>
    <n v="60.000000000000007"/>
    <x v="48"/>
    <x v="167"/>
    <n v="54000.000000000007"/>
    <n v="0.3"/>
    <x v="2"/>
    <x v="12"/>
  </r>
  <r>
    <x v="4"/>
    <n v="1128299"/>
    <x v="310"/>
    <x v="2"/>
    <x v="26"/>
    <x v="29"/>
    <x v="5"/>
    <n v="75.000000000000014"/>
    <x v="24"/>
    <x v="406"/>
    <n v="112500.00000000001"/>
    <n v="0.25"/>
    <x v="2"/>
    <x v="21"/>
  </r>
  <r>
    <x v="4"/>
    <n v="1128299"/>
    <x v="339"/>
    <x v="2"/>
    <x v="26"/>
    <x v="29"/>
    <x v="0"/>
    <n v="55.000000000000007"/>
    <x v="29"/>
    <x v="70"/>
    <n v="144375"/>
    <n v="0.35"/>
    <x v="2"/>
    <x v="4"/>
  </r>
  <r>
    <x v="4"/>
    <n v="1128299"/>
    <x v="339"/>
    <x v="2"/>
    <x v="26"/>
    <x v="29"/>
    <x v="1"/>
    <n v="60.000000000000007"/>
    <x v="24"/>
    <x v="217"/>
    <n v="144000.00000000003"/>
    <n v="0.4"/>
    <x v="2"/>
    <x v="12"/>
  </r>
  <r>
    <x v="4"/>
    <n v="1128299"/>
    <x v="339"/>
    <x v="2"/>
    <x v="26"/>
    <x v="29"/>
    <x v="2"/>
    <n v="60.000000000000007"/>
    <x v="20"/>
    <x v="222"/>
    <n v="115500.00000000001"/>
    <n v="0.35"/>
    <x v="2"/>
    <x v="12"/>
  </r>
  <r>
    <x v="4"/>
    <n v="1128299"/>
    <x v="339"/>
    <x v="2"/>
    <x v="26"/>
    <x v="29"/>
    <x v="3"/>
    <n v="55.000000000000007"/>
    <x v="31"/>
    <x v="173"/>
    <n v="86625"/>
    <n v="0.35"/>
    <x v="2"/>
    <x v="4"/>
  </r>
  <r>
    <x v="4"/>
    <n v="1128299"/>
    <x v="339"/>
    <x v="2"/>
    <x v="26"/>
    <x v="29"/>
    <x v="4"/>
    <n v="60.000000000000007"/>
    <x v="23"/>
    <x v="254"/>
    <n v="90000.000000000015"/>
    <n v="0.3"/>
    <x v="2"/>
    <x v="12"/>
  </r>
  <r>
    <x v="4"/>
    <n v="1128299"/>
    <x v="339"/>
    <x v="2"/>
    <x v="26"/>
    <x v="29"/>
    <x v="5"/>
    <n v="75.000000000000014"/>
    <x v="23"/>
    <x v="233"/>
    <n v="93750.000000000015"/>
    <n v="0.25"/>
    <x v="2"/>
    <x v="21"/>
  </r>
  <r>
    <x v="4"/>
    <n v="1128299"/>
    <x v="371"/>
    <x v="2"/>
    <x v="26"/>
    <x v="29"/>
    <x v="0"/>
    <n v="60.000000000000007"/>
    <x v="19"/>
    <x v="251"/>
    <n v="147000"/>
    <n v="0.35"/>
    <x v="2"/>
    <x v="12"/>
  </r>
  <r>
    <x v="4"/>
    <n v="1128299"/>
    <x v="371"/>
    <x v="2"/>
    <x v="26"/>
    <x v="29"/>
    <x v="1"/>
    <n v="65.000000000000014"/>
    <x v="25"/>
    <x v="550"/>
    <n v="169000.00000000006"/>
    <n v="0.4"/>
    <x v="2"/>
    <x v="22"/>
  </r>
  <r>
    <x v="4"/>
    <n v="1128299"/>
    <x v="371"/>
    <x v="2"/>
    <x v="26"/>
    <x v="29"/>
    <x v="2"/>
    <n v="60.000000000000007"/>
    <x v="27"/>
    <x v="255"/>
    <n v="110250.00000000001"/>
    <n v="0.35"/>
    <x v="2"/>
    <x v="12"/>
  </r>
  <r>
    <x v="4"/>
    <n v="1128299"/>
    <x v="371"/>
    <x v="2"/>
    <x v="26"/>
    <x v="29"/>
    <x v="3"/>
    <n v="60.000000000000007"/>
    <x v="33"/>
    <x v="232"/>
    <n v="99750.000000000015"/>
    <n v="0.35"/>
    <x v="2"/>
    <x v="12"/>
  </r>
  <r>
    <x v="4"/>
    <n v="1128299"/>
    <x v="371"/>
    <x v="2"/>
    <x v="26"/>
    <x v="29"/>
    <x v="4"/>
    <n v="70"/>
    <x v="33"/>
    <x v="206"/>
    <n v="99750"/>
    <n v="0.3"/>
    <x v="2"/>
    <x v="6"/>
  </r>
  <r>
    <x v="4"/>
    <n v="1128299"/>
    <x v="371"/>
    <x v="2"/>
    <x v="26"/>
    <x v="29"/>
    <x v="5"/>
    <n v="75.000000000000014"/>
    <x v="31"/>
    <x v="221"/>
    <n v="84375.000000000015"/>
    <n v="0.25"/>
    <x v="2"/>
    <x v="21"/>
  </r>
  <r>
    <x v="4"/>
    <n v="1128299"/>
    <x v="403"/>
    <x v="2"/>
    <x v="26"/>
    <x v="29"/>
    <x v="0"/>
    <n v="50.000000000000014"/>
    <x v="22"/>
    <x v="446"/>
    <n v="109375.00000000003"/>
    <n v="0.35"/>
    <x v="2"/>
    <x v="36"/>
  </r>
  <r>
    <x v="4"/>
    <n v="1128299"/>
    <x v="403"/>
    <x v="2"/>
    <x v="26"/>
    <x v="29"/>
    <x v="1"/>
    <n v="55.000000000000014"/>
    <x v="22"/>
    <x v="551"/>
    <n v="137500.00000000006"/>
    <n v="0.4"/>
    <x v="2"/>
    <x v="75"/>
  </r>
  <r>
    <x v="4"/>
    <n v="1128299"/>
    <x v="403"/>
    <x v="2"/>
    <x v="26"/>
    <x v="29"/>
    <x v="2"/>
    <n v="50.000000000000014"/>
    <x v="33"/>
    <x v="552"/>
    <n v="83125.000000000015"/>
    <n v="0.35"/>
    <x v="2"/>
    <x v="35"/>
  </r>
  <r>
    <x v="4"/>
    <n v="1128299"/>
    <x v="403"/>
    <x v="2"/>
    <x v="26"/>
    <x v="29"/>
    <x v="3"/>
    <n v="50.000000000000014"/>
    <x v="32"/>
    <x v="553"/>
    <n v="74375.000000000015"/>
    <n v="0.35"/>
    <x v="2"/>
    <x v="35"/>
  </r>
  <r>
    <x v="4"/>
    <n v="1128299"/>
    <x v="403"/>
    <x v="2"/>
    <x v="26"/>
    <x v="29"/>
    <x v="4"/>
    <n v="60.000000000000007"/>
    <x v="32"/>
    <x v="228"/>
    <n v="76500"/>
    <n v="0.3"/>
    <x v="2"/>
    <x v="12"/>
  </r>
  <r>
    <x v="4"/>
    <n v="1128299"/>
    <x v="403"/>
    <x v="2"/>
    <x v="26"/>
    <x v="29"/>
    <x v="5"/>
    <n v="65.000000000000014"/>
    <x v="33"/>
    <x v="419"/>
    <n v="77187.500000000015"/>
    <n v="0.25"/>
    <x v="2"/>
    <x v="20"/>
  </r>
  <r>
    <x v="4"/>
    <n v="1128299"/>
    <x v="432"/>
    <x v="2"/>
    <x v="26"/>
    <x v="29"/>
    <x v="0"/>
    <n v="50.000000000000014"/>
    <x v="20"/>
    <x v="80"/>
    <n v="96250.000000000015"/>
    <n v="0.35"/>
    <x v="2"/>
    <x v="35"/>
  </r>
  <r>
    <x v="4"/>
    <n v="1128299"/>
    <x v="432"/>
    <x v="2"/>
    <x v="26"/>
    <x v="29"/>
    <x v="1"/>
    <n v="55.000000000000014"/>
    <x v="20"/>
    <x v="440"/>
    <n v="121000.00000000003"/>
    <n v="0.4"/>
    <x v="2"/>
    <x v="4"/>
  </r>
  <r>
    <x v="4"/>
    <n v="1128299"/>
    <x v="432"/>
    <x v="2"/>
    <x v="26"/>
    <x v="29"/>
    <x v="2"/>
    <n v="50.000000000000014"/>
    <x v="47"/>
    <x v="339"/>
    <n v="65625.000000000015"/>
    <n v="0.35"/>
    <x v="2"/>
    <x v="36"/>
  </r>
  <r>
    <x v="4"/>
    <n v="1128299"/>
    <x v="432"/>
    <x v="2"/>
    <x v="26"/>
    <x v="29"/>
    <x v="3"/>
    <n v="50.000000000000014"/>
    <x v="44"/>
    <x v="470"/>
    <n v="61250.000000000015"/>
    <n v="0.35"/>
    <x v="2"/>
    <x v="36"/>
  </r>
  <r>
    <x v="4"/>
    <n v="1128299"/>
    <x v="432"/>
    <x v="2"/>
    <x v="26"/>
    <x v="29"/>
    <x v="4"/>
    <n v="60.000000000000007"/>
    <x v="45"/>
    <x v="403"/>
    <n v="58500.000000000007"/>
    <n v="0.3"/>
    <x v="2"/>
    <x v="12"/>
  </r>
  <r>
    <x v="4"/>
    <n v="1128299"/>
    <x v="432"/>
    <x v="2"/>
    <x v="26"/>
    <x v="29"/>
    <x v="5"/>
    <n v="75.000000000000014"/>
    <x v="47"/>
    <x v="225"/>
    <n v="70312.500000000015"/>
    <n v="0.25"/>
    <x v="2"/>
    <x v="21"/>
  </r>
  <r>
    <x v="4"/>
    <n v="1128299"/>
    <x v="463"/>
    <x v="2"/>
    <x v="26"/>
    <x v="29"/>
    <x v="0"/>
    <n v="60.000000000000007"/>
    <x v="20"/>
    <x v="222"/>
    <n v="115500.00000000001"/>
    <n v="0.35"/>
    <x v="2"/>
    <x v="12"/>
  </r>
  <r>
    <x v="4"/>
    <n v="1128299"/>
    <x v="463"/>
    <x v="2"/>
    <x v="26"/>
    <x v="29"/>
    <x v="1"/>
    <n v="65.000000000000014"/>
    <x v="24"/>
    <x v="218"/>
    <n v="156000.00000000003"/>
    <n v="0.4"/>
    <x v="2"/>
    <x v="20"/>
  </r>
  <r>
    <x v="4"/>
    <n v="1128299"/>
    <x v="463"/>
    <x v="2"/>
    <x v="26"/>
    <x v="29"/>
    <x v="2"/>
    <n v="60.000000000000007"/>
    <x v="31"/>
    <x v="219"/>
    <n v="94500.000000000015"/>
    <n v="0.35"/>
    <x v="2"/>
    <x v="12"/>
  </r>
  <r>
    <x v="4"/>
    <n v="1128299"/>
    <x v="463"/>
    <x v="2"/>
    <x v="26"/>
    <x v="29"/>
    <x v="3"/>
    <n v="60.000000000000007"/>
    <x v="32"/>
    <x v="228"/>
    <n v="89250"/>
    <n v="0.35"/>
    <x v="2"/>
    <x v="12"/>
  </r>
  <r>
    <x v="4"/>
    <n v="1128299"/>
    <x v="463"/>
    <x v="2"/>
    <x v="26"/>
    <x v="29"/>
    <x v="4"/>
    <n v="70"/>
    <x v="47"/>
    <x v="47"/>
    <n v="78750"/>
    <n v="0.3"/>
    <x v="2"/>
    <x v="6"/>
  </r>
  <r>
    <x v="4"/>
    <n v="1128299"/>
    <x v="463"/>
    <x v="2"/>
    <x v="26"/>
    <x v="29"/>
    <x v="5"/>
    <n v="75.000000000000014"/>
    <x v="23"/>
    <x v="233"/>
    <n v="93750.000000000015"/>
    <n v="0.25"/>
    <x v="2"/>
    <x v="21"/>
  </r>
  <r>
    <x v="4"/>
    <n v="1128299"/>
    <x v="492"/>
    <x v="2"/>
    <x v="26"/>
    <x v="29"/>
    <x v="0"/>
    <n v="60.000000000000007"/>
    <x v="19"/>
    <x v="251"/>
    <n v="147000"/>
    <n v="0.35"/>
    <x v="2"/>
    <x v="12"/>
  </r>
  <r>
    <x v="4"/>
    <n v="1128299"/>
    <x v="492"/>
    <x v="2"/>
    <x v="26"/>
    <x v="29"/>
    <x v="1"/>
    <n v="65.000000000000014"/>
    <x v="19"/>
    <x v="259"/>
    <n v="182000.00000000006"/>
    <n v="0.4"/>
    <x v="2"/>
    <x v="20"/>
  </r>
  <r>
    <x v="2"/>
    <n v="1128299"/>
    <x v="492"/>
    <x v="2"/>
    <x v="26"/>
    <x v="29"/>
    <x v="2"/>
    <n v="60.000000000000007"/>
    <x v="23"/>
    <x v="254"/>
    <n v="105000.00000000001"/>
    <n v="0.35"/>
    <x v="2"/>
    <x v="12"/>
  </r>
  <r>
    <x v="2"/>
    <n v="1128299"/>
    <x v="492"/>
    <x v="2"/>
    <x v="26"/>
    <x v="29"/>
    <x v="3"/>
    <n v="60.000000000000007"/>
    <x v="23"/>
    <x v="254"/>
    <n v="105000.00000000001"/>
    <n v="0.35"/>
    <x v="2"/>
    <x v="12"/>
  </r>
  <r>
    <x v="2"/>
    <n v="1128299"/>
    <x v="492"/>
    <x v="2"/>
    <x v="26"/>
    <x v="29"/>
    <x v="4"/>
    <n v="70"/>
    <x v="32"/>
    <x v="43"/>
    <n v="89250"/>
    <n v="0.3"/>
    <x v="2"/>
    <x v="6"/>
  </r>
  <r>
    <x v="2"/>
    <n v="1128299"/>
    <x v="492"/>
    <x v="2"/>
    <x v="26"/>
    <x v="29"/>
    <x v="5"/>
    <n v="75.000000000000014"/>
    <x v="27"/>
    <x v="554"/>
    <n v="98437.500000000015"/>
    <n v="0.25"/>
    <x v="2"/>
    <x v="21"/>
  </r>
  <r>
    <x v="2"/>
    <n v="1128299"/>
    <x v="177"/>
    <x v="2"/>
    <x v="26"/>
    <x v="29"/>
    <x v="0"/>
    <n v="29.999999999999993"/>
    <x v="31"/>
    <x v="324"/>
    <n v="53999.999999999993"/>
    <n v="0.4"/>
    <x v="2"/>
    <x v="58"/>
  </r>
  <r>
    <x v="2"/>
    <n v="1128299"/>
    <x v="177"/>
    <x v="2"/>
    <x v="26"/>
    <x v="29"/>
    <x v="1"/>
    <n v="40"/>
    <x v="31"/>
    <x v="210"/>
    <n v="72000"/>
    <n v="0.4"/>
    <x v="2"/>
    <x v="1"/>
  </r>
  <r>
    <x v="2"/>
    <n v="1128299"/>
    <x v="177"/>
    <x v="2"/>
    <x v="26"/>
    <x v="29"/>
    <x v="2"/>
    <n v="40"/>
    <x v="31"/>
    <x v="210"/>
    <n v="62999.999999999993"/>
    <n v="0.35"/>
    <x v="2"/>
    <x v="1"/>
  </r>
  <r>
    <x v="2"/>
    <n v="1128299"/>
    <x v="177"/>
    <x v="2"/>
    <x v="26"/>
    <x v="29"/>
    <x v="3"/>
    <n v="40"/>
    <x v="48"/>
    <x v="150"/>
    <n v="48000"/>
    <n v="0.4"/>
    <x v="2"/>
    <x v="1"/>
  </r>
  <r>
    <x v="2"/>
    <n v="1128299"/>
    <x v="177"/>
    <x v="2"/>
    <x v="26"/>
    <x v="29"/>
    <x v="4"/>
    <n v="45.000000000000014"/>
    <x v="43"/>
    <x v="537"/>
    <n v="39375.000000000007"/>
    <n v="0.35"/>
    <x v="2"/>
    <x v="15"/>
  </r>
  <r>
    <x v="2"/>
    <n v="1128299"/>
    <x v="177"/>
    <x v="2"/>
    <x v="26"/>
    <x v="29"/>
    <x v="5"/>
    <n v="40"/>
    <x v="31"/>
    <x v="210"/>
    <n v="45000"/>
    <n v="0.25"/>
    <x v="2"/>
    <x v="1"/>
  </r>
  <r>
    <x v="2"/>
    <n v="1128299"/>
    <x v="208"/>
    <x v="2"/>
    <x v="26"/>
    <x v="29"/>
    <x v="0"/>
    <n v="29.999999999999993"/>
    <x v="23"/>
    <x v="555"/>
    <n v="59999.999999999993"/>
    <n v="0.4"/>
    <x v="2"/>
    <x v="58"/>
  </r>
  <r>
    <x v="2"/>
    <n v="1128299"/>
    <x v="208"/>
    <x v="2"/>
    <x v="26"/>
    <x v="29"/>
    <x v="1"/>
    <n v="40"/>
    <x v="46"/>
    <x v="175"/>
    <n v="64000"/>
    <n v="0.4"/>
    <x v="2"/>
    <x v="1"/>
  </r>
  <r>
    <x v="2"/>
    <n v="1128299"/>
    <x v="208"/>
    <x v="2"/>
    <x v="26"/>
    <x v="29"/>
    <x v="2"/>
    <n v="40"/>
    <x v="46"/>
    <x v="175"/>
    <n v="56000"/>
    <n v="0.35"/>
    <x v="2"/>
    <x v="1"/>
  </r>
  <r>
    <x v="2"/>
    <n v="1128299"/>
    <x v="208"/>
    <x v="4"/>
    <x v="27"/>
    <x v="30"/>
    <x v="3"/>
    <n v="40"/>
    <x v="43"/>
    <x v="124"/>
    <n v="40000"/>
    <n v="0.4"/>
    <x v="2"/>
    <x v="1"/>
  </r>
  <r>
    <x v="2"/>
    <n v="1128299"/>
    <x v="208"/>
    <x v="4"/>
    <x v="27"/>
    <x v="30"/>
    <x v="4"/>
    <n v="45.000000000000014"/>
    <x v="36"/>
    <x v="535"/>
    <n v="27562.500000000007"/>
    <n v="0.35"/>
    <x v="2"/>
    <x v="71"/>
  </r>
  <r>
    <x v="2"/>
    <n v="1128299"/>
    <x v="208"/>
    <x v="4"/>
    <x v="27"/>
    <x v="30"/>
    <x v="5"/>
    <n v="40"/>
    <x v="47"/>
    <x v="149"/>
    <n v="37500"/>
    <n v="0.25"/>
    <x v="2"/>
    <x v="1"/>
  </r>
  <r>
    <x v="2"/>
    <n v="1128299"/>
    <x v="217"/>
    <x v="4"/>
    <x v="27"/>
    <x v="30"/>
    <x v="0"/>
    <n v="40"/>
    <x v="27"/>
    <x v="195"/>
    <n v="84000"/>
    <n v="0.4"/>
    <x v="2"/>
    <x v="1"/>
  </r>
  <r>
    <x v="2"/>
    <n v="1128299"/>
    <x v="217"/>
    <x v="4"/>
    <x v="27"/>
    <x v="30"/>
    <x v="1"/>
    <n v="50"/>
    <x v="47"/>
    <x v="205"/>
    <n v="75000"/>
    <n v="0.4"/>
    <x v="2"/>
    <x v="0"/>
  </r>
  <r>
    <x v="2"/>
    <n v="1128299"/>
    <x v="217"/>
    <x v="4"/>
    <x v="27"/>
    <x v="30"/>
    <x v="2"/>
    <n v="50"/>
    <x v="47"/>
    <x v="205"/>
    <n v="65625"/>
    <n v="0.35"/>
    <x v="2"/>
    <x v="0"/>
  </r>
  <r>
    <x v="2"/>
    <n v="1128299"/>
    <x v="217"/>
    <x v="4"/>
    <x v="27"/>
    <x v="30"/>
    <x v="3"/>
    <n v="50"/>
    <x v="43"/>
    <x v="145"/>
    <n v="50000"/>
    <n v="0.4"/>
    <x v="2"/>
    <x v="0"/>
  </r>
  <r>
    <x v="2"/>
    <n v="1128299"/>
    <x v="217"/>
    <x v="4"/>
    <x v="27"/>
    <x v="30"/>
    <x v="4"/>
    <n v="55.000000000000007"/>
    <x v="42"/>
    <x v="190"/>
    <n v="28875.000000000004"/>
    <n v="0.35"/>
    <x v="2"/>
    <x v="4"/>
  </r>
  <r>
    <x v="2"/>
    <n v="1128299"/>
    <x v="217"/>
    <x v="4"/>
    <x v="27"/>
    <x v="30"/>
    <x v="5"/>
    <n v="50"/>
    <x v="44"/>
    <x v="160"/>
    <n v="43750"/>
    <n v="0.25"/>
    <x v="2"/>
    <x v="0"/>
  </r>
  <r>
    <x v="2"/>
    <n v="1128299"/>
    <x v="236"/>
    <x v="4"/>
    <x v="27"/>
    <x v="30"/>
    <x v="0"/>
    <n v="50"/>
    <x v="27"/>
    <x v="47"/>
    <n v="105000"/>
    <n v="0.4"/>
    <x v="2"/>
    <x v="0"/>
  </r>
  <r>
    <x v="2"/>
    <n v="1128299"/>
    <x v="236"/>
    <x v="4"/>
    <x v="27"/>
    <x v="30"/>
    <x v="1"/>
    <n v="55.000000000000007"/>
    <x v="45"/>
    <x v="256"/>
    <n v="71500.000000000015"/>
    <n v="0.4"/>
    <x v="2"/>
    <x v="4"/>
  </r>
  <r>
    <x v="2"/>
    <n v="1128299"/>
    <x v="236"/>
    <x v="4"/>
    <x v="27"/>
    <x v="30"/>
    <x v="2"/>
    <n v="55.000000000000007"/>
    <x v="47"/>
    <x v="141"/>
    <n v="72187.5"/>
    <n v="0.35"/>
    <x v="2"/>
    <x v="4"/>
  </r>
  <r>
    <x v="2"/>
    <n v="1128299"/>
    <x v="236"/>
    <x v="4"/>
    <x v="27"/>
    <x v="30"/>
    <x v="3"/>
    <n v="50"/>
    <x v="34"/>
    <x v="199"/>
    <n v="55000"/>
    <n v="0.4"/>
    <x v="2"/>
    <x v="0"/>
  </r>
  <r>
    <x v="2"/>
    <n v="1128299"/>
    <x v="236"/>
    <x v="4"/>
    <x v="27"/>
    <x v="30"/>
    <x v="4"/>
    <n v="55.000000000000007"/>
    <x v="36"/>
    <x v="194"/>
    <n v="33687.5"/>
    <n v="0.35"/>
    <x v="2"/>
    <x v="4"/>
  </r>
  <r>
    <x v="2"/>
    <n v="1128299"/>
    <x v="236"/>
    <x v="4"/>
    <x v="27"/>
    <x v="30"/>
    <x v="5"/>
    <n v="70"/>
    <x v="44"/>
    <x v="40"/>
    <n v="61250"/>
    <n v="0.25"/>
    <x v="2"/>
    <x v="6"/>
  </r>
  <r>
    <x v="2"/>
    <n v="1128299"/>
    <x v="267"/>
    <x v="4"/>
    <x v="27"/>
    <x v="30"/>
    <x v="0"/>
    <n v="50"/>
    <x v="20"/>
    <x v="140"/>
    <n v="110000"/>
    <n v="0.4"/>
    <x v="2"/>
    <x v="0"/>
  </r>
  <r>
    <x v="2"/>
    <n v="1128299"/>
    <x v="267"/>
    <x v="4"/>
    <x v="27"/>
    <x v="30"/>
    <x v="1"/>
    <n v="55.000000000000007"/>
    <x v="46"/>
    <x v="139"/>
    <n v="88000.000000000015"/>
    <n v="0.4"/>
    <x v="2"/>
    <x v="4"/>
  </r>
  <r>
    <x v="2"/>
    <n v="1128299"/>
    <x v="267"/>
    <x v="4"/>
    <x v="27"/>
    <x v="30"/>
    <x v="2"/>
    <n v="55.000000000000007"/>
    <x v="32"/>
    <x v="257"/>
    <n v="81812.5"/>
    <n v="0.35"/>
    <x v="2"/>
    <x v="4"/>
  </r>
  <r>
    <x v="2"/>
    <n v="1128299"/>
    <x v="267"/>
    <x v="4"/>
    <x v="27"/>
    <x v="30"/>
    <x v="3"/>
    <n v="50"/>
    <x v="45"/>
    <x v="133"/>
    <n v="65000"/>
    <n v="0.4"/>
    <x v="2"/>
    <x v="0"/>
  </r>
  <r>
    <x v="2"/>
    <n v="1128299"/>
    <x v="267"/>
    <x v="4"/>
    <x v="27"/>
    <x v="30"/>
    <x v="4"/>
    <n v="55.000000000000007"/>
    <x v="37"/>
    <x v="196"/>
    <n v="43312.5"/>
    <n v="0.35"/>
    <x v="2"/>
    <x v="4"/>
  </r>
  <r>
    <x v="2"/>
    <n v="1128299"/>
    <x v="267"/>
    <x v="4"/>
    <x v="27"/>
    <x v="30"/>
    <x v="5"/>
    <n v="70"/>
    <x v="46"/>
    <x v="58"/>
    <n v="70000"/>
    <n v="0.25"/>
    <x v="2"/>
    <x v="6"/>
  </r>
  <r>
    <x v="2"/>
    <n v="1128299"/>
    <x v="297"/>
    <x v="4"/>
    <x v="27"/>
    <x v="30"/>
    <x v="0"/>
    <n v="50"/>
    <x v="21"/>
    <x v="73"/>
    <n v="135000"/>
    <n v="0.4"/>
    <x v="2"/>
    <x v="0"/>
  </r>
  <r>
    <x v="2"/>
    <n v="1128299"/>
    <x v="297"/>
    <x v="4"/>
    <x v="27"/>
    <x v="30"/>
    <x v="1"/>
    <n v="55.000000000000007"/>
    <x v="27"/>
    <x v="171"/>
    <n v="115500.00000000003"/>
    <n v="0.4"/>
    <x v="2"/>
    <x v="4"/>
  </r>
  <r>
    <x v="2"/>
    <n v="1128299"/>
    <x v="297"/>
    <x v="4"/>
    <x v="27"/>
    <x v="30"/>
    <x v="2"/>
    <n v="55.000000000000007"/>
    <x v="27"/>
    <x v="171"/>
    <n v="101062.50000000001"/>
    <n v="0.35"/>
    <x v="2"/>
    <x v="4"/>
  </r>
  <r>
    <x v="2"/>
    <n v="1128299"/>
    <x v="297"/>
    <x v="4"/>
    <x v="27"/>
    <x v="30"/>
    <x v="3"/>
    <n v="50"/>
    <x v="46"/>
    <x v="46"/>
    <n v="80000"/>
    <n v="0.4"/>
    <x v="2"/>
    <x v="0"/>
  </r>
  <r>
    <x v="2"/>
    <n v="1128299"/>
    <x v="297"/>
    <x v="4"/>
    <x v="27"/>
    <x v="30"/>
    <x v="4"/>
    <n v="55.000000000000007"/>
    <x v="34"/>
    <x v="395"/>
    <n v="52937.500000000007"/>
    <n v="0.35"/>
    <x v="2"/>
    <x v="4"/>
  </r>
  <r>
    <x v="2"/>
    <n v="1128299"/>
    <x v="297"/>
    <x v="4"/>
    <x v="27"/>
    <x v="30"/>
    <x v="5"/>
    <n v="70"/>
    <x v="30"/>
    <x v="245"/>
    <n v="100625"/>
    <n v="0.25"/>
    <x v="2"/>
    <x v="6"/>
  </r>
  <r>
    <x v="2"/>
    <n v="1128299"/>
    <x v="326"/>
    <x v="4"/>
    <x v="27"/>
    <x v="30"/>
    <x v="0"/>
    <n v="50"/>
    <x v="26"/>
    <x v="78"/>
    <n v="145000"/>
    <n v="0.4"/>
    <x v="2"/>
    <x v="0"/>
  </r>
  <r>
    <x v="2"/>
    <n v="1128299"/>
    <x v="326"/>
    <x v="4"/>
    <x v="27"/>
    <x v="30"/>
    <x v="1"/>
    <n v="55.000000000000007"/>
    <x v="30"/>
    <x v="76"/>
    <n v="126500.00000000003"/>
    <n v="0.4"/>
    <x v="2"/>
    <x v="4"/>
  </r>
  <r>
    <x v="2"/>
    <n v="1128299"/>
    <x v="326"/>
    <x v="4"/>
    <x v="27"/>
    <x v="30"/>
    <x v="2"/>
    <n v="55.000000000000007"/>
    <x v="27"/>
    <x v="171"/>
    <n v="101062.50000000001"/>
    <n v="0.35"/>
    <x v="2"/>
    <x v="4"/>
  </r>
  <r>
    <x v="2"/>
    <n v="1128299"/>
    <x v="326"/>
    <x v="4"/>
    <x v="27"/>
    <x v="30"/>
    <x v="3"/>
    <n v="50"/>
    <x v="32"/>
    <x v="42"/>
    <n v="85000"/>
    <n v="0.4"/>
    <x v="2"/>
    <x v="0"/>
  </r>
  <r>
    <x v="2"/>
    <n v="1128299"/>
    <x v="326"/>
    <x v="4"/>
    <x v="27"/>
    <x v="30"/>
    <x v="4"/>
    <n v="55.000000000000007"/>
    <x v="33"/>
    <x v="347"/>
    <n v="91437.5"/>
    <n v="0.35"/>
    <x v="2"/>
    <x v="4"/>
  </r>
  <r>
    <x v="2"/>
    <n v="1128299"/>
    <x v="326"/>
    <x v="4"/>
    <x v="27"/>
    <x v="30"/>
    <x v="5"/>
    <n v="70"/>
    <x v="33"/>
    <x v="206"/>
    <n v="83125"/>
    <n v="0.25"/>
    <x v="2"/>
    <x v="6"/>
  </r>
  <r>
    <x v="2"/>
    <n v="1128299"/>
    <x v="358"/>
    <x v="4"/>
    <x v="27"/>
    <x v="30"/>
    <x v="0"/>
    <n v="55.000000000000007"/>
    <x v="21"/>
    <x v="107"/>
    <n v="148500.00000000003"/>
    <n v="0.4"/>
    <x v="2"/>
    <x v="4"/>
  </r>
  <r>
    <x v="2"/>
    <n v="1128299"/>
    <x v="358"/>
    <x v="4"/>
    <x v="27"/>
    <x v="30"/>
    <x v="1"/>
    <n v="60.000000000000007"/>
    <x v="22"/>
    <x v="233"/>
    <n v="150000.00000000003"/>
    <n v="0.4"/>
    <x v="2"/>
    <x v="12"/>
  </r>
  <r>
    <x v="2"/>
    <n v="1128299"/>
    <x v="358"/>
    <x v="4"/>
    <x v="27"/>
    <x v="30"/>
    <x v="2"/>
    <n v="55.000000000000007"/>
    <x v="23"/>
    <x v="80"/>
    <n v="96250.000000000015"/>
    <n v="0.35"/>
    <x v="2"/>
    <x v="4"/>
  </r>
  <r>
    <x v="2"/>
    <n v="1128299"/>
    <x v="358"/>
    <x v="4"/>
    <x v="27"/>
    <x v="30"/>
    <x v="3"/>
    <n v="55.000000000000007"/>
    <x v="31"/>
    <x v="173"/>
    <n v="99000.000000000015"/>
    <n v="0.4"/>
    <x v="2"/>
    <x v="4"/>
  </r>
  <r>
    <x v="2"/>
    <n v="1128299"/>
    <x v="358"/>
    <x v="4"/>
    <x v="27"/>
    <x v="30"/>
    <x v="4"/>
    <n v="65"/>
    <x v="31"/>
    <x v="61"/>
    <n v="102375"/>
    <n v="0.35"/>
    <x v="2"/>
    <x v="5"/>
  </r>
  <r>
    <x v="2"/>
    <n v="1128299"/>
    <x v="358"/>
    <x v="4"/>
    <x v="27"/>
    <x v="30"/>
    <x v="5"/>
    <n v="70"/>
    <x v="32"/>
    <x v="43"/>
    <n v="74375"/>
    <n v="0.25"/>
    <x v="2"/>
    <x v="6"/>
  </r>
  <r>
    <x v="2"/>
    <n v="1128299"/>
    <x v="390"/>
    <x v="4"/>
    <x v="27"/>
    <x v="30"/>
    <x v="0"/>
    <n v="45.000000000000014"/>
    <x v="24"/>
    <x v="219"/>
    <n v="108000.00000000003"/>
    <n v="0.4"/>
    <x v="2"/>
    <x v="15"/>
  </r>
  <r>
    <x v="2"/>
    <n v="1128299"/>
    <x v="390"/>
    <x v="4"/>
    <x v="27"/>
    <x v="30"/>
    <x v="1"/>
    <n v="50.000000000000014"/>
    <x v="24"/>
    <x v="254"/>
    <n v="120000.00000000003"/>
    <n v="0.4"/>
    <x v="2"/>
    <x v="35"/>
  </r>
  <r>
    <x v="2"/>
    <n v="1128299"/>
    <x v="390"/>
    <x v="4"/>
    <x v="27"/>
    <x v="30"/>
    <x v="2"/>
    <n v="45.000000000000014"/>
    <x v="31"/>
    <x v="556"/>
    <n v="70875.000000000015"/>
    <n v="0.35"/>
    <x v="2"/>
    <x v="15"/>
  </r>
  <r>
    <x v="2"/>
    <n v="1128299"/>
    <x v="390"/>
    <x v="4"/>
    <x v="27"/>
    <x v="30"/>
    <x v="3"/>
    <n v="45.000000000000014"/>
    <x v="46"/>
    <x v="538"/>
    <n v="72000.000000000029"/>
    <n v="0.4"/>
    <x v="2"/>
    <x v="71"/>
  </r>
  <r>
    <x v="2"/>
    <n v="1128299"/>
    <x v="390"/>
    <x v="4"/>
    <x v="27"/>
    <x v="30"/>
    <x v="4"/>
    <n v="55.000000000000007"/>
    <x v="46"/>
    <x v="139"/>
    <n v="77000"/>
    <n v="0.35"/>
    <x v="2"/>
    <x v="4"/>
  </r>
  <r>
    <x v="2"/>
    <n v="1128299"/>
    <x v="390"/>
    <x v="4"/>
    <x v="27"/>
    <x v="30"/>
    <x v="5"/>
    <n v="60.000000000000007"/>
    <x v="31"/>
    <x v="219"/>
    <n v="67500.000000000015"/>
    <n v="0.25"/>
    <x v="2"/>
    <x v="12"/>
  </r>
  <r>
    <x v="2"/>
    <n v="1128299"/>
    <x v="419"/>
    <x v="4"/>
    <x v="27"/>
    <x v="30"/>
    <x v="0"/>
    <n v="45.000000000000014"/>
    <x v="27"/>
    <x v="557"/>
    <n v="94500.000000000044"/>
    <n v="0.4"/>
    <x v="2"/>
    <x v="71"/>
  </r>
  <r>
    <x v="2"/>
    <n v="1128299"/>
    <x v="419"/>
    <x v="4"/>
    <x v="27"/>
    <x v="30"/>
    <x v="1"/>
    <n v="50.000000000000014"/>
    <x v="27"/>
    <x v="418"/>
    <n v="105000.00000000003"/>
    <n v="0.4"/>
    <x v="2"/>
    <x v="35"/>
  </r>
  <r>
    <x v="2"/>
    <n v="1128299"/>
    <x v="419"/>
    <x v="4"/>
    <x v="27"/>
    <x v="30"/>
    <x v="2"/>
    <n v="45.000000000000014"/>
    <x v="44"/>
    <x v="558"/>
    <n v="55125.000000000015"/>
    <n v="0.35"/>
    <x v="2"/>
    <x v="71"/>
  </r>
  <r>
    <x v="2"/>
    <n v="1128299"/>
    <x v="419"/>
    <x v="4"/>
    <x v="27"/>
    <x v="30"/>
    <x v="3"/>
    <n v="45.000000000000014"/>
    <x v="45"/>
    <x v="559"/>
    <n v="58500.000000000029"/>
    <n v="0.4"/>
    <x v="2"/>
    <x v="71"/>
  </r>
  <r>
    <x v="2"/>
    <n v="1128299"/>
    <x v="419"/>
    <x v="4"/>
    <x v="27"/>
    <x v="30"/>
    <x v="4"/>
    <n v="55.000000000000007"/>
    <x v="48"/>
    <x v="207"/>
    <n v="57750.000000000007"/>
    <n v="0.35"/>
    <x v="2"/>
    <x v="4"/>
  </r>
  <r>
    <x v="2"/>
    <n v="1128299"/>
    <x v="419"/>
    <x v="4"/>
    <x v="27"/>
    <x v="30"/>
    <x v="5"/>
    <n v="70"/>
    <x v="44"/>
    <x v="40"/>
    <n v="61250"/>
    <n v="0.25"/>
    <x v="2"/>
    <x v="6"/>
  </r>
  <r>
    <x v="2"/>
    <n v="1128299"/>
    <x v="450"/>
    <x v="4"/>
    <x v="27"/>
    <x v="30"/>
    <x v="0"/>
    <n v="55.000000000000007"/>
    <x v="27"/>
    <x v="171"/>
    <n v="115500.00000000003"/>
    <n v="0.4"/>
    <x v="2"/>
    <x v="4"/>
  </r>
  <r>
    <x v="2"/>
    <n v="1128299"/>
    <x v="450"/>
    <x v="4"/>
    <x v="27"/>
    <x v="30"/>
    <x v="1"/>
    <n v="60.000000000000007"/>
    <x v="30"/>
    <x v="226"/>
    <n v="138000.00000000003"/>
    <n v="0.4"/>
    <x v="2"/>
    <x v="12"/>
  </r>
  <r>
    <x v="2"/>
    <n v="1128299"/>
    <x v="450"/>
    <x v="4"/>
    <x v="27"/>
    <x v="30"/>
    <x v="2"/>
    <n v="55.000000000000007"/>
    <x v="32"/>
    <x v="257"/>
    <n v="81812.5"/>
    <n v="0.35"/>
    <x v="2"/>
    <x v="4"/>
  </r>
  <r>
    <x v="2"/>
    <n v="1128299"/>
    <x v="450"/>
    <x v="4"/>
    <x v="27"/>
    <x v="30"/>
    <x v="3"/>
    <n v="55.000000000000007"/>
    <x v="46"/>
    <x v="139"/>
    <n v="88000.000000000015"/>
    <n v="0.4"/>
    <x v="2"/>
    <x v="4"/>
  </r>
  <r>
    <x v="2"/>
    <n v="1128299"/>
    <x v="450"/>
    <x v="4"/>
    <x v="27"/>
    <x v="30"/>
    <x v="4"/>
    <n v="65"/>
    <x v="44"/>
    <x v="157"/>
    <n v="79625"/>
    <n v="0.35"/>
    <x v="2"/>
    <x v="5"/>
  </r>
  <r>
    <x v="2"/>
    <n v="1128299"/>
    <x v="450"/>
    <x v="4"/>
    <x v="27"/>
    <x v="30"/>
    <x v="5"/>
    <n v="70"/>
    <x v="33"/>
    <x v="206"/>
    <n v="83125"/>
    <n v="0.25"/>
    <x v="2"/>
    <x v="6"/>
  </r>
  <r>
    <x v="2"/>
    <n v="1128299"/>
    <x v="479"/>
    <x v="4"/>
    <x v="27"/>
    <x v="30"/>
    <x v="0"/>
    <n v="55.000000000000007"/>
    <x v="21"/>
    <x v="107"/>
    <n v="148500.00000000003"/>
    <n v="0.4"/>
    <x v="2"/>
    <x v="4"/>
  </r>
  <r>
    <x v="2"/>
    <n v="1128299"/>
    <x v="479"/>
    <x v="4"/>
    <x v="27"/>
    <x v="30"/>
    <x v="1"/>
    <n v="60.000000000000007"/>
    <x v="21"/>
    <x v="230"/>
    <n v="162000.00000000003"/>
    <n v="0.4"/>
    <x v="2"/>
    <x v="12"/>
  </r>
  <r>
    <x v="0"/>
    <n v="1128299"/>
    <x v="479"/>
    <x v="4"/>
    <x v="27"/>
    <x v="30"/>
    <x v="2"/>
    <n v="55.000000000000007"/>
    <x v="33"/>
    <x v="347"/>
    <n v="91437.5"/>
    <n v="0.35"/>
    <x v="2"/>
    <x v="4"/>
  </r>
  <r>
    <x v="0"/>
    <n v="1128299"/>
    <x v="479"/>
    <x v="4"/>
    <x v="27"/>
    <x v="30"/>
    <x v="3"/>
    <n v="55.000000000000007"/>
    <x v="33"/>
    <x v="347"/>
    <n v="104500.00000000001"/>
    <n v="0.4"/>
    <x v="2"/>
    <x v="4"/>
  </r>
  <r>
    <x v="0"/>
    <n v="1128299"/>
    <x v="479"/>
    <x v="4"/>
    <x v="27"/>
    <x v="30"/>
    <x v="4"/>
    <n v="65"/>
    <x v="46"/>
    <x v="50"/>
    <n v="91000"/>
    <n v="0.35"/>
    <x v="2"/>
    <x v="5"/>
  </r>
  <r>
    <x v="0"/>
    <n v="1128299"/>
    <x v="479"/>
    <x v="4"/>
    <x v="27"/>
    <x v="30"/>
    <x v="5"/>
    <n v="70"/>
    <x v="23"/>
    <x v="48"/>
    <n v="87500"/>
    <n v="0.25"/>
    <x v="2"/>
    <x v="6"/>
  </r>
  <r>
    <x v="0"/>
    <n v="1185732"/>
    <x v="173"/>
    <x v="4"/>
    <x v="27"/>
    <x v="30"/>
    <x v="0"/>
    <n v="40"/>
    <x v="13"/>
    <x v="453"/>
    <n v="184500"/>
    <n v="0.45"/>
    <x v="2"/>
    <x v="1"/>
  </r>
  <r>
    <x v="0"/>
    <n v="1185732"/>
    <x v="173"/>
    <x v="4"/>
    <x v="27"/>
    <x v="30"/>
    <x v="1"/>
    <n v="40"/>
    <x v="6"/>
    <x v="77"/>
    <n v="115499.99999999999"/>
    <n v="0.35"/>
    <x v="2"/>
    <x v="1"/>
  </r>
  <r>
    <x v="0"/>
    <n v="1185732"/>
    <x v="173"/>
    <x v="4"/>
    <x v="27"/>
    <x v="30"/>
    <x v="2"/>
    <n v="30.000000000000004"/>
    <x v="6"/>
    <x v="173"/>
    <n v="61875.000000000007"/>
    <n v="0.25"/>
    <x v="2"/>
    <x v="18"/>
  </r>
  <r>
    <x v="0"/>
    <n v="1185732"/>
    <x v="173"/>
    <x v="4"/>
    <x v="27"/>
    <x v="30"/>
    <x v="3"/>
    <n v="35"/>
    <x v="21"/>
    <x v="44"/>
    <n v="70875"/>
    <n v="0.3"/>
    <x v="2"/>
    <x v="8"/>
  </r>
  <r>
    <x v="0"/>
    <n v="1185732"/>
    <x v="173"/>
    <x v="4"/>
    <x v="27"/>
    <x v="30"/>
    <x v="4"/>
    <n v="50"/>
    <x v="26"/>
    <x v="78"/>
    <n v="126874.99999999999"/>
    <n v="0.35"/>
    <x v="2"/>
    <x v="0"/>
  </r>
  <r>
    <x v="0"/>
    <n v="1185732"/>
    <x v="173"/>
    <x v="4"/>
    <x v="27"/>
    <x v="30"/>
    <x v="5"/>
    <n v="40"/>
    <x v="6"/>
    <x v="77"/>
    <n v="165000"/>
    <n v="0.5"/>
    <x v="2"/>
    <x v="1"/>
  </r>
  <r>
    <x v="0"/>
    <n v="1185732"/>
    <x v="202"/>
    <x v="4"/>
    <x v="27"/>
    <x v="30"/>
    <x v="0"/>
    <n v="40"/>
    <x v="15"/>
    <x v="560"/>
    <n v="193500"/>
    <n v="0.45"/>
    <x v="2"/>
    <x v="1"/>
  </r>
  <r>
    <x v="0"/>
    <n v="1185732"/>
    <x v="202"/>
    <x v="4"/>
    <x v="27"/>
    <x v="30"/>
    <x v="1"/>
    <n v="40"/>
    <x v="26"/>
    <x v="176"/>
    <n v="101500"/>
    <n v="0.35"/>
    <x v="2"/>
    <x v="1"/>
  </r>
  <r>
    <x v="0"/>
    <n v="1185732"/>
    <x v="202"/>
    <x v="4"/>
    <x v="27"/>
    <x v="30"/>
    <x v="2"/>
    <n v="30.000000000000004"/>
    <x v="28"/>
    <x v="168"/>
    <n v="58125.000000000007"/>
    <n v="0.25"/>
    <x v="2"/>
    <x v="18"/>
  </r>
  <r>
    <x v="0"/>
    <n v="1185732"/>
    <x v="202"/>
    <x v="4"/>
    <x v="28"/>
    <x v="31"/>
    <x v="3"/>
    <n v="35"/>
    <x v="22"/>
    <x v="45"/>
    <n v="65625"/>
    <n v="0.3"/>
    <x v="2"/>
    <x v="8"/>
  </r>
  <r>
    <x v="0"/>
    <n v="1185732"/>
    <x v="202"/>
    <x v="4"/>
    <x v="28"/>
    <x v="31"/>
    <x v="4"/>
    <n v="50"/>
    <x v="19"/>
    <x v="48"/>
    <n v="122499.99999999999"/>
    <n v="0.35"/>
    <x v="2"/>
    <x v="0"/>
  </r>
  <r>
    <x v="0"/>
    <n v="1185732"/>
    <x v="202"/>
    <x v="4"/>
    <x v="28"/>
    <x v="31"/>
    <x v="5"/>
    <n v="35"/>
    <x v="9"/>
    <x v="58"/>
    <n v="140000"/>
    <n v="0.5"/>
    <x v="2"/>
    <x v="8"/>
  </r>
  <r>
    <x v="0"/>
    <n v="1185732"/>
    <x v="707"/>
    <x v="4"/>
    <x v="28"/>
    <x v="31"/>
    <x v="0"/>
    <n v="35"/>
    <x v="73"/>
    <x v="561"/>
    <n v="160650"/>
    <n v="0.45"/>
    <x v="2"/>
    <x v="8"/>
  </r>
  <r>
    <x v="0"/>
    <n v="1185732"/>
    <x v="707"/>
    <x v="4"/>
    <x v="28"/>
    <x v="31"/>
    <x v="1"/>
    <n v="35"/>
    <x v="19"/>
    <x v="40"/>
    <n v="85750"/>
    <n v="0.35"/>
    <x v="2"/>
    <x v="8"/>
  </r>
  <r>
    <x v="0"/>
    <n v="1185732"/>
    <x v="707"/>
    <x v="4"/>
    <x v="28"/>
    <x v="31"/>
    <x v="2"/>
    <n v="25"/>
    <x v="26"/>
    <x v="511"/>
    <n v="45312.5"/>
    <n v="0.25"/>
    <x v="2"/>
    <x v="7"/>
  </r>
  <r>
    <x v="0"/>
    <n v="1185732"/>
    <x v="707"/>
    <x v="4"/>
    <x v="28"/>
    <x v="31"/>
    <x v="3"/>
    <n v="29.999999999999993"/>
    <x v="30"/>
    <x v="562"/>
    <n v="51749.999999999993"/>
    <n v="0.3"/>
    <x v="2"/>
    <x v="58"/>
  </r>
  <r>
    <x v="0"/>
    <n v="1185732"/>
    <x v="707"/>
    <x v="4"/>
    <x v="28"/>
    <x v="31"/>
    <x v="4"/>
    <n v="45.000000000000007"/>
    <x v="22"/>
    <x v="225"/>
    <n v="98437.500000000015"/>
    <n v="0.35"/>
    <x v="2"/>
    <x v="15"/>
  </r>
  <r>
    <x v="0"/>
    <n v="1185732"/>
    <x v="707"/>
    <x v="4"/>
    <x v="28"/>
    <x v="31"/>
    <x v="5"/>
    <n v="35"/>
    <x v="26"/>
    <x v="52"/>
    <n v="126875"/>
    <n v="0.5"/>
    <x v="2"/>
    <x v="8"/>
  </r>
  <r>
    <x v="0"/>
    <n v="1185732"/>
    <x v="229"/>
    <x v="4"/>
    <x v="28"/>
    <x v="31"/>
    <x v="0"/>
    <n v="35"/>
    <x v="17"/>
    <x v="85"/>
    <n v="153562.5"/>
    <n v="0.45"/>
    <x v="2"/>
    <x v="8"/>
  </r>
  <r>
    <x v="0"/>
    <n v="1185732"/>
    <x v="229"/>
    <x v="4"/>
    <x v="28"/>
    <x v="31"/>
    <x v="1"/>
    <n v="35"/>
    <x v="21"/>
    <x v="44"/>
    <n v="82687.5"/>
    <n v="0.35"/>
    <x v="2"/>
    <x v="8"/>
  </r>
  <r>
    <x v="0"/>
    <n v="1185732"/>
    <x v="229"/>
    <x v="4"/>
    <x v="28"/>
    <x v="31"/>
    <x v="2"/>
    <n v="25"/>
    <x v="21"/>
    <x v="156"/>
    <n v="42187.5"/>
    <n v="0.25"/>
    <x v="2"/>
    <x v="7"/>
  </r>
  <r>
    <x v="0"/>
    <n v="1185732"/>
    <x v="229"/>
    <x v="4"/>
    <x v="28"/>
    <x v="31"/>
    <x v="3"/>
    <n v="29.999999999999993"/>
    <x v="24"/>
    <x v="521"/>
    <n v="53999.999999999993"/>
    <n v="0.3"/>
    <x v="2"/>
    <x v="58"/>
  </r>
  <r>
    <x v="0"/>
    <n v="1185732"/>
    <x v="229"/>
    <x v="4"/>
    <x v="28"/>
    <x v="31"/>
    <x v="4"/>
    <n v="50"/>
    <x v="22"/>
    <x v="65"/>
    <n v="109375"/>
    <n v="0.35"/>
    <x v="2"/>
    <x v="0"/>
  </r>
  <r>
    <x v="0"/>
    <n v="1185732"/>
    <x v="229"/>
    <x v="4"/>
    <x v="28"/>
    <x v="31"/>
    <x v="5"/>
    <n v="40"/>
    <x v="28"/>
    <x v="74"/>
    <n v="155000"/>
    <n v="0.5"/>
    <x v="2"/>
    <x v="1"/>
  </r>
  <r>
    <x v="0"/>
    <n v="1185732"/>
    <x v="258"/>
    <x v="4"/>
    <x v="28"/>
    <x v="31"/>
    <x v="0"/>
    <n v="50"/>
    <x v="74"/>
    <x v="563"/>
    <n v="235125"/>
    <n v="0.45"/>
    <x v="2"/>
    <x v="0"/>
  </r>
  <r>
    <x v="0"/>
    <n v="1185732"/>
    <x v="258"/>
    <x v="4"/>
    <x v="28"/>
    <x v="31"/>
    <x v="1"/>
    <n v="50"/>
    <x v="29"/>
    <x v="68"/>
    <n v="131250"/>
    <n v="0.35"/>
    <x v="2"/>
    <x v="0"/>
  </r>
  <r>
    <x v="0"/>
    <n v="1185732"/>
    <x v="258"/>
    <x v="4"/>
    <x v="28"/>
    <x v="31"/>
    <x v="2"/>
    <n v="45"/>
    <x v="26"/>
    <x v="287"/>
    <n v="81562.5"/>
    <n v="0.25"/>
    <x v="2"/>
    <x v="2"/>
  </r>
  <r>
    <x v="0"/>
    <n v="1185732"/>
    <x v="258"/>
    <x v="4"/>
    <x v="28"/>
    <x v="31"/>
    <x v="3"/>
    <n v="45"/>
    <x v="21"/>
    <x v="113"/>
    <n v="91125"/>
    <n v="0.3"/>
    <x v="2"/>
    <x v="2"/>
  </r>
  <r>
    <x v="0"/>
    <n v="1185732"/>
    <x v="258"/>
    <x v="4"/>
    <x v="28"/>
    <x v="31"/>
    <x v="4"/>
    <n v="54.999999999999993"/>
    <x v="19"/>
    <x v="564"/>
    <n v="134749.99999999997"/>
    <n v="0.35"/>
    <x v="2"/>
    <x v="13"/>
  </r>
  <r>
    <x v="0"/>
    <n v="1185732"/>
    <x v="258"/>
    <x v="4"/>
    <x v="28"/>
    <x v="31"/>
    <x v="5"/>
    <n v="60"/>
    <x v="9"/>
    <x v="215"/>
    <n v="240000"/>
    <n v="0.5"/>
    <x v="2"/>
    <x v="3"/>
  </r>
  <r>
    <x v="0"/>
    <n v="1185732"/>
    <x v="291"/>
    <x v="4"/>
    <x v="28"/>
    <x v="31"/>
    <x v="0"/>
    <n v="54.999999999999993"/>
    <x v="11"/>
    <x v="565"/>
    <n v="259874.99999999994"/>
    <n v="0.45"/>
    <x v="2"/>
    <x v="13"/>
  </r>
  <r>
    <x v="0"/>
    <n v="1185732"/>
    <x v="291"/>
    <x v="4"/>
    <x v="28"/>
    <x v="31"/>
    <x v="1"/>
    <n v="50"/>
    <x v="9"/>
    <x v="2"/>
    <n v="140000"/>
    <n v="0.35"/>
    <x v="2"/>
    <x v="0"/>
  </r>
  <r>
    <x v="0"/>
    <n v="1185732"/>
    <x v="291"/>
    <x v="4"/>
    <x v="28"/>
    <x v="31"/>
    <x v="2"/>
    <n v="50"/>
    <x v="28"/>
    <x v="75"/>
    <n v="96875"/>
    <n v="0.25"/>
    <x v="2"/>
    <x v="0"/>
  </r>
  <r>
    <x v="0"/>
    <n v="1185732"/>
    <x v="291"/>
    <x v="4"/>
    <x v="28"/>
    <x v="31"/>
    <x v="3"/>
    <n v="50"/>
    <x v="29"/>
    <x v="68"/>
    <n v="112500"/>
    <n v="0.3"/>
    <x v="2"/>
    <x v="0"/>
  </r>
  <r>
    <x v="0"/>
    <n v="1185732"/>
    <x v="291"/>
    <x v="4"/>
    <x v="28"/>
    <x v="31"/>
    <x v="4"/>
    <n v="65"/>
    <x v="29"/>
    <x v="63"/>
    <n v="170625"/>
    <n v="0.35"/>
    <x v="2"/>
    <x v="5"/>
  </r>
  <r>
    <x v="0"/>
    <n v="1185732"/>
    <x v="291"/>
    <x v="4"/>
    <x v="28"/>
    <x v="31"/>
    <x v="5"/>
    <n v="70"/>
    <x v="8"/>
    <x v="97"/>
    <n v="323750"/>
    <n v="0.5"/>
    <x v="2"/>
    <x v="6"/>
  </r>
  <r>
    <x v="0"/>
    <n v="1185732"/>
    <x v="319"/>
    <x v="4"/>
    <x v="28"/>
    <x v="31"/>
    <x v="0"/>
    <n v="65"/>
    <x v="16"/>
    <x v="31"/>
    <n v="336375"/>
    <n v="0.45"/>
    <x v="2"/>
    <x v="5"/>
  </r>
  <r>
    <x v="0"/>
    <n v="1185732"/>
    <x v="319"/>
    <x v="4"/>
    <x v="28"/>
    <x v="31"/>
    <x v="1"/>
    <n v="60.000000000000007"/>
    <x v="3"/>
    <x v="290"/>
    <n v="189000.00000000003"/>
    <n v="0.35"/>
    <x v="2"/>
    <x v="12"/>
  </r>
  <r>
    <x v="0"/>
    <n v="1185732"/>
    <x v="319"/>
    <x v="4"/>
    <x v="28"/>
    <x v="31"/>
    <x v="2"/>
    <n v="55.000000000000007"/>
    <x v="6"/>
    <x v="116"/>
    <n v="113437.50000000001"/>
    <n v="0.25"/>
    <x v="2"/>
    <x v="4"/>
  </r>
  <r>
    <x v="0"/>
    <n v="1185732"/>
    <x v="319"/>
    <x v="4"/>
    <x v="28"/>
    <x v="31"/>
    <x v="3"/>
    <n v="55.000000000000007"/>
    <x v="28"/>
    <x v="101"/>
    <n v="127875.00000000001"/>
    <n v="0.3"/>
    <x v="2"/>
    <x v="4"/>
  </r>
  <r>
    <x v="0"/>
    <n v="1185732"/>
    <x v="319"/>
    <x v="4"/>
    <x v="28"/>
    <x v="31"/>
    <x v="4"/>
    <n v="65"/>
    <x v="9"/>
    <x v="98"/>
    <n v="182000"/>
    <n v="0.35"/>
    <x v="2"/>
    <x v="5"/>
  </r>
  <r>
    <x v="0"/>
    <n v="1185732"/>
    <x v="319"/>
    <x v="4"/>
    <x v="28"/>
    <x v="31"/>
    <x v="5"/>
    <n v="70"/>
    <x v="17"/>
    <x v="22"/>
    <n v="341250"/>
    <n v="0.5"/>
    <x v="2"/>
    <x v="6"/>
  </r>
  <r>
    <x v="0"/>
    <n v="1185732"/>
    <x v="351"/>
    <x v="4"/>
    <x v="28"/>
    <x v="31"/>
    <x v="0"/>
    <n v="65"/>
    <x v="55"/>
    <x v="291"/>
    <n v="329062.5"/>
    <n v="0.45"/>
    <x v="2"/>
    <x v="5"/>
  </r>
  <r>
    <x v="0"/>
    <n v="1185732"/>
    <x v="351"/>
    <x v="4"/>
    <x v="28"/>
    <x v="31"/>
    <x v="1"/>
    <n v="60.000000000000007"/>
    <x v="3"/>
    <x v="290"/>
    <n v="189000.00000000003"/>
    <n v="0.35"/>
    <x v="2"/>
    <x v="12"/>
  </r>
  <r>
    <x v="0"/>
    <n v="1185732"/>
    <x v="351"/>
    <x v="4"/>
    <x v="28"/>
    <x v="31"/>
    <x v="2"/>
    <n v="55.000000000000007"/>
    <x v="6"/>
    <x v="116"/>
    <n v="113437.50000000001"/>
    <n v="0.25"/>
    <x v="2"/>
    <x v="4"/>
  </r>
  <r>
    <x v="0"/>
    <n v="1185732"/>
    <x v="351"/>
    <x v="4"/>
    <x v="28"/>
    <x v="31"/>
    <x v="3"/>
    <n v="45"/>
    <x v="28"/>
    <x v="285"/>
    <n v="104625"/>
    <n v="0.3"/>
    <x v="2"/>
    <x v="2"/>
  </r>
  <r>
    <x v="0"/>
    <n v="1185732"/>
    <x v="351"/>
    <x v="4"/>
    <x v="28"/>
    <x v="31"/>
    <x v="4"/>
    <n v="55.000000000000007"/>
    <x v="29"/>
    <x v="70"/>
    <n v="144375"/>
    <n v="0.35"/>
    <x v="2"/>
    <x v="4"/>
  </r>
  <r>
    <x v="0"/>
    <n v="1185732"/>
    <x v="351"/>
    <x v="4"/>
    <x v="28"/>
    <x v="31"/>
    <x v="5"/>
    <n v="60.000000000000007"/>
    <x v="8"/>
    <x v="100"/>
    <n v="277500.00000000006"/>
    <n v="0.5"/>
    <x v="2"/>
    <x v="12"/>
  </r>
  <r>
    <x v="0"/>
    <n v="1185732"/>
    <x v="381"/>
    <x v="4"/>
    <x v="28"/>
    <x v="31"/>
    <x v="0"/>
    <n v="55.000000000000007"/>
    <x v="13"/>
    <x v="24"/>
    <n v="253687.50000000006"/>
    <n v="0.45"/>
    <x v="2"/>
    <x v="4"/>
  </r>
  <r>
    <x v="0"/>
    <n v="1185732"/>
    <x v="381"/>
    <x v="4"/>
    <x v="28"/>
    <x v="31"/>
    <x v="1"/>
    <n v="50.000000000000014"/>
    <x v="6"/>
    <x v="294"/>
    <n v="144375.00000000003"/>
    <n v="0.35"/>
    <x v="2"/>
    <x v="35"/>
  </r>
  <r>
    <x v="0"/>
    <n v="1185732"/>
    <x v="381"/>
    <x v="4"/>
    <x v="28"/>
    <x v="31"/>
    <x v="2"/>
    <n v="40"/>
    <x v="26"/>
    <x v="176"/>
    <n v="72500"/>
    <n v="0.25"/>
    <x v="2"/>
    <x v="1"/>
  </r>
  <r>
    <x v="0"/>
    <n v="1185732"/>
    <x v="381"/>
    <x v="4"/>
    <x v="28"/>
    <x v="31"/>
    <x v="3"/>
    <n v="40"/>
    <x v="19"/>
    <x v="58"/>
    <n v="84000"/>
    <n v="0.3"/>
    <x v="2"/>
    <x v="1"/>
  </r>
  <r>
    <x v="0"/>
    <n v="1185732"/>
    <x v="381"/>
    <x v="4"/>
    <x v="28"/>
    <x v="31"/>
    <x v="4"/>
    <n v="50"/>
    <x v="19"/>
    <x v="48"/>
    <n v="122499.99999999999"/>
    <n v="0.35"/>
    <x v="2"/>
    <x v="0"/>
  </r>
  <r>
    <x v="0"/>
    <n v="1185732"/>
    <x v="381"/>
    <x v="4"/>
    <x v="28"/>
    <x v="31"/>
    <x v="5"/>
    <n v="55.000000000000007"/>
    <x v="9"/>
    <x v="115"/>
    <n v="220000.00000000003"/>
    <n v="0.5"/>
    <x v="2"/>
    <x v="4"/>
  </r>
  <r>
    <x v="0"/>
    <n v="1185732"/>
    <x v="413"/>
    <x v="4"/>
    <x v="28"/>
    <x v="31"/>
    <x v="0"/>
    <n v="55.000000000000007"/>
    <x v="17"/>
    <x v="32"/>
    <n v="241312.50000000006"/>
    <n v="0.45"/>
    <x v="2"/>
    <x v="4"/>
  </r>
  <r>
    <x v="0"/>
    <n v="1185732"/>
    <x v="413"/>
    <x v="4"/>
    <x v="28"/>
    <x v="31"/>
    <x v="1"/>
    <n v="45.000000000000014"/>
    <x v="9"/>
    <x v="566"/>
    <n v="126000.00000000003"/>
    <n v="0.35"/>
    <x v="2"/>
    <x v="71"/>
  </r>
  <r>
    <x v="0"/>
    <n v="1185732"/>
    <x v="413"/>
    <x v="4"/>
    <x v="28"/>
    <x v="31"/>
    <x v="2"/>
    <n v="45.000000000000014"/>
    <x v="21"/>
    <x v="567"/>
    <n v="75937.500000000029"/>
    <n v="0.25"/>
    <x v="2"/>
    <x v="71"/>
  </r>
  <r>
    <x v="0"/>
    <n v="1185732"/>
    <x v="413"/>
    <x v="4"/>
    <x v="28"/>
    <x v="31"/>
    <x v="3"/>
    <n v="45.000000000000014"/>
    <x v="25"/>
    <x v="568"/>
    <n v="87750.000000000029"/>
    <n v="0.3"/>
    <x v="2"/>
    <x v="71"/>
  </r>
  <r>
    <x v="0"/>
    <n v="1185732"/>
    <x v="413"/>
    <x v="4"/>
    <x v="28"/>
    <x v="31"/>
    <x v="4"/>
    <n v="55.000000000000007"/>
    <x v="25"/>
    <x v="223"/>
    <n v="125125.00000000001"/>
    <n v="0.35"/>
    <x v="2"/>
    <x v="4"/>
  </r>
  <r>
    <x v="0"/>
    <n v="1185732"/>
    <x v="413"/>
    <x v="4"/>
    <x v="28"/>
    <x v="31"/>
    <x v="5"/>
    <n v="60"/>
    <x v="28"/>
    <x v="172"/>
    <n v="232500"/>
    <n v="0.5"/>
    <x v="2"/>
    <x v="3"/>
  </r>
  <r>
    <x v="0"/>
    <n v="1185732"/>
    <x v="443"/>
    <x v="4"/>
    <x v="28"/>
    <x v="31"/>
    <x v="0"/>
    <n v="55.000000000000007"/>
    <x v="8"/>
    <x v="16"/>
    <n v="228937.50000000003"/>
    <n v="0.45"/>
    <x v="2"/>
    <x v="4"/>
  </r>
  <r>
    <x v="0"/>
    <n v="1185732"/>
    <x v="443"/>
    <x v="4"/>
    <x v="28"/>
    <x v="31"/>
    <x v="1"/>
    <n v="45.000000000000014"/>
    <x v="29"/>
    <x v="481"/>
    <n v="118125.00000000003"/>
    <n v="0.35"/>
    <x v="2"/>
    <x v="71"/>
  </r>
  <r>
    <x v="0"/>
    <n v="1185732"/>
    <x v="443"/>
    <x v="4"/>
    <x v="28"/>
    <x v="31"/>
    <x v="2"/>
    <n v="45.000000000000014"/>
    <x v="75"/>
    <x v="569"/>
    <n v="78187.500000000029"/>
    <n v="0.25"/>
    <x v="2"/>
    <x v="71"/>
  </r>
  <r>
    <x v="0"/>
    <n v="1185732"/>
    <x v="443"/>
    <x v="4"/>
    <x v="28"/>
    <x v="31"/>
    <x v="3"/>
    <n v="55.000000000000014"/>
    <x v="29"/>
    <x v="294"/>
    <n v="123750.00000000003"/>
    <n v="0.3"/>
    <x v="2"/>
    <x v="4"/>
  </r>
  <r>
    <x v="0"/>
    <n v="1185732"/>
    <x v="443"/>
    <x v="4"/>
    <x v="28"/>
    <x v="31"/>
    <x v="4"/>
    <n v="70"/>
    <x v="26"/>
    <x v="248"/>
    <n v="177625"/>
    <n v="0.35"/>
    <x v="2"/>
    <x v="6"/>
  </r>
  <r>
    <x v="0"/>
    <n v="1185732"/>
    <x v="443"/>
    <x v="4"/>
    <x v="28"/>
    <x v="31"/>
    <x v="5"/>
    <n v="75"/>
    <x v="6"/>
    <x v="570"/>
    <n v="309375"/>
    <n v="0.5"/>
    <x v="2"/>
    <x v="11"/>
  </r>
  <r>
    <x v="0"/>
    <n v="1185732"/>
    <x v="472"/>
    <x v="4"/>
    <x v="28"/>
    <x v="31"/>
    <x v="0"/>
    <n v="70"/>
    <x v="15"/>
    <x v="571"/>
    <n v="338625"/>
    <n v="0.45"/>
    <x v="2"/>
    <x v="6"/>
  </r>
  <r>
    <x v="0"/>
    <n v="1185732"/>
    <x v="472"/>
    <x v="4"/>
    <x v="28"/>
    <x v="31"/>
    <x v="1"/>
    <n v="60.000000000000007"/>
    <x v="10"/>
    <x v="105"/>
    <n v="183750.00000000003"/>
    <n v="0.35"/>
    <x v="2"/>
    <x v="12"/>
  </r>
  <r>
    <x v="2"/>
    <n v="1185732"/>
    <x v="472"/>
    <x v="4"/>
    <x v="28"/>
    <x v="31"/>
    <x v="2"/>
    <n v="60.000000000000007"/>
    <x v="6"/>
    <x v="34"/>
    <n v="123750.00000000001"/>
    <n v="0.25"/>
    <x v="2"/>
    <x v="12"/>
  </r>
  <r>
    <x v="2"/>
    <n v="1185732"/>
    <x v="472"/>
    <x v="4"/>
    <x v="28"/>
    <x v="31"/>
    <x v="3"/>
    <n v="60.000000000000007"/>
    <x v="28"/>
    <x v="448"/>
    <n v="139500"/>
    <n v="0.3"/>
    <x v="2"/>
    <x v="12"/>
  </r>
  <r>
    <x v="2"/>
    <n v="1185732"/>
    <x v="472"/>
    <x v="4"/>
    <x v="28"/>
    <x v="31"/>
    <x v="4"/>
    <n v="70"/>
    <x v="28"/>
    <x v="103"/>
    <n v="189875"/>
    <n v="0.35"/>
    <x v="2"/>
    <x v="6"/>
  </r>
  <r>
    <x v="2"/>
    <n v="1185732"/>
    <x v="472"/>
    <x v="4"/>
    <x v="28"/>
    <x v="31"/>
    <x v="5"/>
    <n v="75"/>
    <x v="10"/>
    <x v="572"/>
    <n v="328125"/>
    <n v="0.5"/>
    <x v="2"/>
    <x v="11"/>
  </r>
  <r>
    <x v="2"/>
    <n v="1185732"/>
    <x v="170"/>
    <x v="4"/>
    <x v="28"/>
    <x v="31"/>
    <x v="0"/>
    <n v="35"/>
    <x v="8"/>
    <x v="573"/>
    <n v="129500"/>
    <n v="0.4"/>
    <x v="2"/>
    <x v="8"/>
  </r>
  <r>
    <x v="2"/>
    <n v="1185732"/>
    <x v="170"/>
    <x v="4"/>
    <x v="28"/>
    <x v="31"/>
    <x v="1"/>
    <n v="35"/>
    <x v="26"/>
    <x v="52"/>
    <n v="88812.5"/>
    <n v="0.35"/>
    <x v="2"/>
    <x v="8"/>
  </r>
  <r>
    <x v="2"/>
    <n v="1185732"/>
    <x v="170"/>
    <x v="4"/>
    <x v="28"/>
    <x v="31"/>
    <x v="2"/>
    <n v="25.000000000000007"/>
    <x v="26"/>
    <x v="574"/>
    <n v="72500.000000000029"/>
    <n v="0.4"/>
    <x v="2"/>
    <x v="42"/>
  </r>
  <r>
    <x v="2"/>
    <n v="1185732"/>
    <x v="170"/>
    <x v="4"/>
    <x v="28"/>
    <x v="31"/>
    <x v="3"/>
    <n v="30"/>
    <x v="30"/>
    <x v="530"/>
    <n v="69000"/>
    <n v="0.4"/>
    <x v="2"/>
    <x v="9"/>
  </r>
  <r>
    <x v="2"/>
    <n v="1185732"/>
    <x v="170"/>
    <x v="4"/>
    <x v="28"/>
    <x v="31"/>
    <x v="4"/>
    <n v="45"/>
    <x v="22"/>
    <x v="66"/>
    <n v="98437.5"/>
    <n v="0.35"/>
    <x v="2"/>
    <x v="2"/>
  </r>
  <r>
    <x v="2"/>
    <n v="1185732"/>
    <x v="170"/>
    <x v="4"/>
    <x v="28"/>
    <x v="31"/>
    <x v="5"/>
    <n v="35"/>
    <x v="26"/>
    <x v="52"/>
    <n v="126875"/>
    <n v="0.5"/>
    <x v="2"/>
    <x v="8"/>
  </r>
  <r>
    <x v="2"/>
    <n v="1185732"/>
    <x v="199"/>
    <x v="4"/>
    <x v="28"/>
    <x v="31"/>
    <x v="0"/>
    <n v="35"/>
    <x v="17"/>
    <x v="85"/>
    <n v="136500"/>
    <n v="0.4"/>
    <x v="2"/>
    <x v="8"/>
  </r>
  <r>
    <x v="2"/>
    <n v="1185732"/>
    <x v="199"/>
    <x v="4"/>
    <x v="28"/>
    <x v="31"/>
    <x v="1"/>
    <n v="35"/>
    <x v="22"/>
    <x v="45"/>
    <n v="76562.5"/>
    <n v="0.35"/>
    <x v="2"/>
    <x v="8"/>
  </r>
  <r>
    <x v="2"/>
    <n v="1185732"/>
    <x v="199"/>
    <x v="4"/>
    <x v="28"/>
    <x v="31"/>
    <x v="2"/>
    <n v="25.000000000000007"/>
    <x v="21"/>
    <x v="334"/>
    <n v="67500.000000000029"/>
    <n v="0.4"/>
    <x v="2"/>
    <x v="42"/>
  </r>
  <r>
    <x v="2"/>
    <n v="1185732"/>
    <x v="199"/>
    <x v="4"/>
    <x v="29"/>
    <x v="32"/>
    <x v="3"/>
    <n v="30"/>
    <x v="27"/>
    <x v="154"/>
    <n v="63000"/>
    <n v="0.4"/>
    <x v="2"/>
    <x v="9"/>
  </r>
  <r>
    <x v="2"/>
    <n v="1185732"/>
    <x v="199"/>
    <x v="4"/>
    <x v="29"/>
    <x v="32"/>
    <x v="4"/>
    <n v="45"/>
    <x v="24"/>
    <x v="51"/>
    <n v="94500"/>
    <n v="0.35"/>
    <x v="2"/>
    <x v="2"/>
  </r>
  <r>
    <x v="2"/>
    <n v="1185732"/>
    <x v="199"/>
    <x v="4"/>
    <x v="29"/>
    <x v="32"/>
    <x v="5"/>
    <n v="30"/>
    <x v="19"/>
    <x v="195"/>
    <n v="105000"/>
    <n v="0.5"/>
    <x v="2"/>
    <x v="9"/>
  </r>
  <r>
    <x v="2"/>
    <n v="1185732"/>
    <x v="704"/>
    <x v="4"/>
    <x v="29"/>
    <x v="32"/>
    <x v="0"/>
    <n v="30"/>
    <x v="18"/>
    <x v="575"/>
    <n v="110400"/>
    <n v="0.4"/>
    <x v="2"/>
    <x v="9"/>
  </r>
  <r>
    <x v="2"/>
    <n v="1185732"/>
    <x v="704"/>
    <x v="4"/>
    <x v="29"/>
    <x v="32"/>
    <x v="1"/>
    <n v="30"/>
    <x v="24"/>
    <x v="210"/>
    <n v="62999.999999999993"/>
    <n v="0.35"/>
    <x v="2"/>
    <x v="9"/>
  </r>
  <r>
    <x v="2"/>
    <n v="1185732"/>
    <x v="704"/>
    <x v="4"/>
    <x v="29"/>
    <x v="32"/>
    <x v="2"/>
    <n v="20"/>
    <x v="22"/>
    <x v="145"/>
    <n v="50000"/>
    <n v="0.4"/>
    <x v="2"/>
    <x v="17"/>
  </r>
  <r>
    <x v="2"/>
    <n v="1185732"/>
    <x v="704"/>
    <x v="4"/>
    <x v="29"/>
    <x v="32"/>
    <x v="3"/>
    <n v="24.999999999999993"/>
    <x v="33"/>
    <x v="576"/>
    <n v="47499.999999999993"/>
    <n v="0.4"/>
    <x v="2"/>
    <x v="19"/>
  </r>
  <r>
    <x v="2"/>
    <n v="1185732"/>
    <x v="704"/>
    <x v="4"/>
    <x v="29"/>
    <x v="32"/>
    <x v="4"/>
    <n v="40.000000000000007"/>
    <x v="27"/>
    <x v="163"/>
    <n v="73500"/>
    <n v="0.35"/>
    <x v="2"/>
    <x v="38"/>
  </r>
  <r>
    <x v="2"/>
    <n v="1185732"/>
    <x v="704"/>
    <x v="4"/>
    <x v="29"/>
    <x v="32"/>
    <x v="5"/>
    <n v="30"/>
    <x v="22"/>
    <x v="205"/>
    <n v="93750"/>
    <n v="0.5"/>
    <x v="2"/>
    <x v="9"/>
  </r>
  <r>
    <x v="2"/>
    <n v="1185732"/>
    <x v="721"/>
    <x v="4"/>
    <x v="29"/>
    <x v="32"/>
    <x v="0"/>
    <n v="30"/>
    <x v="10"/>
    <x v="47"/>
    <n v="105000"/>
    <n v="0.4"/>
    <x v="2"/>
    <x v="9"/>
  </r>
  <r>
    <x v="2"/>
    <n v="1185732"/>
    <x v="721"/>
    <x v="4"/>
    <x v="29"/>
    <x v="32"/>
    <x v="1"/>
    <n v="30"/>
    <x v="30"/>
    <x v="530"/>
    <n v="60374.999999999993"/>
    <n v="0.35"/>
    <x v="2"/>
    <x v="9"/>
  </r>
  <r>
    <x v="2"/>
    <n v="1185732"/>
    <x v="721"/>
    <x v="4"/>
    <x v="29"/>
    <x v="32"/>
    <x v="2"/>
    <n v="20"/>
    <x v="30"/>
    <x v="577"/>
    <n v="46000"/>
    <n v="0.4"/>
    <x v="2"/>
    <x v="17"/>
  </r>
  <r>
    <x v="2"/>
    <n v="1185732"/>
    <x v="721"/>
    <x v="4"/>
    <x v="29"/>
    <x v="32"/>
    <x v="3"/>
    <n v="24.999999999999993"/>
    <x v="23"/>
    <x v="578"/>
    <n v="49999.999999999993"/>
    <n v="0.4"/>
    <x v="2"/>
    <x v="19"/>
  </r>
  <r>
    <x v="2"/>
    <n v="1185732"/>
    <x v="721"/>
    <x v="4"/>
    <x v="29"/>
    <x v="32"/>
    <x v="4"/>
    <n v="45"/>
    <x v="27"/>
    <x v="44"/>
    <n v="82687.5"/>
    <n v="0.35"/>
    <x v="2"/>
    <x v="2"/>
  </r>
  <r>
    <x v="2"/>
    <n v="1185732"/>
    <x v="721"/>
    <x v="4"/>
    <x v="29"/>
    <x v="32"/>
    <x v="5"/>
    <n v="35"/>
    <x v="21"/>
    <x v="44"/>
    <n v="118125"/>
    <n v="0.5"/>
    <x v="2"/>
    <x v="8"/>
  </r>
  <r>
    <x v="2"/>
    <n v="1185732"/>
    <x v="255"/>
    <x v="4"/>
    <x v="29"/>
    <x v="32"/>
    <x v="0"/>
    <n v="45"/>
    <x v="76"/>
    <x v="579"/>
    <n v="170100"/>
    <n v="0.4"/>
    <x v="2"/>
    <x v="2"/>
  </r>
  <r>
    <x v="2"/>
    <n v="1185732"/>
    <x v="255"/>
    <x v="4"/>
    <x v="29"/>
    <x v="32"/>
    <x v="1"/>
    <n v="45"/>
    <x v="25"/>
    <x v="61"/>
    <n v="102375"/>
    <n v="0.35"/>
    <x v="2"/>
    <x v="2"/>
  </r>
  <r>
    <x v="2"/>
    <n v="1185732"/>
    <x v="255"/>
    <x v="4"/>
    <x v="29"/>
    <x v="32"/>
    <x v="2"/>
    <n v="40"/>
    <x v="22"/>
    <x v="53"/>
    <n v="100000"/>
    <n v="0.4"/>
    <x v="2"/>
    <x v="1"/>
  </r>
  <r>
    <x v="2"/>
    <n v="1185732"/>
    <x v="255"/>
    <x v="4"/>
    <x v="29"/>
    <x v="32"/>
    <x v="3"/>
    <n v="40"/>
    <x v="30"/>
    <x v="328"/>
    <n v="92000"/>
    <n v="0.4"/>
    <x v="2"/>
    <x v="1"/>
  </r>
  <r>
    <x v="2"/>
    <n v="1185732"/>
    <x v="255"/>
    <x v="4"/>
    <x v="29"/>
    <x v="32"/>
    <x v="4"/>
    <n v="49.999999999999993"/>
    <x v="24"/>
    <x v="580"/>
    <n v="104999.99999999997"/>
    <n v="0.35"/>
    <x v="2"/>
    <x v="48"/>
  </r>
  <r>
    <x v="2"/>
    <n v="1185732"/>
    <x v="255"/>
    <x v="4"/>
    <x v="29"/>
    <x v="32"/>
    <x v="5"/>
    <n v="54.999999999999993"/>
    <x v="19"/>
    <x v="564"/>
    <n v="192499.99999999997"/>
    <n v="0.5"/>
    <x v="2"/>
    <x v="13"/>
  </r>
  <r>
    <x v="2"/>
    <n v="1185732"/>
    <x v="288"/>
    <x v="4"/>
    <x v="29"/>
    <x v="32"/>
    <x v="0"/>
    <n v="49.999999999999993"/>
    <x v="5"/>
    <x v="581"/>
    <n v="190000"/>
    <n v="0.4"/>
    <x v="2"/>
    <x v="23"/>
  </r>
  <r>
    <x v="2"/>
    <n v="1185732"/>
    <x v="288"/>
    <x v="4"/>
    <x v="29"/>
    <x v="32"/>
    <x v="1"/>
    <n v="45"/>
    <x v="19"/>
    <x v="39"/>
    <n v="110250"/>
    <n v="0.35"/>
    <x v="2"/>
    <x v="2"/>
  </r>
  <r>
    <x v="2"/>
    <n v="1185732"/>
    <x v="288"/>
    <x v="4"/>
    <x v="29"/>
    <x v="32"/>
    <x v="2"/>
    <n v="50"/>
    <x v="21"/>
    <x v="73"/>
    <n v="135000"/>
    <n v="0.4"/>
    <x v="2"/>
    <x v="0"/>
  </r>
  <r>
    <x v="2"/>
    <n v="1185732"/>
    <x v="288"/>
    <x v="4"/>
    <x v="29"/>
    <x v="32"/>
    <x v="3"/>
    <n v="50"/>
    <x v="25"/>
    <x v="82"/>
    <n v="130000"/>
    <n v="0.4"/>
    <x v="2"/>
    <x v="0"/>
  </r>
  <r>
    <x v="2"/>
    <n v="1185732"/>
    <x v="288"/>
    <x v="4"/>
    <x v="29"/>
    <x v="32"/>
    <x v="4"/>
    <n v="65"/>
    <x v="25"/>
    <x v="108"/>
    <n v="147875"/>
    <n v="0.35"/>
    <x v="2"/>
    <x v="5"/>
  </r>
  <r>
    <x v="2"/>
    <n v="1185732"/>
    <x v="288"/>
    <x v="4"/>
    <x v="29"/>
    <x v="32"/>
    <x v="5"/>
    <n v="70"/>
    <x v="6"/>
    <x v="582"/>
    <n v="288750"/>
    <n v="0.5"/>
    <x v="2"/>
    <x v="6"/>
  </r>
  <r>
    <x v="2"/>
    <n v="1185732"/>
    <x v="316"/>
    <x v="4"/>
    <x v="29"/>
    <x v="32"/>
    <x v="0"/>
    <n v="65"/>
    <x v="11"/>
    <x v="22"/>
    <n v="273000"/>
    <n v="0.4"/>
    <x v="2"/>
    <x v="5"/>
  </r>
  <r>
    <x v="2"/>
    <n v="1185732"/>
    <x v="316"/>
    <x v="4"/>
    <x v="29"/>
    <x v="32"/>
    <x v="1"/>
    <n v="60.000000000000007"/>
    <x v="9"/>
    <x v="437"/>
    <n v="168000"/>
    <n v="0.35"/>
    <x v="2"/>
    <x v="12"/>
  </r>
  <r>
    <x v="2"/>
    <n v="1185732"/>
    <x v="316"/>
    <x v="4"/>
    <x v="29"/>
    <x v="32"/>
    <x v="2"/>
    <n v="55.000000000000007"/>
    <x v="26"/>
    <x v="102"/>
    <n v="159500.00000000003"/>
    <n v="0.4"/>
    <x v="2"/>
    <x v="4"/>
  </r>
  <r>
    <x v="2"/>
    <n v="1185732"/>
    <x v="316"/>
    <x v="4"/>
    <x v="29"/>
    <x v="32"/>
    <x v="3"/>
    <n v="55.000000000000007"/>
    <x v="21"/>
    <x v="107"/>
    <n v="148500.00000000003"/>
    <n v="0.4"/>
    <x v="2"/>
    <x v="4"/>
  </r>
  <r>
    <x v="2"/>
    <n v="1185732"/>
    <x v="316"/>
    <x v="4"/>
    <x v="29"/>
    <x v="32"/>
    <x v="4"/>
    <n v="65"/>
    <x v="19"/>
    <x v="111"/>
    <n v="159250"/>
    <n v="0.35"/>
    <x v="2"/>
    <x v="5"/>
  </r>
  <r>
    <x v="2"/>
    <n v="1185732"/>
    <x v="316"/>
    <x v="4"/>
    <x v="29"/>
    <x v="32"/>
    <x v="5"/>
    <n v="70"/>
    <x v="10"/>
    <x v="301"/>
    <n v="306250"/>
    <n v="0.5"/>
    <x v="2"/>
    <x v="6"/>
  </r>
  <r>
    <x v="2"/>
    <n v="1185732"/>
    <x v="348"/>
    <x v="4"/>
    <x v="29"/>
    <x v="32"/>
    <x v="0"/>
    <n v="65"/>
    <x v="13"/>
    <x v="583"/>
    <n v="266500"/>
    <n v="0.4"/>
    <x v="2"/>
    <x v="5"/>
  </r>
  <r>
    <x v="2"/>
    <n v="1185732"/>
    <x v="348"/>
    <x v="4"/>
    <x v="29"/>
    <x v="32"/>
    <x v="1"/>
    <n v="60.000000000000007"/>
    <x v="9"/>
    <x v="437"/>
    <n v="168000"/>
    <n v="0.35"/>
    <x v="2"/>
    <x v="12"/>
  </r>
  <r>
    <x v="2"/>
    <n v="1185732"/>
    <x v="348"/>
    <x v="4"/>
    <x v="29"/>
    <x v="32"/>
    <x v="2"/>
    <n v="55.000000000000007"/>
    <x v="26"/>
    <x v="102"/>
    <n v="159500.00000000003"/>
    <n v="0.4"/>
    <x v="2"/>
    <x v="4"/>
  </r>
  <r>
    <x v="2"/>
    <n v="1185732"/>
    <x v="348"/>
    <x v="4"/>
    <x v="29"/>
    <x v="32"/>
    <x v="3"/>
    <n v="45"/>
    <x v="21"/>
    <x v="113"/>
    <n v="121500"/>
    <n v="0.4"/>
    <x v="2"/>
    <x v="2"/>
  </r>
  <r>
    <x v="2"/>
    <n v="1185732"/>
    <x v="348"/>
    <x v="4"/>
    <x v="29"/>
    <x v="32"/>
    <x v="4"/>
    <n v="55.000000000000007"/>
    <x v="25"/>
    <x v="223"/>
    <n v="125125.00000000001"/>
    <n v="0.35"/>
    <x v="2"/>
    <x v="4"/>
  </r>
  <r>
    <x v="2"/>
    <n v="1185732"/>
    <x v="348"/>
    <x v="4"/>
    <x v="29"/>
    <x v="32"/>
    <x v="5"/>
    <n v="60.000000000000007"/>
    <x v="6"/>
    <x v="34"/>
    <n v="247500.00000000003"/>
    <n v="0.5"/>
    <x v="2"/>
    <x v="12"/>
  </r>
  <r>
    <x v="2"/>
    <n v="1185732"/>
    <x v="378"/>
    <x v="4"/>
    <x v="29"/>
    <x v="32"/>
    <x v="0"/>
    <n v="55.000000000000007"/>
    <x v="8"/>
    <x v="16"/>
    <n v="203500.00000000003"/>
    <n v="0.4"/>
    <x v="2"/>
    <x v="4"/>
  </r>
  <r>
    <x v="2"/>
    <n v="1185732"/>
    <x v="378"/>
    <x v="4"/>
    <x v="29"/>
    <x v="32"/>
    <x v="1"/>
    <n v="50.000000000000014"/>
    <x v="26"/>
    <x v="295"/>
    <n v="126875.00000000003"/>
    <n v="0.35"/>
    <x v="2"/>
    <x v="36"/>
  </r>
  <r>
    <x v="2"/>
    <n v="1185732"/>
    <x v="378"/>
    <x v="4"/>
    <x v="29"/>
    <x v="32"/>
    <x v="2"/>
    <n v="30.000000000000004"/>
    <x v="22"/>
    <x v="517"/>
    <n v="75000.000000000015"/>
    <n v="0.4"/>
    <x v="2"/>
    <x v="18"/>
  </r>
  <r>
    <x v="2"/>
    <n v="1185732"/>
    <x v="378"/>
    <x v="4"/>
    <x v="29"/>
    <x v="32"/>
    <x v="3"/>
    <n v="30.000000000000004"/>
    <x v="24"/>
    <x v="167"/>
    <n v="72000.000000000015"/>
    <n v="0.4"/>
    <x v="2"/>
    <x v="18"/>
  </r>
  <r>
    <x v="2"/>
    <n v="1185732"/>
    <x v="378"/>
    <x v="4"/>
    <x v="29"/>
    <x v="32"/>
    <x v="4"/>
    <n v="40"/>
    <x v="24"/>
    <x v="49"/>
    <n v="84000"/>
    <n v="0.35"/>
    <x v="2"/>
    <x v="1"/>
  </r>
  <r>
    <x v="2"/>
    <n v="1185732"/>
    <x v="378"/>
    <x v="4"/>
    <x v="29"/>
    <x v="32"/>
    <x v="5"/>
    <n v="45.000000000000007"/>
    <x v="19"/>
    <x v="255"/>
    <n v="157500.00000000003"/>
    <n v="0.5"/>
    <x v="2"/>
    <x v="14"/>
  </r>
  <r>
    <x v="2"/>
    <n v="1185732"/>
    <x v="410"/>
    <x v="4"/>
    <x v="29"/>
    <x v="32"/>
    <x v="0"/>
    <n v="45.000000000000007"/>
    <x v="10"/>
    <x v="554"/>
    <n v="157500.00000000003"/>
    <n v="0.4"/>
    <x v="2"/>
    <x v="14"/>
  </r>
  <r>
    <x v="2"/>
    <n v="1185732"/>
    <x v="410"/>
    <x v="4"/>
    <x v="29"/>
    <x v="32"/>
    <x v="1"/>
    <n v="35.000000000000007"/>
    <x v="19"/>
    <x v="584"/>
    <n v="85750.000000000015"/>
    <n v="0.35"/>
    <x v="2"/>
    <x v="47"/>
  </r>
  <r>
    <x v="2"/>
    <n v="1185732"/>
    <x v="410"/>
    <x v="4"/>
    <x v="29"/>
    <x v="32"/>
    <x v="2"/>
    <n v="35.000000000000007"/>
    <x v="30"/>
    <x v="585"/>
    <n v="80500.000000000015"/>
    <n v="0.4"/>
    <x v="2"/>
    <x v="47"/>
  </r>
  <r>
    <x v="2"/>
    <n v="1185732"/>
    <x v="410"/>
    <x v="4"/>
    <x v="29"/>
    <x v="32"/>
    <x v="3"/>
    <n v="35.000000000000007"/>
    <x v="20"/>
    <x v="137"/>
    <n v="77000.000000000015"/>
    <n v="0.4"/>
    <x v="2"/>
    <x v="47"/>
  </r>
  <r>
    <x v="2"/>
    <n v="1185732"/>
    <x v="410"/>
    <x v="4"/>
    <x v="29"/>
    <x v="32"/>
    <x v="4"/>
    <n v="45.000000000000007"/>
    <x v="20"/>
    <x v="173"/>
    <n v="86625"/>
    <n v="0.35"/>
    <x v="2"/>
    <x v="14"/>
  </r>
  <r>
    <x v="2"/>
    <n v="1185732"/>
    <x v="410"/>
    <x v="4"/>
    <x v="29"/>
    <x v="32"/>
    <x v="5"/>
    <n v="50"/>
    <x v="21"/>
    <x v="73"/>
    <n v="168750"/>
    <n v="0.5"/>
    <x v="2"/>
    <x v="0"/>
  </r>
  <r>
    <x v="2"/>
    <n v="1185732"/>
    <x v="440"/>
    <x v="4"/>
    <x v="29"/>
    <x v="32"/>
    <x v="0"/>
    <n v="45.000000000000007"/>
    <x v="6"/>
    <x v="107"/>
    <n v="148500.00000000003"/>
    <n v="0.4"/>
    <x v="2"/>
    <x v="14"/>
  </r>
  <r>
    <x v="2"/>
    <n v="1185732"/>
    <x v="440"/>
    <x v="4"/>
    <x v="29"/>
    <x v="32"/>
    <x v="1"/>
    <n v="35.000000000000007"/>
    <x v="25"/>
    <x v="586"/>
    <n v="79625.000000000015"/>
    <n v="0.35"/>
    <x v="2"/>
    <x v="62"/>
  </r>
  <r>
    <x v="2"/>
    <n v="1185732"/>
    <x v="440"/>
    <x v="4"/>
    <x v="29"/>
    <x v="32"/>
    <x v="2"/>
    <n v="40.000000000000014"/>
    <x v="77"/>
    <x v="587"/>
    <n v="95200.000000000044"/>
    <n v="0.4"/>
    <x v="2"/>
    <x v="60"/>
  </r>
  <r>
    <x v="2"/>
    <n v="1185732"/>
    <x v="440"/>
    <x v="4"/>
    <x v="29"/>
    <x v="32"/>
    <x v="3"/>
    <n v="60.000000000000021"/>
    <x v="25"/>
    <x v="588"/>
    <n v="156000.00000000006"/>
    <n v="0.4"/>
    <x v="2"/>
    <x v="76"/>
  </r>
  <r>
    <x v="2"/>
    <n v="1185732"/>
    <x v="440"/>
    <x v="4"/>
    <x v="29"/>
    <x v="32"/>
    <x v="4"/>
    <n v="75.000000000000014"/>
    <x v="22"/>
    <x v="273"/>
    <n v="164062.50000000003"/>
    <n v="0.35"/>
    <x v="2"/>
    <x v="26"/>
  </r>
  <r>
    <x v="2"/>
    <n v="1185732"/>
    <x v="440"/>
    <x v="4"/>
    <x v="29"/>
    <x v="32"/>
    <x v="5"/>
    <n v="75"/>
    <x v="26"/>
    <x v="589"/>
    <n v="271875"/>
    <n v="0.5"/>
    <x v="2"/>
    <x v="11"/>
  </r>
  <r>
    <x v="2"/>
    <n v="1185732"/>
    <x v="469"/>
    <x v="4"/>
    <x v="29"/>
    <x v="32"/>
    <x v="0"/>
    <n v="70"/>
    <x v="17"/>
    <x v="22"/>
    <n v="273000"/>
    <n v="0.4"/>
    <x v="2"/>
    <x v="6"/>
  </r>
  <r>
    <x v="2"/>
    <n v="1185732"/>
    <x v="469"/>
    <x v="4"/>
    <x v="29"/>
    <x v="32"/>
    <x v="1"/>
    <n v="60.000000000000007"/>
    <x v="28"/>
    <x v="448"/>
    <n v="162750"/>
    <n v="0.35"/>
    <x v="2"/>
    <x v="12"/>
  </r>
  <r>
    <x v="5"/>
    <n v="1185732"/>
    <x v="469"/>
    <x v="4"/>
    <x v="29"/>
    <x v="32"/>
    <x v="2"/>
    <n v="60.000000000000007"/>
    <x v="26"/>
    <x v="444"/>
    <n v="174000.00000000003"/>
    <n v="0.4"/>
    <x v="2"/>
    <x v="12"/>
  </r>
  <r>
    <x v="5"/>
    <n v="1185732"/>
    <x v="469"/>
    <x v="4"/>
    <x v="29"/>
    <x v="32"/>
    <x v="3"/>
    <n v="60.000000000000007"/>
    <x v="21"/>
    <x v="230"/>
    <n v="162000.00000000003"/>
    <n v="0.4"/>
    <x v="2"/>
    <x v="12"/>
  </r>
  <r>
    <x v="5"/>
    <n v="1185732"/>
    <x v="469"/>
    <x v="4"/>
    <x v="29"/>
    <x v="32"/>
    <x v="4"/>
    <n v="70"/>
    <x v="21"/>
    <x v="178"/>
    <n v="165375"/>
    <n v="0.35"/>
    <x v="2"/>
    <x v="6"/>
  </r>
  <r>
    <x v="5"/>
    <n v="1185732"/>
    <x v="469"/>
    <x v="4"/>
    <x v="29"/>
    <x v="32"/>
    <x v="5"/>
    <n v="75"/>
    <x v="28"/>
    <x v="590"/>
    <n v="290625"/>
    <n v="0.5"/>
    <x v="2"/>
    <x v="11"/>
  </r>
  <r>
    <x v="5"/>
    <n v="1185732"/>
    <x v="177"/>
    <x v="4"/>
    <x v="29"/>
    <x v="32"/>
    <x v="0"/>
    <n v="35"/>
    <x v="28"/>
    <x v="57"/>
    <n v="108500"/>
    <n v="0.4"/>
    <x v="2"/>
    <x v="8"/>
  </r>
  <r>
    <x v="5"/>
    <n v="1185732"/>
    <x v="177"/>
    <x v="4"/>
    <x v="29"/>
    <x v="32"/>
    <x v="1"/>
    <n v="35"/>
    <x v="30"/>
    <x v="327"/>
    <n v="70437.5"/>
    <n v="0.35"/>
    <x v="2"/>
    <x v="8"/>
  </r>
  <r>
    <x v="5"/>
    <n v="1185732"/>
    <x v="177"/>
    <x v="4"/>
    <x v="29"/>
    <x v="32"/>
    <x v="2"/>
    <n v="25.000000000000007"/>
    <x v="30"/>
    <x v="337"/>
    <n v="57500.000000000015"/>
    <n v="0.4"/>
    <x v="2"/>
    <x v="44"/>
  </r>
  <r>
    <x v="5"/>
    <n v="1185732"/>
    <x v="177"/>
    <x v="4"/>
    <x v="29"/>
    <x v="32"/>
    <x v="3"/>
    <n v="30"/>
    <x v="32"/>
    <x v="234"/>
    <n v="51000"/>
    <n v="0.4"/>
    <x v="2"/>
    <x v="9"/>
  </r>
  <r>
    <x v="5"/>
    <n v="1185732"/>
    <x v="177"/>
    <x v="4"/>
    <x v="29"/>
    <x v="32"/>
    <x v="4"/>
    <n v="45"/>
    <x v="33"/>
    <x v="117"/>
    <n v="74812.5"/>
    <n v="0.35"/>
    <x v="2"/>
    <x v="2"/>
  </r>
  <r>
    <x v="5"/>
    <n v="1185732"/>
    <x v="177"/>
    <x v="4"/>
    <x v="29"/>
    <x v="32"/>
    <x v="5"/>
    <n v="35"/>
    <x v="30"/>
    <x v="327"/>
    <n v="100625"/>
    <n v="0.5"/>
    <x v="2"/>
    <x v="8"/>
  </r>
  <r>
    <x v="5"/>
    <n v="1185732"/>
    <x v="206"/>
    <x v="4"/>
    <x v="29"/>
    <x v="32"/>
    <x v="0"/>
    <n v="35"/>
    <x v="6"/>
    <x v="591"/>
    <n v="115500"/>
    <n v="0.4"/>
    <x v="2"/>
    <x v="8"/>
  </r>
  <r>
    <x v="5"/>
    <n v="1185732"/>
    <x v="206"/>
    <x v="4"/>
    <x v="29"/>
    <x v="32"/>
    <x v="1"/>
    <n v="35"/>
    <x v="33"/>
    <x v="158"/>
    <n v="58187.499999999993"/>
    <n v="0.35"/>
    <x v="2"/>
    <x v="8"/>
  </r>
  <r>
    <x v="5"/>
    <n v="1185732"/>
    <x v="206"/>
    <x v="4"/>
    <x v="29"/>
    <x v="32"/>
    <x v="2"/>
    <n v="25.000000000000007"/>
    <x v="27"/>
    <x v="592"/>
    <n v="52500.000000000015"/>
    <n v="0.4"/>
    <x v="2"/>
    <x v="44"/>
  </r>
  <r>
    <x v="5"/>
    <n v="1185732"/>
    <x v="206"/>
    <x v="3"/>
    <x v="30"/>
    <x v="33"/>
    <x v="3"/>
    <n v="30"/>
    <x v="47"/>
    <x v="128"/>
    <n v="45000"/>
    <n v="0.4"/>
    <x v="2"/>
    <x v="9"/>
  </r>
  <r>
    <x v="5"/>
    <n v="1185732"/>
    <x v="206"/>
    <x v="3"/>
    <x v="30"/>
    <x v="33"/>
    <x v="4"/>
    <n v="45"/>
    <x v="31"/>
    <x v="161"/>
    <n v="70875"/>
    <n v="0.35"/>
    <x v="2"/>
    <x v="2"/>
  </r>
  <r>
    <x v="5"/>
    <n v="1185732"/>
    <x v="206"/>
    <x v="3"/>
    <x v="30"/>
    <x v="33"/>
    <x v="5"/>
    <n v="30"/>
    <x v="20"/>
    <x v="242"/>
    <n v="82500"/>
    <n v="0.5"/>
    <x v="2"/>
    <x v="9"/>
  </r>
  <r>
    <x v="5"/>
    <n v="1185732"/>
    <x v="214"/>
    <x v="3"/>
    <x v="30"/>
    <x v="33"/>
    <x v="0"/>
    <n v="30"/>
    <x v="67"/>
    <x v="593"/>
    <n v="92400"/>
    <n v="0.4"/>
    <x v="2"/>
    <x v="9"/>
  </r>
  <r>
    <x v="5"/>
    <n v="1185732"/>
    <x v="214"/>
    <x v="3"/>
    <x v="30"/>
    <x v="33"/>
    <x v="1"/>
    <n v="30"/>
    <x v="31"/>
    <x v="200"/>
    <n v="47250"/>
    <n v="0.35"/>
    <x v="2"/>
    <x v="9"/>
  </r>
  <r>
    <x v="5"/>
    <n v="1185732"/>
    <x v="214"/>
    <x v="3"/>
    <x v="30"/>
    <x v="33"/>
    <x v="2"/>
    <n v="20"/>
    <x v="33"/>
    <x v="594"/>
    <n v="38000"/>
    <n v="0.4"/>
    <x v="2"/>
    <x v="17"/>
  </r>
  <r>
    <x v="5"/>
    <n v="1185732"/>
    <x v="214"/>
    <x v="3"/>
    <x v="30"/>
    <x v="33"/>
    <x v="3"/>
    <n v="24.999999999999993"/>
    <x v="45"/>
    <x v="595"/>
    <n v="32499.999999999989"/>
    <n v="0.4"/>
    <x v="2"/>
    <x v="77"/>
  </r>
  <r>
    <x v="5"/>
    <n v="1185732"/>
    <x v="214"/>
    <x v="3"/>
    <x v="30"/>
    <x v="33"/>
    <x v="4"/>
    <n v="40.000000000000007"/>
    <x v="47"/>
    <x v="193"/>
    <n v="52500.000000000007"/>
    <n v="0.35"/>
    <x v="2"/>
    <x v="38"/>
  </r>
  <r>
    <x v="5"/>
    <n v="1185732"/>
    <x v="214"/>
    <x v="3"/>
    <x v="30"/>
    <x v="33"/>
    <x v="5"/>
    <n v="30"/>
    <x v="33"/>
    <x v="332"/>
    <n v="71250"/>
    <n v="0.5"/>
    <x v="2"/>
    <x v="9"/>
  </r>
  <r>
    <x v="5"/>
    <n v="1185732"/>
    <x v="233"/>
    <x v="3"/>
    <x v="30"/>
    <x v="33"/>
    <x v="0"/>
    <n v="30"/>
    <x v="26"/>
    <x v="153"/>
    <n v="87000"/>
    <n v="0.4"/>
    <x v="2"/>
    <x v="9"/>
  </r>
  <r>
    <x v="5"/>
    <n v="1185732"/>
    <x v="233"/>
    <x v="3"/>
    <x v="30"/>
    <x v="33"/>
    <x v="1"/>
    <n v="30"/>
    <x v="32"/>
    <x v="234"/>
    <n v="44625"/>
    <n v="0.35"/>
    <x v="2"/>
    <x v="9"/>
  </r>
  <r>
    <x v="5"/>
    <n v="1185732"/>
    <x v="233"/>
    <x v="3"/>
    <x v="30"/>
    <x v="33"/>
    <x v="2"/>
    <n v="20"/>
    <x v="32"/>
    <x v="491"/>
    <n v="34000"/>
    <n v="0.4"/>
    <x v="2"/>
    <x v="17"/>
  </r>
  <r>
    <x v="5"/>
    <n v="1185732"/>
    <x v="233"/>
    <x v="3"/>
    <x v="30"/>
    <x v="33"/>
    <x v="3"/>
    <n v="24.999999999999993"/>
    <x v="44"/>
    <x v="596"/>
    <n v="34999.999999999993"/>
    <n v="0.4"/>
    <x v="2"/>
    <x v="77"/>
  </r>
  <r>
    <x v="5"/>
    <n v="1185732"/>
    <x v="233"/>
    <x v="3"/>
    <x v="30"/>
    <x v="33"/>
    <x v="4"/>
    <n v="45"/>
    <x v="47"/>
    <x v="156"/>
    <n v="59062.499999999993"/>
    <n v="0.35"/>
    <x v="2"/>
    <x v="2"/>
  </r>
  <r>
    <x v="5"/>
    <n v="1185732"/>
    <x v="233"/>
    <x v="3"/>
    <x v="30"/>
    <x v="33"/>
    <x v="5"/>
    <n v="35"/>
    <x v="27"/>
    <x v="155"/>
    <n v="91875"/>
    <n v="0.5"/>
    <x v="2"/>
    <x v="8"/>
  </r>
  <r>
    <x v="5"/>
    <n v="1185732"/>
    <x v="262"/>
    <x v="3"/>
    <x v="30"/>
    <x v="33"/>
    <x v="0"/>
    <n v="45"/>
    <x v="68"/>
    <x v="597"/>
    <n v="143100"/>
    <n v="0.4"/>
    <x v="2"/>
    <x v="2"/>
  </r>
  <r>
    <x v="5"/>
    <n v="1185732"/>
    <x v="262"/>
    <x v="3"/>
    <x v="30"/>
    <x v="33"/>
    <x v="1"/>
    <n v="45"/>
    <x v="23"/>
    <x v="38"/>
    <n v="78750"/>
    <n v="0.35"/>
    <x v="2"/>
    <x v="2"/>
  </r>
  <r>
    <x v="5"/>
    <n v="1185732"/>
    <x v="262"/>
    <x v="3"/>
    <x v="30"/>
    <x v="33"/>
    <x v="2"/>
    <n v="40"/>
    <x v="33"/>
    <x v="237"/>
    <n v="76000"/>
    <n v="0.4"/>
    <x v="2"/>
    <x v="1"/>
  </r>
  <r>
    <x v="5"/>
    <n v="1185732"/>
    <x v="262"/>
    <x v="3"/>
    <x v="30"/>
    <x v="33"/>
    <x v="3"/>
    <n v="40"/>
    <x v="32"/>
    <x v="235"/>
    <n v="68000"/>
    <n v="0.4"/>
    <x v="2"/>
    <x v="1"/>
  </r>
  <r>
    <x v="5"/>
    <n v="1185732"/>
    <x v="262"/>
    <x v="3"/>
    <x v="30"/>
    <x v="33"/>
    <x v="4"/>
    <n v="49.999999999999993"/>
    <x v="31"/>
    <x v="369"/>
    <n v="78749.999999999985"/>
    <n v="0.35"/>
    <x v="2"/>
    <x v="23"/>
  </r>
  <r>
    <x v="5"/>
    <n v="1185732"/>
    <x v="262"/>
    <x v="3"/>
    <x v="30"/>
    <x v="33"/>
    <x v="5"/>
    <n v="54.999999999999993"/>
    <x v="20"/>
    <x v="390"/>
    <n v="151249.99999999997"/>
    <n v="0.5"/>
    <x v="2"/>
    <x v="13"/>
  </r>
  <r>
    <x v="5"/>
    <n v="1185732"/>
    <x v="295"/>
    <x v="3"/>
    <x v="30"/>
    <x v="33"/>
    <x v="0"/>
    <n v="49.999999999999993"/>
    <x v="9"/>
    <x v="598"/>
    <n v="160000"/>
    <n v="0.4"/>
    <x v="2"/>
    <x v="23"/>
  </r>
  <r>
    <x v="5"/>
    <n v="1185732"/>
    <x v="295"/>
    <x v="3"/>
    <x v="30"/>
    <x v="33"/>
    <x v="1"/>
    <n v="45"/>
    <x v="20"/>
    <x v="112"/>
    <n v="86625"/>
    <n v="0.35"/>
    <x v="2"/>
    <x v="2"/>
  </r>
  <r>
    <x v="5"/>
    <n v="1185732"/>
    <x v="295"/>
    <x v="3"/>
    <x v="30"/>
    <x v="33"/>
    <x v="2"/>
    <n v="50"/>
    <x v="27"/>
    <x v="47"/>
    <n v="105000"/>
    <n v="0.4"/>
    <x v="2"/>
    <x v="0"/>
  </r>
  <r>
    <x v="5"/>
    <n v="1185732"/>
    <x v="295"/>
    <x v="3"/>
    <x v="30"/>
    <x v="33"/>
    <x v="3"/>
    <n v="50"/>
    <x v="23"/>
    <x v="53"/>
    <n v="100000"/>
    <n v="0.4"/>
    <x v="2"/>
    <x v="0"/>
  </r>
  <r>
    <x v="5"/>
    <n v="1185732"/>
    <x v="295"/>
    <x v="3"/>
    <x v="30"/>
    <x v="33"/>
    <x v="4"/>
    <n v="65"/>
    <x v="23"/>
    <x v="82"/>
    <n v="113750"/>
    <n v="0.35"/>
    <x v="2"/>
    <x v="5"/>
  </r>
  <r>
    <x v="5"/>
    <n v="1185732"/>
    <x v="295"/>
    <x v="3"/>
    <x v="30"/>
    <x v="33"/>
    <x v="5"/>
    <n v="70"/>
    <x v="21"/>
    <x v="178"/>
    <n v="236250"/>
    <n v="0.5"/>
    <x v="2"/>
    <x v="6"/>
  </r>
  <r>
    <x v="5"/>
    <n v="1185732"/>
    <x v="323"/>
    <x v="3"/>
    <x v="30"/>
    <x v="33"/>
    <x v="0"/>
    <n v="65"/>
    <x v="3"/>
    <x v="37"/>
    <n v="234000"/>
    <n v="0.4"/>
    <x v="2"/>
    <x v="5"/>
  </r>
  <r>
    <x v="5"/>
    <n v="1185732"/>
    <x v="323"/>
    <x v="3"/>
    <x v="30"/>
    <x v="33"/>
    <x v="1"/>
    <n v="60.000000000000007"/>
    <x v="25"/>
    <x v="218"/>
    <n v="136500"/>
    <n v="0.35"/>
    <x v="2"/>
    <x v="12"/>
  </r>
  <r>
    <x v="5"/>
    <n v="1185732"/>
    <x v="323"/>
    <x v="3"/>
    <x v="30"/>
    <x v="33"/>
    <x v="2"/>
    <n v="55.000000000000007"/>
    <x v="30"/>
    <x v="76"/>
    <n v="126500.00000000003"/>
    <n v="0.4"/>
    <x v="2"/>
    <x v="4"/>
  </r>
  <r>
    <x v="5"/>
    <n v="1185732"/>
    <x v="323"/>
    <x v="3"/>
    <x v="30"/>
    <x v="33"/>
    <x v="3"/>
    <n v="55.000000000000007"/>
    <x v="27"/>
    <x v="171"/>
    <n v="115500.00000000003"/>
    <n v="0.4"/>
    <x v="2"/>
    <x v="4"/>
  </r>
  <r>
    <x v="5"/>
    <n v="1185732"/>
    <x v="323"/>
    <x v="3"/>
    <x v="30"/>
    <x v="33"/>
    <x v="4"/>
    <n v="65"/>
    <x v="20"/>
    <x v="88"/>
    <n v="125124.99999999999"/>
    <n v="0.35"/>
    <x v="2"/>
    <x v="5"/>
  </r>
  <r>
    <x v="5"/>
    <n v="1185732"/>
    <x v="323"/>
    <x v="3"/>
    <x v="30"/>
    <x v="33"/>
    <x v="5"/>
    <n v="70"/>
    <x v="26"/>
    <x v="248"/>
    <n v="253750"/>
    <n v="0.5"/>
    <x v="2"/>
    <x v="6"/>
  </r>
  <r>
    <x v="5"/>
    <n v="1185732"/>
    <x v="355"/>
    <x v="3"/>
    <x v="30"/>
    <x v="33"/>
    <x v="0"/>
    <n v="65"/>
    <x v="10"/>
    <x v="29"/>
    <n v="227500"/>
    <n v="0.4"/>
    <x v="2"/>
    <x v="5"/>
  </r>
  <r>
    <x v="5"/>
    <n v="1185732"/>
    <x v="355"/>
    <x v="3"/>
    <x v="30"/>
    <x v="33"/>
    <x v="1"/>
    <n v="60.000000000000007"/>
    <x v="25"/>
    <x v="218"/>
    <n v="136500"/>
    <n v="0.35"/>
    <x v="2"/>
    <x v="12"/>
  </r>
  <r>
    <x v="5"/>
    <n v="1185732"/>
    <x v="355"/>
    <x v="3"/>
    <x v="30"/>
    <x v="33"/>
    <x v="2"/>
    <n v="55.000000000000007"/>
    <x v="30"/>
    <x v="76"/>
    <n v="126500.00000000003"/>
    <n v="0.4"/>
    <x v="2"/>
    <x v="4"/>
  </r>
  <r>
    <x v="5"/>
    <n v="1185732"/>
    <x v="355"/>
    <x v="3"/>
    <x v="30"/>
    <x v="33"/>
    <x v="3"/>
    <n v="45"/>
    <x v="27"/>
    <x v="44"/>
    <n v="94500"/>
    <n v="0.4"/>
    <x v="2"/>
    <x v="2"/>
  </r>
  <r>
    <x v="5"/>
    <n v="1185732"/>
    <x v="355"/>
    <x v="3"/>
    <x v="30"/>
    <x v="33"/>
    <x v="4"/>
    <n v="55.000000000000007"/>
    <x v="23"/>
    <x v="80"/>
    <n v="96250.000000000015"/>
    <n v="0.35"/>
    <x v="2"/>
    <x v="4"/>
  </r>
  <r>
    <x v="5"/>
    <n v="1185732"/>
    <x v="355"/>
    <x v="3"/>
    <x v="30"/>
    <x v="33"/>
    <x v="5"/>
    <n v="60.000000000000007"/>
    <x v="21"/>
    <x v="230"/>
    <n v="202500.00000000003"/>
    <n v="0.5"/>
    <x v="2"/>
    <x v="12"/>
  </r>
  <r>
    <x v="5"/>
    <n v="1185732"/>
    <x v="385"/>
    <x v="3"/>
    <x v="30"/>
    <x v="33"/>
    <x v="0"/>
    <n v="55.000000000000007"/>
    <x v="28"/>
    <x v="101"/>
    <n v="170500.00000000003"/>
    <n v="0.4"/>
    <x v="2"/>
    <x v="4"/>
  </r>
  <r>
    <x v="5"/>
    <n v="1185732"/>
    <x v="385"/>
    <x v="3"/>
    <x v="30"/>
    <x v="33"/>
    <x v="1"/>
    <n v="50.000000000000014"/>
    <x v="30"/>
    <x v="450"/>
    <n v="100625.00000000001"/>
    <n v="0.35"/>
    <x v="2"/>
    <x v="35"/>
  </r>
  <r>
    <x v="5"/>
    <n v="1185732"/>
    <x v="385"/>
    <x v="3"/>
    <x v="30"/>
    <x v="33"/>
    <x v="2"/>
    <n v="25.000000000000007"/>
    <x v="33"/>
    <x v="525"/>
    <n v="47500.000000000015"/>
    <n v="0.4"/>
    <x v="2"/>
    <x v="44"/>
  </r>
  <r>
    <x v="5"/>
    <n v="1185732"/>
    <x v="385"/>
    <x v="3"/>
    <x v="30"/>
    <x v="33"/>
    <x v="3"/>
    <n v="25.000000000000007"/>
    <x v="31"/>
    <x v="537"/>
    <n v="45000.000000000015"/>
    <n v="0.4"/>
    <x v="2"/>
    <x v="44"/>
  </r>
  <r>
    <x v="5"/>
    <n v="1185732"/>
    <x v="385"/>
    <x v="3"/>
    <x v="30"/>
    <x v="33"/>
    <x v="4"/>
    <n v="35"/>
    <x v="31"/>
    <x v="154"/>
    <n v="55125"/>
    <n v="0.35"/>
    <x v="2"/>
    <x v="8"/>
  </r>
  <r>
    <x v="5"/>
    <n v="1185732"/>
    <x v="385"/>
    <x v="3"/>
    <x v="30"/>
    <x v="33"/>
    <x v="5"/>
    <n v="40.000000000000007"/>
    <x v="20"/>
    <x v="139"/>
    <n v="110000.00000000001"/>
    <n v="0.5"/>
    <x v="2"/>
    <x v="38"/>
  </r>
  <r>
    <x v="5"/>
    <n v="1185732"/>
    <x v="417"/>
    <x v="3"/>
    <x v="30"/>
    <x v="33"/>
    <x v="0"/>
    <n v="40.000000000000007"/>
    <x v="26"/>
    <x v="599"/>
    <n v="116000.00000000003"/>
    <n v="0.4"/>
    <x v="2"/>
    <x v="38"/>
  </r>
  <r>
    <x v="5"/>
    <n v="1185732"/>
    <x v="417"/>
    <x v="3"/>
    <x v="30"/>
    <x v="33"/>
    <x v="1"/>
    <n v="30.000000000000011"/>
    <x v="20"/>
    <x v="524"/>
    <n v="57750.000000000015"/>
    <n v="0.35"/>
    <x v="2"/>
    <x v="63"/>
  </r>
  <r>
    <x v="5"/>
    <n v="1185732"/>
    <x v="417"/>
    <x v="3"/>
    <x v="30"/>
    <x v="33"/>
    <x v="2"/>
    <n v="30.000000000000011"/>
    <x v="32"/>
    <x v="600"/>
    <n v="51000.000000000022"/>
    <n v="0.4"/>
    <x v="2"/>
    <x v="63"/>
  </r>
  <r>
    <x v="5"/>
    <n v="1185732"/>
    <x v="417"/>
    <x v="3"/>
    <x v="30"/>
    <x v="33"/>
    <x v="3"/>
    <n v="30.000000000000011"/>
    <x v="46"/>
    <x v="502"/>
    <n v="48000.000000000022"/>
    <n v="0.4"/>
    <x v="2"/>
    <x v="63"/>
  </r>
  <r>
    <x v="5"/>
    <n v="1185732"/>
    <x v="417"/>
    <x v="3"/>
    <x v="30"/>
    <x v="33"/>
    <x v="4"/>
    <n v="40.000000000000007"/>
    <x v="46"/>
    <x v="601"/>
    <n v="56000.000000000007"/>
    <n v="0.35"/>
    <x v="2"/>
    <x v="38"/>
  </r>
  <r>
    <x v="5"/>
    <n v="1185732"/>
    <x v="417"/>
    <x v="3"/>
    <x v="30"/>
    <x v="33"/>
    <x v="5"/>
    <n v="40"/>
    <x v="27"/>
    <x v="195"/>
    <n v="105000"/>
    <n v="0.5"/>
    <x v="2"/>
    <x v="1"/>
  </r>
  <r>
    <x v="5"/>
    <n v="1185732"/>
    <x v="447"/>
    <x v="3"/>
    <x v="30"/>
    <x v="33"/>
    <x v="0"/>
    <n v="35.000000000000007"/>
    <x v="21"/>
    <x v="602"/>
    <n v="94500.000000000029"/>
    <n v="0.4"/>
    <x v="2"/>
    <x v="62"/>
  </r>
  <r>
    <x v="5"/>
    <n v="1185732"/>
    <x v="447"/>
    <x v="3"/>
    <x v="30"/>
    <x v="33"/>
    <x v="1"/>
    <n v="25.000000000000011"/>
    <x v="23"/>
    <x v="603"/>
    <n v="43750.000000000015"/>
    <n v="0.35"/>
    <x v="2"/>
    <x v="67"/>
  </r>
  <r>
    <x v="5"/>
    <n v="1185732"/>
    <x v="447"/>
    <x v="3"/>
    <x v="30"/>
    <x v="33"/>
    <x v="2"/>
    <n v="35.000000000000014"/>
    <x v="51"/>
    <x v="604"/>
    <n v="62300.000000000029"/>
    <n v="0.4"/>
    <x v="2"/>
    <x v="62"/>
  </r>
  <r>
    <x v="5"/>
    <n v="1185732"/>
    <x v="447"/>
    <x v="3"/>
    <x v="30"/>
    <x v="33"/>
    <x v="3"/>
    <n v="65.000000000000028"/>
    <x v="23"/>
    <x v="445"/>
    <n v="130000.00000000006"/>
    <n v="0.4"/>
    <x v="2"/>
    <x v="22"/>
  </r>
  <r>
    <x v="5"/>
    <n v="1185732"/>
    <x v="447"/>
    <x v="3"/>
    <x v="30"/>
    <x v="33"/>
    <x v="4"/>
    <n v="80.000000000000014"/>
    <x v="33"/>
    <x v="473"/>
    <n v="133000"/>
    <n v="0.35"/>
    <x v="2"/>
    <x v="28"/>
  </r>
  <r>
    <x v="5"/>
    <n v="1185732"/>
    <x v="447"/>
    <x v="3"/>
    <x v="30"/>
    <x v="33"/>
    <x v="5"/>
    <n v="80"/>
    <x v="30"/>
    <x v="605"/>
    <n v="230000"/>
    <n v="0.5"/>
    <x v="2"/>
    <x v="10"/>
  </r>
  <r>
    <x v="5"/>
    <n v="1185732"/>
    <x v="476"/>
    <x v="3"/>
    <x v="30"/>
    <x v="33"/>
    <x v="0"/>
    <n v="75.000000000000014"/>
    <x v="6"/>
    <x v="606"/>
    <n v="247500.00000000006"/>
    <n v="0.4"/>
    <x v="2"/>
    <x v="21"/>
  </r>
  <r>
    <x v="5"/>
    <n v="1185732"/>
    <x v="476"/>
    <x v="3"/>
    <x v="30"/>
    <x v="33"/>
    <x v="1"/>
    <n v="65.000000000000014"/>
    <x v="22"/>
    <x v="279"/>
    <n v="142187.50000000003"/>
    <n v="0.35"/>
    <x v="2"/>
    <x v="22"/>
  </r>
  <r>
    <x v="3"/>
    <n v="1185732"/>
    <x v="476"/>
    <x v="3"/>
    <x v="30"/>
    <x v="33"/>
    <x v="2"/>
    <n v="65.000000000000014"/>
    <x v="30"/>
    <x v="227"/>
    <n v="149500.00000000003"/>
    <n v="0.4"/>
    <x v="2"/>
    <x v="20"/>
  </r>
  <r>
    <x v="3"/>
    <n v="1185732"/>
    <x v="476"/>
    <x v="3"/>
    <x v="30"/>
    <x v="33"/>
    <x v="3"/>
    <n v="65.000000000000014"/>
    <x v="27"/>
    <x v="607"/>
    <n v="136500.00000000003"/>
    <n v="0.4"/>
    <x v="2"/>
    <x v="20"/>
  </r>
  <r>
    <x v="3"/>
    <n v="1185732"/>
    <x v="476"/>
    <x v="3"/>
    <x v="30"/>
    <x v="33"/>
    <x v="4"/>
    <n v="75.000000000000014"/>
    <x v="27"/>
    <x v="554"/>
    <n v="137812.5"/>
    <n v="0.35"/>
    <x v="2"/>
    <x v="21"/>
  </r>
  <r>
    <x v="3"/>
    <n v="1185732"/>
    <x v="476"/>
    <x v="3"/>
    <x v="30"/>
    <x v="33"/>
    <x v="5"/>
    <n v="80"/>
    <x v="22"/>
    <x v="1"/>
    <n v="250000"/>
    <n v="0.5"/>
    <x v="2"/>
    <x v="10"/>
  </r>
  <r>
    <x v="5"/>
    <n v="1185732"/>
    <x v="186"/>
    <x v="3"/>
    <x v="30"/>
    <x v="33"/>
    <x v="0"/>
    <n v="40"/>
    <x v="23"/>
    <x v="46"/>
    <n v="80000"/>
    <n v="0.4"/>
    <x v="2"/>
    <x v="1"/>
  </r>
  <r>
    <x v="5"/>
    <n v="1185732"/>
    <x v="186"/>
    <x v="3"/>
    <x v="30"/>
    <x v="33"/>
    <x v="1"/>
    <n v="40"/>
    <x v="48"/>
    <x v="150"/>
    <n v="42000"/>
    <n v="0.35"/>
    <x v="2"/>
    <x v="1"/>
  </r>
  <r>
    <x v="5"/>
    <n v="1185732"/>
    <x v="186"/>
    <x v="3"/>
    <x v="30"/>
    <x v="33"/>
    <x v="2"/>
    <n v="30.000000000000004"/>
    <x v="48"/>
    <x v="381"/>
    <n v="36000.000000000007"/>
    <n v="0.4"/>
    <x v="2"/>
    <x v="18"/>
  </r>
  <r>
    <x v="5"/>
    <n v="1185732"/>
    <x v="186"/>
    <x v="3"/>
    <x v="30"/>
    <x v="33"/>
    <x v="3"/>
    <n v="35"/>
    <x v="42"/>
    <x v="304"/>
    <n v="21000"/>
    <n v="0.4"/>
    <x v="2"/>
    <x v="8"/>
  </r>
  <r>
    <x v="5"/>
    <n v="1185732"/>
    <x v="186"/>
    <x v="3"/>
    <x v="30"/>
    <x v="33"/>
    <x v="4"/>
    <n v="49.999999999999993"/>
    <x v="40"/>
    <x v="335"/>
    <n v="34999.999999999993"/>
    <n v="0.35"/>
    <x v="2"/>
    <x v="23"/>
  </r>
  <r>
    <x v="5"/>
    <n v="1185732"/>
    <x v="186"/>
    <x v="3"/>
    <x v="30"/>
    <x v="33"/>
    <x v="5"/>
    <n v="40"/>
    <x v="48"/>
    <x v="150"/>
    <n v="48000"/>
    <n v="0.4"/>
    <x v="2"/>
    <x v="1"/>
  </r>
  <r>
    <x v="5"/>
    <n v="1185732"/>
    <x v="696"/>
    <x v="3"/>
    <x v="30"/>
    <x v="33"/>
    <x v="0"/>
    <n v="40"/>
    <x v="20"/>
    <x v="41"/>
    <n v="88000"/>
    <n v="0.4"/>
    <x v="2"/>
    <x v="1"/>
  </r>
  <r>
    <x v="5"/>
    <n v="1185732"/>
    <x v="696"/>
    <x v="3"/>
    <x v="30"/>
    <x v="33"/>
    <x v="1"/>
    <n v="40"/>
    <x v="40"/>
    <x v="135"/>
    <n v="28000"/>
    <n v="0.35"/>
    <x v="2"/>
    <x v="1"/>
  </r>
  <r>
    <x v="5"/>
    <n v="1185732"/>
    <x v="696"/>
    <x v="3"/>
    <x v="30"/>
    <x v="33"/>
    <x v="2"/>
    <n v="30.000000000000004"/>
    <x v="43"/>
    <x v="384"/>
    <n v="30000.000000000007"/>
    <n v="0.4"/>
    <x v="2"/>
    <x v="18"/>
  </r>
  <r>
    <x v="5"/>
    <n v="1185732"/>
    <x v="696"/>
    <x v="4"/>
    <x v="31"/>
    <x v="34"/>
    <x v="3"/>
    <n v="35"/>
    <x v="35"/>
    <x v="317"/>
    <n v="17500"/>
    <n v="0.4"/>
    <x v="2"/>
    <x v="8"/>
  </r>
  <r>
    <x v="5"/>
    <n v="1185732"/>
    <x v="696"/>
    <x v="4"/>
    <x v="31"/>
    <x v="34"/>
    <x v="4"/>
    <n v="49.999999999999993"/>
    <x v="40"/>
    <x v="335"/>
    <n v="34999.999999999993"/>
    <n v="0.35"/>
    <x v="2"/>
    <x v="23"/>
  </r>
  <r>
    <x v="5"/>
    <n v="1185732"/>
    <x v="696"/>
    <x v="4"/>
    <x v="31"/>
    <x v="34"/>
    <x v="5"/>
    <n v="40"/>
    <x v="48"/>
    <x v="150"/>
    <n v="48000"/>
    <n v="0.4"/>
    <x v="2"/>
    <x v="1"/>
  </r>
  <r>
    <x v="5"/>
    <n v="1185732"/>
    <x v="226"/>
    <x v="4"/>
    <x v="31"/>
    <x v="34"/>
    <x v="0"/>
    <n v="45"/>
    <x v="66"/>
    <x v="608"/>
    <n v="93600"/>
    <n v="0.4"/>
    <x v="2"/>
    <x v="2"/>
  </r>
  <r>
    <x v="5"/>
    <n v="1185732"/>
    <x v="226"/>
    <x v="4"/>
    <x v="31"/>
    <x v="34"/>
    <x v="1"/>
    <n v="45"/>
    <x v="37"/>
    <x v="179"/>
    <n v="35437.5"/>
    <n v="0.35"/>
    <x v="2"/>
    <x v="2"/>
  </r>
  <r>
    <x v="5"/>
    <n v="1185732"/>
    <x v="226"/>
    <x v="4"/>
    <x v="31"/>
    <x v="34"/>
    <x v="2"/>
    <n v="35"/>
    <x v="43"/>
    <x v="132"/>
    <n v="35000"/>
    <n v="0.4"/>
    <x v="2"/>
    <x v="8"/>
  </r>
  <r>
    <x v="5"/>
    <n v="1185732"/>
    <x v="226"/>
    <x v="4"/>
    <x v="31"/>
    <x v="34"/>
    <x v="3"/>
    <n v="40"/>
    <x v="38"/>
    <x v="123"/>
    <n v="16000"/>
    <n v="0.4"/>
    <x v="2"/>
    <x v="1"/>
  </r>
  <r>
    <x v="5"/>
    <n v="1185732"/>
    <x v="226"/>
    <x v="4"/>
    <x v="31"/>
    <x v="34"/>
    <x v="4"/>
    <n v="54.999999999999993"/>
    <x v="42"/>
    <x v="360"/>
    <n v="28874.999999999993"/>
    <n v="0.35"/>
    <x v="2"/>
    <x v="13"/>
  </r>
  <r>
    <x v="5"/>
    <n v="1185732"/>
    <x v="226"/>
    <x v="4"/>
    <x v="31"/>
    <x v="34"/>
    <x v="5"/>
    <n v="45"/>
    <x v="43"/>
    <x v="128"/>
    <n v="45000"/>
    <n v="0.4"/>
    <x v="2"/>
    <x v="2"/>
  </r>
  <r>
    <x v="5"/>
    <n v="1185732"/>
    <x v="245"/>
    <x v="4"/>
    <x v="31"/>
    <x v="34"/>
    <x v="0"/>
    <n v="45"/>
    <x v="33"/>
    <x v="117"/>
    <n v="85500"/>
    <n v="0.4"/>
    <x v="2"/>
    <x v="2"/>
  </r>
  <r>
    <x v="5"/>
    <n v="1185732"/>
    <x v="245"/>
    <x v="4"/>
    <x v="31"/>
    <x v="34"/>
    <x v="1"/>
    <n v="45"/>
    <x v="36"/>
    <x v="122"/>
    <n v="27562.5"/>
    <n v="0.35"/>
    <x v="2"/>
    <x v="2"/>
  </r>
  <r>
    <x v="5"/>
    <n v="1185732"/>
    <x v="245"/>
    <x v="4"/>
    <x v="31"/>
    <x v="34"/>
    <x v="2"/>
    <n v="40"/>
    <x v="36"/>
    <x v="136"/>
    <n v="28000"/>
    <n v="0.4"/>
    <x v="2"/>
    <x v="1"/>
  </r>
  <r>
    <x v="5"/>
    <n v="1185732"/>
    <x v="245"/>
    <x v="4"/>
    <x v="31"/>
    <x v="34"/>
    <x v="3"/>
    <n v="45"/>
    <x v="38"/>
    <x v="187"/>
    <n v="18000"/>
    <n v="0.4"/>
    <x v="2"/>
    <x v="2"/>
  </r>
  <r>
    <x v="5"/>
    <n v="1185732"/>
    <x v="245"/>
    <x v="4"/>
    <x v="31"/>
    <x v="34"/>
    <x v="4"/>
    <n v="50"/>
    <x v="35"/>
    <x v="146"/>
    <n v="21875"/>
    <n v="0.35"/>
    <x v="2"/>
    <x v="0"/>
  </r>
  <r>
    <x v="5"/>
    <n v="1185732"/>
    <x v="245"/>
    <x v="4"/>
    <x v="31"/>
    <x v="34"/>
    <x v="5"/>
    <n v="40"/>
    <x v="43"/>
    <x v="124"/>
    <n v="40000"/>
    <n v="0.4"/>
    <x v="2"/>
    <x v="1"/>
  </r>
  <r>
    <x v="5"/>
    <n v="1185732"/>
    <x v="276"/>
    <x v="4"/>
    <x v="31"/>
    <x v="34"/>
    <x v="0"/>
    <n v="50"/>
    <x v="66"/>
    <x v="50"/>
    <n v="104000"/>
    <n v="0.4"/>
    <x v="2"/>
    <x v="0"/>
  </r>
  <r>
    <x v="5"/>
    <n v="1185732"/>
    <x v="276"/>
    <x v="4"/>
    <x v="31"/>
    <x v="34"/>
    <x v="1"/>
    <n v="45.000000000000007"/>
    <x v="37"/>
    <x v="458"/>
    <n v="35437.5"/>
    <n v="0.35"/>
    <x v="2"/>
    <x v="14"/>
  </r>
  <r>
    <x v="5"/>
    <n v="1185732"/>
    <x v="276"/>
    <x v="4"/>
    <x v="31"/>
    <x v="34"/>
    <x v="2"/>
    <n v="40"/>
    <x v="40"/>
    <x v="135"/>
    <n v="32000"/>
    <n v="0.4"/>
    <x v="2"/>
    <x v="1"/>
  </r>
  <r>
    <x v="5"/>
    <n v="1185732"/>
    <x v="276"/>
    <x v="4"/>
    <x v="31"/>
    <x v="34"/>
    <x v="3"/>
    <n v="40"/>
    <x v="35"/>
    <x v="120"/>
    <n v="20000"/>
    <n v="0.4"/>
    <x v="2"/>
    <x v="1"/>
  </r>
  <r>
    <x v="5"/>
    <n v="1185732"/>
    <x v="276"/>
    <x v="4"/>
    <x v="31"/>
    <x v="34"/>
    <x v="4"/>
    <n v="50"/>
    <x v="42"/>
    <x v="127"/>
    <n v="26250"/>
    <n v="0.35"/>
    <x v="2"/>
    <x v="0"/>
  </r>
  <r>
    <x v="5"/>
    <n v="1185732"/>
    <x v="276"/>
    <x v="4"/>
    <x v="31"/>
    <x v="34"/>
    <x v="5"/>
    <n v="55.000000000000007"/>
    <x v="34"/>
    <x v="395"/>
    <n v="60500.000000000015"/>
    <n v="0.4"/>
    <x v="2"/>
    <x v="4"/>
  </r>
  <r>
    <x v="5"/>
    <n v="1185732"/>
    <x v="306"/>
    <x v="4"/>
    <x v="31"/>
    <x v="34"/>
    <x v="0"/>
    <n v="40"/>
    <x v="27"/>
    <x v="195"/>
    <n v="84000"/>
    <n v="0.4"/>
    <x v="2"/>
    <x v="1"/>
  </r>
  <r>
    <x v="5"/>
    <n v="1185732"/>
    <x v="306"/>
    <x v="4"/>
    <x v="31"/>
    <x v="34"/>
    <x v="1"/>
    <n v="35.000000000000007"/>
    <x v="34"/>
    <x v="194"/>
    <n v="33687.5"/>
    <n v="0.35"/>
    <x v="2"/>
    <x v="47"/>
  </r>
  <r>
    <x v="5"/>
    <n v="1185732"/>
    <x v="306"/>
    <x v="4"/>
    <x v="31"/>
    <x v="34"/>
    <x v="2"/>
    <n v="30.000000000000004"/>
    <x v="37"/>
    <x v="311"/>
    <n v="27000.000000000007"/>
    <n v="0.4"/>
    <x v="2"/>
    <x v="18"/>
  </r>
  <r>
    <x v="5"/>
    <n v="1185732"/>
    <x v="306"/>
    <x v="4"/>
    <x v="31"/>
    <x v="34"/>
    <x v="3"/>
    <n v="30.000000000000004"/>
    <x v="40"/>
    <x v="385"/>
    <n v="24000.000000000004"/>
    <n v="0.4"/>
    <x v="2"/>
    <x v="18"/>
  </r>
  <r>
    <x v="5"/>
    <n v="1185732"/>
    <x v="306"/>
    <x v="4"/>
    <x v="31"/>
    <x v="34"/>
    <x v="4"/>
    <n v="50"/>
    <x v="40"/>
    <x v="124"/>
    <n v="35000"/>
    <n v="0.35"/>
    <x v="2"/>
    <x v="0"/>
  </r>
  <r>
    <x v="5"/>
    <n v="1185732"/>
    <x v="306"/>
    <x v="4"/>
    <x v="31"/>
    <x v="34"/>
    <x v="5"/>
    <n v="55.000000000000007"/>
    <x v="47"/>
    <x v="141"/>
    <n v="82500.000000000015"/>
    <n v="0.4"/>
    <x v="2"/>
    <x v="4"/>
  </r>
  <r>
    <x v="5"/>
    <n v="1185732"/>
    <x v="335"/>
    <x v="4"/>
    <x v="31"/>
    <x v="34"/>
    <x v="0"/>
    <n v="50"/>
    <x v="24"/>
    <x v="60"/>
    <n v="120000"/>
    <n v="0.4"/>
    <x v="2"/>
    <x v="0"/>
  </r>
  <r>
    <x v="5"/>
    <n v="1185732"/>
    <x v="335"/>
    <x v="4"/>
    <x v="31"/>
    <x v="34"/>
    <x v="1"/>
    <n v="45.000000000000007"/>
    <x v="44"/>
    <x v="341"/>
    <n v="55125.000000000007"/>
    <n v="0.35"/>
    <x v="2"/>
    <x v="14"/>
  </r>
  <r>
    <x v="5"/>
    <n v="1185732"/>
    <x v="335"/>
    <x v="4"/>
    <x v="31"/>
    <x v="34"/>
    <x v="2"/>
    <n v="40"/>
    <x v="34"/>
    <x v="236"/>
    <n v="44000"/>
    <n v="0.4"/>
    <x v="2"/>
    <x v="1"/>
  </r>
  <r>
    <x v="5"/>
    <n v="1185732"/>
    <x v="335"/>
    <x v="4"/>
    <x v="31"/>
    <x v="34"/>
    <x v="3"/>
    <n v="40"/>
    <x v="37"/>
    <x v="125"/>
    <n v="36000"/>
    <n v="0.4"/>
    <x v="2"/>
    <x v="1"/>
  </r>
  <r>
    <x v="5"/>
    <n v="1185732"/>
    <x v="335"/>
    <x v="4"/>
    <x v="31"/>
    <x v="34"/>
    <x v="4"/>
    <n v="50"/>
    <x v="43"/>
    <x v="145"/>
    <n v="43750"/>
    <n v="0.35"/>
    <x v="2"/>
    <x v="0"/>
  </r>
  <r>
    <x v="5"/>
    <n v="1185732"/>
    <x v="335"/>
    <x v="4"/>
    <x v="31"/>
    <x v="34"/>
    <x v="5"/>
    <n v="55.000000000000007"/>
    <x v="32"/>
    <x v="257"/>
    <n v="93500.000000000015"/>
    <n v="0.4"/>
    <x v="2"/>
    <x v="4"/>
  </r>
  <r>
    <x v="5"/>
    <n v="1185732"/>
    <x v="367"/>
    <x v="4"/>
    <x v="31"/>
    <x v="34"/>
    <x v="0"/>
    <n v="50"/>
    <x v="30"/>
    <x v="79"/>
    <n v="115000"/>
    <n v="0.4"/>
    <x v="2"/>
    <x v="0"/>
  </r>
  <r>
    <x v="5"/>
    <n v="1185732"/>
    <x v="367"/>
    <x v="4"/>
    <x v="31"/>
    <x v="34"/>
    <x v="1"/>
    <n v="45.000000000000007"/>
    <x v="44"/>
    <x v="341"/>
    <n v="55125.000000000007"/>
    <n v="0.35"/>
    <x v="2"/>
    <x v="14"/>
  </r>
  <r>
    <x v="5"/>
    <n v="1185732"/>
    <x v="367"/>
    <x v="4"/>
    <x v="31"/>
    <x v="34"/>
    <x v="2"/>
    <n v="40"/>
    <x v="34"/>
    <x v="236"/>
    <n v="44000"/>
    <n v="0.4"/>
    <x v="2"/>
    <x v="1"/>
  </r>
  <r>
    <x v="5"/>
    <n v="1185732"/>
    <x v="367"/>
    <x v="4"/>
    <x v="31"/>
    <x v="34"/>
    <x v="3"/>
    <n v="40"/>
    <x v="43"/>
    <x v="124"/>
    <n v="40000"/>
    <n v="0.4"/>
    <x v="2"/>
    <x v="1"/>
  </r>
  <r>
    <x v="5"/>
    <n v="1185732"/>
    <x v="367"/>
    <x v="4"/>
    <x v="31"/>
    <x v="34"/>
    <x v="4"/>
    <n v="50"/>
    <x v="37"/>
    <x v="128"/>
    <n v="39375"/>
    <n v="0.35"/>
    <x v="2"/>
    <x v="0"/>
  </r>
  <r>
    <x v="5"/>
    <n v="1185732"/>
    <x v="367"/>
    <x v="4"/>
    <x v="31"/>
    <x v="34"/>
    <x v="5"/>
    <n v="55.000000000000007"/>
    <x v="46"/>
    <x v="139"/>
    <n v="88000.000000000015"/>
    <n v="0.4"/>
    <x v="2"/>
    <x v="4"/>
  </r>
  <r>
    <x v="5"/>
    <n v="1185732"/>
    <x v="399"/>
    <x v="4"/>
    <x v="31"/>
    <x v="34"/>
    <x v="0"/>
    <n v="50"/>
    <x v="27"/>
    <x v="47"/>
    <n v="105000"/>
    <n v="0.4"/>
    <x v="2"/>
    <x v="0"/>
  </r>
  <r>
    <x v="5"/>
    <n v="1185732"/>
    <x v="399"/>
    <x v="4"/>
    <x v="31"/>
    <x v="34"/>
    <x v="1"/>
    <n v="45.000000000000007"/>
    <x v="45"/>
    <x v="138"/>
    <n v="51187.500000000007"/>
    <n v="0.35"/>
    <x v="2"/>
    <x v="15"/>
  </r>
  <r>
    <x v="5"/>
    <n v="1185732"/>
    <x v="399"/>
    <x v="4"/>
    <x v="31"/>
    <x v="34"/>
    <x v="2"/>
    <n v="35"/>
    <x v="37"/>
    <x v="122"/>
    <n v="31500"/>
    <n v="0.4"/>
    <x v="2"/>
    <x v="8"/>
  </r>
  <r>
    <x v="5"/>
    <n v="1185732"/>
    <x v="399"/>
    <x v="4"/>
    <x v="31"/>
    <x v="34"/>
    <x v="3"/>
    <n v="35"/>
    <x v="40"/>
    <x v="136"/>
    <n v="28000"/>
    <n v="0.4"/>
    <x v="2"/>
    <x v="8"/>
  </r>
  <r>
    <x v="5"/>
    <n v="1185732"/>
    <x v="399"/>
    <x v="4"/>
    <x v="31"/>
    <x v="34"/>
    <x v="4"/>
    <n v="45"/>
    <x v="40"/>
    <x v="125"/>
    <n v="31499.999999999996"/>
    <n v="0.35"/>
    <x v="2"/>
    <x v="2"/>
  </r>
  <r>
    <x v="5"/>
    <n v="1185732"/>
    <x v="399"/>
    <x v="4"/>
    <x v="31"/>
    <x v="34"/>
    <x v="5"/>
    <n v="50"/>
    <x v="34"/>
    <x v="199"/>
    <n v="55000"/>
    <n v="0.4"/>
    <x v="2"/>
    <x v="0"/>
  </r>
  <r>
    <x v="5"/>
    <n v="1185732"/>
    <x v="428"/>
    <x v="4"/>
    <x v="31"/>
    <x v="34"/>
    <x v="0"/>
    <n v="54.999999999999993"/>
    <x v="31"/>
    <x v="348"/>
    <n v="99000"/>
    <n v="0.4"/>
    <x v="2"/>
    <x v="13"/>
  </r>
  <r>
    <x v="5"/>
    <n v="1185732"/>
    <x v="428"/>
    <x v="4"/>
    <x v="31"/>
    <x v="34"/>
    <x v="1"/>
    <n v="45"/>
    <x v="34"/>
    <x v="118"/>
    <n v="43312.5"/>
    <n v="0.35"/>
    <x v="2"/>
    <x v="2"/>
  </r>
  <r>
    <x v="5"/>
    <n v="1185732"/>
    <x v="428"/>
    <x v="4"/>
    <x v="31"/>
    <x v="34"/>
    <x v="2"/>
    <n v="45"/>
    <x v="36"/>
    <x v="122"/>
    <n v="31500"/>
    <n v="0.4"/>
    <x v="2"/>
    <x v="2"/>
  </r>
  <r>
    <x v="5"/>
    <n v="1185732"/>
    <x v="428"/>
    <x v="4"/>
    <x v="31"/>
    <x v="34"/>
    <x v="3"/>
    <n v="45"/>
    <x v="42"/>
    <x v="314"/>
    <n v="27000"/>
    <n v="0.4"/>
    <x v="2"/>
    <x v="2"/>
  </r>
  <r>
    <x v="5"/>
    <n v="1185732"/>
    <x v="428"/>
    <x v="4"/>
    <x v="31"/>
    <x v="34"/>
    <x v="4"/>
    <n v="54.999999999999993"/>
    <x v="42"/>
    <x v="360"/>
    <n v="28874.999999999993"/>
    <n v="0.35"/>
    <x v="2"/>
    <x v="13"/>
  </r>
  <r>
    <x v="5"/>
    <n v="1185732"/>
    <x v="428"/>
    <x v="4"/>
    <x v="31"/>
    <x v="34"/>
    <x v="5"/>
    <n v="54.999999999999993"/>
    <x v="34"/>
    <x v="408"/>
    <n v="60499.999999999993"/>
    <n v="0.4"/>
    <x v="2"/>
    <x v="13"/>
  </r>
  <r>
    <x v="5"/>
    <n v="1185732"/>
    <x v="459"/>
    <x v="4"/>
    <x v="31"/>
    <x v="34"/>
    <x v="0"/>
    <n v="50"/>
    <x v="32"/>
    <x v="42"/>
    <n v="85000"/>
    <n v="0.4"/>
    <x v="2"/>
    <x v="0"/>
  </r>
  <r>
    <x v="5"/>
    <n v="1185732"/>
    <x v="459"/>
    <x v="4"/>
    <x v="31"/>
    <x v="34"/>
    <x v="1"/>
    <n v="40"/>
    <x v="34"/>
    <x v="236"/>
    <n v="38500"/>
    <n v="0.35"/>
    <x v="2"/>
    <x v="1"/>
  </r>
  <r>
    <x v="5"/>
    <n v="1185732"/>
    <x v="459"/>
    <x v="4"/>
    <x v="31"/>
    <x v="34"/>
    <x v="2"/>
    <n v="45"/>
    <x v="78"/>
    <x v="609"/>
    <n v="39600"/>
    <n v="0.4"/>
    <x v="2"/>
    <x v="2"/>
  </r>
  <r>
    <x v="0"/>
    <n v="1185732"/>
    <x v="459"/>
    <x v="4"/>
    <x v="31"/>
    <x v="34"/>
    <x v="3"/>
    <n v="55.000000000000007"/>
    <x v="40"/>
    <x v="131"/>
    <n v="44000.000000000007"/>
    <n v="0.4"/>
    <x v="2"/>
    <x v="4"/>
  </r>
  <r>
    <x v="0"/>
    <n v="1185732"/>
    <x v="459"/>
    <x v="4"/>
    <x v="31"/>
    <x v="34"/>
    <x v="4"/>
    <n v="65"/>
    <x v="36"/>
    <x v="166"/>
    <n v="39812.5"/>
    <n v="0.35"/>
    <x v="2"/>
    <x v="5"/>
  </r>
  <r>
    <x v="0"/>
    <n v="1185732"/>
    <x v="459"/>
    <x v="4"/>
    <x v="31"/>
    <x v="34"/>
    <x v="5"/>
    <n v="70"/>
    <x v="34"/>
    <x v="170"/>
    <n v="77000"/>
    <n v="0.4"/>
    <x v="2"/>
    <x v="6"/>
  </r>
  <r>
    <x v="0"/>
    <n v="1185732"/>
    <x v="488"/>
    <x v="4"/>
    <x v="31"/>
    <x v="34"/>
    <x v="0"/>
    <n v="65"/>
    <x v="27"/>
    <x v="85"/>
    <n v="136500"/>
    <n v="0.4"/>
    <x v="2"/>
    <x v="5"/>
  </r>
  <r>
    <x v="0"/>
    <n v="1185732"/>
    <x v="488"/>
    <x v="4"/>
    <x v="31"/>
    <x v="34"/>
    <x v="1"/>
    <n v="55.000000000000007"/>
    <x v="45"/>
    <x v="256"/>
    <n v="62562.500000000007"/>
    <n v="0.35"/>
    <x v="2"/>
    <x v="4"/>
  </r>
  <r>
    <x v="0"/>
    <n v="1185732"/>
    <x v="488"/>
    <x v="4"/>
    <x v="31"/>
    <x v="34"/>
    <x v="2"/>
    <n v="55.000000000000007"/>
    <x v="34"/>
    <x v="395"/>
    <n v="60500.000000000015"/>
    <n v="0.4"/>
    <x v="2"/>
    <x v="4"/>
  </r>
  <r>
    <x v="0"/>
    <n v="1185732"/>
    <x v="488"/>
    <x v="4"/>
    <x v="31"/>
    <x v="34"/>
    <x v="3"/>
    <n v="50"/>
    <x v="37"/>
    <x v="128"/>
    <n v="45000"/>
    <n v="0.4"/>
    <x v="2"/>
    <x v="0"/>
  </r>
  <r>
    <x v="0"/>
    <n v="1185732"/>
    <x v="488"/>
    <x v="4"/>
    <x v="31"/>
    <x v="34"/>
    <x v="4"/>
    <n v="60"/>
    <x v="37"/>
    <x v="200"/>
    <n v="47250"/>
    <n v="0.35"/>
    <x v="2"/>
    <x v="3"/>
  </r>
  <r>
    <x v="0"/>
    <n v="1185732"/>
    <x v="488"/>
    <x v="4"/>
    <x v="31"/>
    <x v="34"/>
    <x v="5"/>
    <n v="64.999999999999986"/>
    <x v="45"/>
    <x v="264"/>
    <n v="84499.999999999985"/>
    <n v="0.4"/>
    <x v="2"/>
    <x v="29"/>
  </r>
  <r>
    <x v="0"/>
    <n v="1185732"/>
    <x v="184"/>
    <x v="4"/>
    <x v="31"/>
    <x v="34"/>
    <x v="0"/>
    <n v="30.000000000000004"/>
    <x v="26"/>
    <x v="543"/>
    <n v="87000.000000000015"/>
    <n v="0.4"/>
    <x v="2"/>
    <x v="18"/>
  </r>
  <r>
    <x v="0"/>
    <n v="1185732"/>
    <x v="184"/>
    <x v="4"/>
    <x v="31"/>
    <x v="34"/>
    <x v="1"/>
    <n v="30.000000000000004"/>
    <x v="27"/>
    <x v="341"/>
    <n v="55125.000000000007"/>
    <n v="0.35"/>
    <x v="2"/>
    <x v="18"/>
  </r>
  <r>
    <x v="0"/>
    <n v="1185732"/>
    <x v="184"/>
    <x v="4"/>
    <x v="31"/>
    <x v="34"/>
    <x v="2"/>
    <n v="20.000000000000007"/>
    <x v="27"/>
    <x v="497"/>
    <n v="42000.000000000022"/>
    <n v="0.4"/>
    <x v="2"/>
    <x v="50"/>
  </r>
  <r>
    <x v="0"/>
    <n v="1185732"/>
    <x v="184"/>
    <x v="4"/>
    <x v="31"/>
    <x v="34"/>
    <x v="3"/>
    <n v="25"/>
    <x v="47"/>
    <x v="512"/>
    <n v="37500"/>
    <n v="0.4"/>
    <x v="2"/>
    <x v="7"/>
  </r>
  <r>
    <x v="0"/>
    <n v="1185732"/>
    <x v="184"/>
    <x v="4"/>
    <x v="31"/>
    <x v="34"/>
    <x v="4"/>
    <n v="40"/>
    <x v="32"/>
    <x v="235"/>
    <n v="59499.999999999993"/>
    <n v="0.35"/>
    <x v="2"/>
    <x v="1"/>
  </r>
  <r>
    <x v="0"/>
    <n v="1185732"/>
    <x v="184"/>
    <x v="4"/>
    <x v="31"/>
    <x v="34"/>
    <x v="5"/>
    <n v="30.000000000000004"/>
    <x v="27"/>
    <x v="341"/>
    <n v="78750.000000000015"/>
    <n v="0.5"/>
    <x v="2"/>
    <x v="18"/>
  </r>
  <r>
    <x v="0"/>
    <n v="1185732"/>
    <x v="213"/>
    <x v="4"/>
    <x v="31"/>
    <x v="34"/>
    <x v="0"/>
    <n v="30.000000000000004"/>
    <x v="28"/>
    <x v="168"/>
    <n v="93000.000000000015"/>
    <n v="0.4"/>
    <x v="2"/>
    <x v="18"/>
  </r>
  <r>
    <x v="0"/>
    <n v="1185732"/>
    <x v="213"/>
    <x v="4"/>
    <x v="31"/>
    <x v="34"/>
    <x v="1"/>
    <n v="30.000000000000004"/>
    <x v="32"/>
    <x v="165"/>
    <n v="44625"/>
    <n v="0.35"/>
    <x v="2"/>
    <x v="18"/>
  </r>
  <r>
    <x v="0"/>
    <n v="1185732"/>
    <x v="213"/>
    <x v="4"/>
    <x v="31"/>
    <x v="34"/>
    <x v="2"/>
    <n v="20.000000000000007"/>
    <x v="33"/>
    <x v="610"/>
    <n v="38000.000000000015"/>
    <n v="0.4"/>
    <x v="2"/>
    <x v="49"/>
  </r>
  <r>
    <x v="0"/>
    <n v="1185732"/>
    <x v="213"/>
    <x v="1"/>
    <x v="32"/>
    <x v="35"/>
    <x v="3"/>
    <n v="25"/>
    <x v="45"/>
    <x v="192"/>
    <n v="32500"/>
    <n v="0.4"/>
    <x v="2"/>
    <x v="7"/>
  </r>
  <r>
    <x v="0"/>
    <n v="1185732"/>
    <x v="213"/>
    <x v="1"/>
    <x v="32"/>
    <x v="35"/>
    <x v="4"/>
    <n v="40"/>
    <x v="46"/>
    <x v="175"/>
    <n v="56000"/>
    <n v="0.35"/>
    <x v="2"/>
    <x v="1"/>
  </r>
  <r>
    <x v="0"/>
    <n v="1185732"/>
    <x v="213"/>
    <x v="1"/>
    <x v="32"/>
    <x v="35"/>
    <x v="5"/>
    <n v="25"/>
    <x v="23"/>
    <x v="145"/>
    <n v="62500"/>
    <n v="0.5"/>
    <x v="2"/>
    <x v="7"/>
  </r>
  <r>
    <x v="0"/>
    <n v="1185732"/>
    <x v="221"/>
    <x v="1"/>
    <x v="32"/>
    <x v="35"/>
    <x v="0"/>
    <n v="25"/>
    <x v="79"/>
    <x v="210"/>
    <n v="72000"/>
    <n v="0.4"/>
    <x v="2"/>
    <x v="7"/>
  </r>
  <r>
    <x v="0"/>
    <n v="1185732"/>
    <x v="221"/>
    <x v="1"/>
    <x v="32"/>
    <x v="35"/>
    <x v="1"/>
    <n v="25"/>
    <x v="46"/>
    <x v="124"/>
    <n v="35000"/>
    <n v="0.35"/>
    <x v="2"/>
    <x v="7"/>
  </r>
  <r>
    <x v="0"/>
    <n v="1185732"/>
    <x v="221"/>
    <x v="1"/>
    <x v="32"/>
    <x v="35"/>
    <x v="2"/>
    <n v="15.000000000000002"/>
    <x v="32"/>
    <x v="513"/>
    <n v="25500.000000000004"/>
    <n v="0.4"/>
    <x v="2"/>
    <x v="64"/>
  </r>
  <r>
    <x v="0"/>
    <n v="1185732"/>
    <x v="221"/>
    <x v="1"/>
    <x v="32"/>
    <x v="35"/>
    <x v="3"/>
    <n v="19.999999999999996"/>
    <x v="34"/>
    <x v="611"/>
    <n v="22000"/>
    <n v="0.4"/>
    <x v="2"/>
    <x v="43"/>
  </r>
  <r>
    <x v="0"/>
    <n v="1185732"/>
    <x v="221"/>
    <x v="1"/>
    <x v="32"/>
    <x v="35"/>
    <x v="4"/>
    <n v="35.000000000000007"/>
    <x v="45"/>
    <x v="400"/>
    <n v="39812.500000000007"/>
    <n v="0.35"/>
    <x v="2"/>
    <x v="62"/>
  </r>
  <r>
    <x v="0"/>
    <n v="1185732"/>
    <x v="221"/>
    <x v="1"/>
    <x v="32"/>
    <x v="35"/>
    <x v="5"/>
    <n v="25"/>
    <x v="32"/>
    <x v="612"/>
    <n v="53125"/>
    <n v="0.5"/>
    <x v="2"/>
    <x v="7"/>
  </r>
  <r>
    <x v="0"/>
    <n v="1185732"/>
    <x v="240"/>
    <x v="1"/>
    <x v="32"/>
    <x v="35"/>
    <x v="0"/>
    <n v="25"/>
    <x v="21"/>
    <x v="156"/>
    <n v="67500"/>
    <n v="0.4"/>
    <x v="2"/>
    <x v="7"/>
  </r>
  <r>
    <x v="0"/>
    <n v="1185732"/>
    <x v="240"/>
    <x v="1"/>
    <x v="32"/>
    <x v="35"/>
    <x v="1"/>
    <n v="25"/>
    <x v="47"/>
    <x v="512"/>
    <n v="32812.5"/>
    <n v="0.35"/>
    <x v="2"/>
    <x v="7"/>
  </r>
  <r>
    <x v="0"/>
    <n v="1185732"/>
    <x v="240"/>
    <x v="1"/>
    <x v="32"/>
    <x v="35"/>
    <x v="2"/>
    <n v="15.000000000000002"/>
    <x v="47"/>
    <x v="457"/>
    <n v="22500.000000000004"/>
    <n v="0.4"/>
    <x v="2"/>
    <x v="64"/>
  </r>
  <r>
    <x v="0"/>
    <n v="1185732"/>
    <x v="240"/>
    <x v="1"/>
    <x v="32"/>
    <x v="35"/>
    <x v="3"/>
    <n v="19.999999999999996"/>
    <x v="48"/>
    <x v="613"/>
    <n v="24000"/>
    <n v="0.4"/>
    <x v="2"/>
    <x v="43"/>
  </r>
  <r>
    <x v="0"/>
    <n v="1185732"/>
    <x v="240"/>
    <x v="1"/>
    <x v="32"/>
    <x v="35"/>
    <x v="4"/>
    <n v="40"/>
    <x v="45"/>
    <x v="197"/>
    <n v="45500"/>
    <n v="0.35"/>
    <x v="2"/>
    <x v="1"/>
  </r>
  <r>
    <x v="0"/>
    <n v="1185732"/>
    <x v="240"/>
    <x v="1"/>
    <x v="32"/>
    <x v="35"/>
    <x v="5"/>
    <n v="30.000000000000004"/>
    <x v="33"/>
    <x v="614"/>
    <n v="71250.000000000015"/>
    <n v="0.5"/>
    <x v="2"/>
    <x v="18"/>
  </r>
  <r>
    <x v="0"/>
    <n v="1185732"/>
    <x v="269"/>
    <x v="1"/>
    <x v="32"/>
    <x v="35"/>
    <x v="0"/>
    <n v="40"/>
    <x v="56"/>
    <x v="615"/>
    <n v="119200"/>
    <n v="0.4"/>
    <x v="2"/>
    <x v="1"/>
  </r>
  <r>
    <x v="0"/>
    <n v="1185732"/>
    <x v="269"/>
    <x v="1"/>
    <x v="32"/>
    <x v="35"/>
    <x v="1"/>
    <n v="40"/>
    <x v="31"/>
    <x v="210"/>
    <n v="62999.999999999993"/>
    <n v="0.35"/>
    <x v="2"/>
    <x v="1"/>
  </r>
  <r>
    <x v="0"/>
    <n v="1185732"/>
    <x v="269"/>
    <x v="1"/>
    <x v="32"/>
    <x v="35"/>
    <x v="2"/>
    <n v="35"/>
    <x v="32"/>
    <x v="159"/>
    <n v="59500"/>
    <n v="0.4"/>
    <x v="2"/>
    <x v="8"/>
  </r>
  <r>
    <x v="0"/>
    <n v="1185732"/>
    <x v="269"/>
    <x v="1"/>
    <x v="32"/>
    <x v="35"/>
    <x v="3"/>
    <n v="35"/>
    <x v="47"/>
    <x v="333"/>
    <n v="52500"/>
    <n v="0.4"/>
    <x v="2"/>
    <x v="8"/>
  </r>
  <r>
    <x v="0"/>
    <n v="1185732"/>
    <x v="269"/>
    <x v="1"/>
    <x v="32"/>
    <x v="35"/>
    <x v="4"/>
    <n v="44.999999999999993"/>
    <x v="46"/>
    <x v="521"/>
    <n v="62999.999999999985"/>
    <n v="0.35"/>
    <x v="2"/>
    <x v="39"/>
  </r>
  <r>
    <x v="0"/>
    <n v="1185732"/>
    <x v="269"/>
    <x v="1"/>
    <x v="32"/>
    <x v="35"/>
    <x v="5"/>
    <n v="49.999999999999993"/>
    <x v="23"/>
    <x v="616"/>
    <n v="124999.99999999999"/>
    <n v="0.5"/>
    <x v="2"/>
    <x v="23"/>
  </r>
  <r>
    <x v="0"/>
    <n v="1185732"/>
    <x v="302"/>
    <x v="1"/>
    <x v="32"/>
    <x v="35"/>
    <x v="0"/>
    <n v="44.999999999999993"/>
    <x v="29"/>
    <x v="617"/>
    <n v="134999.99999999997"/>
    <n v="0.4"/>
    <x v="2"/>
    <x v="39"/>
  </r>
  <r>
    <x v="0"/>
    <n v="1185732"/>
    <x v="302"/>
    <x v="1"/>
    <x v="32"/>
    <x v="35"/>
    <x v="1"/>
    <n v="40"/>
    <x v="23"/>
    <x v="46"/>
    <n v="70000"/>
    <n v="0.35"/>
    <x v="2"/>
    <x v="1"/>
  </r>
  <r>
    <x v="0"/>
    <n v="1185732"/>
    <x v="302"/>
    <x v="1"/>
    <x v="32"/>
    <x v="35"/>
    <x v="2"/>
    <n v="45"/>
    <x v="33"/>
    <x v="117"/>
    <n v="85500"/>
    <n v="0.4"/>
    <x v="2"/>
    <x v="2"/>
  </r>
  <r>
    <x v="0"/>
    <n v="1185732"/>
    <x v="302"/>
    <x v="1"/>
    <x v="32"/>
    <x v="35"/>
    <x v="3"/>
    <n v="45"/>
    <x v="31"/>
    <x v="161"/>
    <n v="81000"/>
    <n v="0.4"/>
    <x v="2"/>
    <x v="2"/>
  </r>
  <r>
    <x v="0"/>
    <n v="1185732"/>
    <x v="302"/>
    <x v="1"/>
    <x v="32"/>
    <x v="35"/>
    <x v="4"/>
    <n v="60"/>
    <x v="31"/>
    <x v="51"/>
    <n v="94500"/>
    <n v="0.35"/>
    <x v="2"/>
    <x v="3"/>
  </r>
  <r>
    <x v="0"/>
    <n v="1185732"/>
    <x v="302"/>
    <x v="1"/>
    <x v="32"/>
    <x v="35"/>
    <x v="5"/>
    <n v="65"/>
    <x v="22"/>
    <x v="114"/>
    <n v="203125"/>
    <n v="0.5"/>
    <x v="2"/>
    <x v="5"/>
  </r>
  <r>
    <x v="0"/>
    <n v="1185732"/>
    <x v="330"/>
    <x v="1"/>
    <x v="32"/>
    <x v="35"/>
    <x v="0"/>
    <n v="60"/>
    <x v="2"/>
    <x v="12"/>
    <n v="204000"/>
    <n v="0.4"/>
    <x v="2"/>
    <x v="3"/>
  </r>
  <r>
    <x v="1"/>
    <n v="1185732"/>
    <x v="330"/>
    <x v="1"/>
    <x v="32"/>
    <x v="35"/>
    <x v="1"/>
    <n v="55.000000000000007"/>
    <x v="24"/>
    <x v="222"/>
    <n v="115500.00000000001"/>
    <n v="0.35"/>
    <x v="2"/>
    <x v="4"/>
  </r>
  <r>
    <x v="1"/>
    <n v="1185732"/>
    <x v="330"/>
    <x v="1"/>
    <x v="32"/>
    <x v="35"/>
    <x v="2"/>
    <n v="50"/>
    <x v="27"/>
    <x v="47"/>
    <n v="105000"/>
    <n v="0.4"/>
    <x v="2"/>
    <x v="0"/>
  </r>
  <r>
    <x v="1"/>
    <n v="1185732"/>
    <x v="330"/>
    <x v="1"/>
    <x v="32"/>
    <x v="35"/>
    <x v="3"/>
    <n v="50"/>
    <x v="33"/>
    <x v="343"/>
    <n v="95000"/>
    <n v="0.4"/>
    <x v="2"/>
    <x v="0"/>
  </r>
  <r>
    <x v="1"/>
    <n v="1185732"/>
    <x v="330"/>
    <x v="1"/>
    <x v="32"/>
    <x v="35"/>
    <x v="4"/>
    <n v="60"/>
    <x v="23"/>
    <x v="60"/>
    <n v="105000"/>
    <n v="0.35"/>
    <x v="2"/>
    <x v="3"/>
  </r>
  <r>
    <x v="1"/>
    <n v="1185732"/>
    <x v="330"/>
    <x v="1"/>
    <x v="32"/>
    <x v="35"/>
    <x v="5"/>
    <n v="65"/>
    <x v="21"/>
    <x v="83"/>
    <n v="219375"/>
    <n v="0.5"/>
    <x v="2"/>
    <x v="5"/>
  </r>
  <r>
    <x v="1"/>
    <n v="1185732"/>
    <x v="362"/>
    <x v="1"/>
    <x v="32"/>
    <x v="35"/>
    <x v="0"/>
    <n v="60"/>
    <x v="6"/>
    <x v="14"/>
    <n v="198000"/>
    <n v="0.4"/>
    <x v="2"/>
    <x v="3"/>
  </r>
  <r>
    <x v="1"/>
    <n v="1185732"/>
    <x v="362"/>
    <x v="1"/>
    <x v="32"/>
    <x v="35"/>
    <x v="1"/>
    <n v="55.000000000000007"/>
    <x v="24"/>
    <x v="222"/>
    <n v="115500.00000000001"/>
    <n v="0.35"/>
    <x v="2"/>
    <x v="4"/>
  </r>
  <r>
    <x v="1"/>
    <n v="1185732"/>
    <x v="362"/>
    <x v="1"/>
    <x v="32"/>
    <x v="35"/>
    <x v="2"/>
    <n v="50"/>
    <x v="27"/>
    <x v="47"/>
    <n v="105000"/>
    <n v="0.4"/>
    <x v="2"/>
    <x v="0"/>
  </r>
  <r>
    <x v="1"/>
    <n v="1185732"/>
    <x v="362"/>
    <x v="1"/>
    <x v="32"/>
    <x v="35"/>
    <x v="3"/>
    <n v="40"/>
    <x v="33"/>
    <x v="237"/>
    <n v="76000"/>
    <n v="0.4"/>
    <x v="2"/>
    <x v="1"/>
  </r>
  <r>
    <x v="1"/>
    <n v="1185732"/>
    <x v="362"/>
    <x v="1"/>
    <x v="32"/>
    <x v="35"/>
    <x v="4"/>
    <n v="50"/>
    <x v="31"/>
    <x v="38"/>
    <n v="78750"/>
    <n v="0.35"/>
    <x v="2"/>
    <x v="0"/>
  </r>
  <r>
    <x v="1"/>
    <n v="1185732"/>
    <x v="362"/>
    <x v="1"/>
    <x v="32"/>
    <x v="35"/>
    <x v="5"/>
    <n v="55.000000000000007"/>
    <x v="22"/>
    <x v="329"/>
    <n v="171875.00000000003"/>
    <n v="0.5"/>
    <x v="2"/>
    <x v="4"/>
  </r>
  <r>
    <x v="1"/>
    <n v="1185732"/>
    <x v="392"/>
    <x v="1"/>
    <x v="32"/>
    <x v="35"/>
    <x v="0"/>
    <n v="50"/>
    <x v="26"/>
    <x v="78"/>
    <n v="145000"/>
    <n v="0.4"/>
    <x v="2"/>
    <x v="0"/>
  </r>
  <r>
    <x v="1"/>
    <n v="1185732"/>
    <x v="392"/>
    <x v="1"/>
    <x v="32"/>
    <x v="35"/>
    <x v="1"/>
    <n v="45.000000000000014"/>
    <x v="27"/>
    <x v="557"/>
    <n v="82687.500000000029"/>
    <n v="0.35"/>
    <x v="2"/>
    <x v="71"/>
  </r>
  <r>
    <x v="1"/>
    <n v="1185732"/>
    <x v="392"/>
    <x v="1"/>
    <x v="32"/>
    <x v="35"/>
    <x v="2"/>
    <n v="20.000000000000007"/>
    <x v="32"/>
    <x v="523"/>
    <n v="34000.000000000015"/>
    <n v="0.4"/>
    <x v="2"/>
    <x v="49"/>
  </r>
  <r>
    <x v="1"/>
    <n v="1185732"/>
    <x v="392"/>
    <x v="1"/>
    <x v="32"/>
    <x v="35"/>
    <x v="3"/>
    <n v="20.000000000000007"/>
    <x v="46"/>
    <x v="516"/>
    <n v="32000.000000000015"/>
    <n v="0.4"/>
    <x v="2"/>
    <x v="50"/>
  </r>
  <r>
    <x v="1"/>
    <n v="1185732"/>
    <x v="392"/>
    <x v="1"/>
    <x v="32"/>
    <x v="35"/>
    <x v="4"/>
    <n v="30.000000000000004"/>
    <x v="46"/>
    <x v="202"/>
    <n v="42000"/>
    <n v="0.35"/>
    <x v="2"/>
    <x v="18"/>
  </r>
  <r>
    <x v="1"/>
    <n v="1185732"/>
    <x v="392"/>
    <x v="1"/>
    <x v="32"/>
    <x v="35"/>
    <x v="5"/>
    <n v="35.000000000000007"/>
    <x v="23"/>
    <x v="499"/>
    <n v="87500.000000000015"/>
    <n v="0.5"/>
    <x v="2"/>
    <x v="47"/>
  </r>
  <r>
    <x v="1"/>
    <n v="1185732"/>
    <x v="424"/>
    <x v="1"/>
    <x v="32"/>
    <x v="35"/>
    <x v="0"/>
    <n v="35.000000000000007"/>
    <x v="21"/>
    <x v="602"/>
    <n v="94500.000000000029"/>
    <n v="0.4"/>
    <x v="2"/>
    <x v="62"/>
  </r>
  <r>
    <x v="1"/>
    <n v="1185732"/>
    <x v="424"/>
    <x v="1"/>
    <x v="32"/>
    <x v="35"/>
    <x v="1"/>
    <n v="25.000000000000011"/>
    <x v="23"/>
    <x v="603"/>
    <n v="43750.000000000015"/>
    <n v="0.35"/>
    <x v="2"/>
    <x v="67"/>
  </r>
  <r>
    <x v="1"/>
    <n v="1185732"/>
    <x v="424"/>
    <x v="1"/>
    <x v="32"/>
    <x v="35"/>
    <x v="2"/>
    <n v="25.000000000000011"/>
    <x v="47"/>
    <x v="618"/>
    <n v="37500.000000000022"/>
    <n v="0.4"/>
    <x v="2"/>
    <x v="67"/>
  </r>
  <r>
    <x v="1"/>
    <n v="1185732"/>
    <x v="424"/>
    <x v="1"/>
    <x v="32"/>
    <x v="35"/>
    <x v="3"/>
    <n v="25.000000000000011"/>
    <x v="44"/>
    <x v="619"/>
    <n v="35000.000000000022"/>
    <n v="0.4"/>
    <x v="2"/>
    <x v="67"/>
  </r>
  <r>
    <x v="1"/>
    <n v="1185732"/>
    <x v="424"/>
    <x v="1"/>
    <x v="32"/>
    <x v="35"/>
    <x v="4"/>
    <n v="35.000000000000007"/>
    <x v="44"/>
    <x v="620"/>
    <n v="42875.000000000007"/>
    <n v="0.35"/>
    <x v="2"/>
    <x v="47"/>
  </r>
  <r>
    <x v="2"/>
    <n v="1185732"/>
    <x v="424"/>
    <x v="1"/>
    <x v="32"/>
    <x v="35"/>
    <x v="5"/>
    <n v="35"/>
    <x v="33"/>
    <x v="158"/>
    <n v="83125"/>
    <n v="0.5"/>
    <x v="2"/>
    <x v="8"/>
  </r>
  <r>
    <x v="2"/>
    <n v="1185732"/>
    <x v="454"/>
    <x v="1"/>
    <x v="32"/>
    <x v="35"/>
    <x v="0"/>
    <n v="30.000000000000011"/>
    <x v="22"/>
    <x v="339"/>
    <n v="75000.000000000029"/>
    <n v="0.4"/>
    <x v="2"/>
    <x v="63"/>
  </r>
  <r>
    <x v="2"/>
    <n v="1185732"/>
    <x v="454"/>
    <x v="1"/>
    <x v="32"/>
    <x v="35"/>
    <x v="1"/>
    <n v="20.000000000000011"/>
    <x v="31"/>
    <x v="621"/>
    <n v="31500.000000000015"/>
    <n v="0.35"/>
    <x v="2"/>
    <x v="50"/>
  </r>
  <r>
    <x v="2"/>
    <n v="1185732"/>
    <x v="454"/>
    <x v="1"/>
    <x v="32"/>
    <x v="35"/>
    <x v="2"/>
    <n v="30.000000000000014"/>
    <x v="80"/>
    <x v="622"/>
    <n v="47400.000000000029"/>
    <n v="0.4"/>
    <x v="2"/>
    <x v="78"/>
  </r>
  <r>
    <x v="2"/>
    <n v="1185732"/>
    <x v="454"/>
    <x v="1"/>
    <x v="32"/>
    <x v="35"/>
    <x v="3"/>
    <n v="60.000000000000021"/>
    <x v="31"/>
    <x v="623"/>
    <n v="108000.00000000006"/>
    <n v="0.4"/>
    <x v="2"/>
    <x v="76"/>
  </r>
  <r>
    <x v="2"/>
    <n v="1185732"/>
    <x v="454"/>
    <x v="1"/>
    <x v="32"/>
    <x v="35"/>
    <x v="4"/>
    <n v="75.000000000000014"/>
    <x v="32"/>
    <x v="262"/>
    <n v="111562.50000000001"/>
    <n v="0.35"/>
    <x v="2"/>
    <x v="21"/>
  </r>
  <r>
    <x v="2"/>
    <n v="1185732"/>
    <x v="454"/>
    <x v="1"/>
    <x v="32"/>
    <x v="35"/>
    <x v="5"/>
    <n v="75"/>
    <x v="27"/>
    <x v="624"/>
    <n v="196875"/>
    <n v="0.5"/>
    <x v="2"/>
    <x v="11"/>
  </r>
  <r>
    <x v="2"/>
    <n v="1185732"/>
    <x v="483"/>
    <x v="1"/>
    <x v="32"/>
    <x v="35"/>
    <x v="0"/>
    <n v="70"/>
    <x v="28"/>
    <x v="103"/>
    <n v="217000"/>
    <n v="0.4"/>
    <x v="2"/>
    <x v="6"/>
  </r>
  <r>
    <x v="2"/>
    <n v="1185732"/>
    <x v="483"/>
    <x v="1"/>
    <x v="32"/>
    <x v="35"/>
    <x v="1"/>
    <n v="60.000000000000007"/>
    <x v="30"/>
    <x v="226"/>
    <n v="120750.00000000001"/>
    <n v="0.35"/>
    <x v="2"/>
    <x v="12"/>
  </r>
  <r>
    <x v="2"/>
    <n v="1185732"/>
    <x v="483"/>
    <x v="1"/>
    <x v="32"/>
    <x v="35"/>
    <x v="2"/>
    <n v="60.000000000000007"/>
    <x v="27"/>
    <x v="255"/>
    <n v="126000.00000000003"/>
    <n v="0.4"/>
    <x v="2"/>
    <x v="12"/>
  </r>
  <r>
    <x v="2"/>
    <n v="1185732"/>
    <x v="483"/>
    <x v="1"/>
    <x v="32"/>
    <x v="35"/>
    <x v="3"/>
    <n v="60.000000000000007"/>
    <x v="33"/>
    <x v="232"/>
    <n v="114000.00000000003"/>
    <n v="0.4"/>
    <x v="2"/>
    <x v="12"/>
  </r>
  <r>
    <x v="2"/>
    <n v="1185732"/>
    <x v="483"/>
    <x v="1"/>
    <x v="32"/>
    <x v="35"/>
    <x v="4"/>
    <n v="70"/>
    <x v="33"/>
    <x v="206"/>
    <n v="116374.99999999999"/>
    <n v="0.35"/>
    <x v="2"/>
    <x v="6"/>
  </r>
  <r>
    <x v="2"/>
    <n v="1185732"/>
    <x v="483"/>
    <x v="1"/>
    <x v="32"/>
    <x v="35"/>
    <x v="5"/>
    <n v="75"/>
    <x v="30"/>
    <x v="275"/>
    <n v="215625"/>
    <n v="0.5"/>
    <x v="2"/>
    <x v="11"/>
  </r>
  <r>
    <x v="2"/>
    <n v="1197831"/>
    <x v="187"/>
    <x v="1"/>
    <x v="32"/>
    <x v="35"/>
    <x v="0"/>
    <n v="25.000000000000007"/>
    <x v="25"/>
    <x v="625"/>
    <n v="65000.000000000029"/>
    <n v="0.4"/>
    <x v="2"/>
    <x v="42"/>
  </r>
  <r>
    <x v="2"/>
    <n v="1197831"/>
    <x v="187"/>
    <x v="1"/>
    <x v="32"/>
    <x v="35"/>
    <x v="1"/>
    <n v="25.000000000000007"/>
    <x v="31"/>
    <x v="537"/>
    <n v="39375.000000000007"/>
    <n v="0.35"/>
    <x v="2"/>
    <x v="44"/>
  </r>
  <r>
    <x v="2"/>
    <n v="1197831"/>
    <x v="187"/>
    <x v="1"/>
    <x v="32"/>
    <x v="35"/>
    <x v="2"/>
    <n v="15.000000000000007"/>
    <x v="31"/>
    <x v="626"/>
    <n v="27000.000000000015"/>
    <n v="0.4"/>
    <x v="2"/>
    <x v="66"/>
  </r>
  <r>
    <x v="2"/>
    <n v="1197831"/>
    <x v="187"/>
    <x v="1"/>
    <x v="32"/>
    <x v="35"/>
    <x v="3"/>
    <n v="20"/>
    <x v="48"/>
    <x v="129"/>
    <n v="24000"/>
    <n v="0.4"/>
    <x v="2"/>
    <x v="17"/>
  </r>
  <r>
    <x v="2"/>
    <n v="1197831"/>
    <x v="187"/>
    <x v="1"/>
    <x v="32"/>
    <x v="35"/>
    <x v="4"/>
    <n v="35"/>
    <x v="44"/>
    <x v="208"/>
    <n v="42875"/>
    <n v="0.35"/>
    <x v="2"/>
    <x v="8"/>
  </r>
  <r>
    <x v="2"/>
    <n v="1197831"/>
    <x v="187"/>
    <x v="1"/>
    <x v="32"/>
    <x v="35"/>
    <x v="5"/>
    <n v="25.000000000000007"/>
    <x v="31"/>
    <x v="537"/>
    <n v="45000.000000000015"/>
    <n v="0.4"/>
    <x v="2"/>
    <x v="44"/>
  </r>
  <r>
    <x v="2"/>
    <n v="1197831"/>
    <x v="695"/>
    <x v="1"/>
    <x v="32"/>
    <x v="35"/>
    <x v="0"/>
    <n v="25.000000000000007"/>
    <x v="19"/>
    <x v="470"/>
    <n v="70000.000000000029"/>
    <n v="0.4"/>
    <x v="2"/>
    <x v="42"/>
  </r>
  <r>
    <x v="2"/>
    <n v="1197831"/>
    <x v="695"/>
    <x v="1"/>
    <x v="32"/>
    <x v="35"/>
    <x v="1"/>
    <n v="25.000000000000007"/>
    <x v="44"/>
    <x v="493"/>
    <n v="30625.000000000007"/>
    <n v="0.35"/>
    <x v="2"/>
    <x v="42"/>
  </r>
  <r>
    <x v="2"/>
    <n v="1197831"/>
    <x v="695"/>
    <x v="1"/>
    <x v="32"/>
    <x v="35"/>
    <x v="2"/>
    <n v="15.000000000000007"/>
    <x v="46"/>
    <x v="627"/>
    <n v="24000.000000000015"/>
    <n v="0.4"/>
    <x v="2"/>
    <x v="79"/>
  </r>
  <r>
    <x v="1"/>
    <n v="1197831"/>
    <x v="695"/>
    <x v="1"/>
    <x v="33"/>
    <x v="36"/>
    <x v="3"/>
    <n v="20"/>
    <x v="43"/>
    <x v="120"/>
    <n v="20000"/>
    <n v="0.4"/>
    <x v="2"/>
    <x v="17"/>
  </r>
  <r>
    <x v="1"/>
    <n v="1197831"/>
    <x v="695"/>
    <x v="1"/>
    <x v="33"/>
    <x v="36"/>
    <x v="4"/>
    <n v="35"/>
    <x v="45"/>
    <x v="166"/>
    <n v="39812.5"/>
    <n v="0.35"/>
    <x v="2"/>
    <x v="8"/>
  </r>
  <r>
    <x v="1"/>
    <n v="1197831"/>
    <x v="695"/>
    <x v="1"/>
    <x v="33"/>
    <x v="36"/>
    <x v="5"/>
    <n v="20"/>
    <x v="32"/>
    <x v="491"/>
    <n v="34000"/>
    <n v="0.4"/>
    <x v="2"/>
    <x v="17"/>
  </r>
  <r>
    <x v="1"/>
    <n v="1197831"/>
    <x v="224"/>
    <x v="1"/>
    <x v="33"/>
    <x v="36"/>
    <x v="0"/>
    <n v="20"/>
    <x v="81"/>
    <x v="628"/>
    <n v="51600"/>
    <n v="0.4"/>
    <x v="2"/>
    <x v="17"/>
  </r>
  <r>
    <x v="1"/>
    <n v="1197831"/>
    <x v="224"/>
    <x v="1"/>
    <x v="33"/>
    <x v="36"/>
    <x v="1"/>
    <n v="20"/>
    <x v="45"/>
    <x v="393"/>
    <n v="22750"/>
    <n v="0.35"/>
    <x v="2"/>
    <x v="17"/>
  </r>
  <r>
    <x v="1"/>
    <n v="1197831"/>
    <x v="224"/>
    <x v="1"/>
    <x v="33"/>
    <x v="36"/>
    <x v="2"/>
    <n v="10.000000000000002"/>
    <x v="44"/>
    <x v="528"/>
    <n v="14000.000000000004"/>
    <n v="0.4"/>
    <x v="2"/>
    <x v="68"/>
  </r>
  <r>
    <x v="1"/>
    <n v="1197831"/>
    <x v="224"/>
    <x v="1"/>
    <x v="33"/>
    <x v="36"/>
    <x v="3"/>
    <n v="19.999999999999996"/>
    <x v="40"/>
    <x v="629"/>
    <n v="15999.999999999998"/>
    <n v="0.4"/>
    <x v="2"/>
    <x v="43"/>
  </r>
  <r>
    <x v="1"/>
    <n v="1197831"/>
    <x v="224"/>
    <x v="1"/>
    <x v="33"/>
    <x v="36"/>
    <x v="4"/>
    <n v="35.000000000000007"/>
    <x v="43"/>
    <x v="630"/>
    <n v="30625.000000000004"/>
    <n v="0.35"/>
    <x v="2"/>
    <x v="47"/>
  </r>
  <r>
    <x v="1"/>
    <n v="1197831"/>
    <x v="224"/>
    <x v="1"/>
    <x v="33"/>
    <x v="36"/>
    <x v="5"/>
    <n v="25"/>
    <x v="44"/>
    <x v="132"/>
    <n v="35000"/>
    <n v="0.4"/>
    <x v="2"/>
    <x v="7"/>
  </r>
  <r>
    <x v="1"/>
    <n v="1197831"/>
    <x v="243"/>
    <x v="1"/>
    <x v="33"/>
    <x v="36"/>
    <x v="0"/>
    <n v="25"/>
    <x v="24"/>
    <x v="149"/>
    <n v="60000"/>
    <n v="0.4"/>
    <x v="2"/>
    <x v="7"/>
  </r>
  <r>
    <x v="1"/>
    <n v="1197831"/>
    <x v="243"/>
    <x v="1"/>
    <x v="33"/>
    <x v="36"/>
    <x v="1"/>
    <n v="25"/>
    <x v="48"/>
    <x v="127"/>
    <n v="26250"/>
    <n v="0.35"/>
    <x v="2"/>
    <x v="7"/>
  </r>
  <r>
    <x v="1"/>
    <n v="1197831"/>
    <x v="243"/>
    <x v="1"/>
    <x v="33"/>
    <x v="36"/>
    <x v="2"/>
    <n v="15.000000000000002"/>
    <x v="48"/>
    <x v="354"/>
    <n v="18000.000000000004"/>
    <n v="0.4"/>
    <x v="2"/>
    <x v="64"/>
  </r>
  <r>
    <x v="1"/>
    <n v="1197831"/>
    <x v="243"/>
    <x v="1"/>
    <x v="33"/>
    <x v="36"/>
    <x v="3"/>
    <n v="19.999999999999996"/>
    <x v="37"/>
    <x v="631"/>
    <n v="17999.999999999996"/>
    <n v="0.4"/>
    <x v="2"/>
    <x v="43"/>
  </r>
  <r>
    <x v="1"/>
    <n v="1197831"/>
    <x v="243"/>
    <x v="1"/>
    <x v="33"/>
    <x v="36"/>
    <x v="4"/>
    <n v="40"/>
    <x v="43"/>
    <x v="124"/>
    <n v="35000"/>
    <n v="0.35"/>
    <x v="2"/>
    <x v="1"/>
  </r>
  <r>
    <x v="1"/>
    <n v="1197831"/>
    <x v="243"/>
    <x v="1"/>
    <x v="33"/>
    <x v="36"/>
    <x v="5"/>
    <n v="30.000000000000004"/>
    <x v="46"/>
    <x v="202"/>
    <n v="48000.000000000007"/>
    <n v="0.4"/>
    <x v="2"/>
    <x v="18"/>
  </r>
  <r>
    <x v="1"/>
    <n v="1197831"/>
    <x v="272"/>
    <x v="1"/>
    <x v="33"/>
    <x v="36"/>
    <x v="0"/>
    <n v="40"/>
    <x v="71"/>
    <x v="632"/>
    <n v="107200"/>
    <n v="0.4"/>
    <x v="2"/>
    <x v="1"/>
  </r>
  <r>
    <x v="1"/>
    <n v="1197831"/>
    <x v="272"/>
    <x v="1"/>
    <x v="33"/>
    <x v="36"/>
    <x v="1"/>
    <n v="40"/>
    <x v="47"/>
    <x v="149"/>
    <n v="52500"/>
    <n v="0.35"/>
    <x v="2"/>
    <x v="1"/>
  </r>
  <r>
    <x v="1"/>
    <n v="1197831"/>
    <x v="272"/>
    <x v="1"/>
    <x v="33"/>
    <x v="36"/>
    <x v="2"/>
    <n v="35"/>
    <x v="44"/>
    <x v="208"/>
    <n v="49000"/>
    <n v="0.4"/>
    <x v="2"/>
    <x v="8"/>
  </r>
  <r>
    <x v="1"/>
    <n v="1197831"/>
    <x v="272"/>
    <x v="1"/>
    <x v="33"/>
    <x v="36"/>
    <x v="3"/>
    <n v="35"/>
    <x v="48"/>
    <x v="204"/>
    <n v="42000"/>
    <n v="0.4"/>
    <x v="2"/>
    <x v="8"/>
  </r>
  <r>
    <x v="1"/>
    <n v="1197831"/>
    <x v="272"/>
    <x v="1"/>
    <x v="33"/>
    <x v="36"/>
    <x v="4"/>
    <n v="44.999999999999993"/>
    <x v="45"/>
    <x v="201"/>
    <n v="51187.499999999985"/>
    <n v="0.35"/>
    <x v="2"/>
    <x v="37"/>
  </r>
  <r>
    <x v="1"/>
    <n v="1197831"/>
    <x v="272"/>
    <x v="1"/>
    <x v="33"/>
    <x v="36"/>
    <x v="5"/>
    <n v="44.999999999999993"/>
    <x v="32"/>
    <x v="633"/>
    <n v="76499.999999999985"/>
    <n v="0.4"/>
    <x v="2"/>
    <x v="39"/>
  </r>
  <r>
    <x v="1"/>
    <n v="1197831"/>
    <x v="305"/>
    <x v="1"/>
    <x v="33"/>
    <x v="36"/>
    <x v="0"/>
    <n v="40"/>
    <x v="21"/>
    <x v="51"/>
    <n v="108000"/>
    <n v="0.4"/>
    <x v="2"/>
    <x v="1"/>
  </r>
  <r>
    <x v="1"/>
    <n v="1197831"/>
    <x v="305"/>
    <x v="1"/>
    <x v="33"/>
    <x v="36"/>
    <x v="1"/>
    <n v="35"/>
    <x v="32"/>
    <x v="159"/>
    <n v="52062.5"/>
    <n v="0.35"/>
    <x v="2"/>
    <x v="8"/>
  </r>
  <r>
    <x v="1"/>
    <n v="1197831"/>
    <x v="305"/>
    <x v="1"/>
    <x v="33"/>
    <x v="36"/>
    <x v="2"/>
    <n v="40"/>
    <x v="46"/>
    <x v="175"/>
    <n v="64000"/>
    <n v="0.4"/>
    <x v="2"/>
    <x v="1"/>
  </r>
  <r>
    <x v="1"/>
    <n v="1197831"/>
    <x v="305"/>
    <x v="1"/>
    <x v="33"/>
    <x v="36"/>
    <x v="3"/>
    <n v="40"/>
    <x v="47"/>
    <x v="149"/>
    <n v="60000"/>
    <n v="0.4"/>
    <x v="2"/>
    <x v="1"/>
  </r>
  <r>
    <x v="1"/>
    <n v="1197831"/>
    <x v="305"/>
    <x v="1"/>
    <x v="33"/>
    <x v="36"/>
    <x v="4"/>
    <n v="54.999999999999993"/>
    <x v="47"/>
    <x v="213"/>
    <n v="72187.499999999985"/>
    <n v="0.35"/>
    <x v="2"/>
    <x v="13"/>
  </r>
  <r>
    <x v="1"/>
    <n v="1197831"/>
    <x v="305"/>
    <x v="1"/>
    <x v="33"/>
    <x v="36"/>
    <x v="5"/>
    <n v="60"/>
    <x v="20"/>
    <x v="77"/>
    <n v="132000"/>
    <n v="0.4"/>
    <x v="2"/>
    <x v="3"/>
  </r>
  <r>
    <x v="1"/>
    <n v="1197831"/>
    <x v="333"/>
    <x v="1"/>
    <x v="33"/>
    <x v="36"/>
    <x v="0"/>
    <n v="54.999999999999993"/>
    <x v="28"/>
    <x v="461"/>
    <n v="170500"/>
    <n v="0.4"/>
    <x v="2"/>
    <x v="13"/>
  </r>
  <r>
    <x v="1"/>
    <n v="1197831"/>
    <x v="333"/>
    <x v="1"/>
    <x v="33"/>
    <x v="36"/>
    <x v="1"/>
    <n v="50"/>
    <x v="27"/>
    <x v="47"/>
    <n v="91875"/>
    <n v="0.35"/>
    <x v="2"/>
    <x v="0"/>
  </r>
  <r>
    <x v="1"/>
    <n v="1197831"/>
    <x v="333"/>
    <x v="1"/>
    <x v="33"/>
    <x v="36"/>
    <x v="2"/>
    <n v="45"/>
    <x v="31"/>
    <x v="161"/>
    <n v="81000"/>
    <n v="0.4"/>
    <x v="2"/>
    <x v="2"/>
  </r>
  <r>
    <x v="1"/>
    <n v="1197831"/>
    <x v="333"/>
    <x v="1"/>
    <x v="33"/>
    <x v="36"/>
    <x v="3"/>
    <n v="45"/>
    <x v="46"/>
    <x v="210"/>
    <n v="72000"/>
    <n v="0.4"/>
    <x v="2"/>
    <x v="2"/>
  </r>
  <r>
    <x v="1"/>
    <n v="1197831"/>
    <x v="333"/>
    <x v="1"/>
    <x v="33"/>
    <x v="36"/>
    <x v="4"/>
    <n v="60"/>
    <x v="32"/>
    <x v="144"/>
    <n v="89250"/>
    <n v="0.35"/>
    <x v="2"/>
    <x v="3"/>
  </r>
  <r>
    <x v="1"/>
    <n v="1197831"/>
    <x v="333"/>
    <x v="1"/>
    <x v="33"/>
    <x v="36"/>
    <x v="5"/>
    <n v="65"/>
    <x v="24"/>
    <x v="87"/>
    <n v="156000"/>
    <n v="0.4"/>
    <x v="2"/>
    <x v="5"/>
  </r>
  <r>
    <x v="1"/>
    <n v="1197831"/>
    <x v="365"/>
    <x v="1"/>
    <x v="33"/>
    <x v="36"/>
    <x v="0"/>
    <n v="60"/>
    <x v="29"/>
    <x v="6"/>
    <n v="180000"/>
    <n v="0.4"/>
    <x v="2"/>
    <x v="3"/>
  </r>
  <r>
    <x v="1"/>
    <n v="1197831"/>
    <x v="365"/>
    <x v="1"/>
    <x v="33"/>
    <x v="36"/>
    <x v="1"/>
    <n v="55.000000000000007"/>
    <x v="27"/>
    <x v="171"/>
    <n v="101062.50000000001"/>
    <n v="0.35"/>
    <x v="2"/>
    <x v="4"/>
  </r>
  <r>
    <x v="1"/>
    <n v="1197831"/>
    <x v="365"/>
    <x v="1"/>
    <x v="33"/>
    <x v="36"/>
    <x v="2"/>
    <n v="50"/>
    <x v="31"/>
    <x v="38"/>
    <n v="90000"/>
    <n v="0.4"/>
    <x v="2"/>
    <x v="0"/>
  </r>
  <r>
    <x v="1"/>
    <n v="1197831"/>
    <x v="365"/>
    <x v="1"/>
    <x v="33"/>
    <x v="36"/>
    <x v="3"/>
    <n v="40"/>
    <x v="46"/>
    <x v="175"/>
    <n v="64000"/>
    <n v="0.4"/>
    <x v="2"/>
    <x v="1"/>
  </r>
  <r>
    <x v="1"/>
    <n v="1197831"/>
    <x v="365"/>
    <x v="1"/>
    <x v="33"/>
    <x v="36"/>
    <x v="4"/>
    <n v="50"/>
    <x v="47"/>
    <x v="205"/>
    <n v="65625"/>
    <n v="0.35"/>
    <x v="2"/>
    <x v="0"/>
  </r>
  <r>
    <x v="1"/>
    <n v="1197831"/>
    <x v="365"/>
    <x v="1"/>
    <x v="33"/>
    <x v="36"/>
    <x v="5"/>
    <n v="55.000000000000007"/>
    <x v="20"/>
    <x v="440"/>
    <n v="121000.00000000003"/>
    <n v="0.4"/>
    <x v="2"/>
    <x v="4"/>
  </r>
  <r>
    <x v="1"/>
    <n v="1197831"/>
    <x v="395"/>
    <x v="1"/>
    <x v="33"/>
    <x v="36"/>
    <x v="0"/>
    <n v="50"/>
    <x v="25"/>
    <x v="82"/>
    <n v="130000"/>
    <n v="0.4"/>
    <x v="2"/>
    <x v="0"/>
  </r>
  <r>
    <x v="1"/>
    <n v="1197831"/>
    <x v="395"/>
    <x v="1"/>
    <x v="33"/>
    <x v="36"/>
    <x v="1"/>
    <n v="40.000000000000014"/>
    <x v="31"/>
    <x v="538"/>
    <n v="63000.000000000015"/>
    <n v="0.35"/>
    <x v="2"/>
    <x v="61"/>
  </r>
  <r>
    <x v="1"/>
    <n v="1197831"/>
    <x v="395"/>
    <x v="1"/>
    <x v="33"/>
    <x v="36"/>
    <x v="2"/>
    <n v="15.000000000000007"/>
    <x v="44"/>
    <x v="634"/>
    <n v="21000.000000000011"/>
    <n v="0.4"/>
    <x v="2"/>
    <x v="66"/>
  </r>
  <r>
    <x v="1"/>
    <n v="1197831"/>
    <x v="395"/>
    <x v="1"/>
    <x v="33"/>
    <x v="36"/>
    <x v="3"/>
    <n v="15.000000000000007"/>
    <x v="45"/>
    <x v="518"/>
    <n v="19500.000000000011"/>
    <n v="0.4"/>
    <x v="2"/>
    <x v="66"/>
  </r>
  <r>
    <x v="1"/>
    <n v="1197831"/>
    <x v="395"/>
    <x v="1"/>
    <x v="33"/>
    <x v="36"/>
    <x v="4"/>
    <n v="25.000000000000007"/>
    <x v="45"/>
    <x v="501"/>
    <n v="28437.500000000007"/>
    <n v="0.35"/>
    <x v="2"/>
    <x v="42"/>
  </r>
  <r>
    <x v="1"/>
    <n v="1197831"/>
    <x v="395"/>
    <x v="1"/>
    <x v="33"/>
    <x v="36"/>
    <x v="5"/>
    <n v="30.000000000000011"/>
    <x v="32"/>
    <x v="600"/>
    <n v="51000.000000000022"/>
    <n v="0.4"/>
    <x v="2"/>
    <x v="63"/>
  </r>
  <r>
    <x v="1"/>
    <n v="1197831"/>
    <x v="427"/>
    <x v="1"/>
    <x v="33"/>
    <x v="36"/>
    <x v="0"/>
    <n v="30.000000000000011"/>
    <x v="24"/>
    <x v="538"/>
    <n v="72000.000000000029"/>
    <n v="0.4"/>
    <x v="2"/>
    <x v="63"/>
  </r>
  <r>
    <x v="1"/>
    <n v="1197831"/>
    <x v="427"/>
    <x v="1"/>
    <x v="33"/>
    <x v="36"/>
    <x v="1"/>
    <n v="20.000000000000011"/>
    <x v="32"/>
    <x v="635"/>
    <n v="29750.000000000015"/>
    <n v="0.35"/>
    <x v="2"/>
    <x v="80"/>
  </r>
  <r>
    <x v="1"/>
    <n v="1197831"/>
    <x v="427"/>
    <x v="1"/>
    <x v="33"/>
    <x v="36"/>
    <x v="2"/>
    <n v="20.000000000000011"/>
    <x v="48"/>
    <x v="627"/>
    <n v="24000.000000000015"/>
    <n v="0.4"/>
    <x v="2"/>
    <x v="50"/>
  </r>
  <r>
    <x v="1"/>
    <n v="1197831"/>
    <x v="427"/>
    <x v="1"/>
    <x v="33"/>
    <x v="36"/>
    <x v="3"/>
    <n v="20.000000000000011"/>
    <x v="34"/>
    <x v="636"/>
    <n v="22000.000000000015"/>
    <n v="0.4"/>
    <x v="2"/>
    <x v="80"/>
  </r>
  <r>
    <x v="1"/>
    <n v="1197831"/>
    <x v="427"/>
    <x v="1"/>
    <x v="33"/>
    <x v="36"/>
    <x v="4"/>
    <n v="30.000000000000011"/>
    <x v="34"/>
    <x v="637"/>
    <n v="28875.000000000007"/>
    <n v="0.35"/>
    <x v="2"/>
    <x v="63"/>
  </r>
  <r>
    <x v="3"/>
    <n v="1197831"/>
    <x v="427"/>
    <x v="1"/>
    <x v="33"/>
    <x v="36"/>
    <x v="5"/>
    <n v="30.000000000000004"/>
    <x v="46"/>
    <x v="202"/>
    <n v="48000.000000000007"/>
    <n v="0.4"/>
    <x v="2"/>
    <x v="18"/>
  </r>
  <r>
    <x v="3"/>
    <n v="1197831"/>
    <x v="457"/>
    <x v="1"/>
    <x v="33"/>
    <x v="36"/>
    <x v="0"/>
    <n v="25.000000000000011"/>
    <x v="20"/>
    <x v="638"/>
    <n v="55000.000000000029"/>
    <n v="0.4"/>
    <x v="2"/>
    <x v="67"/>
  </r>
  <r>
    <x v="3"/>
    <n v="1197831"/>
    <x v="457"/>
    <x v="1"/>
    <x v="33"/>
    <x v="36"/>
    <x v="1"/>
    <n v="15.000000000000014"/>
    <x v="47"/>
    <x v="639"/>
    <n v="19687.500000000018"/>
    <n v="0.35"/>
    <x v="2"/>
    <x v="81"/>
  </r>
  <r>
    <x v="3"/>
    <n v="1197831"/>
    <x v="457"/>
    <x v="1"/>
    <x v="33"/>
    <x v="36"/>
    <x v="2"/>
    <n v="25.000000000000018"/>
    <x v="63"/>
    <x v="640"/>
    <n v="32000.000000000025"/>
    <n v="0.4"/>
    <x v="2"/>
    <x v="82"/>
  </r>
  <r>
    <x v="3"/>
    <n v="1197831"/>
    <x v="457"/>
    <x v="1"/>
    <x v="33"/>
    <x v="36"/>
    <x v="3"/>
    <n v="55.000000000000014"/>
    <x v="47"/>
    <x v="641"/>
    <n v="82500.000000000029"/>
    <n v="0.4"/>
    <x v="2"/>
    <x v="4"/>
  </r>
  <r>
    <x v="3"/>
    <n v="1197831"/>
    <x v="457"/>
    <x v="1"/>
    <x v="33"/>
    <x v="36"/>
    <x v="4"/>
    <n v="75.000000000000014"/>
    <x v="44"/>
    <x v="418"/>
    <n v="91875.000000000015"/>
    <n v="0.35"/>
    <x v="2"/>
    <x v="21"/>
  </r>
  <r>
    <x v="3"/>
    <n v="1197831"/>
    <x v="457"/>
    <x v="1"/>
    <x v="33"/>
    <x v="36"/>
    <x v="5"/>
    <n v="75"/>
    <x v="31"/>
    <x v="73"/>
    <n v="135000"/>
    <n v="0.4"/>
    <x v="2"/>
    <x v="11"/>
  </r>
  <r>
    <x v="3"/>
    <n v="1197831"/>
    <x v="486"/>
    <x v="1"/>
    <x v="33"/>
    <x v="36"/>
    <x v="0"/>
    <n v="70"/>
    <x v="19"/>
    <x v="109"/>
    <n v="196000"/>
    <n v="0.4"/>
    <x v="2"/>
    <x v="6"/>
  </r>
  <r>
    <x v="3"/>
    <n v="1197831"/>
    <x v="486"/>
    <x v="1"/>
    <x v="33"/>
    <x v="36"/>
    <x v="1"/>
    <n v="60.000000000000007"/>
    <x v="23"/>
    <x v="254"/>
    <n v="105000.00000000001"/>
    <n v="0.35"/>
    <x v="2"/>
    <x v="12"/>
  </r>
  <r>
    <x v="3"/>
    <n v="1197831"/>
    <x v="486"/>
    <x v="1"/>
    <x v="33"/>
    <x v="36"/>
    <x v="2"/>
    <n v="60.000000000000007"/>
    <x v="31"/>
    <x v="219"/>
    <n v="108000.00000000003"/>
    <n v="0.4"/>
    <x v="2"/>
    <x v="12"/>
  </r>
  <r>
    <x v="3"/>
    <n v="1197831"/>
    <x v="486"/>
    <x v="1"/>
    <x v="33"/>
    <x v="36"/>
    <x v="3"/>
    <n v="60.000000000000007"/>
    <x v="46"/>
    <x v="220"/>
    <n v="96000.000000000015"/>
    <n v="0.4"/>
    <x v="2"/>
    <x v="12"/>
  </r>
  <r>
    <x v="3"/>
    <n v="1197831"/>
    <x v="486"/>
    <x v="1"/>
    <x v="33"/>
    <x v="36"/>
    <x v="4"/>
    <n v="70"/>
    <x v="46"/>
    <x v="58"/>
    <n v="98000"/>
    <n v="0.35"/>
    <x v="2"/>
    <x v="6"/>
  </r>
  <r>
    <x v="3"/>
    <n v="1197831"/>
    <x v="486"/>
    <x v="1"/>
    <x v="33"/>
    <x v="36"/>
    <x v="5"/>
    <n v="75"/>
    <x v="23"/>
    <x v="68"/>
    <n v="150000"/>
    <n v="0.4"/>
    <x v="2"/>
    <x v="11"/>
  </r>
  <r>
    <x v="3"/>
    <n v="1197831"/>
    <x v="187"/>
    <x v="1"/>
    <x v="33"/>
    <x v="36"/>
    <x v="0"/>
    <n v="25.000000000000007"/>
    <x v="30"/>
    <x v="337"/>
    <n v="57500.000000000015"/>
    <n v="0.4"/>
    <x v="2"/>
    <x v="44"/>
  </r>
  <r>
    <x v="3"/>
    <n v="1197831"/>
    <x v="187"/>
    <x v="1"/>
    <x v="33"/>
    <x v="36"/>
    <x v="1"/>
    <n v="25.000000000000007"/>
    <x v="47"/>
    <x v="498"/>
    <n v="32812.500000000007"/>
    <n v="0.35"/>
    <x v="2"/>
    <x v="42"/>
  </r>
  <r>
    <x v="3"/>
    <n v="1197831"/>
    <x v="187"/>
    <x v="1"/>
    <x v="33"/>
    <x v="36"/>
    <x v="2"/>
    <n v="15.000000000000007"/>
    <x v="47"/>
    <x v="642"/>
    <n v="22500.000000000015"/>
    <n v="0.4"/>
    <x v="2"/>
    <x v="79"/>
  </r>
  <r>
    <x v="3"/>
    <n v="1197831"/>
    <x v="187"/>
    <x v="1"/>
    <x v="33"/>
    <x v="36"/>
    <x v="3"/>
    <n v="20"/>
    <x v="37"/>
    <x v="187"/>
    <n v="18000"/>
    <n v="0.4"/>
    <x v="2"/>
    <x v="17"/>
  </r>
  <r>
    <x v="3"/>
    <n v="1197831"/>
    <x v="187"/>
    <x v="1"/>
    <x v="33"/>
    <x v="36"/>
    <x v="4"/>
    <n v="35"/>
    <x v="34"/>
    <x v="119"/>
    <n v="33687.5"/>
    <n v="0.35"/>
    <x v="2"/>
    <x v="8"/>
  </r>
  <r>
    <x v="3"/>
    <n v="1197831"/>
    <x v="187"/>
    <x v="1"/>
    <x v="33"/>
    <x v="36"/>
    <x v="5"/>
    <n v="25.000000000000007"/>
    <x v="47"/>
    <x v="498"/>
    <n v="37500.000000000015"/>
    <n v="0.4"/>
    <x v="2"/>
    <x v="42"/>
  </r>
  <r>
    <x v="3"/>
    <n v="1197831"/>
    <x v="695"/>
    <x v="1"/>
    <x v="33"/>
    <x v="36"/>
    <x v="0"/>
    <n v="25.000000000000007"/>
    <x v="22"/>
    <x v="643"/>
    <n v="62500.000000000029"/>
    <n v="0.4"/>
    <x v="2"/>
    <x v="42"/>
  </r>
  <r>
    <x v="3"/>
    <n v="1197831"/>
    <x v="695"/>
    <x v="1"/>
    <x v="33"/>
    <x v="36"/>
    <x v="1"/>
    <n v="25.000000000000007"/>
    <x v="34"/>
    <x v="392"/>
    <n v="24062.500000000004"/>
    <n v="0.35"/>
    <x v="2"/>
    <x v="44"/>
  </r>
  <r>
    <x v="3"/>
    <n v="1197831"/>
    <x v="695"/>
    <x v="1"/>
    <x v="33"/>
    <x v="36"/>
    <x v="2"/>
    <n v="15.000000000000007"/>
    <x v="45"/>
    <x v="518"/>
    <n v="19500.000000000011"/>
    <n v="0.4"/>
    <x v="2"/>
    <x v="66"/>
  </r>
  <r>
    <x v="3"/>
    <n v="1197831"/>
    <x v="695"/>
    <x v="1"/>
    <x v="34"/>
    <x v="37"/>
    <x v="3"/>
    <n v="20"/>
    <x v="36"/>
    <x v="319"/>
    <n v="14000"/>
    <n v="0.4"/>
    <x v="2"/>
    <x v="17"/>
  </r>
  <r>
    <x v="3"/>
    <n v="1197831"/>
    <x v="695"/>
    <x v="1"/>
    <x v="34"/>
    <x v="37"/>
    <x v="4"/>
    <n v="35"/>
    <x v="43"/>
    <x v="132"/>
    <n v="30624.999999999996"/>
    <n v="0.35"/>
    <x v="2"/>
    <x v="8"/>
  </r>
  <r>
    <x v="3"/>
    <n v="1197831"/>
    <x v="695"/>
    <x v="1"/>
    <x v="34"/>
    <x v="37"/>
    <x v="5"/>
    <n v="20"/>
    <x v="44"/>
    <x v="136"/>
    <n v="28000"/>
    <n v="0.4"/>
    <x v="2"/>
    <x v="17"/>
  </r>
  <r>
    <x v="3"/>
    <n v="1197831"/>
    <x v="224"/>
    <x v="1"/>
    <x v="34"/>
    <x v="37"/>
    <x v="0"/>
    <n v="20"/>
    <x v="62"/>
    <x v="644"/>
    <n v="45600"/>
    <n v="0.4"/>
    <x v="2"/>
    <x v="17"/>
  </r>
  <r>
    <x v="3"/>
    <n v="1197831"/>
    <x v="224"/>
    <x v="1"/>
    <x v="34"/>
    <x v="37"/>
    <x v="1"/>
    <n v="20"/>
    <x v="43"/>
    <x v="120"/>
    <n v="17500"/>
    <n v="0.35"/>
    <x v="2"/>
    <x v="17"/>
  </r>
  <r>
    <x v="3"/>
    <n v="1197831"/>
    <x v="224"/>
    <x v="1"/>
    <x v="34"/>
    <x v="37"/>
    <x v="2"/>
    <n v="10.000000000000002"/>
    <x v="34"/>
    <x v="645"/>
    <n v="11000.000000000002"/>
    <n v="0.4"/>
    <x v="2"/>
    <x v="68"/>
  </r>
  <r>
    <x v="3"/>
    <n v="1197831"/>
    <x v="224"/>
    <x v="1"/>
    <x v="34"/>
    <x v="37"/>
    <x v="3"/>
    <n v="19.999999999999996"/>
    <x v="35"/>
    <x v="359"/>
    <n v="10000"/>
    <n v="0.4"/>
    <x v="2"/>
    <x v="43"/>
  </r>
  <r>
    <x v="3"/>
    <n v="1197831"/>
    <x v="224"/>
    <x v="1"/>
    <x v="34"/>
    <x v="37"/>
    <x v="4"/>
    <n v="35.000000000000007"/>
    <x v="36"/>
    <x v="646"/>
    <n v="21437.500000000004"/>
    <n v="0.35"/>
    <x v="2"/>
    <x v="47"/>
  </r>
  <r>
    <x v="3"/>
    <n v="1197831"/>
    <x v="224"/>
    <x v="1"/>
    <x v="34"/>
    <x v="37"/>
    <x v="5"/>
    <n v="25"/>
    <x v="34"/>
    <x v="376"/>
    <n v="27500"/>
    <n v="0.4"/>
    <x v="2"/>
    <x v="7"/>
  </r>
  <r>
    <x v="3"/>
    <n v="1197831"/>
    <x v="243"/>
    <x v="1"/>
    <x v="34"/>
    <x v="37"/>
    <x v="0"/>
    <n v="25"/>
    <x v="27"/>
    <x v="333"/>
    <n v="52500"/>
    <n v="0.4"/>
    <x v="2"/>
    <x v="7"/>
  </r>
  <r>
    <x v="3"/>
    <n v="1197831"/>
    <x v="243"/>
    <x v="1"/>
    <x v="34"/>
    <x v="37"/>
    <x v="1"/>
    <n v="25"/>
    <x v="37"/>
    <x v="182"/>
    <n v="19687.5"/>
    <n v="0.35"/>
    <x v="2"/>
    <x v="7"/>
  </r>
  <r>
    <x v="3"/>
    <n v="1197831"/>
    <x v="243"/>
    <x v="1"/>
    <x v="34"/>
    <x v="37"/>
    <x v="2"/>
    <n v="15.000000000000002"/>
    <x v="37"/>
    <x v="647"/>
    <n v="13500.000000000004"/>
    <n v="0.4"/>
    <x v="2"/>
    <x v="64"/>
  </r>
  <r>
    <x v="3"/>
    <n v="1197831"/>
    <x v="243"/>
    <x v="1"/>
    <x v="34"/>
    <x v="37"/>
    <x v="3"/>
    <n v="19.999999999999996"/>
    <x v="42"/>
    <x v="648"/>
    <n v="12000"/>
    <n v="0.4"/>
    <x v="2"/>
    <x v="43"/>
  </r>
  <r>
    <x v="3"/>
    <n v="1197831"/>
    <x v="243"/>
    <x v="1"/>
    <x v="34"/>
    <x v="37"/>
    <x v="4"/>
    <n v="40"/>
    <x v="36"/>
    <x v="136"/>
    <n v="24500"/>
    <n v="0.35"/>
    <x v="2"/>
    <x v="1"/>
  </r>
  <r>
    <x v="3"/>
    <n v="1197831"/>
    <x v="243"/>
    <x v="1"/>
    <x v="34"/>
    <x v="37"/>
    <x v="5"/>
    <n v="30.000000000000004"/>
    <x v="45"/>
    <x v="404"/>
    <n v="39000.000000000007"/>
    <n v="0.4"/>
    <x v="2"/>
    <x v="18"/>
  </r>
  <r>
    <x v="3"/>
    <n v="1197831"/>
    <x v="272"/>
    <x v="1"/>
    <x v="34"/>
    <x v="37"/>
    <x v="0"/>
    <n v="40"/>
    <x v="77"/>
    <x v="649"/>
    <n v="95200"/>
    <n v="0.4"/>
    <x v="2"/>
    <x v="1"/>
  </r>
  <r>
    <x v="3"/>
    <n v="1197831"/>
    <x v="272"/>
    <x v="1"/>
    <x v="34"/>
    <x v="37"/>
    <x v="1"/>
    <n v="40"/>
    <x v="48"/>
    <x v="150"/>
    <n v="42000"/>
    <n v="0.35"/>
    <x v="2"/>
    <x v="1"/>
  </r>
  <r>
    <x v="3"/>
    <n v="1197831"/>
    <x v="272"/>
    <x v="1"/>
    <x v="34"/>
    <x v="37"/>
    <x v="2"/>
    <n v="35"/>
    <x v="34"/>
    <x v="119"/>
    <n v="38500"/>
    <n v="0.4"/>
    <x v="2"/>
    <x v="8"/>
  </r>
  <r>
    <x v="3"/>
    <n v="1197831"/>
    <x v="272"/>
    <x v="1"/>
    <x v="34"/>
    <x v="37"/>
    <x v="3"/>
    <n v="35"/>
    <x v="37"/>
    <x v="122"/>
    <n v="31500"/>
    <n v="0.4"/>
    <x v="2"/>
    <x v="8"/>
  </r>
  <r>
    <x v="3"/>
    <n v="1197831"/>
    <x v="272"/>
    <x v="1"/>
    <x v="34"/>
    <x v="37"/>
    <x v="4"/>
    <n v="44.999999999999993"/>
    <x v="43"/>
    <x v="469"/>
    <n v="39374.999999999993"/>
    <n v="0.35"/>
    <x v="2"/>
    <x v="39"/>
  </r>
  <r>
    <x v="3"/>
    <n v="1197831"/>
    <x v="272"/>
    <x v="1"/>
    <x v="34"/>
    <x v="37"/>
    <x v="5"/>
    <n v="44.999999999999993"/>
    <x v="44"/>
    <x v="508"/>
    <n v="62999.999999999993"/>
    <n v="0.4"/>
    <x v="2"/>
    <x v="39"/>
  </r>
  <r>
    <x v="3"/>
    <n v="1197831"/>
    <x v="305"/>
    <x v="1"/>
    <x v="34"/>
    <x v="37"/>
    <x v="0"/>
    <n v="40"/>
    <x v="24"/>
    <x v="49"/>
    <n v="96000"/>
    <n v="0.4"/>
    <x v="2"/>
    <x v="1"/>
  </r>
  <r>
    <x v="3"/>
    <n v="1197831"/>
    <x v="305"/>
    <x v="1"/>
    <x v="34"/>
    <x v="37"/>
    <x v="1"/>
    <n v="35"/>
    <x v="44"/>
    <x v="208"/>
    <n v="42875"/>
    <n v="0.35"/>
    <x v="2"/>
    <x v="8"/>
  </r>
  <r>
    <x v="3"/>
    <n v="1197831"/>
    <x v="305"/>
    <x v="1"/>
    <x v="34"/>
    <x v="37"/>
    <x v="2"/>
    <n v="40"/>
    <x v="45"/>
    <x v="197"/>
    <n v="52000"/>
    <n v="0.4"/>
    <x v="2"/>
    <x v="1"/>
  </r>
  <r>
    <x v="3"/>
    <n v="1197831"/>
    <x v="305"/>
    <x v="1"/>
    <x v="34"/>
    <x v="37"/>
    <x v="3"/>
    <n v="40"/>
    <x v="48"/>
    <x v="150"/>
    <n v="48000"/>
    <n v="0.4"/>
    <x v="2"/>
    <x v="1"/>
  </r>
  <r>
    <x v="3"/>
    <n v="1197831"/>
    <x v="305"/>
    <x v="1"/>
    <x v="34"/>
    <x v="37"/>
    <x v="4"/>
    <n v="54.999999999999993"/>
    <x v="48"/>
    <x v="212"/>
    <n v="57749.999999999985"/>
    <n v="0.35"/>
    <x v="2"/>
    <x v="13"/>
  </r>
  <r>
    <x v="3"/>
    <n v="1197831"/>
    <x v="305"/>
    <x v="1"/>
    <x v="34"/>
    <x v="37"/>
    <x v="5"/>
    <n v="60"/>
    <x v="33"/>
    <x v="177"/>
    <n v="114000"/>
    <n v="0.4"/>
    <x v="2"/>
    <x v="3"/>
  </r>
  <r>
    <x v="3"/>
    <n v="1197831"/>
    <x v="333"/>
    <x v="1"/>
    <x v="34"/>
    <x v="37"/>
    <x v="0"/>
    <n v="54.999999999999993"/>
    <x v="19"/>
    <x v="564"/>
    <n v="153999.99999999997"/>
    <n v="0.4"/>
    <x v="2"/>
    <x v="13"/>
  </r>
  <r>
    <x v="3"/>
    <n v="1197831"/>
    <x v="333"/>
    <x v="1"/>
    <x v="34"/>
    <x v="37"/>
    <x v="1"/>
    <n v="50"/>
    <x v="31"/>
    <x v="38"/>
    <n v="78750"/>
    <n v="0.35"/>
    <x v="2"/>
    <x v="0"/>
  </r>
  <r>
    <x v="3"/>
    <n v="1197831"/>
    <x v="333"/>
    <x v="1"/>
    <x v="34"/>
    <x v="37"/>
    <x v="2"/>
    <n v="45"/>
    <x v="47"/>
    <x v="156"/>
    <n v="67500"/>
    <n v="0.4"/>
    <x v="2"/>
    <x v="2"/>
  </r>
  <r>
    <x v="3"/>
    <n v="1197831"/>
    <x v="333"/>
    <x v="1"/>
    <x v="34"/>
    <x v="37"/>
    <x v="3"/>
    <n v="45"/>
    <x v="45"/>
    <x v="326"/>
    <n v="58500"/>
    <n v="0.4"/>
    <x v="2"/>
    <x v="2"/>
  </r>
  <r>
    <x v="3"/>
    <n v="1197831"/>
    <x v="333"/>
    <x v="1"/>
    <x v="34"/>
    <x v="37"/>
    <x v="4"/>
    <n v="60"/>
    <x v="44"/>
    <x v="195"/>
    <n v="73500"/>
    <n v="0.35"/>
    <x v="2"/>
    <x v="3"/>
  </r>
  <r>
    <x v="3"/>
    <n v="1197831"/>
    <x v="333"/>
    <x v="1"/>
    <x v="34"/>
    <x v="37"/>
    <x v="5"/>
    <n v="65"/>
    <x v="27"/>
    <x v="85"/>
    <n v="136500"/>
    <n v="0.4"/>
    <x v="2"/>
    <x v="5"/>
  </r>
  <r>
    <x v="3"/>
    <n v="1197831"/>
    <x v="365"/>
    <x v="1"/>
    <x v="34"/>
    <x v="37"/>
    <x v="0"/>
    <n v="60"/>
    <x v="21"/>
    <x v="71"/>
    <n v="162000"/>
    <n v="0.4"/>
    <x v="2"/>
    <x v="3"/>
  </r>
  <r>
    <x v="3"/>
    <n v="1197831"/>
    <x v="365"/>
    <x v="1"/>
    <x v="34"/>
    <x v="37"/>
    <x v="1"/>
    <n v="55.000000000000007"/>
    <x v="31"/>
    <x v="173"/>
    <n v="86625"/>
    <n v="0.35"/>
    <x v="2"/>
    <x v="4"/>
  </r>
  <r>
    <x v="3"/>
    <n v="1197831"/>
    <x v="365"/>
    <x v="1"/>
    <x v="34"/>
    <x v="37"/>
    <x v="2"/>
    <n v="50"/>
    <x v="47"/>
    <x v="205"/>
    <n v="75000"/>
    <n v="0.4"/>
    <x v="2"/>
    <x v="0"/>
  </r>
  <r>
    <x v="3"/>
    <n v="1197831"/>
    <x v="365"/>
    <x v="1"/>
    <x v="34"/>
    <x v="37"/>
    <x v="3"/>
    <n v="40"/>
    <x v="45"/>
    <x v="197"/>
    <n v="52000"/>
    <n v="0.4"/>
    <x v="2"/>
    <x v="1"/>
  </r>
  <r>
    <x v="3"/>
    <n v="1197831"/>
    <x v="365"/>
    <x v="1"/>
    <x v="34"/>
    <x v="37"/>
    <x v="4"/>
    <n v="50"/>
    <x v="48"/>
    <x v="149"/>
    <n v="52500"/>
    <n v="0.35"/>
    <x v="2"/>
    <x v="0"/>
  </r>
  <r>
    <x v="3"/>
    <n v="1197831"/>
    <x v="365"/>
    <x v="1"/>
    <x v="34"/>
    <x v="37"/>
    <x v="5"/>
    <n v="55.000000000000007"/>
    <x v="33"/>
    <x v="347"/>
    <n v="104500.00000000001"/>
    <n v="0.4"/>
    <x v="2"/>
    <x v="4"/>
  </r>
  <r>
    <x v="3"/>
    <n v="1197831"/>
    <x v="395"/>
    <x v="1"/>
    <x v="34"/>
    <x v="37"/>
    <x v="0"/>
    <n v="50"/>
    <x v="30"/>
    <x v="79"/>
    <n v="115000"/>
    <n v="0.4"/>
    <x v="2"/>
    <x v="0"/>
  </r>
  <r>
    <x v="3"/>
    <n v="1197831"/>
    <x v="395"/>
    <x v="1"/>
    <x v="34"/>
    <x v="37"/>
    <x v="1"/>
    <n v="40.000000000000014"/>
    <x v="47"/>
    <x v="650"/>
    <n v="52500.000000000015"/>
    <n v="0.35"/>
    <x v="2"/>
    <x v="60"/>
  </r>
  <r>
    <x v="3"/>
    <n v="1197831"/>
    <x v="395"/>
    <x v="1"/>
    <x v="34"/>
    <x v="37"/>
    <x v="2"/>
    <n v="15.000000000000007"/>
    <x v="34"/>
    <x v="651"/>
    <n v="16500.000000000011"/>
    <n v="0.4"/>
    <x v="2"/>
    <x v="79"/>
  </r>
  <r>
    <x v="3"/>
    <n v="1197831"/>
    <x v="395"/>
    <x v="1"/>
    <x v="34"/>
    <x v="37"/>
    <x v="3"/>
    <n v="15.000000000000007"/>
    <x v="43"/>
    <x v="652"/>
    <n v="15000.000000000007"/>
    <n v="0.4"/>
    <x v="2"/>
    <x v="66"/>
  </r>
  <r>
    <x v="3"/>
    <n v="1197831"/>
    <x v="395"/>
    <x v="1"/>
    <x v="34"/>
    <x v="37"/>
    <x v="4"/>
    <n v="25.000000000000007"/>
    <x v="43"/>
    <x v="459"/>
    <n v="21875.000000000004"/>
    <n v="0.35"/>
    <x v="2"/>
    <x v="44"/>
  </r>
  <r>
    <x v="3"/>
    <n v="1197831"/>
    <x v="395"/>
    <x v="1"/>
    <x v="34"/>
    <x v="37"/>
    <x v="5"/>
    <n v="30.000000000000011"/>
    <x v="44"/>
    <x v="497"/>
    <n v="42000.000000000022"/>
    <n v="0.4"/>
    <x v="2"/>
    <x v="63"/>
  </r>
  <r>
    <x v="3"/>
    <n v="1197831"/>
    <x v="427"/>
    <x v="1"/>
    <x v="34"/>
    <x v="37"/>
    <x v="0"/>
    <n v="30.000000000000011"/>
    <x v="27"/>
    <x v="558"/>
    <n v="63000.000000000029"/>
    <n v="0.4"/>
    <x v="2"/>
    <x v="63"/>
  </r>
  <r>
    <x v="3"/>
    <n v="1197831"/>
    <x v="427"/>
    <x v="1"/>
    <x v="34"/>
    <x v="37"/>
    <x v="1"/>
    <n v="20.000000000000011"/>
    <x v="44"/>
    <x v="653"/>
    <n v="24500.000000000015"/>
    <n v="0.35"/>
    <x v="2"/>
    <x v="80"/>
  </r>
  <r>
    <x v="3"/>
    <n v="1197831"/>
    <x v="427"/>
    <x v="1"/>
    <x v="34"/>
    <x v="37"/>
    <x v="2"/>
    <n v="20.000000000000011"/>
    <x v="37"/>
    <x v="654"/>
    <n v="18000.000000000011"/>
    <n v="0.4"/>
    <x v="2"/>
    <x v="50"/>
  </r>
  <r>
    <x v="3"/>
    <n v="1197831"/>
    <x v="427"/>
    <x v="1"/>
    <x v="34"/>
    <x v="37"/>
    <x v="3"/>
    <n v="20.000000000000011"/>
    <x v="40"/>
    <x v="655"/>
    <n v="16000.000000000009"/>
    <n v="0.4"/>
    <x v="2"/>
    <x v="80"/>
  </r>
  <r>
    <x v="3"/>
    <n v="1197831"/>
    <x v="427"/>
    <x v="1"/>
    <x v="34"/>
    <x v="37"/>
    <x v="4"/>
    <n v="30.000000000000011"/>
    <x v="40"/>
    <x v="514"/>
    <n v="21000.000000000007"/>
    <n v="0.35"/>
    <x v="2"/>
    <x v="63"/>
  </r>
  <r>
    <x v="4"/>
    <n v="1197831"/>
    <x v="427"/>
    <x v="1"/>
    <x v="34"/>
    <x v="37"/>
    <x v="5"/>
    <n v="30.000000000000004"/>
    <x v="45"/>
    <x v="404"/>
    <n v="39000.000000000007"/>
    <n v="0.4"/>
    <x v="2"/>
    <x v="18"/>
  </r>
  <r>
    <x v="4"/>
    <n v="1197831"/>
    <x v="457"/>
    <x v="1"/>
    <x v="34"/>
    <x v="37"/>
    <x v="0"/>
    <n v="25.000000000000011"/>
    <x v="33"/>
    <x v="656"/>
    <n v="47500.000000000022"/>
    <n v="0.4"/>
    <x v="2"/>
    <x v="42"/>
  </r>
  <r>
    <x v="4"/>
    <n v="1197831"/>
    <x v="457"/>
    <x v="1"/>
    <x v="34"/>
    <x v="37"/>
    <x v="1"/>
    <n v="15.000000000000014"/>
    <x v="48"/>
    <x v="657"/>
    <n v="15750.000000000015"/>
    <n v="0.35"/>
    <x v="2"/>
    <x v="81"/>
  </r>
  <r>
    <x v="4"/>
    <n v="1197831"/>
    <x v="457"/>
    <x v="1"/>
    <x v="34"/>
    <x v="37"/>
    <x v="2"/>
    <n v="25.000000000000018"/>
    <x v="82"/>
    <x v="658"/>
    <n v="24500.000000000018"/>
    <n v="0.4"/>
    <x v="2"/>
    <x v="82"/>
  </r>
  <r>
    <x v="4"/>
    <n v="1197831"/>
    <x v="457"/>
    <x v="1"/>
    <x v="34"/>
    <x v="37"/>
    <x v="3"/>
    <n v="55.000000000000014"/>
    <x v="48"/>
    <x v="207"/>
    <n v="66000.000000000015"/>
    <n v="0.4"/>
    <x v="2"/>
    <x v="4"/>
  </r>
  <r>
    <x v="4"/>
    <n v="1197831"/>
    <x v="457"/>
    <x v="1"/>
    <x v="34"/>
    <x v="37"/>
    <x v="4"/>
    <n v="75.000000000000014"/>
    <x v="34"/>
    <x v="141"/>
    <n v="72187.5"/>
    <n v="0.35"/>
    <x v="2"/>
    <x v="21"/>
  </r>
  <r>
    <x v="4"/>
    <n v="1197831"/>
    <x v="457"/>
    <x v="1"/>
    <x v="34"/>
    <x v="37"/>
    <x v="5"/>
    <n v="75"/>
    <x v="47"/>
    <x v="66"/>
    <n v="112500"/>
    <n v="0.4"/>
    <x v="2"/>
    <x v="11"/>
  </r>
  <r>
    <x v="4"/>
    <n v="1197831"/>
    <x v="486"/>
    <x v="1"/>
    <x v="34"/>
    <x v="37"/>
    <x v="0"/>
    <n v="70"/>
    <x v="22"/>
    <x v="244"/>
    <n v="175000"/>
    <n v="0.4"/>
    <x v="2"/>
    <x v="6"/>
  </r>
  <r>
    <x v="4"/>
    <n v="1197831"/>
    <x v="486"/>
    <x v="1"/>
    <x v="34"/>
    <x v="37"/>
    <x v="1"/>
    <n v="60.000000000000007"/>
    <x v="32"/>
    <x v="228"/>
    <n v="89250"/>
    <n v="0.35"/>
    <x v="2"/>
    <x v="12"/>
  </r>
  <r>
    <x v="4"/>
    <n v="1197831"/>
    <x v="486"/>
    <x v="1"/>
    <x v="34"/>
    <x v="37"/>
    <x v="2"/>
    <n v="60.000000000000007"/>
    <x v="47"/>
    <x v="224"/>
    <n v="90000.000000000015"/>
    <n v="0.4"/>
    <x v="2"/>
    <x v="12"/>
  </r>
  <r>
    <x v="4"/>
    <n v="1197831"/>
    <x v="486"/>
    <x v="1"/>
    <x v="34"/>
    <x v="37"/>
    <x v="3"/>
    <n v="60.000000000000007"/>
    <x v="45"/>
    <x v="403"/>
    <n v="78000.000000000015"/>
    <n v="0.4"/>
    <x v="2"/>
    <x v="12"/>
  </r>
  <r>
    <x v="4"/>
    <n v="1197831"/>
    <x v="486"/>
    <x v="1"/>
    <x v="34"/>
    <x v="37"/>
    <x v="4"/>
    <n v="70"/>
    <x v="45"/>
    <x v="157"/>
    <n v="79625"/>
    <n v="0.35"/>
    <x v="2"/>
    <x v="6"/>
  </r>
  <r>
    <x v="4"/>
    <n v="1197831"/>
    <x v="486"/>
    <x v="1"/>
    <x v="34"/>
    <x v="37"/>
    <x v="5"/>
    <n v="75"/>
    <x v="32"/>
    <x v="659"/>
    <n v="127500"/>
    <n v="0.4"/>
    <x v="2"/>
    <x v="11"/>
  </r>
  <r>
    <x v="4"/>
    <n v="1197831"/>
    <x v="180"/>
    <x v="1"/>
    <x v="34"/>
    <x v="37"/>
    <x v="0"/>
    <n v="25.000000000000007"/>
    <x v="20"/>
    <x v="143"/>
    <n v="48125.000000000007"/>
    <n v="0.35"/>
    <x v="2"/>
    <x v="44"/>
  </r>
  <r>
    <x v="4"/>
    <n v="1197831"/>
    <x v="180"/>
    <x v="1"/>
    <x v="34"/>
    <x v="37"/>
    <x v="1"/>
    <n v="25.000000000000007"/>
    <x v="44"/>
    <x v="493"/>
    <n v="30625.000000000007"/>
    <n v="0.35"/>
    <x v="2"/>
    <x v="42"/>
  </r>
  <r>
    <x v="4"/>
    <n v="1197831"/>
    <x v="180"/>
    <x v="1"/>
    <x v="34"/>
    <x v="37"/>
    <x v="2"/>
    <n v="15.000000000000007"/>
    <x v="44"/>
    <x v="634"/>
    <n v="18375.000000000007"/>
    <n v="0.35"/>
    <x v="2"/>
    <x v="66"/>
  </r>
  <r>
    <x v="4"/>
    <n v="1197831"/>
    <x v="180"/>
    <x v="1"/>
    <x v="34"/>
    <x v="37"/>
    <x v="3"/>
    <n v="20"/>
    <x v="40"/>
    <x v="123"/>
    <n v="14000"/>
    <n v="0.35"/>
    <x v="2"/>
    <x v="17"/>
  </r>
  <r>
    <x v="4"/>
    <n v="1197831"/>
    <x v="180"/>
    <x v="1"/>
    <x v="34"/>
    <x v="37"/>
    <x v="4"/>
    <n v="35"/>
    <x v="43"/>
    <x v="132"/>
    <n v="30624.999999999996"/>
    <n v="0.35"/>
    <x v="2"/>
    <x v="8"/>
  </r>
  <r>
    <x v="4"/>
    <n v="1197831"/>
    <x v="180"/>
    <x v="1"/>
    <x v="34"/>
    <x v="37"/>
    <x v="5"/>
    <n v="25.000000000000007"/>
    <x v="44"/>
    <x v="493"/>
    <n v="30625.000000000007"/>
    <n v="0.35"/>
    <x v="2"/>
    <x v="42"/>
  </r>
  <r>
    <x v="4"/>
    <n v="1197831"/>
    <x v="209"/>
    <x v="1"/>
    <x v="34"/>
    <x v="37"/>
    <x v="0"/>
    <n v="25.000000000000007"/>
    <x v="24"/>
    <x v="193"/>
    <n v="52500.000000000007"/>
    <n v="0.35"/>
    <x v="2"/>
    <x v="44"/>
  </r>
  <r>
    <x v="4"/>
    <n v="1197831"/>
    <x v="209"/>
    <x v="1"/>
    <x v="34"/>
    <x v="37"/>
    <x v="1"/>
    <n v="25.000000000000007"/>
    <x v="43"/>
    <x v="459"/>
    <n v="21875.000000000004"/>
    <n v="0.35"/>
    <x v="2"/>
    <x v="44"/>
  </r>
  <r>
    <x v="4"/>
    <n v="1197831"/>
    <x v="209"/>
    <x v="1"/>
    <x v="34"/>
    <x v="37"/>
    <x v="2"/>
    <n v="15.000000000000007"/>
    <x v="48"/>
    <x v="654"/>
    <n v="15750.000000000007"/>
    <n v="0.35"/>
    <x v="2"/>
    <x v="79"/>
  </r>
  <r>
    <x v="4"/>
    <n v="1197831"/>
    <x v="209"/>
    <x v="3"/>
    <x v="35"/>
    <x v="38"/>
    <x v="3"/>
    <n v="20"/>
    <x v="42"/>
    <x v="180"/>
    <n v="10500"/>
    <n v="0.35"/>
    <x v="2"/>
    <x v="17"/>
  </r>
  <r>
    <x v="4"/>
    <n v="1197831"/>
    <x v="209"/>
    <x v="3"/>
    <x v="35"/>
    <x v="38"/>
    <x v="4"/>
    <n v="35"/>
    <x v="37"/>
    <x v="122"/>
    <n v="27562.5"/>
    <n v="0.35"/>
    <x v="2"/>
    <x v="8"/>
  </r>
  <r>
    <x v="4"/>
    <n v="1197831"/>
    <x v="209"/>
    <x v="3"/>
    <x v="35"/>
    <x v="38"/>
    <x v="5"/>
    <n v="20"/>
    <x v="45"/>
    <x v="393"/>
    <n v="22750"/>
    <n v="0.35"/>
    <x v="2"/>
    <x v="17"/>
  </r>
  <r>
    <x v="4"/>
    <n v="1197831"/>
    <x v="217"/>
    <x v="3"/>
    <x v="35"/>
    <x v="38"/>
    <x v="0"/>
    <n v="20"/>
    <x v="61"/>
    <x v="660"/>
    <n v="38150"/>
    <n v="0.35"/>
    <x v="2"/>
    <x v="17"/>
  </r>
  <r>
    <x v="4"/>
    <n v="1197831"/>
    <x v="217"/>
    <x v="3"/>
    <x v="35"/>
    <x v="38"/>
    <x v="1"/>
    <n v="20"/>
    <x v="37"/>
    <x v="187"/>
    <n v="15749.999999999998"/>
    <n v="0.35"/>
    <x v="2"/>
    <x v="17"/>
  </r>
  <r>
    <x v="4"/>
    <n v="1197831"/>
    <x v="217"/>
    <x v="3"/>
    <x v="35"/>
    <x v="38"/>
    <x v="2"/>
    <n v="10.000000000000002"/>
    <x v="43"/>
    <x v="661"/>
    <n v="8750"/>
    <n v="0.35"/>
    <x v="2"/>
    <x v="68"/>
  </r>
  <r>
    <x v="4"/>
    <n v="1197831"/>
    <x v="217"/>
    <x v="3"/>
    <x v="35"/>
    <x v="38"/>
    <x v="3"/>
    <n v="19.999999999999996"/>
    <x v="38"/>
    <x v="662"/>
    <n v="6999.9999999999982"/>
    <n v="0.35"/>
    <x v="2"/>
    <x v="43"/>
  </r>
  <r>
    <x v="4"/>
    <n v="1197831"/>
    <x v="217"/>
    <x v="3"/>
    <x v="35"/>
    <x v="38"/>
    <x v="4"/>
    <n v="35.000000000000007"/>
    <x v="42"/>
    <x v="307"/>
    <n v="18375"/>
    <n v="0.35"/>
    <x v="2"/>
    <x v="47"/>
  </r>
  <r>
    <x v="4"/>
    <n v="1197831"/>
    <x v="217"/>
    <x v="3"/>
    <x v="35"/>
    <x v="38"/>
    <x v="5"/>
    <n v="25"/>
    <x v="43"/>
    <x v="146"/>
    <n v="21875"/>
    <n v="0.35"/>
    <x v="2"/>
    <x v="7"/>
  </r>
  <r>
    <x v="4"/>
    <n v="1197831"/>
    <x v="236"/>
    <x v="3"/>
    <x v="35"/>
    <x v="38"/>
    <x v="0"/>
    <n v="25"/>
    <x v="23"/>
    <x v="145"/>
    <n v="43750"/>
    <n v="0.35"/>
    <x v="2"/>
    <x v="7"/>
  </r>
  <r>
    <x v="4"/>
    <n v="1197831"/>
    <x v="236"/>
    <x v="3"/>
    <x v="35"/>
    <x v="38"/>
    <x v="1"/>
    <n v="25"/>
    <x v="40"/>
    <x v="120"/>
    <n v="17500"/>
    <n v="0.35"/>
    <x v="2"/>
    <x v="7"/>
  </r>
  <r>
    <x v="4"/>
    <n v="1197831"/>
    <x v="236"/>
    <x v="3"/>
    <x v="35"/>
    <x v="38"/>
    <x v="2"/>
    <n v="15.000000000000002"/>
    <x v="40"/>
    <x v="302"/>
    <n v="10500"/>
    <n v="0.35"/>
    <x v="2"/>
    <x v="64"/>
  </r>
  <r>
    <x v="4"/>
    <n v="1197831"/>
    <x v="236"/>
    <x v="3"/>
    <x v="35"/>
    <x v="38"/>
    <x v="3"/>
    <n v="19.999999999999996"/>
    <x v="35"/>
    <x v="359"/>
    <n v="8749.9999999999982"/>
    <n v="0.35"/>
    <x v="2"/>
    <x v="43"/>
  </r>
  <r>
    <x v="4"/>
    <n v="1197831"/>
    <x v="236"/>
    <x v="3"/>
    <x v="35"/>
    <x v="38"/>
    <x v="4"/>
    <n v="40"/>
    <x v="42"/>
    <x v="129"/>
    <n v="21000"/>
    <n v="0.35"/>
    <x v="2"/>
    <x v="1"/>
  </r>
  <r>
    <x v="4"/>
    <n v="1197831"/>
    <x v="236"/>
    <x v="3"/>
    <x v="35"/>
    <x v="38"/>
    <x v="5"/>
    <n v="30.000000000000004"/>
    <x v="48"/>
    <x v="381"/>
    <n v="31500.000000000004"/>
    <n v="0.35"/>
    <x v="2"/>
    <x v="18"/>
  </r>
  <r>
    <x v="4"/>
    <n v="1197831"/>
    <x v="265"/>
    <x v="3"/>
    <x v="35"/>
    <x v="38"/>
    <x v="0"/>
    <n v="40"/>
    <x v="62"/>
    <x v="663"/>
    <n v="79800"/>
    <n v="0.35"/>
    <x v="2"/>
    <x v="1"/>
  </r>
  <r>
    <x v="4"/>
    <n v="1197831"/>
    <x v="265"/>
    <x v="3"/>
    <x v="35"/>
    <x v="38"/>
    <x v="1"/>
    <n v="40"/>
    <x v="34"/>
    <x v="236"/>
    <n v="38500"/>
    <n v="0.35"/>
    <x v="2"/>
    <x v="1"/>
  </r>
  <r>
    <x v="4"/>
    <n v="1197831"/>
    <x v="265"/>
    <x v="3"/>
    <x v="35"/>
    <x v="38"/>
    <x v="2"/>
    <n v="35"/>
    <x v="43"/>
    <x v="132"/>
    <n v="30624.999999999996"/>
    <n v="0.35"/>
    <x v="2"/>
    <x v="8"/>
  </r>
  <r>
    <x v="4"/>
    <n v="1197831"/>
    <x v="265"/>
    <x v="3"/>
    <x v="35"/>
    <x v="38"/>
    <x v="3"/>
    <n v="35"/>
    <x v="40"/>
    <x v="136"/>
    <n v="24500"/>
    <n v="0.35"/>
    <x v="2"/>
    <x v="8"/>
  </r>
  <r>
    <x v="4"/>
    <n v="1197831"/>
    <x v="265"/>
    <x v="3"/>
    <x v="35"/>
    <x v="38"/>
    <x v="4"/>
    <n v="44.999999999999993"/>
    <x v="37"/>
    <x v="664"/>
    <n v="35437.499999999993"/>
    <n v="0.35"/>
    <x v="2"/>
    <x v="39"/>
  </r>
  <r>
    <x v="4"/>
    <n v="1197831"/>
    <x v="265"/>
    <x v="3"/>
    <x v="35"/>
    <x v="38"/>
    <x v="5"/>
    <n v="44.999999999999993"/>
    <x v="45"/>
    <x v="201"/>
    <n v="51187.499999999985"/>
    <n v="0.35"/>
    <x v="2"/>
    <x v="37"/>
  </r>
  <r>
    <x v="4"/>
    <n v="1197831"/>
    <x v="298"/>
    <x v="3"/>
    <x v="35"/>
    <x v="38"/>
    <x v="0"/>
    <n v="40"/>
    <x v="30"/>
    <x v="328"/>
    <n v="80500"/>
    <n v="0.35"/>
    <x v="2"/>
    <x v="1"/>
  </r>
  <r>
    <x v="4"/>
    <n v="1197831"/>
    <x v="298"/>
    <x v="3"/>
    <x v="35"/>
    <x v="38"/>
    <x v="1"/>
    <n v="35"/>
    <x v="45"/>
    <x v="166"/>
    <n v="39812.5"/>
    <n v="0.35"/>
    <x v="2"/>
    <x v="8"/>
  </r>
  <r>
    <x v="4"/>
    <n v="1197831"/>
    <x v="298"/>
    <x v="3"/>
    <x v="35"/>
    <x v="38"/>
    <x v="2"/>
    <n v="40"/>
    <x v="48"/>
    <x v="150"/>
    <n v="42000"/>
    <n v="0.35"/>
    <x v="2"/>
    <x v="1"/>
  </r>
  <r>
    <x v="4"/>
    <n v="1197831"/>
    <x v="298"/>
    <x v="3"/>
    <x v="35"/>
    <x v="38"/>
    <x v="3"/>
    <n v="40"/>
    <x v="34"/>
    <x v="236"/>
    <n v="38500"/>
    <n v="0.35"/>
    <x v="2"/>
    <x v="1"/>
  </r>
  <r>
    <x v="4"/>
    <n v="1197831"/>
    <x v="298"/>
    <x v="3"/>
    <x v="35"/>
    <x v="38"/>
    <x v="4"/>
    <n v="54.999999999999993"/>
    <x v="34"/>
    <x v="408"/>
    <n v="52937.499999999985"/>
    <n v="0.35"/>
    <x v="2"/>
    <x v="13"/>
  </r>
  <r>
    <x v="4"/>
    <n v="1197831"/>
    <x v="298"/>
    <x v="3"/>
    <x v="35"/>
    <x v="38"/>
    <x v="5"/>
    <n v="60"/>
    <x v="31"/>
    <x v="51"/>
    <n v="94500"/>
    <n v="0.35"/>
    <x v="2"/>
    <x v="3"/>
  </r>
  <r>
    <x v="4"/>
    <n v="1197831"/>
    <x v="326"/>
    <x v="3"/>
    <x v="35"/>
    <x v="38"/>
    <x v="0"/>
    <n v="54.999999999999993"/>
    <x v="21"/>
    <x v="345"/>
    <n v="129937.49999999997"/>
    <n v="0.35"/>
    <x v="2"/>
    <x v="13"/>
  </r>
  <r>
    <x v="4"/>
    <n v="1197831"/>
    <x v="326"/>
    <x v="3"/>
    <x v="35"/>
    <x v="38"/>
    <x v="1"/>
    <n v="50"/>
    <x v="32"/>
    <x v="42"/>
    <n v="74375"/>
    <n v="0.35"/>
    <x v="2"/>
    <x v="0"/>
  </r>
  <r>
    <x v="4"/>
    <n v="1197831"/>
    <x v="326"/>
    <x v="3"/>
    <x v="35"/>
    <x v="38"/>
    <x v="2"/>
    <n v="45"/>
    <x v="44"/>
    <x v="154"/>
    <n v="55125"/>
    <n v="0.35"/>
    <x v="2"/>
    <x v="2"/>
  </r>
  <r>
    <x v="4"/>
    <n v="1197831"/>
    <x v="326"/>
    <x v="3"/>
    <x v="35"/>
    <x v="38"/>
    <x v="3"/>
    <n v="45"/>
    <x v="48"/>
    <x v="200"/>
    <n v="47250"/>
    <n v="0.35"/>
    <x v="2"/>
    <x v="2"/>
  </r>
  <r>
    <x v="4"/>
    <n v="1197831"/>
    <x v="326"/>
    <x v="3"/>
    <x v="35"/>
    <x v="38"/>
    <x v="4"/>
    <n v="60"/>
    <x v="45"/>
    <x v="214"/>
    <n v="68250"/>
    <n v="0.35"/>
    <x v="2"/>
    <x v="3"/>
  </r>
  <r>
    <x v="4"/>
    <n v="1197831"/>
    <x v="326"/>
    <x v="3"/>
    <x v="35"/>
    <x v="38"/>
    <x v="5"/>
    <n v="65"/>
    <x v="23"/>
    <x v="82"/>
    <n v="113750"/>
    <n v="0.35"/>
    <x v="2"/>
    <x v="5"/>
  </r>
  <r>
    <x v="4"/>
    <n v="1197831"/>
    <x v="358"/>
    <x v="3"/>
    <x v="35"/>
    <x v="38"/>
    <x v="0"/>
    <n v="60"/>
    <x v="25"/>
    <x v="87"/>
    <n v="136500"/>
    <n v="0.35"/>
    <x v="2"/>
    <x v="3"/>
  </r>
  <r>
    <x v="4"/>
    <n v="1197831"/>
    <x v="358"/>
    <x v="3"/>
    <x v="35"/>
    <x v="38"/>
    <x v="1"/>
    <n v="55.000000000000007"/>
    <x v="32"/>
    <x v="257"/>
    <n v="81812.5"/>
    <n v="0.35"/>
    <x v="2"/>
    <x v="4"/>
  </r>
  <r>
    <x v="4"/>
    <n v="1197831"/>
    <x v="358"/>
    <x v="3"/>
    <x v="35"/>
    <x v="38"/>
    <x v="2"/>
    <n v="50"/>
    <x v="44"/>
    <x v="160"/>
    <n v="61249.999999999993"/>
    <n v="0.35"/>
    <x v="2"/>
    <x v="0"/>
  </r>
  <r>
    <x v="4"/>
    <n v="1197831"/>
    <x v="358"/>
    <x v="3"/>
    <x v="35"/>
    <x v="38"/>
    <x v="3"/>
    <n v="40"/>
    <x v="48"/>
    <x v="150"/>
    <n v="42000"/>
    <n v="0.35"/>
    <x v="2"/>
    <x v="1"/>
  </r>
  <r>
    <x v="4"/>
    <n v="1197831"/>
    <x v="358"/>
    <x v="3"/>
    <x v="35"/>
    <x v="38"/>
    <x v="4"/>
    <n v="50"/>
    <x v="34"/>
    <x v="199"/>
    <n v="48125"/>
    <n v="0.35"/>
    <x v="2"/>
    <x v="0"/>
  </r>
  <r>
    <x v="4"/>
    <n v="1197831"/>
    <x v="358"/>
    <x v="3"/>
    <x v="35"/>
    <x v="38"/>
    <x v="5"/>
    <n v="55.000000000000007"/>
    <x v="31"/>
    <x v="173"/>
    <n v="86625"/>
    <n v="0.35"/>
    <x v="2"/>
    <x v="4"/>
  </r>
  <r>
    <x v="4"/>
    <n v="1197831"/>
    <x v="388"/>
    <x v="3"/>
    <x v="35"/>
    <x v="38"/>
    <x v="0"/>
    <n v="50"/>
    <x v="20"/>
    <x v="140"/>
    <n v="96250"/>
    <n v="0.35"/>
    <x v="2"/>
    <x v="0"/>
  </r>
  <r>
    <x v="4"/>
    <n v="1197831"/>
    <x v="388"/>
    <x v="3"/>
    <x v="35"/>
    <x v="38"/>
    <x v="1"/>
    <n v="40.000000000000014"/>
    <x v="44"/>
    <x v="665"/>
    <n v="49000.000000000015"/>
    <n v="0.35"/>
    <x v="2"/>
    <x v="60"/>
  </r>
  <r>
    <x v="4"/>
    <n v="1197831"/>
    <x v="388"/>
    <x v="3"/>
    <x v="35"/>
    <x v="38"/>
    <x v="2"/>
    <n v="15.000000000000007"/>
    <x v="43"/>
    <x v="652"/>
    <n v="13125.000000000004"/>
    <n v="0.35"/>
    <x v="2"/>
    <x v="66"/>
  </r>
  <r>
    <x v="4"/>
    <n v="1197831"/>
    <x v="388"/>
    <x v="3"/>
    <x v="35"/>
    <x v="38"/>
    <x v="3"/>
    <n v="15.000000000000007"/>
    <x v="37"/>
    <x v="666"/>
    <n v="11812.500000000004"/>
    <n v="0.35"/>
    <x v="2"/>
    <x v="66"/>
  </r>
  <r>
    <x v="4"/>
    <n v="1197831"/>
    <x v="388"/>
    <x v="3"/>
    <x v="35"/>
    <x v="38"/>
    <x v="4"/>
    <n v="25.000000000000007"/>
    <x v="37"/>
    <x v="667"/>
    <n v="19687.500000000004"/>
    <n v="0.35"/>
    <x v="2"/>
    <x v="44"/>
  </r>
  <r>
    <x v="4"/>
    <n v="1197831"/>
    <x v="388"/>
    <x v="3"/>
    <x v="35"/>
    <x v="38"/>
    <x v="5"/>
    <n v="30.000000000000011"/>
    <x v="45"/>
    <x v="668"/>
    <n v="34125.000000000007"/>
    <n v="0.35"/>
    <x v="2"/>
    <x v="63"/>
  </r>
  <r>
    <x v="4"/>
    <n v="1197831"/>
    <x v="420"/>
    <x v="3"/>
    <x v="35"/>
    <x v="38"/>
    <x v="0"/>
    <n v="30.000000000000011"/>
    <x v="23"/>
    <x v="650"/>
    <n v="52500.000000000015"/>
    <n v="0.35"/>
    <x v="2"/>
    <x v="63"/>
  </r>
  <r>
    <x v="4"/>
    <n v="1197831"/>
    <x v="420"/>
    <x v="3"/>
    <x v="35"/>
    <x v="38"/>
    <x v="1"/>
    <n v="20.000000000000011"/>
    <x v="45"/>
    <x v="669"/>
    <n v="22750.000000000011"/>
    <n v="0.35"/>
    <x v="2"/>
    <x v="80"/>
  </r>
  <r>
    <x v="4"/>
    <n v="1197831"/>
    <x v="420"/>
    <x v="3"/>
    <x v="35"/>
    <x v="38"/>
    <x v="2"/>
    <n v="20.000000000000011"/>
    <x v="40"/>
    <x v="655"/>
    <n v="14000.000000000007"/>
    <n v="0.35"/>
    <x v="2"/>
    <x v="80"/>
  </r>
  <r>
    <x v="4"/>
    <n v="1197831"/>
    <x v="420"/>
    <x v="3"/>
    <x v="35"/>
    <x v="38"/>
    <x v="3"/>
    <n v="20.000000000000011"/>
    <x v="36"/>
    <x v="670"/>
    <n v="12250.000000000007"/>
    <n v="0.35"/>
    <x v="2"/>
    <x v="80"/>
  </r>
  <r>
    <x v="4"/>
    <n v="1197831"/>
    <x v="420"/>
    <x v="3"/>
    <x v="35"/>
    <x v="38"/>
    <x v="4"/>
    <n v="30.000000000000011"/>
    <x v="36"/>
    <x v="634"/>
    <n v="18375.000000000007"/>
    <n v="0.35"/>
    <x v="2"/>
    <x v="63"/>
  </r>
  <r>
    <x v="0"/>
    <n v="1197831"/>
    <x v="420"/>
    <x v="3"/>
    <x v="35"/>
    <x v="38"/>
    <x v="5"/>
    <n v="30.000000000000004"/>
    <x v="48"/>
    <x v="381"/>
    <n v="31500.000000000004"/>
    <n v="0.35"/>
    <x v="2"/>
    <x v="18"/>
  </r>
  <r>
    <x v="0"/>
    <n v="1197831"/>
    <x v="450"/>
    <x v="3"/>
    <x v="35"/>
    <x v="38"/>
    <x v="0"/>
    <n v="25.000000000000011"/>
    <x v="31"/>
    <x v="520"/>
    <n v="39375.000000000015"/>
    <n v="0.35"/>
    <x v="2"/>
    <x v="42"/>
  </r>
  <r>
    <x v="0"/>
    <n v="1197831"/>
    <x v="450"/>
    <x v="3"/>
    <x v="35"/>
    <x v="38"/>
    <x v="1"/>
    <n v="15.000000000000014"/>
    <x v="34"/>
    <x v="671"/>
    <n v="14437.500000000011"/>
    <n v="0.35"/>
    <x v="2"/>
    <x v="81"/>
  </r>
  <r>
    <x v="0"/>
    <n v="1197831"/>
    <x v="450"/>
    <x v="3"/>
    <x v="35"/>
    <x v="38"/>
    <x v="2"/>
    <n v="25.000000000000018"/>
    <x v="78"/>
    <x v="672"/>
    <n v="19250.000000000011"/>
    <n v="0.35"/>
    <x v="2"/>
    <x v="82"/>
  </r>
  <r>
    <x v="0"/>
    <n v="1197831"/>
    <x v="450"/>
    <x v="3"/>
    <x v="35"/>
    <x v="38"/>
    <x v="3"/>
    <n v="55.000000000000014"/>
    <x v="34"/>
    <x v="395"/>
    <n v="52937.500000000007"/>
    <n v="0.35"/>
    <x v="2"/>
    <x v="4"/>
  </r>
  <r>
    <x v="0"/>
    <n v="1197831"/>
    <x v="450"/>
    <x v="3"/>
    <x v="35"/>
    <x v="38"/>
    <x v="4"/>
    <n v="75.000000000000014"/>
    <x v="43"/>
    <x v="517"/>
    <n v="65625"/>
    <n v="0.35"/>
    <x v="2"/>
    <x v="21"/>
  </r>
  <r>
    <x v="0"/>
    <n v="1197831"/>
    <x v="450"/>
    <x v="3"/>
    <x v="35"/>
    <x v="38"/>
    <x v="5"/>
    <n v="75"/>
    <x v="44"/>
    <x v="47"/>
    <n v="91875"/>
    <n v="0.35"/>
    <x v="2"/>
    <x v="11"/>
  </r>
  <r>
    <x v="0"/>
    <n v="1197831"/>
    <x v="479"/>
    <x v="3"/>
    <x v="35"/>
    <x v="38"/>
    <x v="0"/>
    <n v="70"/>
    <x v="24"/>
    <x v="81"/>
    <n v="147000"/>
    <n v="0.35"/>
    <x v="2"/>
    <x v="6"/>
  </r>
  <r>
    <x v="0"/>
    <n v="1197831"/>
    <x v="479"/>
    <x v="3"/>
    <x v="35"/>
    <x v="38"/>
    <x v="1"/>
    <n v="60.000000000000007"/>
    <x v="46"/>
    <x v="220"/>
    <n v="84000"/>
    <n v="0.35"/>
    <x v="2"/>
    <x v="12"/>
  </r>
  <r>
    <x v="0"/>
    <n v="1197831"/>
    <x v="479"/>
    <x v="3"/>
    <x v="35"/>
    <x v="38"/>
    <x v="2"/>
    <n v="60.000000000000007"/>
    <x v="44"/>
    <x v="163"/>
    <n v="73500"/>
    <n v="0.35"/>
    <x v="2"/>
    <x v="12"/>
  </r>
  <r>
    <x v="0"/>
    <n v="1197831"/>
    <x v="479"/>
    <x v="3"/>
    <x v="35"/>
    <x v="38"/>
    <x v="3"/>
    <n v="60.000000000000007"/>
    <x v="48"/>
    <x v="167"/>
    <n v="63000.000000000007"/>
    <n v="0.35"/>
    <x v="2"/>
    <x v="12"/>
  </r>
  <r>
    <x v="0"/>
    <n v="1197831"/>
    <x v="479"/>
    <x v="3"/>
    <x v="35"/>
    <x v="38"/>
    <x v="4"/>
    <n v="70"/>
    <x v="48"/>
    <x v="195"/>
    <n v="73500"/>
    <n v="0.35"/>
    <x v="2"/>
    <x v="6"/>
  </r>
  <r>
    <x v="0"/>
    <n v="1197831"/>
    <x v="479"/>
    <x v="3"/>
    <x v="35"/>
    <x v="38"/>
    <x v="5"/>
    <n v="75"/>
    <x v="46"/>
    <x v="60"/>
    <n v="105000"/>
    <n v="0.35"/>
    <x v="2"/>
    <x v="11"/>
  </r>
  <r>
    <x v="0"/>
    <n v="1185732"/>
    <x v="176"/>
    <x v="3"/>
    <x v="35"/>
    <x v="38"/>
    <x v="0"/>
    <n v="40"/>
    <x v="33"/>
    <x v="237"/>
    <n v="66500"/>
    <n v="0.35"/>
    <x v="2"/>
    <x v="1"/>
  </r>
  <r>
    <x v="0"/>
    <n v="1185732"/>
    <x v="176"/>
    <x v="3"/>
    <x v="35"/>
    <x v="38"/>
    <x v="1"/>
    <n v="40"/>
    <x v="34"/>
    <x v="236"/>
    <n v="33000"/>
    <n v="0.3"/>
    <x v="2"/>
    <x v="1"/>
  </r>
  <r>
    <x v="0"/>
    <n v="1185732"/>
    <x v="176"/>
    <x v="3"/>
    <x v="35"/>
    <x v="38"/>
    <x v="2"/>
    <n v="30.000000000000004"/>
    <x v="34"/>
    <x v="190"/>
    <n v="24750.000000000004"/>
    <n v="0.3"/>
    <x v="2"/>
    <x v="18"/>
  </r>
  <r>
    <x v="0"/>
    <n v="1185732"/>
    <x v="176"/>
    <x v="3"/>
    <x v="35"/>
    <x v="38"/>
    <x v="3"/>
    <n v="35"/>
    <x v="35"/>
    <x v="317"/>
    <n v="13125"/>
    <n v="0.3"/>
    <x v="2"/>
    <x v="8"/>
  </r>
  <r>
    <x v="0"/>
    <n v="1185732"/>
    <x v="176"/>
    <x v="3"/>
    <x v="35"/>
    <x v="38"/>
    <x v="4"/>
    <n v="49.999999999999993"/>
    <x v="36"/>
    <x v="396"/>
    <n v="30624.999999999993"/>
    <n v="0.35"/>
    <x v="2"/>
    <x v="23"/>
  </r>
  <r>
    <x v="0"/>
    <n v="1185732"/>
    <x v="176"/>
    <x v="3"/>
    <x v="35"/>
    <x v="38"/>
    <x v="5"/>
    <n v="40"/>
    <x v="34"/>
    <x v="236"/>
    <n v="44000"/>
    <n v="0.4"/>
    <x v="2"/>
    <x v="1"/>
  </r>
  <r>
    <x v="0"/>
    <n v="1185732"/>
    <x v="207"/>
    <x v="3"/>
    <x v="35"/>
    <x v="38"/>
    <x v="0"/>
    <n v="40"/>
    <x v="27"/>
    <x v="195"/>
    <n v="73500"/>
    <n v="0.35"/>
    <x v="2"/>
    <x v="1"/>
  </r>
  <r>
    <x v="0"/>
    <n v="1185732"/>
    <x v="207"/>
    <x v="3"/>
    <x v="35"/>
    <x v="38"/>
    <x v="1"/>
    <n v="40"/>
    <x v="36"/>
    <x v="136"/>
    <n v="21000"/>
    <n v="0.3"/>
    <x v="2"/>
    <x v="1"/>
  </r>
  <r>
    <x v="0"/>
    <n v="1185732"/>
    <x v="207"/>
    <x v="3"/>
    <x v="35"/>
    <x v="38"/>
    <x v="2"/>
    <n v="30.000000000000004"/>
    <x v="37"/>
    <x v="311"/>
    <n v="20250.000000000004"/>
    <n v="0.3"/>
    <x v="2"/>
    <x v="18"/>
  </r>
  <r>
    <x v="0"/>
    <n v="1185732"/>
    <x v="207"/>
    <x v="3"/>
    <x v="36"/>
    <x v="39"/>
    <x v="3"/>
    <n v="35"/>
    <x v="38"/>
    <x v="319"/>
    <n v="10500"/>
    <n v="0.3"/>
    <x v="2"/>
    <x v="8"/>
  </r>
  <r>
    <x v="0"/>
    <n v="1185732"/>
    <x v="207"/>
    <x v="3"/>
    <x v="36"/>
    <x v="39"/>
    <x v="4"/>
    <n v="49.999999999999993"/>
    <x v="36"/>
    <x v="396"/>
    <n v="30624.999999999993"/>
    <n v="0.35"/>
    <x v="2"/>
    <x v="23"/>
  </r>
  <r>
    <x v="0"/>
    <n v="1185732"/>
    <x v="207"/>
    <x v="3"/>
    <x v="36"/>
    <x v="39"/>
    <x v="5"/>
    <n v="35"/>
    <x v="34"/>
    <x v="119"/>
    <n v="38500"/>
    <n v="0.4"/>
    <x v="2"/>
    <x v="8"/>
  </r>
  <r>
    <x v="0"/>
    <n v="1185732"/>
    <x v="216"/>
    <x v="3"/>
    <x v="36"/>
    <x v="39"/>
    <x v="0"/>
    <n v="40"/>
    <x v="39"/>
    <x v="673"/>
    <n v="69300"/>
    <n v="0.35"/>
    <x v="2"/>
    <x v="1"/>
  </r>
  <r>
    <x v="0"/>
    <n v="1185732"/>
    <x v="216"/>
    <x v="3"/>
    <x v="36"/>
    <x v="39"/>
    <x v="1"/>
    <n v="40"/>
    <x v="40"/>
    <x v="135"/>
    <n v="24000"/>
    <n v="0.3"/>
    <x v="2"/>
    <x v="1"/>
  </r>
  <r>
    <x v="0"/>
    <n v="1185732"/>
    <x v="216"/>
    <x v="3"/>
    <x v="36"/>
    <x v="39"/>
    <x v="2"/>
    <n v="30.000000000000004"/>
    <x v="37"/>
    <x v="311"/>
    <n v="20250.000000000004"/>
    <n v="0.3"/>
    <x v="2"/>
    <x v="18"/>
  </r>
  <r>
    <x v="0"/>
    <n v="1185732"/>
    <x v="216"/>
    <x v="3"/>
    <x v="36"/>
    <x v="39"/>
    <x v="3"/>
    <n v="35"/>
    <x v="41"/>
    <x v="320"/>
    <n v="7875"/>
    <n v="0.3"/>
    <x v="2"/>
    <x v="8"/>
  </r>
  <r>
    <x v="0"/>
    <n v="1185732"/>
    <x v="216"/>
    <x v="3"/>
    <x v="36"/>
    <x v="39"/>
    <x v="4"/>
    <n v="50"/>
    <x v="35"/>
    <x v="146"/>
    <n v="21875"/>
    <n v="0.35"/>
    <x v="2"/>
    <x v="0"/>
  </r>
  <r>
    <x v="0"/>
    <n v="1185732"/>
    <x v="216"/>
    <x v="3"/>
    <x v="36"/>
    <x v="39"/>
    <x v="5"/>
    <n v="40"/>
    <x v="37"/>
    <x v="125"/>
    <n v="36000"/>
    <n v="0.4"/>
    <x v="2"/>
    <x v="1"/>
  </r>
  <r>
    <x v="0"/>
    <n v="1185732"/>
    <x v="235"/>
    <x v="3"/>
    <x v="36"/>
    <x v="39"/>
    <x v="0"/>
    <n v="40"/>
    <x v="31"/>
    <x v="210"/>
    <n v="62999.999999999993"/>
    <n v="0.35"/>
    <x v="2"/>
    <x v="1"/>
  </r>
  <r>
    <x v="0"/>
    <n v="1185732"/>
    <x v="235"/>
    <x v="3"/>
    <x v="36"/>
    <x v="39"/>
    <x v="1"/>
    <n v="40"/>
    <x v="42"/>
    <x v="129"/>
    <n v="18000"/>
    <n v="0.3"/>
    <x v="2"/>
    <x v="1"/>
  </r>
  <r>
    <x v="0"/>
    <n v="1185732"/>
    <x v="235"/>
    <x v="3"/>
    <x v="36"/>
    <x v="39"/>
    <x v="2"/>
    <n v="30.000000000000004"/>
    <x v="42"/>
    <x v="354"/>
    <n v="13500.000000000002"/>
    <n v="0.3"/>
    <x v="2"/>
    <x v="18"/>
  </r>
  <r>
    <x v="0"/>
    <n v="1185732"/>
    <x v="235"/>
    <x v="3"/>
    <x v="36"/>
    <x v="39"/>
    <x v="3"/>
    <n v="35"/>
    <x v="41"/>
    <x v="320"/>
    <n v="7875"/>
    <n v="0.3"/>
    <x v="2"/>
    <x v="8"/>
  </r>
  <r>
    <x v="0"/>
    <n v="1185732"/>
    <x v="235"/>
    <x v="3"/>
    <x v="36"/>
    <x v="39"/>
    <x v="4"/>
    <n v="60"/>
    <x v="38"/>
    <x v="129"/>
    <n v="21000"/>
    <n v="0.35"/>
    <x v="2"/>
    <x v="3"/>
  </r>
  <r>
    <x v="0"/>
    <n v="1185732"/>
    <x v="235"/>
    <x v="3"/>
    <x v="36"/>
    <x v="39"/>
    <x v="5"/>
    <n v="50"/>
    <x v="37"/>
    <x v="128"/>
    <n v="45000"/>
    <n v="0.4"/>
    <x v="2"/>
    <x v="0"/>
  </r>
  <r>
    <x v="0"/>
    <n v="1185732"/>
    <x v="266"/>
    <x v="3"/>
    <x v="36"/>
    <x v="39"/>
    <x v="0"/>
    <n v="60"/>
    <x v="39"/>
    <x v="130"/>
    <n v="103950"/>
    <n v="0.35"/>
    <x v="2"/>
    <x v="3"/>
  </r>
  <r>
    <x v="0"/>
    <n v="1185732"/>
    <x v="266"/>
    <x v="3"/>
    <x v="36"/>
    <x v="39"/>
    <x v="1"/>
    <n v="50"/>
    <x v="40"/>
    <x v="124"/>
    <n v="30000"/>
    <n v="0.3"/>
    <x v="2"/>
    <x v="0"/>
  </r>
  <r>
    <x v="0"/>
    <n v="1185732"/>
    <x v="266"/>
    <x v="3"/>
    <x v="36"/>
    <x v="39"/>
    <x v="2"/>
    <n v="45"/>
    <x v="36"/>
    <x v="122"/>
    <n v="23625"/>
    <n v="0.3"/>
    <x v="2"/>
    <x v="2"/>
  </r>
  <r>
    <x v="0"/>
    <n v="1185732"/>
    <x v="266"/>
    <x v="3"/>
    <x v="36"/>
    <x v="39"/>
    <x v="3"/>
    <n v="45"/>
    <x v="38"/>
    <x v="187"/>
    <n v="13500"/>
    <n v="0.3"/>
    <x v="2"/>
    <x v="2"/>
  </r>
  <r>
    <x v="0"/>
    <n v="1185732"/>
    <x v="266"/>
    <x v="3"/>
    <x v="36"/>
    <x v="39"/>
    <x v="4"/>
    <n v="54.999999999999993"/>
    <x v="35"/>
    <x v="181"/>
    <n v="24062.499999999993"/>
    <n v="0.35"/>
    <x v="2"/>
    <x v="13"/>
  </r>
  <r>
    <x v="0"/>
    <n v="1185732"/>
    <x v="266"/>
    <x v="3"/>
    <x v="36"/>
    <x v="39"/>
    <x v="5"/>
    <n v="60"/>
    <x v="43"/>
    <x v="149"/>
    <n v="60000"/>
    <n v="0.4"/>
    <x v="2"/>
    <x v="3"/>
  </r>
  <r>
    <x v="0"/>
    <n v="1185732"/>
    <x v="296"/>
    <x v="3"/>
    <x v="36"/>
    <x v="39"/>
    <x v="0"/>
    <n v="45"/>
    <x v="23"/>
    <x v="38"/>
    <n v="78750"/>
    <n v="0.35"/>
    <x v="2"/>
    <x v="2"/>
  </r>
  <r>
    <x v="0"/>
    <n v="1185732"/>
    <x v="296"/>
    <x v="3"/>
    <x v="36"/>
    <x v="39"/>
    <x v="1"/>
    <n v="40.000000000000007"/>
    <x v="43"/>
    <x v="315"/>
    <n v="30000.000000000004"/>
    <n v="0.3"/>
    <x v="2"/>
    <x v="38"/>
  </r>
  <r>
    <x v="0"/>
    <n v="1185732"/>
    <x v="296"/>
    <x v="3"/>
    <x v="36"/>
    <x v="39"/>
    <x v="2"/>
    <n v="35"/>
    <x v="40"/>
    <x v="136"/>
    <n v="21000"/>
    <n v="0.3"/>
    <x v="2"/>
    <x v="8"/>
  </r>
  <r>
    <x v="0"/>
    <n v="1185732"/>
    <x v="296"/>
    <x v="3"/>
    <x v="36"/>
    <x v="39"/>
    <x v="3"/>
    <n v="35"/>
    <x v="36"/>
    <x v="183"/>
    <n v="18375"/>
    <n v="0.3"/>
    <x v="2"/>
    <x v="8"/>
  </r>
  <r>
    <x v="0"/>
    <n v="1185732"/>
    <x v="296"/>
    <x v="3"/>
    <x v="36"/>
    <x v="39"/>
    <x v="4"/>
    <n v="45"/>
    <x v="36"/>
    <x v="122"/>
    <n v="27562.5"/>
    <n v="0.35"/>
    <x v="2"/>
    <x v="2"/>
  </r>
  <r>
    <x v="0"/>
    <n v="1185732"/>
    <x v="296"/>
    <x v="3"/>
    <x v="36"/>
    <x v="39"/>
    <x v="5"/>
    <n v="55.000000000000007"/>
    <x v="45"/>
    <x v="256"/>
    <n v="71500.000000000015"/>
    <n v="0.4"/>
    <x v="2"/>
    <x v="4"/>
  </r>
  <r>
    <x v="0"/>
    <n v="1185732"/>
    <x v="325"/>
    <x v="3"/>
    <x v="36"/>
    <x v="39"/>
    <x v="0"/>
    <n v="50"/>
    <x v="20"/>
    <x v="140"/>
    <n v="96250"/>
    <n v="0.35"/>
    <x v="2"/>
    <x v="0"/>
  </r>
  <r>
    <x v="0"/>
    <n v="1185732"/>
    <x v="325"/>
    <x v="3"/>
    <x v="36"/>
    <x v="39"/>
    <x v="1"/>
    <n v="45.000000000000007"/>
    <x v="48"/>
    <x v="142"/>
    <n v="40500.000000000007"/>
    <n v="0.3"/>
    <x v="2"/>
    <x v="15"/>
  </r>
  <r>
    <x v="0"/>
    <n v="1185732"/>
    <x v="325"/>
    <x v="3"/>
    <x v="36"/>
    <x v="39"/>
    <x v="2"/>
    <n v="40"/>
    <x v="37"/>
    <x v="125"/>
    <n v="27000"/>
    <n v="0.3"/>
    <x v="2"/>
    <x v="1"/>
  </r>
  <r>
    <x v="0"/>
    <n v="1185732"/>
    <x v="325"/>
    <x v="3"/>
    <x v="36"/>
    <x v="39"/>
    <x v="3"/>
    <n v="40"/>
    <x v="36"/>
    <x v="136"/>
    <n v="21000"/>
    <n v="0.3"/>
    <x v="2"/>
    <x v="1"/>
  </r>
  <r>
    <x v="0"/>
    <n v="1185732"/>
    <x v="325"/>
    <x v="3"/>
    <x v="36"/>
    <x v="39"/>
    <x v="4"/>
    <n v="50"/>
    <x v="40"/>
    <x v="124"/>
    <n v="35000"/>
    <n v="0.35"/>
    <x v="2"/>
    <x v="0"/>
  </r>
  <r>
    <x v="0"/>
    <n v="1185732"/>
    <x v="325"/>
    <x v="3"/>
    <x v="36"/>
    <x v="39"/>
    <x v="5"/>
    <n v="55.000000000000007"/>
    <x v="47"/>
    <x v="141"/>
    <n v="82500.000000000015"/>
    <n v="0.4"/>
    <x v="2"/>
    <x v="4"/>
  </r>
  <r>
    <x v="0"/>
    <n v="1185732"/>
    <x v="357"/>
    <x v="3"/>
    <x v="36"/>
    <x v="39"/>
    <x v="0"/>
    <n v="50"/>
    <x v="27"/>
    <x v="47"/>
    <n v="91875"/>
    <n v="0.35"/>
    <x v="2"/>
    <x v="0"/>
  </r>
  <r>
    <x v="0"/>
    <n v="1185732"/>
    <x v="357"/>
    <x v="3"/>
    <x v="36"/>
    <x v="39"/>
    <x v="1"/>
    <n v="45.000000000000007"/>
    <x v="48"/>
    <x v="142"/>
    <n v="40500.000000000007"/>
    <n v="0.3"/>
    <x v="2"/>
    <x v="15"/>
  </r>
  <r>
    <x v="0"/>
    <n v="1185732"/>
    <x v="357"/>
    <x v="3"/>
    <x v="36"/>
    <x v="39"/>
    <x v="2"/>
    <n v="40"/>
    <x v="37"/>
    <x v="125"/>
    <n v="27000"/>
    <n v="0.3"/>
    <x v="2"/>
    <x v="1"/>
  </r>
  <r>
    <x v="0"/>
    <n v="1185732"/>
    <x v="357"/>
    <x v="3"/>
    <x v="36"/>
    <x v="39"/>
    <x v="3"/>
    <n v="40"/>
    <x v="40"/>
    <x v="135"/>
    <n v="24000"/>
    <n v="0.3"/>
    <x v="2"/>
    <x v="1"/>
  </r>
  <r>
    <x v="0"/>
    <n v="1185732"/>
    <x v="357"/>
    <x v="3"/>
    <x v="36"/>
    <x v="39"/>
    <x v="4"/>
    <n v="50"/>
    <x v="36"/>
    <x v="132"/>
    <n v="30624.999999999996"/>
    <n v="0.35"/>
    <x v="2"/>
    <x v="0"/>
  </r>
  <r>
    <x v="0"/>
    <n v="1185732"/>
    <x v="357"/>
    <x v="3"/>
    <x v="36"/>
    <x v="39"/>
    <x v="5"/>
    <n v="55.000000000000007"/>
    <x v="44"/>
    <x v="137"/>
    <n v="77000.000000000015"/>
    <n v="0.4"/>
    <x v="2"/>
    <x v="4"/>
  </r>
  <r>
    <x v="0"/>
    <n v="1185732"/>
    <x v="389"/>
    <x v="3"/>
    <x v="36"/>
    <x v="39"/>
    <x v="0"/>
    <n v="45"/>
    <x v="33"/>
    <x v="117"/>
    <n v="74812.5"/>
    <n v="0.35"/>
    <x v="2"/>
    <x v="2"/>
  </r>
  <r>
    <x v="0"/>
    <n v="1185732"/>
    <x v="389"/>
    <x v="3"/>
    <x v="36"/>
    <x v="39"/>
    <x v="1"/>
    <n v="40.000000000000007"/>
    <x v="34"/>
    <x v="131"/>
    <n v="33000"/>
    <n v="0.3"/>
    <x v="2"/>
    <x v="38"/>
  </r>
  <r>
    <x v="0"/>
    <n v="1185732"/>
    <x v="389"/>
    <x v="3"/>
    <x v="36"/>
    <x v="39"/>
    <x v="2"/>
    <n v="35"/>
    <x v="36"/>
    <x v="183"/>
    <n v="18375"/>
    <n v="0.3"/>
    <x v="2"/>
    <x v="8"/>
  </r>
  <r>
    <x v="0"/>
    <n v="1185732"/>
    <x v="389"/>
    <x v="3"/>
    <x v="36"/>
    <x v="39"/>
    <x v="3"/>
    <n v="35"/>
    <x v="42"/>
    <x v="304"/>
    <n v="15750"/>
    <n v="0.3"/>
    <x v="2"/>
    <x v="8"/>
  </r>
  <r>
    <x v="0"/>
    <n v="1185732"/>
    <x v="389"/>
    <x v="3"/>
    <x v="36"/>
    <x v="39"/>
    <x v="4"/>
    <n v="45"/>
    <x v="42"/>
    <x v="314"/>
    <n v="23625"/>
    <n v="0.35"/>
    <x v="2"/>
    <x v="2"/>
  </r>
  <r>
    <x v="0"/>
    <n v="1185732"/>
    <x v="389"/>
    <x v="3"/>
    <x v="36"/>
    <x v="39"/>
    <x v="5"/>
    <n v="50"/>
    <x v="37"/>
    <x v="128"/>
    <n v="45000"/>
    <n v="0.4"/>
    <x v="2"/>
    <x v="0"/>
  </r>
  <r>
    <x v="0"/>
    <n v="1185732"/>
    <x v="418"/>
    <x v="3"/>
    <x v="36"/>
    <x v="39"/>
    <x v="0"/>
    <n v="54.999999999999993"/>
    <x v="46"/>
    <x v="211"/>
    <n v="76999.999999999985"/>
    <n v="0.35"/>
    <x v="2"/>
    <x v="13"/>
  </r>
  <r>
    <x v="0"/>
    <n v="1185732"/>
    <x v="418"/>
    <x v="3"/>
    <x v="36"/>
    <x v="39"/>
    <x v="1"/>
    <n v="45"/>
    <x v="43"/>
    <x v="128"/>
    <n v="33750"/>
    <n v="0.3"/>
    <x v="2"/>
    <x v="2"/>
  </r>
  <r>
    <x v="0"/>
    <n v="1185732"/>
    <x v="418"/>
    <x v="3"/>
    <x v="36"/>
    <x v="39"/>
    <x v="2"/>
    <n v="45"/>
    <x v="42"/>
    <x v="314"/>
    <n v="20250"/>
    <n v="0.3"/>
    <x v="2"/>
    <x v="2"/>
  </r>
  <r>
    <x v="0"/>
    <n v="1185732"/>
    <x v="418"/>
    <x v="3"/>
    <x v="36"/>
    <x v="39"/>
    <x v="3"/>
    <n v="45"/>
    <x v="35"/>
    <x v="182"/>
    <n v="16875"/>
    <n v="0.3"/>
    <x v="2"/>
    <x v="2"/>
  </r>
  <r>
    <x v="0"/>
    <n v="1185732"/>
    <x v="418"/>
    <x v="3"/>
    <x v="36"/>
    <x v="39"/>
    <x v="4"/>
    <n v="54.999999999999993"/>
    <x v="35"/>
    <x v="181"/>
    <n v="24062.499999999993"/>
    <n v="0.35"/>
    <x v="2"/>
    <x v="13"/>
  </r>
  <r>
    <x v="2"/>
    <n v="1185732"/>
    <x v="418"/>
    <x v="3"/>
    <x v="36"/>
    <x v="39"/>
    <x v="5"/>
    <n v="59.999999999999986"/>
    <x v="43"/>
    <x v="555"/>
    <n v="59999.999999999993"/>
    <n v="0.4"/>
    <x v="2"/>
    <x v="41"/>
  </r>
  <r>
    <x v="2"/>
    <n v="1185732"/>
    <x v="449"/>
    <x v="3"/>
    <x v="36"/>
    <x v="39"/>
    <x v="0"/>
    <n v="54.999999999999993"/>
    <x v="46"/>
    <x v="211"/>
    <n v="76999.999999999985"/>
    <n v="0.35"/>
    <x v="2"/>
    <x v="13"/>
  </r>
  <r>
    <x v="2"/>
    <n v="1185732"/>
    <x v="449"/>
    <x v="3"/>
    <x v="36"/>
    <x v="39"/>
    <x v="1"/>
    <n v="45"/>
    <x v="43"/>
    <x v="128"/>
    <n v="33750"/>
    <n v="0.3"/>
    <x v="2"/>
    <x v="2"/>
  </r>
  <r>
    <x v="2"/>
    <n v="1185732"/>
    <x v="449"/>
    <x v="3"/>
    <x v="36"/>
    <x v="39"/>
    <x v="2"/>
    <n v="45"/>
    <x v="49"/>
    <x v="674"/>
    <n v="26325"/>
    <n v="0.3"/>
    <x v="2"/>
    <x v="2"/>
  </r>
  <r>
    <x v="2"/>
    <n v="1185732"/>
    <x v="449"/>
    <x v="3"/>
    <x v="36"/>
    <x v="39"/>
    <x v="3"/>
    <n v="45"/>
    <x v="36"/>
    <x v="122"/>
    <n v="23625"/>
    <n v="0.3"/>
    <x v="2"/>
    <x v="2"/>
  </r>
  <r>
    <x v="2"/>
    <n v="1185732"/>
    <x v="449"/>
    <x v="3"/>
    <x v="36"/>
    <x v="39"/>
    <x v="4"/>
    <n v="60"/>
    <x v="42"/>
    <x v="125"/>
    <n v="31499.999999999996"/>
    <n v="0.35"/>
    <x v="2"/>
    <x v="3"/>
  </r>
  <r>
    <x v="2"/>
    <n v="1185732"/>
    <x v="449"/>
    <x v="3"/>
    <x v="36"/>
    <x v="39"/>
    <x v="5"/>
    <n v="64.999999999999986"/>
    <x v="43"/>
    <x v="147"/>
    <n v="64999.999999999993"/>
    <n v="0.4"/>
    <x v="2"/>
    <x v="16"/>
  </r>
  <r>
    <x v="2"/>
    <n v="1185732"/>
    <x v="478"/>
    <x v="3"/>
    <x v="36"/>
    <x v="39"/>
    <x v="0"/>
    <n v="60"/>
    <x v="23"/>
    <x v="60"/>
    <n v="105000"/>
    <n v="0.35"/>
    <x v="2"/>
    <x v="3"/>
  </r>
  <r>
    <x v="2"/>
    <n v="1185732"/>
    <x v="478"/>
    <x v="3"/>
    <x v="36"/>
    <x v="39"/>
    <x v="1"/>
    <n v="50"/>
    <x v="48"/>
    <x v="149"/>
    <n v="45000"/>
    <n v="0.3"/>
    <x v="2"/>
    <x v="0"/>
  </r>
  <r>
    <x v="2"/>
    <n v="1185732"/>
    <x v="478"/>
    <x v="3"/>
    <x v="36"/>
    <x v="39"/>
    <x v="2"/>
    <n v="50"/>
    <x v="43"/>
    <x v="145"/>
    <n v="37500"/>
    <n v="0.3"/>
    <x v="2"/>
    <x v="0"/>
  </r>
  <r>
    <x v="2"/>
    <n v="1185732"/>
    <x v="478"/>
    <x v="3"/>
    <x v="36"/>
    <x v="39"/>
    <x v="3"/>
    <n v="50"/>
    <x v="40"/>
    <x v="124"/>
    <n v="30000"/>
    <n v="0.3"/>
    <x v="2"/>
    <x v="0"/>
  </r>
  <r>
    <x v="2"/>
    <n v="1185732"/>
    <x v="478"/>
    <x v="3"/>
    <x v="36"/>
    <x v="39"/>
    <x v="4"/>
    <n v="60"/>
    <x v="40"/>
    <x v="150"/>
    <n v="42000"/>
    <n v="0.35"/>
    <x v="2"/>
    <x v="3"/>
  </r>
  <r>
    <x v="2"/>
    <n v="1185732"/>
    <x v="478"/>
    <x v="3"/>
    <x v="36"/>
    <x v="39"/>
    <x v="5"/>
    <n v="64.999999999999986"/>
    <x v="48"/>
    <x v="151"/>
    <n v="77999.999999999985"/>
    <n v="0.4"/>
    <x v="2"/>
    <x v="16"/>
  </r>
  <r>
    <x v="2"/>
    <n v="1185732"/>
    <x v="173"/>
    <x v="3"/>
    <x v="36"/>
    <x v="39"/>
    <x v="0"/>
    <n v="35"/>
    <x v="33"/>
    <x v="158"/>
    <n v="58187.499999999993"/>
    <n v="0.35"/>
    <x v="2"/>
    <x v="8"/>
  </r>
  <r>
    <x v="2"/>
    <n v="1185732"/>
    <x v="173"/>
    <x v="3"/>
    <x v="36"/>
    <x v="39"/>
    <x v="1"/>
    <n v="35"/>
    <x v="34"/>
    <x v="119"/>
    <n v="28875"/>
    <n v="0.3"/>
    <x v="2"/>
    <x v="8"/>
  </r>
  <r>
    <x v="2"/>
    <n v="1185732"/>
    <x v="173"/>
    <x v="3"/>
    <x v="36"/>
    <x v="39"/>
    <x v="2"/>
    <n v="25.000000000000007"/>
    <x v="34"/>
    <x v="392"/>
    <n v="20625.000000000004"/>
    <n v="0.3"/>
    <x v="2"/>
    <x v="44"/>
  </r>
  <r>
    <x v="2"/>
    <n v="1185732"/>
    <x v="173"/>
    <x v="3"/>
    <x v="36"/>
    <x v="39"/>
    <x v="3"/>
    <n v="30.000000000000004"/>
    <x v="35"/>
    <x v="361"/>
    <n v="11250.000000000002"/>
    <n v="0.3"/>
    <x v="2"/>
    <x v="18"/>
  </r>
  <r>
    <x v="2"/>
    <n v="1185732"/>
    <x v="173"/>
    <x v="3"/>
    <x v="36"/>
    <x v="39"/>
    <x v="4"/>
    <n v="44.999999999999993"/>
    <x v="36"/>
    <x v="460"/>
    <n v="27562.499999999993"/>
    <n v="0.35"/>
    <x v="2"/>
    <x v="39"/>
  </r>
  <r>
    <x v="2"/>
    <n v="1185732"/>
    <x v="173"/>
    <x v="3"/>
    <x v="36"/>
    <x v="39"/>
    <x v="5"/>
    <n v="35"/>
    <x v="34"/>
    <x v="119"/>
    <n v="38500"/>
    <n v="0.4"/>
    <x v="2"/>
    <x v="8"/>
  </r>
  <r>
    <x v="2"/>
    <n v="1185732"/>
    <x v="204"/>
    <x v="3"/>
    <x v="36"/>
    <x v="39"/>
    <x v="0"/>
    <n v="35"/>
    <x v="27"/>
    <x v="155"/>
    <n v="64312.499999999993"/>
    <n v="0.35"/>
    <x v="2"/>
    <x v="8"/>
  </r>
  <r>
    <x v="2"/>
    <n v="1185732"/>
    <x v="204"/>
    <x v="3"/>
    <x v="36"/>
    <x v="39"/>
    <x v="1"/>
    <n v="35"/>
    <x v="36"/>
    <x v="183"/>
    <n v="18375"/>
    <n v="0.3"/>
    <x v="2"/>
    <x v="8"/>
  </r>
  <r>
    <x v="2"/>
    <n v="1185732"/>
    <x v="204"/>
    <x v="3"/>
    <x v="36"/>
    <x v="39"/>
    <x v="2"/>
    <n v="25.000000000000007"/>
    <x v="37"/>
    <x v="667"/>
    <n v="16875.000000000004"/>
    <n v="0.3"/>
    <x v="2"/>
    <x v="44"/>
  </r>
  <r>
    <x v="2"/>
    <n v="1185732"/>
    <x v="204"/>
    <x v="3"/>
    <x v="37"/>
    <x v="40"/>
    <x v="3"/>
    <n v="30.000000000000004"/>
    <x v="38"/>
    <x v="302"/>
    <n v="9000"/>
    <n v="0.3"/>
    <x v="2"/>
    <x v="18"/>
  </r>
  <r>
    <x v="2"/>
    <n v="1185732"/>
    <x v="204"/>
    <x v="3"/>
    <x v="37"/>
    <x v="40"/>
    <x v="4"/>
    <n v="44.999999999999993"/>
    <x v="36"/>
    <x v="460"/>
    <n v="27562.499999999993"/>
    <n v="0.35"/>
    <x v="2"/>
    <x v="39"/>
  </r>
  <r>
    <x v="2"/>
    <n v="1185732"/>
    <x v="204"/>
    <x v="3"/>
    <x v="37"/>
    <x v="40"/>
    <x v="5"/>
    <n v="24.999999999999996"/>
    <x v="34"/>
    <x v="181"/>
    <n v="27499.999999999996"/>
    <n v="0.4"/>
    <x v="2"/>
    <x v="19"/>
  </r>
  <r>
    <x v="2"/>
    <n v="1185732"/>
    <x v="710"/>
    <x v="3"/>
    <x v="37"/>
    <x v="40"/>
    <x v="0"/>
    <n v="30.000000000000004"/>
    <x v="39"/>
    <x v="675"/>
    <n v="51975.000000000007"/>
    <n v="0.35"/>
    <x v="2"/>
    <x v="18"/>
  </r>
  <r>
    <x v="2"/>
    <n v="1185732"/>
    <x v="710"/>
    <x v="3"/>
    <x v="37"/>
    <x v="40"/>
    <x v="1"/>
    <n v="30.000000000000004"/>
    <x v="40"/>
    <x v="385"/>
    <n v="18000"/>
    <n v="0.3"/>
    <x v="2"/>
    <x v="18"/>
  </r>
  <r>
    <x v="2"/>
    <n v="1185732"/>
    <x v="710"/>
    <x v="3"/>
    <x v="37"/>
    <x v="40"/>
    <x v="2"/>
    <n v="20.000000000000004"/>
    <x v="37"/>
    <x v="354"/>
    <n v="13500.000000000002"/>
    <n v="0.3"/>
    <x v="2"/>
    <x v="83"/>
  </r>
  <r>
    <x v="2"/>
    <n v="1185732"/>
    <x v="710"/>
    <x v="3"/>
    <x v="37"/>
    <x v="40"/>
    <x v="3"/>
    <n v="24.999999999999996"/>
    <x v="41"/>
    <x v="676"/>
    <n v="5624.9999999999991"/>
    <n v="0.3"/>
    <x v="2"/>
    <x v="19"/>
  </r>
  <r>
    <x v="2"/>
    <n v="1185732"/>
    <x v="710"/>
    <x v="3"/>
    <x v="37"/>
    <x v="40"/>
    <x v="4"/>
    <n v="40"/>
    <x v="35"/>
    <x v="120"/>
    <n v="17500"/>
    <n v="0.35"/>
    <x v="2"/>
    <x v="1"/>
  </r>
  <r>
    <x v="2"/>
    <n v="1185732"/>
    <x v="710"/>
    <x v="3"/>
    <x v="37"/>
    <x v="40"/>
    <x v="5"/>
    <n v="30.000000000000004"/>
    <x v="37"/>
    <x v="311"/>
    <n v="27000.000000000007"/>
    <n v="0.4"/>
    <x v="2"/>
    <x v="18"/>
  </r>
  <r>
    <x v="2"/>
    <n v="1185732"/>
    <x v="232"/>
    <x v="3"/>
    <x v="37"/>
    <x v="40"/>
    <x v="0"/>
    <n v="30.000000000000004"/>
    <x v="31"/>
    <x v="142"/>
    <n v="47250.000000000007"/>
    <n v="0.35"/>
    <x v="2"/>
    <x v="18"/>
  </r>
  <r>
    <x v="2"/>
    <n v="1185732"/>
    <x v="232"/>
    <x v="3"/>
    <x v="37"/>
    <x v="40"/>
    <x v="1"/>
    <n v="30.000000000000004"/>
    <x v="42"/>
    <x v="354"/>
    <n v="13500.000000000002"/>
    <n v="0.3"/>
    <x v="2"/>
    <x v="18"/>
  </r>
  <r>
    <x v="2"/>
    <n v="1185732"/>
    <x v="232"/>
    <x v="3"/>
    <x v="37"/>
    <x v="40"/>
    <x v="2"/>
    <n v="20.000000000000004"/>
    <x v="42"/>
    <x v="302"/>
    <n v="9000"/>
    <n v="0.3"/>
    <x v="2"/>
    <x v="83"/>
  </r>
  <r>
    <x v="2"/>
    <n v="1185732"/>
    <x v="232"/>
    <x v="3"/>
    <x v="37"/>
    <x v="40"/>
    <x v="3"/>
    <n v="24.999999999999996"/>
    <x v="41"/>
    <x v="676"/>
    <n v="5624.9999999999991"/>
    <n v="0.3"/>
    <x v="2"/>
    <x v="19"/>
  </r>
  <r>
    <x v="2"/>
    <n v="1185732"/>
    <x v="232"/>
    <x v="3"/>
    <x v="37"/>
    <x v="40"/>
    <x v="4"/>
    <n v="60"/>
    <x v="38"/>
    <x v="129"/>
    <n v="21000"/>
    <n v="0.35"/>
    <x v="0"/>
    <x v="3"/>
  </r>
  <r>
    <x v="2"/>
    <n v="1185732"/>
    <x v="232"/>
    <x v="3"/>
    <x v="37"/>
    <x v="40"/>
    <x v="5"/>
    <n v="50"/>
    <x v="37"/>
    <x v="128"/>
    <n v="45000"/>
    <n v="0.4"/>
    <x v="0"/>
    <x v="0"/>
  </r>
  <r>
    <x v="2"/>
    <n v="1185732"/>
    <x v="263"/>
    <x v="3"/>
    <x v="37"/>
    <x v="40"/>
    <x v="0"/>
    <n v="60"/>
    <x v="39"/>
    <x v="130"/>
    <n v="103950"/>
    <n v="0.35"/>
    <x v="0"/>
    <x v="3"/>
  </r>
  <r>
    <x v="2"/>
    <n v="1185732"/>
    <x v="263"/>
    <x v="3"/>
    <x v="37"/>
    <x v="40"/>
    <x v="1"/>
    <n v="45"/>
    <x v="40"/>
    <x v="125"/>
    <n v="27000"/>
    <n v="0.3"/>
    <x v="0"/>
    <x v="2"/>
  </r>
  <r>
    <x v="2"/>
    <n v="1185732"/>
    <x v="263"/>
    <x v="3"/>
    <x v="37"/>
    <x v="40"/>
    <x v="2"/>
    <n v="40"/>
    <x v="36"/>
    <x v="136"/>
    <n v="21000"/>
    <n v="0.3"/>
    <x v="0"/>
    <x v="1"/>
  </r>
  <r>
    <x v="2"/>
    <n v="1185732"/>
    <x v="263"/>
    <x v="3"/>
    <x v="37"/>
    <x v="40"/>
    <x v="3"/>
    <n v="40"/>
    <x v="38"/>
    <x v="123"/>
    <n v="12000"/>
    <n v="0.3"/>
    <x v="0"/>
    <x v="1"/>
  </r>
  <r>
    <x v="2"/>
    <n v="1185732"/>
    <x v="263"/>
    <x v="3"/>
    <x v="37"/>
    <x v="40"/>
    <x v="4"/>
    <n v="49.999999999999993"/>
    <x v="35"/>
    <x v="399"/>
    <n v="21874.999999999996"/>
    <n v="0.35"/>
    <x v="0"/>
    <x v="23"/>
  </r>
  <r>
    <x v="2"/>
    <n v="1185732"/>
    <x v="263"/>
    <x v="3"/>
    <x v="37"/>
    <x v="40"/>
    <x v="5"/>
    <n v="54.999999999999993"/>
    <x v="43"/>
    <x v="371"/>
    <n v="54999.999999999993"/>
    <n v="0.4"/>
    <x v="0"/>
    <x v="13"/>
  </r>
  <r>
    <x v="2"/>
    <n v="1185732"/>
    <x v="293"/>
    <x v="3"/>
    <x v="37"/>
    <x v="40"/>
    <x v="0"/>
    <n v="40"/>
    <x v="23"/>
    <x v="46"/>
    <n v="70000"/>
    <n v="0.35"/>
    <x v="0"/>
    <x v="1"/>
  </r>
  <r>
    <x v="2"/>
    <n v="1185732"/>
    <x v="293"/>
    <x v="3"/>
    <x v="37"/>
    <x v="40"/>
    <x v="1"/>
    <n v="35.000000000000007"/>
    <x v="43"/>
    <x v="630"/>
    <n v="26250.000000000004"/>
    <n v="0.3"/>
    <x v="0"/>
    <x v="47"/>
  </r>
  <r>
    <x v="2"/>
    <n v="1185732"/>
    <x v="293"/>
    <x v="3"/>
    <x v="37"/>
    <x v="40"/>
    <x v="2"/>
    <n v="30.000000000000004"/>
    <x v="40"/>
    <x v="385"/>
    <n v="18000"/>
    <n v="0.3"/>
    <x v="0"/>
    <x v="18"/>
  </r>
  <r>
    <x v="2"/>
    <n v="1185732"/>
    <x v="293"/>
    <x v="3"/>
    <x v="37"/>
    <x v="40"/>
    <x v="3"/>
    <n v="30.000000000000004"/>
    <x v="36"/>
    <x v="307"/>
    <n v="15750.000000000002"/>
    <n v="0.3"/>
    <x v="0"/>
    <x v="18"/>
  </r>
  <r>
    <x v="2"/>
    <n v="1185732"/>
    <x v="293"/>
    <x v="3"/>
    <x v="37"/>
    <x v="40"/>
    <x v="4"/>
    <n v="40"/>
    <x v="36"/>
    <x v="136"/>
    <n v="24500"/>
    <n v="0.35"/>
    <x v="0"/>
    <x v="1"/>
  </r>
  <r>
    <x v="2"/>
    <n v="1185732"/>
    <x v="293"/>
    <x v="3"/>
    <x v="37"/>
    <x v="40"/>
    <x v="5"/>
    <n v="55.000000000000007"/>
    <x v="45"/>
    <x v="256"/>
    <n v="71500.000000000015"/>
    <n v="0.4"/>
    <x v="0"/>
    <x v="4"/>
  </r>
  <r>
    <x v="2"/>
    <n v="1185732"/>
    <x v="322"/>
    <x v="3"/>
    <x v="37"/>
    <x v="40"/>
    <x v="0"/>
    <n v="50"/>
    <x v="20"/>
    <x v="140"/>
    <n v="96250"/>
    <n v="0.35"/>
    <x v="0"/>
    <x v="0"/>
  </r>
  <r>
    <x v="2"/>
    <n v="1185732"/>
    <x v="322"/>
    <x v="3"/>
    <x v="37"/>
    <x v="40"/>
    <x v="1"/>
    <n v="45.000000000000007"/>
    <x v="48"/>
    <x v="142"/>
    <n v="40500.000000000007"/>
    <n v="0.3"/>
    <x v="0"/>
    <x v="15"/>
  </r>
  <r>
    <x v="2"/>
    <n v="1185732"/>
    <x v="322"/>
    <x v="3"/>
    <x v="37"/>
    <x v="40"/>
    <x v="2"/>
    <n v="40"/>
    <x v="37"/>
    <x v="125"/>
    <n v="27000"/>
    <n v="0.3"/>
    <x v="0"/>
    <x v="1"/>
  </r>
  <r>
    <x v="2"/>
    <n v="1185732"/>
    <x v="322"/>
    <x v="3"/>
    <x v="37"/>
    <x v="40"/>
    <x v="3"/>
    <n v="40"/>
    <x v="36"/>
    <x v="136"/>
    <n v="21000"/>
    <n v="0.3"/>
    <x v="0"/>
    <x v="1"/>
  </r>
  <r>
    <x v="2"/>
    <n v="1185732"/>
    <x v="322"/>
    <x v="3"/>
    <x v="37"/>
    <x v="40"/>
    <x v="4"/>
    <n v="50"/>
    <x v="40"/>
    <x v="124"/>
    <n v="35000"/>
    <n v="0.35"/>
    <x v="0"/>
    <x v="0"/>
  </r>
  <r>
    <x v="2"/>
    <n v="1185732"/>
    <x v="322"/>
    <x v="3"/>
    <x v="37"/>
    <x v="40"/>
    <x v="5"/>
    <n v="55.000000000000007"/>
    <x v="47"/>
    <x v="141"/>
    <n v="82500.000000000015"/>
    <n v="0.4"/>
    <x v="0"/>
    <x v="4"/>
  </r>
  <r>
    <x v="2"/>
    <n v="1185732"/>
    <x v="354"/>
    <x v="3"/>
    <x v="37"/>
    <x v="40"/>
    <x v="0"/>
    <n v="50"/>
    <x v="27"/>
    <x v="47"/>
    <n v="91875"/>
    <n v="0.35"/>
    <x v="0"/>
    <x v="0"/>
  </r>
  <r>
    <x v="2"/>
    <n v="1185732"/>
    <x v="354"/>
    <x v="3"/>
    <x v="37"/>
    <x v="40"/>
    <x v="1"/>
    <n v="45.000000000000007"/>
    <x v="48"/>
    <x v="142"/>
    <n v="40500.000000000007"/>
    <n v="0.3"/>
    <x v="0"/>
    <x v="15"/>
  </r>
  <r>
    <x v="2"/>
    <n v="1185732"/>
    <x v="354"/>
    <x v="3"/>
    <x v="37"/>
    <x v="40"/>
    <x v="2"/>
    <n v="40"/>
    <x v="37"/>
    <x v="125"/>
    <n v="27000"/>
    <n v="0.3"/>
    <x v="0"/>
    <x v="1"/>
  </r>
  <r>
    <x v="2"/>
    <n v="1185732"/>
    <x v="354"/>
    <x v="3"/>
    <x v="37"/>
    <x v="40"/>
    <x v="3"/>
    <n v="40"/>
    <x v="40"/>
    <x v="135"/>
    <n v="24000"/>
    <n v="0.3"/>
    <x v="0"/>
    <x v="1"/>
  </r>
  <r>
    <x v="2"/>
    <n v="1185732"/>
    <x v="354"/>
    <x v="3"/>
    <x v="37"/>
    <x v="40"/>
    <x v="4"/>
    <n v="50"/>
    <x v="36"/>
    <x v="132"/>
    <n v="30624.999999999996"/>
    <n v="0.35"/>
    <x v="0"/>
    <x v="0"/>
  </r>
  <r>
    <x v="2"/>
    <n v="1185732"/>
    <x v="354"/>
    <x v="3"/>
    <x v="37"/>
    <x v="40"/>
    <x v="5"/>
    <n v="55.000000000000007"/>
    <x v="44"/>
    <x v="137"/>
    <n v="77000.000000000015"/>
    <n v="0.4"/>
    <x v="0"/>
    <x v="4"/>
  </r>
  <r>
    <x v="2"/>
    <n v="1185732"/>
    <x v="386"/>
    <x v="3"/>
    <x v="37"/>
    <x v="40"/>
    <x v="0"/>
    <n v="40"/>
    <x v="33"/>
    <x v="237"/>
    <n v="66500"/>
    <n v="0.35"/>
    <x v="0"/>
    <x v="1"/>
  </r>
  <r>
    <x v="2"/>
    <n v="1185732"/>
    <x v="386"/>
    <x v="3"/>
    <x v="37"/>
    <x v="40"/>
    <x v="1"/>
    <n v="35.000000000000007"/>
    <x v="34"/>
    <x v="194"/>
    <n v="28875.000000000004"/>
    <n v="0.3"/>
    <x v="0"/>
    <x v="47"/>
  </r>
  <r>
    <x v="2"/>
    <n v="1185732"/>
    <x v="386"/>
    <x v="3"/>
    <x v="37"/>
    <x v="40"/>
    <x v="2"/>
    <n v="30.000000000000004"/>
    <x v="36"/>
    <x v="307"/>
    <n v="15750.000000000002"/>
    <n v="0.3"/>
    <x v="0"/>
    <x v="18"/>
  </r>
  <r>
    <x v="2"/>
    <n v="1185732"/>
    <x v="386"/>
    <x v="3"/>
    <x v="37"/>
    <x v="40"/>
    <x v="3"/>
    <n v="30.000000000000004"/>
    <x v="42"/>
    <x v="354"/>
    <n v="13500.000000000002"/>
    <n v="0.3"/>
    <x v="0"/>
    <x v="18"/>
  </r>
  <r>
    <x v="2"/>
    <n v="1185732"/>
    <x v="386"/>
    <x v="3"/>
    <x v="37"/>
    <x v="40"/>
    <x v="4"/>
    <n v="40"/>
    <x v="42"/>
    <x v="129"/>
    <n v="21000"/>
    <n v="0.35"/>
    <x v="0"/>
    <x v="1"/>
  </r>
  <r>
    <x v="2"/>
    <n v="1185732"/>
    <x v="386"/>
    <x v="3"/>
    <x v="37"/>
    <x v="40"/>
    <x v="5"/>
    <n v="45"/>
    <x v="37"/>
    <x v="179"/>
    <n v="40500"/>
    <n v="0.4"/>
    <x v="0"/>
    <x v="2"/>
  </r>
  <r>
    <x v="2"/>
    <n v="1185732"/>
    <x v="415"/>
    <x v="3"/>
    <x v="37"/>
    <x v="40"/>
    <x v="0"/>
    <n v="49.999999999999993"/>
    <x v="46"/>
    <x v="238"/>
    <n v="69999.999999999985"/>
    <n v="0.35"/>
    <x v="0"/>
    <x v="23"/>
  </r>
  <r>
    <x v="2"/>
    <n v="1185732"/>
    <x v="415"/>
    <x v="3"/>
    <x v="37"/>
    <x v="40"/>
    <x v="1"/>
    <n v="40"/>
    <x v="43"/>
    <x v="124"/>
    <n v="30000"/>
    <n v="0.3"/>
    <x v="0"/>
    <x v="1"/>
  </r>
  <r>
    <x v="2"/>
    <n v="1185732"/>
    <x v="415"/>
    <x v="3"/>
    <x v="37"/>
    <x v="40"/>
    <x v="2"/>
    <n v="40"/>
    <x v="42"/>
    <x v="129"/>
    <n v="18000"/>
    <n v="0.3"/>
    <x v="0"/>
    <x v="1"/>
  </r>
  <r>
    <x v="2"/>
    <n v="1185732"/>
    <x v="415"/>
    <x v="3"/>
    <x v="37"/>
    <x v="40"/>
    <x v="3"/>
    <n v="40"/>
    <x v="35"/>
    <x v="120"/>
    <n v="15000"/>
    <n v="0.3"/>
    <x v="0"/>
    <x v="1"/>
  </r>
  <r>
    <x v="2"/>
    <n v="1185732"/>
    <x v="415"/>
    <x v="3"/>
    <x v="37"/>
    <x v="40"/>
    <x v="4"/>
    <n v="49.999999999999993"/>
    <x v="35"/>
    <x v="399"/>
    <n v="21874.999999999996"/>
    <n v="0.35"/>
    <x v="0"/>
    <x v="23"/>
  </r>
  <r>
    <x v="0"/>
    <n v="1185732"/>
    <x v="415"/>
    <x v="3"/>
    <x v="37"/>
    <x v="40"/>
    <x v="5"/>
    <n v="54.999999999999986"/>
    <x v="43"/>
    <x v="371"/>
    <n v="54999.999999999993"/>
    <n v="0.4"/>
    <x v="0"/>
    <x v="13"/>
  </r>
  <r>
    <x v="0"/>
    <n v="1185732"/>
    <x v="446"/>
    <x v="3"/>
    <x v="37"/>
    <x v="40"/>
    <x v="0"/>
    <n v="49.999999999999993"/>
    <x v="46"/>
    <x v="238"/>
    <n v="69999.999999999985"/>
    <n v="0.35"/>
    <x v="0"/>
    <x v="23"/>
  </r>
  <r>
    <x v="0"/>
    <n v="1185732"/>
    <x v="446"/>
    <x v="3"/>
    <x v="37"/>
    <x v="40"/>
    <x v="1"/>
    <n v="40"/>
    <x v="43"/>
    <x v="124"/>
    <n v="30000"/>
    <n v="0.3"/>
    <x v="0"/>
    <x v="1"/>
  </r>
  <r>
    <x v="0"/>
    <n v="1185732"/>
    <x v="446"/>
    <x v="3"/>
    <x v="37"/>
    <x v="40"/>
    <x v="2"/>
    <n v="40"/>
    <x v="49"/>
    <x v="677"/>
    <n v="23400"/>
    <n v="0.3"/>
    <x v="0"/>
    <x v="1"/>
  </r>
  <r>
    <x v="0"/>
    <n v="1185732"/>
    <x v="446"/>
    <x v="3"/>
    <x v="37"/>
    <x v="40"/>
    <x v="3"/>
    <n v="40"/>
    <x v="36"/>
    <x v="136"/>
    <n v="21000"/>
    <n v="0.3"/>
    <x v="0"/>
    <x v="1"/>
  </r>
  <r>
    <x v="0"/>
    <n v="1185732"/>
    <x v="446"/>
    <x v="3"/>
    <x v="37"/>
    <x v="40"/>
    <x v="4"/>
    <n v="60"/>
    <x v="42"/>
    <x v="125"/>
    <n v="31499.999999999996"/>
    <n v="0.35"/>
    <x v="0"/>
    <x v="3"/>
  </r>
  <r>
    <x v="0"/>
    <n v="1185732"/>
    <x v="446"/>
    <x v="3"/>
    <x v="37"/>
    <x v="40"/>
    <x v="5"/>
    <n v="64.999999999999986"/>
    <x v="43"/>
    <x v="147"/>
    <n v="64999.999999999993"/>
    <n v="0.4"/>
    <x v="0"/>
    <x v="16"/>
  </r>
  <r>
    <x v="0"/>
    <n v="1185732"/>
    <x v="475"/>
    <x v="3"/>
    <x v="37"/>
    <x v="40"/>
    <x v="0"/>
    <n v="60"/>
    <x v="23"/>
    <x v="60"/>
    <n v="105000"/>
    <n v="0.35"/>
    <x v="0"/>
    <x v="3"/>
  </r>
  <r>
    <x v="0"/>
    <n v="1185732"/>
    <x v="475"/>
    <x v="3"/>
    <x v="37"/>
    <x v="40"/>
    <x v="1"/>
    <n v="50"/>
    <x v="48"/>
    <x v="149"/>
    <n v="45000"/>
    <n v="0.3"/>
    <x v="0"/>
    <x v="0"/>
  </r>
  <r>
    <x v="0"/>
    <n v="1185732"/>
    <x v="475"/>
    <x v="3"/>
    <x v="37"/>
    <x v="40"/>
    <x v="2"/>
    <n v="50"/>
    <x v="43"/>
    <x v="145"/>
    <n v="37500"/>
    <n v="0.3"/>
    <x v="0"/>
    <x v="0"/>
  </r>
  <r>
    <x v="0"/>
    <n v="1185732"/>
    <x v="475"/>
    <x v="3"/>
    <x v="37"/>
    <x v="40"/>
    <x v="3"/>
    <n v="50"/>
    <x v="40"/>
    <x v="124"/>
    <n v="30000"/>
    <n v="0.3"/>
    <x v="0"/>
    <x v="0"/>
  </r>
  <r>
    <x v="0"/>
    <n v="1185732"/>
    <x v="475"/>
    <x v="3"/>
    <x v="37"/>
    <x v="40"/>
    <x v="4"/>
    <n v="60"/>
    <x v="40"/>
    <x v="150"/>
    <n v="42000"/>
    <n v="0.35"/>
    <x v="0"/>
    <x v="3"/>
  </r>
  <r>
    <x v="0"/>
    <n v="1185732"/>
    <x v="475"/>
    <x v="3"/>
    <x v="37"/>
    <x v="40"/>
    <x v="5"/>
    <n v="64.999999999999986"/>
    <x v="48"/>
    <x v="151"/>
    <n v="77999.999999999985"/>
    <n v="0.4"/>
    <x v="0"/>
    <x v="16"/>
  </r>
  <r>
    <x v="0"/>
    <n v="1185732"/>
    <x v="170"/>
    <x v="3"/>
    <x v="37"/>
    <x v="40"/>
    <x v="0"/>
    <n v="30.000000000000004"/>
    <x v="31"/>
    <x v="142"/>
    <n v="40500.000000000007"/>
    <n v="0.3"/>
    <x v="0"/>
    <x v="18"/>
  </r>
  <r>
    <x v="0"/>
    <n v="1185732"/>
    <x v="170"/>
    <x v="3"/>
    <x v="37"/>
    <x v="40"/>
    <x v="1"/>
    <n v="30.000000000000004"/>
    <x v="43"/>
    <x v="384"/>
    <n v="26250.000000000004"/>
    <n v="0.35"/>
    <x v="0"/>
    <x v="18"/>
  </r>
  <r>
    <x v="0"/>
    <n v="1185732"/>
    <x v="170"/>
    <x v="3"/>
    <x v="37"/>
    <x v="40"/>
    <x v="2"/>
    <n v="20.000000000000007"/>
    <x v="43"/>
    <x v="678"/>
    <n v="15000.000000000004"/>
    <n v="0.3"/>
    <x v="0"/>
    <x v="49"/>
  </r>
  <r>
    <x v="0"/>
    <n v="1185732"/>
    <x v="170"/>
    <x v="3"/>
    <x v="37"/>
    <x v="40"/>
    <x v="3"/>
    <n v="25.000000000000007"/>
    <x v="38"/>
    <x v="679"/>
    <n v="7500.0000000000018"/>
    <n v="0.3"/>
    <x v="0"/>
    <x v="42"/>
  </r>
  <r>
    <x v="0"/>
    <n v="1185732"/>
    <x v="170"/>
    <x v="3"/>
    <x v="37"/>
    <x v="40"/>
    <x v="4"/>
    <n v="40"/>
    <x v="42"/>
    <x v="129"/>
    <n v="30000"/>
    <n v="0.5"/>
    <x v="0"/>
    <x v="1"/>
  </r>
  <r>
    <x v="0"/>
    <n v="1185732"/>
    <x v="170"/>
    <x v="3"/>
    <x v="37"/>
    <x v="40"/>
    <x v="5"/>
    <n v="30.000000000000004"/>
    <x v="43"/>
    <x v="384"/>
    <n v="30000.000000000007"/>
    <n v="0.4"/>
    <x v="0"/>
    <x v="18"/>
  </r>
  <r>
    <x v="0"/>
    <n v="1185732"/>
    <x v="201"/>
    <x v="3"/>
    <x v="37"/>
    <x v="40"/>
    <x v="0"/>
    <n v="30.000000000000004"/>
    <x v="23"/>
    <x v="193"/>
    <n v="45000.000000000007"/>
    <n v="0.3"/>
    <x v="0"/>
    <x v="18"/>
  </r>
  <r>
    <x v="0"/>
    <n v="1185732"/>
    <x v="201"/>
    <x v="3"/>
    <x v="37"/>
    <x v="40"/>
    <x v="1"/>
    <n v="30.000000000000004"/>
    <x v="42"/>
    <x v="354"/>
    <n v="15750.000000000002"/>
    <n v="0.35"/>
    <x v="0"/>
    <x v="18"/>
  </r>
  <r>
    <x v="0"/>
    <n v="1185732"/>
    <x v="201"/>
    <x v="3"/>
    <x v="37"/>
    <x v="40"/>
    <x v="2"/>
    <n v="20.000000000000007"/>
    <x v="40"/>
    <x v="680"/>
    <n v="12000.000000000004"/>
    <n v="0.3"/>
    <x v="0"/>
    <x v="50"/>
  </r>
  <r>
    <x v="0"/>
    <n v="1185732"/>
    <x v="201"/>
    <x v="3"/>
    <x v="38"/>
    <x v="41"/>
    <x v="3"/>
    <n v="25.000000000000007"/>
    <x v="41"/>
    <x v="356"/>
    <n v="5625.0000000000009"/>
    <n v="0.3"/>
    <x v="0"/>
    <x v="44"/>
  </r>
  <r>
    <x v="0"/>
    <n v="1185732"/>
    <x v="201"/>
    <x v="3"/>
    <x v="38"/>
    <x v="41"/>
    <x v="4"/>
    <n v="40"/>
    <x v="42"/>
    <x v="129"/>
    <n v="30000"/>
    <n v="0.5"/>
    <x v="0"/>
    <x v="1"/>
  </r>
  <r>
    <x v="0"/>
    <n v="1185732"/>
    <x v="201"/>
    <x v="3"/>
    <x v="38"/>
    <x v="41"/>
    <x v="5"/>
    <n v="14.999999999999996"/>
    <x v="43"/>
    <x v="681"/>
    <n v="14999.999999999998"/>
    <n v="0.4"/>
    <x v="0"/>
    <x v="45"/>
  </r>
  <r>
    <x v="0"/>
    <n v="1185732"/>
    <x v="707"/>
    <x v="3"/>
    <x v="38"/>
    <x v="41"/>
    <x v="0"/>
    <n v="20.000000000000004"/>
    <x v="53"/>
    <x v="682"/>
    <n v="28200.000000000004"/>
    <n v="0.3"/>
    <x v="0"/>
    <x v="83"/>
  </r>
  <r>
    <x v="0"/>
    <n v="1185732"/>
    <x v="707"/>
    <x v="3"/>
    <x v="38"/>
    <x v="41"/>
    <x v="1"/>
    <n v="20.000000000000004"/>
    <x v="36"/>
    <x v="528"/>
    <n v="12250.000000000002"/>
    <n v="0.35"/>
    <x v="0"/>
    <x v="83"/>
  </r>
  <r>
    <x v="0"/>
    <n v="1185732"/>
    <x v="707"/>
    <x v="3"/>
    <x v="38"/>
    <x v="41"/>
    <x v="2"/>
    <n v="10.000000000000004"/>
    <x v="37"/>
    <x v="683"/>
    <n v="6750.0000000000018"/>
    <n v="0.3"/>
    <x v="0"/>
    <x v="69"/>
  </r>
  <r>
    <x v="0"/>
    <n v="1185732"/>
    <x v="707"/>
    <x v="3"/>
    <x v="38"/>
    <x v="41"/>
    <x v="3"/>
    <n v="14.999999999999996"/>
    <x v="38"/>
    <x v="684"/>
    <n v="4499.9999999999991"/>
    <n v="0.3"/>
    <x v="0"/>
    <x v="45"/>
  </r>
  <r>
    <x v="0"/>
    <n v="1185732"/>
    <x v="707"/>
    <x v="3"/>
    <x v="38"/>
    <x v="41"/>
    <x v="4"/>
    <n v="30.000000000000004"/>
    <x v="42"/>
    <x v="354"/>
    <n v="22500.000000000004"/>
    <n v="0.5"/>
    <x v="0"/>
    <x v="18"/>
  </r>
  <r>
    <x v="0"/>
    <n v="1185732"/>
    <x v="707"/>
    <x v="3"/>
    <x v="38"/>
    <x v="41"/>
    <x v="5"/>
    <n v="20.000000000000004"/>
    <x v="43"/>
    <x v="358"/>
    <n v="20000.000000000004"/>
    <n v="0.4"/>
    <x v="0"/>
    <x v="83"/>
  </r>
  <r>
    <x v="0"/>
    <n v="1185732"/>
    <x v="229"/>
    <x v="3"/>
    <x v="38"/>
    <x v="41"/>
    <x v="0"/>
    <n v="20.000000000000004"/>
    <x v="33"/>
    <x v="685"/>
    <n v="28500.000000000004"/>
    <n v="0.3"/>
    <x v="0"/>
    <x v="83"/>
  </r>
  <r>
    <x v="0"/>
    <n v="1185732"/>
    <x v="229"/>
    <x v="3"/>
    <x v="38"/>
    <x v="41"/>
    <x v="1"/>
    <n v="20.000000000000004"/>
    <x v="36"/>
    <x v="528"/>
    <n v="12250.000000000002"/>
    <n v="0.35"/>
    <x v="0"/>
    <x v="83"/>
  </r>
  <r>
    <x v="0"/>
    <n v="1185732"/>
    <x v="229"/>
    <x v="3"/>
    <x v="38"/>
    <x v="41"/>
    <x v="2"/>
    <n v="10.000000000000004"/>
    <x v="36"/>
    <x v="686"/>
    <n v="5250.0000000000018"/>
    <n v="0.3"/>
    <x v="0"/>
    <x v="84"/>
  </r>
  <r>
    <x v="0"/>
    <n v="1185732"/>
    <x v="229"/>
    <x v="3"/>
    <x v="38"/>
    <x v="41"/>
    <x v="3"/>
    <n v="14.999999999999996"/>
    <x v="38"/>
    <x v="684"/>
    <n v="4499.9999999999991"/>
    <n v="0.3"/>
    <x v="0"/>
    <x v="45"/>
  </r>
  <r>
    <x v="0"/>
    <n v="1185732"/>
    <x v="229"/>
    <x v="3"/>
    <x v="38"/>
    <x v="41"/>
    <x v="4"/>
    <n v="60"/>
    <x v="35"/>
    <x v="127"/>
    <n v="37500"/>
    <n v="0.5"/>
    <x v="0"/>
    <x v="3"/>
  </r>
  <r>
    <x v="0"/>
    <n v="1185732"/>
    <x v="229"/>
    <x v="3"/>
    <x v="38"/>
    <x v="41"/>
    <x v="5"/>
    <n v="50"/>
    <x v="43"/>
    <x v="145"/>
    <n v="50000"/>
    <n v="0.4"/>
    <x v="0"/>
    <x v="0"/>
  </r>
  <r>
    <x v="0"/>
    <n v="1185732"/>
    <x v="260"/>
    <x v="3"/>
    <x v="38"/>
    <x v="41"/>
    <x v="0"/>
    <n v="60"/>
    <x v="66"/>
    <x v="687"/>
    <n v="93600"/>
    <n v="0.3"/>
    <x v="0"/>
    <x v="3"/>
  </r>
  <r>
    <x v="0"/>
    <n v="1185732"/>
    <x v="260"/>
    <x v="3"/>
    <x v="38"/>
    <x v="41"/>
    <x v="1"/>
    <n v="40"/>
    <x v="37"/>
    <x v="125"/>
    <n v="31499.999999999996"/>
    <n v="0.35"/>
    <x v="0"/>
    <x v="1"/>
  </r>
  <r>
    <x v="0"/>
    <n v="1185732"/>
    <x v="260"/>
    <x v="3"/>
    <x v="38"/>
    <x v="41"/>
    <x v="2"/>
    <n v="35"/>
    <x v="40"/>
    <x v="136"/>
    <n v="21000"/>
    <n v="0.3"/>
    <x v="0"/>
    <x v="8"/>
  </r>
  <r>
    <x v="0"/>
    <n v="1185732"/>
    <x v="260"/>
    <x v="3"/>
    <x v="38"/>
    <x v="41"/>
    <x v="3"/>
    <n v="35"/>
    <x v="35"/>
    <x v="317"/>
    <n v="13125"/>
    <n v="0.3"/>
    <x v="0"/>
    <x v="8"/>
  </r>
  <r>
    <x v="0"/>
    <n v="1185732"/>
    <x v="260"/>
    <x v="3"/>
    <x v="38"/>
    <x v="41"/>
    <x v="4"/>
    <n v="44.999999999999993"/>
    <x v="42"/>
    <x v="303"/>
    <n v="33749.999999999993"/>
    <n v="0.5"/>
    <x v="0"/>
    <x v="37"/>
  </r>
  <r>
    <x v="0"/>
    <n v="1185732"/>
    <x v="260"/>
    <x v="3"/>
    <x v="38"/>
    <x v="41"/>
    <x v="5"/>
    <n v="49.999999999999993"/>
    <x v="34"/>
    <x v="371"/>
    <n v="54999.999999999993"/>
    <n v="0.4"/>
    <x v="0"/>
    <x v="48"/>
  </r>
  <r>
    <x v="0"/>
    <n v="1185732"/>
    <x v="290"/>
    <x v="3"/>
    <x v="38"/>
    <x v="41"/>
    <x v="0"/>
    <n v="35"/>
    <x v="27"/>
    <x v="155"/>
    <n v="55125"/>
    <n v="0.3"/>
    <x v="0"/>
    <x v="8"/>
  </r>
  <r>
    <x v="0"/>
    <n v="1185732"/>
    <x v="290"/>
    <x v="3"/>
    <x v="38"/>
    <x v="41"/>
    <x v="1"/>
    <n v="30.000000000000011"/>
    <x v="34"/>
    <x v="637"/>
    <n v="28875.000000000007"/>
    <n v="0.35"/>
    <x v="0"/>
    <x v="63"/>
  </r>
  <r>
    <x v="0"/>
    <n v="1185732"/>
    <x v="290"/>
    <x v="3"/>
    <x v="38"/>
    <x v="41"/>
    <x v="2"/>
    <n v="25.000000000000007"/>
    <x v="40"/>
    <x v="678"/>
    <n v="15000.000000000004"/>
    <n v="0.3"/>
    <x v="0"/>
    <x v="42"/>
  </r>
  <r>
    <x v="0"/>
    <n v="1185732"/>
    <x v="290"/>
    <x v="3"/>
    <x v="38"/>
    <x v="41"/>
    <x v="3"/>
    <n v="25.000000000000007"/>
    <x v="36"/>
    <x v="688"/>
    <n v="13125.000000000004"/>
    <n v="0.3"/>
    <x v="0"/>
    <x v="42"/>
  </r>
  <r>
    <x v="0"/>
    <n v="1185732"/>
    <x v="290"/>
    <x v="3"/>
    <x v="38"/>
    <x v="41"/>
    <x v="4"/>
    <n v="35"/>
    <x v="36"/>
    <x v="183"/>
    <n v="30625"/>
    <n v="0.5"/>
    <x v="0"/>
    <x v="8"/>
  </r>
  <r>
    <x v="0"/>
    <n v="1185732"/>
    <x v="290"/>
    <x v="3"/>
    <x v="38"/>
    <x v="41"/>
    <x v="5"/>
    <n v="55.000000000000007"/>
    <x v="45"/>
    <x v="256"/>
    <n v="71500.000000000015"/>
    <n v="0.4"/>
    <x v="0"/>
    <x v="4"/>
  </r>
  <r>
    <x v="0"/>
    <n v="1185732"/>
    <x v="319"/>
    <x v="3"/>
    <x v="38"/>
    <x v="41"/>
    <x v="0"/>
    <n v="50"/>
    <x v="20"/>
    <x v="140"/>
    <n v="82500"/>
    <n v="0.3"/>
    <x v="0"/>
    <x v="0"/>
  </r>
  <r>
    <x v="0"/>
    <n v="1185732"/>
    <x v="319"/>
    <x v="3"/>
    <x v="38"/>
    <x v="41"/>
    <x v="1"/>
    <n v="45.000000000000007"/>
    <x v="48"/>
    <x v="142"/>
    <n v="47250.000000000007"/>
    <n v="0.35"/>
    <x v="0"/>
    <x v="15"/>
  </r>
  <r>
    <x v="0"/>
    <n v="1185732"/>
    <x v="319"/>
    <x v="3"/>
    <x v="38"/>
    <x v="41"/>
    <x v="2"/>
    <n v="40"/>
    <x v="37"/>
    <x v="125"/>
    <n v="27000"/>
    <n v="0.3"/>
    <x v="0"/>
    <x v="1"/>
  </r>
  <r>
    <x v="0"/>
    <n v="1185732"/>
    <x v="319"/>
    <x v="3"/>
    <x v="38"/>
    <x v="41"/>
    <x v="3"/>
    <n v="40"/>
    <x v="36"/>
    <x v="136"/>
    <n v="21000"/>
    <n v="0.3"/>
    <x v="0"/>
    <x v="1"/>
  </r>
  <r>
    <x v="0"/>
    <n v="1185732"/>
    <x v="319"/>
    <x v="3"/>
    <x v="38"/>
    <x v="41"/>
    <x v="4"/>
    <n v="50"/>
    <x v="40"/>
    <x v="124"/>
    <n v="50000"/>
    <n v="0.5"/>
    <x v="0"/>
    <x v="0"/>
  </r>
  <r>
    <x v="0"/>
    <n v="1185732"/>
    <x v="319"/>
    <x v="3"/>
    <x v="38"/>
    <x v="41"/>
    <x v="5"/>
    <n v="55.000000000000007"/>
    <x v="47"/>
    <x v="141"/>
    <n v="82500.000000000015"/>
    <n v="0.4"/>
    <x v="0"/>
    <x v="4"/>
  </r>
  <r>
    <x v="0"/>
    <n v="1185732"/>
    <x v="351"/>
    <x v="3"/>
    <x v="38"/>
    <x v="41"/>
    <x v="0"/>
    <n v="50"/>
    <x v="27"/>
    <x v="47"/>
    <n v="78750"/>
    <n v="0.3"/>
    <x v="0"/>
    <x v="0"/>
  </r>
  <r>
    <x v="0"/>
    <n v="1185732"/>
    <x v="351"/>
    <x v="3"/>
    <x v="38"/>
    <x v="41"/>
    <x v="1"/>
    <n v="45.000000000000007"/>
    <x v="48"/>
    <x v="142"/>
    <n v="47250.000000000007"/>
    <n v="0.35"/>
    <x v="0"/>
    <x v="15"/>
  </r>
  <r>
    <x v="0"/>
    <n v="1185732"/>
    <x v="351"/>
    <x v="3"/>
    <x v="38"/>
    <x v="41"/>
    <x v="2"/>
    <n v="40"/>
    <x v="37"/>
    <x v="125"/>
    <n v="27000"/>
    <n v="0.3"/>
    <x v="0"/>
    <x v="1"/>
  </r>
  <r>
    <x v="0"/>
    <n v="1185732"/>
    <x v="351"/>
    <x v="3"/>
    <x v="38"/>
    <x v="41"/>
    <x v="3"/>
    <n v="40"/>
    <x v="40"/>
    <x v="135"/>
    <n v="24000"/>
    <n v="0.3"/>
    <x v="0"/>
    <x v="1"/>
  </r>
  <r>
    <x v="0"/>
    <n v="1185732"/>
    <x v="351"/>
    <x v="3"/>
    <x v="38"/>
    <x v="41"/>
    <x v="4"/>
    <n v="50"/>
    <x v="36"/>
    <x v="132"/>
    <n v="43750"/>
    <n v="0.5"/>
    <x v="0"/>
    <x v="0"/>
  </r>
  <r>
    <x v="0"/>
    <n v="1185732"/>
    <x v="351"/>
    <x v="3"/>
    <x v="38"/>
    <x v="41"/>
    <x v="5"/>
    <n v="55.000000000000007"/>
    <x v="44"/>
    <x v="137"/>
    <n v="77000.000000000015"/>
    <n v="0.4"/>
    <x v="0"/>
    <x v="4"/>
  </r>
  <r>
    <x v="0"/>
    <n v="1185732"/>
    <x v="383"/>
    <x v="3"/>
    <x v="38"/>
    <x v="41"/>
    <x v="0"/>
    <n v="35"/>
    <x v="33"/>
    <x v="158"/>
    <n v="49875"/>
    <n v="0.3"/>
    <x v="0"/>
    <x v="8"/>
  </r>
  <r>
    <x v="0"/>
    <n v="1185732"/>
    <x v="383"/>
    <x v="3"/>
    <x v="38"/>
    <x v="41"/>
    <x v="1"/>
    <n v="30.000000000000011"/>
    <x v="34"/>
    <x v="637"/>
    <n v="28875.000000000007"/>
    <n v="0.35"/>
    <x v="0"/>
    <x v="63"/>
  </r>
  <r>
    <x v="0"/>
    <n v="1185732"/>
    <x v="383"/>
    <x v="3"/>
    <x v="38"/>
    <x v="41"/>
    <x v="2"/>
    <n v="25.000000000000007"/>
    <x v="36"/>
    <x v="688"/>
    <n v="13125.000000000004"/>
    <n v="0.3"/>
    <x v="0"/>
    <x v="42"/>
  </r>
  <r>
    <x v="0"/>
    <n v="1185732"/>
    <x v="383"/>
    <x v="3"/>
    <x v="38"/>
    <x v="41"/>
    <x v="3"/>
    <n v="25.000000000000007"/>
    <x v="42"/>
    <x v="361"/>
    <n v="11250.000000000002"/>
    <n v="0.3"/>
    <x v="0"/>
    <x v="44"/>
  </r>
  <r>
    <x v="0"/>
    <n v="1185732"/>
    <x v="383"/>
    <x v="3"/>
    <x v="38"/>
    <x v="41"/>
    <x v="4"/>
    <n v="35"/>
    <x v="42"/>
    <x v="304"/>
    <n v="26250"/>
    <n v="0.5"/>
    <x v="0"/>
    <x v="8"/>
  </r>
  <r>
    <x v="0"/>
    <n v="1185732"/>
    <x v="383"/>
    <x v="3"/>
    <x v="38"/>
    <x v="41"/>
    <x v="5"/>
    <n v="40"/>
    <x v="37"/>
    <x v="125"/>
    <n v="36000"/>
    <n v="0.4"/>
    <x v="0"/>
    <x v="1"/>
  </r>
  <r>
    <x v="0"/>
    <n v="1185732"/>
    <x v="412"/>
    <x v="3"/>
    <x v="38"/>
    <x v="41"/>
    <x v="0"/>
    <n v="44.999999999999993"/>
    <x v="46"/>
    <x v="521"/>
    <n v="53999.999999999993"/>
    <n v="0.3"/>
    <x v="0"/>
    <x v="39"/>
  </r>
  <r>
    <x v="0"/>
    <n v="1185732"/>
    <x v="412"/>
    <x v="3"/>
    <x v="38"/>
    <x v="41"/>
    <x v="1"/>
    <n v="35"/>
    <x v="43"/>
    <x v="132"/>
    <n v="30624.999999999996"/>
    <n v="0.35"/>
    <x v="0"/>
    <x v="8"/>
  </r>
  <r>
    <x v="0"/>
    <n v="1185732"/>
    <x v="412"/>
    <x v="3"/>
    <x v="38"/>
    <x v="41"/>
    <x v="2"/>
    <n v="35"/>
    <x v="42"/>
    <x v="304"/>
    <n v="15750"/>
    <n v="0.3"/>
    <x v="0"/>
    <x v="8"/>
  </r>
  <r>
    <x v="0"/>
    <n v="1185732"/>
    <x v="412"/>
    <x v="3"/>
    <x v="38"/>
    <x v="41"/>
    <x v="3"/>
    <n v="35"/>
    <x v="35"/>
    <x v="317"/>
    <n v="13125"/>
    <n v="0.3"/>
    <x v="0"/>
    <x v="8"/>
  </r>
  <r>
    <x v="0"/>
    <n v="1185732"/>
    <x v="412"/>
    <x v="3"/>
    <x v="38"/>
    <x v="41"/>
    <x v="4"/>
    <n v="44.999999999999993"/>
    <x v="35"/>
    <x v="351"/>
    <n v="28124.999999999996"/>
    <n v="0.5"/>
    <x v="0"/>
    <x v="39"/>
  </r>
  <r>
    <x v="3"/>
    <n v="1185732"/>
    <x v="412"/>
    <x v="3"/>
    <x v="38"/>
    <x v="41"/>
    <x v="5"/>
    <n v="49.999999999999986"/>
    <x v="43"/>
    <x v="578"/>
    <n v="49999.999999999993"/>
    <n v="0.4"/>
    <x v="0"/>
    <x v="48"/>
  </r>
  <r>
    <x v="3"/>
    <n v="1185732"/>
    <x v="443"/>
    <x v="3"/>
    <x v="38"/>
    <x v="41"/>
    <x v="0"/>
    <n v="44.999999999999993"/>
    <x v="46"/>
    <x v="521"/>
    <n v="53999.999999999993"/>
    <n v="0.3"/>
    <x v="0"/>
    <x v="39"/>
  </r>
  <r>
    <x v="3"/>
    <n v="1185732"/>
    <x v="443"/>
    <x v="3"/>
    <x v="38"/>
    <x v="41"/>
    <x v="1"/>
    <n v="35"/>
    <x v="34"/>
    <x v="119"/>
    <n v="33687.5"/>
    <n v="0.35"/>
    <x v="0"/>
    <x v="8"/>
  </r>
  <r>
    <x v="3"/>
    <n v="1185732"/>
    <x v="443"/>
    <x v="3"/>
    <x v="38"/>
    <x v="41"/>
    <x v="2"/>
    <n v="35"/>
    <x v="78"/>
    <x v="689"/>
    <n v="23100"/>
    <n v="0.3"/>
    <x v="0"/>
    <x v="8"/>
  </r>
  <r>
    <x v="3"/>
    <n v="1185732"/>
    <x v="443"/>
    <x v="3"/>
    <x v="38"/>
    <x v="41"/>
    <x v="3"/>
    <n v="35"/>
    <x v="40"/>
    <x v="136"/>
    <n v="21000"/>
    <n v="0.3"/>
    <x v="0"/>
    <x v="8"/>
  </r>
  <r>
    <x v="3"/>
    <n v="1185732"/>
    <x v="443"/>
    <x v="3"/>
    <x v="38"/>
    <x v="41"/>
    <x v="4"/>
    <n v="60"/>
    <x v="36"/>
    <x v="204"/>
    <n v="52500"/>
    <n v="0.5"/>
    <x v="0"/>
    <x v="3"/>
  </r>
  <r>
    <x v="3"/>
    <n v="1185732"/>
    <x v="443"/>
    <x v="3"/>
    <x v="38"/>
    <x v="41"/>
    <x v="5"/>
    <n v="64.999999999999986"/>
    <x v="34"/>
    <x v="409"/>
    <n v="71499.999999999985"/>
    <n v="0.4"/>
    <x v="0"/>
    <x v="16"/>
  </r>
  <r>
    <x v="3"/>
    <n v="1185732"/>
    <x v="472"/>
    <x v="3"/>
    <x v="38"/>
    <x v="41"/>
    <x v="0"/>
    <n v="60"/>
    <x v="27"/>
    <x v="39"/>
    <n v="94500"/>
    <n v="0.3"/>
    <x v="0"/>
    <x v="3"/>
  </r>
  <r>
    <x v="3"/>
    <n v="1185732"/>
    <x v="472"/>
    <x v="3"/>
    <x v="38"/>
    <x v="41"/>
    <x v="1"/>
    <n v="50"/>
    <x v="45"/>
    <x v="133"/>
    <n v="56875"/>
    <n v="0.35"/>
    <x v="0"/>
    <x v="0"/>
  </r>
  <r>
    <x v="3"/>
    <n v="1185732"/>
    <x v="472"/>
    <x v="3"/>
    <x v="38"/>
    <x v="41"/>
    <x v="2"/>
    <n v="50"/>
    <x v="34"/>
    <x v="199"/>
    <n v="41250"/>
    <n v="0.3"/>
    <x v="0"/>
    <x v="0"/>
  </r>
  <r>
    <x v="3"/>
    <n v="1185732"/>
    <x v="472"/>
    <x v="3"/>
    <x v="38"/>
    <x v="41"/>
    <x v="3"/>
    <n v="50"/>
    <x v="37"/>
    <x v="128"/>
    <n v="33750"/>
    <n v="0.3"/>
    <x v="0"/>
    <x v="0"/>
  </r>
  <r>
    <x v="3"/>
    <n v="1185732"/>
    <x v="472"/>
    <x v="3"/>
    <x v="38"/>
    <x v="41"/>
    <x v="4"/>
    <n v="60"/>
    <x v="37"/>
    <x v="200"/>
    <n v="67500"/>
    <n v="0.5"/>
    <x v="0"/>
    <x v="3"/>
  </r>
  <r>
    <x v="3"/>
    <n v="1185732"/>
    <x v="472"/>
    <x v="3"/>
    <x v="38"/>
    <x v="41"/>
    <x v="5"/>
    <n v="64.999999999999986"/>
    <x v="45"/>
    <x v="264"/>
    <n v="84499.999999999985"/>
    <n v="0.4"/>
    <x v="0"/>
    <x v="29"/>
  </r>
  <r>
    <x v="3"/>
    <n v="1185732"/>
    <x v="167"/>
    <x v="3"/>
    <x v="38"/>
    <x v="41"/>
    <x v="0"/>
    <n v="30.000000000000004"/>
    <x v="31"/>
    <x v="142"/>
    <n v="40500.000000000007"/>
    <n v="0.3"/>
    <x v="0"/>
    <x v="18"/>
  </r>
  <r>
    <x v="3"/>
    <n v="1185732"/>
    <x v="167"/>
    <x v="3"/>
    <x v="38"/>
    <x v="41"/>
    <x v="1"/>
    <n v="30.000000000000004"/>
    <x v="43"/>
    <x v="384"/>
    <n v="26250.000000000004"/>
    <n v="0.35"/>
    <x v="0"/>
    <x v="18"/>
  </r>
  <r>
    <x v="3"/>
    <n v="1185732"/>
    <x v="167"/>
    <x v="3"/>
    <x v="38"/>
    <x v="41"/>
    <x v="2"/>
    <n v="20.000000000000007"/>
    <x v="43"/>
    <x v="678"/>
    <n v="15000.000000000004"/>
    <n v="0.3"/>
    <x v="0"/>
    <x v="49"/>
  </r>
  <r>
    <x v="3"/>
    <n v="1185732"/>
    <x v="167"/>
    <x v="3"/>
    <x v="38"/>
    <x v="41"/>
    <x v="3"/>
    <n v="25.000000000000007"/>
    <x v="38"/>
    <x v="679"/>
    <n v="7500.0000000000018"/>
    <n v="0.3"/>
    <x v="0"/>
    <x v="42"/>
  </r>
  <r>
    <x v="3"/>
    <n v="1185732"/>
    <x v="167"/>
    <x v="3"/>
    <x v="38"/>
    <x v="41"/>
    <x v="4"/>
    <n v="40"/>
    <x v="42"/>
    <x v="129"/>
    <n v="30000"/>
    <n v="0.5"/>
    <x v="0"/>
    <x v="1"/>
  </r>
  <r>
    <x v="3"/>
    <n v="1185732"/>
    <x v="167"/>
    <x v="3"/>
    <x v="38"/>
    <x v="41"/>
    <x v="5"/>
    <n v="30.000000000000004"/>
    <x v="43"/>
    <x v="384"/>
    <n v="30000.000000000007"/>
    <n v="0.4"/>
    <x v="0"/>
    <x v="18"/>
  </r>
  <r>
    <x v="3"/>
    <n v="1185732"/>
    <x v="198"/>
    <x v="3"/>
    <x v="38"/>
    <x v="41"/>
    <x v="0"/>
    <n v="30.000000000000004"/>
    <x v="23"/>
    <x v="193"/>
    <n v="45000.000000000007"/>
    <n v="0.3"/>
    <x v="0"/>
    <x v="18"/>
  </r>
  <r>
    <x v="3"/>
    <n v="1185732"/>
    <x v="198"/>
    <x v="3"/>
    <x v="38"/>
    <x v="41"/>
    <x v="1"/>
    <n v="30.000000000000004"/>
    <x v="42"/>
    <x v="354"/>
    <n v="15750.000000000002"/>
    <n v="0.35"/>
    <x v="0"/>
    <x v="18"/>
  </r>
  <r>
    <x v="3"/>
    <n v="1185732"/>
    <x v="198"/>
    <x v="3"/>
    <x v="38"/>
    <x v="41"/>
    <x v="2"/>
    <n v="20.000000000000007"/>
    <x v="40"/>
    <x v="680"/>
    <n v="12000.000000000004"/>
    <n v="0.3"/>
    <x v="0"/>
    <x v="50"/>
  </r>
  <r>
    <x v="3"/>
    <n v="1185732"/>
    <x v="198"/>
    <x v="3"/>
    <x v="39"/>
    <x v="42"/>
    <x v="3"/>
    <n v="25.000000000000007"/>
    <x v="41"/>
    <x v="356"/>
    <n v="5625.0000000000009"/>
    <n v="0.3"/>
    <x v="0"/>
    <x v="44"/>
  </r>
  <r>
    <x v="3"/>
    <n v="1185732"/>
    <x v="198"/>
    <x v="3"/>
    <x v="39"/>
    <x v="42"/>
    <x v="4"/>
    <n v="40"/>
    <x v="42"/>
    <x v="129"/>
    <n v="30000"/>
    <n v="0.5"/>
    <x v="0"/>
    <x v="1"/>
  </r>
  <r>
    <x v="3"/>
    <n v="1185732"/>
    <x v="198"/>
    <x v="3"/>
    <x v="39"/>
    <x v="42"/>
    <x v="5"/>
    <n v="14.999999999999996"/>
    <x v="43"/>
    <x v="681"/>
    <n v="14999.999999999998"/>
    <n v="0.4"/>
    <x v="0"/>
    <x v="45"/>
  </r>
  <r>
    <x v="3"/>
    <n v="1185732"/>
    <x v="704"/>
    <x v="3"/>
    <x v="39"/>
    <x v="42"/>
    <x v="0"/>
    <n v="20.000000000000004"/>
    <x v="53"/>
    <x v="682"/>
    <n v="28200.000000000004"/>
    <n v="0.3"/>
    <x v="0"/>
    <x v="83"/>
  </r>
  <r>
    <x v="3"/>
    <n v="1185732"/>
    <x v="704"/>
    <x v="3"/>
    <x v="39"/>
    <x v="42"/>
    <x v="1"/>
    <n v="20.000000000000004"/>
    <x v="36"/>
    <x v="528"/>
    <n v="12250.000000000002"/>
    <n v="0.35"/>
    <x v="0"/>
    <x v="83"/>
  </r>
  <r>
    <x v="3"/>
    <n v="1185732"/>
    <x v="704"/>
    <x v="3"/>
    <x v="39"/>
    <x v="42"/>
    <x v="2"/>
    <n v="10.000000000000004"/>
    <x v="37"/>
    <x v="683"/>
    <n v="6750.0000000000018"/>
    <n v="0.3"/>
    <x v="0"/>
    <x v="69"/>
  </r>
  <r>
    <x v="3"/>
    <n v="1185732"/>
    <x v="704"/>
    <x v="3"/>
    <x v="39"/>
    <x v="42"/>
    <x v="3"/>
    <n v="14.999999999999996"/>
    <x v="41"/>
    <x v="690"/>
    <n v="3374.9999999999995"/>
    <n v="0.3"/>
    <x v="0"/>
    <x v="45"/>
  </r>
  <r>
    <x v="3"/>
    <n v="1185732"/>
    <x v="704"/>
    <x v="3"/>
    <x v="39"/>
    <x v="42"/>
    <x v="4"/>
    <n v="30.000000000000004"/>
    <x v="35"/>
    <x v="361"/>
    <n v="18750.000000000004"/>
    <n v="0.5"/>
    <x v="0"/>
    <x v="18"/>
  </r>
  <r>
    <x v="3"/>
    <n v="1185732"/>
    <x v="704"/>
    <x v="3"/>
    <x v="39"/>
    <x v="42"/>
    <x v="5"/>
    <n v="20.000000000000004"/>
    <x v="37"/>
    <x v="354"/>
    <n v="18000.000000000004"/>
    <n v="0.4"/>
    <x v="0"/>
    <x v="83"/>
  </r>
  <r>
    <x v="3"/>
    <n v="1185732"/>
    <x v="721"/>
    <x v="3"/>
    <x v="39"/>
    <x v="42"/>
    <x v="0"/>
    <n v="20.000000000000004"/>
    <x v="31"/>
    <x v="381"/>
    <n v="27000.000000000004"/>
    <n v="0.3"/>
    <x v="0"/>
    <x v="83"/>
  </r>
  <r>
    <x v="3"/>
    <n v="1185732"/>
    <x v="721"/>
    <x v="3"/>
    <x v="39"/>
    <x v="42"/>
    <x v="1"/>
    <n v="20.000000000000004"/>
    <x v="42"/>
    <x v="302"/>
    <n v="10500"/>
    <n v="0.35"/>
    <x v="0"/>
    <x v="83"/>
  </r>
  <r>
    <x v="3"/>
    <n v="1185732"/>
    <x v="721"/>
    <x v="3"/>
    <x v="39"/>
    <x v="42"/>
    <x v="2"/>
    <n v="10.000000000000004"/>
    <x v="42"/>
    <x v="691"/>
    <n v="4500.0000000000018"/>
    <n v="0.3"/>
    <x v="0"/>
    <x v="84"/>
  </r>
  <r>
    <x v="3"/>
    <n v="1185732"/>
    <x v="721"/>
    <x v="3"/>
    <x v="39"/>
    <x v="42"/>
    <x v="3"/>
    <n v="14.999999999999996"/>
    <x v="41"/>
    <x v="690"/>
    <n v="3374.9999999999995"/>
    <n v="0.3"/>
    <x v="0"/>
    <x v="45"/>
  </r>
  <r>
    <x v="3"/>
    <n v="1185732"/>
    <x v="721"/>
    <x v="3"/>
    <x v="39"/>
    <x v="42"/>
    <x v="4"/>
    <n v="60"/>
    <x v="38"/>
    <x v="129"/>
    <n v="30000"/>
    <n v="0.5"/>
    <x v="0"/>
    <x v="3"/>
  </r>
  <r>
    <x v="3"/>
    <n v="1185732"/>
    <x v="721"/>
    <x v="3"/>
    <x v="39"/>
    <x v="42"/>
    <x v="5"/>
    <n v="50"/>
    <x v="37"/>
    <x v="128"/>
    <n v="45000"/>
    <n v="0.4"/>
    <x v="0"/>
    <x v="0"/>
  </r>
  <r>
    <x v="3"/>
    <n v="1185732"/>
    <x v="257"/>
    <x v="3"/>
    <x v="39"/>
    <x v="42"/>
    <x v="0"/>
    <n v="60"/>
    <x v="39"/>
    <x v="130"/>
    <n v="89100"/>
    <n v="0.3"/>
    <x v="0"/>
    <x v="3"/>
  </r>
  <r>
    <x v="3"/>
    <n v="1185732"/>
    <x v="257"/>
    <x v="3"/>
    <x v="39"/>
    <x v="42"/>
    <x v="1"/>
    <n v="40"/>
    <x v="40"/>
    <x v="135"/>
    <n v="28000"/>
    <n v="0.35"/>
    <x v="0"/>
    <x v="1"/>
  </r>
  <r>
    <x v="3"/>
    <n v="1185732"/>
    <x v="257"/>
    <x v="3"/>
    <x v="39"/>
    <x v="42"/>
    <x v="2"/>
    <n v="35"/>
    <x v="36"/>
    <x v="183"/>
    <n v="18375"/>
    <n v="0.3"/>
    <x v="0"/>
    <x v="8"/>
  </r>
  <r>
    <x v="3"/>
    <n v="1185732"/>
    <x v="257"/>
    <x v="3"/>
    <x v="39"/>
    <x v="42"/>
    <x v="3"/>
    <n v="35"/>
    <x v="42"/>
    <x v="304"/>
    <n v="15750"/>
    <n v="0.3"/>
    <x v="0"/>
    <x v="8"/>
  </r>
  <r>
    <x v="3"/>
    <n v="1185732"/>
    <x v="257"/>
    <x v="3"/>
    <x v="39"/>
    <x v="42"/>
    <x v="4"/>
    <n v="44.999999999999993"/>
    <x v="36"/>
    <x v="460"/>
    <n v="39374.999999999993"/>
    <n v="0.5"/>
    <x v="0"/>
    <x v="39"/>
  </r>
  <r>
    <x v="3"/>
    <n v="1185732"/>
    <x v="257"/>
    <x v="3"/>
    <x v="39"/>
    <x v="42"/>
    <x v="5"/>
    <n v="49.999999999999993"/>
    <x v="48"/>
    <x v="555"/>
    <n v="59999.999999999993"/>
    <n v="0.4"/>
    <x v="0"/>
    <x v="48"/>
  </r>
  <r>
    <x v="3"/>
    <n v="1185732"/>
    <x v="287"/>
    <x v="3"/>
    <x v="39"/>
    <x v="42"/>
    <x v="0"/>
    <n v="35"/>
    <x v="20"/>
    <x v="170"/>
    <n v="57750"/>
    <n v="0.3"/>
    <x v="0"/>
    <x v="8"/>
  </r>
  <r>
    <x v="3"/>
    <n v="1185732"/>
    <x v="287"/>
    <x v="3"/>
    <x v="39"/>
    <x v="42"/>
    <x v="1"/>
    <n v="30.000000000000011"/>
    <x v="48"/>
    <x v="692"/>
    <n v="31500.000000000007"/>
    <n v="0.35"/>
    <x v="0"/>
    <x v="63"/>
  </r>
  <r>
    <x v="3"/>
    <n v="1185732"/>
    <x v="287"/>
    <x v="3"/>
    <x v="39"/>
    <x v="42"/>
    <x v="2"/>
    <n v="25.000000000000007"/>
    <x v="40"/>
    <x v="678"/>
    <n v="15000.000000000004"/>
    <n v="0.3"/>
    <x v="0"/>
    <x v="42"/>
  </r>
  <r>
    <x v="3"/>
    <n v="1185732"/>
    <x v="287"/>
    <x v="3"/>
    <x v="39"/>
    <x v="42"/>
    <x v="3"/>
    <n v="25.000000000000007"/>
    <x v="36"/>
    <x v="688"/>
    <n v="13125.000000000004"/>
    <n v="0.3"/>
    <x v="0"/>
    <x v="42"/>
  </r>
  <r>
    <x v="3"/>
    <n v="1185732"/>
    <x v="287"/>
    <x v="3"/>
    <x v="39"/>
    <x v="42"/>
    <x v="4"/>
    <n v="35"/>
    <x v="36"/>
    <x v="183"/>
    <n v="30625"/>
    <n v="0.5"/>
    <x v="0"/>
    <x v="8"/>
  </r>
  <r>
    <x v="3"/>
    <n v="1185732"/>
    <x v="287"/>
    <x v="3"/>
    <x v="39"/>
    <x v="42"/>
    <x v="5"/>
    <n v="55.000000000000007"/>
    <x v="45"/>
    <x v="256"/>
    <n v="71500.000000000015"/>
    <n v="0.4"/>
    <x v="0"/>
    <x v="4"/>
  </r>
  <r>
    <x v="3"/>
    <n v="1185732"/>
    <x v="316"/>
    <x v="3"/>
    <x v="39"/>
    <x v="42"/>
    <x v="0"/>
    <n v="50"/>
    <x v="20"/>
    <x v="140"/>
    <n v="82500"/>
    <n v="0.3"/>
    <x v="0"/>
    <x v="0"/>
  </r>
  <r>
    <x v="3"/>
    <n v="1185732"/>
    <x v="316"/>
    <x v="3"/>
    <x v="39"/>
    <x v="42"/>
    <x v="1"/>
    <n v="45.000000000000007"/>
    <x v="48"/>
    <x v="142"/>
    <n v="47250.000000000007"/>
    <n v="0.35"/>
    <x v="0"/>
    <x v="15"/>
  </r>
  <r>
    <x v="3"/>
    <n v="1185732"/>
    <x v="316"/>
    <x v="3"/>
    <x v="39"/>
    <x v="42"/>
    <x v="2"/>
    <n v="40"/>
    <x v="37"/>
    <x v="125"/>
    <n v="27000"/>
    <n v="0.3"/>
    <x v="0"/>
    <x v="1"/>
  </r>
  <r>
    <x v="3"/>
    <n v="1185732"/>
    <x v="316"/>
    <x v="3"/>
    <x v="39"/>
    <x v="42"/>
    <x v="3"/>
    <n v="40"/>
    <x v="36"/>
    <x v="136"/>
    <n v="21000"/>
    <n v="0.3"/>
    <x v="0"/>
    <x v="1"/>
  </r>
  <r>
    <x v="3"/>
    <n v="1185732"/>
    <x v="316"/>
    <x v="3"/>
    <x v="39"/>
    <x v="42"/>
    <x v="4"/>
    <n v="50"/>
    <x v="40"/>
    <x v="124"/>
    <n v="50000"/>
    <n v="0.5"/>
    <x v="0"/>
    <x v="0"/>
  </r>
  <r>
    <x v="3"/>
    <n v="1185732"/>
    <x v="316"/>
    <x v="3"/>
    <x v="39"/>
    <x v="42"/>
    <x v="5"/>
    <n v="55.000000000000007"/>
    <x v="47"/>
    <x v="141"/>
    <n v="82500.000000000015"/>
    <n v="0.4"/>
    <x v="0"/>
    <x v="4"/>
  </r>
  <r>
    <x v="3"/>
    <n v="1185732"/>
    <x v="348"/>
    <x v="3"/>
    <x v="39"/>
    <x v="42"/>
    <x v="0"/>
    <n v="50"/>
    <x v="27"/>
    <x v="47"/>
    <n v="78750"/>
    <n v="0.3"/>
    <x v="0"/>
    <x v="0"/>
  </r>
  <r>
    <x v="3"/>
    <n v="1185732"/>
    <x v="348"/>
    <x v="3"/>
    <x v="39"/>
    <x v="42"/>
    <x v="1"/>
    <n v="45.000000000000007"/>
    <x v="48"/>
    <x v="142"/>
    <n v="47250.000000000007"/>
    <n v="0.35"/>
    <x v="0"/>
    <x v="15"/>
  </r>
  <r>
    <x v="3"/>
    <n v="1185732"/>
    <x v="348"/>
    <x v="3"/>
    <x v="39"/>
    <x v="42"/>
    <x v="2"/>
    <n v="40"/>
    <x v="37"/>
    <x v="125"/>
    <n v="27000"/>
    <n v="0.3"/>
    <x v="0"/>
    <x v="1"/>
  </r>
  <r>
    <x v="3"/>
    <n v="1185732"/>
    <x v="348"/>
    <x v="3"/>
    <x v="39"/>
    <x v="42"/>
    <x v="3"/>
    <n v="40"/>
    <x v="40"/>
    <x v="135"/>
    <n v="24000"/>
    <n v="0.3"/>
    <x v="0"/>
    <x v="1"/>
  </r>
  <r>
    <x v="3"/>
    <n v="1185732"/>
    <x v="348"/>
    <x v="3"/>
    <x v="39"/>
    <x v="42"/>
    <x v="4"/>
    <n v="50"/>
    <x v="36"/>
    <x v="132"/>
    <n v="43750"/>
    <n v="0.5"/>
    <x v="0"/>
    <x v="0"/>
  </r>
  <r>
    <x v="3"/>
    <n v="1185732"/>
    <x v="348"/>
    <x v="3"/>
    <x v="39"/>
    <x v="42"/>
    <x v="5"/>
    <n v="55.000000000000007"/>
    <x v="44"/>
    <x v="137"/>
    <n v="77000.000000000015"/>
    <n v="0.4"/>
    <x v="0"/>
    <x v="4"/>
  </r>
  <r>
    <x v="3"/>
    <n v="1185732"/>
    <x v="380"/>
    <x v="3"/>
    <x v="39"/>
    <x v="42"/>
    <x v="0"/>
    <n v="35"/>
    <x v="33"/>
    <x v="158"/>
    <n v="49875"/>
    <n v="0.3"/>
    <x v="0"/>
    <x v="8"/>
  </r>
  <r>
    <x v="3"/>
    <n v="1185732"/>
    <x v="380"/>
    <x v="3"/>
    <x v="39"/>
    <x v="42"/>
    <x v="1"/>
    <n v="30.000000000000011"/>
    <x v="43"/>
    <x v="375"/>
    <n v="26250.000000000007"/>
    <n v="0.35"/>
    <x v="0"/>
    <x v="63"/>
  </r>
  <r>
    <x v="3"/>
    <n v="1185732"/>
    <x v="380"/>
    <x v="3"/>
    <x v="39"/>
    <x v="42"/>
    <x v="2"/>
    <n v="25.000000000000007"/>
    <x v="42"/>
    <x v="361"/>
    <n v="11250.000000000002"/>
    <n v="0.3"/>
    <x v="0"/>
    <x v="44"/>
  </r>
  <r>
    <x v="3"/>
    <n v="1185732"/>
    <x v="380"/>
    <x v="3"/>
    <x v="39"/>
    <x v="42"/>
    <x v="3"/>
    <n v="25.000000000000007"/>
    <x v="35"/>
    <x v="693"/>
    <n v="9375.0000000000018"/>
    <n v="0.3"/>
    <x v="0"/>
    <x v="44"/>
  </r>
  <r>
    <x v="3"/>
    <n v="1185732"/>
    <x v="380"/>
    <x v="3"/>
    <x v="39"/>
    <x v="42"/>
    <x v="4"/>
    <n v="35"/>
    <x v="35"/>
    <x v="317"/>
    <n v="21875"/>
    <n v="0.5"/>
    <x v="0"/>
    <x v="8"/>
  </r>
  <r>
    <x v="3"/>
    <n v="1185732"/>
    <x v="380"/>
    <x v="3"/>
    <x v="39"/>
    <x v="42"/>
    <x v="5"/>
    <n v="40"/>
    <x v="40"/>
    <x v="135"/>
    <n v="32000"/>
    <n v="0.4"/>
    <x v="0"/>
    <x v="1"/>
  </r>
  <r>
    <x v="3"/>
    <n v="1185732"/>
    <x v="409"/>
    <x v="3"/>
    <x v="39"/>
    <x v="42"/>
    <x v="0"/>
    <n v="44.999999999999993"/>
    <x v="47"/>
    <x v="318"/>
    <n v="50624.999999999993"/>
    <n v="0.3"/>
    <x v="0"/>
    <x v="39"/>
  </r>
  <r>
    <x v="3"/>
    <n v="1185732"/>
    <x v="409"/>
    <x v="3"/>
    <x v="39"/>
    <x v="42"/>
    <x v="1"/>
    <n v="35"/>
    <x v="37"/>
    <x v="122"/>
    <n v="27562.5"/>
    <n v="0.35"/>
    <x v="0"/>
    <x v="8"/>
  </r>
  <r>
    <x v="3"/>
    <n v="1185732"/>
    <x v="409"/>
    <x v="3"/>
    <x v="39"/>
    <x v="42"/>
    <x v="2"/>
    <n v="35"/>
    <x v="35"/>
    <x v="317"/>
    <n v="13125"/>
    <n v="0.3"/>
    <x v="0"/>
    <x v="8"/>
  </r>
  <r>
    <x v="3"/>
    <n v="1185732"/>
    <x v="409"/>
    <x v="3"/>
    <x v="39"/>
    <x v="42"/>
    <x v="3"/>
    <n v="35"/>
    <x v="35"/>
    <x v="317"/>
    <n v="13125"/>
    <n v="0.3"/>
    <x v="0"/>
    <x v="8"/>
  </r>
  <r>
    <x v="3"/>
    <n v="1185732"/>
    <x v="409"/>
    <x v="3"/>
    <x v="39"/>
    <x v="42"/>
    <x v="4"/>
    <n v="44.999999999999993"/>
    <x v="35"/>
    <x v="351"/>
    <n v="28124.999999999996"/>
    <n v="0.5"/>
    <x v="0"/>
    <x v="39"/>
  </r>
  <r>
    <x v="3"/>
    <n v="1185732"/>
    <x v="409"/>
    <x v="3"/>
    <x v="39"/>
    <x v="42"/>
    <x v="5"/>
    <n v="49.999999999999986"/>
    <x v="43"/>
    <x v="578"/>
    <n v="49999.999999999993"/>
    <n v="0.4"/>
    <x v="0"/>
    <x v="48"/>
  </r>
  <r>
    <x v="3"/>
    <n v="1185732"/>
    <x v="440"/>
    <x v="3"/>
    <x v="39"/>
    <x v="42"/>
    <x v="0"/>
    <n v="44.999999999999993"/>
    <x v="46"/>
    <x v="521"/>
    <n v="53999.999999999993"/>
    <n v="0.3"/>
    <x v="0"/>
    <x v="39"/>
  </r>
  <r>
    <x v="3"/>
    <n v="1185732"/>
    <x v="440"/>
    <x v="3"/>
    <x v="39"/>
    <x v="42"/>
    <x v="1"/>
    <n v="35"/>
    <x v="48"/>
    <x v="204"/>
    <n v="36750"/>
    <n v="0.35"/>
    <x v="0"/>
    <x v="8"/>
  </r>
  <r>
    <x v="3"/>
    <n v="1185732"/>
    <x v="440"/>
    <x v="3"/>
    <x v="39"/>
    <x v="42"/>
    <x v="2"/>
    <n v="35"/>
    <x v="82"/>
    <x v="694"/>
    <n v="25725"/>
    <n v="0.3"/>
    <x v="0"/>
    <x v="8"/>
  </r>
  <r>
    <x v="3"/>
    <n v="1185732"/>
    <x v="440"/>
    <x v="3"/>
    <x v="39"/>
    <x v="42"/>
    <x v="3"/>
    <n v="35"/>
    <x v="37"/>
    <x v="122"/>
    <n v="23625"/>
    <n v="0.3"/>
    <x v="0"/>
    <x v="8"/>
  </r>
  <r>
    <x v="3"/>
    <n v="1185732"/>
    <x v="440"/>
    <x v="3"/>
    <x v="39"/>
    <x v="42"/>
    <x v="4"/>
    <n v="60"/>
    <x v="40"/>
    <x v="150"/>
    <n v="60000"/>
    <n v="0.5"/>
    <x v="0"/>
    <x v="3"/>
  </r>
  <r>
    <x v="3"/>
    <n v="1185732"/>
    <x v="440"/>
    <x v="3"/>
    <x v="39"/>
    <x v="42"/>
    <x v="5"/>
    <n v="64.999999999999986"/>
    <x v="48"/>
    <x v="151"/>
    <n v="77999.999999999985"/>
    <n v="0.4"/>
    <x v="0"/>
    <x v="16"/>
  </r>
  <r>
    <x v="3"/>
    <n v="1185732"/>
    <x v="469"/>
    <x v="3"/>
    <x v="39"/>
    <x v="42"/>
    <x v="0"/>
    <n v="60"/>
    <x v="20"/>
    <x v="77"/>
    <n v="99000"/>
    <n v="0.3"/>
    <x v="0"/>
    <x v="3"/>
  </r>
  <r>
    <x v="3"/>
    <n v="1185732"/>
    <x v="469"/>
    <x v="3"/>
    <x v="39"/>
    <x v="42"/>
    <x v="1"/>
    <n v="50"/>
    <x v="44"/>
    <x v="160"/>
    <n v="61249.999999999993"/>
    <n v="0.35"/>
    <x v="0"/>
    <x v="0"/>
  </r>
  <r>
    <x v="3"/>
    <n v="1185732"/>
    <x v="469"/>
    <x v="3"/>
    <x v="39"/>
    <x v="42"/>
    <x v="2"/>
    <n v="50"/>
    <x v="48"/>
    <x v="149"/>
    <n v="45000"/>
    <n v="0.3"/>
    <x v="0"/>
    <x v="0"/>
  </r>
  <r>
    <x v="3"/>
    <n v="1185732"/>
    <x v="469"/>
    <x v="3"/>
    <x v="39"/>
    <x v="42"/>
    <x v="3"/>
    <n v="50"/>
    <x v="43"/>
    <x v="145"/>
    <n v="37500"/>
    <n v="0.3"/>
    <x v="0"/>
    <x v="0"/>
  </r>
  <r>
    <x v="3"/>
    <n v="1185732"/>
    <x v="469"/>
    <x v="3"/>
    <x v="39"/>
    <x v="42"/>
    <x v="4"/>
    <n v="60"/>
    <x v="43"/>
    <x v="149"/>
    <n v="75000"/>
    <n v="0.5"/>
    <x v="0"/>
    <x v="3"/>
  </r>
  <r>
    <x v="3"/>
    <n v="1185732"/>
    <x v="469"/>
    <x v="3"/>
    <x v="39"/>
    <x v="42"/>
    <x v="5"/>
    <n v="64.999999999999986"/>
    <x v="44"/>
    <x v="695"/>
    <n v="90999.999999999985"/>
    <n v="0.4"/>
    <x v="0"/>
    <x v="16"/>
  </r>
  <r>
    <x v="3"/>
    <n v="1185732"/>
    <x v="174"/>
    <x v="3"/>
    <x v="39"/>
    <x v="42"/>
    <x v="0"/>
    <n v="35"/>
    <x v="23"/>
    <x v="160"/>
    <n v="70000"/>
    <n v="0.4"/>
    <x v="0"/>
    <x v="8"/>
  </r>
  <r>
    <x v="3"/>
    <n v="1185732"/>
    <x v="174"/>
    <x v="3"/>
    <x v="39"/>
    <x v="42"/>
    <x v="1"/>
    <n v="35"/>
    <x v="48"/>
    <x v="204"/>
    <n v="42000"/>
    <n v="0.4"/>
    <x v="0"/>
    <x v="8"/>
  </r>
  <r>
    <x v="3"/>
    <n v="1185732"/>
    <x v="174"/>
    <x v="3"/>
    <x v="39"/>
    <x v="42"/>
    <x v="2"/>
    <n v="25.000000000000007"/>
    <x v="48"/>
    <x v="384"/>
    <n v="26250.000000000004"/>
    <n v="0.35"/>
    <x v="0"/>
    <x v="44"/>
  </r>
  <r>
    <x v="3"/>
    <n v="1185732"/>
    <x v="174"/>
    <x v="3"/>
    <x v="39"/>
    <x v="42"/>
    <x v="3"/>
    <n v="30.000000000000004"/>
    <x v="42"/>
    <x v="354"/>
    <n v="15750.000000000002"/>
    <n v="0.35"/>
    <x v="0"/>
    <x v="18"/>
  </r>
  <r>
    <x v="3"/>
    <n v="1185732"/>
    <x v="174"/>
    <x v="3"/>
    <x v="39"/>
    <x v="42"/>
    <x v="4"/>
    <n v="44.999999999999993"/>
    <x v="40"/>
    <x v="696"/>
    <n v="26999.999999999996"/>
    <n v="0.3"/>
    <x v="0"/>
    <x v="39"/>
  </r>
  <r>
    <x v="3"/>
    <n v="1185732"/>
    <x v="174"/>
    <x v="3"/>
    <x v="39"/>
    <x v="42"/>
    <x v="5"/>
    <n v="35"/>
    <x v="48"/>
    <x v="204"/>
    <n v="42000"/>
    <n v="0.4"/>
    <x v="0"/>
    <x v="8"/>
  </r>
  <r>
    <x v="3"/>
    <n v="1185732"/>
    <x v="205"/>
    <x v="3"/>
    <x v="39"/>
    <x v="42"/>
    <x v="0"/>
    <n v="35"/>
    <x v="20"/>
    <x v="170"/>
    <n v="77000"/>
    <n v="0.4"/>
    <x v="0"/>
    <x v="8"/>
  </r>
  <r>
    <x v="3"/>
    <n v="1185732"/>
    <x v="205"/>
    <x v="3"/>
    <x v="39"/>
    <x v="42"/>
    <x v="1"/>
    <n v="35"/>
    <x v="40"/>
    <x v="136"/>
    <n v="28000"/>
    <n v="0.4"/>
    <x v="0"/>
    <x v="8"/>
  </r>
  <r>
    <x v="3"/>
    <n v="1185732"/>
    <x v="205"/>
    <x v="3"/>
    <x v="39"/>
    <x v="42"/>
    <x v="2"/>
    <n v="25.000000000000007"/>
    <x v="43"/>
    <x v="459"/>
    <n v="21875.000000000004"/>
    <n v="0.35"/>
    <x v="0"/>
    <x v="44"/>
  </r>
  <r>
    <x v="3"/>
    <n v="1185732"/>
    <x v="205"/>
    <x v="3"/>
    <x v="40"/>
    <x v="43"/>
    <x v="3"/>
    <n v="30.000000000000004"/>
    <x v="35"/>
    <x v="361"/>
    <n v="13125.000000000002"/>
    <n v="0.35"/>
    <x v="0"/>
    <x v="18"/>
  </r>
  <r>
    <x v="3"/>
    <n v="1185732"/>
    <x v="205"/>
    <x v="3"/>
    <x v="40"/>
    <x v="43"/>
    <x v="4"/>
    <n v="44.999999999999993"/>
    <x v="40"/>
    <x v="696"/>
    <n v="26999.999999999996"/>
    <n v="0.3"/>
    <x v="0"/>
    <x v="39"/>
  </r>
  <r>
    <x v="3"/>
    <n v="1185732"/>
    <x v="205"/>
    <x v="3"/>
    <x v="40"/>
    <x v="43"/>
    <x v="5"/>
    <n v="19.999999999999996"/>
    <x v="48"/>
    <x v="613"/>
    <n v="24000"/>
    <n v="0.4"/>
    <x v="0"/>
    <x v="43"/>
  </r>
  <r>
    <x v="3"/>
    <n v="1185732"/>
    <x v="214"/>
    <x v="3"/>
    <x v="40"/>
    <x v="43"/>
    <x v="0"/>
    <n v="25.000000000000007"/>
    <x v="66"/>
    <x v="373"/>
    <n v="52000.000000000022"/>
    <n v="0.4"/>
    <x v="0"/>
    <x v="42"/>
  </r>
  <r>
    <x v="3"/>
    <n v="1185732"/>
    <x v="214"/>
    <x v="3"/>
    <x v="40"/>
    <x v="43"/>
    <x v="1"/>
    <n v="25.000000000000007"/>
    <x v="37"/>
    <x v="667"/>
    <n v="22500.000000000007"/>
    <n v="0.4"/>
    <x v="0"/>
    <x v="44"/>
  </r>
  <r>
    <x v="3"/>
    <n v="1185732"/>
    <x v="214"/>
    <x v="3"/>
    <x v="40"/>
    <x v="43"/>
    <x v="2"/>
    <n v="15.000000000000002"/>
    <x v="34"/>
    <x v="503"/>
    <n v="14437.500000000002"/>
    <n v="0.35"/>
    <x v="0"/>
    <x v="64"/>
  </r>
  <r>
    <x v="3"/>
    <n v="1185732"/>
    <x v="214"/>
    <x v="3"/>
    <x v="40"/>
    <x v="43"/>
    <x v="3"/>
    <n v="19.999999999999996"/>
    <x v="35"/>
    <x v="359"/>
    <n v="8749.9999999999982"/>
    <n v="0.35"/>
    <x v="0"/>
    <x v="43"/>
  </r>
  <r>
    <x v="3"/>
    <n v="1185732"/>
    <x v="214"/>
    <x v="3"/>
    <x v="40"/>
    <x v="43"/>
    <x v="4"/>
    <n v="35"/>
    <x v="36"/>
    <x v="183"/>
    <n v="18375"/>
    <n v="0.3"/>
    <x v="0"/>
    <x v="8"/>
  </r>
  <r>
    <x v="3"/>
    <n v="1185732"/>
    <x v="214"/>
    <x v="3"/>
    <x v="40"/>
    <x v="43"/>
    <x v="5"/>
    <n v="25.000000000000007"/>
    <x v="34"/>
    <x v="392"/>
    <n v="27500.000000000007"/>
    <n v="0.4"/>
    <x v="0"/>
    <x v="44"/>
  </r>
  <r>
    <x v="3"/>
    <n v="1185732"/>
    <x v="233"/>
    <x v="3"/>
    <x v="40"/>
    <x v="43"/>
    <x v="0"/>
    <n v="25.000000000000007"/>
    <x v="23"/>
    <x v="382"/>
    <n v="50000.000000000015"/>
    <n v="0.4"/>
    <x v="0"/>
    <x v="44"/>
  </r>
  <r>
    <x v="3"/>
    <n v="1185732"/>
    <x v="233"/>
    <x v="3"/>
    <x v="40"/>
    <x v="43"/>
    <x v="1"/>
    <n v="25.000000000000007"/>
    <x v="40"/>
    <x v="678"/>
    <n v="20000.000000000007"/>
    <n v="0.4"/>
    <x v="0"/>
    <x v="42"/>
  </r>
  <r>
    <x v="3"/>
    <n v="1185732"/>
    <x v="233"/>
    <x v="3"/>
    <x v="40"/>
    <x v="43"/>
    <x v="2"/>
    <n v="15.000000000000002"/>
    <x v="40"/>
    <x v="302"/>
    <n v="10500"/>
    <n v="0.35"/>
    <x v="0"/>
    <x v="64"/>
  </r>
  <r>
    <x v="3"/>
    <n v="1185732"/>
    <x v="233"/>
    <x v="3"/>
    <x v="40"/>
    <x v="43"/>
    <x v="3"/>
    <n v="19.999999999999996"/>
    <x v="35"/>
    <x v="359"/>
    <n v="8749.9999999999982"/>
    <n v="0.35"/>
    <x v="0"/>
    <x v="43"/>
  </r>
  <r>
    <x v="3"/>
    <n v="1185732"/>
    <x v="233"/>
    <x v="3"/>
    <x v="40"/>
    <x v="43"/>
    <x v="4"/>
    <n v="65"/>
    <x v="42"/>
    <x v="148"/>
    <n v="29250"/>
    <n v="0.3"/>
    <x v="0"/>
    <x v="5"/>
  </r>
  <r>
    <x v="3"/>
    <n v="1185732"/>
    <x v="233"/>
    <x v="3"/>
    <x v="40"/>
    <x v="43"/>
    <x v="5"/>
    <n v="50"/>
    <x v="34"/>
    <x v="199"/>
    <n v="55000"/>
    <n v="0.4"/>
    <x v="0"/>
    <x v="0"/>
  </r>
  <r>
    <x v="3"/>
    <n v="1185732"/>
    <x v="264"/>
    <x v="3"/>
    <x v="40"/>
    <x v="43"/>
    <x v="0"/>
    <n v="60"/>
    <x v="61"/>
    <x v="697"/>
    <n v="130800"/>
    <n v="0.4"/>
    <x v="0"/>
    <x v="3"/>
  </r>
  <r>
    <x v="3"/>
    <n v="1185732"/>
    <x v="264"/>
    <x v="3"/>
    <x v="40"/>
    <x v="43"/>
    <x v="1"/>
    <n v="40"/>
    <x v="43"/>
    <x v="124"/>
    <n v="40000"/>
    <n v="0.4"/>
    <x v="0"/>
    <x v="1"/>
  </r>
  <r>
    <x v="3"/>
    <n v="1185732"/>
    <x v="264"/>
    <x v="3"/>
    <x v="40"/>
    <x v="43"/>
    <x v="2"/>
    <n v="35"/>
    <x v="37"/>
    <x v="122"/>
    <n v="27562.5"/>
    <n v="0.35"/>
    <x v="0"/>
    <x v="8"/>
  </r>
  <r>
    <x v="3"/>
    <n v="1185732"/>
    <x v="264"/>
    <x v="3"/>
    <x v="40"/>
    <x v="43"/>
    <x v="3"/>
    <n v="35"/>
    <x v="36"/>
    <x v="183"/>
    <n v="21437.5"/>
    <n v="0.35"/>
    <x v="0"/>
    <x v="8"/>
  </r>
  <r>
    <x v="3"/>
    <n v="1185732"/>
    <x v="264"/>
    <x v="3"/>
    <x v="40"/>
    <x v="43"/>
    <x v="4"/>
    <n v="44.999999999999993"/>
    <x v="40"/>
    <x v="696"/>
    <n v="26999.999999999996"/>
    <n v="0.3"/>
    <x v="0"/>
    <x v="39"/>
  </r>
  <r>
    <x v="3"/>
    <n v="1185732"/>
    <x v="264"/>
    <x v="3"/>
    <x v="40"/>
    <x v="43"/>
    <x v="5"/>
    <n v="54.999999999999993"/>
    <x v="45"/>
    <x v="409"/>
    <n v="71499.999999999985"/>
    <n v="0.4"/>
    <x v="0"/>
    <x v="13"/>
  </r>
  <r>
    <x v="3"/>
    <n v="1185732"/>
    <x v="294"/>
    <x v="3"/>
    <x v="40"/>
    <x v="43"/>
    <x v="0"/>
    <n v="40"/>
    <x v="30"/>
    <x v="328"/>
    <n v="92000"/>
    <n v="0.4"/>
    <x v="0"/>
    <x v="1"/>
  </r>
  <r>
    <x v="3"/>
    <n v="1185732"/>
    <x v="294"/>
    <x v="3"/>
    <x v="40"/>
    <x v="43"/>
    <x v="1"/>
    <n v="35.000000000000007"/>
    <x v="45"/>
    <x v="400"/>
    <n v="45500.000000000015"/>
    <n v="0.4"/>
    <x v="0"/>
    <x v="62"/>
  </r>
  <r>
    <x v="3"/>
    <n v="1185732"/>
    <x v="294"/>
    <x v="3"/>
    <x v="40"/>
    <x v="43"/>
    <x v="2"/>
    <n v="30.000000000000004"/>
    <x v="40"/>
    <x v="385"/>
    <n v="21000"/>
    <n v="0.35"/>
    <x v="0"/>
    <x v="18"/>
  </r>
  <r>
    <x v="3"/>
    <n v="1185732"/>
    <x v="294"/>
    <x v="3"/>
    <x v="40"/>
    <x v="43"/>
    <x v="3"/>
    <n v="30.000000000000004"/>
    <x v="36"/>
    <x v="307"/>
    <n v="18375"/>
    <n v="0.35"/>
    <x v="0"/>
    <x v="18"/>
  </r>
  <r>
    <x v="3"/>
    <n v="1185732"/>
    <x v="294"/>
    <x v="3"/>
    <x v="40"/>
    <x v="43"/>
    <x v="4"/>
    <n v="40"/>
    <x v="36"/>
    <x v="136"/>
    <n v="21000"/>
    <n v="0.3"/>
    <x v="0"/>
    <x v="1"/>
  </r>
  <r>
    <x v="3"/>
    <n v="1185732"/>
    <x v="294"/>
    <x v="3"/>
    <x v="40"/>
    <x v="43"/>
    <x v="5"/>
    <n v="60.000000000000007"/>
    <x v="45"/>
    <x v="403"/>
    <n v="78000.000000000015"/>
    <n v="0.4"/>
    <x v="0"/>
    <x v="12"/>
  </r>
  <r>
    <x v="3"/>
    <n v="1185732"/>
    <x v="323"/>
    <x v="3"/>
    <x v="40"/>
    <x v="43"/>
    <x v="0"/>
    <n v="55.000000000000007"/>
    <x v="20"/>
    <x v="440"/>
    <n v="121000.00000000003"/>
    <n v="0.4"/>
    <x v="0"/>
    <x v="4"/>
  </r>
  <r>
    <x v="3"/>
    <n v="1185732"/>
    <x v="323"/>
    <x v="3"/>
    <x v="40"/>
    <x v="43"/>
    <x v="1"/>
    <n v="50.000000000000014"/>
    <x v="48"/>
    <x v="193"/>
    <n v="60000.000000000015"/>
    <n v="0.4"/>
    <x v="0"/>
    <x v="35"/>
  </r>
  <r>
    <x v="3"/>
    <n v="1185732"/>
    <x v="323"/>
    <x v="3"/>
    <x v="40"/>
    <x v="43"/>
    <x v="2"/>
    <n v="45"/>
    <x v="37"/>
    <x v="179"/>
    <n v="35437.5"/>
    <n v="0.35"/>
    <x v="0"/>
    <x v="2"/>
  </r>
  <r>
    <x v="3"/>
    <n v="1185732"/>
    <x v="323"/>
    <x v="3"/>
    <x v="40"/>
    <x v="43"/>
    <x v="3"/>
    <n v="45"/>
    <x v="36"/>
    <x v="122"/>
    <n v="27562.5"/>
    <n v="0.35"/>
    <x v="0"/>
    <x v="2"/>
  </r>
  <r>
    <x v="3"/>
    <n v="1185732"/>
    <x v="323"/>
    <x v="3"/>
    <x v="40"/>
    <x v="43"/>
    <x v="4"/>
    <n v="55.000000000000007"/>
    <x v="40"/>
    <x v="131"/>
    <n v="33000"/>
    <n v="0.3"/>
    <x v="0"/>
    <x v="4"/>
  </r>
  <r>
    <x v="3"/>
    <n v="1185732"/>
    <x v="323"/>
    <x v="3"/>
    <x v="40"/>
    <x v="43"/>
    <x v="5"/>
    <n v="60.000000000000007"/>
    <x v="47"/>
    <x v="224"/>
    <n v="90000.000000000015"/>
    <n v="0.4"/>
    <x v="0"/>
    <x v="12"/>
  </r>
  <r>
    <x v="3"/>
    <n v="1185732"/>
    <x v="355"/>
    <x v="3"/>
    <x v="40"/>
    <x v="43"/>
    <x v="0"/>
    <n v="50"/>
    <x v="27"/>
    <x v="47"/>
    <n v="105000"/>
    <n v="0.4"/>
    <x v="0"/>
    <x v="0"/>
  </r>
  <r>
    <x v="3"/>
    <n v="1185732"/>
    <x v="355"/>
    <x v="3"/>
    <x v="40"/>
    <x v="43"/>
    <x v="1"/>
    <n v="45.000000000000007"/>
    <x v="48"/>
    <x v="142"/>
    <n v="54000.000000000015"/>
    <n v="0.4"/>
    <x v="0"/>
    <x v="15"/>
  </r>
  <r>
    <x v="3"/>
    <n v="1185732"/>
    <x v="355"/>
    <x v="3"/>
    <x v="40"/>
    <x v="43"/>
    <x v="2"/>
    <n v="40"/>
    <x v="37"/>
    <x v="125"/>
    <n v="31499.999999999996"/>
    <n v="0.35"/>
    <x v="0"/>
    <x v="1"/>
  </r>
  <r>
    <x v="3"/>
    <n v="1185732"/>
    <x v="355"/>
    <x v="3"/>
    <x v="40"/>
    <x v="43"/>
    <x v="3"/>
    <n v="40"/>
    <x v="40"/>
    <x v="135"/>
    <n v="28000"/>
    <n v="0.35"/>
    <x v="0"/>
    <x v="1"/>
  </r>
  <r>
    <x v="3"/>
    <n v="1185732"/>
    <x v="355"/>
    <x v="3"/>
    <x v="40"/>
    <x v="43"/>
    <x v="4"/>
    <n v="50"/>
    <x v="36"/>
    <x v="132"/>
    <n v="26250"/>
    <n v="0.3"/>
    <x v="0"/>
    <x v="0"/>
  </r>
  <r>
    <x v="3"/>
    <n v="1185732"/>
    <x v="355"/>
    <x v="3"/>
    <x v="40"/>
    <x v="43"/>
    <x v="5"/>
    <n v="55.000000000000007"/>
    <x v="44"/>
    <x v="137"/>
    <n v="77000.000000000015"/>
    <n v="0.4"/>
    <x v="0"/>
    <x v="4"/>
  </r>
  <r>
    <x v="3"/>
    <n v="1185732"/>
    <x v="387"/>
    <x v="3"/>
    <x v="40"/>
    <x v="43"/>
    <x v="0"/>
    <n v="35"/>
    <x v="33"/>
    <x v="158"/>
    <n v="66500"/>
    <n v="0.4"/>
    <x v="0"/>
    <x v="8"/>
  </r>
  <r>
    <x v="3"/>
    <n v="1185732"/>
    <x v="387"/>
    <x v="3"/>
    <x v="40"/>
    <x v="43"/>
    <x v="1"/>
    <n v="30.000000000000011"/>
    <x v="34"/>
    <x v="637"/>
    <n v="33000.000000000015"/>
    <n v="0.4"/>
    <x v="0"/>
    <x v="63"/>
  </r>
  <r>
    <x v="3"/>
    <n v="1185732"/>
    <x v="387"/>
    <x v="3"/>
    <x v="40"/>
    <x v="43"/>
    <x v="2"/>
    <n v="25.000000000000007"/>
    <x v="36"/>
    <x v="688"/>
    <n v="15312.500000000004"/>
    <n v="0.35"/>
    <x v="0"/>
    <x v="42"/>
  </r>
  <r>
    <x v="3"/>
    <n v="1185732"/>
    <x v="387"/>
    <x v="3"/>
    <x v="40"/>
    <x v="43"/>
    <x v="3"/>
    <n v="25.000000000000007"/>
    <x v="42"/>
    <x v="361"/>
    <n v="13125.000000000002"/>
    <n v="0.35"/>
    <x v="0"/>
    <x v="44"/>
  </r>
  <r>
    <x v="3"/>
    <n v="1185732"/>
    <x v="387"/>
    <x v="3"/>
    <x v="40"/>
    <x v="43"/>
    <x v="4"/>
    <n v="35"/>
    <x v="42"/>
    <x v="304"/>
    <n v="15750"/>
    <n v="0.3"/>
    <x v="0"/>
    <x v="8"/>
  </r>
  <r>
    <x v="3"/>
    <n v="1185732"/>
    <x v="387"/>
    <x v="3"/>
    <x v="40"/>
    <x v="43"/>
    <x v="5"/>
    <n v="40"/>
    <x v="37"/>
    <x v="125"/>
    <n v="36000"/>
    <n v="0.4"/>
    <x v="0"/>
    <x v="1"/>
  </r>
  <r>
    <x v="3"/>
    <n v="1185732"/>
    <x v="416"/>
    <x v="3"/>
    <x v="40"/>
    <x v="43"/>
    <x v="0"/>
    <n v="44.999999999999993"/>
    <x v="46"/>
    <x v="521"/>
    <n v="71999.999999999985"/>
    <n v="0.4"/>
    <x v="0"/>
    <x v="39"/>
  </r>
  <r>
    <x v="3"/>
    <n v="1185732"/>
    <x v="416"/>
    <x v="3"/>
    <x v="40"/>
    <x v="43"/>
    <x v="1"/>
    <n v="35"/>
    <x v="43"/>
    <x v="132"/>
    <n v="35000"/>
    <n v="0.4"/>
    <x v="0"/>
    <x v="8"/>
  </r>
  <r>
    <x v="3"/>
    <n v="1185732"/>
    <x v="416"/>
    <x v="3"/>
    <x v="40"/>
    <x v="43"/>
    <x v="2"/>
    <n v="35"/>
    <x v="42"/>
    <x v="304"/>
    <n v="18375"/>
    <n v="0.35"/>
    <x v="0"/>
    <x v="8"/>
  </r>
  <r>
    <x v="3"/>
    <n v="1185732"/>
    <x v="416"/>
    <x v="3"/>
    <x v="40"/>
    <x v="43"/>
    <x v="3"/>
    <n v="35"/>
    <x v="42"/>
    <x v="304"/>
    <n v="18375"/>
    <n v="0.35"/>
    <x v="0"/>
    <x v="8"/>
  </r>
  <r>
    <x v="3"/>
    <n v="1185732"/>
    <x v="416"/>
    <x v="3"/>
    <x v="40"/>
    <x v="43"/>
    <x v="4"/>
    <n v="44.999999999999993"/>
    <x v="42"/>
    <x v="303"/>
    <n v="20249.999999999996"/>
    <n v="0.3"/>
    <x v="0"/>
    <x v="37"/>
  </r>
  <r>
    <x v="3"/>
    <n v="1185732"/>
    <x v="416"/>
    <x v="3"/>
    <x v="40"/>
    <x v="43"/>
    <x v="5"/>
    <n v="49.999999999999986"/>
    <x v="34"/>
    <x v="371"/>
    <n v="54999.999999999993"/>
    <n v="0.4"/>
    <x v="0"/>
    <x v="48"/>
  </r>
  <r>
    <x v="3"/>
    <n v="1185732"/>
    <x v="447"/>
    <x v="3"/>
    <x v="40"/>
    <x v="43"/>
    <x v="0"/>
    <n v="44.999999999999993"/>
    <x v="32"/>
    <x v="633"/>
    <n v="76499.999999999985"/>
    <n v="0.4"/>
    <x v="0"/>
    <x v="39"/>
  </r>
  <r>
    <x v="3"/>
    <n v="1185732"/>
    <x v="447"/>
    <x v="3"/>
    <x v="40"/>
    <x v="43"/>
    <x v="1"/>
    <n v="35"/>
    <x v="45"/>
    <x v="166"/>
    <n v="45500"/>
    <n v="0.4"/>
    <x v="0"/>
    <x v="8"/>
  </r>
  <r>
    <x v="3"/>
    <n v="1185732"/>
    <x v="447"/>
    <x v="3"/>
    <x v="40"/>
    <x v="43"/>
    <x v="2"/>
    <n v="35"/>
    <x v="83"/>
    <x v="698"/>
    <n v="33075"/>
    <n v="0.35"/>
    <x v="0"/>
    <x v="8"/>
  </r>
  <r>
    <x v="3"/>
    <n v="1185732"/>
    <x v="447"/>
    <x v="3"/>
    <x v="40"/>
    <x v="43"/>
    <x v="3"/>
    <n v="35"/>
    <x v="34"/>
    <x v="119"/>
    <n v="33687.5"/>
    <n v="0.35"/>
    <x v="0"/>
    <x v="8"/>
  </r>
  <r>
    <x v="3"/>
    <n v="1185732"/>
    <x v="447"/>
    <x v="3"/>
    <x v="40"/>
    <x v="43"/>
    <x v="4"/>
    <n v="60"/>
    <x v="43"/>
    <x v="149"/>
    <n v="45000"/>
    <n v="0.3"/>
    <x v="0"/>
    <x v="3"/>
  </r>
  <r>
    <x v="3"/>
    <n v="1185732"/>
    <x v="447"/>
    <x v="3"/>
    <x v="40"/>
    <x v="43"/>
    <x v="5"/>
    <n v="64.999999999999986"/>
    <x v="44"/>
    <x v="695"/>
    <n v="90999.999999999985"/>
    <n v="0.4"/>
    <x v="0"/>
    <x v="16"/>
  </r>
  <r>
    <x v="3"/>
    <n v="1185732"/>
    <x v="476"/>
    <x v="3"/>
    <x v="40"/>
    <x v="43"/>
    <x v="0"/>
    <n v="60"/>
    <x v="24"/>
    <x v="11"/>
    <n v="144000"/>
    <n v="0.4"/>
    <x v="0"/>
    <x v="3"/>
  </r>
  <r>
    <x v="3"/>
    <n v="1185732"/>
    <x v="476"/>
    <x v="3"/>
    <x v="40"/>
    <x v="43"/>
    <x v="1"/>
    <n v="50"/>
    <x v="46"/>
    <x v="46"/>
    <n v="80000"/>
    <n v="0.4"/>
    <x v="0"/>
    <x v="0"/>
  </r>
  <r>
    <x v="3"/>
    <n v="1185732"/>
    <x v="476"/>
    <x v="3"/>
    <x v="40"/>
    <x v="43"/>
    <x v="2"/>
    <n v="50"/>
    <x v="44"/>
    <x v="160"/>
    <n v="61249.999999999993"/>
    <n v="0.35"/>
    <x v="0"/>
    <x v="0"/>
  </r>
  <r>
    <x v="3"/>
    <n v="1185732"/>
    <x v="476"/>
    <x v="3"/>
    <x v="40"/>
    <x v="43"/>
    <x v="3"/>
    <n v="50"/>
    <x v="48"/>
    <x v="149"/>
    <n v="52500"/>
    <n v="0.35"/>
    <x v="0"/>
    <x v="0"/>
  </r>
  <r>
    <x v="3"/>
    <n v="1185732"/>
    <x v="476"/>
    <x v="3"/>
    <x v="40"/>
    <x v="43"/>
    <x v="4"/>
    <n v="60"/>
    <x v="48"/>
    <x v="210"/>
    <n v="54000"/>
    <n v="0.3"/>
    <x v="0"/>
    <x v="3"/>
  </r>
  <r>
    <x v="3"/>
    <n v="1185732"/>
    <x v="476"/>
    <x v="3"/>
    <x v="40"/>
    <x v="43"/>
    <x v="5"/>
    <n v="64.999999999999986"/>
    <x v="46"/>
    <x v="699"/>
    <n v="103999.99999999999"/>
    <n v="0.4"/>
    <x v="0"/>
    <x v="16"/>
  </r>
  <r>
    <x v="3"/>
    <n v="1185732"/>
    <x v="181"/>
    <x v="3"/>
    <x v="40"/>
    <x v="43"/>
    <x v="0"/>
    <n v="35"/>
    <x v="23"/>
    <x v="160"/>
    <n v="70000"/>
    <n v="0.4"/>
    <x v="0"/>
    <x v="8"/>
  </r>
  <r>
    <x v="3"/>
    <n v="1185732"/>
    <x v="181"/>
    <x v="3"/>
    <x v="40"/>
    <x v="43"/>
    <x v="1"/>
    <n v="35"/>
    <x v="48"/>
    <x v="204"/>
    <n v="42000"/>
    <n v="0.4"/>
    <x v="0"/>
    <x v="8"/>
  </r>
  <r>
    <x v="3"/>
    <n v="1185732"/>
    <x v="181"/>
    <x v="3"/>
    <x v="40"/>
    <x v="43"/>
    <x v="2"/>
    <n v="25.000000000000007"/>
    <x v="48"/>
    <x v="384"/>
    <n v="30000.000000000007"/>
    <n v="0.4"/>
    <x v="0"/>
    <x v="44"/>
  </r>
  <r>
    <x v="3"/>
    <n v="1185732"/>
    <x v="181"/>
    <x v="3"/>
    <x v="40"/>
    <x v="43"/>
    <x v="3"/>
    <n v="30.000000000000004"/>
    <x v="42"/>
    <x v="354"/>
    <n v="18000.000000000004"/>
    <n v="0.4"/>
    <x v="0"/>
    <x v="18"/>
  </r>
  <r>
    <x v="3"/>
    <n v="1185732"/>
    <x v="181"/>
    <x v="3"/>
    <x v="40"/>
    <x v="43"/>
    <x v="4"/>
    <n v="44.999999999999993"/>
    <x v="40"/>
    <x v="696"/>
    <n v="35999.999999999993"/>
    <n v="0.4"/>
    <x v="0"/>
    <x v="39"/>
  </r>
  <r>
    <x v="3"/>
    <n v="1185732"/>
    <x v="181"/>
    <x v="3"/>
    <x v="40"/>
    <x v="43"/>
    <x v="5"/>
    <n v="35"/>
    <x v="48"/>
    <x v="204"/>
    <n v="42000"/>
    <n v="0.4"/>
    <x v="0"/>
    <x v="8"/>
  </r>
  <r>
    <x v="3"/>
    <n v="1185732"/>
    <x v="212"/>
    <x v="3"/>
    <x v="40"/>
    <x v="43"/>
    <x v="0"/>
    <n v="35"/>
    <x v="20"/>
    <x v="170"/>
    <n v="77000"/>
    <n v="0.4"/>
    <x v="0"/>
    <x v="8"/>
  </r>
  <r>
    <x v="3"/>
    <n v="1185732"/>
    <x v="212"/>
    <x v="3"/>
    <x v="40"/>
    <x v="43"/>
    <x v="1"/>
    <n v="40"/>
    <x v="40"/>
    <x v="135"/>
    <n v="32000"/>
    <n v="0.4"/>
    <x v="0"/>
    <x v="1"/>
  </r>
  <r>
    <x v="3"/>
    <n v="1185732"/>
    <x v="212"/>
    <x v="3"/>
    <x v="40"/>
    <x v="43"/>
    <x v="2"/>
    <n v="30.000000000000004"/>
    <x v="48"/>
    <x v="381"/>
    <n v="36000.000000000007"/>
    <n v="0.4"/>
    <x v="0"/>
    <x v="18"/>
  </r>
  <r>
    <x v="3"/>
    <n v="1185732"/>
    <x v="212"/>
    <x v="0"/>
    <x v="41"/>
    <x v="31"/>
    <x v="3"/>
    <n v="35"/>
    <x v="36"/>
    <x v="183"/>
    <n v="24500"/>
    <n v="0.4"/>
    <x v="0"/>
    <x v="8"/>
  </r>
  <r>
    <x v="3"/>
    <n v="1185732"/>
    <x v="212"/>
    <x v="0"/>
    <x v="41"/>
    <x v="31"/>
    <x v="4"/>
    <n v="49.999999999999993"/>
    <x v="43"/>
    <x v="700"/>
    <n v="50000"/>
    <n v="0.4"/>
    <x v="0"/>
    <x v="23"/>
  </r>
  <r>
    <x v="3"/>
    <n v="1185732"/>
    <x v="212"/>
    <x v="0"/>
    <x v="41"/>
    <x v="31"/>
    <x v="5"/>
    <n v="24.999999999999993"/>
    <x v="44"/>
    <x v="596"/>
    <n v="34999.999999999993"/>
    <n v="0.4"/>
    <x v="0"/>
    <x v="77"/>
  </r>
  <r>
    <x v="3"/>
    <n v="1185732"/>
    <x v="221"/>
    <x v="0"/>
    <x v="41"/>
    <x v="31"/>
    <x v="0"/>
    <n v="30.000000000000004"/>
    <x v="62"/>
    <x v="701"/>
    <n v="68400.000000000015"/>
    <n v="0.4"/>
    <x v="0"/>
    <x v="18"/>
  </r>
  <r>
    <x v="3"/>
    <n v="1185732"/>
    <x v="221"/>
    <x v="0"/>
    <x v="41"/>
    <x v="31"/>
    <x v="1"/>
    <n v="30.000000000000004"/>
    <x v="34"/>
    <x v="190"/>
    <n v="33000.000000000007"/>
    <n v="0.4"/>
    <x v="0"/>
    <x v="18"/>
  </r>
  <r>
    <x v="3"/>
    <n v="1185732"/>
    <x v="221"/>
    <x v="0"/>
    <x v="41"/>
    <x v="31"/>
    <x v="2"/>
    <n v="20"/>
    <x v="45"/>
    <x v="393"/>
    <n v="26000"/>
    <n v="0.4"/>
    <x v="0"/>
    <x v="17"/>
  </r>
  <r>
    <x v="3"/>
    <n v="1185732"/>
    <x v="221"/>
    <x v="0"/>
    <x v="41"/>
    <x v="31"/>
    <x v="3"/>
    <n v="24.999999999999993"/>
    <x v="36"/>
    <x v="702"/>
    <n v="17499.999999999996"/>
    <n v="0.4"/>
    <x v="0"/>
    <x v="77"/>
  </r>
  <r>
    <x v="3"/>
    <n v="1185732"/>
    <x v="221"/>
    <x v="0"/>
    <x v="41"/>
    <x v="31"/>
    <x v="4"/>
    <n v="40"/>
    <x v="37"/>
    <x v="125"/>
    <n v="36000"/>
    <n v="0.4"/>
    <x v="0"/>
    <x v="1"/>
  </r>
  <r>
    <x v="3"/>
    <n v="1185732"/>
    <x v="221"/>
    <x v="0"/>
    <x v="41"/>
    <x v="31"/>
    <x v="5"/>
    <n v="30.000000000000004"/>
    <x v="45"/>
    <x v="404"/>
    <n v="39000.000000000007"/>
    <n v="0.4"/>
    <x v="0"/>
    <x v="18"/>
  </r>
  <r>
    <x v="3"/>
    <n v="1185732"/>
    <x v="240"/>
    <x v="0"/>
    <x v="41"/>
    <x v="31"/>
    <x v="0"/>
    <n v="30.000000000000004"/>
    <x v="20"/>
    <x v="207"/>
    <n v="66000.000000000015"/>
    <n v="0.4"/>
    <x v="0"/>
    <x v="18"/>
  </r>
  <r>
    <x v="3"/>
    <n v="1185732"/>
    <x v="240"/>
    <x v="0"/>
    <x v="41"/>
    <x v="31"/>
    <x v="1"/>
    <n v="30.000000000000004"/>
    <x v="43"/>
    <x v="384"/>
    <n v="30000.000000000007"/>
    <n v="0.4"/>
    <x v="0"/>
    <x v="18"/>
  </r>
  <r>
    <x v="3"/>
    <n v="1185732"/>
    <x v="240"/>
    <x v="0"/>
    <x v="41"/>
    <x v="31"/>
    <x v="2"/>
    <n v="20"/>
    <x v="43"/>
    <x v="120"/>
    <n v="20000"/>
    <n v="0.4"/>
    <x v="0"/>
    <x v="17"/>
  </r>
  <r>
    <x v="3"/>
    <n v="1185732"/>
    <x v="240"/>
    <x v="0"/>
    <x v="41"/>
    <x v="31"/>
    <x v="3"/>
    <n v="24.999999999999993"/>
    <x v="36"/>
    <x v="702"/>
    <n v="17499.999999999996"/>
    <n v="0.4"/>
    <x v="0"/>
    <x v="77"/>
  </r>
  <r>
    <x v="3"/>
    <n v="1185732"/>
    <x v="240"/>
    <x v="0"/>
    <x v="41"/>
    <x v="31"/>
    <x v="4"/>
    <n v="65"/>
    <x v="40"/>
    <x v="197"/>
    <n v="52000"/>
    <n v="0.4"/>
    <x v="0"/>
    <x v="5"/>
  </r>
  <r>
    <x v="3"/>
    <n v="1185732"/>
    <x v="240"/>
    <x v="0"/>
    <x v="41"/>
    <x v="31"/>
    <x v="5"/>
    <n v="50"/>
    <x v="45"/>
    <x v="133"/>
    <n v="65000"/>
    <n v="0.4"/>
    <x v="0"/>
    <x v="0"/>
  </r>
  <r>
    <x v="3"/>
    <n v="1185732"/>
    <x v="271"/>
    <x v="0"/>
    <x v="41"/>
    <x v="31"/>
    <x v="0"/>
    <n v="60"/>
    <x v="77"/>
    <x v="561"/>
    <n v="142800"/>
    <n v="0.4"/>
    <x v="0"/>
    <x v="3"/>
  </r>
  <r>
    <x v="3"/>
    <n v="1185732"/>
    <x v="271"/>
    <x v="0"/>
    <x v="41"/>
    <x v="31"/>
    <x v="1"/>
    <n v="40"/>
    <x v="48"/>
    <x v="150"/>
    <n v="48000"/>
    <n v="0.4"/>
    <x v="0"/>
    <x v="1"/>
  </r>
  <r>
    <x v="3"/>
    <n v="1185732"/>
    <x v="271"/>
    <x v="0"/>
    <x v="41"/>
    <x v="31"/>
    <x v="2"/>
    <n v="35"/>
    <x v="34"/>
    <x v="119"/>
    <n v="38500"/>
    <n v="0.4"/>
    <x v="0"/>
    <x v="8"/>
  </r>
  <r>
    <x v="3"/>
    <n v="1185732"/>
    <x v="271"/>
    <x v="0"/>
    <x v="41"/>
    <x v="31"/>
    <x v="3"/>
    <n v="35"/>
    <x v="40"/>
    <x v="136"/>
    <n v="28000"/>
    <n v="0.4"/>
    <x v="0"/>
    <x v="8"/>
  </r>
  <r>
    <x v="3"/>
    <n v="1185732"/>
    <x v="271"/>
    <x v="0"/>
    <x v="41"/>
    <x v="31"/>
    <x v="4"/>
    <n v="44.999999999999993"/>
    <x v="37"/>
    <x v="664"/>
    <n v="40500"/>
    <n v="0.4"/>
    <x v="0"/>
    <x v="39"/>
  </r>
  <r>
    <x v="3"/>
    <n v="1185732"/>
    <x v="271"/>
    <x v="0"/>
    <x v="41"/>
    <x v="31"/>
    <x v="5"/>
    <n v="54.999999999999993"/>
    <x v="44"/>
    <x v="239"/>
    <n v="76999.999999999985"/>
    <n v="0.4"/>
    <x v="0"/>
    <x v="13"/>
  </r>
  <r>
    <x v="3"/>
    <n v="1185732"/>
    <x v="301"/>
    <x v="0"/>
    <x v="41"/>
    <x v="31"/>
    <x v="0"/>
    <n v="45"/>
    <x v="24"/>
    <x v="51"/>
    <n v="108000"/>
    <n v="0.4"/>
    <x v="0"/>
    <x v="2"/>
  </r>
  <r>
    <x v="3"/>
    <n v="1185732"/>
    <x v="301"/>
    <x v="0"/>
    <x v="41"/>
    <x v="31"/>
    <x v="1"/>
    <n v="40.000000000000007"/>
    <x v="32"/>
    <x v="703"/>
    <n v="68000.000000000015"/>
    <n v="0.4"/>
    <x v="0"/>
    <x v="38"/>
  </r>
  <r>
    <x v="3"/>
    <n v="1185732"/>
    <x v="301"/>
    <x v="0"/>
    <x v="41"/>
    <x v="31"/>
    <x v="2"/>
    <n v="35"/>
    <x v="48"/>
    <x v="204"/>
    <n v="42000"/>
    <n v="0.4"/>
    <x v="0"/>
    <x v="8"/>
  </r>
  <r>
    <x v="3"/>
    <n v="1185732"/>
    <x v="301"/>
    <x v="0"/>
    <x v="41"/>
    <x v="31"/>
    <x v="3"/>
    <n v="35"/>
    <x v="34"/>
    <x v="119"/>
    <n v="38500"/>
    <n v="0.4"/>
    <x v="0"/>
    <x v="8"/>
  </r>
  <r>
    <x v="3"/>
    <n v="1185732"/>
    <x v="301"/>
    <x v="0"/>
    <x v="41"/>
    <x v="31"/>
    <x v="4"/>
    <n v="45"/>
    <x v="34"/>
    <x v="118"/>
    <n v="49500"/>
    <n v="0.4"/>
    <x v="0"/>
    <x v="2"/>
  </r>
  <r>
    <x v="3"/>
    <n v="1185732"/>
    <x v="301"/>
    <x v="0"/>
    <x v="41"/>
    <x v="31"/>
    <x v="5"/>
    <n v="65.000000000000014"/>
    <x v="32"/>
    <x v="704"/>
    <n v="110500.00000000003"/>
    <n v="0.4"/>
    <x v="0"/>
    <x v="20"/>
  </r>
  <r>
    <x v="3"/>
    <n v="1185732"/>
    <x v="330"/>
    <x v="0"/>
    <x v="41"/>
    <x v="31"/>
    <x v="0"/>
    <n v="60.000000000000007"/>
    <x v="25"/>
    <x v="218"/>
    <n v="156000.00000000003"/>
    <n v="0.4"/>
    <x v="0"/>
    <x v="12"/>
  </r>
  <r>
    <x v="3"/>
    <n v="1185732"/>
    <x v="330"/>
    <x v="0"/>
    <x v="41"/>
    <x v="31"/>
    <x v="1"/>
    <n v="55.000000000000014"/>
    <x v="46"/>
    <x v="705"/>
    <n v="88000.000000000029"/>
    <n v="0.4"/>
    <x v="0"/>
    <x v="4"/>
  </r>
  <r>
    <x v="3"/>
    <n v="1185732"/>
    <x v="330"/>
    <x v="0"/>
    <x v="41"/>
    <x v="31"/>
    <x v="2"/>
    <n v="50"/>
    <x v="45"/>
    <x v="133"/>
    <n v="65000"/>
    <n v="0.4"/>
    <x v="0"/>
    <x v="0"/>
  </r>
  <r>
    <x v="3"/>
    <n v="1185732"/>
    <x v="330"/>
    <x v="0"/>
    <x v="41"/>
    <x v="31"/>
    <x v="3"/>
    <n v="50"/>
    <x v="34"/>
    <x v="199"/>
    <n v="55000"/>
    <n v="0.4"/>
    <x v="0"/>
    <x v="0"/>
  </r>
  <r>
    <x v="3"/>
    <n v="1185732"/>
    <x v="330"/>
    <x v="0"/>
    <x v="41"/>
    <x v="31"/>
    <x v="4"/>
    <n v="60.000000000000007"/>
    <x v="48"/>
    <x v="167"/>
    <n v="72000.000000000015"/>
    <n v="0.4"/>
    <x v="0"/>
    <x v="12"/>
  </r>
  <r>
    <x v="3"/>
    <n v="1185732"/>
    <x v="330"/>
    <x v="0"/>
    <x v="41"/>
    <x v="31"/>
    <x v="5"/>
    <n v="65.000000000000014"/>
    <x v="33"/>
    <x v="419"/>
    <n v="123500.00000000003"/>
    <n v="0.4"/>
    <x v="0"/>
    <x v="20"/>
  </r>
  <r>
    <x v="3"/>
    <n v="1185732"/>
    <x v="362"/>
    <x v="0"/>
    <x v="41"/>
    <x v="31"/>
    <x v="0"/>
    <n v="50"/>
    <x v="27"/>
    <x v="47"/>
    <n v="105000"/>
    <n v="0.4"/>
    <x v="0"/>
    <x v="0"/>
  </r>
  <r>
    <x v="3"/>
    <n v="1185732"/>
    <x v="362"/>
    <x v="0"/>
    <x v="41"/>
    <x v="31"/>
    <x v="1"/>
    <n v="45.000000000000007"/>
    <x v="48"/>
    <x v="142"/>
    <n v="54000.000000000015"/>
    <n v="0.4"/>
    <x v="0"/>
    <x v="15"/>
  </r>
  <r>
    <x v="3"/>
    <n v="1185732"/>
    <x v="362"/>
    <x v="0"/>
    <x v="41"/>
    <x v="31"/>
    <x v="2"/>
    <n v="40"/>
    <x v="48"/>
    <x v="150"/>
    <n v="48000"/>
    <n v="0.4"/>
    <x v="0"/>
    <x v="1"/>
  </r>
  <r>
    <x v="3"/>
    <n v="1185732"/>
    <x v="362"/>
    <x v="0"/>
    <x v="41"/>
    <x v="31"/>
    <x v="3"/>
    <n v="40"/>
    <x v="34"/>
    <x v="236"/>
    <n v="44000"/>
    <n v="0.4"/>
    <x v="0"/>
    <x v="1"/>
  </r>
  <r>
    <x v="3"/>
    <n v="1185732"/>
    <x v="362"/>
    <x v="0"/>
    <x v="41"/>
    <x v="31"/>
    <x v="4"/>
    <n v="50"/>
    <x v="43"/>
    <x v="145"/>
    <n v="50000"/>
    <n v="0.4"/>
    <x v="0"/>
    <x v="0"/>
  </r>
  <r>
    <x v="3"/>
    <n v="1185732"/>
    <x v="362"/>
    <x v="0"/>
    <x v="41"/>
    <x v="31"/>
    <x v="5"/>
    <n v="55.000000000000007"/>
    <x v="32"/>
    <x v="257"/>
    <n v="93500.000000000015"/>
    <n v="0.4"/>
    <x v="0"/>
    <x v="4"/>
  </r>
  <r>
    <x v="3"/>
    <n v="1185732"/>
    <x v="394"/>
    <x v="0"/>
    <x v="41"/>
    <x v="31"/>
    <x v="0"/>
    <n v="35"/>
    <x v="20"/>
    <x v="170"/>
    <n v="77000"/>
    <n v="0.4"/>
    <x v="0"/>
    <x v="8"/>
  </r>
  <r>
    <x v="3"/>
    <n v="1185732"/>
    <x v="394"/>
    <x v="0"/>
    <x v="41"/>
    <x v="31"/>
    <x v="1"/>
    <n v="30.000000000000011"/>
    <x v="44"/>
    <x v="497"/>
    <n v="42000.000000000022"/>
    <n v="0.4"/>
    <x v="0"/>
    <x v="63"/>
  </r>
  <r>
    <x v="3"/>
    <n v="1185732"/>
    <x v="394"/>
    <x v="0"/>
    <x v="41"/>
    <x v="31"/>
    <x v="2"/>
    <n v="25.000000000000007"/>
    <x v="43"/>
    <x v="459"/>
    <n v="25000.000000000007"/>
    <n v="0.4"/>
    <x v="0"/>
    <x v="44"/>
  </r>
  <r>
    <x v="3"/>
    <n v="1185732"/>
    <x v="394"/>
    <x v="0"/>
    <x v="41"/>
    <x v="31"/>
    <x v="3"/>
    <n v="25.000000000000007"/>
    <x v="37"/>
    <x v="667"/>
    <n v="22500.000000000007"/>
    <n v="0.4"/>
    <x v="0"/>
    <x v="44"/>
  </r>
  <r>
    <x v="3"/>
    <n v="1185732"/>
    <x v="394"/>
    <x v="0"/>
    <x v="41"/>
    <x v="31"/>
    <x v="4"/>
    <n v="35"/>
    <x v="37"/>
    <x v="122"/>
    <n v="31500"/>
    <n v="0.4"/>
    <x v="0"/>
    <x v="8"/>
  </r>
  <r>
    <x v="3"/>
    <n v="1185732"/>
    <x v="394"/>
    <x v="0"/>
    <x v="41"/>
    <x v="31"/>
    <x v="5"/>
    <n v="40"/>
    <x v="48"/>
    <x v="150"/>
    <n v="48000"/>
    <n v="0.4"/>
    <x v="0"/>
    <x v="1"/>
  </r>
  <r>
    <x v="3"/>
    <n v="1185732"/>
    <x v="423"/>
    <x v="0"/>
    <x v="41"/>
    <x v="31"/>
    <x v="0"/>
    <n v="44.999999999999993"/>
    <x v="32"/>
    <x v="633"/>
    <n v="76499.999999999985"/>
    <n v="0.4"/>
    <x v="0"/>
    <x v="39"/>
  </r>
  <r>
    <x v="3"/>
    <n v="1185732"/>
    <x v="423"/>
    <x v="0"/>
    <x v="41"/>
    <x v="31"/>
    <x v="1"/>
    <n v="35"/>
    <x v="34"/>
    <x v="119"/>
    <n v="38500"/>
    <n v="0.4"/>
    <x v="0"/>
    <x v="8"/>
  </r>
  <r>
    <x v="3"/>
    <n v="1185732"/>
    <x v="423"/>
    <x v="0"/>
    <x v="41"/>
    <x v="31"/>
    <x v="2"/>
    <n v="35"/>
    <x v="36"/>
    <x v="183"/>
    <n v="24500"/>
    <n v="0.4"/>
    <x v="0"/>
    <x v="8"/>
  </r>
  <r>
    <x v="3"/>
    <n v="1185732"/>
    <x v="423"/>
    <x v="0"/>
    <x v="41"/>
    <x v="31"/>
    <x v="3"/>
    <n v="35"/>
    <x v="36"/>
    <x v="183"/>
    <n v="24500"/>
    <n v="0.4"/>
    <x v="0"/>
    <x v="8"/>
  </r>
  <r>
    <x v="3"/>
    <n v="1185732"/>
    <x v="423"/>
    <x v="0"/>
    <x v="41"/>
    <x v="31"/>
    <x v="4"/>
    <n v="44.999999999999993"/>
    <x v="36"/>
    <x v="460"/>
    <n v="31499.999999999996"/>
    <n v="0.4"/>
    <x v="0"/>
    <x v="39"/>
  </r>
  <r>
    <x v="0"/>
    <n v="1185732"/>
    <x v="423"/>
    <x v="0"/>
    <x v="41"/>
    <x v="31"/>
    <x v="5"/>
    <n v="49.999999999999986"/>
    <x v="48"/>
    <x v="555"/>
    <n v="59999.999999999993"/>
    <n v="0.4"/>
    <x v="0"/>
    <x v="48"/>
  </r>
  <r>
    <x v="0"/>
    <n v="1185732"/>
    <x v="454"/>
    <x v="0"/>
    <x v="41"/>
    <x v="31"/>
    <x v="0"/>
    <n v="44.999999999999993"/>
    <x v="31"/>
    <x v="706"/>
    <n v="81000"/>
    <n v="0.4"/>
    <x v="0"/>
    <x v="39"/>
  </r>
  <r>
    <x v="0"/>
    <n v="1185732"/>
    <x v="454"/>
    <x v="0"/>
    <x v="41"/>
    <x v="31"/>
    <x v="1"/>
    <n v="35"/>
    <x v="44"/>
    <x v="208"/>
    <n v="49000"/>
    <n v="0.4"/>
    <x v="0"/>
    <x v="8"/>
  </r>
  <r>
    <x v="0"/>
    <n v="1185732"/>
    <x v="454"/>
    <x v="0"/>
    <x v="41"/>
    <x v="31"/>
    <x v="2"/>
    <n v="35"/>
    <x v="70"/>
    <x v="707"/>
    <n v="41300"/>
    <n v="0.4"/>
    <x v="0"/>
    <x v="8"/>
  </r>
  <r>
    <x v="0"/>
    <n v="1185732"/>
    <x v="454"/>
    <x v="0"/>
    <x v="41"/>
    <x v="31"/>
    <x v="3"/>
    <n v="40"/>
    <x v="45"/>
    <x v="197"/>
    <n v="52000"/>
    <n v="0.4"/>
    <x v="0"/>
    <x v="1"/>
  </r>
  <r>
    <x v="0"/>
    <n v="1185732"/>
    <x v="454"/>
    <x v="0"/>
    <x v="41"/>
    <x v="31"/>
    <x v="4"/>
    <n v="65"/>
    <x v="48"/>
    <x v="214"/>
    <n v="78000"/>
    <n v="0.4"/>
    <x v="0"/>
    <x v="5"/>
  </r>
  <r>
    <x v="0"/>
    <n v="1185732"/>
    <x v="454"/>
    <x v="0"/>
    <x v="41"/>
    <x v="31"/>
    <x v="5"/>
    <n v="70"/>
    <x v="46"/>
    <x v="58"/>
    <n v="112000"/>
    <n v="0.4"/>
    <x v="0"/>
    <x v="6"/>
  </r>
  <r>
    <x v="0"/>
    <n v="1185732"/>
    <x v="483"/>
    <x v="0"/>
    <x v="41"/>
    <x v="31"/>
    <x v="0"/>
    <n v="65"/>
    <x v="25"/>
    <x v="108"/>
    <n v="169000"/>
    <n v="0.4"/>
    <x v="0"/>
    <x v="5"/>
  </r>
  <r>
    <x v="0"/>
    <n v="1185732"/>
    <x v="483"/>
    <x v="0"/>
    <x v="41"/>
    <x v="31"/>
    <x v="1"/>
    <n v="55.000000000000007"/>
    <x v="31"/>
    <x v="173"/>
    <n v="99000.000000000015"/>
    <n v="0.4"/>
    <x v="0"/>
    <x v="4"/>
  </r>
  <r>
    <x v="3"/>
    <n v="1185732"/>
    <x v="483"/>
    <x v="0"/>
    <x v="41"/>
    <x v="31"/>
    <x v="2"/>
    <n v="55.000000000000007"/>
    <x v="46"/>
    <x v="139"/>
    <n v="88000.000000000015"/>
    <n v="0.4"/>
    <x v="0"/>
    <x v="4"/>
  </r>
  <r>
    <x v="0"/>
    <n v="1185732"/>
    <x v="483"/>
    <x v="0"/>
    <x v="41"/>
    <x v="31"/>
    <x v="3"/>
    <n v="55.000000000000007"/>
    <x v="44"/>
    <x v="137"/>
    <n v="77000.000000000015"/>
    <n v="0.4"/>
    <x v="0"/>
    <x v="4"/>
  </r>
  <r>
    <x v="0"/>
    <n v="1185732"/>
    <x v="483"/>
    <x v="0"/>
    <x v="41"/>
    <x v="31"/>
    <x v="4"/>
    <n v="65"/>
    <x v="44"/>
    <x v="157"/>
    <n v="91000"/>
    <n v="0.4"/>
    <x v="0"/>
    <x v="5"/>
  </r>
  <r>
    <x v="0"/>
    <n v="1185732"/>
    <x v="483"/>
    <x v="0"/>
    <x v="41"/>
    <x v="31"/>
    <x v="5"/>
    <n v="70"/>
    <x v="31"/>
    <x v="39"/>
    <n v="126000"/>
    <n v="0.4"/>
    <x v="0"/>
    <x v="6"/>
  </r>
  <r>
    <x v="0"/>
    <n v="1185732"/>
    <x v="188"/>
    <x v="0"/>
    <x v="41"/>
    <x v="31"/>
    <x v="0"/>
    <n v="35"/>
    <x v="32"/>
    <x v="159"/>
    <n v="59500"/>
    <n v="0.4"/>
    <x v="0"/>
    <x v="8"/>
  </r>
  <r>
    <x v="0"/>
    <n v="1185732"/>
    <x v="188"/>
    <x v="0"/>
    <x v="41"/>
    <x v="31"/>
    <x v="1"/>
    <n v="35"/>
    <x v="37"/>
    <x v="122"/>
    <n v="27562.5"/>
    <n v="0.35"/>
    <x v="0"/>
    <x v="8"/>
  </r>
  <r>
    <x v="0"/>
    <n v="1185732"/>
    <x v="188"/>
    <x v="0"/>
    <x v="41"/>
    <x v="31"/>
    <x v="2"/>
    <n v="25.000000000000007"/>
    <x v="37"/>
    <x v="667"/>
    <n v="19687.500000000004"/>
    <n v="0.35"/>
    <x v="0"/>
    <x v="44"/>
  </r>
  <r>
    <x v="0"/>
    <n v="1185732"/>
    <x v="188"/>
    <x v="0"/>
    <x v="41"/>
    <x v="31"/>
    <x v="3"/>
    <n v="30"/>
    <x v="41"/>
    <x v="363"/>
    <n v="7874.9999999999991"/>
    <n v="0.35"/>
    <x v="0"/>
    <x v="9"/>
  </r>
  <r>
    <x v="0"/>
    <n v="1185732"/>
    <x v="188"/>
    <x v="0"/>
    <x v="41"/>
    <x v="31"/>
    <x v="4"/>
    <n v="45"/>
    <x v="35"/>
    <x v="182"/>
    <n v="16875"/>
    <n v="0.3"/>
    <x v="0"/>
    <x v="2"/>
  </r>
  <r>
    <x v="0"/>
    <n v="1185732"/>
    <x v="188"/>
    <x v="0"/>
    <x v="41"/>
    <x v="31"/>
    <x v="5"/>
    <n v="35"/>
    <x v="37"/>
    <x v="122"/>
    <n v="23625"/>
    <n v="0.3"/>
    <x v="0"/>
    <x v="8"/>
  </r>
  <r>
    <x v="0"/>
    <n v="1185732"/>
    <x v="696"/>
    <x v="0"/>
    <x v="41"/>
    <x v="31"/>
    <x v="0"/>
    <n v="35"/>
    <x v="33"/>
    <x v="158"/>
    <n v="66500"/>
    <n v="0.4"/>
    <x v="0"/>
    <x v="8"/>
  </r>
  <r>
    <x v="3"/>
    <n v="1185732"/>
    <x v="696"/>
    <x v="0"/>
    <x v="41"/>
    <x v="31"/>
    <x v="1"/>
    <n v="35"/>
    <x v="35"/>
    <x v="317"/>
    <n v="15312.499999999998"/>
    <n v="0.35"/>
    <x v="0"/>
    <x v="8"/>
  </r>
  <r>
    <x v="3"/>
    <n v="1185732"/>
    <x v="696"/>
    <x v="0"/>
    <x v="41"/>
    <x v="31"/>
    <x v="2"/>
    <n v="25.000000000000007"/>
    <x v="36"/>
    <x v="688"/>
    <n v="15312.500000000004"/>
    <n v="0.35"/>
    <x v="0"/>
    <x v="42"/>
  </r>
  <r>
    <x v="3"/>
    <n v="1185732"/>
    <x v="696"/>
    <x v="0"/>
    <x v="42"/>
    <x v="44"/>
    <x v="3"/>
    <n v="30"/>
    <x v="50"/>
    <x v="362"/>
    <n v="5250"/>
    <n v="0.35"/>
    <x v="0"/>
    <x v="9"/>
  </r>
  <r>
    <x v="3"/>
    <n v="1185732"/>
    <x v="696"/>
    <x v="0"/>
    <x v="42"/>
    <x v="44"/>
    <x v="4"/>
    <n v="45"/>
    <x v="35"/>
    <x v="182"/>
    <n v="16875"/>
    <n v="0.3"/>
    <x v="0"/>
    <x v="2"/>
  </r>
  <r>
    <x v="3"/>
    <n v="1185732"/>
    <x v="696"/>
    <x v="0"/>
    <x v="42"/>
    <x v="44"/>
    <x v="5"/>
    <n v="35"/>
    <x v="37"/>
    <x v="122"/>
    <n v="23625"/>
    <n v="0.3"/>
    <x v="0"/>
    <x v="8"/>
  </r>
  <r>
    <x v="3"/>
    <n v="1185732"/>
    <x v="225"/>
    <x v="0"/>
    <x v="42"/>
    <x v="44"/>
    <x v="0"/>
    <n v="35"/>
    <x v="51"/>
    <x v="708"/>
    <n v="62300"/>
    <n v="0.4"/>
    <x v="0"/>
    <x v="8"/>
  </r>
  <r>
    <x v="3"/>
    <n v="1185732"/>
    <x v="225"/>
    <x v="0"/>
    <x v="42"/>
    <x v="44"/>
    <x v="1"/>
    <n v="35"/>
    <x v="42"/>
    <x v="304"/>
    <n v="18375"/>
    <n v="0.35"/>
    <x v="0"/>
    <x v="8"/>
  </r>
  <r>
    <x v="3"/>
    <n v="1185732"/>
    <x v="225"/>
    <x v="0"/>
    <x v="42"/>
    <x v="44"/>
    <x v="2"/>
    <n v="25.000000000000007"/>
    <x v="36"/>
    <x v="688"/>
    <n v="15312.500000000004"/>
    <n v="0.35"/>
    <x v="0"/>
    <x v="42"/>
  </r>
  <r>
    <x v="3"/>
    <n v="1185732"/>
    <x v="225"/>
    <x v="0"/>
    <x v="42"/>
    <x v="44"/>
    <x v="3"/>
    <n v="30"/>
    <x v="52"/>
    <x v="364"/>
    <n v="2625"/>
    <n v="0.35"/>
    <x v="0"/>
    <x v="9"/>
  </r>
  <r>
    <x v="3"/>
    <n v="1185732"/>
    <x v="225"/>
    <x v="0"/>
    <x v="42"/>
    <x v="44"/>
    <x v="4"/>
    <n v="45"/>
    <x v="41"/>
    <x v="126"/>
    <n v="10125"/>
    <n v="0.3"/>
    <x v="0"/>
    <x v="2"/>
  </r>
  <r>
    <x v="3"/>
    <n v="1185732"/>
    <x v="225"/>
    <x v="0"/>
    <x v="42"/>
    <x v="44"/>
    <x v="5"/>
    <n v="35"/>
    <x v="36"/>
    <x v="183"/>
    <n v="18375"/>
    <n v="0.3"/>
    <x v="0"/>
    <x v="8"/>
  </r>
  <r>
    <x v="3"/>
    <n v="1185732"/>
    <x v="244"/>
    <x v="0"/>
    <x v="42"/>
    <x v="44"/>
    <x v="0"/>
    <n v="35"/>
    <x v="32"/>
    <x v="159"/>
    <n v="59500"/>
    <n v="0.4"/>
    <x v="0"/>
    <x v="8"/>
  </r>
  <r>
    <x v="3"/>
    <n v="1185732"/>
    <x v="244"/>
    <x v="0"/>
    <x v="42"/>
    <x v="44"/>
    <x v="1"/>
    <n v="35"/>
    <x v="35"/>
    <x v="317"/>
    <n v="15312.499999999998"/>
    <n v="0.35"/>
    <x v="0"/>
    <x v="8"/>
  </r>
  <r>
    <x v="3"/>
    <n v="1185732"/>
    <x v="244"/>
    <x v="0"/>
    <x v="42"/>
    <x v="44"/>
    <x v="2"/>
    <n v="25.000000000000007"/>
    <x v="35"/>
    <x v="693"/>
    <n v="10937.500000000002"/>
    <n v="0.35"/>
    <x v="0"/>
    <x v="44"/>
  </r>
  <r>
    <x v="3"/>
    <n v="1185732"/>
    <x v="244"/>
    <x v="0"/>
    <x v="42"/>
    <x v="44"/>
    <x v="3"/>
    <n v="30"/>
    <x v="50"/>
    <x v="362"/>
    <n v="5250"/>
    <n v="0.35"/>
    <x v="0"/>
    <x v="9"/>
  </r>
  <r>
    <x v="3"/>
    <n v="1185732"/>
    <x v="244"/>
    <x v="0"/>
    <x v="42"/>
    <x v="44"/>
    <x v="4"/>
    <n v="45"/>
    <x v="50"/>
    <x v="363"/>
    <n v="6750"/>
    <n v="0.3"/>
    <x v="0"/>
    <x v="2"/>
  </r>
  <r>
    <x v="3"/>
    <n v="1185732"/>
    <x v="244"/>
    <x v="0"/>
    <x v="42"/>
    <x v="44"/>
    <x v="5"/>
    <n v="35"/>
    <x v="40"/>
    <x v="136"/>
    <n v="21000"/>
    <n v="0.3"/>
    <x v="0"/>
    <x v="8"/>
  </r>
  <r>
    <x v="3"/>
    <n v="1185732"/>
    <x v="273"/>
    <x v="0"/>
    <x v="42"/>
    <x v="44"/>
    <x v="0"/>
    <n v="49.999999999999993"/>
    <x v="53"/>
    <x v="709"/>
    <n v="94000"/>
    <n v="0.4"/>
    <x v="0"/>
    <x v="23"/>
  </r>
  <r>
    <x v="3"/>
    <n v="1185732"/>
    <x v="273"/>
    <x v="0"/>
    <x v="42"/>
    <x v="44"/>
    <x v="1"/>
    <n v="45"/>
    <x v="36"/>
    <x v="122"/>
    <n v="27562.5"/>
    <n v="0.35"/>
    <x v="0"/>
    <x v="2"/>
  </r>
  <r>
    <x v="3"/>
    <n v="1185732"/>
    <x v="273"/>
    <x v="0"/>
    <x v="42"/>
    <x v="44"/>
    <x v="2"/>
    <n v="40"/>
    <x v="42"/>
    <x v="129"/>
    <n v="21000"/>
    <n v="0.35"/>
    <x v="0"/>
    <x v="1"/>
  </r>
  <r>
    <x v="3"/>
    <n v="1185732"/>
    <x v="273"/>
    <x v="0"/>
    <x v="42"/>
    <x v="44"/>
    <x v="3"/>
    <n v="40"/>
    <x v="38"/>
    <x v="123"/>
    <n v="14000"/>
    <n v="0.35"/>
    <x v="0"/>
    <x v="1"/>
  </r>
  <r>
    <x v="3"/>
    <n v="1185732"/>
    <x v="273"/>
    <x v="0"/>
    <x v="42"/>
    <x v="44"/>
    <x v="4"/>
    <n v="49.999999999999993"/>
    <x v="35"/>
    <x v="399"/>
    <n v="18749.999999999996"/>
    <n v="0.3"/>
    <x v="0"/>
    <x v="23"/>
  </r>
  <r>
    <x v="3"/>
    <n v="1185732"/>
    <x v="273"/>
    <x v="0"/>
    <x v="42"/>
    <x v="44"/>
    <x v="5"/>
    <n v="54.999999999999993"/>
    <x v="43"/>
    <x v="371"/>
    <n v="41249.999999999993"/>
    <n v="0.3"/>
    <x v="0"/>
    <x v="13"/>
  </r>
  <r>
    <x v="3"/>
    <n v="1185732"/>
    <x v="306"/>
    <x v="0"/>
    <x v="42"/>
    <x v="44"/>
    <x v="0"/>
    <n v="49.999999999999993"/>
    <x v="23"/>
    <x v="616"/>
    <n v="100000"/>
    <n v="0.4"/>
    <x v="0"/>
    <x v="23"/>
  </r>
  <r>
    <x v="3"/>
    <n v="1185732"/>
    <x v="306"/>
    <x v="0"/>
    <x v="42"/>
    <x v="44"/>
    <x v="1"/>
    <n v="45"/>
    <x v="43"/>
    <x v="128"/>
    <n v="39375"/>
    <n v="0.35"/>
    <x v="0"/>
    <x v="2"/>
  </r>
  <r>
    <x v="0"/>
    <n v="1185732"/>
    <x v="306"/>
    <x v="0"/>
    <x v="42"/>
    <x v="44"/>
    <x v="2"/>
    <n v="40"/>
    <x v="36"/>
    <x v="136"/>
    <n v="24500"/>
    <n v="0.35"/>
    <x v="0"/>
    <x v="1"/>
  </r>
  <r>
    <x v="0"/>
    <n v="1185732"/>
    <x v="306"/>
    <x v="0"/>
    <x v="42"/>
    <x v="44"/>
    <x v="3"/>
    <n v="40"/>
    <x v="42"/>
    <x v="129"/>
    <n v="21000"/>
    <n v="0.35"/>
    <x v="0"/>
    <x v="1"/>
  </r>
  <r>
    <x v="0"/>
    <n v="1185732"/>
    <x v="306"/>
    <x v="0"/>
    <x v="42"/>
    <x v="44"/>
    <x v="4"/>
    <n v="49.999999999999993"/>
    <x v="42"/>
    <x v="370"/>
    <n v="22499.999999999996"/>
    <n v="0.3"/>
    <x v="0"/>
    <x v="48"/>
  </r>
  <r>
    <x v="0"/>
    <n v="1185732"/>
    <x v="306"/>
    <x v="0"/>
    <x v="42"/>
    <x v="44"/>
    <x v="5"/>
    <n v="54.999999999999993"/>
    <x v="48"/>
    <x v="212"/>
    <n v="49499.999999999993"/>
    <n v="0.3"/>
    <x v="0"/>
    <x v="13"/>
  </r>
  <r>
    <x v="0"/>
    <n v="1185732"/>
    <x v="334"/>
    <x v="0"/>
    <x v="42"/>
    <x v="44"/>
    <x v="0"/>
    <n v="49.999999999999993"/>
    <x v="27"/>
    <x v="710"/>
    <n v="104999.99999999999"/>
    <n v="0.4"/>
    <x v="0"/>
    <x v="48"/>
  </r>
  <r>
    <x v="2"/>
    <n v="1185732"/>
    <x v="334"/>
    <x v="0"/>
    <x v="42"/>
    <x v="44"/>
    <x v="1"/>
    <n v="45"/>
    <x v="34"/>
    <x v="118"/>
    <n v="43312.5"/>
    <n v="0.35"/>
    <x v="0"/>
    <x v="2"/>
  </r>
  <r>
    <x v="2"/>
    <n v="1185732"/>
    <x v="334"/>
    <x v="0"/>
    <x v="42"/>
    <x v="44"/>
    <x v="2"/>
    <n v="40"/>
    <x v="40"/>
    <x v="135"/>
    <n v="28000"/>
    <n v="0.35"/>
    <x v="0"/>
    <x v="1"/>
  </r>
  <r>
    <x v="2"/>
    <n v="1185732"/>
    <x v="334"/>
    <x v="0"/>
    <x v="42"/>
    <x v="44"/>
    <x v="3"/>
    <n v="40"/>
    <x v="42"/>
    <x v="129"/>
    <n v="21000"/>
    <n v="0.35"/>
    <x v="0"/>
    <x v="1"/>
  </r>
  <r>
    <x v="2"/>
    <n v="1185732"/>
    <x v="334"/>
    <x v="0"/>
    <x v="42"/>
    <x v="44"/>
    <x v="4"/>
    <n v="49.999999999999993"/>
    <x v="36"/>
    <x v="396"/>
    <n v="26249.999999999996"/>
    <n v="0.3"/>
    <x v="0"/>
    <x v="23"/>
  </r>
  <r>
    <x v="2"/>
    <n v="1185732"/>
    <x v="334"/>
    <x v="0"/>
    <x v="42"/>
    <x v="44"/>
    <x v="5"/>
    <n v="54.999999999999993"/>
    <x v="44"/>
    <x v="239"/>
    <n v="57749.999999999993"/>
    <n v="0.3"/>
    <x v="0"/>
    <x v="13"/>
  </r>
  <r>
    <x v="2"/>
    <n v="1185732"/>
    <x v="366"/>
    <x v="0"/>
    <x v="42"/>
    <x v="44"/>
    <x v="0"/>
    <n v="49.999999999999993"/>
    <x v="23"/>
    <x v="616"/>
    <n v="100000"/>
    <n v="0.4"/>
    <x v="0"/>
    <x v="23"/>
  </r>
  <r>
    <x v="2"/>
    <n v="1185732"/>
    <x v="366"/>
    <x v="0"/>
    <x v="42"/>
    <x v="44"/>
    <x v="1"/>
    <n v="45"/>
    <x v="34"/>
    <x v="118"/>
    <n v="43312.5"/>
    <n v="0.35"/>
    <x v="0"/>
    <x v="2"/>
  </r>
  <r>
    <x v="2"/>
    <n v="1185732"/>
    <x v="366"/>
    <x v="0"/>
    <x v="42"/>
    <x v="44"/>
    <x v="2"/>
    <n v="40"/>
    <x v="40"/>
    <x v="135"/>
    <n v="28000"/>
    <n v="0.35"/>
    <x v="0"/>
    <x v="1"/>
  </r>
  <r>
    <x v="2"/>
    <n v="1185732"/>
    <x v="366"/>
    <x v="0"/>
    <x v="42"/>
    <x v="44"/>
    <x v="3"/>
    <n v="40"/>
    <x v="42"/>
    <x v="129"/>
    <n v="21000"/>
    <n v="0.35"/>
    <x v="0"/>
    <x v="1"/>
  </r>
  <r>
    <x v="2"/>
    <n v="1185732"/>
    <x v="366"/>
    <x v="0"/>
    <x v="42"/>
    <x v="44"/>
    <x v="4"/>
    <n v="49.999999999999993"/>
    <x v="35"/>
    <x v="399"/>
    <n v="18749.999999999996"/>
    <n v="0.3"/>
    <x v="0"/>
    <x v="23"/>
  </r>
  <r>
    <x v="2"/>
    <n v="1185732"/>
    <x v="366"/>
    <x v="0"/>
    <x v="42"/>
    <x v="44"/>
    <x v="5"/>
    <n v="54.999999999999993"/>
    <x v="48"/>
    <x v="212"/>
    <n v="49499.999999999993"/>
    <n v="0.3"/>
    <x v="0"/>
    <x v="13"/>
  </r>
  <r>
    <x v="2"/>
    <n v="1185732"/>
    <x v="396"/>
    <x v="0"/>
    <x v="42"/>
    <x v="44"/>
    <x v="0"/>
    <n v="49.999999999999993"/>
    <x v="32"/>
    <x v="383"/>
    <n v="85000"/>
    <n v="0.4"/>
    <x v="0"/>
    <x v="23"/>
  </r>
  <r>
    <x v="2"/>
    <n v="1185732"/>
    <x v="396"/>
    <x v="0"/>
    <x v="42"/>
    <x v="44"/>
    <x v="1"/>
    <n v="45"/>
    <x v="37"/>
    <x v="179"/>
    <n v="35437.5"/>
    <n v="0.35"/>
    <x v="0"/>
    <x v="2"/>
  </r>
  <r>
    <x v="2"/>
    <n v="1185732"/>
    <x v="396"/>
    <x v="0"/>
    <x v="42"/>
    <x v="44"/>
    <x v="2"/>
    <n v="40"/>
    <x v="35"/>
    <x v="120"/>
    <n v="17500"/>
    <n v="0.35"/>
    <x v="0"/>
    <x v="1"/>
  </r>
  <r>
    <x v="2"/>
    <n v="1185732"/>
    <x v="396"/>
    <x v="0"/>
    <x v="42"/>
    <x v="44"/>
    <x v="3"/>
    <n v="40"/>
    <x v="38"/>
    <x v="123"/>
    <n v="14000"/>
    <n v="0.35"/>
    <x v="0"/>
    <x v="1"/>
  </r>
  <r>
    <x v="2"/>
    <n v="1185732"/>
    <x v="396"/>
    <x v="0"/>
    <x v="42"/>
    <x v="44"/>
    <x v="4"/>
    <n v="49.999999999999993"/>
    <x v="38"/>
    <x v="367"/>
    <n v="14999.999999999996"/>
    <n v="0.3"/>
    <x v="0"/>
    <x v="23"/>
  </r>
  <r>
    <x v="2"/>
    <n v="1185732"/>
    <x v="396"/>
    <x v="0"/>
    <x v="42"/>
    <x v="44"/>
    <x v="5"/>
    <n v="54.999999999999993"/>
    <x v="40"/>
    <x v="391"/>
    <n v="32999.999999999993"/>
    <n v="0.3"/>
    <x v="0"/>
    <x v="13"/>
  </r>
  <r>
    <x v="2"/>
    <n v="1185732"/>
    <x v="428"/>
    <x v="0"/>
    <x v="42"/>
    <x v="44"/>
    <x v="0"/>
    <n v="54.999999999999993"/>
    <x v="47"/>
    <x v="213"/>
    <n v="82500"/>
    <n v="0.4"/>
    <x v="0"/>
    <x v="13"/>
  </r>
  <r>
    <x v="2"/>
    <n v="1185732"/>
    <x v="428"/>
    <x v="0"/>
    <x v="42"/>
    <x v="44"/>
    <x v="1"/>
    <n v="50"/>
    <x v="40"/>
    <x v="124"/>
    <n v="35000"/>
    <n v="0.35"/>
    <x v="0"/>
    <x v="0"/>
  </r>
  <r>
    <x v="2"/>
    <n v="1185732"/>
    <x v="428"/>
    <x v="0"/>
    <x v="42"/>
    <x v="44"/>
    <x v="2"/>
    <n v="50"/>
    <x v="38"/>
    <x v="120"/>
    <n v="17500"/>
    <n v="0.35"/>
    <x v="0"/>
    <x v="0"/>
  </r>
  <r>
    <x v="0"/>
    <n v="1185732"/>
    <x v="428"/>
    <x v="0"/>
    <x v="42"/>
    <x v="44"/>
    <x v="3"/>
    <n v="50"/>
    <x v="41"/>
    <x v="309"/>
    <n v="13125"/>
    <n v="0.35"/>
    <x v="0"/>
    <x v="0"/>
  </r>
  <r>
    <x v="0"/>
    <n v="1185732"/>
    <x v="428"/>
    <x v="0"/>
    <x v="42"/>
    <x v="44"/>
    <x v="4"/>
    <n v="60"/>
    <x v="41"/>
    <x v="187"/>
    <n v="13500"/>
    <n v="0.3"/>
    <x v="0"/>
    <x v="3"/>
  </r>
  <r>
    <x v="0"/>
    <n v="1185732"/>
    <x v="428"/>
    <x v="0"/>
    <x v="42"/>
    <x v="44"/>
    <x v="5"/>
    <n v="64.999999999999986"/>
    <x v="40"/>
    <x v="711"/>
    <n v="38999.999999999993"/>
    <n v="0.3"/>
    <x v="0"/>
    <x v="16"/>
  </r>
  <r>
    <x v="0"/>
    <n v="1185732"/>
    <x v="458"/>
    <x v="0"/>
    <x v="42"/>
    <x v="44"/>
    <x v="0"/>
    <n v="60"/>
    <x v="44"/>
    <x v="195"/>
    <n v="84000"/>
    <n v="0.4"/>
    <x v="0"/>
    <x v="3"/>
  </r>
  <r>
    <x v="0"/>
    <n v="1185732"/>
    <x v="458"/>
    <x v="0"/>
    <x v="42"/>
    <x v="44"/>
    <x v="1"/>
    <n v="50"/>
    <x v="36"/>
    <x v="132"/>
    <n v="30624.999999999996"/>
    <n v="0.35"/>
    <x v="0"/>
    <x v="0"/>
  </r>
  <r>
    <x v="0"/>
    <n v="1185732"/>
    <x v="458"/>
    <x v="0"/>
    <x v="42"/>
    <x v="44"/>
    <x v="2"/>
    <n v="50"/>
    <x v="84"/>
    <x v="491"/>
    <n v="29749.999999999996"/>
    <n v="0.35"/>
    <x v="0"/>
    <x v="0"/>
  </r>
  <r>
    <x v="0"/>
    <n v="1185732"/>
    <x v="458"/>
    <x v="0"/>
    <x v="42"/>
    <x v="44"/>
    <x v="3"/>
    <n v="50"/>
    <x v="42"/>
    <x v="127"/>
    <n v="26250"/>
    <n v="0.35"/>
    <x v="0"/>
    <x v="0"/>
  </r>
  <r>
    <x v="0"/>
    <n v="1185732"/>
    <x v="458"/>
    <x v="0"/>
    <x v="42"/>
    <x v="44"/>
    <x v="4"/>
    <n v="60"/>
    <x v="35"/>
    <x v="127"/>
    <n v="22500"/>
    <n v="0.3"/>
    <x v="0"/>
    <x v="3"/>
  </r>
  <r>
    <x v="0"/>
    <n v="1185732"/>
    <x v="458"/>
    <x v="0"/>
    <x v="42"/>
    <x v="44"/>
    <x v="5"/>
    <n v="64.999999999999986"/>
    <x v="37"/>
    <x v="201"/>
    <n v="43874.999999999993"/>
    <n v="0.3"/>
    <x v="0"/>
    <x v="16"/>
  </r>
  <r>
    <x v="0"/>
    <n v="1185732"/>
    <x v="487"/>
    <x v="0"/>
    <x v="42"/>
    <x v="44"/>
    <x v="0"/>
    <n v="60"/>
    <x v="31"/>
    <x v="51"/>
    <n v="108000"/>
    <n v="0.4"/>
    <x v="0"/>
    <x v="3"/>
  </r>
  <r>
    <x v="0"/>
    <n v="1185732"/>
    <x v="487"/>
    <x v="0"/>
    <x v="42"/>
    <x v="44"/>
    <x v="1"/>
    <n v="50"/>
    <x v="43"/>
    <x v="145"/>
    <n v="43750"/>
    <n v="0.35"/>
    <x v="0"/>
    <x v="0"/>
  </r>
  <r>
    <x v="0"/>
    <n v="1185732"/>
    <x v="487"/>
    <x v="0"/>
    <x v="42"/>
    <x v="44"/>
    <x v="2"/>
    <n v="50"/>
    <x v="37"/>
    <x v="128"/>
    <n v="39375"/>
    <n v="0.35"/>
    <x v="0"/>
    <x v="0"/>
  </r>
  <r>
    <x v="0"/>
    <n v="1185732"/>
    <x v="487"/>
    <x v="0"/>
    <x v="42"/>
    <x v="44"/>
    <x v="3"/>
    <n v="50"/>
    <x v="36"/>
    <x v="132"/>
    <n v="30624.999999999996"/>
    <n v="0.35"/>
    <x v="0"/>
    <x v="0"/>
  </r>
  <r>
    <x v="0"/>
    <n v="1185732"/>
    <x v="487"/>
    <x v="0"/>
    <x v="42"/>
    <x v="44"/>
    <x v="4"/>
    <n v="60"/>
    <x v="36"/>
    <x v="204"/>
    <n v="31500"/>
    <n v="0.3"/>
    <x v="0"/>
    <x v="3"/>
  </r>
  <r>
    <x v="0"/>
    <n v="1185732"/>
    <x v="487"/>
    <x v="0"/>
    <x v="42"/>
    <x v="44"/>
    <x v="5"/>
    <n v="64.999999999999986"/>
    <x v="34"/>
    <x v="409"/>
    <n v="53624.999999999993"/>
    <n v="0.3"/>
    <x v="0"/>
    <x v="16"/>
  </r>
  <r>
    <x v="0"/>
    <n v="1185732"/>
    <x v="181"/>
    <x v="0"/>
    <x v="42"/>
    <x v="44"/>
    <x v="0"/>
    <n v="40"/>
    <x v="27"/>
    <x v="195"/>
    <n v="73500"/>
    <n v="0.35"/>
    <x v="0"/>
    <x v="1"/>
  </r>
  <r>
    <x v="0"/>
    <n v="1185732"/>
    <x v="181"/>
    <x v="0"/>
    <x v="42"/>
    <x v="44"/>
    <x v="1"/>
    <n v="40"/>
    <x v="45"/>
    <x v="197"/>
    <n v="45500"/>
    <n v="0.35"/>
    <x v="0"/>
    <x v="1"/>
  </r>
  <r>
    <x v="0"/>
    <n v="1185732"/>
    <x v="181"/>
    <x v="0"/>
    <x v="42"/>
    <x v="44"/>
    <x v="2"/>
    <n v="30.000000000000004"/>
    <x v="45"/>
    <x v="404"/>
    <n v="39000.000000000007"/>
    <n v="0.4"/>
    <x v="0"/>
    <x v="18"/>
  </r>
  <r>
    <x v="0"/>
    <n v="1185732"/>
    <x v="181"/>
    <x v="0"/>
    <x v="42"/>
    <x v="44"/>
    <x v="3"/>
    <n v="35"/>
    <x v="36"/>
    <x v="183"/>
    <n v="24500"/>
    <n v="0.4"/>
    <x v="0"/>
    <x v="8"/>
  </r>
  <r>
    <x v="0"/>
    <n v="1185732"/>
    <x v="181"/>
    <x v="0"/>
    <x v="42"/>
    <x v="44"/>
    <x v="4"/>
    <n v="50"/>
    <x v="37"/>
    <x v="128"/>
    <n v="33750"/>
    <n v="0.3"/>
    <x v="0"/>
    <x v="0"/>
  </r>
  <r>
    <x v="0"/>
    <n v="1185732"/>
    <x v="181"/>
    <x v="0"/>
    <x v="42"/>
    <x v="44"/>
    <x v="5"/>
    <n v="40"/>
    <x v="45"/>
    <x v="197"/>
    <n v="52000"/>
    <n v="0.4"/>
    <x v="0"/>
    <x v="1"/>
  </r>
  <r>
    <x v="0"/>
    <n v="1185732"/>
    <x v="210"/>
    <x v="0"/>
    <x v="42"/>
    <x v="44"/>
    <x v="0"/>
    <n v="40"/>
    <x v="30"/>
    <x v="328"/>
    <n v="80500"/>
    <n v="0.35"/>
    <x v="0"/>
    <x v="1"/>
  </r>
  <r>
    <x v="0"/>
    <n v="1185732"/>
    <x v="210"/>
    <x v="0"/>
    <x v="42"/>
    <x v="44"/>
    <x v="1"/>
    <n v="40"/>
    <x v="37"/>
    <x v="125"/>
    <n v="31499.999999999996"/>
    <n v="0.35"/>
    <x v="0"/>
    <x v="1"/>
  </r>
  <r>
    <x v="0"/>
    <n v="1185732"/>
    <x v="210"/>
    <x v="0"/>
    <x v="42"/>
    <x v="44"/>
    <x v="2"/>
    <n v="30.000000000000004"/>
    <x v="34"/>
    <x v="190"/>
    <n v="33000.000000000007"/>
    <n v="0.4"/>
    <x v="0"/>
    <x v="18"/>
  </r>
  <r>
    <x v="0"/>
    <n v="1185732"/>
    <x v="210"/>
    <x v="0"/>
    <x v="43"/>
    <x v="45"/>
    <x v="3"/>
    <n v="35"/>
    <x v="42"/>
    <x v="304"/>
    <n v="21000"/>
    <n v="0.4"/>
    <x v="0"/>
    <x v="8"/>
  </r>
  <r>
    <x v="0"/>
    <n v="1185732"/>
    <x v="210"/>
    <x v="0"/>
    <x v="43"/>
    <x v="45"/>
    <x v="4"/>
    <n v="50"/>
    <x v="37"/>
    <x v="128"/>
    <n v="33750"/>
    <n v="0.3"/>
    <x v="0"/>
    <x v="0"/>
  </r>
  <r>
    <x v="0"/>
    <n v="1185732"/>
    <x v="210"/>
    <x v="0"/>
    <x v="43"/>
    <x v="45"/>
    <x v="5"/>
    <n v="40"/>
    <x v="45"/>
    <x v="197"/>
    <n v="52000"/>
    <n v="0.4"/>
    <x v="0"/>
    <x v="1"/>
  </r>
  <r>
    <x v="0"/>
    <n v="1185732"/>
    <x v="218"/>
    <x v="0"/>
    <x v="43"/>
    <x v="45"/>
    <x v="0"/>
    <n v="40"/>
    <x v="61"/>
    <x v="712"/>
    <n v="76300"/>
    <n v="0.35"/>
    <x v="0"/>
    <x v="1"/>
  </r>
  <r>
    <x v="0"/>
    <n v="1185732"/>
    <x v="218"/>
    <x v="0"/>
    <x v="43"/>
    <x v="45"/>
    <x v="1"/>
    <n v="40"/>
    <x v="43"/>
    <x v="124"/>
    <n v="35000"/>
    <n v="0.35"/>
    <x v="0"/>
    <x v="1"/>
  </r>
  <r>
    <x v="0"/>
    <n v="1185732"/>
    <x v="218"/>
    <x v="0"/>
    <x v="43"/>
    <x v="45"/>
    <x v="2"/>
    <n v="30.000000000000004"/>
    <x v="34"/>
    <x v="190"/>
    <n v="33000.000000000007"/>
    <n v="0.4"/>
    <x v="0"/>
    <x v="18"/>
  </r>
  <r>
    <x v="0"/>
    <n v="1185732"/>
    <x v="218"/>
    <x v="0"/>
    <x v="43"/>
    <x v="45"/>
    <x v="3"/>
    <n v="35"/>
    <x v="35"/>
    <x v="317"/>
    <n v="17500"/>
    <n v="0.4"/>
    <x v="0"/>
    <x v="8"/>
  </r>
  <r>
    <x v="0"/>
    <n v="1185732"/>
    <x v="218"/>
    <x v="0"/>
    <x v="43"/>
    <x v="45"/>
    <x v="4"/>
    <n v="50"/>
    <x v="36"/>
    <x v="132"/>
    <n v="26250"/>
    <n v="0.3"/>
    <x v="0"/>
    <x v="0"/>
  </r>
  <r>
    <x v="0"/>
    <n v="1185732"/>
    <x v="218"/>
    <x v="0"/>
    <x v="43"/>
    <x v="45"/>
    <x v="5"/>
    <n v="40"/>
    <x v="34"/>
    <x v="236"/>
    <n v="44000"/>
    <n v="0.4"/>
    <x v="0"/>
    <x v="1"/>
  </r>
  <r>
    <x v="0"/>
    <n v="1185732"/>
    <x v="237"/>
    <x v="0"/>
    <x v="43"/>
    <x v="45"/>
    <x v="0"/>
    <n v="40"/>
    <x v="27"/>
    <x v="195"/>
    <n v="73500"/>
    <n v="0.35"/>
    <x v="0"/>
    <x v="1"/>
  </r>
  <r>
    <x v="0"/>
    <n v="1185732"/>
    <x v="237"/>
    <x v="0"/>
    <x v="43"/>
    <x v="45"/>
    <x v="1"/>
    <n v="40"/>
    <x v="37"/>
    <x v="125"/>
    <n v="31499.999999999996"/>
    <n v="0.35"/>
    <x v="0"/>
    <x v="1"/>
  </r>
  <r>
    <x v="0"/>
    <n v="1185732"/>
    <x v="237"/>
    <x v="0"/>
    <x v="43"/>
    <x v="45"/>
    <x v="2"/>
    <n v="30.000000000000004"/>
    <x v="37"/>
    <x v="311"/>
    <n v="27000.000000000007"/>
    <n v="0.4"/>
    <x v="0"/>
    <x v="18"/>
  </r>
  <r>
    <x v="0"/>
    <n v="1185732"/>
    <x v="237"/>
    <x v="0"/>
    <x v="43"/>
    <x v="45"/>
    <x v="3"/>
    <n v="35"/>
    <x v="42"/>
    <x v="304"/>
    <n v="21000"/>
    <n v="0.4"/>
    <x v="0"/>
    <x v="8"/>
  </r>
  <r>
    <x v="0"/>
    <n v="1185732"/>
    <x v="237"/>
    <x v="0"/>
    <x v="43"/>
    <x v="45"/>
    <x v="4"/>
    <n v="50"/>
    <x v="42"/>
    <x v="127"/>
    <n v="22500"/>
    <n v="0.3"/>
    <x v="0"/>
    <x v="0"/>
  </r>
  <r>
    <x v="0"/>
    <n v="1185732"/>
    <x v="237"/>
    <x v="0"/>
    <x v="43"/>
    <x v="45"/>
    <x v="5"/>
    <n v="40"/>
    <x v="48"/>
    <x v="150"/>
    <n v="48000"/>
    <n v="0.4"/>
    <x v="0"/>
    <x v="1"/>
  </r>
  <r>
    <x v="0"/>
    <n v="1185732"/>
    <x v="266"/>
    <x v="0"/>
    <x v="43"/>
    <x v="45"/>
    <x v="0"/>
    <n v="54.999999999999993"/>
    <x v="62"/>
    <x v="713"/>
    <n v="109724.99999999997"/>
    <n v="0.35"/>
    <x v="0"/>
    <x v="13"/>
  </r>
  <r>
    <x v="0"/>
    <n v="1185732"/>
    <x v="266"/>
    <x v="0"/>
    <x v="43"/>
    <x v="45"/>
    <x v="1"/>
    <n v="50"/>
    <x v="34"/>
    <x v="199"/>
    <n v="48125"/>
    <n v="0.35"/>
    <x v="0"/>
    <x v="0"/>
  </r>
  <r>
    <x v="0"/>
    <n v="1185732"/>
    <x v="266"/>
    <x v="0"/>
    <x v="43"/>
    <x v="45"/>
    <x v="2"/>
    <n v="45"/>
    <x v="48"/>
    <x v="200"/>
    <n v="54000"/>
    <n v="0.4"/>
    <x v="0"/>
    <x v="2"/>
  </r>
  <r>
    <x v="0"/>
    <n v="1185732"/>
    <x v="266"/>
    <x v="0"/>
    <x v="43"/>
    <x v="45"/>
    <x v="3"/>
    <n v="45"/>
    <x v="43"/>
    <x v="128"/>
    <n v="45000"/>
    <n v="0.4"/>
    <x v="0"/>
    <x v="2"/>
  </r>
  <r>
    <x v="0"/>
    <n v="1185732"/>
    <x v="266"/>
    <x v="0"/>
    <x v="43"/>
    <x v="45"/>
    <x v="4"/>
    <n v="54.999999999999993"/>
    <x v="34"/>
    <x v="408"/>
    <n v="45374.999999999993"/>
    <n v="0.3"/>
    <x v="0"/>
    <x v="13"/>
  </r>
  <r>
    <x v="0"/>
    <n v="1185732"/>
    <x v="266"/>
    <x v="0"/>
    <x v="43"/>
    <x v="45"/>
    <x v="5"/>
    <n v="60"/>
    <x v="46"/>
    <x v="49"/>
    <n v="96000"/>
    <n v="0.4"/>
    <x v="0"/>
    <x v="3"/>
  </r>
  <r>
    <x v="0"/>
    <n v="1185732"/>
    <x v="299"/>
    <x v="0"/>
    <x v="43"/>
    <x v="45"/>
    <x v="0"/>
    <n v="54.999999999999993"/>
    <x v="25"/>
    <x v="714"/>
    <n v="125124.99999999997"/>
    <n v="0.35"/>
    <x v="0"/>
    <x v="13"/>
  </r>
  <r>
    <x v="0"/>
    <n v="1185732"/>
    <x v="299"/>
    <x v="0"/>
    <x v="43"/>
    <x v="45"/>
    <x v="1"/>
    <n v="50"/>
    <x v="46"/>
    <x v="46"/>
    <n v="70000"/>
    <n v="0.35"/>
    <x v="0"/>
    <x v="0"/>
  </r>
  <r>
    <x v="0"/>
    <n v="1185732"/>
    <x v="299"/>
    <x v="0"/>
    <x v="43"/>
    <x v="45"/>
    <x v="2"/>
    <n v="45"/>
    <x v="45"/>
    <x v="326"/>
    <n v="58500"/>
    <n v="0.4"/>
    <x v="0"/>
    <x v="2"/>
  </r>
  <r>
    <x v="0"/>
    <n v="1185732"/>
    <x v="299"/>
    <x v="0"/>
    <x v="43"/>
    <x v="45"/>
    <x v="3"/>
    <n v="45"/>
    <x v="48"/>
    <x v="200"/>
    <n v="54000"/>
    <n v="0.4"/>
    <x v="0"/>
    <x v="2"/>
  </r>
  <r>
    <x v="0"/>
    <n v="1185732"/>
    <x v="299"/>
    <x v="0"/>
    <x v="43"/>
    <x v="45"/>
    <x v="4"/>
    <n v="54.999999999999993"/>
    <x v="48"/>
    <x v="212"/>
    <n v="49499.999999999993"/>
    <n v="0.3"/>
    <x v="0"/>
    <x v="13"/>
  </r>
  <r>
    <x v="0"/>
    <n v="1185732"/>
    <x v="299"/>
    <x v="0"/>
    <x v="43"/>
    <x v="45"/>
    <x v="5"/>
    <n v="60"/>
    <x v="31"/>
    <x v="51"/>
    <n v="108000"/>
    <n v="0.4"/>
    <x v="0"/>
    <x v="3"/>
  </r>
  <r>
    <x v="0"/>
    <n v="1185732"/>
    <x v="327"/>
    <x v="0"/>
    <x v="43"/>
    <x v="45"/>
    <x v="0"/>
    <n v="54.999999999999993"/>
    <x v="21"/>
    <x v="345"/>
    <n v="129937.49999999997"/>
    <n v="0.35"/>
    <x v="0"/>
    <x v="13"/>
  </r>
  <r>
    <x v="0"/>
    <n v="1185732"/>
    <x v="327"/>
    <x v="0"/>
    <x v="43"/>
    <x v="45"/>
    <x v="1"/>
    <n v="50"/>
    <x v="32"/>
    <x v="42"/>
    <n v="74375"/>
    <n v="0.35"/>
    <x v="0"/>
    <x v="0"/>
  </r>
  <r>
    <x v="0"/>
    <n v="1185732"/>
    <x v="327"/>
    <x v="0"/>
    <x v="43"/>
    <x v="45"/>
    <x v="2"/>
    <n v="45"/>
    <x v="44"/>
    <x v="154"/>
    <n v="63000"/>
    <n v="0.4"/>
    <x v="0"/>
    <x v="2"/>
  </r>
  <r>
    <x v="0"/>
    <n v="1185732"/>
    <x v="327"/>
    <x v="0"/>
    <x v="43"/>
    <x v="45"/>
    <x v="3"/>
    <n v="45"/>
    <x v="48"/>
    <x v="200"/>
    <n v="54000"/>
    <n v="0.4"/>
    <x v="0"/>
    <x v="2"/>
  </r>
  <r>
    <x v="0"/>
    <n v="1185732"/>
    <x v="327"/>
    <x v="0"/>
    <x v="43"/>
    <x v="45"/>
    <x v="4"/>
    <n v="54.999999999999993"/>
    <x v="45"/>
    <x v="409"/>
    <n v="53624.999999999993"/>
    <n v="0.3"/>
    <x v="0"/>
    <x v="13"/>
  </r>
  <r>
    <x v="0"/>
    <n v="1185732"/>
    <x v="327"/>
    <x v="0"/>
    <x v="43"/>
    <x v="45"/>
    <x v="5"/>
    <n v="60"/>
    <x v="23"/>
    <x v="60"/>
    <n v="120000"/>
    <n v="0.4"/>
    <x v="0"/>
    <x v="3"/>
  </r>
  <r>
    <x v="0"/>
    <n v="1185732"/>
    <x v="359"/>
    <x v="0"/>
    <x v="43"/>
    <x v="45"/>
    <x v="0"/>
    <n v="54.999999999999993"/>
    <x v="25"/>
    <x v="714"/>
    <n v="125124.99999999997"/>
    <n v="0.35"/>
    <x v="0"/>
    <x v="13"/>
  </r>
  <r>
    <x v="0"/>
    <n v="1185732"/>
    <x v="359"/>
    <x v="0"/>
    <x v="43"/>
    <x v="45"/>
    <x v="1"/>
    <n v="50"/>
    <x v="32"/>
    <x v="42"/>
    <n v="74375"/>
    <n v="0.35"/>
    <x v="0"/>
    <x v="0"/>
  </r>
  <r>
    <x v="0"/>
    <n v="1185732"/>
    <x v="359"/>
    <x v="0"/>
    <x v="43"/>
    <x v="45"/>
    <x v="2"/>
    <n v="45"/>
    <x v="44"/>
    <x v="154"/>
    <n v="63000"/>
    <n v="0.4"/>
    <x v="0"/>
    <x v="2"/>
  </r>
  <r>
    <x v="0"/>
    <n v="1185732"/>
    <x v="359"/>
    <x v="0"/>
    <x v="43"/>
    <x v="45"/>
    <x v="3"/>
    <n v="45"/>
    <x v="43"/>
    <x v="128"/>
    <n v="45000"/>
    <n v="0.4"/>
    <x v="0"/>
    <x v="2"/>
  </r>
  <r>
    <x v="0"/>
    <n v="1185732"/>
    <x v="359"/>
    <x v="0"/>
    <x v="43"/>
    <x v="45"/>
    <x v="4"/>
    <n v="54.999999999999993"/>
    <x v="37"/>
    <x v="424"/>
    <n v="37124.999999999993"/>
    <n v="0.3"/>
    <x v="0"/>
    <x v="13"/>
  </r>
  <r>
    <x v="0"/>
    <n v="1185732"/>
    <x v="359"/>
    <x v="0"/>
    <x v="43"/>
    <x v="45"/>
    <x v="5"/>
    <n v="60"/>
    <x v="46"/>
    <x v="49"/>
    <n v="96000"/>
    <n v="0.4"/>
    <x v="0"/>
    <x v="3"/>
  </r>
  <r>
    <x v="0"/>
    <n v="1185732"/>
    <x v="389"/>
    <x v="0"/>
    <x v="43"/>
    <x v="45"/>
    <x v="0"/>
    <n v="54.999999999999993"/>
    <x v="27"/>
    <x v="389"/>
    <n v="101062.49999999997"/>
    <n v="0.35"/>
    <x v="0"/>
    <x v="13"/>
  </r>
  <r>
    <x v="0"/>
    <n v="1185732"/>
    <x v="389"/>
    <x v="0"/>
    <x v="43"/>
    <x v="45"/>
    <x v="1"/>
    <n v="50"/>
    <x v="45"/>
    <x v="133"/>
    <n v="56875"/>
    <n v="0.35"/>
    <x v="0"/>
    <x v="0"/>
  </r>
  <r>
    <x v="0"/>
    <n v="1185732"/>
    <x v="389"/>
    <x v="0"/>
    <x v="43"/>
    <x v="45"/>
    <x v="2"/>
    <n v="45"/>
    <x v="37"/>
    <x v="179"/>
    <n v="40500"/>
    <n v="0.4"/>
    <x v="0"/>
    <x v="2"/>
  </r>
  <r>
    <x v="0"/>
    <n v="1185732"/>
    <x v="389"/>
    <x v="0"/>
    <x v="43"/>
    <x v="45"/>
    <x v="3"/>
    <n v="45"/>
    <x v="40"/>
    <x v="125"/>
    <n v="36000"/>
    <n v="0.4"/>
    <x v="0"/>
    <x v="2"/>
  </r>
  <r>
    <x v="0"/>
    <n v="1185732"/>
    <x v="389"/>
    <x v="0"/>
    <x v="43"/>
    <x v="45"/>
    <x v="4"/>
    <n v="54.999999999999993"/>
    <x v="40"/>
    <x v="391"/>
    <n v="32999.999999999993"/>
    <n v="0.3"/>
    <x v="0"/>
    <x v="13"/>
  </r>
  <r>
    <x v="0"/>
    <n v="1185732"/>
    <x v="389"/>
    <x v="0"/>
    <x v="43"/>
    <x v="45"/>
    <x v="5"/>
    <n v="60"/>
    <x v="48"/>
    <x v="210"/>
    <n v="72000"/>
    <n v="0.4"/>
    <x v="0"/>
    <x v="3"/>
  </r>
  <r>
    <x v="0"/>
    <n v="1185732"/>
    <x v="421"/>
    <x v="0"/>
    <x v="43"/>
    <x v="45"/>
    <x v="0"/>
    <n v="60"/>
    <x v="33"/>
    <x v="177"/>
    <n v="99750"/>
    <n v="0.35"/>
    <x v="0"/>
    <x v="3"/>
  </r>
  <r>
    <x v="0"/>
    <n v="1185732"/>
    <x v="421"/>
    <x v="0"/>
    <x v="43"/>
    <x v="45"/>
    <x v="1"/>
    <n v="55.000000000000007"/>
    <x v="48"/>
    <x v="207"/>
    <n v="57750.000000000007"/>
    <n v="0.35"/>
    <x v="0"/>
    <x v="4"/>
  </r>
  <r>
    <x v="0"/>
    <n v="1185732"/>
    <x v="421"/>
    <x v="0"/>
    <x v="43"/>
    <x v="45"/>
    <x v="2"/>
    <n v="55.000000000000007"/>
    <x v="40"/>
    <x v="131"/>
    <n v="44000.000000000007"/>
    <n v="0.4"/>
    <x v="0"/>
    <x v="4"/>
  </r>
  <r>
    <x v="0"/>
    <n v="1185732"/>
    <x v="421"/>
    <x v="0"/>
    <x v="43"/>
    <x v="45"/>
    <x v="3"/>
    <n v="55.000000000000007"/>
    <x v="36"/>
    <x v="194"/>
    <n v="38500.000000000007"/>
    <n v="0.4"/>
    <x v="0"/>
    <x v="4"/>
  </r>
  <r>
    <x v="0"/>
    <n v="1185732"/>
    <x v="421"/>
    <x v="0"/>
    <x v="43"/>
    <x v="45"/>
    <x v="4"/>
    <n v="65"/>
    <x v="36"/>
    <x v="166"/>
    <n v="34125"/>
    <n v="0.3"/>
    <x v="0"/>
    <x v="5"/>
  </r>
  <r>
    <x v="4"/>
    <n v="1185732"/>
    <x v="421"/>
    <x v="0"/>
    <x v="43"/>
    <x v="45"/>
    <x v="5"/>
    <n v="70"/>
    <x v="48"/>
    <x v="195"/>
    <n v="84000"/>
    <n v="0.4"/>
    <x v="0"/>
    <x v="6"/>
  </r>
  <r>
    <x v="4"/>
    <n v="1185732"/>
    <x v="451"/>
    <x v="0"/>
    <x v="43"/>
    <x v="45"/>
    <x v="0"/>
    <n v="65"/>
    <x v="31"/>
    <x v="61"/>
    <n v="102375"/>
    <n v="0.35"/>
    <x v="0"/>
    <x v="5"/>
  </r>
  <r>
    <x v="4"/>
    <n v="1185732"/>
    <x v="451"/>
    <x v="0"/>
    <x v="43"/>
    <x v="45"/>
    <x v="1"/>
    <n v="55.000000000000007"/>
    <x v="45"/>
    <x v="256"/>
    <n v="62562.500000000007"/>
    <n v="0.35"/>
    <x v="0"/>
    <x v="4"/>
  </r>
  <r>
    <x v="4"/>
    <n v="1185732"/>
    <x v="451"/>
    <x v="0"/>
    <x v="43"/>
    <x v="45"/>
    <x v="2"/>
    <n v="55.000000000000007"/>
    <x v="63"/>
    <x v="715"/>
    <n v="70400.000000000015"/>
    <n v="0.4"/>
    <x v="0"/>
    <x v="4"/>
  </r>
  <r>
    <x v="4"/>
    <n v="1185732"/>
    <x v="451"/>
    <x v="0"/>
    <x v="43"/>
    <x v="45"/>
    <x v="3"/>
    <n v="55.000000000000007"/>
    <x v="48"/>
    <x v="207"/>
    <n v="66000.000000000015"/>
    <n v="0.4"/>
    <x v="0"/>
    <x v="4"/>
  </r>
  <r>
    <x v="4"/>
    <n v="1185732"/>
    <x v="451"/>
    <x v="0"/>
    <x v="43"/>
    <x v="45"/>
    <x v="4"/>
    <n v="65"/>
    <x v="34"/>
    <x v="402"/>
    <n v="53625"/>
    <n v="0.3"/>
    <x v="0"/>
    <x v="5"/>
  </r>
  <r>
    <x v="4"/>
    <n v="1185732"/>
    <x v="451"/>
    <x v="0"/>
    <x v="43"/>
    <x v="45"/>
    <x v="5"/>
    <n v="70"/>
    <x v="47"/>
    <x v="47"/>
    <n v="105000"/>
    <n v="0.4"/>
    <x v="0"/>
    <x v="6"/>
  </r>
  <r>
    <x v="4"/>
    <n v="1185732"/>
    <x v="480"/>
    <x v="0"/>
    <x v="43"/>
    <x v="45"/>
    <x v="0"/>
    <n v="65"/>
    <x v="24"/>
    <x v="87"/>
    <n v="136500"/>
    <n v="0.35"/>
    <x v="0"/>
    <x v="5"/>
  </r>
  <r>
    <x v="4"/>
    <n v="1185732"/>
    <x v="480"/>
    <x v="0"/>
    <x v="43"/>
    <x v="45"/>
    <x v="1"/>
    <n v="55.000000000000007"/>
    <x v="46"/>
    <x v="139"/>
    <n v="77000"/>
    <n v="0.35"/>
    <x v="0"/>
    <x v="4"/>
  </r>
  <r>
    <x v="4"/>
    <n v="1185732"/>
    <x v="480"/>
    <x v="0"/>
    <x v="43"/>
    <x v="45"/>
    <x v="2"/>
    <n v="55.000000000000007"/>
    <x v="47"/>
    <x v="141"/>
    <n v="82500.000000000015"/>
    <n v="0.4"/>
    <x v="0"/>
    <x v="4"/>
  </r>
  <r>
    <x v="4"/>
    <n v="1185732"/>
    <x v="480"/>
    <x v="0"/>
    <x v="43"/>
    <x v="45"/>
    <x v="3"/>
    <n v="55.000000000000007"/>
    <x v="45"/>
    <x v="256"/>
    <n v="71500.000000000015"/>
    <n v="0.4"/>
    <x v="0"/>
    <x v="4"/>
  </r>
  <r>
    <x v="4"/>
    <n v="1185732"/>
    <x v="480"/>
    <x v="0"/>
    <x v="43"/>
    <x v="45"/>
    <x v="4"/>
    <n v="65"/>
    <x v="45"/>
    <x v="240"/>
    <n v="63375"/>
    <n v="0.3"/>
    <x v="0"/>
    <x v="5"/>
  </r>
  <r>
    <x v="4"/>
    <n v="1185732"/>
    <x v="480"/>
    <x v="0"/>
    <x v="43"/>
    <x v="45"/>
    <x v="5"/>
    <n v="70"/>
    <x v="32"/>
    <x v="43"/>
    <n v="119000"/>
    <n v="0.4"/>
    <x v="0"/>
    <x v="6"/>
  </r>
  <r>
    <x v="4"/>
    <n v="1185732"/>
    <x v="174"/>
    <x v="0"/>
    <x v="43"/>
    <x v="45"/>
    <x v="0"/>
    <n v="35"/>
    <x v="33"/>
    <x v="158"/>
    <n v="58187.499999999993"/>
    <n v="0.35"/>
    <x v="0"/>
    <x v="8"/>
  </r>
  <r>
    <x v="4"/>
    <n v="1185732"/>
    <x v="174"/>
    <x v="0"/>
    <x v="43"/>
    <x v="45"/>
    <x v="1"/>
    <n v="35"/>
    <x v="34"/>
    <x v="119"/>
    <n v="33687.5"/>
    <n v="0.35"/>
    <x v="0"/>
    <x v="8"/>
  </r>
  <r>
    <x v="4"/>
    <n v="1185732"/>
    <x v="174"/>
    <x v="0"/>
    <x v="43"/>
    <x v="45"/>
    <x v="2"/>
    <n v="25.000000000000007"/>
    <x v="34"/>
    <x v="392"/>
    <n v="27500.000000000007"/>
    <n v="0.4"/>
    <x v="0"/>
    <x v="44"/>
  </r>
  <r>
    <x v="4"/>
    <n v="1185732"/>
    <x v="174"/>
    <x v="0"/>
    <x v="43"/>
    <x v="45"/>
    <x v="3"/>
    <n v="30"/>
    <x v="35"/>
    <x v="309"/>
    <n v="15000"/>
    <n v="0.4"/>
    <x v="0"/>
    <x v="9"/>
  </r>
  <r>
    <x v="4"/>
    <n v="1185732"/>
    <x v="174"/>
    <x v="0"/>
    <x v="43"/>
    <x v="45"/>
    <x v="4"/>
    <n v="45"/>
    <x v="36"/>
    <x v="122"/>
    <n v="23625"/>
    <n v="0.3"/>
    <x v="0"/>
    <x v="2"/>
  </r>
  <r>
    <x v="4"/>
    <n v="1185732"/>
    <x v="174"/>
    <x v="0"/>
    <x v="43"/>
    <x v="45"/>
    <x v="5"/>
    <n v="35"/>
    <x v="34"/>
    <x v="119"/>
    <n v="38500"/>
    <n v="0.4"/>
    <x v="0"/>
    <x v="8"/>
  </r>
  <r>
    <x v="4"/>
    <n v="1185732"/>
    <x v="203"/>
    <x v="0"/>
    <x v="43"/>
    <x v="45"/>
    <x v="0"/>
    <n v="35"/>
    <x v="27"/>
    <x v="155"/>
    <n v="64312.499999999993"/>
    <n v="0.35"/>
    <x v="0"/>
    <x v="8"/>
  </r>
  <r>
    <x v="4"/>
    <n v="1185732"/>
    <x v="203"/>
    <x v="0"/>
    <x v="43"/>
    <x v="45"/>
    <x v="1"/>
    <n v="35"/>
    <x v="36"/>
    <x v="183"/>
    <n v="21437.5"/>
    <n v="0.35"/>
    <x v="0"/>
    <x v="8"/>
  </r>
  <r>
    <x v="4"/>
    <n v="1185732"/>
    <x v="203"/>
    <x v="0"/>
    <x v="43"/>
    <x v="45"/>
    <x v="2"/>
    <n v="25.000000000000007"/>
    <x v="37"/>
    <x v="667"/>
    <n v="22500.000000000007"/>
    <n v="0.4"/>
    <x v="0"/>
    <x v="44"/>
  </r>
  <r>
    <x v="4"/>
    <n v="1185732"/>
    <x v="203"/>
    <x v="0"/>
    <x v="44"/>
    <x v="46"/>
    <x v="3"/>
    <n v="30"/>
    <x v="38"/>
    <x v="180"/>
    <n v="12000"/>
    <n v="0.4"/>
    <x v="0"/>
    <x v="9"/>
  </r>
  <r>
    <x v="4"/>
    <n v="1185732"/>
    <x v="203"/>
    <x v="0"/>
    <x v="44"/>
    <x v="46"/>
    <x v="4"/>
    <n v="45"/>
    <x v="36"/>
    <x v="122"/>
    <n v="23625"/>
    <n v="0.3"/>
    <x v="0"/>
    <x v="2"/>
  </r>
  <r>
    <x v="4"/>
    <n v="1185732"/>
    <x v="203"/>
    <x v="0"/>
    <x v="44"/>
    <x v="46"/>
    <x v="5"/>
    <n v="35"/>
    <x v="34"/>
    <x v="119"/>
    <n v="38500"/>
    <n v="0.4"/>
    <x v="0"/>
    <x v="8"/>
  </r>
  <r>
    <x v="4"/>
    <n v="1185732"/>
    <x v="708"/>
    <x v="0"/>
    <x v="44"/>
    <x v="46"/>
    <x v="0"/>
    <n v="35"/>
    <x v="39"/>
    <x v="716"/>
    <n v="60637.499999999993"/>
    <n v="0.35"/>
    <x v="0"/>
    <x v="8"/>
  </r>
  <r>
    <x v="4"/>
    <n v="1185732"/>
    <x v="708"/>
    <x v="0"/>
    <x v="44"/>
    <x v="46"/>
    <x v="1"/>
    <n v="35"/>
    <x v="40"/>
    <x v="136"/>
    <n v="24500"/>
    <n v="0.35"/>
    <x v="0"/>
    <x v="8"/>
  </r>
  <r>
    <x v="4"/>
    <n v="1185732"/>
    <x v="708"/>
    <x v="0"/>
    <x v="44"/>
    <x v="46"/>
    <x v="2"/>
    <n v="25.000000000000007"/>
    <x v="37"/>
    <x v="667"/>
    <n v="22500.000000000007"/>
    <n v="0.4"/>
    <x v="0"/>
    <x v="44"/>
  </r>
  <r>
    <x v="4"/>
    <n v="1185732"/>
    <x v="708"/>
    <x v="0"/>
    <x v="44"/>
    <x v="46"/>
    <x v="3"/>
    <n v="30"/>
    <x v="41"/>
    <x v="363"/>
    <n v="9000"/>
    <n v="0.4"/>
    <x v="0"/>
    <x v="9"/>
  </r>
  <r>
    <x v="4"/>
    <n v="1185732"/>
    <x v="708"/>
    <x v="0"/>
    <x v="44"/>
    <x v="46"/>
    <x v="4"/>
    <n v="45"/>
    <x v="35"/>
    <x v="182"/>
    <n v="16875"/>
    <n v="0.3"/>
    <x v="0"/>
    <x v="2"/>
  </r>
  <r>
    <x v="4"/>
    <n v="1185732"/>
    <x v="708"/>
    <x v="0"/>
    <x v="44"/>
    <x v="46"/>
    <x v="5"/>
    <n v="35"/>
    <x v="37"/>
    <x v="122"/>
    <n v="31500"/>
    <n v="0.4"/>
    <x v="0"/>
    <x v="8"/>
  </r>
  <r>
    <x v="4"/>
    <n v="1185732"/>
    <x v="230"/>
    <x v="0"/>
    <x v="44"/>
    <x v="46"/>
    <x v="0"/>
    <n v="35"/>
    <x v="33"/>
    <x v="158"/>
    <n v="58187.499999999993"/>
    <n v="0.35"/>
    <x v="0"/>
    <x v="8"/>
  </r>
  <r>
    <x v="4"/>
    <n v="1185732"/>
    <x v="230"/>
    <x v="0"/>
    <x v="44"/>
    <x v="46"/>
    <x v="1"/>
    <n v="35"/>
    <x v="36"/>
    <x v="183"/>
    <n v="21437.5"/>
    <n v="0.35"/>
    <x v="0"/>
    <x v="8"/>
  </r>
  <r>
    <x v="4"/>
    <n v="1185732"/>
    <x v="230"/>
    <x v="0"/>
    <x v="44"/>
    <x v="46"/>
    <x v="2"/>
    <n v="25.000000000000007"/>
    <x v="36"/>
    <x v="688"/>
    <n v="17500.000000000007"/>
    <n v="0.4"/>
    <x v="0"/>
    <x v="42"/>
  </r>
  <r>
    <x v="4"/>
    <n v="1185732"/>
    <x v="230"/>
    <x v="0"/>
    <x v="44"/>
    <x v="46"/>
    <x v="3"/>
    <n v="30"/>
    <x v="38"/>
    <x v="180"/>
    <n v="12000"/>
    <n v="0.4"/>
    <x v="0"/>
    <x v="9"/>
  </r>
  <r>
    <x v="4"/>
    <n v="1185732"/>
    <x v="230"/>
    <x v="0"/>
    <x v="44"/>
    <x v="46"/>
    <x v="4"/>
    <n v="45"/>
    <x v="38"/>
    <x v="187"/>
    <n v="13500"/>
    <n v="0.3"/>
    <x v="0"/>
    <x v="2"/>
  </r>
  <r>
    <x v="4"/>
    <n v="1185732"/>
    <x v="230"/>
    <x v="0"/>
    <x v="44"/>
    <x v="46"/>
    <x v="5"/>
    <n v="35"/>
    <x v="43"/>
    <x v="132"/>
    <n v="35000"/>
    <n v="0.4"/>
    <x v="0"/>
    <x v="8"/>
  </r>
  <r>
    <x v="4"/>
    <n v="1185732"/>
    <x v="259"/>
    <x v="0"/>
    <x v="44"/>
    <x v="46"/>
    <x v="0"/>
    <n v="49.999999999999993"/>
    <x v="66"/>
    <x v="717"/>
    <n v="90999.999999999985"/>
    <n v="0.35"/>
    <x v="0"/>
    <x v="23"/>
  </r>
  <r>
    <x v="4"/>
    <n v="1185732"/>
    <x v="259"/>
    <x v="0"/>
    <x v="44"/>
    <x v="46"/>
    <x v="1"/>
    <n v="45"/>
    <x v="37"/>
    <x v="179"/>
    <n v="35437.5"/>
    <n v="0.35"/>
    <x v="0"/>
    <x v="2"/>
  </r>
  <r>
    <x v="4"/>
    <n v="1185732"/>
    <x v="259"/>
    <x v="0"/>
    <x v="44"/>
    <x v="46"/>
    <x v="2"/>
    <n v="40"/>
    <x v="43"/>
    <x v="124"/>
    <n v="40000"/>
    <n v="0.4"/>
    <x v="0"/>
    <x v="1"/>
  </r>
  <r>
    <x v="4"/>
    <n v="1185732"/>
    <x v="259"/>
    <x v="0"/>
    <x v="44"/>
    <x v="46"/>
    <x v="3"/>
    <n v="40"/>
    <x v="40"/>
    <x v="135"/>
    <n v="32000"/>
    <n v="0.4"/>
    <x v="0"/>
    <x v="1"/>
  </r>
  <r>
    <x v="4"/>
    <n v="1185732"/>
    <x v="259"/>
    <x v="0"/>
    <x v="44"/>
    <x v="46"/>
    <x v="4"/>
    <n v="49.999999999999993"/>
    <x v="37"/>
    <x v="469"/>
    <n v="33749.999999999993"/>
    <n v="0.3"/>
    <x v="0"/>
    <x v="23"/>
  </r>
  <r>
    <x v="4"/>
    <n v="1185732"/>
    <x v="259"/>
    <x v="0"/>
    <x v="44"/>
    <x v="46"/>
    <x v="5"/>
    <n v="54.999999999999993"/>
    <x v="44"/>
    <x v="239"/>
    <n v="76999.999999999985"/>
    <n v="0.4"/>
    <x v="0"/>
    <x v="13"/>
  </r>
  <r>
    <x v="4"/>
    <n v="1185732"/>
    <x v="292"/>
    <x v="0"/>
    <x v="44"/>
    <x v="46"/>
    <x v="0"/>
    <n v="49.999999999999993"/>
    <x v="24"/>
    <x v="580"/>
    <n v="104999.99999999997"/>
    <n v="0.35"/>
    <x v="0"/>
    <x v="48"/>
  </r>
  <r>
    <x v="4"/>
    <n v="1185732"/>
    <x v="292"/>
    <x v="0"/>
    <x v="44"/>
    <x v="46"/>
    <x v="1"/>
    <n v="45"/>
    <x v="44"/>
    <x v="154"/>
    <n v="55125"/>
    <n v="0.35"/>
    <x v="0"/>
    <x v="2"/>
  </r>
  <r>
    <x v="4"/>
    <n v="1185732"/>
    <x v="292"/>
    <x v="0"/>
    <x v="44"/>
    <x v="46"/>
    <x v="2"/>
    <n v="40"/>
    <x v="34"/>
    <x v="236"/>
    <n v="44000"/>
    <n v="0.4"/>
    <x v="0"/>
    <x v="1"/>
  </r>
  <r>
    <x v="4"/>
    <n v="1185732"/>
    <x v="292"/>
    <x v="0"/>
    <x v="44"/>
    <x v="46"/>
    <x v="3"/>
    <n v="40"/>
    <x v="43"/>
    <x v="124"/>
    <n v="40000"/>
    <n v="0.4"/>
    <x v="0"/>
    <x v="1"/>
  </r>
  <r>
    <x v="4"/>
    <n v="1185732"/>
    <x v="292"/>
    <x v="0"/>
    <x v="44"/>
    <x v="46"/>
    <x v="4"/>
    <n v="49.999999999999993"/>
    <x v="43"/>
    <x v="700"/>
    <n v="37499.999999999993"/>
    <n v="0.3"/>
    <x v="0"/>
    <x v="23"/>
  </r>
  <r>
    <x v="4"/>
    <n v="1185732"/>
    <x v="292"/>
    <x v="0"/>
    <x v="44"/>
    <x v="46"/>
    <x v="5"/>
    <n v="54.999999999999993"/>
    <x v="46"/>
    <x v="211"/>
    <n v="88000"/>
    <n v="0.4"/>
    <x v="0"/>
    <x v="13"/>
  </r>
  <r>
    <x v="4"/>
    <n v="1185732"/>
    <x v="320"/>
    <x v="0"/>
    <x v="44"/>
    <x v="46"/>
    <x v="0"/>
    <n v="49.999999999999993"/>
    <x v="22"/>
    <x v="718"/>
    <n v="109374.99999999997"/>
    <n v="0.35"/>
    <x v="0"/>
    <x v="48"/>
  </r>
  <r>
    <x v="4"/>
    <n v="1185732"/>
    <x v="320"/>
    <x v="0"/>
    <x v="44"/>
    <x v="46"/>
    <x v="1"/>
    <n v="45"/>
    <x v="47"/>
    <x v="156"/>
    <n v="59062.499999999993"/>
    <n v="0.35"/>
    <x v="0"/>
    <x v="2"/>
  </r>
  <r>
    <x v="4"/>
    <n v="1185732"/>
    <x v="320"/>
    <x v="0"/>
    <x v="44"/>
    <x v="46"/>
    <x v="2"/>
    <n v="40"/>
    <x v="48"/>
    <x v="150"/>
    <n v="48000"/>
    <n v="0.4"/>
    <x v="0"/>
    <x v="1"/>
  </r>
  <r>
    <x v="4"/>
    <n v="1185732"/>
    <x v="320"/>
    <x v="0"/>
    <x v="44"/>
    <x v="46"/>
    <x v="3"/>
    <n v="40"/>
    <x v="43"/>
    <x v="124"/>
    <n v="40000"/>
    <n v="0.4"/>
    <x v="0"/>
    <x v="1"/>
  </r>
  <r>
    <x v="4"/>
    <n v="1185732"/>
    <x v="320"/>
    <x v="0"/>
    <x v="44"/>
    <x v="46"/>
    <x v="4"/>
    <n v="49.999999999999993"/>
    <x v="34"/>
    <x v="371"/>
    <n v="41249.999999999993"/>
    <n v="0.3"/>
    <x v="0"/>
    <x v="48"/>
  </r>
  <r>
    <x v="4"/>
    <n v="1185732"/>
    <x v="320"/>
    <x v="0"/>
    <x v="44"/>
    <x v="46"/>
    <x v="5"/>
    <n v="54.999999999999993"/>
    <x v="31"/>
    <x v="348"/>
    <n v="99000"/>
    <n v="0.4"/>
    <x v="0"/>
    <x v="13"/>
  </r>
  <r>
    <x v="4"/>
    <n v="1185732"/>
    <x v="352"/>
    <x v="0"/>
    <x v="44"/>
    <x v="46"/>
    <x v="0"/>
    <n v="49.999999999999993"/>
    <x v="24"/>
    <x v="580"/>
    <n v="104999.99999999997"/>
    <n v="0.35"/>
    <x v="0"/>
    <x v="48"/>
  </r>
  <r>
    <x v="4"/>
    <n v="1185732"/>
    <x v="352"/>
    <x v="0"/>
    <x v="44"/>
    <x v="46"/>
    <x v="1"/>
    <n v="45"/>
    <x v="47"/>
    <x v="156"/>
    <n v="59062.499999999993"/>
    <n v="0.35"/>
    <x v="0"/>
    <x v="2"/>
  </r>
  <r>
    <x v="4"/>
    <n v="1185732"/>
    <x v="352"/>
    <x v="0"/>
    <x v="44"/>
    <x v="46"/>
    <x v="2"/>
    <n v="40"/>
    <x v="48"/>
    <x v="150"/>
    <n v="48000"/>
    <n v="0.4"/>
    <x v="0"/>
    <x v="1"/>
  </r>
  <r>
    <x v="4"/>
    <n v="1185732"/>
    <x v="352"/>
    <x v="0"/>
    <x v="44"/>
    <x v="46"/>
    <x v="3"/>
    <n v="40"/>
    <x v="40"/>
    <x v="135"/>
    <n v="32000"/>
    <n v="0.4"/>
    <x v="0"/>
    <x v="1"/>
  </r>
  <r>
    <x v="4"/>
    <n v="1185732"/>
    <x v="352"/>
    <x v="0"/>
    <x v="44"/>
    <x v="46"/>
    <x v="4"/>
    <n v="49.999999999999993"/>
    <x v="36"/>
    <x v="396"/>
    <n v="26249.999999999996"/>
    <n v="0.3"/>
    <x v="0"/>
    <x v="23"/>
  </r>
  <r>
    <x v="4"/>
    <n v="1185732"/>
    <x v="352"/>
    <x v="0"/>
    <x v="44"/>
    <x v="46"/>
    <x v="5"/>
    <n v="54.999999999999993"/>
    <x v="44"/>
    <x v="239"/>
    <n v="76999.999999999985"/>
    <n v="0.4"/>
    <x v="0"/>
    <x v="13"/>
  </r>
  <r>
    <x v="4"/>
    <n v="1185732"/>
    <x v="382"/>
    <x v="0"/>
    <x v="44"/>
    <x v="46"/>
    <x v="0"/>
    <n v="49.999999999999993"/>
    <x v="33"/>
    <x v="719"/>
    <n v="83124.999999999985"/>
    <n v="0.35"/>
    <x v="0"/>
    <x v="23"/>
  </r>
  <r>
    <x v="4"/>
    <n v="1185732"/>
    <x v="382"/>
    <x v="0"/>
    <x v="44"/>
    <x v="46"/>
    <x v="1"/>
    <n v="45"/>
    <x v="34"/>
    <x v="118"/>
    <n v="43312.5"/>
    <n v="0.35"/>
    <x v="0"/>
    <x v="2"/>
  </r>
  <r>
    <x v="4"/>
    <n v="1185732"/>
    <x v="382"/>
    <x v="0"/>
    <x v="44"/>
    <x v="46"/>
    <x v="2"/>
    <n v="40"/>
    <x v="36"/>
    <x v="136"/>
    <n v="28000"/>
    <n v="0.4"/>
    <x v="0"/>
    <x v="1"/>
  </r>
  <r>
    <x v="4"/>
    <n v="1185732"/>
    <x v="382"/>
    <x v="0"/>
    <x v="44"/>
    <x v="46"/>
    <x v="3"/>
    <n v="40"/>
    <x v="42"/>
    <x v="129"/>
    <n v="24000"/>
    <n v="0.4"/>
    <x v="0"/>
    <x v="1"/>
  </r>
  <r>
    <x v="4"/>
    <n v="1185732"/>
    <x v="382"/>
    <x v="0"/>
    <x v="44"/>
    <x v="46"/>
    <x v="4"/>
    <n v="49.999999999999993"/>
    <x v="42"/>
    <x v="370"/>
    <n v="22499.999999999996"/>
    <n v="0.3"/>
    <x v="0"/>
    <x v="48"/>
  </r>
  <r>
    <x v="4"/>
    <n v="1185732"/>
    <x v="382"/>
    <x v="0"/>
    <x v="44"/>
    <x v="46"/>
    <x v="5"/>
    <n v="54.999999999999993"/>
    <x v="43"/>
    <x v="371"/>
    <n v="54999.999999999993"/>
    <n v="0.4"/>
    <x v="0"/>
    <x v="13"/>
  </r>
  <r>
    <x v="4"/>
    <n v="1185732"/>
    <x v="414"/>
    <x v="0"/>
    <x v="44"/>
    <x v="46"/>
    <x v="0"/>
    <n v="54.999999999999993"/>
    <x v="32"/>
    <x v="330"/>
    <n v="81812.499999999985"/>
    <n v="0.35"/>
    <x v="0"/>
    <x v="13"/>
  </r>
  <r>
    <x v="4"/>
    <n v="1185732"/>
    <x v="414"/>
    <x v="0"/>
    <x v="44"/>
    <x v="46"/>
    <x v="1"/>
    <n v="50"/>
    <x v="43"/>
    <x v="145"/>
    <n v="43750"/>
    <n v="0.35"/>
    <x v="0"/>
    <x v="0"/>
  </r>
  <r>
    <x v="4"/>
    <n v="1185732"/>
    <x v="414"/>
    <x v="0"/>
    <x v="44"/>
    <x v="46"/>
    <x v="2"/>
    <n v="50"/>
    <x v="42"/>
    <x v="127"/>
    <n v="30000"/>
    <n v="0.4"/>
    <x v="0"/>
    <x v="0"/>
  </r>
  <r>
    <x v="4"/>
    <n v="1185732"/>
    <x v="414"/>
    <x v="0"/>
    <x v="44"/>
    <x v="46"/>
    <x v="3"/>
    <n v="50"/>
    <x v="35"/>
    <x v="146"/>
    <n v="25000"/>
    <n v="0.4"/>
    <x v="0"/>
    <x v="0"/>
  </r>
  <r>
    <x v="4"/>
    <n v="1185732"/>
    <x v="414"/>
    <x v="0"/>
    <x v="44"/>
    <x v="46"/>
    <x v="4"/>
    <n v="60"/>
    <x v="35"/>
    <x v="127"/>
    <n v="22500"/>
    <n v="0.3"/>
    <x v="0"/>
    <x v="3"/>
  </r>
  <r>
    <x v="2"/>
    <n v="1185732"/>
    <x v="414"/>
    <x v="0"/>
    <x v="44"/>
    <x v="46"/>
    <x v="5"/>
    <n v="64.999999999999986"/>
    <x v="43"/>
    <x v="147"/>
    <n v="64999.999999999993"/>
    <n v="0.4"/>
    <x v="0"/>
    <x v="16"/>
  </r>
  <r>
    <x v="2"/>
    <n v="1185732"/>
    <x v="444"/>
    <x v="0"/>
    <x v="44"/>
    <x v="46"/>
    <x v="0"/>
    <n v="60"/>
    <x v="46"/>
    <x v="49"/>
    <n v="84000"/>
    <n v="0.35"/>
    <x v="0"/>
    <x v="3"/>
  </r>
  <r>
    <x v="2"/>
    <n v="1185732"/>
    <x v="444"/>
    <x v="0"/>
    <x v="44"/>
    <x v="46"/>
    <x v="1"/>
    <n v="50"/>
    <x v="34"/>
    <x v="199"/>
    <n v="48125"/>
    <n v="0.35"/>
    <x v="0"/>
    <x v="0"/>
  </r>
  <r>
    <x v="2"/>
    <n v="1185732"/>
    <x v="444"/>
    <x v="0"/>
    <x v="44"/>
    <x v="46"/>
    <x v="2"/>
    <n v="50"/>
    <x v="83"/>
    <x v="200"/>
    <n v="54000"/>
    <n v="0.4"/>
    <x v="0"/>
    <x v="0"/>
  </r>
  <r>
    <x v="2"/>
    <n v="1185732"/>
    <x v="444"/>
    <x v="0"/>
    <x v="44"/>
    <x v="46"/>
    <x v="3"/>
    <n v="50"/>
    <x v="43"/>
    <x v="145"/>
    <n v="50000"/>
    <n v="0.4"/>
    <x v="0"/>
    <x v="0"/>
  </r>
  <r>
    <x v="2"/>
    <n v="1185732"/>
    <x v="444"/>
    <x v="0"/>
    <x v="44"/>
    <x v="46"/>
    <x v="4"/>
    <n v="60"/>
    <x v="37"/>
    <x v="200"/>
    <n v="40500"/>
    <n v="0.3"/>
    <x v="0"/>
    <x v="3"/>
  </r>
  <r>
    <x v="2"/>
    <n v="1185732"/>
    <x v="444"/>
    <x v="0"/>
    <x v="44"/>
    <x v="46"/>
    <x v="5"/>
    <n v="64.999999999999986"/>
    <x v="45"/>
    <x v="264"/>
    <n v="84499.999999999985"/>
    <n v="0.4"/>
    <x v="0"/>
    <x v="29"/>
  </r>
  <r>
    <x v="2"/>
    <n v="1185732"/>
    <x v="473"/>
    <x v="0"/>
    <x v="44"/>
    <x v="46"/>
    <x v="0"/>
    <n v="60"/>
    <x v="20"/>
    <x v="77"/>
    <n v="115499.99999999999"/>
    <n v="0.35"/>
    <x v="0"/>
    <x v="3"/>
  </r>
  <r>
    <x v="2"/>
    <n v="1185732"/>
    <x v="473"/>
    <x v="0"/>
    <x v="44"/>
    <x v="46"/>
    <x v="1"/>
    <n v="50"/>
    <x v="44"/>
    <x v="160"/>
    <n v="61249.999999999993"/>
    <n v="0.35"/>
    <x v="0"/>
    <x v="0"/>
  </r>
  <r>
    <x v="2"/>
    <n v="1185732"/>
    <x v="473"/>
    <x v="0"/>
    <x v="44"/>
    <x v="46"/>
    <x v="2"/>
    <n v="50"/>
    <x v="45"/>
    <x v="133"/>
    <n v="65000"/>
    <n v="0.4"/>
    <x v="0"/>
    <x v="0"/>
  </r>
  <r>
    <x v="2"/>
    <n v="1185732"/>
    <x v="473"/>
    <x v="0"/>
    <x v="44"/>
    <x v="46"/>
    <x v="3"/>
    <n v="50"/>
    <x v="34"/>
    <x v="199"/>
    <n v="55000"/>
    <n v="0.4"/>
    <x v="0"/>
    <x v="0"/>
  </r>
  <r>
    <x v="2"/>
    <n v="1185732"/>
    <x v="473"/>
    <x v="0"/>
    <x v="44"/>
    <x v="46"/>
    <x v="4"/>
    <n v="60"/>
    <x v="34"/>
    <x v="242"/>
    <n v="49500"/>
    <n v="0.3"/>
    <x v="0"/>
    <x v="3"/>
  </r>
  <r>
    <x v="2"/>
    <n v="1185732"/>
    <x v="473"/>
    <x v="0"/>
    <x v="44"/>
    <x v="46"/>
    <x v="5"/>
    <n v="64.999999999999986"/>
    <x v="47"/>
    <x v="265"/>
    <n v="97499.999999999985"/>
    <n v="0.4"/>
    <x v="0"/>
    <x v="16"/>
  </r>
  <r>
    <x v="2"/>
    <n v="1185732"/>
    <x v="171"/>
    <x v="0"/>
    <x v="44"/>
    <x v="46"/>
    <x v="0"/>
    <n v="40"/>
    <x v="23"/>
    <x v="46"/>
    <n v="80000"/>
    <n v="0.4"/>
    <x v="0"/>
    <x v="1"/>
  </r>
  <r>
    <x v="2"/>
    <n v="1185732"/>
    <x v="171"/>
    <x v="0"/>
    <x v="44"/>
    <x v="46"/>
    <x v="1"/>
    <n v="40"/>
    <x v="48"/>
    <x v="150"/>
    <n v="48000"/>
    <n v="0.4"/>
    <x v="0"/>
    <x v="1"/>
  </r>
  <r>
    <x v="2"/>
    <n v="1185732"/>
    <x v="171"/>
    <x v="0"/>
    <x v="44"/>
    <x v="46"/>
    <x v="2"/>
    <n v="30.000000000000004"/>
    <x v="48"/>
    <x v="381"/>
    <n v="27000.000000000004"/>
    <n v="0.3"/>
    <x v="0"/>
    <x v="18"/>
  </r>
  <r>
    <x v="2"/>
    <n v="1185732"/>
    <x v="171"/>
    <x v="0"/>
    <x v="44"/>
    <x v="46"/>
    <x v="3"/>
    <n v="35"/>
    <x v="42"/>
    <x v="304"/>
    <n v="15750"/>
    <n v="0.3"/>
    <x v="0"/>
    <x v="8"/>
  </r>
  <r>
    <x v="2"/>
    <n v="1185732"/>
    <x v="171"/>
    <x v="0"/>
    <x v="44"/>
    <x v="46"/>
    <x v="4"/>
    <n v="50"/>
    <x v="40"/>
    <x v="124"/>
    <n v="30000"/>
    <n v="0.3"/>
    <x v="0"/>
    <x v="0"/>
  </r>
  <r>
    <x v="2"/>
    <n v="1185732"/>
    <x v="171"/>
    <x v="0"/>
    <x v="44"/>
    <x v="46"/>
    <x v="5"/>
    <n v="40"/>
    <x v="48"/>
    <x v="150"/>
    <n v="42000"/>
    <n v="0.35"/>
    <x v="0"/>
    <x v="1"/>
  </r>
  <r>
    <x v="2"/>
    <n v="1185732"/>
    <x v="200"/>
    <x v="0"/>
    <x v="44"/>
    <x v="46"/>
    <x v="0"/>
    <n v="40"/>
    <x v="20"/>
    <x v="41"/>
    <n v="88000"/>
    <n v="0.4"/>
    <x v="0"/>
    <x v="1"/>
  </r>
  <r>
    <x v="2"/>
    <n v="1185732"/>
    <x v="200"/>
    <x v="0"/>
    <x v="44"/>
    <x v="46"/>
    <x v="1"/>
    <n v="40"/>
    <x v="40"/>
    <x v="135"/>
    <n v="32000"/>
    <n v="0.4"/>
    <x v="0"/>
    <x v="1"/>
  </r>
  <r>
    <x v="2"/>
    <n v="1185732"/>
    <x v="200"/>
    <x v="0"/>
    <x v="44"/>
    <x v="46"/>
    <x v="2"/>
    <n v="30.000000000000004"/>
    <x v="43"/>
    <x v="384"/>
    <n v="22500.000000000004"/>
    <n v="0.3"/>
    <x v="0"/>
    <x v="18"/>
  </r>
  <r>
    <x v="2"/>
    <n v="1185732"/>
    <x v="200"/>
    <x v="0"/>
    <x v="45"/>
    <x v="47"/>
    <x v="3"/>
    <n v="35"/>
    <x v="35"/>
    <x v="317"/>
    <n v="13125"/>
    <n v="0.3"/>
    <x v="0"/>
    <x v="8"/>
  </r>
  <r>
    <x v="2"/>
    <n v="1185732"/>
    <x v="200"/>
    <x v="0"/>
    <x v="45"/>
    <x v="47"/>
    <x v="4"/>
    <n v="50"/>
    <x v="40"/>
    <x v="124"/>
    <n v="30000"/>
    <n v="0.3"/>
    <x v="0"/>
    <x v="0"/>
  </r>
  <r>
    <x v="2"/>
    <n v="1185732"/>
    <x v="200"/>
    <x v="0"/>
    <x v="45"/>
    <x v="47"/>
    <x v="5"/>
    <n v="40"/>
    <x v="48"/>
    <x v="150"/>
    <n v="42000"/>
    <n v="0.35"/>
    <x v="0"/>
    <x v="1"/>
  </r>
  <r>
    <x v="2"/>
    <n v="1185732"/>
    <x v="705"/>
    <x v="0"/>
    <x v="45"/>
    <x v="47"/>
    <x v="0"/>
    <n v="40"/>
    <x v="66"/>
    <x v="720"/>
    <n v="83200"/>
    <n v="0.4"/>
    <x v="0"/>
    <x v="1"/>
  </r>
  <r>
    <x v="2"/>
    <n v="1185732"/>
    <x v="705"/>
    <x v="0"/>
    <x v="45"/>
    <x v="47"/>
    <x v="1"/>
    <n v="40"/>
    <x v="37"/>
    <x v="125"/>
    <n v="36000"/>
    <n v="0.4"/>
    <x v="0"/>
    <x v="1"/>
  </r>
  <r>
    <x v="2"/>
    <n v="1185732"/>
    <x v="705"/>
    <x v="0"/>
    <x v="45"/>
    <x v="47"/>
    <x v="2"/>
    <n v="30.000000000000004"/>
    <x v="43"/>
    <x v="384"/>
    <n v="22500.000000000004"/>
    <n v="0.3"/>
    <x v="0"/>
    <x v="18"/>
  </r>
  <r>
    <x v="2"/>
    <n v="1185732"/>
    <x v="705"/>
    <x v="0"/>
    <x v="45"/>
    <x v="47"/>
    <x v="3"/>
    <n v="35"/>
    <x v="38"/>
    <x v="319"/>
    <n v="10500"/>
    <n v="0.3"/>
    <x v="0"/>
    <x v="8"/>
  </r>
  <r>
    <x v="2"/>
    <n v="1185732"/>
    <x v="705"/>
    <x v="0"/>
    <x v="45"/>
    <x v="47"/>
    <x v="4"/>
    <n v="50"/>
    <x v="42"/>
    <x v="127"/>
    <n v="22500"/>
    <n v="0.3"/>
    <x v="0"/>
    <x v="0"/>
  </r>
  <r>
    <x v="2"/>
    <n v="1185732"/>
    <x v="705"/>
    <x v="0"/>
    <x v="45"/>
    <x v="47"/>
    <x v="5"/>
    <n v="40"/>
    <x v="43"/>
    <x v="124"/>
    <n v="35000"/>
    <n v="0.35"/>
    <x v="0"/>
    <x v="1"/>
  </r>
  <r>
    <x v="2"/>
    <n v="1185732"/>
    <x v="722"/>
    <x v="0"/>
    <x v="45"/>
    <x v="47"/>
    <x v="0"/>
    <n v="40"/>
    <x v="23"/>
    <x v="46"/>
    <n v="80000"/>
    <n v="0.4"/>
    <x v="0"/>
    <x v="1"/>
  </r>
  <r>
    <x v="2"/>
    <n v="1185732"/>
    <x v="722"/>
    <x v="0"/>
    <x v="45"/>
    <x v="47"/>
    <x v="1"/>
    <n v="40"/>
    <x v="40"/>
    <x v="135"/>
    <n v="32000"/>
    <n v="0.4"/>
    <x v="0"/>
    <x v="1"/>
  </r>
  <r>
    <x v="2"/>
    <n v="1185732"/>
    <x v="722"/>
    <x v="0"/>
    <x v="45"/>
    <x v="47"/>
    <x v="2"/>
    <n v="30.000000000000004"/>
    <x v="40"/>
    <x v="385"/>
    <n v="18000"/>
    <n v="0.3"/>
    <x v="0"/>
    <x v="18"/>
  </r>
  <r>
    <x v="2"/>
    <n v="1185732"/>
    <x v="722"/>
    <x v="0"/>
    <x v="45"/>
    <x v="47"/>
    <x v="3"/>
    <n v="35"/>
    <x v="35"/>
    <x v="317"/>
    <n v="13125"/>
    <n v="0.3"/>
    <x v="0"/>
    <x v="8"/>
  </r>
  <r>
    <x v="2"/>
    <n v="1185732"/>
    <x v="722"/>
    <x v="0"/>
    <x v="45"/>
    <x v="47"/>
    <x v="4"/>
    <n v="50"/>
    <x v="35"/>
    <x v="146"/>
    <n v="18750"/>
    <n v="0.3"/>
    <x v="0"/>
    <x v="0"/>
  </r>
  <r>
    <x v="2"/>
    <n v="1185732"/>
    <x v="722"/>
    <x v="0"/>
    <x v="45"/>
    <x v="47"/>
    <x v="5"/>
    <n v="40"/>
    <x v="34"/>
    <x v="236"/>
    <n v="38500"/>
    <n v="0.35"/>
    <x v="0"/>
    <x v="1"/>
  </r>
  <r>
    <x v="2"/>
    <n v="1185732"/>
    <x v="256"/>
    <x v="0"/>
    <x v="45"/>
    <x v="47"/>
    <x v="0"/>
    <n v="54.999999999999993"/>
    <x v="61"/>
    <x v="721"/>
    <n v="119899.99999999999"/>
    <n v="0.4"/>
    <x v="0"/>
    <x v="13"/>
  </r>
  <r>
    <x v="2"/>
    <n v="1185732"/>
    <x v="256"/>
    <x v="0"/>
    <x v="45"/>
    <x v="47"/>
    <x v="1"/>
    <n v="50"/>
    <x v="43"/>
    <x v="145"/>
    <n v="50000"/>
    <n v="0.4"/>
    <x v="0"/>
    <x v="0"/>
  </r>
  <r>
    <x v="2"/>
    <n v="1185732"/>
    <x v="256"/>
    <x v="0"/>
    <x v="45"/>
    <x v="47"/>
    <x v="2"/>
    <n v="45"/>
    <x v="34"/>
    <x v="118"/>
    <n v="37125"/>
    <n v="0.3"/>
    <x v="0"/>
    <x v="2"/>
  </r>
  <r>
    <x v="2"/>
    <n v="1185732"/>
    <x v="256"/>
    <x v="0"/>
    <x v="45"/>
    <x v="47"/>
    <x v="3"/>
    <n v="45"/>
    <x v="37"/>
    <x v="179"/>
    <n v="30375"/>
    <n v="0.3"/>
    <x v="0"/>
    <x v="2"/>
  </r>
  <r>
    <x v="2"/>
    <n v="1185732"/>
    <x v="256"/>
    <x v="0"/>
    <x v="45"/>
    <x v="47"/>
    <x v="4"/>
    <n v="54.999999999999993"/>
    <x v="43"/>
    <x v="371"/>
    <n v="41249.999999999993"/>
    <n v="0.3"/>
    <x v="0"/>
    <x v="13"/>
  </r>
  <r>
    <x v="2"/>
    <n v="1185732"/>
    <x v="256"/>
    <x v="0"/>
    <x v="45"/>
    <x v="47"/>
    <x v="5"/>
    <n v="60"/>
    <x v="47"/>
    <x v="38"/>
    <n v="78750"/>
    <n v="0.35"/>
    <x v="0"/>
    <x v="3"/>
  </r>
  <r>
    <x v="2"/>
    <n v="1185732"/>
    <x v="289"/>
    <x v="0"/>
    <x v="45"/>
    <x v="47"/>
    <x v="0"/>
    <n v="54.999999999999993"/>
    <x v="22"/>
    <x v="722"/>
    <n v="137499.99999999997"/>
    <n v="0.4"/>
    <x v="0"/>
    <x v="13"/>
  </r>
  <r>
    <x v="2"/>
    <n v="1185732"/>
    <x v="289"/>
    <x v="0"/>
    <x v="45"/>
    <x v="47"/>
    <x v="1"/>
    <n v="50"/>
    <x v="47"/>
    <x v="205"/>
    <n v="75000"/>
    <n v="0.4"/>
    <x v="0"/>
    <x v="0"/>
  </r>
  <r>
    <x v="2"/>
    <n v="1185732"/>
    <x v="289"/>
    <x v="0"/>
    <x v="45"/>
    <x v="47"/>
    <x v="2"/>
    <n v="45"/>
    <x v="48"/>
    <x v="200"/>
    <n v="40500"/>
    <n v="0.3"/>
    <x v="0"/>
    <x v="2"/>
  </r>
  <r>
    <x v="2"/>
    <n v="1185732"/>
    <x v="289"/>
    <x v="0"/>
    <x v="45"/>
    <x v="47"/>
    <x v="3"/>
    <n v="45"/>
    <x v="34"/>
    <x v="118"/>
    <n v="37125"/>
    <n v="0.3"/>
    <x v="0"/>
    <x v="2"/>
  </r>
  <r>
    <x v="2"/>
    <n v="1185732"/>
    <x v="289"/>
    <x v="0"/>
    <x v="45"/>
    <x v="47"/>
    <x v="4"/>
    <n v="54.999999999999993"/>
    <x v="34"/>
    <x v="408"/>
    <n v="45374.999999999993"/>
    <n v="0.3"/>
    <x v="0"/>
    <x v="13"/>
  </r>
  <r>
    <x v="2"/>
    <n v="1185732"/>
    <x v="289"/>
    <x v="0"/>
    <x v="45"/>
    <x v="47"/>
    <x v="5"/>
    <n v="60"/>
    <x v="32"/>
    <x v="144"/>
    <n v="89250"/>
    <n v="0.35"/>
    <x v="0"/>
    <x v="3"/>
  </r>
  <r>
    <x v="2"/>
    <n v="1185732"/>
    <x v="317"/>
    <x v="0"/>
    <x v="45"/>
    <x v="47"/>
    <x v="0"/>
    <n v="54.999999999999993"/>
    <x v="25"/>
    <x v="714"/>
    <n v="142999.99999999997"/>
    <n v="0.4"/>
    <x v="0"/>
    <x v="13"/>
  </r>
  <r>
    <x v="2"/>
    <n v="1185732"/>
    <x v="317"/>
    <x v="0"/>
    <x v="45"/>
    <x v="47"/>
    <x v="1"/>
    <n v="50"/>
    <x v="46"/>
    <x v="46"/>
    <n v="80000"/>
    <n v="0.4"/>
    <x v="0"/>
    <x v="0"/>
  </r>
  <r>
    <x v="2"/>
    <n v="1185732"/>
    <x v="317"/>
    <x v="0"/>
    <x v="45"/>
    <x v="47"/>
    <x v="2"/>
    <n v="45"/>
    <x v="45"/>
    <x v="326"/>
    <n v="43875"/>
    <n v="0.3"/>
    <x v="0"/>
    <x v="2"/>
  </r>
  <r>
    <x v="2"/>
    <n v="1185732"/>
    <x v="317"/>
    <x v="0"/>
    <x v="45"/>
    <x v="47"/>
    <x v="3"/>
    <n v="45"/>
    <x v="34"/>
    <x v="118"/>
    <n v="37125"/>
    <n v="0.3"/>
    <x v="0"/>
    <x v="2"/>
  </r>
  <r>
    <x v="2"/>
    <n v="1185732"/>
    <x v="317"/>
    <x v="0"/>
    <x v="45"/>
    <x v="47"/>
    <x v="4"/>
    <n v="54.999999999999993"/>
    <x v="48"/>
    <x v="212"/>
    <n v="49499.999999999993"/>
    <n v="0.3"/>
    <x v="0"/>
    <x v="13"/>
  </r>
  <r>
    <x v="2"/>
    <n v="1185732"/>
    <x v="317"/>
    <x v="0"/>
    <x v="45"/>
    <x v="47"/>
    <x v="5"/>
    <n v="60"/>
    <x v="33"/>
    <x v="177"/>
    <n v="99750"/>
    <n v="0.35"/>
    <x v="0"/>
    <x v="3"/>
  </r>
  <r>
    <x v="2"/>
    <n v="1185732"/>
    <x v="349"/>
    <x v="0"/>
    <x v="45"/>
    <x v="47"/>
    <x v="0"/>
    <n v="54.999999999999993"/>
    <x v="22"/>
    <x v="722"/>
    <n v="137499.99999999997"/>
    <n v="0.4"/>
    <x v="0"/>
    <x v="13"/>
  </r>
  <r>
    <x v="2"/>
    <n v="1185732"/>
    <x v="349"/>
    <x v="0"/>
    <x v="45"/>
    <x v="47"/>
    <x v="1"/>
    <n v="50"/>
    <x v="46"/>
    <x v="46"/>
    <n v="80000"/>
    <n v="0.4"/>
    <x v="0"/>
    <x v="0"/>
  </r>
  <r>
    <x v="2"/>
    <n v="1185732"/>
    <x v="349"/>
    <x v="0"/>
    <x v="45"/>
    <x v="47"/>
    <x v="2"/>
    <n v="45"/>
    <x v="45"/>
    <x v="326"/>
    <n v="43875"/>
    <n v="0.3"/>
    <x v="0"/>
    <x v="2"/>
  </r>
  <r>
    <x v="2"/>
    <n v="1185732"/>
    <x v="349"/>
    <x v="0"/>
    <x v="45"/>
    <x v="47"/>
    <x v="3"/>
    <n v="45"/>
    <x v="37"/>
    <x v="179"/>
    <n v="30375"/>
    <n v="0.3"/>
    <x v="0"/>
    <x v="2"/>
  </r>
  <r>
    <x v="2"/>
    <n v="1185732"/>
    <x v="349"/>
    <x v="0"/>
    <x v="45"/>
    <x v="47"/>
    <x v="4"/>
    <n v="54.999999999999993"/>
    <x v="40"/>
    <x v="391"/>
    <n v="32999.999999999993"/>
    <n v="0.3"/>
    <x v="0"/>
    <x v="13"/>
  </r>
  <r>
    <x v="2"/>
    <n v="1185732"/>
    <x v="349"/>
    <x v="0"/>
    <x v="45"/>
    <x v="47"/>
    <x v="5"/>
    <n v="60"/>
    <x v="47"/>
    <x v="38"/>
    <n v="78750"/>
    <n v="0.35"/>
    <x v="0"/>
    <x v="3"/>
  </r>
  <r>
    <x v="2"/>
    <n v="1185732"/>
    <x v="379"/>
    <x v="0"/>
    <x v="45"/>
    <x v="47"/>
    <x v="0"/>
    <n v="54.999999999999993"/>
    <x v="23"/>
    <x v="350"/>
    <n v="109999.99999999999"/>
    <n v="0.4"/>
    <x v="0"/>
    <x v="13"/>
  </r>
  <r>
    <x v="2"/>
    <n v="1185732"/>
    <x v="379"/>
    <x v="0"/>
    <x v="45"/>
    <x v="47"/>
    <x v="1"/>
    <n v="50"/>
    <x v="48"/>
    <x v="149"/>
    <n v="60000"/>
    <n v="0.4"/>
    <x v="0"/>
    <x v="0"/>
  </r>
  <r>
    <x v="2"/>
    <n v="1185732"/>
    <x v="379"/>
    <x v="0"/>
    <x v="45"/>
    <x v="47"/>
    <x v="2"/>
    <n v="45"/>
    <x v="40"/>
    <x v="125"/>
    <n v="27000"/>
    <n v="0.3"/>
    <x v="0"/>
    <x v="2"/>
  </r>
  <r>
    <x v="2"/>
    <n v="1185732"/>
    <x v="379"/>
    <x v="0"/>
    <x v="45"/>
    <x v="47"/>
    <x v="3"/>
    <n v="45"/>
    <x v="36"/>
    <x v="122"/>
    <n v="23625"/>
    <n v="0.3"/>
    <x v="0"/>
    <x v="2"/>
  </r>
  <r>
    <x v="2"/>
    <n v="1185732"/>
    <x v="379"/>
    <x v="0"/>
    <x v="45"/>
    <x v="47"/>
    <x v="4"/>
    <n v="54.999999999999993"/>
    <x v="36"/>
    <x v="121"/>
    <n v="28874.999999999996"/>
    <n v="0.3"/>
    <x v="0"/>
    <x v="13"/>
  </r>
  <r>
    <x v="2"/>
    <n v="1185732"/>
    <x v="379"/>
    <x v="0"/>
    <x v="45"/>
    <x v="47"/>
    <x v="5"/>
    <n v="60"/>
    <x v="34"/>
    <x v="242"/>
    <n v="57749.999999999993"/>
    <n v="0.35"/>
    <x v="0"/>
    <x v="3"/>
  </r>
  <r>
    <x v="2"/>
    <n v="1185732"/>
    <x v="411"/>
    <x v="0"/>
    <x v="45"/>
    <x v="47"/>
    <x v="0"/>
    <n v="60"/>
    <x v="31"/>
    <x v="51"/>
    <n v="108000"/>
    <n v="0.4"/>
    <x v="0"/>
    <x v="3"/>
  </r>
  <r>
    <x v="2"/>
    <n v="1185732"/>
    <x v="411"/>
    <x v="0"/>
    <x v="45"/>
    <x v="47"/>
    <x v="1"/>
    <n v="55.000000000000007"/>
    <x v="34"/>
    <x v="395"/>
    <n v="60500.000000000015"/>
    <n v="0.4"/>
    <x v="0"/>
    <x v="4"/>
  </r>
  <r>
    <x v="2"/>
    <n v="1185732"/>
    <x v="411"/>
    <x v="0"/>
    <x v="45"/>
    <x v="47"/>
    <x v="2"/>
    <n v="55.000000000000007"/>
    <x v="36"/>
    <x v="194"/>
    <n v="28875.000000000004"/>
    <n v="0.3"/>
    <x v="0"/>
    <x v="4"/>
  </r>
  <r>
    <x v="2"/>
    <n v="1185732"/>
    <x v="411"/>
    <x v="0"/>
    <x v="45"/>
    <x v="47"/>
    <x v="3"/>
    <n v="55.000000000000007"/>
    <x v="42"/>
    <x v="190"/>
    <n v="24750.000000000004"/>
    <n v="0.3"/>
    <x v="0"/>
    <x v="4"/>
  </r>
  <r>
    <x v="2"/>
    <n v="1185732"/>
    <x v="411"/>
    <x v="0"/>
    <x v="45"/>
    <x v="47"/>
    <x v="4"/>
    <n v="65"/>
    <x v="42"/>
    <x v="148"/>
    <n v="29250"/>
    <n v="0.3"/>
    <x v="0"/>
    <x v="5"/>
  </r>
  <r>
    <x v="0"/>
    <n v="1185732"/>
    <x v="411"/>
    <x v="0"/>
    <x v="45"/>
    <x v="47"/>
    <x v="5"/>
    <n v="70"/>
    <x v="34"/>
    <x v="170"/>
    <n v="67375"/>
    <n v="0.35"/>
    <x v="0"/>
    <x v="6"/>
  </r>
  <r>
    <x v="0"/>
    <n v="1185732"/>
    <x v="441"/>
    <x v="0"/>
    <x v="45"/>
    <x v="47"/>
    <x v="0"/>
    <n v="65"/>
    <x v="32"/>
    <x v="423"/>
    <n v="110500"/>
    <n v="0.4"/>
    <x v="0"/>
    <x v="5"/>
  </r>
  <r>
    <x v="0"/>
    <n v="1185732"/>
    <x v="441"/>
    <x v="0"/>
    <x v="45"/>
    <x v="47"/>
    <x v="1"/>
    <n v="55.000000000000007"/>
    <x v="48"/>
    <x v="207"/>
    <n v="66000.000000000015"/>
    <n v="0.4"/>
    <x v="0"/>
    <x v="4"/>
  </r>
  <r>
    <x v="0"/>
    <n v="1185732"/>
    <x v="441"/>
    <x v="0"/>
    <x v="45"/>
    <x v="47"/>
    <x v="2"/>
    <n v="55.000000000000007"/>
    <x v="70"/>
    <x v="723"/>
    <n v="48675.000000000007"/>
    <n v="0.3"/>
    <x v="0"/>
    <x v="4"/>
  </r>
  <r>
    <x v="0"/>
    <n v="1185732"/>
    <x v="441"/>
    <x v="0"/>
    <x v="45"/>
    <x v="47"/>
    <x v="3"/>
    <n v="55.000000000000007"/>
    <x v="34"/>
    <x v="395"/>
    <n v="45375.000000000007"/>
    <n v="0.3"/>
    <x v="0"/>
    <x v="4"/>
  </r>
  <r>
    <x v="0"/>
    <n v="1185732"/>
    <x v="441"/>
    <x v="0"/>
    <x v="45"/>
    <x v="47"/>
    <x v="4"/>
    <n v="65"/>
    <x v="43"/>
    <x v="133"/>
    <n v="48750"/>
    <n v="0.3"/>
    <x v="0"/>
    <x v="5"/>
  </r>
  <r>
    <x v="0"/>
    <n v="1185732"/>
    <x v="441"/>
    <x v="0"/>
    <x v="45"/>
    <x v="47"/>
    <x v="5"/>
    <n v="70"/>
    <x v="44"/>
    <x v="40"/>
    <n v="85750"/>
    <n v="0.35"/>
    <x v="0"/>
    <x v="6"/>
  </r>
  <r>
    <x v="0"/>
    <n v="1185732"/>
    <x v="470"/>
    <x v="0"/>
    <x v="45"/>
    <x v="47"/>
    <x v="0"/>
    <n v="65"/>
    <x v="30"/>
    <x v="91"/>
    <n v="149500"/>
    <n v="0.4"/>
    <x v="0"/>
    <x v="5"/>
  </r>
  <r>
    <x v="0"/>
    <n v="1185732"/>
    <x v="470"/>
    <x v="0"/>
    <x v="45"/>
    <x v="47"/>
    <x v="1"/>
    <n v="55.000000000000007"/>
    <x v="47"/>
    <x v="141"/>
    <n v="82500.000000000015"/>
    <n v="0.4"/>
    <x v="0"/>
    <x v="4"/>
  </r>
  <r>
    <x v="0"/>
    <n v="1185732"/>
    <x v="470"/>
    <x v="0"/>
    <x v="45"/>
    <x v="47"/>
    <x v="2"/>
    <n v="55.000000000000007"/>
    <x v="44"/>
    <x v="137"/>
    <n v="57750.000000000007"/>
    <n v="0.3"/>
    <x v="0"/>
    <x v="4"/>
  </r>
  <r>
    <x v="0"/>
    <n v="1185732"/>
    <x v="470"/>
    <x v="0"/>
    <x v="45"/>
    <x v="47"/>
    <x v="3"/>
    <n v="55.000000000000007"/>
    <x v="48"/>
    <x v="207"/>
    <n v="49500.000000000007"/>
    <n v="0.3"/>
    <x v="0"/>
    <x v="4"/>
  </r>
  <r>
    <x v="0"/>
    <n v="1185732"/>
    <x v="470"/>
    <x v="0"/>
    <x v="45"/>
    <x v="47"/>
    <x v="4"/>
    <n v="65"/>
    <x v="48"/>
    <x v="214"/>
    <n v="58500"/>
    <n v="0.3"/>
    <x v="0"/>
    <x v="5"/>
  </r>
  <r>
    <x v="0"/>
    <n v="1185732"/>
    <x v="470"/>
    <x v="0"/>
    <x v="45"/>
    <x v="47"/>
    <x v="5"/>
    <n v="70"/>
    <x v="46"/>
    <x v="58"/>
    <n v="98000"/>
    <n v="0.35"/>
    <x v="0"/>
    <x v="6"/>
  </r>
  <r>
    <x v="0"/>
    <n v="1185732"/>
    <x v="174"/>
    <x v="0"/>
    <x v="45"/>
    <x v="47"/>
    <x v="0"/>
    <n v="35"/>
    <x v="32"/>
    <x v="159"/>
    <n v="52062.5"/>
    <n v="0.35"/>
    <x v="0"/>
    <x v="8"/>
  </r>
  <r>
    <x v="0"/>
    <n v="1185732"/>
    <x v="174"/>
    <x v="0"/>
    <x v="45"/>
    <x v="47"/>
    <x v="1"/>
    <n v="35"/>
    <x v="37"/>
    <x v="122"/>
    <n v="27562.5"/>
    <n v="0.35"/>
    <x v="0"/>
    <x v="8"/>
  </r>
  <r>
    <x v="0"/>
    <n v="1185732"/>
    <x v="174"/>
    <x v="0"/>
    <x v="45"/>
    <x v="47"/>
    <x v="2"/>
    <n v="25.000000000000007"/>
    <x v="37"/>
    <x v="667"/>
    <n v="22500.000000000007"/>
    <n v="0.4"/>
    <x v="0"/>
    <x v="44"/>
  </r>
  <r>
    <x v="0"/>
    <n v="1185732"/>
    <x v="174"/>
    <x v="0"/>
    <x v="45"/>
    <x v="47"/>
    <x v="3"/>
    <n v="30"/>
    <x v="41"/>
    <x v="363"/>
    <n v="9000"/>
    <n v="0.4"/>
    <x v="0"/>
    <x v="9"/>
  </r>
  <r>
    <x v="0"/>
    <n v="1185732"/>
    <x v="174"/>
    <x v="0"/>
    <x v="45"/>
    <x v="47"/>
    <x v="4"/>
    <n v="45"/>
    <x v="35"/>
    <x v="182"/>
    <n v="16875"/>
    <n v="0.3"/>
    <x v="0"/>
    <x v="2"/>
  </r>
  <r>
    <x v="0"/>
    <n v="1185732"/>
    <x v="174"/>
    <x v="0"/>
    <x v="45"/>
    <x v="47"/>
    <x v="5"/>
    <n v="35"/>
    <x v="37"/>
    <x v="122"/>
    <n v="31500"/>
    <n v="0.4"/>
    <x v="0"/>
    <x v="8"/>
  </r>
  <r>
    <x v="0"/>
    <n v="1185732"/>
    <x v="203"/>
    <x v="0"/>
    <x v="45"/>
    <x v="47"/>
    <x v="0"/>
    <n v="35"/>
    <x v="33"/>
    <x v="158"/>
    <n v="58187.499999999993"/>
    <n v="0.35"/>
    <x v="0"/>
    <x v="8"/>
  </r>
  <r>
    <x v="0"/>
    <n v="1185732"/>
    <x v="203"/>
    <x v="0"/>
    <x v="45"/>
    <x v="47"/>
    <x v="1"/>
    <n v="35"/>
    <x v="35"/>
    <x v="317"/>
    <n v="15312.499999999998"/>
    <n v="0.35"/>
    <x v="0"/>
    <x v="8"/>
  </r>
  <r>
    <x v="0"/>
    <n v="1185732"/>
    <x v="203"/>
    <x v="0"/>
    <x v="45"/>
    <x v="47"/>
    <x v="2"/>
    <n v="25.000000000000007"/>
    <x v="36"/>
    <x v="688"/>
    <n v="17500.000000000007"/>
    <n v="0.4"/>
    <x v="0"/>
    <x v="42"/>
  </r>
  <r>
    <x v="0"/>
    <n v="1185732"/>
    <x v="203"/>
    <x v="0"/>
    <x v="46"/>
    <x v="48"/>
    <x v="3"/>
    <n v="30"/>
    <x v="50"/>
    <x v="362"/>
    <n v="6000"/>
    <n v="0.4"/>
    <x v="0"/>
    <x v="9"/>
  </r>
  <r>
    <x v="0"/>
    <n v="1185732"/>
    <x v="203"/>
    <x v="0"/>
    <x v="46"/>
    <x v="48"/>
    <x v="4"/>
    <n v="45"/>
    <x v="35"/>
    <x v="182"/>
    <n v="16875"/>
    <n v="0.3"/>
    <x v="0"/>
    <x v="2"/>
  </r>
  <r>
    <x v="0"/>
    <n v="1185732"/>
    <x v="203"/>
    <x v="0"/>
    <x v="46"/>
    <x v="48"/>
    <x v="5"/>
    <n v="35"/>
    <x v="37"/>
    <x v="122"/>
    <n v="31500"/>
    <n v="0.4"/>
    <x v="0"/>
    <x v="8"/>
  </r>
  <r>
    <x v="0"/>
    <n v="1185732"/>
    <x v="708"/>
    <x v="0"/>
    <x v="46"/>
    <x v="48"/>
    <x v="0"/>
    <n v="35"/>
    <x v="51"/>
    <x v="708"/>
    <n v="54512.5"/>
    <n v="0.35"/>
    <x v="0"/>
    <x v="8"/>
  </r>
  <r>
    <x v="0"/>
    <n v="1185732"/>
    <x v="708"/>
    <x v="0"/>
    <x v="46"/>
    <x v="48"/>
    <x v="1"/>
    <n v="35"/>
    <x v="42"/>
    <x v="304"/>
    <n v="18375"/>
    <n v="0.35"/>
    <x v="0"/>
    <x v="8"/>
  </r>
  <r>
    <x v="0"/>
    <n v="1185732"/>
    <x v="708"/>
    <x v="0"/>
    <x v="46"/>
    <x v="48"/>
    <x v="2"/>
    <n v="25.000000000000007"/>
    <x v="36"/>
    <x v="688"/>
    <n v="17500.000000000007"/>
    <n v="0.4"/>
    <x v="0"/>
    <x v="42"/>
  </r>
  <r>
    <x v="0"/>
    <n v="1185732"/>
    <x v="708"/>
    <x v="0"/>
    <x v="46"/>
    <x v="48"/>
    <x v="3"/>
    <n v="30"/>
    <x v="52"/>
    <x v="364"/>
    <n v="3000"/>
    <n v="0.4"/>
    <x v="0"/>
    <x v="9"/>
  </r>
  <r>
    <x v="0"/>
    <n v="1185732"/>
    <x v="708"/>
    <x v="0"/>
    <x v="46"/>
    <x v="48"/>
    <x v="4"/>
    <n v="45"/>
    <x v="41"/>
    <x v="126"/>
    <n v="10125"/>
    <n v="0.3"/>
    <x v="0"/>
    <x v="2"/>
  </r>
  <r>
    <x v="0"/>
    <n v="1185732"/>
    <x v="708"/>
    <x v="0"/>
    <x v="46"/>
    <x v="48"/>
    <x v="5"/>
    <n v="35"/>
    <x v="36"/>
    <x v="183"/>
    <n v="24500"/>
    <n v="0.4"/>
    <x v="0"/>
    <x v="8"/>
  </r>
  <r>
    <x v="0"/>
    <n v="1185732"/>
    <x v="230"/>
    <x v="0"/>
    <x v="46"/>
    <x v="48"/>
    <x v="0"/>
    <n v="35"/>
    <x v="32"/>
    <x v="159"/>
    <n v="52062.5"/>
    <n v="0.35"/>
    <x v="0"/>
    <x v="8"/>
  </r>
  <r>
    <x v="0"/>
    <n v="1185732"/>
    <x v="230"/>
    <x v="0"/>
    <x v="46"/>
    <x v="48"/>
    <x v="1"/>
    <n v="35"/>
    <x v="35"/>
    <x v="317"/>
    <n v="15312.499999999998"/>
    <n v="0.35"/>
    <x v="0"/>
    <x v="8"/>
  </r>
  <r>
    <x v="0"/>
    <n v="1185732"/>
    <x v="230"/>
    <x v="0"/>
    <x v="46"/>
    <x v="48"/>
    <x v="2"/>
    <n v="25.000000000000007"/>
    <x v="35"/>
    <x v="693"/>
    <n v="12500.000000000004"/>
    <n v="0.4"/>
    <x v="0"/>
    <x v="44"/>
  </r>
  <r>
    <x v="0"/>
    <n v="1185732"/>
    <x v="230"/>
    <x v="0"/>
    <x v="46"/>
    <x v="48"/>
    <x v="3"/>
    <n v="30"/>
    <x v="50"/>
    <x v="362"/>
    <n v="6000"/>
    <n v="0.4"/>
    <x v="0"/>
    <x v="9"/>
  </r>
  <r>
    <x v="0"/>
    <n v="1185732"/>
    <x v="230"/>
    <x v="0"/>
    <x v="46"/>
    <x v="48"/>
    <x v="4"/>
    <n v="45"/>
    <x v="50"/>
    <x v="363"/>
    <n v="6750"/>
    <n v="0.3"/>
    <x v="0"/>
    <x v="2"/>
  </r>
  <r>
    <x v="0"/>
    <n v="1185732"/>
    <x v="230"/>
    <x v="0"/>
    <x v="46"/>
    <x v="48"/>
    <x v="5"/>
    <n v="35"/>
    <x v="40"/>
    <x v="136"/>
    <n v="28000"/>
    <n v="0.4"/>
    <x v="0"/>
    <x v="8"/>
  </r>
  <r>
    <x v="0"/>
    <n v="1185732"/>
    <x v="259"/>
    <x v="0"/>
    <x v="46"/>
    <x v="48"/>
    <x v="0"/>
    <n v="49.999999999999993"/>
    <x v="53"/>
    <x v="709"/>
    <n v="82249.999999999985"/>
    <n v="0.35"/>
    <x v="0"/>
    <x v="23"/>
  </r>
  <r>
    <x v="0"/>
    <n v="1185732"/>
    <x v="259"/>
    <x v="0"/>
    <x v="46"/>
    <x v="48"/>
    <x v="1"/>
    <n v="45"/>
    <x v="36"/>
    <x v="122"/>
    <n v="27562.5"/>
    <n v="0.35"/>
    <x v="0"/>
    <x v="2"/>
  </r>
  <r>
    <x v="0"/>
    <n v="1185732"/>
    <x v="259"/>
    <x v="0"/>
    <x v="46"/>
    <x v="48"/>
    <x v="2"/>
    <n v="40"/>
    <x v="40"/>
    <x v="135"/>
    <n v="32000"/>
    <n v="0.4"/>
    <x v="0"/>
    <x v="1"/>
  </r>
  <r>
    <x v="0"/>
    <n v="1185732"/>
    <x v="259"/>
    <x v="0"/>
    <x v="46"/>
    <x v="48"/>
    <x v="3"/>
    <n v="40"/>
    <x v="42"/>
    <x v="129"/>
    <n v="24000"/>
    <n v="0.4"/>
    <x v="0"/>
    <x v="1"/>
  </r>
  <r>
    <x v="0"/>
    <n v="1185732"/>
    <x v="259"/>
    <x v="0"/>
    <x v="46"/>
    <x v="48"/>
    <x v="4"/>
    <n v="49.999999999999993"/>
    <x v="36"/>
    <x v="396"/>
    <n v="26249.999999999996"/>
    <n v="0.3"/>
    <x v="0"/>
    <x v="23"/>
  </r>
  <r>
    <x v="0"/>
    <n v="1185732"/>
    <x v="259"/>
    <x v="0"/>
    <x v="46"/>
    <x v="48"/>
    <x v="5"/>
    <n v="54.999999999999993"/>
    <x v="48"/>
    <x v="212"/>
    <n v="65999.999999999985"/>
    <n v="0.4"/>
    <x v="0"/>
    <x v="13"/>
  </r>
  <r>
    <x v="0"/>
    <n v="1185732"/>
    <x v="292"/>
    <x v="0"/>
    <x v="46"/>
    <x v="48"/>
    <x v="0"/>
    <n v="49.999999999999993"/>
    <x v="20"/>
    <x v="350"/>
    <n v="96249.999999999971"/>
    <n v="0.35"/>
    <x v="0"/>
    <x v="48"/>
  </r>
  <r>
    <x v="0"/>
    <n v="1185732"/>
    <x v="292"/>
    <x v="0"/>
    <x v="46"/>
    <x v="48"/>
    <x v="1"/>
    <n v="45"/>
    <x v="48"/>
    <x v="200"/>
    <n v="47250"/>
    <n v="0.35"/>
    <x v="0"/>
    <x v="2"/>
  </r>
  <r>
    <x v="0"/>
    <n v="1185732"/>
    <x v="292"/>
    <x v="0"/>
    <x v="46"/>
    <x v="48"/>
    <x v="2"/>
    <n v="40"/>
    <x v="37"/>
    <x v="125"/>
    <n v="36000"/>
    <n v="0.4"/>
    <x v="0"/>
    <x v="1"/>
  </r>
  <r>
    <x v="0"/>
    <n v="1185732"/>
    <x v="292"/>
    <x v="0"/>
    <x v="46"/>
    <x v="48"/>
    <x v="3"/>
    <n v="40"/>
    <x v="40"/>
    <x v="135"/>
    <n v="32000"/>
    <n v="0.4"/>
    <x v="0"/>
    <x v="1"/>
  </r>
  <r>
    <x v="0"/>
    <n v="1185732"/>
    <x v="292"/>
    <x v="0"/>
    <x v="46"/>
    <x v="48"/>
    <x v="4"/>
    <n v="49.999999999999993"/>
    <x v="40"/>
    <x v="335"/>
    <n v="29999.999999999993"/>
    <n v="0.3"/>
    <x v="0"/>
    <x v="23"/>
  </r>
  <r>
    <x v="0"/>
    <n v="1185732"/>
    <x v="292"/>
    <x v="0"/>
    <x v="46"/>
    <x v="48"/>
    <x v="5"/>
    <n v="54.999999999999993"/>
    <x v="44"/>
    <x v="239"/>
    <n v="76999.999999999985"/>
    <n v="0.4"/>
    <x v="0"/>
    <x v="13"/>
  </r>
  <r>
    <x v="0"/>
    <n v="1185732"/>
    <x v="320"/>
    <x v="0"/>
    <x v="46"/>
    <x v="48"/>
    <x v="0"/>
    <n v="49.999999999999993"/>
    <x v="30"/>
    <x v="724"/>
    <n v="100624.99999999997"/>
    <n v="0.35"/>
    <x v="0"/>
    <x v="48"/>
  </r>
  <r>
    <x v="0"/>
    <n v="1185732"/>
    <x v="320"/>
    <x v="0"/>
    <x v="46"/>
    <x v="48"/>
    <x v="1"/>
    <n v="45"/>
    <x v="45"/>
    <x v="326"/>
    <n v="51187.5"/>
    <n v="0.35"/>
    <x v="0"/>
    <x v="2"/>
  </r>
  <r>
    <x v="0"/>
    <n v="1185732"/>
    <x v="320"/>
    <x v="0"/>
    <x v="46"/>
    <x v="48"/>
    <x v="2"/>
    <n v="40"/>
    <x v="43"/>
    <x v="124"/>
    <n v="40000"/>
    <n v="0.4"/>
    <x v="0"/>
    <x v="1"/>
  </r>
  <r>
    <x v="0"/>
    <n v="1185732"/>
    <x v="320"/>
    <x v="0"/>
    <x v="46"/>
    <x v="48"/>
    <x v="3"/>
    <n v="40"/>
    <x v="40"/>
    <x v="135"/>
    <n v="32000"/>
    <n v="0.4"/>
    <x v="0"/>
    <x v="1"/>
  </r>
  <r>
    <x v="0"/>
    <n v="1185732"/>
    <x v="320"/>
    <x v="0"/>
    <x v="46"/>
    <x v="48"/>
    <x v="4"/>
    <n v="49.999999999999993"/>
    <x v="37"/>
    <x v="469"/>
    <n v="33749.999999999993"/>
    <n v="0.3"/>
    <x v="0"/>
    <x v="23"/>
  </r>
  <r>
    <x v="0"/>
    <n v="1185732"/>
    <x v="320"/>
    <x v="0"/>
    <x v="46"/>
    <x v="48"/>
    <x v="5"/>
    <n v="54.999999999999993"/>
    <x v="46"/>
    <x v="211"/>
    <n v="88000"/>
    <n v="0.4"/>
    <x v="0"/>
    <x v="13"/>
  </r>
  <r>
    <x v="0"/>
    <n v="1185732"/>
    <x v="352"/>
    <x v="0"/>
    <x v="46"/>
    <x v="48"/>
    <x v="0"/>
    <n v="49.999999999999993"/>
    <x v="20"/>
    <x v="350"/>
    <n v="96249.999999999971"/>
    <n v="0.35"/>
    <x v="0"/>
    <x v="48"/>
  </r>
  <r>
    <x v="0"/>
    <n v="1185732"/>
    <x v="352"/>
    <x v="0"/>
    <x v="46"/>
    <x v="48"/>
    <x v="1"/>
    <n v="45"/>
    <x v="45"/>
    <x v="326"/>
    <n v="51187.5"/>
    <n v="0.35"/>
    <x v="0"/>
    <x v="2"/>
  </r>
  <r>
    <x v="0"/>
    <n v="1185732"/>
    <x v="352"/>
    <x v="0"/>
    <x v="46"/>
    <x v="48"/>
    <x v="2"/>
    <n v="40"/>
    <x v="43"/>
    <x v="124"/>
    <n v="40000"/>
    <n v="0.4"/>
    <x v="0"/>
    <x v="1"/>
  </r>
  <r>
    <x v="0"/>
    <n v="1185732"/>
    <x v="352"/>
    <x v="0"/>
    <x v="46"/>
    <x v="48"/>
    <x v="3"/>
    <n v="40"/>
    <x v="42"/>
    <x v="129"/>
    <n v="24000"/>
    <n v="0.4"/>
    <x v="0"/>
    <x v="1"/>
  </r>
  <r>
    <x v="0"/>
    <n v="1185732"/>
    <x v="352"/>
    <x v="0"/>
    <x v="46"/>
    <x v="48"/>
    <x v="4"/>
    <n v="49.999999999999993"/>
    <x v="35"/>
    <x v="399"/>
    <n v="18749.999999999996"/>
    <n v="0.3"/>
    <x v="0"/>
    <x v="23"/>
  </r>
  <r>
    <x v="0"/>
    <n v="1185732"/>
    <x v="352"/>
    <x v="0"/>
    <x v="46"/>
    <x v="48"/>
    <x v="5"/>
    <n v="54.999999999999993"/>
    <x v="48"/>
    <x v="212"/>
    <n v="65999.999999999985"/>
    <n v="0.4"/>
    <x v="0"/>
    <x v="13"/>
  </r>
  <r>
    <x v="0"/>
    <n v="1185732"/>
    <x v="382"/>
    <x v="0"/>
    <x v="46"/>
    <x v="48"/>
    <x v="0"/>
    <n v="49.999999999999993"/>
    <x v="32"/>
    <x v="383"/>
    <n v="74374.999999999985"/>
    <n v="0.35"/>
    <x v="0"/>
    <x v="23"/>
  </r>
  <r>
    <x v="0"/>
    <n v="1185732"/>
    <x v="382"/>
    <x v="0"/>
    <x v="46"/>
    <x v="48"/>
    <x v="1"/>
    <n v="45"/>
    <x v="37"/>
    <x v="179"/>
    <n v="35437.5"/>
    <n v="0.35"/>
    <x v="0"/>
    <x v="2"/>
  </r>
  <r>
    <x v="0"/>
    <n v="1185732"/>
    <x v="382"/>
    <x v="0"/>
    <x v="46"/>
    <x v="48"/>
    <x v="2"/>
    <n v="40"/>
    <x v="35"/>
    <x v="120"/>
    <n v="20000"/>
    <n v="0.4"/>
    <x v="0"/>
    <x v="1"/>
  </r>
  <r>
    <x v="0"/>
    <n v="1185732"/>
    <x v="382"/>
    <x v="0"/>
    <x v="46"/>
    <x v="48"/>
    <x v="3"/>
    <n v="40"/>
    <x v="38"/>
    <x v="123"/>
    <n v="16000"/>
    <n v="0.4"/>
    <x v="0"/>
    <x v="1"/>
  </r>
  <r>
    <x v="0"/>
    <n v="1185732"/>
    <x v="382"/>
    <x v="0"/>
    <x v="46"/>
    <x v="48"/>
    <x v="4"/>
    <n v="49.999999999999993"/>
    <x v="38"/>
    <x v="367"/>
    <n v="14999.999999999996"/>
    <n v="0.3"/>
    <x v="0"/>
    <x v="23"/>
  </r>
  <r>
    <x v="0"/>
    <n v="1185732"/>
    <x v="382"/>
    <x v="0"/>
    <x v="46"/>
    <x v="48"/>
    <x v="5"/>
    <n v="54.999999999999993"/>
    <x v="40"/>
    <x v="391"/>
    <n v="44000"/>
    <n v="0.4"/>
    <x v="0"/>
    <x v="13"/>
  </r>
  <r>
    <x v="0"/>
    <n v="1185732"/>
    <x v="414"/>
    <x v="0"/>
    <x v="46"/>
    <x v="48"/>
    <x v="0"/>
    <n v="54.999999999999993"/>
    <x v="47"/>
    <x v="213"/>
    <n v="72187.499999999985"/>
    <n v="0.35"/>
    <x v="0"/>
    <x v="13"/>
  </r>
  <r>
    <x v="0"/>
    <n v="1185732"/>
    <x v="414"/>
    <x v="0"/>
    <x v="46"/>
    <x v="48"/>
    <x v="1"/>
    <n v="50"/>
    <x v="40"/>
    <x v="124"/>
    <n v="35000"/>
    <n v="0.35"/>
    <x v="0"/>
    <x v="0"/>
  </r>
  <r>
    <x v="0"/>
    <n v="1185732"/>
    <x v="414"/>
    <x v="0"/>
    <x v="46"/>
    <x v="48"/>
    <x v="2"/>
    <n v="50"/>
    <x v="38"/>
    <x v="120"/>
    <n v="20000"/>
    <n v="0.4"/>
    <x v="0"/>
    <x v="0"/>
  </r>
  <r>
    <x v="0"/>
    <n v="1185732"/>
    <x v="414"/>
    <x v="0"/>
    <x v="46"/>
    <x v="48"/>
    <x v="3"/>
    <n v="50"/>
    <x v="41"/>
    <x v="309"/>
    <n v="15000"/>
    <n v="0.4"/>
    <x v="0"/>
    <x v="0"/>
  </r>
  <r>
    <x v="0"/>
    <n v="1185732"/>
    <x v="414"/>
    <x v="0"/>
    <x v="46"/>
    <x v="48"/>
    <x v="4"/>
    <n v="60"/>
    <x v="41"/>
    <x v="187"/>
    <n v="13500"/>
    <n v="0.3"/>
    <x v="0"/>
    <x v="3"/>
  </r>
  <r>
    <x v="2"/>
    <n v="1185732"/>
    <x v="414"/>
    <x v="0"/>
    <x v="46"/>
    <x v="48"/>
    <x v="5"/>
    <n v="64.999999999999986"/>
    <x v="40"/>
    <x v="711"/>
    <n v="51999.999999999993"/>
    <n v="0.4"/>
    <x v="0"/>
    <x v="16"/>
  </r>
  <r>
    <x v="2"/>
    <n v="1185732"/>
    <x v="444"/>
    <x v="0"/>
    <x v="46"/>
    <x v="48"/>
    <x v="0"/>
    <n v="60"/>
    <x v="44"/>
    <x v="195"/>
    <n v="73500"/>
    <n v="0.35"/>
    <x v="0"/>
    <x v="3"/>
  </r>
  <r>
    <x v="2"/>
    <n v="1185732"/>
    <x v="444"/>
    <x v="0"/>
    <x v="46"/>
    <x v="48"/>
    <x v="1"/>
    <n v="50"/>
    <x v="37"/>
    <x v="128"/>
    <n v="39375"/>
    <n v="0.35"/>
    <x v="0"/>
    <x v="0"/>
  </r>
  <r>
    <x v="2"/>
    <n v="1185732"/>
    <x v="444"/>
    <x v="0"/>
    <x v="46"/>
    <x v="48"/>
    <x v="2"/>
    <n v="50"/>
    <x v="78"/>
    <x v="236"/>
    <n v="44000"/>
    <n v="0.4"/>
    <x v="0"/>
    <x v="0"/>
  </r>
  <r>
    <x v="2"/>
    <n v="1185732"/>
    <x v="444"/>
    <x v="0"/>
    <x v="46"/>
    <x v="48"/>
    <x v="3"/>
    <n v="50"/>
    <x v="40"/>
    <x v="124"/>
    <n v="40000"/>
    <n v="0.4"/>
    <x v="0"/>
    <x v="0"/>
  </r>
  <r>
    <x v="2"/>
    <n v="1185732"/>
    <x v="444"/>
    <x v="0"/>
    <x v="46"/>
    <x v="48"/>
    <x v="4"/>
    <n v="60"/>
    <x v="36"/>
    <x v="204"/>
    <n v="31500"/>
    <n v="0.3"/>
    <x v="0"/>
    <x v="3"/>
  </r>
  <r>
    <x v="2"/>
    <n v="1185732"/>
    <x v="444"/>
    <x v="0"/>
    <x v="46"/>
    <x v="48"/>
    <x v="5"/>
    <n v="64.999999999999986"/>
    <x v="34"/>
    <x v="409"/>
    <n v="71499.999999999985"/>
    <n v="0.4"/>
    <x v="0"/>
    <x v="16"/>
  </r>
  <r>
    <x v="2"/>
    <n v="1185732"/>
    <x v="473"/>
    <x v="0"/>
    <x v="46"/>
    <x v="48"/>
    <x v="0"/>
    <n v="60"/>
    <x v="23"/>
    <x v="60"/>
    <n v="105000"/>
    <n v="0.35"/>
    <x v="0"/>
    <x v="3"/>
  </r>
  <r>
    <x v="2"/>
    <n v="1185732"/>
    <x v="473"/>
    <x v="0"/>
    <x v="46"/>
    <x v="48"/>
    <x v="1"/>
    <n v="50"/>
    <x v="48"/>
    <x v="149"/>
    <n v="52500"/>
    <n v="0.35"/>
    <x v="0"/>
    <x v="0"/>
  </r>
  <r>
    <x v="2"/>
    <n v="1185732"/>
    <x v="473"/>
    <x v="0"/>
    <x v="46"/>
    <x v="48"/>
    <x v="2"/>
    <n v="50"/>
    <x v="34"/>
    <x v="199"/>
    <n v="55000"/>
    <n v="0.4"/>
    <x v="0"/>
    <x v="0"/>
  </r>
  <r>
    <x v="2"/>
    <n v="1185732"/>
    <x v="473"/>
    <x v="0"/>
    <x v="46"/>
    <x v="48"/>
    <x v="3"/>
    <n v="50"/>
    <x v="37"/>
    <x v="128"/>
    <n v="45000"/>
    <n v="0.4"/>
    <x v="0"/>
    <x v="0"/>
  </r>
  <r>
    <x v="2"/>
    <n v="1185732"/>
    <x v="473"/>
    <x v="0"/>
    <x v="46"/>
    <x v="48"/>
    <x v="4"/>
    <n v="60"/>
    <x v="37"/>
    <x v="200"/>
    <n v="40500"/>
    <n v="0.3"/>
    <x v="0"/>
    <x v="3"/>
  </r>
  <r>
    <x v="2"/>
    <n v="1185732"/>
    <x v="473"/>
    <x v="0"/>
    <x v="46"/>
    <x v="48"/>
    <x v="5"/>
    <n v="64.999999999999986"/>
    <x v="45"/>
    <x v="264"/>
    <n v="84499.999999999985"/>
    <n v="0.4"/>
    <x v="0"/>
    <x v="29"/>
  </r>
  <r>
    <x v="2"/>
    <n v="1185732"/>
    <x v="181"/>
    <x v="0"/>
    <x v="46"/>
    <x v="48"/>
    <x v="0"/>
    <n v="40"/>
    <x v="31"/>
    <x v="210"/>
    <n v="54000"/>
    <n v="0.3"/>
    <x v="0"/>
    <x v="1"/>
  </r>
  <r>
    <x v="2"/>
    <n v="1185732"/>
    <x v="181"/>
    <x v="0"/>
    <x v="46"/>
    <x v="48"/>
    <x v="1"/>
    <n v="40"/>
    <x v="43"/>
    <x v="124"/>
    <n v="30000"/>
    <n v="0.3"/>
    <x v="0"/>
    <x v="1"/>
  </r>
  <r>
    <x v="2"/>
    <n v="1185732"/>
    <x v="181"/>
    <x v="0"/>
    <x v="46"/>
    <x v="48"/>
    <x v="2"/>
    <n v="30.000000000000004"/>
    <x v="43"/>
    <x v="384"/>
    <n v="18750.000000000004"/>
    <n v="0.25"/>
    <x v="0"/>
    <x v="18"/>
  </r>
  <r>
    <x v="2"/>
    <n v="1185732"/>
    <x v="181"/>
    <x v="0"/>
    <x v="46"/>
    <x v="48"/>
    <x v="3"/>
    <n v="35"/>
    <x v="38"/>
    <x v="319"/>
    <n v="8750"/>
    <n v="0.25"/>
    <x v="0"/>
    <x v="8"/>
  </r>
  <r>
    <x v="2"/>
    <n v="1185732"/>
    <x v="181"/>
    <x v="0"/>
    <x v="46"/>
    <x v="48"/>
    <x v="4"/>
    <n v="50"/>
    <x v="42"/>
    <x v="127"/>
    <n v="18750"/>
    <n v="0.25"/>
    <x v="0"/>
    <x v="0"/>
  </r>
  <r>
    <x v="2"/>
    <n v="1185732"/>
    <x v="181"/>
    <x v="0"/>
    <x v="46"/>
    <x v="48"/>
    <x v="5"/>
    <n v="40"/>
    <x v="43"/>
    <x v="124"/>
    <n v="30000"/>
    <n v="0.3"/>
    <x v="0"/>
    <x v="1"/>
  </r>
  <r>
    <x v="2"/>
    <n v="1185732"/>
    <x v="210"/>
    <x v="0"/>
    <x v="46"/>
    <x v="48"/>
    <x v="0"/>
    <n v="40"/>
    <x v="23"/>
    <x v="46"/>
    <n v="60000"/>
    <n v="0.3"/>
    <x v="0"/>
    <x v="1"/>
  </r>
  <r>
    <x v="2"/>
    <n v="1185732"/>
    <x v="210"/>
    <x v="0"/>
    <x v="46"/>
    <x v="48"/>
    <x v="1"/>
    <n v="40"/>
    <x v="42"/>
    <x v="129"/>
    <n v="18000"/>
    <n v="0.3"/>
    <x v="0"/>
    <x v="1"/>
  </r>
  <r>
    <x v="2"/>
    <n v="1185732"/>
    <x v="210"/>
    <x v="0"/>
    <x v="46"/>
    <x v="48"/>
    <x v="2"/>
    <n v="30.000000000000004"/>
    <x v="40"/>
    <x v="385"/>
    <n v="15000.000000000002"/>
    <n v="0.25"/>
    <x v="0"/>
    <x v="18"/>
  </r>
  <r>
    <x v="2"/>
    <n v="1185732"/>
    <x v="210"/>
    <x v="0"/>
    <x v="47"/>
    <x v="49"/>
    <x v="3"/>
    <n v="35"/>
    <x v="43"/>
    <x v="132"/>
    <n v="21875"/>
    <n v="0.25"/>
    <x v="0"/>
    <x v="8"/>
  </r>
  <r>
    <x v="2"/>
    <n v="1185732"/>
    <x v="210"/>
    <x v="0"/>
    <x v="47"/>
    <x v="49"/>
    <x v="4"/>
    <n v="50"/>
    <x v="42"/>
    <x v="127"/>
    <n v="18750"/>
    <n v="0.25"/>
    <x v="0"/>
    <x v="0"/>
  </r>
  <r>
    <x v="2"/>
    <n v="1185732"/>
    <x v="210"/>
    <x v="0"/>
    <x v="47"/>
    <x v="49"/>
    <x v="5"/>
    <n v="40"/>
    <x v="43"/>
    <x v="124"/>
    <n v="30000"/>
    <n v="0.3"/>
    <x v="0"/>
    <x v="1"/>
  </r>
  <r>
    <x v="2"/>
    <n v="1185732"/>
    <x v="218"/>
    <x v="0"/>
    <x v="47"/>
    <x v="49"/>
    <x v="0"/>
    <n v="40"/>
    <x v="53"/>
    <x v="386"/>
    <n v="56400"/>
    <n v="0.3"/>
    <x v="0"/>
    <x v="1"/>
  </r>
  <r>
    <x v="2"/>
    <n v="1185732"/>
    <x v="218"/>
    <x v="0"/>
    <x v="47"/>
    <x v="49"/>
    <x v="1"/>
    <n v="40"/>
    <x v="36"/>
    <x v="136"/>
    <n v="21000"/>
    <n v="0.3"/>
    <x v="0"/>
    <x v="1"/>
  </r>
  <r>
    <x v="2"/>
    <n v="1185732"/>
    <x v="218"/>
    <x v="0"/>
    <x v="47"/>
    <x v="49"/>
    <x v="2"/>
    <n v="30.000000000000004"/>
    <x v="40"/>
    <x v="385"/>
    <n v="15000.000000000002"/>
    <n v="0.25"/>
    <x v="0"/>
    <x v="18"/>
  </r>
  <r>
    <x v="2"/>
    <n v="1185732"/>
    <x v="218"/>
    <x v="0"/>
    <x v="47"/>
    <x v="49"/>
    <x v="3"/>
    <n v="35"/>
    <x v="48"/>
    <x v="204"/>
    <n v="26250"/>
    <n v="0.25"/>
    <x v="0"/>
    <x v="8"/>
  </r>
  <r>
    <x v="2"/>
    <n v="1185732"/>
    <x v="218"/>
    <x v="0"/>
    <x v="47"/>
    <x v="49"/>
    <x v="4"/>
    <n v="50"/>
    <x v="38"/>
    <x v="120"/>
    <n v="12500"/>
    <n v="0.25"/>
    <x v="0"/>
    <x v="0"/>
  </r>
  <r>
    <x v="2"/>
    <n v="1185732"/>
    <x v="218"/>
    <x v="0"/>
    <x v="47"/>
    <x v="49"/>
    <x v="5"/>
    <n v="40"/>
    <x v="40"/>
    <x v="135"/>
    <n v="24000"/>
    <n v="0.3"/>
    <x v="0"/>
    <x v="1"/>
  </r>
  <r>
    <x v="2"/>
    <n v="1185732"/>
    <x v="237"/>
    <x v="0"/>
    <x v="47"/>
    <x v="49"/>
    <x v="0"/>
    <n v="40"/>
    <x v="31"/>
    <x v="210"/>
    <n v="54000"/>
    <n v="0.3"/>
    <x v="0"/>
    <x v="1"/>
  </r>
  <r>
    <x v="2"/>
    <n v="1185732"/>
    <x v="237"/>
    <x v="0"/>
    <x v="47"/>
    <x v="49"/>
    <x v="1"/>
    <n v="40"/>
    <x v="42"/>
    <x v="129"/>
    <n v="18000"/>
    <n v="0.3"/>
    <x v="0"/>
    <x v="1"/>
  </r>
  <r>
    <x v="2"/>
    <n v="1185732"/>
    <x v="237"/>
    <x v="0"/>
    <x v="47"/>
    <x v="49"/>
    <x v="2"/>
    <n v="30.000000000000004"/>
    <x v="42"/>
    <x v="354"/>
    <n v="11250.000000000002"/>
    <n v="0.25"/>
    <x v="0"/>
    <x v="18"/>
  </r>
  <r>
    <x v="2"/>
    <n v="1185732"/>
    <x v="237"/>
    <x v="0"/>
    <x v="47"/>
    <x v="49"/>
    <x v="3"/>
    <n v="35"/>
    <x v="35"/>
    <x v="317"/>
    <n v="10937.5"/>
    <n v="0.25"/>
    <x v="0"/>
    <x v="8"/>
  </r>
  <r>
    <x v="2"/>
    <n v="1185732"/>
    <x v="237"/>
    <x v="0"/>
    <x v="47"/>
    <x v="49"/>
    <x v="4"/>
    <n v="50"/>
    <x v="35"/>
    <x v="146"/>
    <n v="15625"/>
    <n v="0.25"/>
    <x v="0"/>
    <x v="0"/>
  </r>
  <r>
    <x v="2"/>
    <n v="1185732"/>
    <x v="237"/>
    <x v="0"/>
    <x v="47"/>
    <x v="49"/>
    <x v="5"/>
    <n v="40"/>
    <x v="34"/>
    <x v="236"/>
    <n v="33000"/>
    <n v="0.3"/>
    <x v="0"/>
    <x v="1"/>
  </r>
  <r>
    <x v="2"/>
    <n v="1185732"/>
    <x v="266"/>
    <x v="0"/>
    <x v="47"/>
    <x v="49"/>
    <x v="0"/>
    <n v="54.999999999999993"/>
    <x v="39"/>
    <x v="388"/>
    <n v="81674.999999999985"/>
    <n v="0.3"/>
    <x v="0"/>
    <x v="13"/>
  </r>
  <r>
    <x v="2"/>
    <n v="1185732"/>
    <x v="266"/>
    <x v="0"/>
    <x v="47"/>
    <x v="49"/>
    <x v="1"/>
    <n v="50"/>
    <x v="40"/>
    <x v="124"/>
    <n v="30000"/>
    <n v="0.3"/>
    <x v="0"/>
    <x v="0"/>
  </r>
  <r>
    <x v="2"/>
    <n v="1185732"/>
    <x v="266"/>
    <x v="0"/>
    <x v="47"/>
    <x v="49"/>
    <x v="2"/>
    <n v="45"/>
    <x v="37"/>
    <x v="179"/>
    <n v="25312.5"/>
    <n v="0.25"/>
    <x v="0"/>
    <x v="2"/>
  </r>
  <r>
    <x v="2"/>
    <n v="1185732"/>
    <x v="266"/>
    <x v="0"/>
    <x v="47"/>
    <x v="49"/>
    <x v="3"/>
    <n v="45"/>
    <x v="36"/>
    <x v="122"/>
    <n v="19687.5"/>
    <n v="0.25"/>
    <x v="0"/>
    <x v="2"/>
  </r>
  <r>
    <x v="2"/>
    <n v="1185732"/>
    <x v="266"/>
    <x v="0"/>
    <x v="47"/>
    <x v="49"/>
    <x v="4"/>
    <n v="54.999999999999993"/>
    <x v="40"/>
    <x v="391"/>
    <n v="27499.999999999996"/>
    <n v="0.25"/>
    <x v="0"/>
    <x v="13"/>
  </r>
  <r>
    <x v="2"/>
    <n v="1185732"/>
    <x v="266"/>
    <x v="0"/>
    <x v="47"/>
    <x v="49"/>
    <x v="5"/>
    <n v="60"/>
    <x v="45"/>
    <x v="214"/>
    <n v="58500"/>
    <n v="0.3"/>
    <x v="0"/>
    <x v="3"/>
  </r>
  <r>
    <x v="2"/>
    <n v="1185732"/>
    <x v="299"/>
    <x v="0"/>
    <x v="47"/>
    <x v="49"/>
    <x v="0"/>
    <n v="54.999999999999993"/>
    <x v="30"/>
    <x v="725"/>
    <n v="94874.999999999985"/>
    <n v="0.3"/>
    <x v="0"/>
    <x v="13"/>
  </r>
  <r>
    <x v="2"/>
    <n v="1185732"/>
    <x v="299"/>
    <x v="0"/>
    <x v="47"/>
    <x v="49"/>
    <x v="1"/>
    <n v="50"/>
    <x v="45"/>
    <x v="133"/>
    <n v="48750"/>
    <n v="0.3"/>
    <x v="0"/>
    <x v="0"/>
  </r>
  <r>
    <x v="2"/>
    <n v="1185732"/>
    <x v="299"/>
    <x v="0"/>
    <x v="47"/>
    <x v="49"/>
    <x v="2"/>
    <n v="45"/>
    <x v="43"/>
    <x v="128"/>
    <n v="28125"/>
    <n v="0.25"/>
    <x v="0"/>
    <x v="2"/>
  </r>
  <r>
    <x v="2"/>
    <n v="1185732"/>
    <x v="299"/>
    <x v="0"/>
    <x v="47"/>
    <x v="49"/>
    <x v="3"/>
    <n v="45"/>
    <x v="37"/>
    <x v="179"/>
    <n v="25312.5"/>
    <n v="0.25"/>
    <x v="0"/>
    <x v="2"/>
  </r>
  <r>
    <x v="2"/>
    <n v="1185732"/>
    <x v="299"/>
    <x v="0"/>
    <x v="47"/>
    <x v="49"/>
    <x v="4"/>
    <n v="54.999999999999993"/>
    <x v="37"/>
    <x v="424"/>
    <n v="30937.499999999996"/>
    <n v="0.25"/>
    <x v="0"/>
    <x v="13"/>
  </r>
  <r>
    <x v="2"/>
    <n v="1185732"/>
    <x v="299"/>
    <x v="0"/>
    <x v="47"/>
    <x v="49"/>
    <x v="5"/>
    <n v="60"/>
    <x v="47"/>
    <x v="38"/>
    <n v="67500"/>
    <n v="0.3"/>
    <x v="0"/>
    <x v="3"/>
  </r>
  <r>
    <x v="2"/>
    <n v="1185732"/>
    <x v="327"/>
    <x v="0"/>
    <x v="47"/>
    <x v="49"/>
    <x v="0"/>
    <n v="54.999999999999993"/>
    <x v="24"/>
    <x v="726"/>
    <n v="98999.999999999985"/>
    <n v="0.3"/>
    <x v="0"/>
    <x v="13"/>
  </r>
  <r>
    <x v="2"/>
    <n v="1185732"/>
    <x v="327"/>
    <x v="0"/>
    <x v="47"/>
    <x v="49"/>
    <x v="1"/>
    <n v="50"/>
    <x v="44"/>
    <x v="160"/>
    <n v="52500"/>
    <n v="0.3"/>
    <x v="0"/>
    <x v="0"/>
  </r>
  <r>
    <x v="2"/>
    <n v="1185732"/>
    <x v="327"/>
    <x v="0"/>
    <x v="47"/>
    <x v="49"/>
    <x v="2"/>
    <n v="45"/>
    <x v="34"/>
    <x v="118"/>
    <n v="30937.5"/>
    <n v="0.25"/>
    <x v="0"/>
    <x v="2"/>
  </r>
  <r>
    <x v="2"/>
    <n v="1185732"/>
    <x v="327"/>
    <x v="0"/>
    <x v="47"/>
    <x v="49"/>
    <x v="3"/>
    <n v="45"/>
    <x v="37"/>
    <x v="179"/>
    <n v="25312.5"/>
    <n v="0.25"/>
    <x v="0"/>
    <x v="2"/>
  </r>
  <r>
    <x v="2"/>
    <n v="1185732"/>
    <x v="327"/>
    <x v="0"/>
    <x v="47"/>
    <x v="49"/>
    <x v="4"/>
    <n v="54.999999999999993"/>
    <x v="43"/>
    <x v="371"/>
    <n v="34374.999999999993"/>
    <n v="0.25"/>
    <x v="0"/>
    <x v="13"/>
  </r>
  <r>
    <x v="2"/>
    <n v="1185732"/>
    <x v="327"/>
    <x v="0"/>
    <x v="47"/>
    <x v="49"/>
    <x v="5"/>
    <n v="60"/>
    <x v="32"/>
    <x v="144"/>
    <n v="76500"/>
    <n v="0.3"/>
    <x v="0"/>
    <x v="3"/>
  </r>
  <r>
    <x v="2"/>
    <n v="1185732"/>
    <x v="359"/>
    <x v="0"/>
    <x v="47"/>
    <x v="49"/>
    <x v="0"/>
    <n v="54.999999999999993"/>
    <x v="30"/>
    <x v="725"/>
    <n v="94874.999999999985"/>
    <n v="0.3"/>
    <x v="0"/>
    <x v="13"/>
  </r>
  <r>
    <x v="2"/>
    <n v="1185732"/>
    <x v="359"/>
    <x v="0"/>
    <x v="47"/>
    <x v="49"/>
    <x v="1"/>
    <n v="50"/>
    <x v="44"/>
    <x v="160"/>
    <n v="52500"/>
    <n v="0.3"/>
    <x v="0"/>
    <x v="0"/>
  </r>
  <r>
    <x v="2"/>
    <n v="1185732"/>
    <x v="359"/>
    <x v="0"/>
    <x v="47"/>
    <x v="49"/>
    <x v="2"/>
    <n v="45"/>
    <x v="34"/>
    <x v="118"/>
    <n v="30937.5"/>
    <n v="0.25"/>
    <x v="0"/>
    <x v="2"/>
  </r>
  <r>
    <x v="2"/>
    <n v="1185732"/>
    <x v="359"/>
    <x v="0"/>
    <x v="47"/>
    <x v="49"/>
    <x v="3"/>
    <n v="45"/>
    <x v="36"/>
    <x v="122"/>
    <n v="19687.5"/>
    <n v="0.25"/>
    <x v="0"/>
    <x v="2"/>
  </r>
  <r>
    <x v="2"/>
    <n v="1185732"/>
    <x v="359"/>
    <x v="0"/>
    <x v="47"/>
    <x v="49"/>
    <x v="4"/>
    <n v="54.999999999999993"/>
    <x v="42"/>
    <x v="360"/>
    <n v="20624.999999999996"/>
    <n v="0.25"/>
    <x v="0"/>
    <x v="13"/>
  </r>
  <r>
    <x v="2"/>
    <n v="1185732"/>
    <x v="359"/>
    <x v="0"/>
    <x v="47"/>
    <x v="49"/>
    <x v="5"/>
    <n v="60"/>
    <x v="45"/>
    <x v="214"/>
    <n v="58500"/>
    <n v="0.3"/>
    <x v="0"/>
    <x v="3"/>
  </r>
  <r>
    <x v="2"/>
    <n v="1185732"/>
    <x v="389"/>
    <x v="0"/>
    <x v="47"/>
    <x v="49"/>
    <x v="0"/>
    <n v="54.999999999999993"/>
    <x v="31"/>
    <x v="348"/>
    <n v="74249.999999999985"/>
    <n v="0.3"/>
    <x v="0"/>
    <x v="13"/>
  </r>
  <r>
    <x v="2"/>
    <n v="1185732"/>
    <x v="389"/>
    <x v="0"/>
    <x v="47"/>
    <x v="49"/>
    <x v="1"/>
    <n v="50"/>
    <x v="43"/>
    <x v="145"/>
    <n v="37500"/>
    <n v="0.3"/>
    <x v="0"/>
    <x v="0"/>
  </r>
  <r>
    <x v="2"/>
    <n v="1185732"/>
    <x v="389"/>
    <x v="0"/>
    <x v="47"/>
    <x v="49"/>
    <x v="2"/>
    <n v="45"/>
    <x v="42"/>
    <x v="314"/>
    <n v="16875"/>
    <n v="0.25"/>
    <x v="0"/>
    <x v="2"/>
  </r>
  <r>
    <x v="2"/>
    <n v="1185732"/>
    <x v="389"/>
    <x v="0"/>
    <x v="47"/>
    <x v="49"/>
    <x v="3"/>
    <n v="45"/>
    <x v="35"/>
    <x v="182"/>
    <n v="14062.5"/>
    <n v="0.25"/>
    <x v="0"/>
    <x v="2"/>
  </r>
  <r>
    <x v="2"/>
    <n v="1185732"/>
    <x v="389"/>
    <x v="0"/>
    <x v="47"/>
    <x v="49"/>
    <x v="4"/>
    <n v="54.999999999999993"/>
    <x v="35"/>
    <x v="181"/>
    <n v="17187.499999999996"/>
    <n v="0.25"/>
    <x v="0"/>
    <x v="13"/>
  </r>
  <r>
    <x v="2"/>
    <n v="1185732"/>
    <x v="389"/>
    <x v="0"/>
    <x v="47"/>
    <x v="49"/>
    <x v="5"/>
    <n v="60"/>
    <x v="37"/>
    <x v="200"/>
    <n v="40500"/>
    <n v="0.3"/>
    <x v="0"/>
    <x v="3"/>
  </r>
  <r>
    <x v="2"/>
    <n v="1185732"/>
    <x v="421"/>
    <x v="0"/>
    <x v="47"/>
    <x v="49"/>
    <x v="0"/>
    <n v="60"/>
    <x v="46"/>
    <x v="49"/>
    <n v="72000"/>
    <n v="0.3"/>
    <x v="0"/>
    <x v="3"/>
  </r>
  <r>
    <x v="2"/>
    <n v="1185732"/>
    <x v="421"/>
    <x v="0"/>
    <x v="47"/>
    <x v="49"/>
    <x v="1"/>
    <n v="55.000000000000007"/>
    <x v="37"/>
    <x v="196"/>
    <n v="37125"/>
    <n v="0.3"/>
    <x v="0"/>
    <x v="4"/>
  </r>
  <r>
    <x v="2"/>
    <n v="1185732"/>
    <x v="421"/>
    <x v="0"/>
    <x v="47"/>
    <x v="49"/>
    <x v="2"/>
    <n v="55.000000000000007"/>
    <x v="35"/>
    <x v="392"/>
    <n v="17187.500000000004"/>
    <n v="0.25"/>
    <x v="0"/>
    <x v="4"/>
  </r>
  <r>
    <x v="2"/>
    <n v="1185732"/>
    <x v="421"/>
    <x v="0"/>
    <x v="47"/>
    <x v="49"/>
    <x v="3"/>
    <n v="55.000000000000007"/>
    <x v="38"/>
    <x v="191"/>
    <n v="13750.000000000002"/>
    <n v="0.25"/>
    <x v="0"/>
    <x v="4"/>
  </r>
  <r>
    <x v="2"/>
    <n v="1185732"/>
    <x v="421"/>
    <x v="0"/>
    <x v="47"/>
    <x v="49"/>
    <x v="4"/>
    <n v="65"/>
    <x v="38"/>
    <x v="393"/>
    <n v="16250"/>
    <n v="0.25"/>
    <x v="0"/>
    <x v="5"/>
  </r>
  <r>
    <x v="5"/>
    <n v="1185732"/>
    <x v="421"/>
    <x v="0"/>
    <x v="47"/>
    <x v="49"/>
    <x v="5"/>
    <n v="70"/>
    <x v="37"/>
    <x v="154"/>
    <n v="47250"/>
    <n v="0.3"/>
    <x v="0"/>
    <x v="6"/>
  </r>
  <r>
    <x v="5"/>
    <n v="1185732"/>
    <x v="451"/>
    <x v="0"/>
    <x v="47"/>
    <x v="49"/>
    <x v="0"/>
    <n v="65"/>
    <x v="47"/>
    <x v="241"/>
    <n v="73125"/>
    <n v="0.3"/>
    <x v="0"/>
    <x v="5"/>
  </r>
  <r>
    <x v="5"/>
    <n v="1185732"/>
    <x v="451"/>
    <x v="0"/>
    <x v="47"/>
    <x v="49"/>
    <x v="1"/>
    <n v="55.000000000000007"/>
    <x v="48"/>
    <x v="207"/>
    <n v="49500.000000000007"/>
    <n v="0.3"/>
    <x v="0"/>
    <x v="4"/>
  </r>
  <r>
    <x v="5"/>
    <n v="1185732"/>
    <x v="451"/>
    <x v="0"/>
    <x v="47"/>
    <x v="49"/>
    <x v="2"/>
    <n v="55.000000000000007"/>
    <x v="70"/>
    <x v="723"/>
    <n v="40562.500000000007"/>
    <n v="0.25"/>
    <x v="0"/>
    <x v="4"/>
  </r>
  <r>
    <x v="5"/>
    <n v="1185732"/>
    <x v="451"/>
    <x v="0"/>
    <x v="47"/>
    <x v="49"/>
    <x v="3"/>
    <n v="55.000000000000007"/>
    <x v="34"/>
    <x v="395"/>
    <n v="37812.500000000007"/>
    <n v="0.25"/>
    <x v="0"/>
    <x v="4"/>
  </r>
  <r>
    <x v="5"/>
    <n v="1185732"/>
    <x v="451"/>
    <x v="0"/>
    <x v="47"/>
    <x v="49"/>
    <x v="4"/>
    <n v="65"/>
    <x v="43"/>
    <x v="133"/>
    <n v="40625"/>
    <n v="0.25"/>
    <x v="0"/>
    <x v="5"/>
  </r>
  <r>
    <x v="5"/>
    <n v="1185732"/>
    <x v="451"/>
    <x v="0"/>
    <x v="47"/>
    <x v="49"/>
    <x v="5"/>
    <n v="70"/>
    <x v="44"/>
    <x v="40"/>
    <n v="73500"/>
    <n v="0.3"/>
    <x v="0"/>
    <x v="6"/>
  </r>
  <r>
    <x v="5"/>
    <n v="1185732"/>
    <x v="480"/>
    <x v="0"/>
    <x v="47"/>
    <x v="49"/>
    <x v="0"/>
    <n v="65"/>
    <x v="30"/>
    <x v="91"/>
    <n v="112125"/>
    <n v="0.3"/>
    <x v="0"/>
    <x v="5"/>
  </r>
  <r>
    <x v="5"/>
    <n v="1185732"/>
    <x v="480"/>
    <x v="0"/>
    <x v="47"/>
    <x v="49"/>
    <x v="1"/>
    <n v="55.000000000000007"/>
    <x v="47"/>
    <x v="141"/>
    <n v="61875.000000000007"/>
    <n v="0.3"/>
    <x v="0"/>
    <x v="4"/>
  </r>
  <r>
    <x v="5"/>
    <n v="1185732"/>
    <x v="480"/>
    <x v="0"/>
    <x v="47"/>
    <x v="49"/>
    <x v="2"/>
    <n v="55.000000000000007"/>
    <x v="44"/>
    <x v="137"/>
    <n v="48125.000000000007"/>
    <n v="0.25"/>
    <x v="0"/>
    <x v="4"/>
  </r>
  <r>
    <x v="5"/>
    <n v="1185732"/>
    <x v="480"/>
    <x v="0"/>
    <x v="47"/>
    <x v="49"/>
    <x v="3"/>
    <n v="55.000000000000007"/>
    <x v="48"/>
    <x v="207"/>
    <n v="41250.000000000007"/>
    <n v="0.25"/>
    <x v="0"/>
    <x v="4"/>
  </r>
  <r>
    <x v="5"/>
    <n v="1185732"/>
    <x v="480"/>
    <x v="0"/>
    <x v="47"/>
    <x v="49"/>
    <x v="4"/>
    <n v="65"/>
    <x v="48"/>
    <x v="214"/>
    <n v="48750"/>
    <n v="0.25"/>
    <x v="0"/>
    <x v="5"/>
  </r>
  <r>
    <x v="5"/>
    <n v="1185732"/>
    <x v="480"/>
    <x v="0"/>
    <x v="47"/>
    <x v="49"/>
    <x v="5"/>
    <n v="70"/>
    <x v="46"/>
    <x v="58"/>
    <n v="84000"/>
    <n v="0.3"/>
    <x v="0"/>
    <x v="6"/>
  </r>
  <r>
    <x v="5"/>
    <n v="1185732"/>
    <x v="178"/>
    <x v="0"/>
    <x v="47"/>
    <x v="49"/>
    <x v="0"/>
    <n v="45"/>
    <x v="27"/>
    <x v="44"/>
    <n v="106312.5"/>
    <n v="0.45"/>
    <x v="0"/>
    <x v="2"/>
  </r>
  <r>
    <x v="5"/>
    <n v="1185732"/>
    <x v="178"/>
    <x v="0"/>
    <x v="47"/>
    <x v="49"/>
    <x v="1"/>
    <n v="45"/>
    <x v="45"/>
    <x v="326"/>
    <n v="65812.5"/>
    <n v="0.45"/>
    <x v="0"/>
    <x v="2"/>
  </r>
  <r>
    <x v="5"/>
    <n v="1185732"/>
    <x v="178"/>
    <x v="0"/>
    <x v="47"/>
    <x v="49"/>
    <x v="2"/>
    <n v="35"/>
    <x v="45"/>
    <x v="166"/>
    <n v="39812.5"/>
    <n v="0.35"/>
    <x v="0"/>
    <x v="8"/>
  </r>
  <r>
    <x v="5"/>
    <n v="1185732"/>
    <x v="178"/>
    <x v="0"/>
    <x v="47"/>
    <x v="49"/>
    <x v="3"/>
    <n v="40"/>
    <x v="36"/>
    <x v="136"/>
    <n v="24500"/>
    <n v="0.35"/>
    <x v="0"/>
    <x v="1"/>
  </r>
  <r>
    <x v="5"/>
    <n v="1185732"/>
    <x v="178"/>
    <x v="0"/>
    <x v="47"/>
    <x v="49"/>
    <x v="4"/>
    <n v="55.000000000000007"/>
    <x v="37"/>
    <x v="196"/>
    <n v="43312.5"/>
    <n v="0.35"/>
    <x v="0"/>
    <x v="4"/>
  </r>
  <r>
    <x v="5"/>
    <n v="1185732"/>
    <x v="178"/>
    <x v="0"/>
    <x v="47"/>
    <x v="49"/>
    <x v="5"/>
    <n v="45"/>
    <x v="45"/>
    <x v="326"/>
    <n v="58499.999999999993"/>
    <n v="0.39999999999999997"/>
    <x v="0"/>
    <x v="2"/>
  </r>
  <r>
    <x v="5"/>
    <n v="1185732"/>
    <x v="207"/>
    <x v="0"/>
    <x v="47"/>
    <x v="49"/>
    <x v="0"/>
    <n v="45"/>
    <x v="30"/>
    <x v="69"/>
    <n v="116437.5"/>
    <n v="0.45"/>
    <x v="0"/>
    <x v="2"/>
  </r>
  <r>
    <x v="5"/>
    <n v="1185732"/>
    <x v="207"/>
    <x v="0"/>
    <x v="47"/>
    <x v="49"/>
    <x v="1"/>
    <n v="45"/>
    <x v="37"/>
    <x v="179"/>
    <n v="45562.5"/>
    <n v="0.45"/>
    <x v="0"/>
    <x v="2"/>
  </r>
  <r>
    <x v="5"/>
    <n v="1185732"/>
    <x v="207"/>
    <x v="0"/>
    <x v="47"/>
    <x v="49"/>
    <x v="2"/>
    <n v="35"/>
    <x v="34"/>
    <x v="119"/>
    <n v="33687.5"/>
    <n v="0.35"/>
    <x v="0"/>
    <x v="8"/>
  </r>
  <r>
    <x v="5"/>
    <n v="1185732"/>
    <x v="207"/>
    <x v="0"/>
    <x v="48"/>
    <x v="50"/>
    <x v="3"/>
    <n v="40"/>
    <x v="42"/>
    <x v="129"/>
    <n v="21000"/>
    <n v="0.35"/>
    <x v="0"/>
    <x v="1"/>
  </r>
  <r>
    <x v="5"/>
    <n v="1185732"/>
    <x v="207"/>
    <x v="0"/>
    <x v="48"/>
    <x v="50"/>
    <x v="4"/>
    <n v="55.000000000000007"/>
    <x v="37"/>
    <x v="196"/>
    <n v="43312.5"/>
    <n v="0.35"/>
    <x v="0"/>
    <x v="4"/>
  </r>
  <r>
    <x v="5"/>
    <n v="1185732"/>
    <x v="207"/>
    <x v="0"/>
    <x v="48"/>
    <x v="50"/>
    <x v="5"/>
    <n v="45"/>
    <x v="45"/>
    <x v="326"/>
    <n v="58499.999999999993"/>
    <n v="0.39999999999999997"/>
    <x v="0"/>
    <x v="2"/>
  </r>
  <r>
    <x v="5"/>
    <n v="1185732"/>
    <x v="215"/>
    <x v="0"/>
    <x v="48"/>
    <x v="50"/>
    <x v="0"/>
    <n v="45"/>
    <x v="61"/>
    <x v="727"/>
    <n v="110362.5"/>
    <n v="0.45"/>
    <x v="0"/>
    <x v="2"/>
  </r>
  <r>
    <x v="5"/>
    <n v="1185732"/>
    <x v="215"/>
    <x v="0"/>
    <x v="48"/>
    <x v="50"/>
    <x v="1"/>
    <n v="45"/>
    <x v="43"/>
    <x v="128"/>
    <n v="50625"/>
    <n v="0.45"/>
    <x v="0"/>
    <x v="2"/>
  </r>
  <r>
    <x v="5"/>
    <n v="1185732"/>
    <x v="215"/>
    <x v="0"/>
    <x v="48"/>
    <x v="50"/>
    <x v="2"/>
    <n v="35"/>
    <x v="34"/>
    <x v="119"/>
    <n v="33687.5"/>
    <n v="0.35"/>
    <x v="0"/>
    <x v="8"/>
  </r>
  <r>
    <x v="5"/>
    <n v="1185732"/>
    <x v="215"/>
    <x v="0"/>
    <x v="48"/>
    <x v="50"/>
    <x v="3"/>
    <n v="40"/>
    <x v="35"/>
    <x v="120"/>
    <n v="17500"/>
    <n v="0.35"/>
    <x v="0"/>
    <x v="1"/>
  </r>
  <r>
    <x v="5"/>
    <n v="1185732"/>
    <x v="215"/>
    <x v="0"/>
    <x v="48"/>
    <x v="50"/>
    <x v="4"/>
    <n v="55.000000000000007"/>
    <x v="36"/>
    <x v="194"/>
    <n v="33687.5"/>
    <n v="0.35"/>
    <x v="0"/>
    <x v="4"/>
  </r>
  <r>
    <x v="5"/>
    <n v="1185732"/>
    <x v="215"/>
    <x v="0"/>
    <x v="48"/>
    <x v="50"/>
    <x v="5"/>
    <n v="45"/>
    <x v="34"/>
    <x v="118"/>
    <n v="49499.999999999993"/>
    <n v="0.39999999999999997"/>
    <x v="0"/>
    <x v="2"/>
  </r>
  <r>
    <x v="5"/>
    <n v="1185732"/>
    <x v="234"/>
    <x v="0"/>
    <x v="48"/>
    <x v="50"/>
    <x v="0"/>
    <n v="45"/>
    <x v="27"/>
    <x v="44"/>
    <n v="106312.5"/>
    <n v="0.45"/>
    <x v="0"/>
    <x v="2"/>
  </r>
  <r>
    <x v="5"/>
    <n v="1185732"/>
    <x v="234"/>
    <x v="0"/>
    <x v="48"/>
    <x v="50"/>
    <x v="1"/>
    <n v="45"/>
    <x v="37"/>
    <x v="179"/>
    <n v="45562.5"/>
    <n v="0.45"/>
    <x v="0"/>
    <x v="2"/>
  </r>
  <r>
    <x v="5"/>
    <n v="1185732"/>
    <x v="234"/>
    <x v="0"/>
    <x v="48"/>
    <x v="50"/>
    <x v="2"/>
    <n v="35"/>
    <x v="37"/>
    <x v="122"/>
    <n v="27562.5"/>
    <n v="0.35"/>
    <x v="0"/>
    <x v="8"/>
  </r>
  <r>
    <x v="5"/>
    <n v="1185732"/>
    <x v="234"/>
    <x v="0"/>
    <x v="48"/>
    <x v="50"/>
    <x v="3"/>
    <n v="40"/>
    <x v="42"/>
    <x v="129"/>
    <n v="21000"/>
    <n v="0.35"/>
    <x v="0"/>
    <x v="1"/>
  </r>
  <r>
    <x v="5"/>
    <n v="1185732"/>
    <x v="234"/>
    <x v="0"/>
    <x v="48"/>
    <x v="50"/>
    <x v="4"/>
    <n v="55.000000000000007"/>
    <x v="42"/>
    <x v="190"/>
    <n v="28875.000000000004"/>
    <n v="0.35"/>
    <x v="0"/>
    <x v="4"/>
  </r>
  <r>
    <x v="5"/>
    <n v="1185732"/>
    <x v="234"/>
    <x v="0"/>
    <x v="48"/>
    <x v="50"/>
    <x v="5"/>
    <n v="45"/>
    <x v="48"/>
    <x v="200"/>
    <n v="53999.999999999993"/>
    <n v="0.39999999999999997"/>
    <x v="0"/>
    <x v="2"/>
  </r>
  <r>
    <x v="5"/>
    <n v="1185732"/>
    <x v="263"/>
    <x v="0"/>
    <x v="48"/>
    <x v="50"/>
    <x v="0"/>
    <n v="60"/>
    <x v="62"/>
    <x v="728"/>
    <n v="153900"/>
    <n v="0.45"/>
    <x v="0"/>
    <x v="3"/>
  </r>
  <r>
    <x v="5"/>
    <n v="1185732"/>
    <x v="263"/>
    <x v="0"/>
    <x v="48"/>
    <x v="50"/>
    <x v="1"/>
    <n v="55.000000000000007"/>
    <x v="34"/>
    <x v="395"/>
    <n v="68062.500000000015"/>
    <n v="0.45"/>
    <x v="0"/>
    <x v="4"/>
  </r>
  <r>
    <x v="5"/>
    <n v="1185732"/>
    <x v="263"/>
    <x v="0"/>
    <x v="48"/>
    <x v="50"/>
    <x v="2"/>
    <n v="50"/>
    <x v="48"/>
    <x v="149"/>
    <n v="52500"/>
    <n v="0.35"/>
    <x v="0"/>
    <x v="0"/>
  </r>
  <r>
    <x v="5"/>
    <n v="1185732"/>
    <x v="263"/>
    <x v="0"/>
    <x v="48"/>
    <x v="50"/>
    <x v="3"/>
    <n v="50"/>
    <x v="43"/>
    <x v="145"/>
    <n v="43750"/>
    <n v="0.35"/>
    <x v="0"/>
    <x v="0"/>
  </r>
  <r>
    <x v="5"/>
    <n v="1185732"/>
    <x v="263"/>
    <x v="0"/>
    <x v="48"/>
    <x v="50"/>
    <x v="4"/>
    <n v="60"/>
    <x v="34"/>
    <x v="242"/>
    <n v="57749.999999999993"/>
    <n v="0.35"/>
    <x v="0"/>
    <x v="3"/>
  </r>
  <r>
    <x v="5"/>
    <n v="1185732"/>
    <x v="263"/>
    <x v="0"/>
    <x v="48"/>
    <x v="50"/>
    <x v="5"/>
    <n v="65"/>
    <x v="46"/>
    <x v="50"/>
    <n v="103999.99999999999"/>
    <n v="0.39999999999999997"/>
    <x v="0"/>
    <x v="5"/>
  </r>
  <r>
    <x v="5"/>
    <n v="1185732"/>
    <x v="296"/>
    <x v="0"/>
    <x v="48"/>
    <x v="50"/>
    <x v="0"/>
    <n v="60"/>
    <x v="25"/>
    <x v="87"/>
    <n v="175500"/>
    <n v="0.45"/>
    <x v="0"/>
    <x v="3"/>
  </r>
  <r>
    <x v="5"/>
    <n v="1185732"/>
    <x v="296"/>
    <x v="0"/>
    <x v="48"/>
    <x v="50"/>
    <x v="1"/>
    <n v="55.000000000000007"/>
    <x v="46"/>
    <x v="139"/>
    <n v="99000.000000000015"/>
    <n v="0.45"/>
    <x v="0"/>
    <x v="4"/>
  </r>
  <r>
    <x v="5"/>
    <n v="1185732"/>
    <x v="296"/>
    <x v="0"/>
    <x v="48"/>
    <x v="50"/>
    <x v="2"/>
    <n v="50"/>
    <x v="45"/>
    <x v="133"/>
    <n v="56875"/>
    <n v="0.35"/>
    <x v="0"/>
    <x v="0"/>
  </r>
  <r>
    <x v="5"/>
    <n v="1185732"/>
    <x v="296"/>
    <x v="0"/>
    <x v="48"/>
    <x v="50"/>
    <x v="3"/>
    <n v="50"/>
    <x v="48"/>
    <x v="149"/>
    <n v="52500"/>
    <n v="0.35"/>
    <x v="0"/>
    <x v="0"/>
  </r>
  <r>
    <x v="5"/>
    <n v="1185732"/>
    <x v="296"/>
    <x v="0"/>
    <x v="48"/>
    <x v="50"/>
    <x v="4"/>
    <n v="60"/>
    <x v="48"/>
    <x v="210"/>
    <n v="62999.999999999993"/>
    <n v="0.35"/>
    <x v="0"/>
    <x v="3"/>
  </r>
  <r>
    <x v="5"/>
    <n v="1185732"/>
    <x v="296"/>
    <x v="0"/>
    <x v="48"/>
    <x v="50"/>
    <x v="5"/>
    <n v="65"/>
    <x v="31"/>
    <x v="61"/>
    <n v="116999.99999999999"/>
    <n v="0.39999999999999997"/>
    <x v="0"/>
    <x v="5"/>
  </r>
  <r>
    <x v="5"/>
    <n v="1185732"/>
    <x v="324"/>
    <x v="0"/>
    <x v="48"/>
    <x v="50"/>
    <x v="0"/>
    <n v="60"/>
    <x v="21"/>
    <x v="71"/>
    <n v="182250"/>
    <n v="0.45"/>
    <x v="0"/>
    <x v="3"/>
  </r>
  <r>
    <x v="5"/>
    <n v="1185732"/>
    <x v="324"/>
    <x v="0"/>
    <x v="48"/>
    <x v="50"/>
    <x v="1"/>
    <n v="55.000000000000007"/>
    <x v="32"/>
    <x v="257"/>
    <n v="105187.50000000001"/>
    <n v="0.45"/>
    <x v="0"/>
    <x v="4"/>
  </r>
  <r>
    <x v="5"/>
    <n v="1185732"/>
    <x v="324"/>
    <x v="0"/>
    <x v="48"/>
    <x v="50"/>
    <x v="2"/>
    <n v="50"/>
    <x v="44"/>
    <x v="160"/>
    <n v="61249.999999999993"/>
    <n v="0.35"/>
    <x v="0"/>
    <x v="0"/>
  </r>
  <r>
    <x v="5"/>
    <n v="1185732"/>
    <x v="324"/>
    <x v="0"/>
    <x v="48"/>
    <x v="50"/>
    <x v="3"/>
    <n v="50"/>
    <x v="48"/>
    <x v="149"/>
    <n v="52500"/>
    <n v="0.35"/>
    <x v="0"/>
    <x v="0"/>
  </r>
  <r>
    <x v="5"/>
    <n v="1185732"/>
    <x v="324"/>
    <x v="0"/>
    <x v="48"/>
    <x v="50"/>
    <x v="4"/>
    <n v="60"/>
    <x v="45"/>
    <x v="214"/>
    <n v="68250"/>
    <n v="0.35"/>
    <x v="0"/>
    <x v="3"/>
  </r>
  <r>
    <x v="5"/>
    <n v="1185732"/>
    <x v="324"/>
    <x v="0"/>
    <x v="48"/>
    <x v="50"/>
    <x v="5"/>
    <n v="65"/>
    <x v="23"/>
    <x v="82"/>
    <n v="129999.99999999999"/>
    <n v="0.39999999999999997"/>
    <x v="0"/>
    <x v="5"/>
  </r>
  <r>
    <x v="5"/>
    <n v="1185732"/>
    <x v="356"/>
    <x v="0"/>
    <x v="48"/>
    <x v="50"/>
    <x v="0"/>
    <n v="60"/>
    <x v="25"/>
    <x v="87"/>
    <n v="175500"/>
    <n v="0.45"/>
    <x v="0"/>
    <x v="3"/>
  </r>
  <r>
    <x v="5"/>
    <n v="1185732"/>
    <x v="356"/>
    <x v="0"/>
    <x v="48"/>
    <x v="50"/>
    <x v="1"/>
    <n v="55.000000000000007"/>
    <x v="32"/>
    <x v="257"/>
    <n v="105187.50000000001"/>
    <n v="0.45"/>
    <x v="0"/>
    <x v="4"/>
  </r>
  <r>
    <x v="5"/>
    <n v="1185732"/>
    <x v="356"/>
    <x v="0"/>
    <x v="48"/>
    <x v="50"/>
    <x v="2"/>
    <n v="50"/>
    <x v="44"/>
    <x v="160"/>
    <n v="61249.999999999993"/>
    <n v="0.35"/>
    <x v="0"/>
    <x v="0"/>
  </r>
  <r>
    <x v="5"/>
    <n v="1185732"/>
    <x v="356"/>
    <x v="0"/>
    <x v="48"/>
    <x v="50"/>
    <x v="3"/>
    <n v="50"/>
    <x v="43"/>
    <x v="145"/>
    <n v="43750"/>
    <n v="0.35"/>
    <x v="0"/>
    <x v="0"/>
  </r>
  <r>
    <x v="5"/>
    <n v="1185732"/>
    <x v="356"/>
    <x v="0"/>
    <x v="48"/>
    <x v="50"/>
    <x v="4"/>
    <n v="60"/>
    <x v="37"/>
    <x v="200"/>
    <n v="47250"/>
    <n v="0.35"/>
    <x v="0"/>
    <x v="3"/>
  </r>
  <r>
    <x v="5"/>
    <n v="1185732"/>
    <x v="356"/>
    <x v="0"/>
    <x v="48"/>
    <x v="50"/>
    <x v="5"/>
    <n v="65"/>
    <x v="46"/>
    <x v="50"/>
    <n v="103999.99999999999"/>
    <n v="0.39999999999999997"/>
    <x v="0"/>
    <x v="5"/>
  </r>
  <r>
    <x v="5"/>
    <n v="1185732"/>
    <x v="386"/>
    <x v="0"/>
    <x v="48"/>
    <x v="50"/>
    <x v="0"/>
    <n v="60"/>
    <x v="27"/>
    <x v="39"/>
    <n v="141750"/>
    <n v="0.45"/>
    <x v="0"/>
    <x v="3"/>
  </r>
  <r>
    <x v="5"/>
    <n v="1185732"/>
    <x v="386"/>
    <x v="0"/>
    <x v="48"/>
    <x v="50"/>
    <x v="1"/>
    <n v="55.000000000000007"/>
    <x v="45"/>
    <x v="256"/>
    <n v="80437.500000000015"/>
    <n v="0.45"/>
    <x v="0"/>
    <x v="4"/>
  </r>
  <r>
    <x v="5"/>
    <n v="1185732"/>
    <x v="386"/>
    <x v="0"/>
    <x v="48"/>
    <x v="50"/>
    <x v="2"/>
    <n v="50"/>
    <x v="37"/>
    <x v="128"/>
    <n v="39375"/>
    <n v="0.35"/>
    <x v="0"/>
    <x v="0"/>
  </r>
  <r>
    <x v="5"/>
    <n v="1185732"/>
    <x v="386"/>
    <x v="0"/>
    <x v="48"/>
    <x v="50"/>
    <x v="3"/>
    <n v="50"/>
    <x v="40"/>
    <x v="124"/>
    <n v="35000"/>
    <n v="0.35"/>
    <x v="0"/>
    <x v="0"/>
  </r>
  <r>
    <x v="5"/>
    <n v="1185732"/>
    <x v="386"/>
    <x v="0"/>
    <x v="48"/>
    <x v="50"/>
    <x v="4"/>
    <n v="60"/>
    <x v="40"/>
    <x v="150"/>
    <n v="42000"/>
    <n v="0.35"/>
    <x v="0"/>
    <x v="3"/>
  </r>
  <r>
    <x v="5"/>
    <n v="1185732"/>
    <x v="386"/>
    <x v="0"/>
    <x v="48"/>
    <x v="50"/>
    <x v="5"/>
    <n v="65"/>
    <x v="48"/>
    <x v="214"/>
    <n v="78000"/>
    <n v="0.39999999999999997"/>
    <x v="0"/>
    <x v="5"/>
  </r>
  <r>
    <x v="5"/>
    <n v="1185732"/>
    <x v="418"/>
    <x v="0"/>
    <x v="48"/>
    <x v="50"/>
    <x v="0"/>
    <n v="65"/>
    <x v="33"/>
    <x v="198"/>
    <n v="138937.5"/>
    <n v="0.45"/>
    <x v="0"/>
    <x v="5"/>
  </r>
  <r>
    <x v="5"/>
    <n v="1185732"/>
    <x v="418"/>
    <x v="0"/>
    <x v="48"/>
    <x v="50"/>
    <x v="1"/>
    <n v="60.000000000000007"/>
    <x v="48"/>
    <x v="167"/>
    <n v="81000.000000000015"/>
    <n v="0.45"/>
    <x v="0"/>
    <x v="12"/>
  </r>
  <r>
    <x v="5"/>
    <n v="1185732"/>
    <x v="418"/>
    <x v="0"/>
    <x v="48"/>
    <x v="50"/>
    <x v="2"/>
    <n v="60.000000000000007"/>
    <x v="40"/>
    <x v="202"/>
    <n v="42000"/>
    <n v="0.35"/>
    <x v="0"/>
    <x v="12"/>
  </r>
  <r>
    <x v="5"/>
    <n v="1185732"/>
    <x v="418"/>
    <x v="0"/>
    <x v="48"/>
    <x v="50"/>
    <x v="3"/>
    <n v="60.000000000000007"/>
    <x v="36"/>
    <x v="189"/>
    <n v="36750"/>
    <n v="0.35"/>
    <x v="0"/>
    <x v="12"/>
  </r>
  <r>
    <x v="5"/>
    <n v="1185732"/>
    <x v="418"/>
    <x v="0"/>
    <x v="48"/>
    <x v="50"/>
    <x v="4"/>
    <n v="70"/>
    <x v="36"/>
    <x v="208"/>
    <n v="42875"/>
    <n v="0.35"/>
    <x v="0"/>
    <x v="6"/>
  </r>
  <r>
    <x v="3"/>
    <n v="1185732"/>
    <x v="418"/>
    <x v="0"/>
    <x v="48"/>
    <x v="50"/>
    <x v="5"/>
    <n v="75"/>
    <x v="48"/>
    <x v="38"/>
    <n v="89999.999999999985"/>
    <n v="0.39999999999999997"/>
    <x v="0"/>
    <x v="11"/>
  </r>
  <r>
    <x v="3"/>
    <n v="1185732"/>
    <x v="448"/>
    <x v="0"/>
    <x v="48"/>
    <x v="50"/>
    <x v="0"/>
    <n v="70"/>
    <x v="31"/>
    <x v="39"/>
    <n v="141750"/>
    <n v="0.45"/>
    <x v="0"/>
    <x v="6"/>
  </r>
  <r>
    <x v="3"/>
    <n v="1185732"/>
    <x v="448"/>
    <x v="0"/>
    <x v="48"/>
    <x v="50"/>
    <x v="1"/>
    <n v="60.000000000000007"/>
    <x v="45"/>
    <x v="403"/>
    <n v="87750.000000000015"/>
    <n v="0.45"/>
    <x v="0"/>
    <x v="12"/>
  </r>
  <r>
    <x v="3"/>
    <n v="1185732"/>
    <x v="448"/>
    <x v="0"/>
    <x v="48"/>
    <x v="50"/>
    <x v="2"/>
    <n v="60.000000000000007"/>
    <x v="63"/>
    <x v="729"/>
    <n v="67200"/>
    <n v="0.35"/>
    <x v="0"/>
    <x v="12"/>
  </r>
  <r>
    <x v="5"/>
    <n v="1185732"/>
    <x v="448"/>
    <x v="0"/>
    <x v="48"/>
    <x v="50"/>
    <x v="3"/>
    <n v="60.000000000000007"/>
    <x v="48"/>
    <x v="167"/>
    <n v="63000.000000000007"/>
    <n v="0.35"/>
    <x v="0"/>
    <x v="12"/>
  </r>
  <r>
    <x v="5"/>
    <n v="1185732"/>
    <x v="448"/>
    <x v="0"/>
    <x v="48"/>
    <x v="50"/>
    <x v="4"/>
    <n v="70"/>
    <x v="34"/>
    <x v="170"/>
    <n v="67375"/>
    <n v="0.35"/>
    <x v="0"/>
    <x v="6"/>
  </r>
  <r>
    <x v="5"/>
    <n v="1185732"/>
    <x v="448"/>
    <x v="0"/>
    <x v="48"/>
    <x v="50"/>
    <x v="5"/>
    <n v="75"/>
    <x v="47"/>
    <x v="66"/>
    <n v="112499.99999999999"/>
    <n v="0.39999999999999997"/>
    <x v="0"/>
    <x v="11"/>
  </r>
  <r>
    <x v="5"/>
    <n v="1185732"/>
    <x v="477"/>
    <x v="0"/>
    <x v="48"/>
    <x v="50"/>
    <x v="0"/>
    <n v="70"/>
    <x v="24"/>
    <x v="81"/>
    <n v="189000"/>
    <n v="0.45"/>
    <x v="0"/>
    <x v="6"/>
  </r>
  <r>
    <x v="5"/>
    <n v="1185732"/>
    <x v="477"/>
    <x v="0"/>
    <x v="48"/>
    <x v="50"/>
    <x v="1"/>
    <n v="60.000000000000007"/>
    <x v="46"/>
    <x v="220"/>
    <n v="108000.00000000001"/>
    <n v="0.45"/>
    <x v="0"/>
    <x v="12"/>
  </r>
  <r>
    <x v="5"/>
    <n v="1185732"/>
    <x v="477"/>
    <x v="0"/>
    <x v="48"/>
    <x v="50"/>
    <x v="2"/>
    <n v="60.000000000000007"/>
    <x v="47"/>
    <x v="224"/>
    <n v="78750"/>
    <n v="0.35"/>
    <x v="0"/>
    <x v="12"/>
  </r>
  <r>
    <x v="5"/>
    <n v="1185732"/>
    <x v="477"/>
    <x v="0"/>
    <x v="48"/>
    <x v="50"/>
    <x v="3"/>
    <n v="60.000000000000007"/>
    <x v="45"/>
    <x v="403"/>
    <n v="68250"/>
    <n v="0.35"/>
    <x v="0"/>
    <x v="12"/>
  </r>
  <r>
    <x v="5"/>
    <n v="1185732"/>
    <x v="477"/>
    <x v="0"/>
    <x v="48"/>
    <x v="50"/>
    <x v="4"/>
    <n v="70"/>
    <x v="45"/>
    <x v="157"/>
    <n v="79625"/>
    <n v="0.35"/>
    <x v="0"/>
    <x v="6"/>
  </r>
  <r>
    <x v="5"/>
    <n v="1185732"/>
    <x v="477"/>
    <x v="0"/>
    <x v="48"/>
    <x v="50"/>
    <x v="5"/>
    <n v="75"/>
    <x v="32"/>
    <x v="659"/>
    <n v="127499.99999999999"/>
    <n v="0.39999999999999997"/>
    <x v="0"/>
    <x v="11"/>
  </r>
  <r>
    <x v="5"/>
    <n v="1185732"/>
    <x v="185"/>
    <x v="0"/>
    <x v="48"/>
    <x v="50"/>
    <x v="0"/>
    <n v="50"/>
    <x v="27"/>
    <x v="47"/>
    <n v="105000"/>
    <n v="0.4"/>
    <x v="0"/>
    <x v="0"/>
  </r>
  <r>
    <x v="5"/>
    <n v="1185732"/>
    <x v="185"/>
    <x v="0"/>
    <x v="48"/>
    <x v="50"/>
    <x v="1"/>
    <n v="50"/>
    <x v="45"/>
    <x v="133"/>
    <n v="65000"/>
    <n v="0.4"/>
    <x v="0"/>
    <x v="0"/>
  </r>
  <r>
    <x v="5"/>
    <n v="1185732"/>
    <x v="185"/>
    <x v="0"/>
    <x v="48"/>
    <x v="50"/>
    <x v="2"/>
    <n v="40"/>
    <x v="45"/>
    <x v="197"/>
    <n v="39000"/>
    <n v="0.3"/>
    <x v="0"/>
    <x v="1"/>
  </r>
  <r>
    <x v="5"/>
    <n v="1185732"/>
    <x v="185"/>
    <x v="0"/>
    <x v="48"/>
    <x v="50"/>
    <x v="3"/>
    <n v="44.999999999999993"/>
    <x v="36"/>
    <x v="460"/>
    <n v="23624.999999999996"/>
    <n v="0.3"/>
    <x v="0"/>
    <x v="39"/>
  </r>
  <r>
    <x v="5"/>
    <n v="1185732"/>
    <x v="185"/>
    <x v="0"/>
    <x v="48"/>
    <x v="50"/>
    <x v="4"/>
    <n v="60.000000000000007"/>
    <x v="37"/>
    <x v="142"/>
    <n v="40500.000000000007"/>
    <n v="0.3"/>
    <x v="0"/>
    <x v="12"/>
  </r>
  <r>
    <x v="5"/>
    <n v="1185732"/>
    <x v="185"/>
    <x v="0"/>
    <x v="48"/>
    <x v="50"/>
    <x v="5"/>
    <n v="50"/>
    <x v="45"/>
    <x v="133"/>
    <n v="56875"/>
    <n v="0.35"/>
    <x v="0"/>
    <x v="0"/>
  </r>
  <r>
    <x v="5"/>
    <n v="1185732"/>
    <x v="693"/>
    <x v="0"/>
    <x v="48"/>
    <x v="50"/>
    <x v="0"/>
    <n v="50"/>
    <x v="24"/>
    <x v="60"/>
    <n v="120000"/>
    <n v="0.4"/>
    <x v="0"/>
    <x v="0"/>
  </r>
  <r>
    <x v="5"/>
    <n v="1185732"/>
    <x v="693"/>
    <x v="0"/>
    <x v="48"/>
    <x v="50"/>
    <x v="1"/>
    <n v="50"/>
    <x v="43"/>
    <x v="145"/>
    <n v="50000"/>
    <n v="0.4"/>
    <x v="0"/>
    <x v="0"/>
  </r>
  <r>
    <x v="5"/>
    <n v="1185732"/>
    <x v="693"/>
    <x v="0"/>
    <x v="48"/>
    <x v="50"/>
    <x v="2"/>
    <n v="40"/>
    <x v="48"/>
    <x v="150"/>
    <n v="36000"/>
    <n v="0.3"/>
    <x v="0"/>
    <x v="1"/>
  </r>
  <r>
    <x v="5"/>
    <n v="1185732"/>
    <x v="693"/>
    <x v="0"/>
    <x v="49"/>
    <x v="51"/>
    <x v="3"/>
    <n v="44.999999999999993"/>
    <x v="40"/>
    <x v="696"/>
    <n v="26999.999999999996"/>
    <n v="0.3"/>
    <x v="0"/>
    <x v="39"/>
  </r>
  <r>
    <x v="5"/>
    <n v="1185732"/>
    <x v="693"/>
    <x v="0"/>
    <x v="49"/>
    <x v="51"/>
    <x v="4"/>
    <n v="60.000000000000007"/>
    <x v="34"/>
    <x v="207"/>
    <n v="49500.000000000007"/>
    <n v="0.3"/>
    <x v="0"/>
    <x v="12"/>
  </r>
  <r>
    <x v="5"/>
    <n v="1185732"/>
    <x v="693"/>
    <x v="0"/>
    <x v="49"/>
    <x v="51"/>
    <x v="5"/>
    <n v="50"/>
    <x v="47"/>
    <x v="205"/>
    <n v="65625"/>
    <n v="0.35"/>
    <x v="0"/>
    <x v="0"/>
  </r>
  <r>
    <x v="5"/>
    <n v="1185732"/>
    <x v="222"/>
    <x v="0"/>
    <x v="49"/>
    <x v="51"/>
    <x v="0"/>
    <n v="50"/>
    <x v="62"/>
    <x v="177"/>
    <n v="114000"/>
    <n v="0.4"/>
    <x v="0"/>
    <x v="0"/>
  </r>
  <r>
    <x v="5"/>
    <n v="1185732"/>
    <x v="222"/>
    <x v="0"/>
    <x v="49"/>
    <x v="51"/>
    <x v="1"/>
    <n v="50"/>
    <x v="34"/>
    <x v="199"/>
    <n v="55000"/>
    <n v="0.4"/>
    <x v="0"/>
    <x v="0"/>
  </r>
  <r>
    <x v="5"/>
    <n v="1185732"/>
    <x v="222"/>
    <x v="0"/>
    <x v="49"/>
    <x v="51"/>
    <x v="2"/>
    <n v="40"/>
    <x v="48"/>
    <x v="150"/>
    <n v="36000"/>
    <n v="0.3"/>
    <x v="0"/>
    <x v="1"/>
  </r>
  <r>
    <x v="5"/>
    <n v="1185732"/>
    <x v="222"/>
    <x v="0"/>
    <x v="49"/>
    <x v="51"/>
    <x v="3"/>
    <n v="44.999999999999993"/>
    <x v="42"/>
    <x v="303"/>
    <n v="20249.999999999996"/>
    <n v="0.3"/>
    <x v="0"/>
    <x v="37"/>
  </r>
  <r>
    <x v="5"/>
    <n v="1185732"/>
    <x v="222"/>
    <x v="0"/>
    <x v="49"/>
    <x v="51"/>
    <x v="4"/>
    <n v="60.000000000000007"/>
    <x v="40"/>
    <x v="202"/>
    <n v="36000"/>
    <n v="0.3"/>
    <x v="0"/>
    <x v="12"/>
  </r>
  <r>
    <x v="5"/>
    <n v="1185732"/>
    <x v="222"/>
    <x v="0"/>
    <x v="49"/>
    <x v="51"/>
    <x v="5"/>
    <n v="50"/>
    <x v="48"/>
    <x v="149"/>
    <n v="52500"/>
    <n v="0.35"/>
    <x v="0"/>
    <x v="0"/>
  </r>
  <r>
    <x v="5"/>
    <n v="1185732"/>
    <x v="241"/>
    <x v="0"/>
    <x v="49"/>
    <x v="51"/>
    <x v="0"/>
    <n v="50"/>
    <x v="20"/>
    <x v="140"/>
    <n v="110000"/>
    <n v="0.4"/>
    <x v="0"/>
    <x v="0"/>
  </r>
  <r>
    <x v="5"/>
    <n v="1185732"/>
    <x v="241"/>
    <x v="0"/>
    <x v="49"/>
    <x v="51"/>
    <x v="1"/>
    <n v="50"/>
    <x v="43"/>
    <x v="145"/>
    <n v="50000"/>
    <n v="0.4"/>
    <x v="0"/>
    <x v="0"/>
  </r>
  <r>
    <x v="5"/>
    <n v="1185732"/>
    <x v="241"/>
    <x v="0"/>
    <x v="49"/>
    <x v="51"/>
    <x v="2"/>
    <n v="40"/>
    <x v="43"/>
    <x v="124"/>
    <n v="30000"/>
    <n v="0.3"/>
    <x v="0"/>
    <x v="1"/>
  </r>
  <r>
    <x v="5"/>
    <n v="1185732"/>
    <x v="241"/>
    <x v="0"/>
    <x v="49"/>
    <x v="51"/>
    <x v="3"/>
    <n v="44.999999999999993"/>
    <x v="36"/>
    <x v="460"/>
    <n v="23624.999999999996"/>
    <n v="0.3"/>
    <x v="0"/>
    <x v="39"/>
  </r>
  <r>
    <x v="5"/>
    <n v="1185732"/>
    <x v="241"/>
    <x v="0"/>
    <x v="49"/>
    <x v="51"/>
    <x v="4"/>
    <n v="60.000000000000007"/>
    <x v="36"/>
    <x v="189"/>
    <n v="31500.000000000004"/>
    <n v="0.3"/>
    <x v="0"/>
    <x v="12"/>
  </r>
  <r>
    <x v="5"/>
    <n v="1185732"/>
    <x v="241"/>
    <x v="0"/>
    <x v="49"/>
    <x v="51"/>
    <x v="5"/>
    <n v="50"/>
    <x v="45"/>
    <x v="133"/>
    <n v="56875"/>
    <n v="0.35"/>
    <x v="0"/>
    <x v="0"/>
  </r>
  <r>
    <x v="5"/>
    <n v="1185732"/>
    <x v="270"/>
    <x v="0"/>
    <x v="49"/>
    <x v="51"/>
    <x v="0"/>
    <n v="65"/>
    <x v="77"/>
    <x v="730"/>
    <n v="154700"/>
    <n v="0.4"/>
    <x v="0"/>
    <x v="5"/>
  </r>
  <r>
    <x v="5"/>
    <n v="1185732"/>
    <x v="270"/>
    <x v="0"/>
    <x v="49"/>
    <x v="51"/>
    <x v="1"/>
    <n v="60.000000000000007"/>
    <x v="48"/>
    <x v="167"/>
    <n v="72000.000000000015"/>
    <n v="0.4"/>
    <x v="0"/>
    <x v="12"/>
  </r>
  <r>
    <x v="5"/>
    <n v="1185732"/>
    <x v="270"/>
    <x v="0"/>
    <x v="49"/>
    <x v="51"/>
    <x v="2"/>
    <n v="55.000000000000007"/>
    <x v="45"/>
    <x v="256"/>
    <n v="53625.000000000007"/>
    <n v="0.3"/>
    <x v="0"/>
    <x v="4"/>
  </r>
  <r>
    <x v="5"/>
    <n v="1185732"/>
    <x v="270"/>
    <x v="0"/>
    <x v="49"/>
    <x v="51"/>
    <x v="3"/>
    <n v="55.000000000000007"/>
    <x v="34"/>
    <x v="395"/>
    <n v="45375.000000000007"/>
    <n v="0.3"/>
    <x v="0"/>
    <x v="4"/>
  </r>
  <r>
    <x v="5"/>
    <n v="1185732"/>
    <x v="270"/>
    <x v="0"/>
    <x v="49"/>
    <x v="51"/>
    <x v="4"/>
    <n v="65"/>
    <x v="48"/>
    <x v="214"/>
    <n v="58500"/>
    <n v="0.3"/>
    <x v="0"/>
    <x v="5"/>
  </r>
  <r>
    <x v="5"/>
    <n v="1185732"/>
    <x v="270"/>
    <x v="0"/>
    <x v="49"/>
    <x v="51"/>
    <x v="5"/>
    <n v="70"/>
    <x v="32"/>
    <x v="43"/>
    <n v="104125"/>
    <n v="0.35"/>
    <x v="0"/>
    <x v="6"/>
  </r>
  <r>
    <x v="5"/>
    <n v="1185732"/>
    <x v="303"/>
    <x v="0"/>
    <x v="49"/>
    <x v="51"/>
    <x v="0"/>
    <n v="65"/>
    <x v="21"/>
    <x v="83"/>
    <n v="175500"/>
    <n v="0.4"/>
    <x v="0"/>
    <x v="5"/>
  </r>
  <r>
    <x v="5"/>
    <n v="1185732"/>
    <x v="303"/>
    <x v="0"/>
    <x v="49"/>
    <x v="51"/>
    <x v="1"/>
    <n v="60.000000000000007"/>
    <x v="32"/>
    <x v="228"/>
    <n v="102000.00000000001"/>
    <n v="0.4"/>
    <x v="0"/>
    <x v="12"/>
  </r>
  <r>
    <x v="5"/>
    <n v="1185732"/>
    <x v="303"/>
    <x v="0"/>
    <x v="49"/>
    <x v="51"/>
    <x v="2"/>
    <n v="55.000000000000007"/>
    <x v="44"/>
    <x v="137"/>
    <n v="57750.000000000007"/>
    <n v="0.3"/>
    <x v="0"/>
    <x v="4"/>
  </r>
  <r>
    <x v="5"/>
    <n v="1185732"/>
    <x v="303"/>
    <x v="0"/>
    <x v="49"/>
    <x v="51"/>
    <x v="3"/>
    <n v="55.000000000000007"/>
    <x v="45"/>
    <x v="256"/>
    <n v="53625.000000000007"/>
    <n v="0.3"/>
    <x v="0"/>
    <x v="4"/>
  </r>
  <r>
    <x v="5"/>
    <n v="1185732"/>
    <x v="303"/>
    <x v="0"/>
    <x v="49"/>
    <x v="51"/>
    <x v="4"/>
    <n v="65"/>
    <x v="45"/>
    <x v="240"/>
    <n v="63375"/>
    <n v="0.3"/>
    <x v="0"/>
    <x v="5"/>
  </r>
  <r>
    <x v="5"/>
    <n v="1185732"/>
    <x v="303"/>
    <x v="0"/>
    <x v="49"/>
    <x v="51"/>
    <x v="5"/>
    <n v="70"/>
    <x v="33"/>
    <x v="206"/>
    <n v="116374.99999999999"/>
    <n v="0.35"/>
    <x v="0"/>
    <x v="6"/>
  </r>
  <r>
    <x v="5"/>
    <n v="1185732"/>
    <x v="331"/>
    <x v="0"/>
    <x v="49"/>
    <x v="51"/>
    <x v="0"/>
    <n v="65"/>
    <x v="19"/>
    <x v="111"/>
    <n v="182000"/>
    <n v="0.4"/>
    <x v="0"/>
    <x v="5"/>
  </r>
  <r>
    <x v="5"/>
    <n v="1185732"/>
    <x v="331"/>
    <x v="0"/>
    <x v="49"/>
    <x v="51"/>
    <x v="1"/>
    <n v="60.000000000000007"/>
    <x v="31"/>
    <x v="219"/>
    <n v="108000.00000000003"/>
    <n v="0.4"/>
    <x v="1"/>
    <x v="12"/>
  </r>
  <r>
    <x v="5"/>
    <n v="1185732"/>
    <x v="331"/>
    <x v="0"/>
    <x v="49"/>
    <x v="51"/>
    <x v="2"/>
    <n v="55.000000000000007"/>
    <x v="47"/>
    <x v="141"/>
    <n v="61875.000000000007"/>
    <n v="0.3"/>
    <x v="1"/>
    <x v="4"/>
  </r>
  <r>
    <x v="5"/>
    <n v="1185732"/>
    <x v="331"/>
    <x v="0"/>
    <x v="49"/>
    <x v="51"/>
    <x v="3"/>
    <n v="55.000000000000007"/>
    <x v="45"/>
    <x v="256"/>
    <n v="53625.000000000007"/>
    <n v="0.3"/>
    <x v="1"/>
    <x v="4"/>
  </r>
  <r>
    <x v="5"/>
    <n v="1185732"/>
    <x v="331"/>
    <x v="0"/>
    <x v="49"/>
    <x v="51"/>
    <x v="4"/>
    <n v="65"/>
    <x v="44"/>
    <x v="157"/>
    <n v="68250"/>
    <n v="0.3"/>
    <x v="1"/>
    <x v="5"/>
  </r>
  <r>
    <x v="5"/>
    <n v="1185732"/>
    <x v="331"/>
    <x v="0"/>
    <x v="49"/>
    <x v="51"/>
    <x v="5"/>
    <n v="70"/>
    <x v="27"/>
    <x v="246"/>
    <n v="128624.99999999999"/>
    <n v="0.35"/>
    <x v="1"/>
    <x v="6"/>
  </r>
  <r>
    <x v="5"/>
    <n v="1185732"/>
    <x v="363"/>
    <x v="0"/>
    <x v="49"/>
    <x v="51"/>
    <x v="0"/>
    <n v="65"/>
    <x v="21"/>
    <x v="83"/>
    <n v="175500"/>
    <n v="0.4"/>
    <x v="1"/>
    <x v="5"/>
  </r>
  <r>
    <x v="5"/>
    <n v="1185732"/>
    <x v="363"/>
    <x v="0"/>
    <x v="49"/>
    <x v="51"/>
    <x v="1"/>
    <n v="60.000000000000007"/>
    <x v="31"/>
    <x v="219"/>
    <n v="108000.00000000003"/>
    <n v="0.4"/>
    <x v="1"/>
    <x v="12"/>
  </r>
  <r>
    <x v="5"/>
    <n v="1185732"/>
    <x v="363"/>
    <x v="0"/>
    <x v="49"/>
    <x v="51"/>
    <x v="2"/>
    <n v="55.000000000000007"/>
    <x v="47"/>
    <x v="141"/>
    <n v="61875.000000000007"/>
    <n v="0.3"/>
    <x v="1"/>
    <x v="4"/>
  </r>
  <r>
    <x v="5"/>
    <n v="1185732"/>
    <x v="363"/>
    <x v="0"/>
    <x v="49"/>
    <x v="51"/>
    <x v="3"/>
    <n v="55.000000000000007"/>
    <x v="34"/>
    <x v="395"/>
    <n v="45375.000000000007"/>
    <n v="0.3"/>
    <x v="1"/>
    <x v="4"/>
  </r>
  <r>
    <x v="5"/>
    <n v="1185732"/>
    <x v="363"/>
    <x v="0"/>
    <x v="49"/>
    <x v="51"/>
    <x v="4"/>
    <n v="65"/>
    <x v="43"/>
    <x v="133"/>
    <n v="48750"/>
    <n v="0.3"/>
    <x v="1"/>
    <x v="5"/>
  </r>
  <r>
    <x v="5"/>
    <n v="1185732"/>
    <x v="363"/>
    <x v="0"/>
    <x v="49"/>
    <x v="51"/>
    <x v="5"/>
    <n v="70"/>
    <x v="32"/>
    <x v="43"/>
    <n v="104125"/>
    <n v="0.35"/>
    <x v="1"/>
    <x v="6"/>
  </r>
  <r>
    <x v="5"/>
    <n v="1185732"/>
    <x v="393"/>
    <x v="0"/>
    <x v="49"/>
    <x v="51"/>
    <x v="0"/>
    <n v="65"/>
    <x v="20"/>
    <x v="88"/>
    <n v="143000"/>
    <n v="0.4"/>
    <x v="1"/>
    <x v="5"/>
  </r>
  <r>
    <x v="5"/>
    <n v="1185732"/>
    <x v="393"/>
    <x v="0"/>
    <x v="49"/>
    <x v="51"/>
    <x v="1"/>
    <n v="60.000000000000007"/>
    <x v="44"/>
    <x v="163"/>
    <n v="84000.000000000015"/>
    <n v="0.4"/>
    <x v="1"/>
    <x v="12"/>
  </r>
  <r>
    <x v="5"/>
    <n v="1185732"/>
    <x v="393"/>
    <x v="0"/>
    <x v="49"/>
    <x v="51"/>
    <x v="2"/>
    <n v="55.000000000000007"/>
    <x v="43"/>
    <x v="143"/>
    <n v="41250.000000000007"/>
    <n v="0.3"/>
    <x v="1"/>
    <x v="4"/>
  </r>
  <r>
    <x v="5"/>
    <n v="1185732"/>
    <x v="393"/>
    <x v="0"/>
    <x v="49"/>
    <x v="51"/>
    <x v="3"/>
    <n v="55.000000000000007"/>
    <x v="37"/>
    <x v="196"/>
    <n v="37125"/>
    <n v="0.3"/>
    <x v="1"/>
    <x v="4"/>
  </r>
  <r>
    <x v="5"/>
    <n v="1185732"/>
    <x v="393"/>
    <x v="0"/>
    <x v="49"/>
    <x v="51"/>
    <x v="4"/>
    <n v="65"/>
    <x v="37"/>
    <x v="326"/>
    <n v="43875"/>
    <n v="0.3"/>
    <x v="1"/>
    <x v="5"/>
  </r>
  <r>
    <x v="5"/>
    <n v="1185732"/>
    <x v="393"/>
    <x v="0"/>
    <x v="49"/>
    <x v="51"/>
    <x v="5"/>
    <n v="70"/>
    <x v="45"/>
    <x v="157"/>
    <n v="79625"/>
    <n v="0.35"/>
    <x v="1"/>
    <x v="6"/>
  </r>
  <r>
    <x v="0"/>
    <n v="1185732"/>
    <x v="425"/>
    <x v="0"/>
    <x v="49"/>
    <x v="51"/>
    <x v="0"/>
    <n v="70"/>
    <x v="33"/>
    <x v="206"/>
    <n v="133000"/>
    <n v="0.4"/>
    <x v="1"/>
    <x v="6"/>
  </r>
  <r>
    <x v="0"/>
    <n v="1185732"/>
    <x v="425"/>
    <x v="0"/>
    <x v="49"/>
    <x v="51"/>
    <x v="1"/>
    <n v="65.000000000000014"/>
    <x v="48"/>
    <x v="403"/>
    <n v="78000.000000000015"/>
    <n v="0.4"/>
    <x v="1"/>
    <x v="20"/>
  </r>
  <r>
    <x v="0"/>
    <n v="1185732"/>
    <x v="425"/>
    <x v="0"/>
    <x v="49"/>
    <x v="51"/>
    <x v="2"/>
    <n v="65.000000000000014"/>
    <x v="40"/>
    <x v="731"/>
    <n v="39000.000000000007"/>
    <n v="0.3"/>
    <x v="1"/>
    <x v="20"/>
  </r>
  <r>
    <x v="0"/>
    <n v="1185732"/>
    <x v="425"/>
    <x v="0"/>
    <x v="49"/>
    <x v="51"/>
    <x v="3"/>
    <n v="65.000000000000014"/>
    <x v="36"/>
    <x v="400"/>
    <n v="34125.000000000007"/>
    <n v="0.3"/>
    <x v="1"/>
    <x v="20"/>
  </r>
  <r>
    <x v="0"/>
    <n v="1185732"/>
    <x v="425"/>
    <x v="0"/>
    <x v="49"/>
    <x v="51"/>
    <x v="4"/>
    <n v="75.000000000000014"/>
    <x v="36"/>
    <x v="592"/>
    <n v="39375.000000000007"/>
    <n v="0.3"/>
    <x v="1"/>
    <x v="21"/>
  </r>
  <r>
    <x v="0"/>
    <n v="1185732"/>
    <x v="425"/>
    <x v="0"/>
    <x v="49"/>
    <x v="51"/>
    <x v="5"/>
    <n v="80"/>
    <x v="48"/>
    <x v="49"/>
    <n v="84000"/>
    <n v="0.35"/>
    <x v="1"/>
    <x v="10"/>
  </r>
  <r>
    <x v="0"/>
    <n v="1185732"/>
    <x v="455"/>
    <x v="0"/>
    <x v="49"/>
    <x v="51"/>
    <x v="0"/>
    <n v="75.000000000000014"/>
    <x v="31"/>
    <x v="221"/>
    <n v="135000.00000000003"/>
    <n v="0.4"/>
    <x v="1"/>
    <x v="21"/>
  </r>
  <r>
    <x v="0"/>
    <n v="1185732"/>
    <x v="455"/>
    <x v="0"/>
    <x v="49"/>
    <x v="51"/>
    <x v="1"/>
    <n v="65.000000000000014"/>
    <x v="45"/>
    <x v="417"/>
    <n v="84500.000000000029"/>
    <n v="0.4"/>
    <x v="1"/>
    <x v="22"/>
  </r>
  <r>
    <x v="0"/>
    <n v="1185732"/>
    <x v="455"/>
    <x v="0"/>
    <x v="49"/>
    <x v="51"/>
    <x v="2"/>
    <n v="65.000000000000014"/>
    <x v="72"/>
    <x v="732"/>
    <n v="67275.000000000015"/>
    <n v="0.3"/>
    <x v="1"/>
    <x v="20"/>
  </r>
  <r>
    <x v="0"/>
    <n v="1185732"/>
    <x v="455"/>
    <x v="0"/>
    <x v="49"/>
    <x v="51"/>
    <x v="3"/>
    <n v="65.000000000000014"/>
    <x v="45"/>
    <x v="417"/>
    <n v="63375.000000000015"/>
    <n v="0.3"/>
    <x v="1"/>
    <x v="22"/>
  </r>
  <r>
    <x v="0"/>
    <n v="1185732"/>
    <x v="455"/>
    <x v="0"/>
    <x v="49"/>
    <x v="51"/>
    <x v="4"/>
    <n v="75.000000000000014"/>
    <x v="48"/>
    <x v="224"/>
    <n v="67500"/>
    <n v="0.3"/>
    <x v="1"/>
    <x v="21"/>
  </r>
  <r>
    <x v="0"/>
    <n v="1185732"/>
    <x v="455"/>
    <x v="0"/>
    <x v="49"/>
    <x v="51"/>
    <x v="5"/>
    <n v="80"/>
    <x v="46"/>
    <x v="54"/>
    <n v="112000"/>
    <n v="0.35"/>
    <x v="1"/>
    <x v="10"/>
  </r>
  <r>
    <x v="0"/>
    <n v="1185732"/>
    <x v="484"/>
    <x v="0"/>
    <x v="49"/>
    <x v="51"/>
    <x v="0"/>
    <n v="75.000000000000014"/>
    <x v="22"/>
    <x v="273"/>
    <n v="187500.00000000006"/>
    <n v="0.4"/>
    <x v="1"/>
    <x v="26"/>
  </r>
  <r>
    <x v="0"/>
    <n v="1185732"/>
    <x v="484"/>
    <x v="0"/>
    <x v="49"/>
    <x v="51"/>
    <x v="1"/>
    <n v="65.000000000000014"/>
    <x v="32"/>
    <x v="704"/>
    <n v="110500.00000000003"/>
    <n v="0.4"/>
    <x v="1"/>
    <x v="20"/>
  </r>
  <r>
    <x v="0"/>
    <n v="1185732"/>
    <x v="484"/>
    <x v="0"/>
    <x v="49"/>
    <x v="51"/>
    <x v="2"/>
    <n v="65.000000000000014"/>
    <x v="46"/>
    <x v="253"/>
    <n v="78000.000000000015"/>
    <n v="0.3"/>
    <x v="1"/>
    <x v="20"/>
  </r>
  <r>
    <x v="0"/>
    <n v="1185732"/>
    <x v="484"/>
    <x v="0"/>
    <x v="49"/>
    <x v="51"/>
    <x v="3"/>
    <n v="65.000000000000014"/>
    <x v="44"/>
    <x v="586"/>
    <n v="68250.000000000015"/>
    <n v="0.3"/>
    <x v="1"/>
    <x v="20"/>
  </r>
  <r>
    <x v="0"/>
    <n v="1185732"/>
    <x v="484"/>
    <x v="0"/>
    <x v="49"/>
    <x v="51"/>
    <x v="4"/>
    <n v="75.000000000000014"/>
    <x v="44"/>
    <x v="418"/>
    <n v="78750.000000000015"/>
    <n v="0.3"/>
    <x v="1"/>
    <x v="21"/>
  </r>
  <r>
    <x v="0"/>
    <n v="1185732"/>
    <x v="484"/>
    <x v="0"/>
    <x v="49"/>
    <x v="51"/>
    <x v="5"/>
    <n v="80"/>
    <x v="31"/>
    <x v="11"/>
    <n v="125999.99999999999"/>
    <n v="0.35"/>
    <x v="1"/>
    <x v="10"/>
  </r>
  <r>
    <x v="0"/>
    <n v="1185732"/>
    <x v="188"/>
    <x v="0"/>
    <x v="49"/>
    <x v="51"/>
    <x v="0"/>
    <n v="55.000000000000007"/>
    <x v="23"/>
    <x v="80"/>
    <n v="96250.000000000029"/>
    <n v="0.35000000000000003"/>
    <x v="1"/>
    <x v="4"/>
  </r>
  <r>
    <x v="0"/>
    <n v="1185732"/>
    <x v="188"/>
    <x v="0"/>
    <x v="49"/>
    <x v="51"/>
    <x v="1"/>
    <n v="55.000000000000007"/>
    <x v="48"/>
    <x v="207"/>
    <n v="57750.000000000015"/>
    <n v="0.35000000000000003"/>
    <x v="1"/>
    <x v="4"/>
  </r>
  <r>
    <x v="0"/>
    <n v="1185732"/>
    <x v="188"/>
    <x v="0"/>
    <x v="49"/>
    <x v="51"/>
    <x v="2"/>
    <n v="45"/>
    <x v="48"/>
    <x v="200"/>
    <n v="33750"/>
    <n v="0.25"/>
    <x v="1"/>
    <x v="2"/>
  </r>
  <r>
    <x v="0"/>
    <n v="1185732"/>
    <x v="188"/>
    <x v="0"/>
    <x v="49"/>
    <x v="51"/>
    <x v="3"/>
    <n v="49.999999999999993"/>
    <x v="42"/>
    <x v="370"/>
    <n v="18749.999999999996"/>
    <n v="0.25"/>
    <x v="1"/>
    <x v="48"/>
  </r>
  <r>
    <x v="0"/>
    <n v="1185732"/>
    <x v="188"/>
    <x v="0"/>
    <x v="49"/>
    <x v="51"/>
    <x v="4"/>
    <n v="65.000000000000014"/>
    <x v="40"/>
    <x v="731"/>
    <n v="32500.000000000007"/>
    <n v="0.25"/>
    <x v="1"/>
    <x v="20"/>
  </r>
  <r>
    <x v="0"/>
    <n v="1185732"/>
    <x v="188"/>
    <x v="0"/>
    <x v="49"/>
    <x v="51"/>
    <x v="5"/>
    <n v="55.000000000000007"/>
    <x v="48"/>
    <x v="207"/>
    <n v="49500.000000000007"/>
    <n v="0.3"/>
    <x v="1"/>
    <x v="4"/>
  </r>
  <r>
    <x v="0"/>
    <n v="1185732"/>
    <x v="696"/>
    <x v="0"/>
    <x v="49"/>
    <x v="51"/>
    <x v="0"/>
    <n v="55.000000000000007"/>
    <x v="30"/>
    <x v="76"/>
    <n v="110687.50000000003"/>
    <n v="0.35000000000000003"/>
    <x v="1"/>
    <x v="4"/>
  </r>
  <r>
    <x v="0"/>
    <n v="1185732"/>
    <x v="696"/>
    <x v="0"/>
    <x v="49"/>
    <x v="51"/>
    <x v="1"/>
    <n v="55.000000000000007"/>
    <x v="37"/>
    <x v="196"/>
    <n v="43312.500000000007"/>
    <n v="0.35000000000000003"/>
    <x v="1"/>
    <x v="4"/>
  </r>
  <r>
    <x v="0"/>
    <n v="1185732"/>
    <x v="696"/>
    <x v="0"/>
    <x v="49"/>
    <x v="51"/>
    <x v="2"/>
    <n v="45"/>
    <x v="34"/>
    <x v="118"/>
    <n v="30937.5"/>
    <n v="0.25"/>
    <x v="1"/>
    <x v="2"/>
  </r>
  <r>
    <x v="0"/>
    <n v="1185732"/>
    <x v="0"/>
    <x v="0"/>
    <x v="0"/>
    <x v="0"/>
    <x v="0"/>
    <n v="47"/>
    <x v="85"/>
    <x v="733"/>
    <n v="9633.119999999999"/>
    <n v="0.61"/>
    <x v="2"/>
    <x v="85"/>
  </r>
  <r>
    <x v="0"/>
    <n v="1185732"/>
    <x v="1"/>
    <x v="0"/>
    <x v="0"/>
    <x v="0"/>
    <x v="1"/>
    <n v="47"/>
    <x v="86"/>
    <x v="734"/>
    <n v="5132.3999999999996"/>
    <n v="0.42"/>
    <x v="2"/>
    <x v="85"/>
  </r>
  <r>
    <x v="0"/>
    <n v="1185732"/>
    <x v="2"/>
    <x v="0"/>
    <x v="0"/>
    <x v="0"/>
    <x v="2"/>
    <n v="36"/>
    <x v="43"/>
    <x v="735"/>
    <n v="4140"/>
    <n v="0.45999999999999996"/>
    <x v="2"/>
    <x v="86"/>
  </r>
  <r>
    <x v="0"/>
    <n v="1185732"/>
    <x v="3"/>
    <x v="0"/>
    <x v="0"/>
    <x v="0"/>
    <x v="3"/>
    <n v="41"/>
    <x v="87"/>
    <x v="736"/>
    <n v="4658.42"/>
    <n v="0.45999999999999996"/>
    <x v="2"/>
    <x v="87"/>
  </r>
  <r>
    <x v="0"/>
    <n v="1185732"/>
    <x v="4"/>
    <x v="0"/>
    <x v="0"/>
    <x v="0"/>
    <x v="4"/>
    <n v="55"/>
    <x v="88"/>
    <x v="737"/>
    <n v="5148"/>
    <n v="0.4"/>
    <x v="2"/>
    <x v="88"/>
  </r>
  <r>
    <x v="0"/>
    <n v="1185732"/>
    <x v="5"/>
    <x v="0"/>
    <x v="0"/>
    <x v="0"/>
    <x v="5"/>
    <n v="46"/>
    <x v="86"/>
    <x v="738"/>
    <n v="4425.2"/>
    <n v="0.37"/>
    <x v="2"/>
    <x v="89"/>
  </r>
  <r>
    <x v="0"/>
    <n v="1185732"/>
    <x v="6"/>
    <x v="0"/>
    <x v="0"/>
    <x v="0"/>
    <x v="0"/>
    <n v="46"/>
    <x v="89"/>
    <x v="739"/>
    <n v="8926.76"/>
    <n v="0.62"/>
    <x v="2"/>
    <x v="89"/>
  </r>
  <r>
    <x v="0"/>
    <n v="1185732"/>
    <x v="7"/>
    <x v="0"/>
    <x v="0"/>
    <x v="0"/>
    <x v="1"/>
    <n v="46"/>
    <x v="90"/>
    <x v="740"/>
    <n v="5282.64"/>
    <n v="0.44"/>
    <x v="2"/>
    <x v="89"/>
  </r>
  <r>
    <x v="0"/>
    <n v="1185732"/>
    <x v="8"/>
    <x v="0"/>
    <x v="0"/>
    <x v="0"/>
    <x v="2"/>
    <n v="36"/>
    <x v="91"/>
    <x v="741"/>
    <n v="4669.92"/>
    <n v="0.47"/>
    <x v="2"/>
    <x v="86"/>
  </r>
  <r>
    <x v="0"/>
    <n v="1185732"/>
    <x v="9"/>
    <x v="0"/>
    <x v="0"/>
    <x v="0"/>
    <x v="3"/>
    <n v="44"/>
    <x v="92"/>
    <x v="742"/>
    <n v="4441.3599999999997"/>
    <n v="0.49"/>
    <x v="2"/>
    <x v="90"/>
  </r>
  <r>
    <x v="0"/>
    <n v="1185732"/>
    <x v="10"/>
    <x v="0"/>
    <x v="0"/>
    <x v="0"/>
    <x v="4"/>
    <n v="58"/>
    <x v="93"/>
    <x v="743"/>
    <n v="6060.42"/>
    <n v="0.43"/>
    <x v="2"/>
    <x v="91"/>
  </r>
  <r>
    <x v="0"/>
    <n v="1185732"/>
    <x v="11"/>
    <x v="0"/>
    <x v="0"/>
    <x v="0"/>
    <x v="5"/>
    <n v="48"/>
    <x v="94"/>
    <x v="744"/>
    <n v="5289.6"/>
    <n v="0.38"/>
    <x v="2"/>
    <x v="92"/>
  </r>
  <r>
    <x v="0"/>
    <n v="1185732"/>
    <x v="12"/>
    <x v="0"/>
    <x v="0"/>
    <x v="0"/>
    <x v="0"/>
    <n v="46"/>
    <x v="95"/>
    <x v="745"/>
    <n v="10258.92"/>
    <n v="0.63"/>
    <x v="2"/>
    <x v="89"/>
  </r>
  <r>
    <x v="0"/>
    <n v="1185732"/>
    <x v="13"/>
    <x v="0"/>
    <x v="0"/>
    <x v="0"/>
    <x v="1"/>
    <n v="48"/>
    <x v="96"/>
    <x v="746"/>
    <n v="5345.76"/>
    <n v="0.43"/>
    <x v="2"/>
    <x v="92"/>
  </r>
  <r>
    <x v="0"/>
    <n v="1185732"/>
    <x v="14"/>
    <x v="0"/>
    <x v="0"/>
    <x v="0"/>
    <x v="2"/>
    <n v="39"/>
    <x v="87"/>
    <x v="747"/>
    <n v="4720.17"/>
    <n v="0.49"/>
    <x v="2"/>
    <x v="93"/>
  </r>
  <r>
    <x v="0"/>
    <n v="1185732"/>
    <x v="15"/>
    <x v="0"/>
    <x v="0"/>
    <x v="0"/>
    <x v="3"/>
    <n v="43"/>
    <x v="97"/>
    <x v="748"/>
    <n v="4644"/>
    <n v="0.5"/>
    <x v="2"/>
    <x v="94"/>
  </r>
  <r>
    <x v="0"/>
    <n v="1185732"/>
    <x v="16"/>
    <x v="0"/>
    <x v="0"/>
    <x v="0"/>
    <x v="4"/>
    <n v="59"/>
    <x v="98"/>
    <x v="749"/>
    <n v="5699.4"/>
    <n v="0.42"/>
    <x v="2"/>
    <x v="95"/>
  </r>
  <r>
    <x v="0"/>
    <n v="1185732"/>
    <x v="17"/>
    <x v="0"/>
    <x v="0"/>
    <x v="0"/>
    <x v="5"/>
    <n v="45"/>
    <x v="99"/>
    <x v="750"/>
    <n v="3748.4999999999995"/>
    <n v="0.35"/>
    <x v="2"/>
    <x v="96"/>
  </r>
  <r>
    <x v="0"/>
    <n v="1185732"/>
    <x v="18"/>
    <x v="0"/>
    <x v="0"/>
    <x v="0"/>
    <x v="0"/>
    <n v="45"/>
    <x v="48"/>
    <x v="751"/>
    <n v="8370"/>
    <n v="0.62"/>
    <x v="2"/>
    <x v="96"/>
  </r>
  <r>
    <x v="0"/>
    <n v="1185732"/>
    <x v="19"/>
    <x v="0"/>
    <x v="0"/>
    <x v="0"/>
    <x v="1"/>
    <n v="47"/>
    <x v="88"/>
    <x v="752"/>
    <n v="4509.1799999999994"/>
    <n v="0.41"/>
    <x v="2"/>
    <x v="85"/>
  </r>
  <r>
    <x v="0"/>
    <n v="1185732"/>
    <x v="20"/>
    <x v="0"/>
    <x v="0"/>
    <x v="0"/>
    <x v="2"/>
    <n v="39"/>
    <x v="100"/>
    <x v="753"/>
    <n v="4914"/>
    <n v="0.5"/>
    <x v="2"/>
    <x v="93"/>
  </r>
  <r>
    <x v="0"/>
    <n v="1185732"/>
    <x v="21"/>
    <x v="0"/>
    <x v="0"/>
    <x v="0"/>
    <x v="3"/>
    <n v="41"/>
    <x v="101"/>
    <x v="754"/>
    <n v="4801.51"/>
    <n v="0.49"/>
    <x v="2"/>
    <x v="87"/>
  </r>
  <r>
    <x v="0"/>
    <n v="1185732"/>
    <x v="22"/>
    <x v="0"/>
    <x v="0"/>
    <x v="0"/>
    <x v="4"/>
    <n v="56"/>
    <x v="102"/>
    <x v="755"/>
    <n v="5056.8"/>
    <n v="0.42"/>
    <x v="2"/>
    <x v="97"/>
  </r>
  <r>
    <x v="0"/>
    <n v="1185732"/>
    <x v="23"/>
    <x v="0"/>
    <x v="0"/>
    <x v="0"/>
    <x v="5"/>
    <n v="49"/>
    <x v="99"/>
    <x v="756"/>
    <n v="4314.9399999999996"/>
    <n v="0.37"/>
    <x v="2"/>
    <x v="98"/>
  </r>
  <r>
    <x v="0"/>
    <n v="1185732"/>
    <x v="24"/>
    <x v="0"/>
    <x v="0"/>
    <x v="0"/>
    <x v="0"/>
    <n v="54"/>
    <x v="103"/>
    <x v="757"/>
    <n v="10955.52"/>
    <n v="0.64"/>
    <x v="2"/>
    <x v="99"/>
  </r>
  <r>
    <x v="0"/>
    <n v="1185732"/>
    <x v="25"/>
    <x v="0"/>
    <x v="0"/>
    <x v="0"/>
    <x v="1"/>
    <n v="50"/>
    <x v="96"/>
    <x v="758"/>
    <n v="5180"/>
    <n v="0.4"/>
    <x v="2"/>
    <x v="100"/>
  </r>
  <r>
    <x v="0"/>
    <n v="1185732"/>
    <x v="26"/>
    <x v="0"/>
    <x v="0"/>
    <x v="0"/>
    <x v="2"/>
    <n v="46"/>
    <x v="90"/>
    <x v="740"/>
    <n v="5642.82"/>
    <n v="0.47"/>
    <x v="2"/>
    <x v="89"/>
  </r>
  <r>
    <x v="0"/>
    <n v="1185732"/>
    <x v="27"/>
    <x v="0"/>
    <x v="0"/>
    <x v="0"/>
    <x v="3"/>
    <n v="46"/>
    <x v="98"/>
    <x v="759"/>
    <n v="5078.3999999999996"/>
    <n v="0.48"/>
    <x v="2"/>
    <x v="89"/>
  </r>
  <r>
    <x v="0"/>
    <n v="1185732"/>
    <x v="28"/>
    <x v="0"/>
    <x v="0"/>
    <x v="0"/>
    <x v="4"/>
    <n v="59"/>
    <x v="82"/>
    <x v="760"/>
    <n v="6504.7499999999991"/>
    <n v="0.44999999999999996"/>
    <x v="2"/>
    <x v="95"/>
  </r>
  <r>
    <x v="0"/>
    <n v="1185732"/>
    <x v="29"/>
    <x v="0"/>
    <x v="0"/>
    <x v="0"/>
    <x v="5"/>
    <n v="59"/>
    <x v="94"/>
    <x v="761"/>
    <n v="6159.5999999999995"/>
    <n v="0.36"/>
    <x v="2"/>
    <x v="95"/>
  </r>
  <r>
    <x v="0"/>
    <n v="1185732"/>
    <x v="30"/>
    <x v="0"/>
    <x v="0"/>
    <x v="0"/>
    <x v="0"/>
    <n v="55"/>
    <x v="89"/>
    <x v="762"/>
    <n v="10501.15"/>
    <n v="0.61"/>
    <x v="2"/>
    <x v="88"/>
  </r>
  <r>
    <x v="0"/>
    <n v="1185732"/>
    <x v="31"/>
    <x v="0"/>
    <x v="0"/>
    <x v="0"/>
    <x v="1"/>
    <n v="54"/>
    <x v="83"/>
    <x v="763"/>
    <n v="5977.7999999999993"/>
    <n v="0.41"/>
    <x v="2"/>
    <x v="99"/>
  </r>
  <r>
    <x v="0"/>
    <n v="1185732"/>
    <x v="32"/>
    <x v="0"/>
    <x v="0"/>
    <x v="0"/>
    <x v="2"/>
    <n v="46"/>
    <x v="104"/>
    <x v="764"/>
    <n v="6138.24"/>
    <n v="0.48"/>
    <x v="2"/>
    <x v="89"/>
  </r>
  <r>
    <x v="0"/>
    <n v="1185732"/>
    <x v="33"/>
    <x v="0"/>
    <x v="0"/>
    <x v="0"/>
    <x v="3"/>
    <n v="47"/>
    <x v="90"/>
    <x v="765"/>
    <n v="5520.15"/>
    <n v="0.44999999999999996"/>
    <x v="2"/>
    <x v="85"/>
  </r>
  <r>
    <x v="0"/>
    <n v="1185732"/>
    <x v="34"/>
    <x v="0"/>
    <x v="0"/>
    <x v="0"/>
    <x v="4"/>
    <n v="55"/>
    <x v="100"/>
    <x v="766"/>
    <n v="6236.9999999999991"/>
    <n v="0.44999999999999996"/>
    <x v="2"/>
    <x v="88"/>
  </r>
  <r>
    <x v="0"/>
    <n v="1185732"/>
    <x v="35"/>
    <x v="0"/>
    <x v="0"/>
    <x v="0"/>
    <x v="5"/>
    <n v="64"/>
    <x v="105"/>
    <x v="767"/>
    <n v="7612.8"/>
    <n v="0.39"/>
    <x v="2"/>
    <x v="101"/>
  </r>
  <r>
    <x v="0"/>
    <n v="1185732"/>
    <x v="36"/>
    <x v="0"/>
    <x v="0"/>
    <x v="0"/>
    <x v="0"/>
    <n v="59"/>
    <x v="106"/>
    <x v="768"/>
    <n v="11292.6"/>
    <n v="0.6"/>
    <x v="2"/>
    <x v="95"/>
  </r>
  <r>
    <x v="0"/>
    <n v="1185732"/>
    <x v="37"/>
    <x v="0"/>
    <x v="0"/>
    <x v="0"/>
    <x v="1"/>
    <n v="53"/>
    <x v="107"/>
    <x v="769"/>
    <n v="5943.42"/>
    <n v="0.42"/>
    <x v="2"/>
    <x v="102"/>
  </r>
  <r>
    <x v="0"/>
    <n v="1185732"/>
    <x v="38"/>
    <x v="0"/>
    <x v="0"/>
    <x v="0"/>
    <x v="2"/>
    <n v="46"/>
    <x v="87"/>
    <x v="770"/>
    <n v="5112.8999999999996"/>
    <n v="0.44999999999999996"/>
    <x v="2"/>
    <x v="89"/>
  </r>
  <r>
    <x v="0"/>
    <n v="1185732"/>
    <x v="39"/>
    <x v="0"/>
    <x v="0"/>
    <x v="0"/>
    <x v="3"/>
    <n v="46"/>
    <x v="93"/>
    <x v="771"/>
    <n v="5141.8799999999992"/>
    <n v="0.45999999999999996"/>
    <x v="2"/>
    <x v="89"/>
  </r>
  <r>
    <x v="0"/>
    <n v="1185732"/>
    <x v="40"/>
    <x v="0"/>
    <x v="0"/>
    <x v="0"/>
    <x v="4"/>
    <n v="58"/>
    <x v="108"/>
    <x v="772"/>
    <n v="5761.14"/>
    <n v="0.43"/>
    <x v="2"/>
    <x v="91"/>
  </r>
  <r>
    <x v="0"/>
    <n v="1185732"/>
    <x v="41"/>
    <x v="0"/>
    <x v="0"/>
    <x v="0"/>
    <x v="5"/>
    <n v="61"/>
    <x v="109"/>
    <x v="773"/>
    <n v="6978.4000000000005"/>
    <n v="0.4"/>
    <x v="2"/>
    <x v="103"/>
  </r>
  <r>
    <x v="0"/>
    <n v="1185732"/>
    <x v="42"/>
    <x v="0"/>
    <x v="0"/>
    <x v="0"/>
    <x v="0"/>
    <n v="58"/>
    <x v="45"/>
    <x v="774"/>
    <n v="11498.5"/>
    <n v="0.61"/>
    <x v="2"/>
    <x v="91"/>
  </r>
  <r>
    <x v="0"/>
    <n v="1185732"/>
    <x v="43"/>
    <x v="0"/>
    <x v="0"/>
    <x v="0"/>
    <x v="1"/>
    <n v="53"/>
    <x v="110"/>
    <x v="775"/>
    <n v="6692.8399999999992"/>
    <n v="0.41"/>
    <x v="2"/>
    <x v="102"/>
  </r>
  <r>
    <x v="0"/>
    <n v="1185732"/>
    <x v="44"/>
    <x v="0"/>
    <x v="0"/>
    <x v="0"/>
    <x v="2"/>
    <n v="45"/>
    <x v="111"/>
    <x v="776"/>
    <n v="5319.9"/>
    <n v="0.45999999999999996"/>
    <x v="2"/>
    <x v="96"/>
  </r>
  <r>
    <x v="0"/>
    <n v="1185732"/>
    <x v="45"/>
    <x v="0"/>
    <x v="0"/>
    <x v="0"/>
    <x v="3"/>
    <n v="47"/>
    <x v="112"/>
    <x v="777"/>
    <n v="5323.69"/>
    <n v="0.47"/>
    <x v="2"/>
    <x v="85"/>
  </r>
  <r>
    <x v="1"/>
    <n v="1185732"/>
    <x v="46"/>
    <x v="0"/>
    <x v="0"/>
    <x v="0"/>
    <x v="4"/>
    <n v="54"/>
    <x v="83"/>
    <x v="763"/>
    <n v="6560.9999999999991"/>
    <n v="0.44999999999999996"/>
    <x v="2"/>
    <x v="99"/>
  </r>
  <r>
    <x v="1"/>
    <n v="1185732"/>
    <x v="47"/>
    <x v="0"/>
    <x v="0"/>
    <x v="0"/>
    <x v="5"/>
    <n v="62"/>
    <x v="94"/>
    <x v="778"/>
    <n v="6652.6"/>
    <n v="0.37"/>
    <x v="2"/>
    <x v="104"/>
  </r>
  <r>
    <x v="1"/>
    <n v="1185732"/>
    <x v="48"/>
    <x v="0"/>
    <x v="0"/>
    <x v="0"/>
    <x v="0"/>
    <n v="56"/>
    <x v="113"/>
    <x v="779"/>
    <n v="12499.2"/>
    <n v="0.62"/>
    <x v="2"/>
    <x v="97"/>
  </r>
  <r>
    <x v="1"/>
    <n v="1185732"/>
    <x v="49"/>
    <x v="0"/>
    <x v="0"/>
    <x v="0"/>
    <x v="1"/>
    <n v="50"/>
    <x v="83"/>
    <x v="751"/>
    <n v="5940"/>
    <n v="0.44"/>
    <x v="2"/>
    <x v="100"/>
  </r>
  <r>
    <x v="1"/>
    <n v="1185732"/>
    <x v="50"/>
    <x v="0"/>
    <x v="0"/>
    <x v="0"/>
    <x v="2"/>
    <n v="47"/>
    <x v="114"/>
    <x v="780"/>
    <n v="5920.12"/>
    <n v="0.47"/>
    <x v="2"/>
    <x v="85"/>
  </r>
  <r>
    <x v="1"/>
    <n v="1185732"/>
    <x v="51"/>
    <x v="0"/>
    <x v="0"/>
    <x v="0"/>
    <x v="3"/>
    <n v="47"/>
    <x v="100"/>
    <x v="781"/>
    <n v="5448.24"/>
    <n v="0.45999999999999996"/>
    <x v="2"/>
    <x v="85"/>
  </r>
  <r>
    <x v="1"/>
    <n v="1185732"/>
    <x v="52"/>
    <x v="0"/>
    <x v="0"/>
    <x v="0"/>
    <x v="4"/>
    <n v="58"/>
    <x v="100"/>
    <x v="782"/>
    <n v="5846.4000000000005"/>
    <n v="0.4"/>
    <x v="2"/>
    <x v="91"/>
  </r>
  <r>
    <x v="1"/>
    <n v="1185732"/>
    <x v="53"/>
    <x v="0"/>
    <x v="0"/>
    <x v="0"/>
    <x v="5"/>
    <n v="59"/>
    <x v="115"/>
    <x v="783"/>
    <n v="6608"/>
    <n v="0.4"/>
    <x v="2"/>
    <x v="95"/>
  </r>
  <r>
    <x v="1"/>
    <n v="1185732"/>
    <x v="54"/>
    <x v="0"/>
    <x v="0"/>
    <x v="0"/>
    <x v="4"/>
    <n v="64"/>
    <x v="116"/>
    <x v="784"/>
    <n v="6343.6799999999994"/>
    <n v="0.42"/>
    <x v="2"/>
    <x v="101"/>
  </r>
  <r>
    <x v="1"/>
    <n v="1185732"/>
    <x v="55"/>
    <x v="0"/>
    <x v="0"/>
    <x v="0"/>
    <x v="5"/>
    <n v="68"/>
    <x v="94"/>
    <x v="785"/>
    <n v="7493.6"/>
    <n v="0.38"/>
    <x v="2"/>
    <x v="105"/>
  </r>
  <r>
    <x v="1"/>
    <n v="1185732"/>
    <x v="56"/>
    <x v="0"/>
    <x v="0"/>
    <x v="0"/>
    <x v="0"/>
    <n v="60"/>
    <x v="117"/>
    <x v="786"/>
    <n v="10764"/>
    <n v="0.6"/>
    <x v="2"/>
    <x v="106"/>
  </r>
  <r>
    <x v="1"/>
    <n v="1185732"/>
    <x v="57"/>
    <x v="0"/>
    <x v="0"/>
    <x v="0"/>
    <x v="1"/>
    <n v="53"/>
    <x v="118"/>
    <x v="787"/>
    <n v="6221.67"/>
    <n v="0.43"/>
    <x v="2"/>
    <x v="102"/>
  </r>
  <r>
    <x v="1"/>
    <n v="1185732"/>
    <x v="58"/>
    <x v="0"/>
    <x v="0"/>
    <x v="0"/>
    <x v="2"/>
    <n v="52"/>
    <x v="119"/>
    <x v="788"/>
    <n v="6439.6799999999994"/>
    <n v="0.48"/>
    <x v="2"/>
    <x v="107"/>
  </r>
  <r>
    <x v="1"/>
    <n v="1185732"/>
    <x v="59"/>
    <x v="0"/>
    <x v="0"/>
    <x v="0"/>
    <x v="3"/>
    <n v="50"/>
    <x v="100"/>
    <x v="789"/>
    <n v="6174"/>
    <n v="0.49"/>
    <x v="2"/>
    <x v="100"/>
  </r>
  <r>
    <x v="1"/>
    <n v="1185732"/>
    <x v="60"/>
    <x v="0"/>
    <x v="0"/>
    <x v="0"/>
    <x v="4"/>
    <n v="64"/>
    <x v="120"/>
    <x v="790"/>
    <n v="6827.5199999999995"/>
    <n v="0.42"/>
    <x v="2"/>
    <x v="101"/>
  </r>
  <r>
    <x v="1"/>
    <n v="1185732"/>
    <x v="61"/>
    <x v="0"/>
    <x v="0"/>
    <x v="0"/>
    <x v="5"/>
    <n v="66"/>
    <x v="121"/>
    <x v="791"/>
    <n v="6422.46"/>
    <n v="0.37"/>
    <x v="2"/>
    <x v="108"/>
  </r>
  <r>
    <x v="1"/>
    <n v="1185732"/>
    <x v="62"/>
    <x v="0"/>
    <x v="0"/>
    <x v="0"/>
    <x v="0"/>
    <n v="62"/>
    <x v="122"/>
    <x v="792"/>
    <n v="12380.16"/>
    <n v="0.64"/>
    <x v="2"/>
    <x v="104"/>
  </r>
  <r>
    <x v="1"/>
    <n v="1185732"/>
    <x v="63"/>
    <x v="0"/>
    <x v="0"/>
    <x v="0"/>
    <x v="1"/>
    <n v="51"/>
    <x v="48"/>
    <x v="793"/>
    <n v="6426"/>
    <n v="0.42"/>
    <x v="2"/>
    <x v="109"/>
  </r>
  <r>
    <x v="1"/>
    <n v="1185732"/>
    <x v="64"/>
    <x v="0"/>
    <x v="0"/>
    <x v="0"/>
    <x v="2"/>
    <n v="54"/>
    <x v="123"/>
    <x v="794"/>
    <n v="7233.2999999999993"/>
    <n v="0.47"/>
    <x v="2"/>
    <x v="99"/>
  </r>
  <r>
    <x v="1"/>
    <n v="1185732"/>
    <x v="65"/>
    <x v="0"/>
    <x v="0"/>
    <x v="0"/>
    <x v="3"/>
    <n v="54"/>
    <x v="37"/>
    <x v="795"/>
    <n v="5589"/>
    <n v="0.45999999999999996"/>
    <x v="2"/>
    <x v="99"/>
  </r>
  <r>
    <x v="1"/>
    <n v="1185732"/>
    <x v="66"/>
    <x v="0"/>
    <x v="0"/>
    <x v="0"/>
    <x v="4"/>
    <n v="60"/>
    <x v="90"/>
    <x v="796"/>
    <n v="6733.8"/>
    <n v="0.43"/>
    <x v="2"/>
    <x v="106"/>
  </r>
  <r>
    <x v="1"/>
    <n v="1185732"/>
    <x v="67"/>
    <x v="0"/>
    <x v="0"/>
    <x v="0"/>
    <x v="5"/>
    <n v="68"/>
    <x v="94"/>
    <x v="785"/>
    <n v="6902"/>
    <n v="0.35"/>
    <x v="2"/>
    <x v="105"/>
  </r>
  <r>
    <x v="2"/>
    <n v="1197831"/>
    <x v="68"/>
    <x v="0"/>
    <x v="0"/>
    <x v="0"/>
    <x v="0"/>
    <n v="24"/>
    <x v="88"/>
    <x v="797"/>
    <n v="2639.52"/>
    <n v="0.47"/>
    <x v="2"/>
    <x v="110"/>
  </r>
  <r>
    <x v="2"/>
    <n v="1197831"/>
    <x v="69"/>
    <x v="0"/>
    <x v="0"/>
    <x v="0"/>
    <x v="1"/>
    <n v="34"/>
    <x v="37"/>
    <x v="798"/>
    <n v="3748.5"/>
    <n v="0.49"/>
    <x v="2"/>
    <x v="111"/>
  </r>
  <r>
    <x v="2"/>
    <n v="1197831"/>
    <x v="70"/>
    <x v="0"/>
    <x v="0"/>
    <x v="0"/>
    <x v="2"/>
    <n v="33"/>
    <x v="124"/>
    <x v="799"/>
    <n v="3187.7999999999997"/>
    <n v="0.45999999999999996"/>
    <x v="2"/>
    <x v="112"/>
  </r>
  <r>
    <x v="2"/>
    <n v="1197831"/>
    <x v="71"/>
    <x v="0"/>
    <x v="0"/>
    <x v="0"/>
    <x v="3"/>
    <n v="34"/>
    <x v="36"/>
    <x v="800"/>
    <n v="3272.5000000000005"/>
    <n v="0.55000000000000004"/>
    <x v="2"/>
    <x v="111"/>
  </r>
  <r>
    <x v="2"/>
    <n v="1197831"/>
    <x v="72"/>
    <x v="1"/>
    <x v="1"/>
    <x v="1"/>
    <x v="4"/>
    <n v="36"/>
    <x v="125"/>
    <x v="801"/>
    <n v="2383.92"/>
    <n v="0.43"/>
    <x v="2"/>
    <x v="86"/>
  </r>
  <r>
    <x v="2"/>
    <n v="1197831"/>
    <x v="73"/>
    <x v="1"/>
    <x v="1"/>
    <x v="1"/>
    <x v="5"/>
    <n v="34"/>
    <x v="126"/>
    <x v="802"/>
    <n v="4417.28"/>
    <n v="0.64"/>
    <x v="2"/>
    <x v="111"/>
  </r>
  <r>
    <x v="2"/>
    <n v="1197831"/>
    <x v="74"/>
    <x v="1"/>
    <x v="1"/>
    <x v="1"/>
    <x v="0"/>
    <n v="23"/>
    <x v="127"/>
    <x v="803"/>
    <n v="2449.5"/>
    <n v="0.5"/>
    <x v="2"/>
    <x v="113"/>
  </r>
  <r>
    <x v="2"/>
    <n v="1197831"/>
    <x v="75"/>
    <x v="1"/>
    <x v="1"/>
    <x v="1"/>
    <x v="1"/>
    <n v="33"/>
    <x v="128"/>
    <x v="804"/>
    <n v="3786.7499999999995"/>
    <n v="0.44999999999999996"/>
    <x v="2"/>
    <x v="112"/>
  </r>
  <r>
    <x v="2"/>
    <n v="1197831"/>
    <x v="76"/>
    <x v="1"/>
    <x v="1"/>
    <x v="1"/>
    <x v="2"/>
    <n v="32"/>
    <x v="129"/>
    <x v="805"/>
    <n v="2534.3999999999996"/>
    <n v="0.44999999999999996"/>
    <x v="2"/>
    <x v="114"/>
  </r>
  <r>
    <x v="2"/>
    <n v="1197831"/>
    <x v="77"/>
    <x v="1"/>
    <x v="1"/>
    <x v="1"/>
    <x v="3"/>
    <n v="34"/>
    <x v="36"/>
    <x v="800"/>
    <n v="3570"/>
    <n v="0.6"/>
    <x v="2"/>
    <x v="111"/>
  </r>
  <r>
    <x v="2"/>
    <n v="1197831"/>
    <x v="78"/>
    <x v="1"/>
    <x v="1"/>
    <x v="1"/>
    <x v="4"/>
    <n v="38"/>
    <x v="35"/>
    <x v="806"/>
    <n v="2137.5"/>
    <n v="0.44999999999999996"/>
    <x v="2"/>
    <x v="115"/>
  </r>
  <r>
    <x v="2"/>
    <n v="1197831"/>
    <x v="79"/>
    <x v="1"/>
    <x v="1"/>
    <x v="1"/>
    <x v="5"/>
    <n v="34"/>
    <x v="130"/>
    <x v="807"/>
    <n v="4198.32"/>
    <n v="0.63"/>
    <x v="2"/>
    <x v="111"/>
  </r>
  <r>
    <x v="2"/>
    <n v="1197831"/>
    <x v="80"/>
    <x v="1"/>
    <x v="1"/>
    <x v="1"/>
    <x v="0"/>
    <n v="29"/>
    <x v="120"/>
    <x v="808"/>
    <n v="3314.7"/>
    <n v="0.44999999999999996"/>
    <x v="2"/>
    <x v="116"/>
  </r>
  <r>
    <x v="2"/>
    <n v="1197831"/>
    <x v="81"/>
    <x v="1"/>
    <x v="1"/>
    <x v="1"/>
    <x v="1"/>
    <n v="39"/>
    <x v="116"/>
    <x v="809"/>
    <n v="4141.7999999999993"/>
    <n v="0.44999999999999996"/>
    <x v="2"/>
    <x v="93"/>
  </r>
  <r>
    <x v="2"/>
    <n v="1197831"/>
    <x v="82"/>
    <x v="1"/>
    <x v="1"/>
    <x v="1"/>
    <x v="2"/>
    <n v="32"/>
    <x v="131"/>
    <x v="810"/>
    <n v="2853.7599999999998"/>
    <n v="0.49"/>
    <x v="2"/>
    <x v="114"/>
  </r>
  <r>
    <x v="2"/>
    <n v="1197831"/>
    <x v="83"/>
    <x v="1"/>
    <x v="1"/>
    <x v="1"/>
    <x v="3"/>
    <n v="37"/>
    <x v="132"/>
    <x v="811"/>
    <n v="3734.0400000000004"/>
    <n v="0.58000000000000007"/>
    <x v="2"/>
    <x v="117"/>
  </r>
  <r>
    <x v="2"/>
    <n v="1197831"/>
    <x v="84"/>
    <x v="1"/>
    <x v="1"/>
    <x v="1"/>
    <x v="4"/>
    <n v="41"/>
    <x v="35"/>
    <x v="812"/>
    <n v="2050"/>
    <n v="0.4"/>
    <x v="2"/>
    <x v="87"/>
  </r>
  <r>
    <x v="2"/>
    <n v="1197831"/>
    <x v="85"/>
    <x v="1"/>
    <x v="1"/>
    <x v="1"/>
    <x v="5"/>
    <n v="39"/>
    <x v="133"/>
    <x v="813"/>
    <n v="4422.5999999999995"/>
    <n v="0.6"/>
    <x v="2"/>
    <x v="93"/>
  </r>
  <r>
    <x v="2"/>
    <n v="1197831"/>
    <x v="86"/>
    <x v="1"/>
    <x v="1"/>
    <x v="1"/>
    <x v="0"/>
    <n v="27"/>
    <x v="88"/>
    <x v="814"/>
    <n v="3032.64"/>
    <n v="0.48"/>
    <x v="2"/>
    <x v="118"/>
  </r>
  <r>
    <x v="2"/>
    <n v="1197831"/>
    <x v="87"/>
    <x v="1"/>
    <x v="1"/>
    <x v="1"/>
    <x v="1"/>
    <n v="38"/>
    <x v="37"/>
    <x v="815"/>
    <n v="3847.4999999999995"/>
    <n v="0.44999999999999996"/>
    <x v="2"/>
    <x v="115"/>
  </r>
  <r>
    <x v="2"/>
    <n v="1197831"/>
    <x v="88"/>
    <x v="1"/>
    <x v="1"/>
    <x v="1"/>
    <x v="2"/>
    <n v="34"/>
    <x v="126"/>
    <x v="802"/>
    <n v="3174.9199999999996"/>
    <n v="0.45999999999999996"/>
    <x v="2"/>
    <x v="111"/>
  </r>
  <r>
    <x v="2"/>
    <n v="1197831"/>
    <x v="89"/>
    <x v="1"/>
    <x v="1"/>
    <x v="1"/>
    <x v="3"/>
    <n v="36"/>
    <x v="134"/>
    <x v="816"/>
    <n v="3462.1200000000003"/>
    <n v="0.59000000000000008"/>
    <x v="2"/>
    <x v="86"/>
  </r>
  <r>
    <x v="1"/>
    <n v="1197831"/>
    <x v="90"/>
    <x v="1"/>
    <x v="1"/>
    <x v="1"/>
    <x v="4"/>
    <n v="42"/>
    <x v="135"/>
    <x v="817"/>
    <n v="2593.08"/>
    <n v="0.42"/>
    <x v="2"/>
    <x v="119"/>
  </r>
  <r>
    <x v="1"/>
    <n v="1197831"/>
    <x v="91"/>
    <x v="1"/>
    <x v="1"/>
    <x v="1"/>
    <x v="5"/>
    <n v="39"/>
    <x v="136"/>
    <x v="818"/>
    <n v="5519.28"/>
    <n v="0.61"/>
    <x v="2"/>
    <x v="93"/>
  </r>
  <r>
    <x v="1"/>
    <n v="1197831"/>
    <x v="92"/>
    <x v="1"/>
    <x v="1"/>
    <x v="1"/>
    <x v="0"/>
    <n v="29"/>
    <x v="114"/>
    <x v="819"/>
    <n v="3730.56"/>
    <n v="0.48"/>
    <x v="2"/>
    <x v="116"/>
  </r>
  <r>
    <x v="1"/>
    <n v="1197831"/>
    <x v="93"/>
    <x v="1"/>
    <x v="1"/>
    <x v="1"/>
    <x v="1"/>
    <n v="38"/>
    <x v="96"/>
    <x v="820"/>
    <n v="4527.32"/>
    <n v="0.45999999999999996"/>
    <x v="2"/>
    <x v="115"/>
  </r>
  <r>
    <x v="1"/>
    <n v="1197831"/>
    <x v="94"/>
    <x v="1"/>
    <x v="1"/>
    <x v="1"/>
    <x v="2"/>
    <n v="33"/>
    <x v="37"/>
    <x v="821"/>
    <n v="3564"/>
    <n v="0.48"/>
    <x v="2"/>
    <x v="112"/>
  </r>
  <r>
    <x v="1"/>
    <n v="1197831"/>
    <x v="95"/>
    <x v="1"/>
    <x v="1"/>
    <x v="1"/>
    <x v="3"/>
    <n v="39"/>
    <x v="133"/>
    <x v="813"/>
    <n v="4275.18"/>
    <n v="0.58000000000000007"/>
    <x v="2"/>
    <x v="93"/>
  </r>
  <r>
    <x v="1"/>
    <n v="1197831"/>
    <x v="96"/>
    <x v="1"/>
    <x v="1"/>
    <x v="1"/>
    <x v="4"/>
    <n v="42"/>
    <x v="137"/>
    <x v="822"/>
    <n v="2822.4"/>
    <n v="0.4"/>
    <x v="2"/>
    <x v="119"/>
  </r>
  <r>
    <x v="1"/>
    <n v="1197831"/>
    <x v="97"/>
    <x v="1"/>
    <x v="1"/>
    <x v="1"/>
    <x v="5"/>
    <n v="37"/>
    <x v="91"/>
    <x v="823"/>
    <n v="6433.56"/>
    <n v="0.63"/>
    <x v="2"/>
    <x v="117"/>
  </r>
  <r>
    <x v="1"/>
    <n v="1197831"/>
    <x v="98"/>
    <x v="1"/>
    <x v="1"/>
    <x v="1"/>
    <x v="0"/>
    <n v="39"/>
    <x v="99"/>
    <x v="824"/>
    <n v="4362.54"/>
    <n v="0.47"/>
    <x v="2"/>
    <x v="93"/>
  </r>
  <r>
    <x v="1"/>
    <n v="1197831"/>
    <x v="99"/>
    <x v="1"/>
    <x v="1"/>
    <x v="1"/>
    <x v="1"/>
    <n v="42"/>
    <x v="99"/>
    <x v="825"/>
    <n v="4498.2"/>
    <n v="0.44999999999999996"/>
    <x v="2"/>
    <x v="119"/>
  </r>
  <r>
    <x v="1"/>
    <n v="1197831"/>
    <x v="100"/>
    <x v="1"/>
    <x v="1"/>
    <x v="1"/>
    <x v="2"/>
    <n v="37"/>
    <x v="136"/>
    <x v="826"/>
    <n v="4206.16"/>
    <n v="0.49"/>
    <x v="2"/>
    <x v="117"/>
  </r>
  <r>
    <x v="1"/>
    <n v="1197831"/>
    <x v="101"/>
    <x v="1"/>
    <x v="1"/>
    <x v="1"/>
    <x v="3"/>
    <n v="38"/>
    <x v="126"/>
    <x v="827"/>
    <n v="4396.9800000000005"/>
    <n v="0.57000000000000006"/>
    <x v="2"/>
    <x v="115"/>
  </r>
  <r>
    <x v="1"/>
    <n v="1197831"/>
    <x v="102"/>
    <x v="1"/>
    <x v="1"/>
    <x v="1"/>
    <x v="4"/>
    <n v="41"/>
    <x v="138"/>
    <x v="828"/>
    <n v="3118.0499999999997"/>
    <n v="0.44999999999999996"/>
    <x v="2"/>
    <x v="87"/>
  </r>
  <r>
    <x v="1"/>
    <n v="1197831"/>
    <x v="103"/>
    <x v="1"/>
    <x v="1"/>
    <x v="1"/>
    <x v="5"/>
    <n v="47"/>
    <x v="43"/>
    <x v="829"/>
    <n v="7520"/>
    <n v="0.64"/>
    <x v="2"/>
    <x v="85"/>
  </r>
  <r>
    <x v="1"/>
    <n v="1197831"/>
    <x v="104"/>
    <x v="1"/>
    <x v="1"/>
    <x v="1"/>
    <x v="0"/>
    <n v="37"/>
    <x v="99"/>
    <x v="830"/>
    <n v="3962.7"/>
    <n v="0.44999999999999996"/>
    <x v="2"/>
    <x v="117"/>
  </r>
  <r>
    <x v="1"/>
    <n v="1197831"/>
    <x v="105"/>
    <x v="1"/>
    <x v="1"/>
    <x v="1"/>
    <x v="1"/>
    <n v="42"/>
    <x v="99"/>
    <x v="825"/>
    <n v="4598.16"/>
    <n v="0.45999999999999996"/>
    <x v="2"/>
    <x v="119"/>
  </r>
  <r>
    <x v="1"/>
    <n v="1197831"/>
    <x v="106"/>
    <x v="1"/>
    <x v="1"/>
    <x v="1"/>
    <x v="2"/>
    <n v="37"/>
    <x v="106"/>
    <x v="831"/>
    <n v="5311.3499999999995"/>
    <n v="0.44999999999999996"/>
    <x v="2"/>
    <x v="117"/>
  </r>
  <r>
    <x v="1"/>
    <n v="1197831"/>
    <x v="107"/>
    <x v="1"/>
    <x v="1"/>
    <x v="1"/>
    <x v="3"/>
    <n v="36"/>
    <x v="124"/>
    <x v="832"/>
    <n v="4536"/>
    <n v="0.6"/>
    <x v="2"/>
    <x v="86"/>
  </r>
  <r>
    <x v="1"/>
    <n v="1197831"/>
    <x v="108"/>
    <x v="1"/>
    <x v="1"/>
    <x v="1"/>
    <x v="4"/>
    <n v="41"/>
    <x v="130"/>
    <x v="833"/>
    <n v="3214.4"/>
    <n v="0.4"/>
    <x v="2"/>
    <x v="87"/>
  </r>
  <r>
    <x v="1"/>
    <n v="1197831"/>
    <x v="109"/>
    <x v="1"/>
    <x v="1"/>
    <x v="1"/>
    <x v="5"/>
    <n v="47"/>
    <x v="139"/>
    <x v="834"/>
    <n v="8675.73"/>
    <n v="0.63"/>
    <x v="2"/>
    <x v="85"/>
  </r>
  <r>
    <x v="1"/>
    <n v="1197831"/>
    <x v="110"/>
    <x v="1"/>
    <x v="1"/>
    <x v="1"/>
    <x v="0"/>
    <n v="37"/>
    <x v="114"/>
    <x v="835"/>
    <n v="4858.84"/>
    <n v="0.49"/>
    <x v="2"/>
    <x v="117"/>
  </r>
  <r>
    <x v="1"/>
    <n v="1197831"/>
    <x v="111"/>
    <x v="1"/>
    <x v="1"/>
    <x v="1"/>
    <x v="1"/>
    <n v="41"/>
    <x v="96"/>
    <x v="836"/>
    <n v="4778.5499999999993"/>
    <n v="0.44999999999999996"/>
    <x v="2"/>
    <x v="87"/>
  </r>
  <r>
    <x v="1"/>
    <n v="1197831"/>
    <x v="112"/>
    <x v="1"/>
    <x v="1"/>
    <x v="1"/>
    <x v="2"/>
    <n v="39"/>
    <x v="140"/>
    <x v="837"/>
    <n v="5328.1799999999994"/>
    <n v="0.45999999999999996"/>
    <x v="2"/>
    <x v="93"/>
  </r>
  <r>
    <x v="1"/>
    <n v="1197831"/>
    <x v="113"/>
    <x v="1"/>
    <x v="1"/>
    <x v="1"/>
    <x v="3"/>
    <n v="38"/>
    <x v="133"/>
    <x v="838"/>
    <n v="4237.380000000001"/>
    <n v="0.59000000000000008"/>
    <x v="2"/>
    <x v="115"/>
  </r>
  <r>
    <x v="1"/>
    <n v="1197831"/>
    <x v="114"/>
    <x v="1"/>
    <x v="1"/>
    <x v="1"/>
    <x v="4"/>
    <n v="41"/>
    <x v="138"/>
    <x v="828"/>
    <n v="2771.6000000000004"/>
    <n v="0.4"/>
    <x v="2"/>
    <x v="87"/>
  </r>
  <r>
    <x v="1"/>
    <n v="1197831"/>
    <x v="115"/>
    <x v="1"/>
    <x v="1"/>
    <x v="1"/>
    <x v="5"/>
    <n v="46"/>
    <x v="37"/>
    <x v="839"/>
    <n v="6727.5"/>
    <n v="0.65"/>
    <x v="2"/>
    <x v="89"/>
  </r>
  <r>
    <x v="1"/>
    <n v="1197831"/>
    <x v="116"/>
    <x v="1"/>
    <x v="1"/>
    <x v="1"/>
    <x v="0"/>
    <n v="44"/>
    <x v="128"/>
    <x v="840"/>
    <n v="5385.5999999999995"/>
    <n v="0.48"/>
    <x v="2"/>
    <x v="90"/>
  </r>
  <r>
    <x v="1"/>
    <n v="1197831"/>
    <x v="117"/>
    <x v="1"/>
    <x v="1"/>
    <x v="1"/>
    <x v="1"/>
    <n v="41"/>
    <x v="127"/>
    <x v="841"/>
    <n v="4017.18"/>
    <n v="0.45999999999999996"/>
    <x v="2"/>
    <x v="87"/>
  </r>
  <r>
    <x v="1"/>
    <n v="1197831"/>
    <x v="118"/>
    <x v="1"/>
    <x v="1"/>
    <x v="1"/>
    <x v="2"/>
    <n v="46"/>
    <x v="88"/>
    <x v="842"/>
    <n v="5274.36"/>
    <n v="0.49"/>
    <x v="2"/>
    <x v="89"/>
  </r>
  <r>
    <x v="1"/>
    <n v="1197831"/>
    <x v="119"/>
    <x v="1"/>
    <x v="1"/>
    <x v="1"/>
    <x v="3"/>
    <n v="47"/>
    <x v="141"/>
    <x v="843"/>
    <n v="4678.8500000000004"/>
    <n v="0.55000000000000004"/>
    <x v="2"/>
    <x v="85"/>
  </r>
  <r>
    <x v="1"/>
    <n v="1197831"/>
    <x v="120"/>
    <x v="1"/>
    <x v="1"/>
    <x v="1"/>
    <x v="4"/>
    <n v="44"/>
    <x v="36"/>
    <x v="844"/>
    <n v="3311"/>
    <n v="0.43"/>
    <x v="2"/>
    <x v="90"/>
  </r>
  <r>
    <x v="1"/>
    <n v="1197831"/>
    <x v="121"/>
    <x v="1"/>
    <x v="1"/>
    <x v="1"/>
    <x v="5"/>
    <n v="50"/>
    <x v="127"/>
    <x v="845"/>
    <n v="6816"/>
    <n v="0.64"/>
    <x v="2"/>
    <x v="100"/>
  </r>
  <r>
    <x v="1"/>
    <n v="1197831"/>
    <x v="122"/>
    <x v="1"/>
    <x v="1"/>
    <x v="1"/>
    <x v="0"/>
    <n v="44"/>
    <x v="142"/>
    <x v="846"/>
    <n v="5280"/>
    <n v="0.5"/>
    <x v="2"/>
    <x v="90"/>
  </r>
  <r>
    <x v="1"/>
    <n v="1197831"/>
    <x v="123"/>
    <x v="1"/>
    <x v="1"/>
    <x v="1"/>
    <x v="1"/>
    <n v="43"/>
    <x v="97"/>
    <x v="748"/>
    <n v="4365.3599999999997"/>
    <n v="0.47"/>
    <x v="2"/>
    <x v="94"/>
  </r>
  <r>
    <x v="1"/>
    <n v="1197831"/>
    <x v="124"/>
    <x v="1"/>
    <x v="1"/>
    <x v="1"/>
    <x v="2"/>
    <n v="48"/>
    <x v="143"/>
    <x v="847"/>
    <n v="4241.28"/>
    <n v="0.47"/>
    <x v="2"/>
    <x v="92"/>
  </r>
  <r>
    <x v="1"/>
    <n v="1197831"/>
    <x v="125"/>
    <x v="1"/>
    <x v="1"/>
    <x v="1"/>
    <x v="3"/>
    <n v="45"/>
    <x v="137"/>
    <x v="832"/>
    <n v="4384.8"/>
    <n v="0.58000000000000007"/>
    <x v="2"/>
    <x v="96"/>
  </r>
  <r>
    <x v="1"/>
    <n v="1197831"/>
    <x v="126"/>
    <x v="1"/>
    <x v="1"/>
    <x v="1"/>
    <x v="4"/>
    <n v="42"/>
    <x v="42"/>
    <x v="848"/>
    <n v="2583"/>
    <n v="0.41"/>
    <x v="2"/>
    <x v="119"/>
  </r>
  <r>
    <x v="1"/>
    <n v="1197831"/>
    <x v="127"/>
    <x v="1"/>
    <x v="1"/>
    <x v="1"/>
    <x v="5"/>
    <n v="53"/>
    <x v="124"/>
    <x v="849"/>
    <n v="6900.6"/>
    <n v="0.62"/>
    <x v="2"/>
    <x v="102"/>
  </r>
  <r>
    <x v="1"/>
    <n v="1197831"/>
    <x v="128"/>
    <x v="1"/>
    <x v="1"/>
    <x v="1"/>
    <x v="0"/>
    <n v="43"/>
    <x v="88"/>
    <x v="850"/>
    <n v="4930.38"/>
    <n v="0.49"/>
    <x v="2"/>
    <x v="94"/>
  </r>
  <r>
    <x v="1"/>
    <n v="1197831"/>
    <x v="129"/>
    <x v="1"/>
    <x v="1"/>
    <x v="1"/>
    <x v="1"/>
    <n v="43"/>
    <x v="93"/>
    <x v="851"/>
    <n v="5120.01"/>
    <n v="0.49"/>
    <x v="2"/>
    <x v="94"/>
  </r>
  <r>
    <x v="1"/>
    <n v="1197831"/>
    <x v="130"/>
    <x v="1"/>
    <x v="1"/>
    <x v="1"/>
    <x v="2"/>
    <n v="47"/>
    <x v="92"/>
    <x v="852"/>
    <n v="4647.3599999999997"/>
    <n v="0.48"/>
    <x v="2"/>
    <x v="85"/>
  </r>
  <r>
    <x v="1"/>
    <n v="1197831"/>
    <x v="131"/>
    <x v="1"/>
    <x v="1"/>
    <x v="1"/>
    <x v="3"/>
    <n v="48"/>
    <x v="126"/>
    <x v="853"/>
    <n v="5359.2000000000007"/>
    <n v="0.55000000000000004"/>
    <x v="2"/>
    <x v="92"/>
  </r>
  <r>
    <x v="1"/>
    <n v="1197831"/>
    <x v="132"/>
    <x v="1"/>
    <x v="1"/>
    <x v="1"/>
    <x v="4"/>
    <n v="42"/>
    <x v="49"/>
    <x v="854"/>
    <n v="3685.4999999999995"/>
    <n v="0.44999999999999996"/>
    <x v="2"/>
    <x v="119"/>
  </r>
  <r>
    <x v="1"/>
    <n v="1197831"/>
    <x v="133"/>
    <x v="1"/>
    <x v="1"/>
    <x v="1"/>
    <x v="5"/>
    <n v="51"/>
    <x v="87"/>
    <x v="855"/>
    <n v="7810.14"/>
    <n v="0.62"/>
    <x v="2"/>
    <x v="109"/>
  </r>
  <r>
    <x v="1"/>
    <n v="1197831"/>
    <x v="134"/>
    <x v="1"/>
    <x v="1"/>
    <x v="1"/>
    <x v="0"/>
    <n v="41"/>
    <x v="99"/>
    <x v="856"/>
    <n v="4683.84"/>
    <n v="0.48"/>
    <x v="2"/>
    <x v="87"/>
  </r>
  <r>
    <x v="1"/>
    <n v="1197831"/>
    <x v="135"/>
    <x v="1"/>
    <x v="1"/>
    <x v="1"/>
    <x v="1"/>
    <n v="44"/>
    <x v="123"/>
    <x v="857"/>
    <n v="6019.2"/>
    <n v="0.48"/>
    <x v="2"/>
    <x v="90"/>
  </r>
  <r>
    <x v="1"/>
    <n v="1197831"/>
    <x v="136"/>
    <x v="1"/>
    <x v="1"/>
    <x v="1"/>
    <x v="2"/>
    <n v="47"/>
    <x v="128"/>
    <x v="858"/>
    <n v="5872.65"/>
    <n v="0.49"/>
    <x v="2"/>
    <x v="85"/>
  </r>
  <r>
    <x v="1"/>
    <n v="1197831"/>
    <x v="137"/>
    <x v="1"/>
    <x v="1"/>
    <x v="1"/>
    <x v="3"/>
    <n v="47"/>
    <x v="131"/>
    <x v="859"/>
    <n v="4961.3200000000006"/>
    <n v="0.58000000000000007"/>
    <x v="2"/>
    <x v="85"/>
  </r>
  <r>
    <x v="1"/>
    <n v="1197831"/>
    <x v="138"/>
    <x v="1"/>
    <x v="1"/>
    <x v="1"/>
    <x v="4"/>
    <n v="42"/>
    <x v="138"/>
    <x v="860"/>
    <n v="3194.1"/>
    <n v="0.44999999999999996"/>
    <x v="2"/>
    <x v="119"/>
  </r>
  <r>
    <x v="1"/>
    <n v="1197831"/>
    <x v="139"/>
    <x v="1"/>
    <x v="1"/>
    <x v="1"/>
    <x v="5"/>
    <n v="53"/>
    <x v="90"/>
    <x v="861"/>
    <n v="8576.4599999999991"/>
    <n v="0.62"/>
    <x v="2"/>
    <x v="102"/>
  </r>
  <r>
    <x v="3"/>
    <n v="1128299"/>
    <x v="140"/>
    <x v="1"/>
    <x v="1"/>
    <x v="1"/>
    <x v="0"/>
    <n v="37"/>
    <x v="144"/>
    <x v="862"/>
    <n v="3479.8500000000004"/>
    <n v="0.45000000000000007"/>
    <x v="2"/>
    <x v="117"/>
  </r>
  <r>
    <x v="3"/>
    <n v="1128299"/>
    <x v="141"/>
    <x v="1"/>
    <x v="1"/>
    <x v="1"/>
    <x v="1"/>
    <n v="49"/>
    <x v="145"/>
    <x v="863"/>
    <n v="2946.86"/>
    <n v="0.31"/>
    <x v="2"/>
    <x v="98"/>
  </r>
  <r>
    <x v="3"/>
    <n v="1128299"/>
    <x v="142"/>
    <x v="1"/>
    <x v="1"/>
    <x v="1"/>
    <x v="2"/>
    <n v="46"/>
    <x v="146"/>
    <x v="864"/>
    <n v="4491.9000000000005"/>
    <n v="0.45000000000000007"/>
    <x v="2"/>
    <x v="89"/>
  </r>
  <r>
    <x v="3"/>
    <n v="1128299"/>
    <x v="143"/>
    <x v="1"/>
    <x v="1"/>
    <x v="1"/>
    <x v="3"/>
    <n v="48"/>
    <x v="36"/>
    <x v="865"/>
    <n v="3360"/>
    <n v="0.4"/>
    <x v="2"/>
    <x v="92"/>
  </r>
  <r>
    <x v="3"/>
    <n v="1128299"/>
    <x v="144"/>
    <x v="2"/>
    <x v="2"/>
    <x v="2"/>
    <x v="4"/>
    <n v="51"/>
    <x v="147"/>
    <x v="866"/>
    <n v="5172.93"/>
    <n v="0.63"/>
    <x v="2"/>
    <x v="109"/>
  </r>
  <r>
    <x v="3"/>
    <n v="1128299"/>
    <x v="145"/>
    <x v="2"/>
    <x v="2"/>
    <x v="2"/>
    <x v="5"/>
    <n v="49"/>
    <x v="148"/>
    <x v="867"/>
    <n v="2854.25"/>
    <n v="0.25"/>
    <x v="2"/>
    <x v="98"/>
  </r>
  <r>
    <x v="3"/>
    <n v="1128299"/>
    <x v="146"/>
    <x v="2"/>
    <x v="2"/>
    <x v="2"/>
    <x v="0"/>
    <n v="37"/>
    <x v="149"/>
    <x v="868"/>
    <n v="4125.5"/>
    <n v="0.5"/>
    <x v="2"/>
    <x v="117"/>
  </r>
  <r>
    <x v="3"/>
    <n v="1128299"/>
    <x v="147"/>
    <x v="2"/>
    <x v="2"/>
    <x v="2"/>
    <x v="1"/>
    <n v="49"/>
    <x v="124"/>
    <x v="869"/>
    <n v="3189.9"/>
    <n v="0.31"/>
    <x v="2"/>
    <x v="98"/>
  </r>
  <r>
    <x v="3"/>
    <n v="1128299"/>
    <x v="148"/>
    <x v="2"/>
    <x v="2"/>
    <x v="2"/>
    <x v="2"/>
    <n v="49"/>
    <x v="130"/>
    <x v="870"/>
    <n v="4705.96"/>
    <n v="0.49000000000000005"/>
    <x v="2"/>
    <x v="98"/>
  </r>
  <r>
    <x v="3"/>
    <n v="1128299"/>
    <x v="149"/>
    <x v="2"/>
    <x v="2"/>
    <x v="2"/>
    <x v="3"/>
    <n v="47"/>
    <x v="42"/>
    <x v="871"/>
    <n v="2961"/>
    <n v="0.42"/>
    <x v="2"/>
    <x v="85"/>
  </r>
  <r>
    <x v="3"/>
    <n v="1128299"/>
    <x v="150"/>
    <x v="2"/>
    <x v="2"/>
    <x v="2"/>
    <x v="4"/>
    <n v="50"/>
    <x v="150"/>
    <x v="872"/>
    <n v="4270"/>
    <n v="0.61"/>
    <x v="2"/>
    <x v="100"/>
  </r>
  <r>
    <x v="3"/>
    <n v="1128299"/>
    <x v="151"/>
    <x v="2"/>
    <x v="2"/>
    <x v="2"/>
    <x v="5"/>
    <n v="46"/>
    <x v="131"/>
    <x v="873"/>
    <n v="2344.1600000000003"/>
    <n v="0.28000000000000003"/>
    <x v="2"/>
    <x v="89"/>
  </r>
  <r>
    <x v="3"/>
    <n v="1128299"/>
    <x v="152"/>
    <x v="2"/>
    <x v="2"/>
    <x v="2"/>
    <x v="0"/>
    <n v="49"/>
    <x v="98"/>
    <x v="874"/>
    <n v="5071.5000000000009"/>
    <n v="0.45000000000000007"/>
    <x v="2"/>
    <x v="98"/>
  </r>
  <r>
    <x v="3"/>
    <n v="1128299"/>
    <x v="153"/>
    <x v="2"/>
    <x v="2"/>
    <x v="2"/>
    <x v="1"/>
    <n v="58"/>
    <x v="36"/>
    <x v="875"/>
    <n v="3045.0000000000005"/>
    <n v="0.30000000000000004"/>
    <x v="2"/>
    <x v="91"/>
  </r>
  <r>
    <x v="3"/>
    <n v="1128299"/>
    <x v="154"/>
    <x v="2"/>
    <x v="2"/>
    <x v="2"/>
    <x v="2"/>
    <n v="55"/>
    <x v="126"/>
    <x v="876"/>
    <n v="5247.55"/>
    <n v="0.47000000000000003"/>
    <x v="2"/>
    <x v="88"/>
  </r>
  <r>
    <x v="3"/>
    <n v="1128299"/>
    <x v="155"/>
    <x v="2"/>
    <x v="2"/>
    <x v="2"/>
    <x v="3"/>
    <n v="58"/>
    <x v="132"/>
    <x v="877"/>
    <n v="4339.5599999999995"/>
    <n v="0.43"/>
    <x v="2"/>
    <x v="91"/>
  </r>
  <r>
    <x v="3"/>
    <n v="1128299"/>
    <x v="156"/>
    <x v="2"/>
    <x v="2"/>
    <x v="2"/>
    <x v="4"/>
    <n v="62"/>
    <x v="57"/>
    <x v="878"/>
    <n v="5663.7"/>
    <n v="0.63"/>
    <x v="2"/>
    <x v="104"/>
  </r>
  <r>
    <x v="3"/>
    <n v="1128299"/>
    <x v="157"/>
    <x v="2"/>
    <x v="2"/>
    <x v="2"/>
    <x v="5"/>
    <n v="54"/>
    <x v="124"/>
    <x v="879"/>
    <n v="3061.8"/>
    <n v="0.27"/>
    <x v="2"/>
    <x v="99"/>
  </r>
  <r>
    <x v="3"/>
    <n v="1128299"/>
    <x v="158"/>
    <x v="2"/>
    <x v="2"/>
    <x v="2"/>
    <x v="0"/>
    <n v="56"/>
    <x v="151"/>
    <x v="880"/>
    <n v="6000.96"/>
    <n v="0.47000000000000003"/>
    <x v="2"/>
    <x v="97"/>
  </r>
  <r>
    <x v="3"/>
    <n v="1128299"/>
    <x v="159"/>
    <x v="2"/>
    <x v="2"/>
    <x v="2"/>
    <x v="1"/>
    <n v="62"/>
    <x v="126"/>
    <x v="881"/>
    <n v="3775.8000000000006"/>
    <n v="0.30000000000000004"/>
    <x v="2"/>
    <x v="104"/>
  </r>
  <r>
    <x v="3"/>
    <n v="1128299"/>
    <x v="160"/>
    <x v="2"/>
    <x v="2"/>
    <x v="2"/>
    <x v="2"/>
    <n v="64"/>
    <x v="124"/>
    <x v="882"/>
    <n v="6720"/>
    <n v="0.5"/>
    <x v="2"/>
    <x v="101"/>
  </r>
  <r>
    <x v="3"/>
    <n v="1128299"/>
    <x v="161"/>
    <x v="2"/>
    <x v="2"/>
    <x v="2"/>
    <x v="3"/>
    <n v="54"/>
    <x v="143"/>
    <x v="883"/>
    <n v="4162.32"/>
    <n v="0.41"/>
    <x v="2"/>
    <x v="99"/>
  </r>
  <r>
    <x v="3"/>
    <n v="1128299"/>
    <x v="162"/>
    <x v="2"/>
    <x v="2"/>
    <x v="2"/>
    <x v="4"/>
    <n v="59"/>
    <x v="152"/>
    <x v="884"/>
    <n v="5829.2"/>
    <n v="0.65"/>
    <x v="2"/>
    <x v="95"/>
  </r>
  <r>
    <x v="3"/>
    <n v="1128299"/>
    <x v="163"/>
    <x v="2"/>
    <x v="2"/>
    <x v="2"/>
    <x v="5"/>
    <n v="72"/>
    <x v="126"/>
    <x v="782"/>
    <n v="3946.32"/>
    <n v="0.27"/>
    <x v="2"/>
    <x v="120"/>
  </r>
  <r>
    <x v="3"/>
    <n v="1128299"/>
    <x v="164"/>
    <x v="2"/>
    <x v="2"/>
    <x v="2"/>
    <x v="0"/>
    <n v="56"/>
    <x v="100"/>
    <x v="885"/>
    <n v="7056"/>
    <n v="0.5"/>
    <x v="2"/>
    <x v="97"/>
  </r>
  <r>
    <x v="3"/>
    <n v="1128299"/>
    <x v="165"/>
    <x v="2"/>
    <x v="2"/>
    <x v="2"/>
    <x v="1"/>
    <n v="64"/>
    <x v="37"/>
    <x v="886"/>
    <n v="5184"/>
    <n v="0.36"/>
    <x v="2"/>
    <x v="101"/>
  </r>
  <r>
    <x v="3"/>
    <n v="1128299"/>
    <x v="166"/>
    <x v="2"/>
    <x v="2"/>
    <x v="2"/>
    <x v="2"/>
    <n v="60"/>
    <x v="153"/>
    <x v="887"/>
    <n v="6670.8"/>
    <n v="0.51"/>
    <x v="2"/>
    <x v="106"/>
  </r>
  <r>
    <x v="3"/>
    <n v="1128299"/>
    <x v="167"/>
    <x v="2"/>
    <x v="2"/>
    <x v="2"/>
    <x v="3"/>
    <n v="56"/>
    <x v="131"/>
    <x v="888"/>
    <n v="4586.3999999999996"/>
    <n v="0.44999999999999996"/>
    <x v="2"/>
    <x v="97"/>
  </r>
  <r>
    <x v="3"/>
    <n v="1128299"/>
    <x v="168"/>
    <x v="2"/>
    <x v="2"/>
    <x v="2"/>
    <x v="4"/>
    <n v="60"/>
    <x v="125"/>
    <x v="889"/>
    <n v="6098.4000000000005"/>
    <n v="0.66"/>
    <x v="2"/>
    <x v="106"/>
  </r>
  <r>
    <x v="3"/>
    <n v="1128299"/>
    <x v="169"/>
    <x v="2"/>
    <x v="2"/>
    <x v="2"/>
    <x v="5"/>
    <n v="72"/>
    <x v="133"/>
    <x v="890"/>
    <n v="4490.6400000000003"/>
    <n v="0.33"/>
    <x v="2"/>
    <x v="120"/>
  </r>
  <r>
    <x v="3"/>
    <n v="1128299"/>
    <x v="170"/>
    <x v="2"/>
    <x v="2"/>
    <x v="2"/>
    <x v="0"/>
    <n v="56"/>
    <x v="118"/>
    <x v="891"/>
    <n v="7644"/>
    <n v="0.5"/>
    <x v="2"/>
    <x v="97"/>
  </r>
  <r>
    <x v="3"/>
    <n v="1128299"/>
    <x v="171"/>
    <x v="2"/>
    <x v="2"/>
    <x v="2"/>
    <x v="1"/>
    <n v="63"/>
    <x v="154"/>
    <x v="892"/>
    <n v="5780.88"/>
    <n v="0.37"/>
    <x v="2"/>
    <x v="121"/>
  </r>
  <r>
    <x v="3"/>
    <n v="1128299"/>
    <x v="172"/>
    <x v="2"/>
    <x v="2"/>
    <x v="2"/>
    <x v="2"/>
    <n v="64"/>
    <x v="92"/>
    <x v="893"/>
    <n v="7251.2000000000007"/>
    <n v="0.55000000000000004"/>
    <x v="2"/>
    <x v="101"/>
  </r>
  <r>
    <x v="3"/>
    <n v="1128299"/>
    <x v="173"/>
    <x v="2"/>
    <x v="2"/>
    <x v="2"/>
    <x v="3"/>
    <n v="59"/>
    <x v="124"/>
    <x v="894"/>
    <n v="6071.0999999999995"/>
    <n v="0.49"/>
    <x v="2"/>
    <x v="95"/>
  </r>
  <r>
    <x v="3"/>
    <n v="1128299"/>
    <x v="174"/>
    <x v="2"/>
    <x v="2"/>
    <x v="2"/>
    <x v="4"/>
    <n v="62"/>
    <x v="155"/>
    <x v="895"/>
    <n v="6342.6"/>
    <n v="0.66"/>
    <x v="2"/>
    <x v="104"/>
  </r>
  <r>
    <x v="3"/>
    <n v="1128299"/>
    <x v="175"/>
    <x v="2"/>
    <x v="2"/>
    <x v="2"/>
    <x v="5"/>
    <n v="72"/>
    <x v="156"/>
    <x v="896"/>
    <n v="5518.7999999999993"/>
    <n v="0.35"/>
    <x v="2"/>
    <x v="120"/>
  </r>
  <r>
    <x v="3"/>
    <n v="1128299"/>
    <x v="176"/>
    <x v="2"/>
    <x v="2"/>
    <x v="2"/>
    <x v="0"/>
    <n v="56"/>
    <x v="157"/>
    <x v="897"/>
    <n v="6980.4000000000015"/>
    <n v="0.45000000000000007"/>
    <x v="2"/>
    <x v="97"/>
  </r>
  <r>
    <x v="3"/>
    <n v="1128299"/>
    <x v="177"/>
    <x v="2"/>
    <x v="2"/>
    <x v="2"/>
    <x v="1"/>
    <n v="59"/>
    <x v="82"/>
    <x v="760"/>
    <n v="4914.7000000000007"/>
    <n v="0.34"/>
    <x v="2"/>
    <x v="95"/>
  </r>
  <r>
    <x v="3"/>
    <n v="1128299"/>
    <x v="178"/>
    <x v="2"/>
    <x v="2"/>
    <x v="2"/>
    <x v="2"/>
    <n v="62"/>
    <x v="154"/>
    <x v="898"/>
    <n v="7072.96"/>
    <n v="0.46"/>
    <x v="2"/>
    <x v="104"/>
  </r>
  <r>
    <x v="3"/>
    <n v="1128299"/>
    <x v="179"/>
    <x v="2"/>
    <x v="2"/>
    <x v="2"/>
    <x v="3"/>
    <n v="55"/>
    <x v="153"/>
    <x v="899"/>
    <n v="4796"/>
    <n v="0.4"/>
    <x v="2"/>
    <x v="88"/>
  </r>
  <r>
    <x v="3"/>
    <n v="1128299"/>
    <x v="180"/>
    <x v="2"/>
    <x v="2"/>
    <x v="2"/>
    <x v="4"/>
    <n v="64"/>
    <x v="148"/>
    <x v="900"/>
    <n v="9543.68"/>
    <n v="0.64"/>
    <x v="2"/>
    <x v="101"/>
  </r>
  <r>
    <x v="3"/>
    <n v="1128299"/>
    <x v="181"/>
    <x v="2"/>
    <x v="2"/>
    <x v="2"/>
    <x v="5"/>
    <n v="72"/>
    <x v="148"/>
    <x v="901"/>
    <n v="4865.0400000000009"/>
    <n v="0.29000000000000004"/>
    <x v="2"/>
    <x v="120"/>
  </r>
  <r>
    <x v="3"/>
    <n v="1128299"/>
    <x v="182"/>
    <x v="2"/>
    <x v="2"/>
    <x v="2"/>
    <x v="0"/>
    <n v="62"/>
    <x v="118"/>
    <x v="902"/>
    <n v="7785.96"/>
    <n v="0.46"/>
    <x v="2"/>
    <x v="104"/>
  </r>
  <r>
    <x v="3"/>
    <n v="1128299"/>
    <x v="183"/>
    <x v="2"/>
    <x v="2"/>
    <x v="2"/>
    <x v="1"/>
    <n v="66"/>
    <x v="96"/>
    <x v="903"/>
    <n v="5128.2000000000007"/>
    <n v="0.30000000000000004"/>
    <x v="2"/>
    <x v="108"/>
  </r>
  <r>
    <x v="3"/>
    <n v="1128299"/>
    <x v="184"/>
    <x v="2"/>
    <x v="2"/>
    <x v="2"/>
    <x v="2"/>
    <n v="60"/>
    <x v="40"/>
    <x v="904"/>
    <n v="5640"/>
    <n v="0.47000000000000003"/>
    <x v="2"/>
    <x v="106"/>
  </r>
  <r>
    <x v="3"/>
    <n v="1128299"/>
    <x v="185"/>
    <x v="2"/>
    <x v="2"/>
    <x v="2"/>
    <x v="3"/>
    <n v="59"/>
    <x v="143"/>
    <x v="905"/>
    <n v="4547.7199999999993"/>
    <n v="0.41"/>
    <x v="2"/>
    <x v="95"/>
  </r>
  <r>
    <x v="3"/>
    <n v="1128299"/>
    <x v="186"/>
    <x v="2"/>
    <x v="2"/>
    <x v="2"/>
    <x v="4"/>
    <n v="69"/>
    <x v="143"/>
    <x v="906"/>
    <n v="7912.92"/>
    <n v="0.61"/>
    <x v="2"/>
    <x v="122"/>
  </r>
  <r>
    <x v="3"/>
    <n v="1128299"/>
    <x v="187"/>
    <x v="2"/>
    <x v="2"/>
    <x v="2"/>
    <x v="5"/>
    <n v="76"/>
    <x v="141"/>
    <x v="907"/>
    <n v="3439"/>
    <n v="0.25"/>
    <x v="2"/>
    <x v="123"/>
  </r>
  <r>
    <x v="3"/>
    <n v="1128299"/>
    <x v="188"/>
    <x v="2"/>
    <x v="2"/>
    <x v="2"/>
    <x v="0"/>
    <n v="51"/>
    <x v="112"/>
    <x v="908"/>
    <n v="5162.22"/>
    <n v="0.42000000000000004"/>
    <x v="2"/>
    <x v="109"/>
  </r>
  <r>
    <x v="3"/>
    <n v="1128299"/>
    <x v="189"/>
    <x v="2"/>
    <x v="2"/>
    <x v="2"/>
    <x v="1"/>
    <n v="56"/>
    <x v="114"/>
    <x v="909"/>
    <n v="4202.2400000000007"/>
    <n v="0.28000000000000003"/>
    <x v="2"/>
    <x v="97"/>
  </r>
  <r>
    <x v="3"/>
    <n v="1128299"/>
    <x v="190"/>
    <x v="2"/>
    <x v="2"/>
    <x v="2"/>
    <x v="2"/>
    <n v="52"/>
    <x v="37"/>
    <x v="910"/>
    <n v="4680"/>
    <n v="0.4"/>
    <x v="2"/>
    <x v="107"/>
  </r>
  <r>
    <x v="3"/>
    <n v="1128299"/>
    <x v="191"/>
    <x v="2"/>
    <x v="2"/>
    <x v="2"/>
    <x v="3"/>
    <n v="53"/>
    <x v="126"/>
    <x v="911"/>
    <n v="3765.6499999999996"/>
    <n v="0.35"/>
    <x v="2"/>
    <x v="102"/>
  </r>
  <r>
    <x v="3"/>
    <n v="1128299"/>
    <x v="192"/>
    <x v="2"/>
    <x v="2"/>
    <x v="2"/>
    <x v="4"/>
    <n v="63"/>
    <x v="153"/>
    <x v="912"/>
    <n v="7965.7200000000012"/>
    <n v="0.58000000000000007"/>
    <x v="2"/>
    <x v="121"/>
  </r>
  <r>
    <x v="3"/>
    <n v="1128299"/>
    <x v="193"/>
    <x v="2"/>
    <x v="2"/>
    <x v="2"/>
    <x v="5"/>
    <n v="65"/>
    <x v="146"/>
    <x v="913"/>
    <n v="3385.2000000000003"/>
    <n v="0.24000000000000002"/>
    <x v="2"/>
    <x v="124"/>
  </r>
  <r>
    <x v="3"/>
    <n v="1128299"/>
    <x v="194"/>
    <x v="2"/>
    <x v="2"/>
    <x v="2"/>
    <x v="0"/>
    <n v="51"/>
    <x v="116"/>
    <x v="914"/>
    <n v="5416.2000000000007"/>
    <n v="0.45000000000000007"/>
    <x v="2"/>
    <x v="109"/>
  </r>
  <r>
    <x v="3"/>
    <n v="1128299"/>
    <x v="195"/>
    <x v="2"/>
    <x v="2"/>
    <x v="2"/>
    <x v="1"/>
    <n v="59"/>
    <x v="156"/>
    <x v="915"/>
    <n v="3747.0900000000006"/>
    <n v="0.29000000000000004"/>
    <x v="2"/>
    <x v="95"/>
  </r>
  <r>
    <x v="3"/>
    <n v="1128299"/>
    <x v="196"/>
    <x v="2"/>
    <x v="2"/>
    <x v="2"/>
    <x v="2"/>
    <n v="50"/>
    <x v="131"/>
    <x v="916"/>
    <n v="3822.0000000000005"/>
    <n v="0.42000000000000004"/>
    <x v="2"/>
    <x v="100"/>
  </r>
  <r>
    <x v="3"/>
    <n v="1128299"/>
    <x v="197"/>
    <x v="2"/>
    <x v="2"/>
    <x v="2"/>
    <x v="3"/>
    <n v="51"/>
    <x v="126"/>
    <x v="917"/>
    <n v="3727.08"/>
    <n v="0.36"/>
    <x v="2"/>
    <x v="109"/>
  </r>
  <r>
    <x v="3"/>
    <n v="1128299"/>
    <x v="198"/>
    <x v="2"/>
    <x v="2"/>
    <x v="2"/>
    <x v="4"/>
    <n v="59"/>
    <x v="131"/>
    <x v="918"/>
    <n v="6228.0400000000009"/>
    <n v="0.58000000000000007"/>
    <x v="2"/>
    <x v="95"/>
  </r>
  <r>
    <x v="3"/>
    <n v="1128299"/>
    <x v="199"/>
    <x v="2"/>
    <x v="2"/>
    <x v="2"/>
    <x v="5"/>
    <n v="63"/>
    <x v="130"/>
    <x v="919"/>
    <n v="2840.04"/>
    <n v="0.23"/>
    <x v="2"/>
    <x v="121"/>
  </r>
  <r>
    <x v="3"/>
    <n v="1128299"/>
    <x v="200"/>
    <x v="2"/>
    <x v="2"/>
    <x v="2"/>
    <x v="0"/>
    <n v="52"/>
    <x v="121"/>
    <x v="920"/>
    <n v="6017.4400000000005"/>
    <n v="0.44000000000000006"/>
    <x v="2"/>
    <x v="107"/>
  </r>
  <r>
    <x v="3"/>
    <n v="1128299"/>
    <x v="201"/>
    <x v="2"/>
    <x v="2"/>
    <x v="2"/>
    <x v="1"/>
    <n v="58"/>
    <x v="116"/>
    <x v="921"/>
    <n v="3422"/>
    <n v="0.25"/>
    <x v="2"/>
    <x v="91"/>
  </r>
  <r>
    <x v="3"/>
    <n v="1128299"/>
    <x v="202"/>
    <x v="2"/>
    <x v="2"/>
    <x v="2"/>
    <x v="2"/>
    <n v="50"/>
    <x v="124"/>
    <x v="922"/>
    <n v="4200"/>
    <n v="0.4"/>
    <x v="2"/>
    <x v="100"/>
  </r>
  <r>
    <x v="3"/>
    <n v="1128299"/>
    <x v="203"/>
    <x v="2"/>
    <x v="2"/>
    <x v="2"/>
    <x v="3"/>
    <n v="53"/>
    <x v="124"/>
    <x v="849"/>
    <n v="4452"/>
    <n v="0.39999999999999997"/>
    <x v="2"/>
    <x v="102"/>
  </r>
  <r>
    <x v="3"/>
    <n v="1128299"/>
    <x v="204"/>
    <x v="2"/>
    <x v="2"/>
    <x v="2"/>
    <x v="4"/>
    <n v="63"/>
    <x v="134"/>
    <x v="923"/>
    <n v="5853.3300000000008"/>
    <n v="0.57000000000000006"/>
    <x v="2"/>
    <x v="121"/>
  </r>
  <r>
    <x v="3"/>
    <n v="1128299"/>
    <x v="205"/>
    <x v="2"/>
    <x v="2"/>
    <x v="2"/>
    <x v="5"/>
    <n v="67"/>
    <x v="158"/>
    <x v="924"/>
    <n v="2842.1400000000003"/>
    <n v="0.21000000000000002"/>
    <x v="2"/>
    <x v="125"/>
  </r>
  <r>
    <x v="3"/>
    <n v="1128299"/>
    <x v="206"/>
    <x v="2"/>
    <x v="2"/>
    <x v="2"/>
    <x v="0"/>
    <n v="51"/>
    <x v="139"/>
    <x v="925"/>
    <n v="5977.2000000000007"/>
    <n v="0.4"/>
    <x v="2"/>
    <x v="109"/>
  </r>
  <r>
    <x v="3"/>
    <n v="1128299"/>
    <x v="207"/>
    <x v="2"/>
    <x v="2"/>
    <x v="2"/>
    <x v="1"/>
    <n v="58"/>
    <x v="118"/>
    <x v="926"/>
    <n v="4275.18"/>
    <n v="0.27"/>
    <x v="2"/>
    <x v="91"/>
  </r>
  <r>
    <x v="3"/>
    <n v="1128299"/>
    <x v="208"/>
    <x v="2"/>
    <x v="2"/>
    <x v="2"/>
    <x v="2"/>
    <n v="52"/>
    <x v="148"/>
    <x v="927"/>
    <n v="4846.4000000000005"/>
    <n v="0.4"/>
    <x v="2"/>
    <x v="107"/>
  </r>
  <r>
    <x v="3"/>
    <n v="1128299"/>
    <x v="209"/>
    <x v="2"/>
    <x v="2"/>
    <x v="2"/>
    <x v="3"/>
    <n v="51"/>
    <x v="145"/>
    <x v="928"/>
    <n v="3957.5999999999995"/>
    <n v="0.39999999999999997"/>
    <x v="2"/>
    <x v="109"/>
  </r>
  <r>
    <x v="3"/>
    <n v="1128299"/>
    <x v="210"/>
    <x v="2"/>
    <x v="2"/>
    <x v="2"/>
    <x v="4"/>
    <n v="59"/>
    <x v="36"/>
    <x v="929"/>
    <n v="6195.0000000000009"/>
    <n v="0.60000000000000009"/>
    <x v="2"/>
    <x v="95"/>
  </r>
  <r>
    <x v="3"/>
    <n v="1128299"/>
    <x v="211"/>
    <x v="2"/>
    <x v="2"/>
    <x v="2"/>
    <x v="5"/>
    <n v="67"/>
    <x v="159"/>
    <x v="930"/>
    <n v="3205.28"/>
    <n v="0.23"/>
    <x v="2"/>
    <x v="125"/>
  </r>
  <r>
    <x v="4"/>
    <n v="1189833"/>
    <x v="212"/>
    <x v="2"/>
    <x v="2"/>
    <x v="2"/>
    <x v="0"/>
    <n v="32"/>
    <x v="126"/>
    <x v="931"/>
    <n v="3312.96"/>
    <n v="0.51"/>
    <x v="2"/>
    <x v="114"/>
  </r>
  <r>
    <x v="4"/>
    <n v="1189833"/>
    <x v="213"/>
    <x v="2"/>
    <x v="2"/>
    <x v="2"/>
    <x v="1"/>
    <n v="41"/>
    <x v="130"/>
    <x v="833"/>
    <n v="2892.96"/>
    <n v="0.36"/>
    <x v="2"/>
    <x v="87"/>
  </r>
  <r>
    <x v="4"/>
    <n v="1189833"/>
    <x v="214"/>
    <x v="2"/>
    <x v="2"/>
    <x v="2"/>
    <x v="2"/>
    <n v="41"/>
    <x v="133"/>
    <x v="932"/>
    <n v="4029.48"/>
    <n v="0.52"/>
    <x v="2"/>
    <x v="87"/>
  </r>
  <r>
    <x v="4"/>
    <n v="1189833"/>
    <x v="215"/>
    <x v="2"/>
    <x v="2"/>
    <x v="2"/>
    <x v="3"/>
    <n v="41"/>
    <x v="160"/>
    <x v="933"/>
    <n v="3214.4"/>
    <n v="0.49"/>
    <x v="2"/>
    <x v="87"/>
  </r>
  <r>
    <x v="4"/>
    <n v="1189833"/>
    <x v="216"/>
    <x v="2"/>
    <x v="2"/>
    <x v="3"/>
    <x v="4"/>
    <n v="49"/>
    <x v="57"/>
    <x v="934"/>
    <n v="4689.3"/>
    <n v="0.66"/>
    <x v="2"/>
    <x v="98"/>
  </r>
  <r>
    <x v="4"/>
    <n v="1189833"/>
    <x v="217"/>
    <x v="2"/>
    <x v="2"/>
    <x v="3"/>
    <x v="5"/>
    <n v="41"/>
    <x v="131"/>
    <x v="935"/>
    <n v="2313.2199999999998"/>
    <n v="0.31"/>
    <x v="2"/>
    <x v="87"/>
  </r>
  <r>
    <x v="4"/>
    <n v="1189833"/>
    <x v="218"/>
    <x v="2"/>
    <x v="2"/>
    <x v="3"/>
    <x v="0"/>
    <n v="34"/>
    <x v="37"/>
    <x v="798"/>
    <n v="4054.5"/>
    <n v="0.53"/>
    <x v="2"/>
    <x v="111"/>
  </r>
  <r>
    <x v="4"/>
    <n v="1189833"/>
    <x v="219"/>
    <x v="2"/>
    <x v="2"/>
    <x v="3"/>
    <x v="1"/>
    <n v="43"/>
    <x v="49"/>
    <x v="936"/>
    <n v="3354"/>
    <n v="0.4"/>
    <x v="2"/>
    <x v="94"/>
  </r>
  <r>
    <x v="4"/>
    <n v="1189833"/>
    <x v="220"/>
    <x v="2"/>
    <x v="2"/>
    <x v="3"/>
    <x v="2"/>
    <n v="44"/>
    <x v="138"/>
    <x v="937"/>
    <n v="3718"/>
    <n v="0.5"/>
    <x v="2"/>
    <x v="90"/>
  </r>
  <r>
    <x v="4"/>
    <n v="1189833"/>
    <x v="221"/>
    <x v="2"/>
    <x v="2"/>
    <x v="3"/>
    <x v="3"/>
    <n v="41"/>
    <x v="152"/>
    <x v="938"/>
    <n v="3053.68"/>
    <n v="0.49"/>
    <x v="2"/>
    <x v="87"/>
  </r>
  <r>
    <x v="4"/>
    <n v="1189833"/>
    <x v="222"/>
    <x v="2"/>
    <x v="2"/>
    <x v="3"/>
    <x v="4"/>
    <n v="46"/>
    <x v="161"/>
    <x v="939"/>
    <n v="3534.6400000000003"/>
    <n v="0.68"/>
    <x v="2"/>
    <x v="89"/>
  </r>
  <r>
    <x v="4"/>
    <n v="1189833"/>
    <x v="223"/>
    <x v="2"/>
    <x v="2"/>
    <x v="3"/>
    <x v="5"/>
    <n v="41"/>
    <x v="129"/>
    <x v="940"/>
    <n v="2164.8000000000002"/>
    <n v="0.30000000000000004"/>
    <x v="2"/>
    <x v="87"/>
  </r>
  <r>
    <x v="4"/>
    <n v="1189833"/>
    <x v="224"/>
    <x v="2"/>
    <x v="2"/>
    <x v="3"/>
    <x v="0"/>
    <n v="32"/>
    <x v="97"/>
    <x v="941"/>
    <n v="3456"/>
    <n v="0.5"/>
    <x v="2"/>
    <x v="114"/>
  </r>
  <r>
    <x v="4"/>
    <n v="1189833"/>
    <x v="225"/>
    <x v="2"/>
    <x v="2"/>
    <x v="3"/>
    <x v="1"/>
    <n v="41"/>
    <x v="49"/>
    <x v="942"/>
    <n v="2798.25"/>
    <n v="0.35"/>
    <x v="2"/>
    <x v="87"/>
  </r>
  <r>
    <x v="4"/>
    <n v="1189833"/>
    <x v="226"/>
    <x v="2"/>
    <x v="2"/>
    <x v="3"/>
    <x v="2"/>
    <n v="42"/>
    <x v="138"/>
    <x v="860"/>
    <n v="3903.9"/>
    <n v="0.55000000000000004"/>
    <x v="2"/>
    <x v="119"/>
  </r>
  <r>
    <x v="4"/>
    <n v="1189833"/>
    <x v="227"/>
    <x v="2"/>
    <x v="2"/>
    <x v="3"/>
    <x v="3"/>
    <n v="41"/>
    <x v="125"/>
    <x v="943"/>
    <n v="2841.2999999999997"/>
    <n v="0.44999999999999996"/>
    <x v="2"/>
    <x v="87"/>
  </r>
  <r>
    <x v="4"/>
    <n v="1189833"/>
    <x v="228"/>
    <x v="2"/>
    <x v="2"/>
    <x v="3"/>
    <x v="4"/>
    <n v="46"/>
    <x v="162"/>
    <x v="944"/>
    <n v="3315.6800000000003"/>
    <n v="0.68"/>
    <x v="2"/>
    <x v="89"/>
  </r>
  <r>
    <x v="4"/>
    <n v="1189833"/>
    <x v="229"/>
    <x v="2"/>
    <x v="2"/>
    <x v="3"/>
    <x v="5"/>
    <n v="41"/>
    <x v="143"/>
    <x v="945"/>
    <n v="2697.7999999999997"/>
    <n v="0.35"/>
    <x v="2"/>
    <x v="87"/>
  </r>
  <r>
    <x v="4"/>
    <n v="1189833"/>
    <x v="230"/>
    <x v="2"/>
    <x v="2"/>
    <x v="3"/>
    <x v="0"/>
    <n v="43"/>
    <x v="142"/>
    <x v="946"/>
    <n v="5160"/>
    <n v="0.5"/>
    <x v="2"/>
    <x v="94"/>
  </r>
  <r>
    <x v="4"/>
    <n v="1189833"/>
    <x v="231"/>
    <x v="2"/>
    <x v="2"/>
    <x v="3"/>
    <x v="1"/>
    <n v="49"/>
    <x v="163"/>
    <x v="947"/>
    <n v="2751.8399999999997"/>
    <n v="0.36"/>
    <x v="2"/>
    <x v="98"/>
  </r>
  <r>
    <x v="4"/>
    <n v="1189833"/>
    <x v="232"/>
    <x v="2"/>
    <x v="2"/>
    <x v="3"/>
    <x v="2"/>
    <n v="49"/>
    <x v="36"/>
    <x v="948"/>
    <n v="4716.25"/>
    <n v="0.55000000000000004"/>
    <x v="2"/>
    <x v="98"/>
  </r>
  <r>
    <x v="4"/>
    <n v="1189833"/>
    <x v="233"/>
    <x v="2"/>
    <x v="2"/>
    <x v="3"/>
    <x v="3"/>
    <n v="43"/>
    <x v="152"/>
    <x v="949"/>
    <n v="3202.64"/>
    <n v="0.49"/>
    <x v="2"/>
    <x v="94"/>
  </r>
  <r>
    <x v="4"/>
    <n v="1189833"/>
    <x v="234"/>
    <x v="2"/>
    <x v="2"/>
    <x v="3"/>
    <x v="4"/>
    <n v="49"/>
    <x v="164"/>
    <x v="950"/>
    <n v="3848.46"/>
    <n v="0.66"/>
    <x v="2"/>
    <x v="98"/>
  </r>
  <r>
    <x v="4"/>
    <n v="1189833"/>
    <x v="235"/>
    <x v="2"/>
    <x v="2"/>
    <x v="3"/>
    <x v="5"/>
    <n v="62"/>
    <x v="132"/>
    <x v="951"/>
    <n v="3560.04"/>
    <n v="0.33"/>
    <x v="2"/>
    <x v="104"/>
  </r>
  <r>
    <x v="4"/>
    <n v="1189833"/>
    <x v="236"/>
    <x v="2"/>
    <x v="2"/>
    <x v="3"/>
    <x v="0"/>
    <n v="41"/>
    <x v="159"/>
    <x v="952"/>
    <n v="4434.5600000000004"/>
    <n v="0.52"/>
    <x v="2"/>
    <x v="87"/>
  </r>
  <r>
    <x v="4"/>
    <n v="1189833"/>
    <x v="237"/>
    <x v="2"/>
    <x v="2"/>
    <x v="3"/>
    <x v="1"/>
    <n v="47"/>
    <x v="138"/>
    <x v="953"/>
    <n v="2780.0499999999997"/>
    <n v="0.35"/>
    <x v="2"/>
    <x v="85"/>
  </r>
  <r>
    <x v="4"/>
    <n v="1189833"/>
    <x v="238"/>
    <x v="2"/>
    <x v="2"/>
    <x v="3"/>
    <x v="2"/>
    <n v="45"/>
    <x v="134"/>
    <x v="954"/>
    <n v="3814.2000000000003"/>
    <n v="0.52"/>
    <x v="2"/>
    <x v="96"/>
  </r>
  <r>
    <x v="4"/>
    <n v="1189833"/>
    <x v="239"/>
    <x v="2"/>
    <x v="2"/>
    <x v="3"/>
    <x v="3"/>
    <n v="41"/>
    <x v="125"/>
    <x v="943"/>
    <n v="3030.72"/>
    <n v="0.48"/>
    <x v="2"/>
    <x v="87"/>
  </r>
  <r>
    <x v="4"/>
    <n v="1189833"/>
    <x v="240"/>
    <x v="2"/>
    <x v="2"/>
    <x v="3"/>
    <x v="4"/>
    <n v="45"/>
    <x v="165"/>
    <x v="955"/>
    <n v="3831.75"/>
    <n v="0.65"/>
    <x v="2"/>
    <x v="96"/>
  </r>
  <r>
    <x v="4"/>
    <n v="1189833"/>
    <x v="241"/>
    <x v="2"/>
    <x v="2"/>
    <x v="3"/>
    <x v="5"/>
    <n v="64"/>
    <x v="141"/>
    <x v="956"/>
    <n v="3591.04"/>
    <n v="0.31"/>
    <x v="2"/>
    <x v="101"/>
  </r>
  <r>
    <x v="4"/>
    <n v="1189833"/>
    <x v="242"/>
    <x v="2"/>
    <x v="2"/>
    <x v="3"/>
    <x v="0"/>
    <n v="44"/>
    <x v="83"/>
    <x v="957"/>
    <n v="6534.0000000000009"/>
    <n v="0.55000000000000004"/>
    <x v="2"/>
    <x v="90"/>
  </r>
  <r>
    <x v="4"/>
    <n v="1189833"/>
    <x v="243"/>
    <x v="2"/>
    <x v="2"/>
    <x v="3"/>
    <x v="1"/>
    <n v="47"/>
    <x v="37"/>
    <x v="958"/>
    <n v="3701.2499999999995"/>
    <n v="0.35"/>
    <x v="2"/>
    <x v="85"/>
  </r>
  <r>
    <x v="4"/>
    <n v="1189833"/>
    <x v="244"/>
    <x v="2"/>
    <x v="2"/>
    <x v="3"/>
    <x v="2"/>
    <n v="48"/>
    <x v="126"/>
    <x v="853"/>
    <n v="5359.2000000000007"/>
    <n v="0.55000000000000004"/>
    <x v="2"/>
    <x v="92"/>
  </r>
  <r>
    <x v="4"/>
    <n v="1189833"/>
    <x v="245"/>
    <x v="2"/>
    <x v="2"/>
    <x v="3"/>
    <x v="3"/>
    <n v="44"/>
    <x v="36"/>
    <x v="844"/>
    <n v="3696"/>
    <n v="0.48"/>
    <x v="2"/>
    <x v="90"/>
  </r>
  <r>
    <x v="4"/>
    <n v="1189833"/>
    <x v="246"/>
    <x v="2"/>
    <x v="2"/>
    <x v="3"/>
    <x v="4"/>
    <n v="45"/>
    <x v="35"/>
    <x v="959"/>
    <n v="3881.2500000000005"/>
    <n v="0.69000000000000006"/>
    <x v="2"/>
    <x v="96"/>
  </r>
  <r>
    <x v="4"/>
    <n v="1189833"/>
    <x v="247"/>
    <x v="2"/>
    <x v="2"/>
    <x v="3"/>
    <x v="5"/>
    <n v="60"/>
    <x v="40"/>
    <x v="904"/>
    <n v="3720"/>
    <n v="0.31"/>
    <x v="2"/>
    <x v="106"/>
  </r>
  <r>
    <x v="4"/>
    <n v="1189833"/>
    <x v="248"/>
    <x v="2"/>
    <x v="2"/>
    <x v="3"/>
    <x v="0"/>
    <n v="41"/>
    <x v="99"/>
    <x v="856"/>
    <n v="4976.58"/>
    <n v="0.51"/>
    <x v="2"/>
    <x v="87"/>
  </r>
  <r>
    <x v="4"/>
    <n v="1189833"/>
    <x v="249"/>
    <x v="2"/>
    <x v="2"/>
    <x v="3"/>
    <x v="1"/>
    <n v="46"/>
    <x v="97"/>
    <x v="741"/>
    <n v="3775.68"/>
    <n v="0.38"/>
    <x v="2"/>
    <x v="89"/>
  </r>
  <r>
    <x v="4"/>
    <n v="1189833"/>
    <x v="250"/>
    <x v="2"/>
    <x v="2"/>
    <x v="3"/>
    <x v="2"/>
    <n v="47"/>
    <x v="153"/>
    <x v="960"/>
    <n v="5327.92"/>
    <n v="0.52"/>
    <x v="2"/>
    <x v="85"/>
  </r>
  <r>
    <x v="4"/>
    <n v="1189833"/>
    <x v="251"/>
    <x v="2"/>
    <x v="2"/>
    <x v="3"/>
    <x v="3"/>
    <n v="44"/>
    <x v="133"/>
    <x v="961"/>
    <n v="3991.68"/>
    <n v="0.48"/>
    <x v="2"/>
    <x v="90"/>
  </r>
  <r>
    <x v="4"/>
    <n v="1189833"/>
    <x v="252"/>
    <x v="2"/>
    <x v="2"/>
    <x v="3"/>
    <x v="4"/>
    <n v="46"/>
    <x v="133"/>
    <x v="962"/>
    <n v="5738.04"/>
    <n v="0.66"/>
    <x v="2"/>
    <x v="89"/>
  </r>
  <r>
    <x v="4"/>
    <n v="1189833"/>
    <x v="253"/>
    <x v="2"/>
    <x v="2"/>
    <x v="3"/>
    <x v="5"/>
    <n v="59"/>
    <x v="126"/>
    <x v="963"/>
    <n v="3593.1000000000004"/>
    <n v="0.30000000000000004"/>
    <x v="2"/>
    <x v="95"/>
  </r>
  <r>
    <x v="4"/>
    <n v="1189833"/>
    <x v="254"/>
    <x v="2"/>
    <x v="2"/>
    <x v="3"/>
    <x v="0"/>
    <n v="47"/>
    <x v="100"/>
    <x v="781"/>
    <n v="6158.88"/>
    <n v="0.52"/>
    <x v="2"/>
    <x v="85"/>
  </r>
  <r>
    <x v="4"/>
    <n v="1189833"/>
    <x v="255"/>
    <x v="2"/>
    <x v="2"/>
    <x v="3"/>
    <x v="1"/>
    <n v="51"/>
    <x v="166"/>
    <x v="964"/>
    <n v="4508.4000000000005"/>
    <n v="0.4"/>
    <x v="2"/>
    <x v="109"/>
  </r>
  <r>
    <x v="4"/>
    <n v="1189833"/>
    <x v="256"/>
    <x v="2"/>
    <x v="2"/>
    <x v="3"/>
    <x v="2"/>
    <n v="48"/>
    <x v="153"/>
    <x v="965"/>
    <n v="5336.64"/>
    <n v="0.51"/>
    <x v="2"/>
    <x v="92"/>
  </r>
  <r>
    <x v="4"/>
    <n v="1189833"/>
    <x v="257"/>
    <x v="2"/>
    <x v="2"/>
    <x v="3"/>
    <x v="3"/>
    <n v="47"/>
    <x v="138"/>
    <x v="953"/>
    <n v="3812.64"/>
    <n v="0.48"/>
    <x v="2"/>
    <x v="85"/>
  </r>
  <r>
    <x v="4"/>
    <n v="1189833"/>
    <x v="258"/>
    <x v="2"/>
    <x v="2"/>
    <x v="3"/>
    <x v="4"/>
    <n v="58"/>
    <x v="131"/>
    <x v="966"/>
    <n v="7072.52"/>
    <n v="0.67"/>
    <x v="2"/>
    <x v="91"/>
  </r>
  <r>
    <x v="4"/>
    <n v="1189833"/>
    <x v="259"/>
    <x v="2"/>
    <x v="2"/>
    <x v="3"/>
    <x v="5"/>
    <n v="61"/>
    <x v="133"/>
    <x v="967"/>
    <n v="4035.1499999999996"/>
    <n v="0.35"/>
    <x v="2"/>
    <x v="103"/>
  </r>
  <r>
    <x v="4"/>
    <n v="1189833"/>
    <x v="260"/>
    <x v="2"/>
    <x v="2"/>
    <x v="3"/>
    <x v="0"/>
    <n v="47"/>
    <x v="127"/>
    <x v="968"/>
    <n v="5405.9400000000005"/>
    <n v="0.54"/>
    <x v="2"/>
    <x v="85"/>
  </r>
  <r>
    <x v="4"/>
    <n v="1189833"/>
    <x v="261"/>
    <x v="2"/>
    <x v="2"/>
    <x v="3"/>
    <x v="1"/>
    <n v="50"/>
    <x v="87"/>
    <x v="969"/>
    <n v="4569.5"/>
    <n v="0.37"/>
    <x v="2"/>
    <x v="100"/>
  </r>
  <r>
    <x v="4"/>
    <n v="1189833"/>
    <x v="262"/>
    <x v="2"/>
    <x v="2"/>
    <x v="3"/>
    <x v="2"/>
    <n v="46"/>
    <x v="130"/>
    <x v="970"/>
    <n v="4508"/>
    <n v="0.5"/>
    <x v="2"/>
    <x v="89"/>
  </r>
  <r>
    <x v="4"/>
    <n v="1189833"/>
    <x v="263"/>
    <x v="2"/>
    <x v="2"/>
    <x v="3"/>
    <x v="3"/>
    <n v="46"/>
    <x v="129"/>
    <x v="971"/>
    <n v="4048"/>
    <n v="0.5"/>
    <x v="2"/>
    <x v="89"/>
  </r>
  <r>
    <x v="4"/>
    <n v="1189833"/>
    <x v="264"/>
    <x v="2"/>
    <x v="2"/>
    <x v="3"/>
    <x v="4"/>
    <n v="58"/>
    <x v="134"/>
    <x v="972"/>
    <n v="6334.18"/>
    <n v="0.67"/>
    <x v="2"/>
    <x v="91"/>
  </r>
  <r>
    <x v="4"/>
    <n v="1189833"/>
    <x v="265"/>
    <x v="2"/>
    <x v="2"/>
    <x v="3"/>
    <x v="5"/>
    <n v="59"/>
    <x v="133"/>
    <x v="973"/>
    <n v="3456.81"/>
    <n v="0.31"/>
    <x v="2"/>
    <x v="95"/>
  </r>
  <r>
    <x v="4"/>
    <n v="1189833"/>
    <x v="266"/>
    <x v="2"/>
    <x v="2"/>
    <x v="3"/>
    <x v="0"/>
    <n v="49"/>
    <x v="167"/>
    <x v="974"/>
    <n v="5488"/>
    <n v="0.5"/>
    <x v="2"/>
    <x v="98"/>
  </r>
  <r>
    <x v="4"/>
    <n v="1189833"/>
    <x v="267"/>
    <x v="2"/>
    <x v="2"/>
    <x v="3"/>
    <x v="1"/>
    <n v="51"/>
    <x v="136"/>
    <x v="975"/>
    <n v="4259.5199999999995"/>
    <n v="0.36"/>
    <x v="2"/>
    <x v="109"/>
  </r>
  <r>
    <x v="4"/>
    <n v="1189833"/>
    <x v="268"/>
    <x v="2"/>
    <x v="2"/>
    <x v="3"/>
    <x v="2"/>
    <n v="49"/>
    <x v="129"/>
    <x v="976"/>
    <n v="4398.24"/>
    <n v="0.51"/>
    <x v="2"/>
    <x v="98"/>
  </r>
  <r>
    <x v="4"/>
    <n v="1189833"/>
    <x v="269"/>
    <x v="2"/>
    <x v="2"/>
    <x v="3"/>
    <x v="3"/>
    <n v="48"/>
    <x v="36"/>
    <x v="865"/>
    <n v="3779.9999999999995"/>
    <n v="0.44999999999999996"/>
    <x v="2"/>
    <x v="92"/>
  </r>
  <r>
    <x v="4"/>
    <n v="1189833"/>
    <x v="270"/>
    <x v="2"/>
    <x v="2"/>
    <x v="3"/>
    <x v="4"/>
    <n v="56"/>
    <x v="132"/>
    <x v="853"/>
    <n v="6625.92"/>
    <n v="0.68"/>
    <x v="2"/>
    <x v="97"/>
  </r>
  <r>
    <x v="4"/>
    <n v="1189833"/>
    <x v="271"/>
    <x v="2"/>
    <x v="2"/>
    <x v="3"/>
    <x v="5"/>
    <n v="62"/>
    <x v="129"/>
    <x v="977"/>
    <n v="3819.2"/>
    <n v="0.35"/>
    <x v="2"/>
    <x v="104"/>
  </r>
  <r>
    <x v="4"/>
    <n v="1189833"/>
    <x v="272"/>
    <x v="2"/>
    <x v="2"/>
    <x v="3"/>
    <x v="0"/>
    <n v="49"/>
    <x v="108"/>
    <x v="978"/>
    <n v="5659.5"/>
    <n v="0.5"/>
    <x v="2"/>
    <x v="98"/>
  </r>
  <r>
    <x v="4"/>
    <n v="1189833"/>
    <x v="273"/>
    <x v="2"/>
    <x v="2"/>
    <x v="3"/>
    <x v="1"/>
    <n v="54"/>
    <x v="102"/>
    <x v="979"/>
    <n v="4411.8"/>
    <n v="0.38"/>
    <x v="2"/>
    <x v="99"/>
  </r>
  <r>
    <x v="4"/>
    <n v="1189833"/>
    <x v="274"/>
    <x v="2"/>
    <x v="2"/>
    <x v="3"/>
    <x v="2"/>
    <n v="47"/>
    <x v="138"/>
    <x v="953"/>
    <n v="3971.5"/>
    <n v="0.5"/>
    <x v="2"/>
    <x v="85"/>
  </r>
  <r>
    <x v="4"/>
    <n v="1189833"/>
    <x v="275"/>
    <x v="2"/>
    <x v="2"/>
    <x v="3"/>
    <x v="3"/>
    <n v="47"/>
    <x v="129"/>
    <x v="980"/>
    <n v="3722.3999999999996"/>
    <n v="0.44999999999999996"/>
    <x v="2"/>
    <x v="85"/>
  </r>
  <r>
    <x v="4"/>
    <n v="1189833"/>
    <x v="276"/>
    <x v="2"/>
    <x v="2"/>
    <x v="3"/>
    <x v="4"/>
    <n v="55"/>
    <x v="132"/>
    <x v="981"/>
    <n v="6603.3"/>
    <n v="0.69000000000000006"/>
    <x v="2"/>
    <x v="88"/>
  </r>
  <r>
    <x v="4"/>
    <n v="1189833"/>
    <x v="277"/>
    <x v="2"/>
    <x v="2"/>
    <x v="3"/>
    <x v="5"/>
    <n v="59"/>
    <x v="133"/>
    <x v="973"/>
    <n v="3791.34"/>
    <n v="0.34"/>
    <x v="2"/>
    <x v="95"/>
  </r>
  <r>
    <x v="4"/>
    <n v="1189833"/>
    <x v="278"/>
    <x v="2"/>
    <x v="2"/>
    <x v="3"/>
    <x v="0"/>
    <n v="49"/>
    <x v="37"/>
    <x v="982"/>
    <n v="5622.75"/>
    <n v="0.51"/>
    <x v="2"/>
    <x v="98"/>
  </r>
  <r>
    <x v="4"/>
    <n v="1189833"/>
    <x v="279"/>
    <x v="2"/>
    <x v="2"/>
    <x v="3"/>
    <x v="1"/>
    <n v="50"/>
    <x v="93"/>
    <x v="795"/>
    <n v="4617"/>
    <n v="0.38"/>
    <x v="2"/>
    <x v="100"/>
  </r>
  <r>
    <x v="4"/>
    <n v="1189833"/>
    <x v="280"/>
    <x v="2"/>
    <x v="2"/>
    <x v="3"/>
    <x v="2"/>
    <n v="46"/>
    <x v="131"/>
    <x v="873"/>
    <n v="4520.88"/>
    <n v="0.54"/>
    <x v="2"/>
    <x v="89"/>
  </r>
  <r>
    <x v="4"/>
    <n v="1189833"/>
    <x v="281"/>
    <x v="2"/>
    <x v="2"/>
    <x v="3"/>
    <x v="3"/>
    <n v="49"/>
    <x v="124"/>
    <x v="869"/>
    <n v="5145"/>
    <n v="0.5"/>
    <x v="2"/>
    <x v="98"/>
  </r>
  <r>
    <x v="4"/>
    <n v="1189833"/>
    <x v="282"/>
    <x v="2"/>
    <x v="2"/>
    <x v="3"/>
    <x v="4"/>
    <n v="55"/>
    <x v="163"/>
    <x v="983"/>
    <n v="5577"/>
    <n v="0.65"/>
    <x v="2"/>
    <x v="88"/>
  </r>
  <r>
    <x v="4"/>
    <n v="1189833"/>
    <x v="283"/>
    <x v="2"/>
    <x v="2"/>
    <x v="3"/>
    <x v="5"/>
    <n v="59"/>
    <x v="130"/>
    <x v="984"/>
    <n v="4047.3999999999996"/>
    <n v="0.35"/>
    <x v="2"/>
    <x v="95"/>
  </r>
  <r>
    <x v="0"/>
    <n v="1185732"/>
    <x v="284"/>
    <x v="2"/>
    <x v="2"/>
    <x v="3"/>
    <x v="0"/>
    <n v="44"/>
    <x v="168"/>
    <x v="985"/>
    <n v="2837.12"/>
    <n v="0.52"/>
    <x v="2"/>
    <x v="90"/>
  </r>
  <r>
    <x v="0"/>
    <n v="1185732"/>
    <x v="285"/>
    <x v="2"/>
    <x v="2"/>
    <x v="3"/>
    <x v="1"/>
    <n v="41"/>
    <x v="169"/>
    <x v="986"/>
    <n v="1452.2199999999998"/>
    <n v="0.45999999999999996"/>
    <x v="2"/>
    <x v="87"/>
  </r>
  <r>
    <x v="0"/>
    <n v="1185732"/>
    <x v="286"/>
    <x v="2"/>
    <x v="2"/>
    <x v="3"/>
    <x v="2"/>
    <n v="32"/>
    <x v="170"/>
    <x v="987"/>
    <n v="1248.32"/>
    <n v="0.47"/>
    <x v="2"/>
    <x v="114"/>
  </r>
  <r>
    <x v="0"/>
    <n v="1185732"/>
    <x v="287"/>
    <x v="2"/>
    <x v="2"/>
    <x v="3"/>
    <x v="3"/>
    <n v="37"/>
    <x v="171"/>
    <x v="988"/>
    <n v="654.16"/>
    <n v="0.52"/>
    <x v="2"/>
    <x v="117"/>
  </r>
  <r>
    <x v="0"/>
    <n v="1185732"/>
    <x v="288"/>
    <x v="3"/>
    <x v="3"/>
    <x v="4"/>
    <x v="4"/>
    <n v="53"/>
    <x v="172"/>
    <x v="989"/>
    <n v="1220.5899999999999"/>
    <n v="0.49"/>
    <x v="2"/>
    <x v="102"/>
  </r>
  <r>
    <x v="0"/>
    <n v="1185732"/>
    <x v="289"/>
    <x v="3"/>
    <x v="3"/>
    <x v="4"/>
    <x v="5"/>
    <n v="41"/>
    <x v="173"/>
    <x v="990"/>
    <n v="1697.3999999999999"/>
    <n v="0.6"/>
    <x v="2"/>
    <x v="87"/>
  </r>
  <r>
    <x v="0"/>
    <n v="1185732"/>
    <x v="290"/>
    <x v="3"/>
    <x v="3"/>
    <x v="4"/>
    <x v="0"/>
    <n v="44"/>
    <x v="174"/>
    <x v="991"/>
    <n v="3545.52"/>
    <n v="0.51"/>
    <x v="2"/>
    <x v="90"/>
  </r>
  <r>
    <x v="0"/>
    <n v="1185732"/>
    <x v="291"/>
    <x v="3"/>
    <x v="3"/>
    <x v="4"/>
    <x v="1"/>
    <n v="43"/>
    <x v="175"/>
    <x v="992"/>
    <n v="1030.71"/>
    <n v="0.47"/>
    <x v="2"/>
    <x v="94"/>
  </r>
  <r>
    <x v="0"/>
    <n v="1185732"/>
    <x v="292"/>
    <x v="3"/>
    <x v="3"/>
    <x v="4"/>
    <x v="2"/>
    <n v="32"/>
    <x v="176"/>
    <x v="993"/>
    <n v="897.92"/>
    <n v="0.45999999999999996"/>
    <x v="2"/>
    <x v="114"/>
  </r>
  <r>
    <x v="0"/>
    <n v="1185732"/>
    <x v="293"/>
    <x v="3"/>
    <x v="3"/>
    <x v="4"/>
    <x v="3"/>
    <n v="39"/>
    <x v="177"/>
    <x v="994"/>
    <n v="578.76"/>
    <n v="0.53"/>
    <x v="2"/>
    <x v="93"/>
  </r>
  <r>
    <x v="0"/>
    <n v="1185732"/>
    <x v="294"/>
    <x v="3"/>
    <x v="3"/>
    <x v="4"/>
    <x v="4"/>
    <n v="50"/>
    <x v="178"/>
    <x v="995"/>
    <n v="1034"/>
    <n v="0.47"/>
    <x v="2"/>
    <x v="100"/>
  </r>
  <r>
    <x v="0"/>
    <n v="1185732"/>
    <x v="295"/>
    <x v="3"/>
    <x v="3"/>
    <x v="4"/>
    <x v="5"/>
    <n v="43"/>
    <x v="169"/>
    <x v="996"/>
    <n v="2152.15"/>
    <n v="0.65"/>
    <x v="2"/>
    <x v="94"/>
  </r>
  <r>
    <x v="0"/>
    <n v="1185732"/>
    <x v="296"/>
    <x v="3"/>
    <x v="3"/>
    <x v="4"/>
    <x v="0"/>
    <n v="47"/>
    <x v="179"/>
    <x v="997"/>
    <n v="3722.4"/>
    <n v="0.55000000000000004"/>
    <x v="2"/>
    <x v="85"/>
  </r>
  <r>
    <x v="0"/>
    <n v="1185732"/>
    <x v="297"/>
    <x v="3"/>
    <x v="3"/>
    <x v="4"/>
    <x v="1"/>
    <n v="46"/>
    <x v="180"/>
    <x v="998"/>
    <n v="1324.8"/>
    <n v="0.48"/>
    <x v="2"/>
    <x v="89"/>
  </r>
  <r>
    <x v="0"/>
    <n v="1185732"/>
    <x v="298"/>
    <x v="3"/>
    <x v="3"/>
    <x v="4"/>
    <x v="2"/>
    <n v="37"/>
    <x v="181"/>
    <x v="999"/>
    <n v="1132.1999999999998"/>
    <n v="0.44999999999999996"/>
    <x v="2"/>
    <x v="117"/>
  </r>
  <r>
    <x v="0"/>
    <n v="1185732"/>
    <x v="299"/>
    <x v="3"/>
    <x v="3"/>
    <x v="4"/>
    <x v="3"/>
    <n v="41"/>
    <x v="182"/>
    <x v="1000"/>
    <n v="412.87"/>
    <n v="0.53"/>
    <x v="2"/>
    <x v="87"/>
  </r>
  <r>
    <x v="0"/>
    <n v="1185732"/>
    <x v="300"/>
    <x v="3"/>
    <x v="3"/>
    <x v="4"/>
    <x v="4"/>
    <n v="56"/>
    <x v="183"/>
    <x v="1001"/>
    <n v="1000.16"/>
    <n v="0.47"/>
    <x v="2"/>
    <x v="97"/>
  </r>
  <r>
    <x v="0"/>
    <n v="1185732"/>
    <x v="301"/>
    <x v="3"/>
    <x v="3"/>
    <x v="4"/>
    <x v="5"/>
    <n v="45"/>
    <x v="184"/>
    <x v="1002"/>
    <n v="1786.05"/>
    <n v="0.63"/>
    <x v="2"/>
    <x v="96"/>
  </r>
  <r>
    <x v="0"/>
    <n v="1185732"/>
    <x v="302"/>
    <x v="3"/>
    <x v="3"/>
    <x v="4"/>
    <x v="0"/>
    <n v="48"/>
    <x v="185"/>
    <x v="1003"/>
    <n v="3045.12"/>
    <n v="0.52"/>
    <x v="2"/>
    <x v="92"/>
  </r>
  <r>
    <x v="0"/>
    <n v="1185732"/>
    <x v="303"/>
    <x v="3"/>
    <x v="3"/>
    <x v="4"/>
    <x v="1"/>
    <n v="48"/>
    <x v="178"/>
    <x v="1004"/>
    <n v="971.52"/>
    <n v="0.45999999999999996"/>
    <x v="2"/>
    <x v="92"/>
  </r>
  <r>
    <x v="0"/>
    <n v="1185732"/>
    <x v="304"/>
    <x v="3"/>
    <x v="3"/>
    <x v="4"/>
    <x v="2"/>
    <n v="36"/>
    <x v="186"/>
    <x v="1005"/>
    <n v="725.76"/>
    <n v="0.48"/>
    <x v="2"/>
    <x v="86"/>
  </r>
  <r>
    <x v="0"/>
    <n v="1185732"/>
    <x v="305"/>
    <x v="3"/>
    <x v="3"/>
    <x v="4"/>
    <x v="3"/>
    <n v="44"/>
    <x v="187"/>
    <x v="1006"/>
    <n v="440"/>
    <n v="0.5"/>
    <x v="2"/>
    <x v="90"/>
  </r>
  <r>
    <x v="0"/>
    <n v="1185732"/>
    <x v="306"/>
    <x v="3"/>
    <x v="3"/>
    <x v="4"/>
    <x v="4"/>
    <n v="54"/>
    <x v="177"/>
    <x v="1005"/>
    <n v="710.64"/>
    <n v="0.47"/>
    <x v="2"/>
    <x v="99"/>
  </r>
  <r>
    <x v="0"/>
    <n v="1185732"/>
    <x v="307"/>
    <x v="3"/>
    <x v="3"/>
    <x v="4"/>
    <x v="5"/>
    <n v="49"/>
    <x v="188"/>
    <x v="1007"/>
    <n v="1911"/>
    <n v="0.6"/>
    <x v="2"/>
    <x v="98"/>
  </r>
  <r>
    <x v="0"/>
    <n v="1185732"/>
    <x v="308"/>
    <x v="3"/>
    <x v="3"/>
    <x v="4"/>
    <x v="0"/>
    <n v="58"/>
    <x v="189"/>
    <x v="819"/>
    <n v="4196.88"/>
    <n v="0.54"/>
    <x v="2"/>
    <x v="91"/>
  </r>
  <r>
    <x v="0"/>
    <n v="1185732"/>
    <x v="309"/>
    <x v="3"/>
    <x v="3"/>
    <x v="4"/>
    <x v="1"/>
    <n v="53"/>
    <x v="190"/>
    <x v="1008"/>
    <n v="1287.8999999999999"/>
    <n v="0.44999999999999996"/>
    <x v="2"/>
    <x v="102"/>
  </r>
  <r>
    <x v="0"/>
    <n v="1185732"/>
    <x v="310"/>
    <x v="3"/>
    <x v="3"/>
    <x v="4"/>
    <x v="2"/>
    <n v="49"/>
    <x v="178"/>
    <x v="1009"/>
    <n v="991.75999999999988"/>
    <n v="0.45999999999999996"/>
    <x v="2"/>
    <x v="98"/>
  </r>
  <r>
    <x v="0"/>
    <n v="1185732"/>
    <x v="311"/>
    <x v="3"/>
    <x v="3"/>
    <x v="4"/>
    <x v="3"/>
    <n v="48"/>
    <x v="177"/>
    <x v="1010"/>
    <n v="712.32"/>
    <n v="0.53"/>
    <x v="2"/>
    <x v="92"/>
  </r>
  <r>
    <x v="0"/>
    <n v="1185732"/>
    <x v="312"/>
    <x v="3"/>
    <x v="3"/>
    <x v="4"/>
    <x v="4"/>
    <n v="59"/>
    <x v="191"/>
    <x v="1011"/>
    <n v="949.9"/>
    <n v="0.45999999999999996"/>
    <x v="2"/>
    <x v="95"/>
  </r>
  <r>
    <x v="0"/>
    <n v="1185732"/>
    <x v="313"/>
    <x v="3"/>
    <x v="3"/>
    <x v="4"/>
    <x v="5"/>
    <n v="64"/>
    <x v="184"/>
    <x v="1012"/>
    <n v="2419.1999999999998"/>
    <n v="0.6"/>
    <x v="2"/>
    <x v="101"/>
  </r>
  <r>
    <x v="0"/>
    <n v="1185732"/>
    <x v="314"/>
    <x v="3"/>
    <x v="3"/>
    <x v="4"/>
    <x v="0"/>
    <n v="46"/>
    <x v="192"/>
    <x v="1013"/>
    <n v="3415.5000000000005"/>
    <n v="0.55000000000000004"/>
    <x v="2"/>
    <x v="89"/>
  </r>
  <r>
    <x v="0"/>
    <n v="1185732"/>
    <x v="315"/>
    <x v="3"/>
    <x v="3"/>
    <x v="4"/>
    <x v="1"/>
    <n v="43"/>
    <x v="184"/>
    <x v="1014"/>
    <n v="1219.05"/>
    <n v="0.44999999999999996"/>
    <x v="2"/>
    <x v="94"/>
  </r>
  <r>
    <x v="0"/>
    <n v="1185732"/>
    <x v="316"/>
    <x v="3"/>
    <x v="3"/>
    <x v="4"/>
    <x v="2"/>
    <n v="39"/>
    <x v="190"/>
    <x v="1015"/>
    <n v="947.69999999999993"/>
    <n v="0.44999999999999996"/>
    <x v="2"/>
    <x v="93"/>
  </r>
  <r>
    <x v="0"/>
    <n v="1185732"/>
    <x v="317"/>
    <x v="3"/>
    <x v="3"/>
    <x v="4"/>
    <x v="3"/>
    <n v="38"/>
    <x v="172"/>
    <x v="1016"/>
    <n v="946.58"/>
    <n v="0.53"/>
    <x v="2"/>
    <x v="115"/>
  </r>
  <r>
    <x v="0"/>
    <n v="1185732"/>
    <x v="318"/>
    <x v="3"/>
    <x v="3"/>
    <x v="4"/>
    <x v="4"/>
    <n v="46"/>
    <x v="175"/>
    <x v="1017"/>
    <n v="1173"/>
    <n v="0.5"/>
    <x v="2"/>
    <x v="89"/>
  </r>
  <r>
    <x v="0"/>
    <n v="1185732"/>
    <x v="319"/>
    <x v="3"/>
    <x v="3"/>
    <x v="4"/>
    <x v="5"/>
    <n v="51"/>
    <x v="193"/>
    <x v="1018"/>
    <n v="3373.65"/>
    <n v="0.63"/>
    <x v="2"/>
    <x v="109"/>
  </r>
  <r>
    <x v="0"/>
    <n v="1185732"/>
    <x v="320"/>
    <x v="3"/>
    <x v="3"/>
    <x v="4"/>
    <x v="0"/>
    <n v="47"/>
    <x v="147"/>
    <x v="1019"/>
    <n v="3934.84"/>
    <n v="0.52"/>
    <x v="2"/>
    <x v="85"/>
  </r>
  <r>
    <x v="0"/>
    <n v="1185732"/>
    <x v="321"/>
    <x v="3"/>
    <x v="3"/>
    <x v="4"/>
    <x v="1"/>
    <n v="43"/>
    <x v="194"/>
    <x v="1020"/>
    <n v="1567.35"/>
    <n v="0.44999999999999996"/>
    <x v="2"/>
    <x v="94"/>
  </r>
  <r>
    <x v="0"/>
    <n v="1185732"/>
    <x v="322"/>
    <x v="3"/>
    <x v="3"/>
    <x v="4"/>
    <x v="2"/>
    <n v="36"/>
    <x v="188"/>
    <x v="1021"/>
    <n v="1053"/>
    <n v="0.44999999999999996"/>
    <x v="2"/>
    <x v="86"/>
  </r>
  <r>
    <x v="0"/>
    <n v="1185732"/>
    <x v="323"/>
    <x v="3"/>
    <x v="3"/>
    <x v="4"/>
    <x v="3"/>
    <n v="39"/>
    <x v="50"/>
    <x v="1022"/>
    <n v="1053"/>
    <n v="0.54"/>
    <x v="2"/>
    <x v="93"/>
  </r>
  <r>
    <x v="0"/>
    <n v="1185732"/>
    <x v="324"/>
    <x v="3"/>
    <x v="3"/>
    <x v="4"/>
    <x v="4"/>
    <n v="47"/>
    <x v="195"/>
    <x v="1023"/>
    <n v="1210.7199999999998"/>
    <n v="0.45999999999999996"/>
    <x v="2"/>
    <x v="85"/>
  </r>
  <r>
    <x v="0"/>
    <n v="1185732"/>
    <x v="325"/>
    <x v="3"/>
    <x v="3"/>
    <x v="4"/>
    <x v="5"/>
    <n v="54"/>
    <x v="196"/>
    <x v="1024"/>
    <n v="3952.7999999999997"/>
    <n v="0.61"/>
    <x v="2"/>
    <x v="99"/>
  </r>
  <r>
    <x v="0"/>
    <n v="1185732"/>
    <x v="326"/>
    <x v="3"/>
    <x v="3"/>
    <x v="4"/>
    <x v="0"/>
    <n v="49"/>
    <x v="197"/>
    <x v="1025"/>
    <n v="3723.51"/>
    <n v="0.51"/>
    <x v="2"/>
    <x v="98"/>
  </r>
  <r>
    <x v="0"/>
    <n v="1185732"/>
    <x v="327"/>
    <x v="3"/>
    <x v="3"/>
    <x v="4"/>
    <x v="1"/>
    <n v="41"/>
    <x v="198"/>
    <x v="1026"/>
    <n v="1772.84"/>
    <n v="0.45999999999999996"/>
    <x v="2"/>
    <x v="87"/>
  </r>
  <r>
    <x v="0"/>
    <n v="1185732"/>
    <x v="328"/>
    <x v="3"/>
    <x v="3"/>
    <x v="4"/>
    <x v="2"/>
    <n v="38"/>
    <x v="41"/>
    <x v="1027"/>
    <n v="1396.5"/>
    <n v="0.49"/>
    <x v="2"/>
    <x v="115"/>
  </r>
  <r>
    <x v="0"/>
    <n v="1185732"/>
    <x v="329"/>
    <x v="3"/>
    <x v="3"/>
    <x v="4"/>
    <x v="3"/>
    <n v="37"/>
    <x v="184"/>
    <x v="1028"/>
    <n v="1165.5"/>
    <n v="0.5"/>
    <x v="2"/>
    <x v="117"/>
  </r>
  <r>
    <x v="0"/>
    <n v="1185732"/>
    <x v="330"/>
    <x v="3"/>
    <x v="3"/>
    <x v="4"/>
    <x v="4"/>
    <n v="49"/>
    <x v="50"/>
    <x v="1029"/>
    <n v="1225"/>
    <n v="0.5"/>
    <x v="2"/>
    <x v="98"/>
  </r>
  <r>
    <x v="0"/>
    <n v="1185732"/>
    <x v="331"/>
    <x v="3"/>
    <x v="3"/>
    <x v="4"/>
    <x v="5"/>
    <n v="50"/>
    <x v="198"/>
    <x v="1030"/>
    <n v="3055"/>
    <n v="0.65"/>
    <x v="2"/>
    <x v="100"/>
  </r>
  <r>
    <x v="0"/>
    <n v="1185732"/>
    <x v="332"/>
    <x v="3"/>
    <x v="3"/>
    <x v="4"/>
    <x v="0"/>
    <n v="47"/>
    <x v="192"/>
    <x v="1031"/>
    <n v="3172.5"/>
    <n v="0.5"/>
    <x v="2"/>
    <x v="85"/>
  </r>
  <r>
    <x v="0"/>
    <n v="1185732"/>
    <x v="333"/>
    <x v="3"/>
    <x v="3"/>
    <x v="4"/>
    <x v="1"/>
    <n v="41"/>
    <x v="199"/>
    <x v="1032"/>
    <n v="1687.56"/>
    <n v="0.49"/>
    <x v="2"/>
    <x v="87"/>
  </r>
  <r>
    <x v="0"/>
    <n v="1185732"/>
    <x v="334"/>
    <x v="3"/>
    <x v="3"/>
    <x v="4"/>
    <x v="2"/>
    <n v="36"/>
    <x v="180"/>
    <x v="1033"/>
    <n v="1015.1999999999999"/>
    <n v="0.47"/>
    <x v="2"/>
    <x v="86"/>
  </r>
  <r>
    <x v="0"/>
    <n v="1185732"/>
    <x v="335"/>
    <x v="3"/>
    <x v="3"/>
    <x v="4"/>
    <x v="3"/>
    <n v="36"/>
    <x v="178"/>
    <x v="1034"/>
    <n v="839.5200000000001"/>
    <n v="0.53"/>
    <x v="2"/>
    <x v="86"/>
  </r>
  <r>
    <x v="0"/>
    <n v="1185732"/>
    <x v="336"/>
    <x v="3"/>
    <x v="3"/>
    <x v="4"/>
    <x v="4"/>
    <n v="49"/>
    <x v="200"/>
    <x v="1035"/>
    <n v="1104.4599999999998"/>
    <n v="0.45999999999999996"/>
    <x v="2"/>
    <x v="98"/>
  </r>
  <r>
    <x v="0"/>
    <n v="1185732"/>
    <x v="337"/>
    <x v="3"/>
    <x v="3"/>
    <x v="4"/>
    <x v="5"/>
    <n v="53"/>
    <x v="201"/>
    <x v="1036"/>
    <n v="2476.16"/>
    <n v="0.64"/>
    <x v="2"/>
    <x v="102"/>
  </r>
  <r>
    <x v="0"/>
    <n v="1185732"/>
    <x v="338"/>
    <x v="3"/>
    <x v="3"/>
    <x v="4"/>
    <x v="0"/>
    <n v="56"/>
    <x v="202"/>
    <x v="1037"/>
    <n v="3542.0000000000005"/>
    <n v="0.55000000000000004"/>
    <x v="2"/>
    <x v="97"/>
  </r>
  <r>
    <x v="0"/>
    <n v="1185732"/>
    <x v="339"/>
    <x v="3"/>
    <x v="3"/>
    <x v="4"/>
    <x v="1"/>
    <n v="49"/>
    <x v="41"/>
    <x v="1038"/>
    <n v="1800.75"/>
    <n v="0.49"/>
    <x v="2"/>
    <x v="98"/>
  </r>
  <r>
    <x v="0"/>
    <n v="1185732"/>
    <x v="340"/>
    <x v="3"/>
    <x v="3"/>
    <x v="4"/>
    <x v="2"/>
    <n v="48"/>
    <x v="203"/>
    <x v="1039"/>
    <n v="842.39999999999986"/>
    <n v="0.44999999999999996"/>
    <x v="2"/>
    <x v="92"/>
  </r>
  <r>
    <x v="0"/>
    <n v="1185732"/>
    <x v="341"/>
    <x v="3"/>
    <x v="3"/>
    <x v="4"/>
    <x v="3"/>
    <n v="47"/>
    <x v="204"/>
    <x v="1040"/>
    <n v="791.01"/>
    <n v="0.51"/>
    <x v="2"/>
    <x v="85"/>
  </r>
  <r>
    <x v="0"/>
    <n v="1185732"/>
    <x v="342"/>
    <x v="3"/>
    <x v="3"/>
    <x v="4"/>
    <x v="4"/>
    <n v="56"/>
    <x v="204"/>
    <x v="1041"/>
    <n v="868.56"/>
    <n v="0.47"/>
    <x v="2"/>
    <x v="97"/>
  </r>
  <r>
    <x v="0"/>
    <n v="1185732"/>
    <x v="343"/>
    <x v="3"/>
    <x v="3"/>
    <x v="4"/>
    <x v="5"/>
    <n v="60"/>
    <x v="188"/>
    <x v="1042"/>
    <n v="2340"/>
    <n v="0.6"/>
    <x v="2"/>
    <x v="106"/>
  </r>
  <r>
    <x v="0"/>
    <n v="1185732"/>
    <x v="344"/>
    <x v="3"/>
    <x v="3"/>
    <x v="4"/>
    <x v="0"/>
    <n v="55"/>
    <x v="205"/>
    <x v="1043"/>
    <n v="3326.4"/>
    <n v="0.54"/>
    <x v="2"/>
    <x v="88"/>
  </r>
  <r>
    <x v="0"/>
    <n v="1185732"/>
    <x v="345"/>
    <x v="3"/>
    <x v="3"/>
    <x v="4"/>
    <x v="1"/>
    <n v="46"/>
    <x v="188"/>
    <x v="1044"/>
    <n v="1405.3"/>
    <n v="0.47"/>
    <x v="2"/>
    <x v="89"/>
  </r>
  <r>
    <x v="0"/>
    <n v="1185732"/>
    <x v="346"/>
    <x v="3"/>
    <x v="3"/>
    <x v="4"/>
    <x v="2"/>
    <n v="48"/>
    <x v="200"/>
    <x v="1045"/>
    <n v="1105.4399999999998"/>
    <n v="0.47"/>
    <x v="2"/>
    <x v="92"/>
  </r>
  <r>
    <x v="0"/>
    <n v="1185732"/>
    <x v="347"/>
    <x v="3"/>
    <x v="3"/>
    <x v="4"/>
    <x v="3"/>
    <n v="46"/>
    <x v="206"/>
    <x v="1046"/>
    <n v="1292.1400000000001"/>
    <n v="0.53"/>
    <x v="2"/>
    <x v="89"/>
  </r>
  <r>
    <x v="0"/>
    <n v="1185732"/>
    <x v="348"/>
    <x v="3"/>
    <x v="3"/>
    <x v="4"/>
    <x v="4"/>
    <n v="56"/>
    <x v="207"/>
    <x v="1047"/>
    <n v="1148"/>
    <n v="0.5"/>
    <x v="2"/>
    <x v="97"/>
  </r>
  <r>
    <x v="0"/>
    <n v="1185732"/>
    <x v="349"/>
    <x v="3"/>
    <x v="3"/>
    <x v="4"/>
    <x v="5"/>
    <n v="61"/>
    <x v="188"/>
    <x v="1048"/>
    <n v="2379"/>
    <n v="0.6"/>
    <x v="2"/>
    <x v="103"/>
  </r>
  <r>
    <x v="0"/>
    <n v="1185732"/>
    <x v="350"/>
    <x v="3"/>
    <x v="3"/>
    <x v="4"/>
    <x v="0"/>
    <n v="57"/>
    <x v="42"/>
    <x v="815"/>
    <n v="4702.5"/>
    <n v="0.55000000000000004"/>
    <x v="2"/>
    <x v="126"/>
  </r>
  <r>
    <x v="0"/>
    <n v="1185732"/>
    <x v="351"/>
    <x v="3"/>
    <x v="3"/>
    <x v="4"/>
    <x v="1"/>
    <n v="46"/>
    <x v="41"/>
    <x v="1049"/>
    <n v="1656"/>
    <n v="0.48"/>
    <x v="2"/>
    <x v="89"/>
  </r>
  <r>
    <x v="0"/>
    <n v="1185732"/>
    <x v="352"/>
    <x v="3"/>
    <x v="3"/>
    <x v="4"/>
    <x v="2"/>
    <n v="46"/>
    <x v="41"/>
    <x v="1049"/>
    <n v="1690.5"/>
    <n v="0.49"/>
    <x v="2"/>
    <x v="89"/>
  </r>
  <r>
    <x v="0"/>
    <n v="1185732"/>
    <x v="353"/>
    <x v="3"/>
    <x v="3"/>
    <x v="4"/>
    <x v="3"/>
    <n v="49"/>
    <x v="190"/>
    <x v="1050"/>
    <n v="1402.38"/>
    <n v="0.53"/>
    <x v="2"/>
    <x v="98"/>
  </r>
  <r>
    <x v="0"/>
    <n v="1185732"/>
    <x v="354"/>
    <x v="3"/>
    <x v="3"/>
    <x v="4"/>
    <x v="4"/>
    <n v="59"/>
    <x v="208"/>
    <x v="1051"/>
    <n v="1539.8999999999999"/>
    <n v="0.44999999999999996"/>
    <x v="2"/>
    <x v="95"/>
  </r>
  <r>
    <x v="0"/>
    <n v="1185732"/>
    <x v="355"/>
    <x v="3"/>
    <x v="3"/>
    <x v="4"/>
    <x v="5"/>
    <n v="64"/>
    <x v="194"/>
    <x v="1052"/>
    <n v="3265.92"/>
    <n v="0.63"/>
    <x v="2"/>
    <x v="101"/>
  </r>
  <r>
    <x v="2"/>
    <n v="1197831"/>
    <x v="356"/>
    <x v="3"/>
    <x v="3"/>
    <x v="4"/>
    <x v="0"/>
    <n v="20"/>
    <x v="133"/>
    <x v="1053"/>
    <n v="1512"/>
    <n v="0.4"/>
    <x v="2"/>
    <x v="127"/>
  </r>
  <r>
    <x v="2"/>
    <n v="1197831"/>
    <x v="357"/>
    <x v="3"/>
    <x v="3"/>
    <x v="4"/>
    <x v="1"/>
    <n v="28"/>
    <x v="130"/>
    <x v="1054"/>
    <n v="2195.2000000000003"/>
    <n v="0.4"/>
    <x v="2"/>
    <x v="128"/>
  </r>
  <r>
    <x v="2"/>
    <n v="1197831"/>
    <x v="358"/>
    <x v="3"/>
    <x v="3"/>
    <x v="4"/>
    <x v="2"/>
    <n v="27"/>
    <x v="174"/>
    <x v="1055"/>
    <n v="1749.06"/>
    <n v="0.41"/>
    <x v="2"/>
    <x v="118"/>
  </r>
  <r>
    <x v="2"/>
    <n v="1197831"/>
    <x v="359"/>
    <x v="3"/>
    <x v="3"/>
    <x v="4"/>
    <x v="3"/>
    <n v="34"/>
    <x v="152"/>
    <x v="1056"/>
    <n v="2635.68"/>
    <n v="0.51"/>
    <x v="2"/>
    <x v="111"/>
  </r>
  <r>
    <x v="2"/>
    <n v="1197831"/>
    <x v="360"/>
    <x v="1"/>
    <x v="1"/>
    <x v="5"/>
    <x v="4"/>
    <n v="37"/>
    <x v="198"/>
    <x v="1057"/>
    <n v="1217.3"/>
    <n v="0.35"/>
    <x v="2"/>
    <x v="117"/>
  </r>
  <r>
    <x v="2"/>
    <n v="1197831"/>
    <x v="361"/>
    <x v="1"/>
    <x v="1"/>
    <x v="5"/>
    <x v="5"/>
    <n v="33"/>
    <x v="135"/>
    <x v="1058"/>
    <n v="2668.05"/>
    <n v="0.55000000000000004"/>
    <x v="2"/>
    <x v="112"/>
  </r>
  <r>
    <x v="2"/>
    <n v="1197831"/>
    <x v="362"/>
    <x v="1"/>
    <x v="1"/>
    <x v="5"/>
    <x v="0"/>
    <n v="23"/>
    <x v="129"/>
    <x v="1059"/>
    <n v="1740.6399999999999"/>
    <n v="0.43"/>
    <x v="2"/>
    <x v="113"/>
  </r>
  <r>
    <x v="2"/>
    <n v="1197831"/>
    <x v="363"/>
    <x v="1"/>
    <x v="1"/>
    <x v="5"/>
    <x v="1"/>
    <n v="32"/>
    <x v="134"/>
    <x v="1060"/>
    <n v="2086.4"/>
    <n v="0.4"/>
    <x v="2"/>
    <x v="114"/>
  </r>
  <r>
    <x v="2"/>
    <n v="1197831"/>
    <x v="364"/>
    <x v="1"/>
    <x v="1"/>
    <x v="5"/>
    <x v="2"/>
    <n v="34"/>
    <x v="164"/>
    <x v="1061"/>
    <n v="1739.78"/>
    <n v="0.43"/>
    <x v="2"/>
    <x v="111"/>
  </r>
  <r>
    <x v="2"/>
    <n v="1197831"/>
    <x v="365"/>
    <x v="1"/>
    <x v="1"/>
    <x v="5"/>
    <x v="3"/>
    <n v="32"/>
    <x v="209"/>
    <x v="1062"/>
    <n v="2170.88"/>
    <n v="0.53"/>
    <x v="2"/>
    <x v="114"/>
  </r>
  <r>
    <x v="2"/>
    <n v="1197831"/>
    <x v="366"/>
    <x v="1"/>
    <x v="1"/>
    <x v="5"/>
    <x v="4"/>
    <n v="38"/>
    <x v="41"/>
    <x v="1027"/>
    <n v="997.49999999999989"/>
    <n v="0.35"/>
    <x v="2"/>
    <x v="115"/>
  </r>
  <r>
    <x v="2"/>
    <n v="1197831"/>
    <x v="367"/>
    <x v="1"/>
    <x v="1"/>
    <x v="5"/>
    <x v="5"/>
    <n v="32"/>
    <x v="150"/>
    <x v="1063"/>
    <n v="2508.8000000000002"/>
    <n v="0.56000000000000005"/>
    <x v="2"/>
    <x v="114"/>
  </r>
  <r>
    <x v="2"/>
    <n v="1197831"/>
    <x v="368"/>
    <x v="1"/>
    <x v="1"/>
    <x v="5"/>
    <x v="0"/>
    <n v="29"/>
    <x v="131"/>
    <x v="1064"/>
    <n v="2639"/>
    <n v="0.5"/>
    <x v="2"/>
    <x v="116"/>
  </r>
  <r>
    <x v="2"/>
    <n v="1197831"/>
    <x v="369"/>
    <x v="1"/>
    <x v="1"/>
    <x v="5"/>
    <x v="1"/>
    <n v="39"/>
    <x v="138"/>
    <x v="1065"/>
    <n v="3295.5"/>
    <n v="0.5"/>
    <x v="2"/>
    <x v="93"/>
  </r>
  <r>
    <x v="2"/>
    <n v="1197831"/>
    <x v="370"/>
    <x v="1"/>
    <x v="1"/>
    <x v="5"/>
    <x v="2"/>
    <n v="28"/>
    <x v="57"/>
    <x v="1066"/>
    <n v="1908.1999999999998"/>
    <n v="0.47"/>
    <x v="2"/>
    <x v="128"/>
  </r>
  <r>
    <x v="2"/>
    <n v="1197831"/>
    <x v="371"/>
    <x v="1"/>
    <x v="1"/>
    <x v="5"/>
    <x v="3"/>
    <n v="32"/>
    <x v="210"/>
    <x v="1067"/>
    <n v="2115.84"/>
    <n v="0.57000000000000006"/>
    <x v="2"/>
    <x v="114"/>
  </r>
  <r>
    <x v="2"/>
    <n v="1197831"/>
    <x v="372"/>
    <x v="1"/>
    <x v="1"/>
    <x v="5"/>
    <x v="4"/>
    <n v="38"/>
    <x v="194"/>
    <x v="1068"/>
    <n v="1385.1"/>
    <n v="0.44999999999999996"/>
    <x v="2"/>
    <x v="115"/>
  </r>
  <r>
    <x v="2"/>
    <n v="1197831"/>
    <x v="373"/>
    <x v="1"/>
    <x v="1"/>
    <x v="5"/>
    <x v="5"/>
    <n v="32"/>
    <x v="192"/>
    <x v="1069"/>
    <n v="2721.6"/>
    <n v="0.63"/>
    <x v="2"/>
    <x v="114"/>
  </r>
  <r>
    <x v="2"/>
    <n v="1197831"/>
    <x v="374"/>
    <x v="1"/>
    <x v="1"/>
    <x v="5"/>
    <x v="0"/>
    <n v="18"/>
    <x v="131"/>
    <x v="1070"/>
    <n v="1474.1999999999998"/>
    <n v="0.44999999999999996"/>
    <x v="2"/>
    <x v="129"/>
  </r>
  <r>
    <x v="2"/>
    <n v="1197831"/>
    <x v="375"/>
    <x v="1"/>
    <x v="1"/>
    <x v="5"/>
    <x v="1"/>
    <n v="28"/>
    <x v="36"/>
    <x v="1071"/>
    <n v="2352"/>
    <n v="0.48"/>
    <x v="2"/>
    <x v="128"/>
  </r>
  <r>
    <x v="2"/>
    <n v="1197831"/>
    <x v="376"/>
    <x v="1"/>
    <x v="1"/>
    <x v="5"/>
    <x v="2"/>
    <n v="25"/>
    <x v="152"/>
    <x v="1072"/>
    <n v="1862"/>
    <n v="0.49"/>
    <x v="2"/>
    <x v="130"/>
  </r>
  <r>
    <x v="2"/>
    <n v="1197831"/>
    <x v="377"/>
    <x v="1"/>
    <x v="1"/>
    <x v="5"/>
    <x v="3"/>
    <n v="29"/>
    <x v="209"/>
    <x v="1067"/>
    <n v="2190.0800000000004"/>
    <n v="0.59000000000000008"/>
    <x v="2"/>
    <x v="116"/>
  </r>
  <r>
    <x v="2"/>
    <n v="1197831"/>
    <x v="378"/>
    <x v="1"/>
    <x v="1"/>
    <x v="5"/>
    <x v="4"/>
    <n v="34"/>
    <x v="211"/>
    <x v="1073"/>
    <n v="1156"/>
    <n v="0.4"/>
    <x v="2"/>
    <x v="111"/>
  </r>
  <r>
    <x v="2"/>
    <n v="1197831"/>
    <x v="379"/>
    <x v="1"/>
    <x v="1"/>
    <x v="5"/>
    <x v="5"/>
    <n v="29"/>
    <x v="163"/>
    <x v="1074"/>
    <n v="2804.88"/>
    <n v="0.62"/>
    <x v="2"/>
    <x v="116"/>
  </r>
  <r>
    <x v="2"/>
    <n v="1197831"/>
    <x v="380"/>
    <x v="1"/>
    <x v="1"/>
    <x v="5"/>
    <x v="0"/>
    <n v="19"/>
    <x v="49"/>
    <x v="1075"/>
    <n v="1852.5"/>
    <n v="0.5"/>
    <x v="2"/>
    <x v="131"/>
  </r>
  <r>
    <x v="2"/>
    <n v="1197831"/>
    <x v="381"/>
    <x v="1"/>
    <x v="1"/>
    <x v="5"/>
    <x v="1"/>
    <n v="29"/>
    <x v="145"/>
    <x v="1076"/>
    <n v="2756.74"/>
    <n v="0.49"/>
    <x v="2"/>
    <x v="116"/>
  </r>
  <r>
    <x v="2"/>
    <n v="1197831"/>
    <x v="382"/>
    <x v="1"/>
    <x v="1"/>
    <x v="5"/>
    <x v="2"/>
    <n v="24"/>
    <x v="36"/>
    <x v="1077"/>
    <n v="1974"/>
    <n v="0.47"/>
    <x v="2"/>
    <x v="110"/>
  </r>
  <r>
    <x v="2"/>
    <n v="1197831"/>
    <x v="383"/>
    <x v="1"/>
    <x v="1"/>
    <x v="5"/>
    <x v="3"/>
    <n v="34"/>
    <x v="125"/>
    <x v="1078"/>
    <n v="3141.6"/>
    <n v="0.6"/>
    <x v="2"/>
    <x v="111"/>
  </r>
  <r>
    <x v="2"/>
    <n v="1197831"/>
    <x v="384"/>
    <x v="1"/>
    <x v="1"/>
    <x v="5"/>
    <x v="4"/>
    <n v="49"/>
    <x v="165"/>
    <x v="1079"/>
    <n v="2888.5499999999997"/>
    <n v="0.44999999999999996"/>
    <x v="2"/>
    <x v="98"/>
  </r>
  <r>
    <x v="2"/>
    <n v="1197831"/>
    <x v="385"/>
    <x v="1"/>
    <x v="1"/>
    <x v="5"/>
    <x v="5"/>
    <n v="43"/>
    <x v="167"/>
    <x v="1080"/>
    <n v="6260.8"/>
    <n v="0.65"/>
    <x v="2"/>
    <x v="94"/>
  </r>
  <r>
    <x v="2"/>
    <n v="1197831"/>
    <x v="386"/>
    <x v="1"/>
    <x v="1"/>
    <x v="5"/>
    <x v="0"/>
    <n v="41"/>
    <x v="167"/>
    <x v="1081"/>
    <n v="4132.7999999999993"/>
    <n v="0.44999999999999996"/>
    <x v="2"/>
    <x v="87"/>
  </r>
  <r>
    <x v="2"/>
    <n v="1197831"/>
    <x v="387"/>
    <x v="1"/>
    <x v="1"/>
    <x v="5"/>
    <x v="1"/>
    <n v="49"/>
    <x v="40"/>
    <x v="1082"/>
    <n v="4704"/>
    <n v="0.48"/>
    <x v="2"/>
    <x v="98"/>
  </r>
  <r>
    <x v="2"/>
    <n v="1197831"/>
    <x v="388"/>
    <x v="1"/>
    <x v="1"/>
    <x v="5"/>
    <x v="2"/>
    <n v="44"/>
    <x v="129"/>
    <x v="1083"/>
    <n v="3639.68"/>
    <n v="0.47"/>
    <x v="2"/>
    <x v="90"/>
  </r>
  <r>
    <x v="2"/>
    <n v="1197831"/>
    <x v="389"/>
    <x v="1"/>
    <x v="1"/>
    <x v="5"/>
    <x v="3"/>
    <n v="43"/>
    <x v="132"/>
    <x v="1084"/>
    <n v="4115.1000000000004"/>
    <n v="0.55000000000000004"/>
    <x v="2"/>
    <x v="94"/>
  </r>
  <r>
    <x v="2"/>
    <n v="1197831"/>
    <x v="390"/>
    <x v="1"/>
    <x v="1"/>
    <x v="5"/>
    <x v="4"/>
    <n v="45"/>
    <x v="57"/>
    <x v="1085"/>
    <n v="2805.75"/>
    <n v="0.43"/>
    <x v="2"/>
    <x v="96"/>
  </r>
  <r>
    <x v="2"/>
    <n v="1197831"/>
    <x v="391"/>
    <x v="1"/>
    <x v="1"/>
    <x v="5"/>
    <x v="5"/>
    <n v="53"/>
    <x v="121"/>
    <x v="1086"/>
    <n v="8781.57"/>
    <n v="0.63"/>
    <x v="2"/>
    <x v="102"/>
  </r>
  <r>
    <x v="2"/>
    <n v="1197831"/>
    <x v="392"/>
    <x v="1"/>
    <x v="1"/>
    <x v="5"/>
    <x v="0"/>
    <n v="41"/>
    <x v="108"/>
    <x v="1087"/>
    <n v="4924.92"/>
    <n v="0.52"/>
    <x v="2"/>
    <x v="87"/>
  </r>
  <r>
    <x v="2"/>
    <n v="1197831"/>
    <x v="393"/>
    <x v="1"/>
    <x v="1"/>
    <x v="5"/>
    <x v="1"/>
    <n v="48"/>
    <x v="102"/>
    <x v="946"/>
    <n v="5572.8"/>
    <n v="0.54"/>
    <x v="2"/>
    <x v="92"/>
  </r>
  <r>
    <x v="2"/>
    <n v="1197831"/>
    <x v="394"/>
    <x v="1"/>
    <x v="1"/>
    <x v="5"/>
    <x v="2"/>
    <n v="44"/>
    <x v="120"/>
    <x v="1088"/>
    <n v="6146.7999999999993"/>
    <n v="0.54999999999999993"/>
    <x v="2"/>
    <x v="90"/>
  </r>
  <r>
    <x v="2"/>
    <n v="1197831"/>
    <x v="395"/>
    <x v="1"/>
    <x v="1"/>
    <x v="5"/>
    <x v="3"/>
    <n v="43"/>
    <x v="42"/>
    <x v="1089"/>
    <n v="3934.5"/>
    <n v="0.61"/>
    <x v="2"/>
    <x v="94"/>
  </r>
  <r>
    <x v="2"/>
    <n v="1197831"/>
    <x v="396"/>
    <x v="1"/>
    <x v="1"/>
    <x v="5"/>
    <x v="4"/>
    <n v="47"/>
    <x v="212"/>
    <x v="1090"/>
    <n v="3610.5399999999995"/>
    <n v="0.45999999999999996"/>
    <x v="2"/>
    <x v="85"/>
  </r>
  <r>
    <x v="2"/>
    <n v="1197831"/>
    <x v="397"/>
    <x v="1"/>
    <x v="1"/>
    <x v="5"/>
    <x v="5"/>
    <n v="54"/>
    <x v="128"/>
    <x v="1091"/>
    <n v="9225.9000000000015"/>
    <n v="0.67"/>
    <x v="2"/>
    <x v="99"/>
  </r>
  <r>
    <x v="2"/>
    <n v="1197831"/>
    <x v="398"/>
    <x v="1"/>
    <x v="1"/>
    <x v="5"/>
    <x v="0"/>
    <n v="49"/>
    <x v="159"/>
    <x v="888"/>
    <n v="5197.92"/>
    <n v="0.51"/>
    <x v="2"/>
    <x v="98"/>
  </r>
  <r>
    <x v="2"/>
    <n v="1197831"/>
    <x v="399"/>
    <x v="1"/>
    <x v="1"/>
    <x v="5"/>
    <x v="1"/>
    <n v="53"/>
    <x v="159"/>
    <x v="1092"/>
    <n v="5512"/>
    <n v="0.5"/>
    <x v="2"/>
    <x v="102"/>
  </r>
  <r>
    <x v="2"/>
    <n v="1197831"/>
    <x v="400"/>
    <x v="1"/>
    <x v="1"/>
    <x v="5"/>
    <x v="2"/>
    <n v="46"/>
    <x v="118"/>
    <x v="1093"/>
    <n v="6906.8999999999987"/>
    <n v="0.54999999999999993"/>
    <x v="2"/>
    <x v="89"/>
  </r>
  <r>
    <x v="2"/>
    <n v="1197831"/>
    <x v="401"/>
    <x v="1"/>
    <x v="1"/>
    <x v="5"/>
    <x v="3"/>
    <n v="47"/>
    <x v="135"/>
    <x v="1094"/>
    <n v="4490.8500000000004"/>
    <n v="0.65"/>
    <x v="2"/>
    <x v="85"/>
  </r>
  <r>
    <x v="2"/>
    <n v="1197831"/>
    <x v="402"/>
    <x v="1"/>
    <x v="1"/>
    <x v="5"/>
    <x v="4"/>
    <n v="53"/>
    <x v="213"/>
    <x v="1095"/>
    <n v="3612.48"/>
    <n v="0.48"/>
    <x v="2"/>
    <x v="102"/>
  </r>
  <r>
    <x v="2"/>
    <n v="1197831"/>
    <x v="403"/>
    <x v="1"/>
    <x v="1"/>
    <x v="5"/>
    <x v="5"/>
    <n v="56"/>
    <x v="148"/>
    <x v="1096"/>
    <n v="9133.6"/>
    <n v="0.70000000000000007"/>
    <x v="2"/>
    <x v="97"/>
  </r>
  <r>
    <x v="2"/>
    <n v="1197831"/>
    <x v="404"/>
    <x v="1"/>
    <x v="1"/>
    <x v="5"/>
    <x v="0"/>
    <n v="53"/>
    <x v="141"/>
    <x v="1097"/>
    <n v="5276.15"/>
    <n v="0.54999999999999993"/>
    <x v="2"/>
    <x v="102"/>
  </r>
  <r>
    <x v="2"/>
    <n v="1197831"/>
    <x v="405"/>
    <x v="1"/>
    <x v="1"/>
    <x v="5"/>
    <x v="1"/>
    <n v="54"/>
    <x v="129"/>
    <x v="1098"/>
    <n v="4847.04"/>
    <n v="0.51"/>
    <x v="2"/>
    <x v="99"/>
  </r>
  <r>
    <x v="2"/>
    <n v="1197831"/>
    <x v="406"/>
    <x v="1"/>
    <x v="1"/>
    <x v="5"/>
    <x v="2"/>
    <n v="59"/>
    <x v="126"/>
    <x v="963"/>
    <n v="6347.81"/>
    <n v="0.53"/>
    <x v="2"/>
    <x v="95"/>
  </r>
  <r>
    <x v="2"/>
    <n v="1197831"/>
    <x v="407"/>
    <x v="1"/>
    <x v="1"/>
    <x v="5"/>
    <x v="3"/>
    <n v="56"/>
    <x v="214"/>
    <x v="822"/>
    <n v="4586.4000000000005"/>
    <n v="0.65"/>
    <x v="2"/>
    <x v="97"/>
  </r>
  <r>
    <x v="2"/>
    <n v="1197831"/>
    <x v="408"/>
    <x v="1"/>
    <x v="1"/>
    <x v="5"/>
    <x v="4"/>
    <n v="53"/>
    <x v="192"/>
    <x v="1099"/>
    <n v="3505.95"/>
    <n v="0.49"/>
    <x v="2"/>
    <x v="102"/>
  </r>
  <r>
    <x v="2"/>
    <n v="1197831"/>
    <x v="409"/>
    <x v="1"/>
    <x v="1"/>
    <x v="5"/>
    <x v="5"/>
    <n v="48"/>
    <x v="126"/>
    <x v="853"/>
    <n v="6820.8000000000011"/>
    <n v="0.70000000000000007"/>
    <x v="2"/>
    <x v="92"/>
  </r>
  <r>
    <x v="2"/>
    <n v="1197831"/>
    <x v="410"/>
    <x v="1"/>
    <x v="1"/>
    <x v="5"/>
    <x v="0"/>
    <n v="39"/>
    <x v="163"/>
    <x v="1100"/>
    <n v="3042"/>
    <n v="0.5"/>
    <x v="2"/>
    <x v="93"/>
  </r>
  <r>
    <x v="2"/>
    <n v="1197831"/>
    <x v="411"/>
    <x v="1"/>
    <x v="1"/>
    <x v="5"/>
    <x v="1"/>
    <n v="38"/>
    <x v="138"/>
    <x v="1101"/>
    <n v="3275.2200000000003"/>
    <n v="0.51"/>
    <x v="2"/>
    <x v="115"/>
  </r>
  <r>
    <x v="2"/>
    <n v="1197831"/>
    <x v="412"/>
    <x v="1"/>
    <x v="1"/>
    <x v="5"/>
    <x v="2"/>
    <n v="41"/>
    <x v="179"/>
    <x v="1102"/>
    <n v="3070.08"/>
    <n v="0.52"/>
    <x v="2"/>
    <x v="87"/>
  </r>
  <r>
    <x v="2"/>
    <n v="1197831"/>
    <x v="413"/>
    <x v="1"/>
    <x v="1"/>
    <x v="5"/>
    <x v="3"/>
    <n v="41"/>
    <x v="215"/>
    <x v="1103"/>
    <n v="2730.6"/>
    <n v="0.6"/>
    <x v="2"/>
    <x v="87"/>
  </r>
  <r>
    <x v="2"/>
    <n v="1197831"/>
    <x v="414"/>
    <x v="1"/>
    <x v="1"/>
    <x v="5"/>
    <x v="4"/>
    <n v="36"/>
    <x v="38"/>
    <x v="1104"/>
    <n v="1619.9999999999998"/>
    <n v="0.44999999999999996"/>
    <x v="2"/>
    <x v="86"/>
  </r>
  <r>
    <x v="2"/>
    <n v="1197831"/>
    <x v="415"/>
    <x v="1"/>
    <x v="1"/>
    <x v="5"/>
    <x v="5"/>
    <n v="45"/>
    <x v="147"/>
    <x v="1105"/>
    <n v="5071.5000000000009"/>
    <n v="0.70000000000000007"/>
    <x v="2"/>
    <x v="96"/>
  </r>
  <r>
    <x v="2"/>
    <n v="1197831"/>
    <x v="416"/>
    <x v="1"/>
    <x v="1"/>
    <x v="5"/>
    <x v="0"/>
    <n v="38"/>
    <x v="141"/>
    <x v="1106"/>
    <n v="3782.8999999999996"/>
    <n v="0.54999999999999993"/>
    <x v="2"/>
    <x v="115"/>
  </r>
  <r>
    <x v="2"/>
    <n v="1197831"/>
    <x v="417"/>
    <x v="1"/>
    <x v="1"/>
    <x v="5"/>
    <x v="1"/>
    <n v="37"/>
    <x v="153"/>
    <x v="1107"/>
    <n v="4033"/>
    <n v="0.5"/>
    <x v="2"/>
    <x v="117"/>
  </r>
  <r>
    <x v="2"/>
    <n v="1197831"/>
    <x v="418"/>
    <x v="1"/>
    <x v="1"/>
    <x v="5"/>
    <x v="2"/>
    <n v="63"/>
    <x v="129"/>
    <x v="1108"/>
    <n v="6098.4"/>
    <n v="0.54999999999999993"/>
    <x v="2"/>
    <x v="121"/>
  </r>
  <r>
    <x v="2"/>
    <n v="1197831"/>
    <x v="419"/>
    <x v="1"/>
    <x v="1"/>
    <x v="5"/>
    <x v="3"/>
    <n v="59"/>
    <x v="57"/>
    <x v="1109"/>
    <n v="5304.1"/>
    <n v="0.62"/>
    <x v="2"/>
    <x v="95"/>
  </r>
  <r>
    <x v="2"/>
    <n v="1197831"/>
    <x v="420"/>
    <x v="1"/>
    <x v="1"/>
    <x v="5"/>
    <x v="4"/>
    <n v="56"/>
    <x v="216"/>
    <x v="1110"/>
    <n v="3709.44"/>
    <n v="0.48"/>
    <x v="2"/>
    <x v="97"/>
  </r>
  <r>
    <x v="2"/>
    <n v="1197831"/>
    <x v="421"/>
    <x v="1"/>
    <x v="1"/>
    <x v="5"/>
    <x v="5"/>
    <n v="67"/>
    <x v="129"/>
    <x v="1111"/>
    <n v="7664.8"/>
    <n v="0.65"/>
    <x v="2"/>
    <x v="125"/>
  </r>
  <r>
    <x v="2"/>
    <n v="1197831"/>
    <x v="422"/>
    <x v="1"/>
    <x v="1"/>
    <x v="5"/>
    <x v="0"/>
    <n v="59"/>
    <x v="149"/>
    <x v="1112"/>
    <n v="7104.7800000000007"/>
    <n v="0.54"/>
    <x v="2"/>
    <x v="95"/>
  </r>
  <r>
    <x v="2"/>
    <n v="1197831"/>
    <x v="423"/>
    <x v="1"/>
    <x v="1"/>
    <x v="5"/>
    <x v="1"/>
    <n v="56"/>
    <x v="108"/>
    <x v="1113"/>
    <n v="6726.72"/>
    <n v="0.52"/>
    <x v="2"/>
    <x v="97"/>
  </r>
  <r>
    <x v="2"/>
    <n v="1197831"/>
    <x v="424"/>
    <x v="1"/>
    <x v="1"/>
    <x v="5"/>
    <x v="2"/>
    <n v="62"/>
    <x v="133"/>
    <x v="1114"/>
    <n v="6327.72"/>
    <n v="0.54"/>
    <x v="2"/>
    <x v="104"/>
  </r>
  <r>
    <x v="2"/>
    <n v="1197831"/>
    <x v="425"/>
    <x v="1"/>
    <x v="1"/>
    <x v="5"/>
    <x v="3"/>
    <n v="59"/>
    <x v="217"/>
    <x v="1115"/>
    <n v="6328.34"/>
    <n v="0.62"/>
    <x v="2"/>
    <x v="95"/>
  </r>
  <r>
    <x v="2"/>
    <n v="1197831"/>
    <x v="426"/>
    <x v="1"/>
    <x v="1"/>
    <x v="5"/>
    <x v="4"/>
    <n v="58"/>
    <x v="174"/>
    <x v="1116"/>
    <n v="4582"/>
    <n v="0.5"/>
    <x v="2"/>
    <x v="91"/>
  </r>
  <r>
    <x v="2"/>
    <n v="1197831"/>
    <x v="427"/>
    <x v="1"/>
    <x v="1"/>
    <x v="5"/>
    <x v="5"/>
    <n v="65"/>
    <x v="148"/>
    <x v="1117"/>
    <n v="9995.7000000000007"/>
    <n v="0.66"/>
    <x v="2"/>
    <x v="124"/>
  </r>
  <r>
    <x v="0"/>
    <n v="1185732"/>
    <x v="428"/>
    <x v="1"/>
    <x v="1"/>
    <x v="5"/>
    <x v="0"/>
    <n v="44"/>
    <x v="215"/>
    <x v="1118"/>
    <n v="3418.8"/>
    <n v="0.70000000000000007"/>
    <x v="2"/>
    <x v="90"/>
  </r>
  <r>
    <x v="0"/>
    <n v="1185732"/>
    <x v="429"/>
    <x v="1"/>
    <x v="1"/>
    <x v="5"/>
    <x v="1"/>
    <n v="41"/>
    <x v="181"/>
    <x v="1119"/>
    <n v="1310.3599999999999"/>
    <n v="0.47"/>
    <x v="2"/>
    <x v="87"/>
  </r>
  <r>
    <x v="0"/>
    <n v="1185732"/>
    <x v="430"/>
    <x v="1"/>
    <x v="1"/>
    <x v="5"/>
    <x v="2"/>
    <n v="33"/>
    <x v="195"/>
    <x v="1041"/>
    <n v="942.48"/>
    <n v="0.51"/>
    <x v="2"/>
    <x v="112"/>
  </r>
  <r>
    <x v="0"/>
    <n v="1185732"/>
    <x v="431"/>
    <x v="1"/>
    <x v="1"/>
    <x v="5"/>
    <x v="3"/>
    <n v="38"/>
    <x v="182"/>
    <x v="1120"/>
    <n v="368.22"/>
    <n v="0.51"/>
    <x v="2"/>
    <x v="115"/>
  </r>
  <r>
    <x v="0"/>
    <n v="1185732"/>
    <x v="432"/>
    <x v="0"/>
    <x v="4"/>
    <x v="6"/>
    <x v="4"/>
    <n v="54"/>
    <x v="218"/>
    <x v="1121"/>
    <n v="874.8"/>
    <n v="0.44999999999999996"/>
    <x v="2"/>
    <x v="99"/>
  </r>
  <r>
    <x v="0"/>
    <n v="1185732"/>
    <x v="433"/>
    <x v="0"/>
    <x v="4"/>
    <x v="6"/>
    <x v="5"/>
    <n v="43"/>
    <x v="176"/>
    <x v="1122"/>
    <n v="1154.1200000000001"/>
    <n v="0.44"/>
    <x v="2"/>
    <x v="94"/>
  </r>
  <r>
    <x v="0"/>
    <n v="1185732"/>
    <x v="434"/>
    <x v="0"/>
    <x v="4"/>
    <x v="6"/>
    <x v="0"/>
    <n v="42"/>
    <x v="164"/>
    <x v="1123"/>
    <n v="3348.6600000000003"/>
    <n v="0.67"/>
    <x v="2"/>
    <x v="119"/>
  </r>
  <r>
    <x v="0"/>
    <n v="1185732"/>
    <x v="435"/>
    <x v="0"/>
    <x v="4"/>
    <x v="6"/>
    <x v="1"/>
    <n v="44"/>
    <x v="191"/>
    <x v="1124"/>
    <n v="739.19999999999993"/>
    <n v="0.48"/>
    <x v="2"/>
    <x v="90"/>
  </r>
  <r>
    <x v="0"/>
    <n v="1185732"/>
    <x v="436"/>
    <x v="0"/>
    <x v="4"/>
    <x v="6"/>
    <x v="2"/>
    <n v="34"/>
    <x v="219"/>
    <x v="1125"/>
    <n v="813.28"/>
    <n v="0.52"/>
    <x v="2"/>
    <x v="111"/>
  </r>
  <r>
    <x v="0"/>
    <n v="1185732"/>
    <x v="437"/>
    <x v="0"/>
    <x v="4"/>
    <x v="6"/>
    <x v="3"/>
    <n v="39"/>
    <x v="220"/>
    <x v="1126"/>
    <n v="263.64"/>
    <n v="0.52"/>
    <x v="2"/>
    <x v="93"/>
  </r>
  <r>
    <x v="0"/>
    <n v="1185732"/>
    <x v="438"/>
    <x v="0"/>
    <x v="4"/>
    <x v="6"/>
    <x v="4"/>
    <n v="51"/>
    <x v="218"/>
    <x v="1127"/>
    <n v="844.56"/>
    <n v="0.45999999999999996"/>
    <x v="2"/>
    <x v="109"/>
  </r>
  <r>
    <x v="0"/>
    <n v="1185732"/>
    <x v="439"/>
    <x v="0"/>
    <x v="4"/>
    <x v="6"/>
    <x v="5"/>
    <n v="44"/>
    <x v="181"/>
    <x v="1128"/>
    <n v="1346.3999999999999"/>
    <n v="0.44999999999999996"/>
    <x v="2"/>
    <x v="90"/>
  </r>
  <r>
    <x v="0"/>
    <n v="1185732"/>
    <x v="440"/>
    <x v="0"/>
    <x v="4"/>
    <x v="6"/>
    <x v="0"/>
    <n v="49"/>
    <x v="196"/>
    <x v="1129"/>
    <n v="4116"/>
    <n v="0.70000000000000007"/>
    <x v="2"/>
    <x v="98"/>
  </r>
  <r>
    <x v="0"/>
    <n v="1185732"/>
    <x v="441"/>
    <x v="0"/>
    <x v="4"/>
    <x v="6"/>
    <x v="1"/>
    <n v="47"/>
    <x v="183"/>
    <x v="1016"/>
    <n v="875.14"/>
    <n v="0.49"/>
    <x v="2"/>
    <x v="85"/>
  </r>
  <r>
    <x v="0"/>
    <n v="1185732"/>
    <x v="442"/>
    <x v="0"/>
    <x v="4"/>
    <x v="6"/>
    <x v="2"/>
    <n v="36"/>
    <x v="175"/>
    <x v="1127"/>
    <n v="991.44"/>
    <n v="0.54"/>
    <x v="2"/>
    <x v="86"/>
  </r>
  <r>
    <x v="0"/>
    <n v="1185732"/>
    <x v="443"/>
    <x v="0"/>
    <x v="4"/>
    <x v="6"/>
    <x v="3"/>
    <n v="43"/>
    <x v="221"/>
    <x v="1130"/>
    <n v="175.44"/>
    <n v="0.51"/>
    <x v="2"/>
    <x v="94"/>
  </r>
  <r>
    <x v="0"/>
    <n v="1185732"/>
    <x v="444"/>
    <x v="0"/>
    <x v="4"/>
    <x v="6"/>
    <x v="4"/>
    <n v="58"/>
    <x v="187"/>
    <x v="1131"/>
    <n v="464"/>
    <n v="0.4"/>
    <x v="2"/>
    <x v="91"/>
  </r>
  <r>
    <x v="0"/>
    <n v="1185732"/>
    <x v="445"/>
    <x v="0"/>
    <x v="4"/>
    <x v="6"/>
    <x v="5"/>
    <n v="47"/>
    <x v="178"/>
    <x v="1132"/>
    <n v="723.8"/>
    <n v="0.35"/>
    <x v="2"/>
    <x v="85"/>
  </r>
  <r>
    <x v="0"/>
    <n v="1185732"/>
    <x v="446"/>
    <x v="0"/>
    <x v="4"/>
    <x v="6"/>
    <x v="0"/>
    <n v="46"/>
    <x v="185"/>
    <x v="1133"/>
    <n v="3535.56"/>
    <n v="0.63"/>
    <x v="2"/>
    <x v="89"/>
  </r>
  <r>
    <x v="0"/>
    <n v="1185732"/>
    <x v="447"/>
    <x v="0"/>
    <x v="4"/>
    <x v="6"/>
    <x v="1"/>
    <n v="45"/>
    <x v="222"/>
    <x v="1134"/>
    <n v="850.5"/>
    <n v="0.42"/>
    <x v="2"/>
    <x v="96"/>
  </r>
  <r>
    <x v="0"/>
    <n v="1185732"/>
    <x v="448"/>
    <x v="0"/>
    <x v="4"/>
    <x v="6"/>
    <x v="2"/>
    <n v="38"/>
    <x v="183"/>
    <x v="1135"/>
    <n v="664.2399999999999"/>
    <n v="0.45999999999999996"/>
    <x v="2"/>
    <x v="115"/>
  </r>
  <r>
    <x v="0"/>
    <n v="1185732"/>
    <x v="449"/>
    <x v="0"/>
    <x v="4"/>
    <x v="6"/>
    <x v="3"/>
    <n v="42"/>
    <x v="187"/>
    <x v="1136"/>
    <n v="386.4"/>
    <n v="0.45999999999999996"/>
    <x v="2"/>
    <x v="119"/>
  </r>
  <r>
    <x v="0"/>
    <n v="1185732"/>
    <x v="450"/>
    <x v="0"/>
    <x v="4"/>
    <x v="6"/>
    <x v="4"/>
    <n v="55"/>
    <x v="223"/>
    <x v="1137"/>
    <n v="508.2"/>
    <n v="0.42"/>
    <x v="2"/>
    <x v="88"/>
  </r>
  <r>
    <x v="0"/>
    <n v="1185732"/>
    <x v="451"/>
    <x v="0"/>
    <x v="4"/>
    <x v="6"/>
    <x v="5"/>
    <n v="48"/>
    <x v="190"/>
    <x v="1138"/>
    <n v="933.12"/>
    <n v="0.36"/>
    <x v="2"/>
    <x v="92"/>
  </r>
  <r>
    <x v="0"/>
    <n v="1185732"/>
    <x v="452"/>
    <x v="0"/>
    <x v="4"/>
    <x v="6"/>
    <x v="0"/>
    <n v="58"/>
    <x v="224"/>
    <x v="1139"/>
    <n v="4969.4399999999996"/>
    <n v="0.63"/>
    <x v="2"/>
    <x v="91"/>
  </r>
  <r>
    <x v="0"/>
    <n v="1185732"/>
    <x v="453"/>
    <x v="0"/>
    <x v="4"/>
    <x v="6"/>
    <x v="1"/>
    <n v="54"/>
    <x v="206"/>
    <x v="1008"/>
    <n v="1144.8"/>
    <n v="0.4"/>
    <x v="2"/>
    <x v="99"/>
  </r>
  <r>
    <x v="0"/>
    <n v="1185732"/>
    <x v="454"/>
    <x v="0"/>
    <x v="4"/>
    <x v="6"/>
    <x v="2"/>
    <n v="52"/>
    <x v="186"/>
    <x v="1140"/>
    <n v="1004.6399999999999"/>
    <n v="0.45999999999999996"/>
    <x v="2"/>
    <x v="107"/>
  </r>
  <r>
    <x v="0"/>
    <n v="1185732"/>
    <x v="455"/>
    <x v="0"/>
    <x v="4"/>
    <x v="6"/>
    <x v="3"/>
    <n v="51"/>
    <x v="225"/>
    <x v="1141"/>
    <n v="695.13"/>
    <n v="0.47"/>
    <x v="2"/>
    <x v="109"/>
  </r>
  <r>
    <x v="0"/>
    <n v="1185732"/>
    <x v="456"/>
    <x v="0"/>
    <x v="4"/>
    <x v="6"/>
    <x v="4"/>
    <n v="59"/>
    <x v="226"/>
    <x v="1142"/>
    <n v="768.18"/>
    <n v="0.42"/>
    <x v="2"/>
    <x v="95"/>
  </r>
  <r>
    <x v="0"/>
    <n v="1185732"/>
    <x v="457"/>
    <x v="0"/>
    <x v="4"/>
    <x v="6"/>
    <x v="5"/>
    <n v="64"/>
    <x v="184"/>
    <x v="1012"/>
    <n v="1814.3999999999999"/>
    <n v="0.44999999999999996"/>
    <x v="2"/>
    <x v="101"/>
  </r>
  <r>
    <x v="0"/>
    <n v="1185732"/>
    <x v="458"/>
    <x v="0"/>
    <x v="4"/>
    <x v="6"/>
    <x v="0"/>
    <n v="64"/>
    <x v="192"/>
    <x v="1143"/>
    <n v="5616"/>
    <n v="0.65"/>
    <x v="2"/>
    <x v="101"/>
  </r>
  <r>
    <x v="0"/>
    <n v="1185732"/>
    <x v="459"/>
    <x v="0"/>
    <x v="4"/>
    <x v="6"/>
    <x v="1"/>
    <n v="59"/>
    <x v="227"/>
    <x v="1144"/>
    <n v="1899.8"/>
    <n v="0.45999999999999996"/>
    <x v="2"/>
    <x v="95"/>
  </r>
  <r>
    <x v="0"/>
    <n v="1185732"/>
    <x v="460"/>
    <x v="0"/>
    <x v="4"/>
    <x v="6"/>
    <x v="2"/>
    <n v="52"/>
    <x v="178"/>
    <x v="1145"/>
    <n v="1144"/>
    <n v="0.5"/>
    <x v="2"/>
    <x v="107"/>
  </r>
  <r>
    <x v="0"/>
    <n v="1185732"/>
    <x v="461"/>
    <x v="0"/>
    <x v="4"/>
    <x v="6"/>
    <x v="3"/>
    <n v="52"/>
    <x v="203"/>
    <x v="1146"/>
    <n v="1074.8400000000001"/>
    <n v="0.53"/>
    <x v="2"/>
    <x v="107"/>
  </r>
  <r>
    <x v="0"/>
    <n v="1185732"/>
    <x v="462"/>
    <x v="0"/>
    <x v="4"/>
    <x v="6"/>
    <x v="4"/>
    <n v="60"/>
    <x v="222"/>
    <x v="1147"/>
    <n v="1242"/>
    <n v="0.45999999999999996"/>
    <x v="2"/>
    <x v="106"/>
  </r>
  <r>
    <x v="0"/>
    <n v="1185732"/>
    <x v="463"/>
    <x v="0"/>
    <x v="4"/>
    <x v="6"/>
    <x v="5"/>
    <n v="65"/>
    <x v="194"/>
    <x v="1148"/>
    <n v="2211.2999999999997"/>
    <n v="0.42"/>
    <x v="2"/>
    <x v="124"/>
  </r>
  <r>
    <x v="0"/>
    <n v="1185732"/>
    <x v="464"/>
    <x v="0"/>
    <x v="4"/>
    <x v="6"/>
    <x v="0"/>
    <n v="60"/>
    <x v="57"/>
    <x v="1149"/>
    <n v="5829"/>
    <n v="0.67"/>
    <x v="2"/>
    <x v="106"/>
  </r>
  <r>
    <x v="0"/>
    <n v="1185732"/>
    <x v="465"/>
    <x v="0"/>
    <x v="4"/>
    <x v="6"/>
    <x v="1"/>
    <n v="55"/>
    <x v="228"/>
    <x v="1150"/>
    <n v="2475"/>
    <n v="0.5"/>
    <x v="2"/>
    <x v="88"/>
  </r>
  <r>
    <x v="0"/>
    <n v="1185732"/>
    <x v="466"/>
    <x v="0"/>
    <x v="4"/>
    <x v="6"/>
    <x v="2"/>
    <n v="51"/>
    <x v="229"/>
    <x v="1151"/>
    <n v="1504.5"/>
    <n v="0.5"/>
    <x v="2"/>
    <x v="109"/>
  </r>
  <r>
    <x v="0"/>
    <n v="1185732"/>
    <x v="467"/>
    <x v="0"/>
    <x v="4"/>
    <x v="6"/>
    <x v="3"/>
    <n v="51"/>
    <x v="178"/>
    <x v="1152"/>
    <n v="1189.3200000000002"/>
    <n v="0.53"/>
    <x v="2"/>
    <x v="109"/>
  </r>
  <r>
    <x v="0"/>
    <n v="1185732"/>
    <x v="468"/>
    <x v="0"/>
    <x v="4"/>
    <x v="6"/>
    <x v="4"/>
    <n v="64"/>
    <x v="180"/>
    <x v="1153"/>
    <n v="1843.1999999999998"/>
    <n v="0.48"/>
    <x v="2"/>
    <x v="101"/>
  </r>
  <r>
    <x v="0"/>
    <n v="1185732"/>
    <x v="469"/>
    <x v="0"/>
    <x v="4"/>
    <x v="6"/>
    <x v="5"/>
    <n v="64"/>
    <x v="230"/>
    <x v="1154"/>
    <n v="2634.24"/>
    <n v="0.42"/>
    <x v="2"/>
    <x v="101"/>
  </r>
  <r>
    <x v="0"/>
    <n v="1185732"/>
    <x v="470"/>
    <x v="0"/>
    <x v="4"/>
    <x v="6"/>
    <x v="0"/>
    <n v="60"/>
    <x v="174"/>
    <x v="1155"/>
    <n v="6256.8"/>
    <n v="0.66"/>
    <x v="2"/>
    <x v="106"/>
  </r>
  <r>
    <x v="0"/>
    <n v="1185732"/>
    <x v="471"/>
    <x v="0"/>
    <x v="4"/>
    <x v="6"/>
    <x v="1"/>
    <n v="54"/>
    <x v="41"/>
    <x v="1156"/>
    <n v="1903.5"/>
    <n v="0.47"/>
    <x v="2"/>
    <x v="99"/>
  </r>
  <r>
    <x v="0"/>
    <n v="1185732"/>
    <x v="472"/>
    <x v="0"/>
    <x v="4"/>
    <x v="6"/>
    <x v="2"/>
    <n v="54"/>
    <x v="176"/>
    <x v="1157"/>
    <n v="1811.6999999999998"/>
    <n v="0.54999999999999993"/>
    <x v="2"/>
    <x v="99"/>
  </r>
  <r>
    <x v="0"/>
    <n v="1185732"/>
    <x v="473"/>
    <x v="0"/>
    <x v="4"/>
    <x v="6"/>
    <x v="3"/>
    <n v="53"/>
    <x v="208"/>
    <x v="1158"/>
    <n v="1659.96"/>
    <n v="0.54"/>
    <x v="2"/>
    <x v="102"/>
  </r>
  <r>
    <x v="0"/>
    <n v="1185732"/>
    <x v="474"/>
    <x v="0"/>
    <x v="4"/>
    <x v="6"/>
    <x v="4"/>
    <n v="61"/>
    <x v="219"/>
    <x v="1159"/>
    <n v="1290.76"/>
    <n v="0.45999999999999996"/>
    <x v="2"/>
    <x v="103"/>
  </r>
  <r>
    <x v="0"/>
    <n v="1185732"/>
    <x v="475"/>
    <x v="0"/>
    <x v="4"/>
    <x v="6"/>
    <x v="5"/>
    <n v="64"/>
    <x v="60"/>
    <x v="1160"/>
    <n v="2614.4"/>
    <n v="0.43"/>
    <x v="2"/>
    <x v="101"/>
  </r>
  <r>
    <x v="0"/>
    <n v="1185732"/>
    <x v="476"/>
    <x v="0"/>
    <x v="4"/>
    <x v="6"/>
    <x v="0"/>
    <n v="62"/>
    <x v="231"/>
    <x v="1161"/>
    <n v="5319.5999999999995"/>
    <n v="0.6"/>
    <x v="2"/>
    <x v="104"/>
  </r>
  <r>
    <x v="0"/>
    <n v="1185732"/>
    <x v="477"/>
    <x v="0"/>
    <x v="4"/>
    <x v="6"/>
    <x v="1"/>
    <n v="48"/>
    <x v="232"/>
    <x v="1153"/>
    <n v="1536"/>
    <n v="0.4"/>
    <x v="2"/>
    <x v="92"/>
  </r>
  <r>
    <x v="0"/>
    <n v="1185732"/>
    <x v="478"/>
    <x v="0"/>
    <x v="4"/>
    <x v="6"/>
    <x v="2"/>
    <n v="41"/>
    <x v="50"/>
    <x v="1162"/>
    <n v="922.49999999999989"/>
    <n v="0.44999999999999996"/>
    <x v="2"/>
    <x v="87"/>
  </r>
  <r>
    <x v="0"/>
    <n v="1185732"/>
    <x v="479"/>
    <x v="0"/>
    <x v="4"/>
    <x v="6"/>
    <x v="3"/>
    <n v="41"/>
    <x v="206"/>
    <x v="1163"/>
    <n v="1021.31"/>
    <n v="0.47"/>
    <x v="2"/>
    <x v="87"/>
  </r>
  <r>
    <x v="0"/>
    <n v="1185732"/>
    <x v="480"/>
    <x v="0"/>
    <x v="4"/>
    <x v="6"/>
    <x v="4"/>
    <n v="50"/>
    <x v="218"/>
    <x v="1164"/>
    <n v="809.99999999999989"/>
    <n v="0.44999999999999996"/>
    <x v="2"/>
    <x v="100"/>
  </r>
  <r>
    <x v="0"/>
    <n v="1185732"/>
    <x v="481"/>
    <x v="0"/>
    <x v="4"/>
    <x v="6"/>
    <x v="5"/>
    <n v="55"/>
    <x v="176"/>
    <x v="1165"/>
    <n v="1342"/>
    <n v="0.4"/>
    <x v="2"/>
    <x v="88"/>
  </r>
  <r>
    <x v="0"/>
    <n v="1185732"/>
    <x v="482"/>
    <x v="0"/>
    <x v="4"/>
    <x v="6"/>
    <x v="0"/>
    <n v="55"/>
    <x v="233"/>
    <x v="1166"/>
    <n v="3546.4"/>
    <n v="0.62"/>
    <x v="2"/>
    <x v="88"/>
  </r>
  <r>
    <x v="0"/>
    <n v="1185732"/>
    <x v="483"/>
    <x v="0"/>
    <x v="4"/>
    <x v="6"/>
    <x v="1"/>
    <n v="47"/>
    <x v="184"/>
    <x v="1167"/>
    <n v="1243.6199999999999"/>
    <n v="0.42"/>
    <x v="2"/>
    <x v="85"/>
  </r>
  <r>
    <x v="0"/>
    <n v="1185732"/>
    <x v="484"/>
    <x v="0"/>
    <x v="4"/>
    <x v="6"/>
    <x v="2"/>
    <n v="48"/>
    <x v="171"/>
    <x v="1168"/>
    <n v="734.4"/>
    <n v="0.44999999999999996"/>
    <x v="2"/>
    <x v="92"/>
  </r>
  <r>
    <x v="0"/>
    <n v="1185732"/>
    <x v="485"/>
    <x v="0"/>
    <x v="4"/>
    <x v="6"/>
    <x v="3"/>
    <n v="48"/>
    <x v="225"/>
    <x v="1169"/>
    <n v="626.4"/>
    <n v="0.44999999999999996"/>
    <x v="2"/>
    <x v="92"/>
  </r>
  <r>
    <x v="0"/>
    <n v="1185732"/>
    <x v="486"/>
    <x v="0"/>
    <x v="4"/>
    <x v="6"/>
    <x v="4"/>
    <n v="56"/>
    <x v="234"/>
    <x v="1005"/>
    <n v="650.16"/>
    <n v="0.43"/>
    <x v="2"/>
    <x v="97"/>
  </r>
  <r>
    <x v="0"/>
    <n v="1185732"/>
    <x v="487"/>
    <x v="0"/>
    <x v="4"/>
    <x v="6"/>
    <x v="5"/>
    <n v="60"/>
    <x v="184"/>
    <x v="1053"/>
    <n v="1474.2"/>
    <n v="0.39"/>
    <x v="2"/>
    <x v="106"/>
  </r>
  <r>
    <x v="0"/>
    <n v="1185732"/>
    <x v="488"/>
    <x v="0"/>
    <x v="4"/>
    <x v="6"/>
    <x v="0"/>
    <n v="66"/>
    <x v="161"/>
    <x v="1170"/>
    <n v="4847.7"/>
    <n v="0.65"/>
    <x v="2"/>
    <x v="108"/>
  </r>
  <r>
    <x v="0"/>
    <n v="1185732"/>
    <x v="489"/>
    <x v="0"/>
    <x v="4"/>
    <x v="6"/>
    <x v="1"/>
    <n v="55"/>
    <x v="180"/>
    <x v="1171"/>
    <n v="1551"/>
    <n v="0.47"/>
    <x v="2"/>
    <x v="88"/>
  </r>
  <r>
    <x v="0"/>
    <n v="1185732"/>
    <x v="490"/>
    <x v="0"/>
    <x v="4"/>
    <x v="6"/>
    <x v="2"/>
    <n v="55"/>
    <x v="235"/>
    <x v="1172"/>
    <n v="1603.25"/>
    <n v="0.53"/>
    <x v="2"/>
    <x v="88"/>
  </r>
  <r>
    <x v="0"/>
    <n v="1185732"/>
    <x v="491"/>
    <x v="0"/>
    <x v="4"/>
    <x v="6"/>
    <x v="3"/>
    <n v="56"/>
    <x v="178"/>
    <x v="1173"/>
    <n v="1256.6400000000001"/>
    <n v="0.51"/>
    <x v="2"/>
    <x v="97"/>
  </r>
  <r>
    <x v="0"/>
    <n v="1185732"/>
    <x v="492"/>
    <x v="0"/>
    <x v="4"/>
    <x v="6"/>
    <x v="4"/>
    <n v="64"/>
    <x v="186"/>
    <x v="1174"/>
    <n v="1290.24"/>
    <n v="0.48"/>
    <x v="2"/>
    <x v="101"/>
  </r>
  <r>
    <x v="0"/>
    <n v="1185732"/>
    <x v="493"/>
    <x v="0"/>
    <x v="4"/>
    <x v="6"/>
    <x v="5"/>
    <n v="71"/>
    <x v="188"/>
    <x v="1175"/>
    <n v="2030.6"/>
    <n v="0.44"/>
    <x v="2"/>
    <x v="132"/>
  </r>
  <r>
    <x v="0"/>
    <n v="1185732"/>
    <x v="494"/>
    <x v="0"/>
    <x v="4"/>
    <x v="6"/>
    <x v="0"/>
    <n v="67"/>
    <x v="168"/>
    <x v="1176"/>
    <n v="5732.52"/>
    <n v="0.69000000000000006"/>
    <x v="2"/>
    <x v="125"/>
  </r>
  <r>
    <x v="0"/>
    <n v="1185732"/>
    <x v="495"/>
    <x v="0"/>
    <x v="4"/>
    <x v="6"/>
    <x v="1"/>
    <n v="55"/>
    <x v="173"/>
    <x v="1177"/>
    <n v="1707.7499999999998"/>
    <n v="0.44999999999999996"/>
    <x v="2"/>
    <x v="88"/>
  </r>
  <r>
    <x v="0"/>
    <n v="1185732"/>
    <x v="496"/>
    <x v="0"/>
    <x v="4"/>
    <x v="6"/>
    <x v="2"/>
    <n v="55"/>
    <x v="188"/>
    <x v="1178"/>
    <n v="1894.75"/>
    <n v="0.53"/>
    <x v="2"/>
    <x v="88"/>
  </r>
  <r>
    <x v="0"/>
    <n v="1185732"/>
    <x v="497"/>
    <x v="0"/>
    <x v="4"/>
    <x v="6"/>
    <x v="3"/>
    <n v="57"/>
    <x v="206"/>
    <x v="1179"/>
    <n v="1601.13"/>
    <n v="0.53"/>
    <x v="2"/>
    <x v="126"/>
  </r>
  <r>
    <x v="0"/>
    <n v="1185732"/>
    <x v="498"/>
    <x v="0"/>
    <x v="4"/>
    <x v="6"/>
    <x v="4"/>
    <n v="63"/>
    <x v="172"/>
    <x v="1167"/>
    <n v="1362.06"/>
    <n v="0.45999999999999996"/>
    <x v="2"/>
    <x v="121"/>
  </r>
  <r>
    <x v="0"/>
    <n v="1185732"/>
    <x v="0"/>
    <x v="0"/>
    <x v="4"/>
    <x v="6"/>
    <x v="5"/>
    <n v="68"/>
    <x v="170"/>
    <x v="1180"/>
    <n v="2426.92"/>
    <n v="0.43"/>
    <x v="2"/>
    <x v="105"/>
  </r>
  <r>
    <x v="3"/>
    <n v="1128299"/>
    <x v="1"/>
    <x v="0"/>
    <x v="4"/>
    <x v="6"/>
    <x v="0"/>
    <n v="32"/>
    <x v="185"/>
    <x v="1181"/>
    <n v="1991.04"/>
    <n v="0.51"/>
    <x v="2"/>
    <x v="114"/>
  </r>
  <r>
    <x v="3"/>
    <n v="1128299"/>
    <x v="2"/>
    <x v="0"/>
    <x v="4"/>
    <x v="6"/>
    <x v="1"/>
    <n v="44"/>
    <x v="236"/>
    <x v="1182"/>
    <n v="1904.76"/>
    <n v="0.37"/>
    <x v="2"/>
    <x v="90"/>
  </r>
  <r>
    <x v="3"/>
    <n v="1128299"/>
    <x v="3"/>
    <x v="0"/>
    <x v="4"/>
    <x v="6"/>
    <x v="2"/>
    <n v="41"/>
    <x v="236"/>
    <x v="1183"/>
    <n v="2590.38"/>
    <n v="0.54"/>
    <x v="2"/>
    <x v="87"/>
  </r>
  <r>
    <x v="3"/>
    <n v="1128299"/>
    <x v="4"/>
    <x v="0"/>
    <x v="4"/>
    <x v="6"/>
    <x v="3"/>
    <n v="43"/>
    <x v="237"/>
    <x v="1184"/>
    <n v="1870.5"/>
    <n v="0.5"/>
    <x v="2"/>
    <x v="94"/>
  </r>
  <r>
    <x v="3"/>
    <n v="1128299"/>
    <x v="5"/>
    <x v="2"/>
    <x v="5"/>
    <x v="7"/>
    <x v="4"/>
    <n v="47"/>
    <x v="227"/>
    <x v="1185"/>
    <n v="2138.5"/>
    <n v="0.65"/>
    <x v="2"/>
    <x v="85"/>
  </r>
  <r>
    <x v="3"/>
    <n v="1128299"/>
    <x v="6"/>
    <x v="2"/>
    <x v="5"/>
    <x v="7"/>
    <x v="5"/>
    <n v="41"/>
    <x v="209"/>
    <x v="1186"/>
    <n v="1574.4000000000003"/>
    <n v="0.30000000000000004"/>
    <x v="2"/>
    <x v="87"/>
  </r>
  <r>
    <x v="3"/>
    <n v="1128299"/>
    <x v="7"/>
    <x v="2"/>
    <x v="5"/>
    <x v="7"/>
    <x v="0"/>
    <n v="34"/>
    <x v="174"/>
    <x v="1187"/>
    <n v="2686"/>
    <n v="0.5"/>
    <x v="2"/>
    <x v="111"/>
  </r>
  <r>
    <x v="3"/>
    <n v="1128299"/>
    <x v="499"/>
    <x v="2"/>
    <x v="5"/>
    <x v="7"/>
    <x v="1"/>
    <n v="43"/>
    <x v="209"/>
    <x v="1188"/>
    <n v="2201.6"/>
    <n v="0.4"/>
    <x v="2"/>
    <x v="94"/>
  </r>
  <r>
    <x v="3"/>
    <n v="1128299"/>
    <x v="500"/>
    <x v="2"/>
    <x v="5"/>
    <x v="7"/>
    <x v="2"/>
    <n v="41"/>
    <x v="164"/>
    <x v="1189"/>
    <n v="2585.8700000000003"/>
    <n v="0.53"/>
    <x v="2"/>
    <x v="87"/>
  </r>
  <r>
    <x v="3"/>
    <n v="1128299"/>
    <x v="501"/>
    <x v="2"/>
    <x v="5"/>
    <x v="7"/>
    <x v="3"/>
    <n v="44"/>
    <x v="238"/>
    <x v="1190"/>
    <n v="1497.76"/>
    <n v="0.45999999999999996"/>
    <x v="2"/>
    <x v="90"/>
  </r>
  <r>
    <x v="3"/>
    <n v="1128299"/>
    <x v="502"/>
    <x v="2"/>
    <x v="5"/>
    <x v="7"/>
    <x v="4"/>
    <n v="46"/>
    <x v="239"/>
    <x v="1191"/>
    <n v="1674.4"/>
    <n v="0.70000000000000007"/>
    <x v="2"/>
    <x v="89"/>
  </r>
  <r>
    <x v="3"/>
    <n v="1128299"/>
    <x v="503"/>
    <x v="2"/>
    <x v="5"/>
    <x v="7"/>
    <x v="5"/>
    <n v="41"/>
    <x v="210"/>
    <x v="1192"/>
    <n v="1617.0400000000002"/>
    <n v="0.34"/>
    <x v="2"/>
    <x v="87"/>
  </r>
  <r>
    <x v="3"/>
    <n v="1128299"/>
    <x v="504"/>
    <x v="2"/>
    <x v="5"/>
    <x v="7"/>
    <x v="0"/>
    <n v="43"/>
    <x v="160"/>
    <x v="1193"/>
    <n v="3784.0000000000005"/>
    <n v="0.55000000000000004"/>
    <x v="2"/>
    <x v="94"/>
  </r>
  <r>
    <x v="3"/>
    <n v="1128299"/>
    <x v="505"/>
    <x v="2"/>
    <x v="5"/>
    <x v="7"/>
    <x v="1"/>
    <n v="50"/>
    <x v="196"/>
    <x v="1194"/>
    <n v="2400"/>
    <n v="0.4"/>
    <x v="2"/>
    <x v="100"/>
  </r>
  <r>
    <x v="3"/>
    <n v="1128299"/>
    <x v="506"/>
    <x v="2"/>
    <x v="5"/>
    <x v="7"/>
    <x v="2"/>
    <n v="52"/>
    <x v="233"/>
    <x v="1195"/>
    <n v="2866.2400000000002"/>
    <n v="0.53"/>
    <x v="2"/>
    <x v="107"/>
  </r>
  <r>
    <x v="3"/>
    <n v="1128299"/>
    <x v="507"/>
    <x v="2"/>
    <x v="5"/>
    <x v="7"/>
    <x v="3"/>
    <n v="50"/>
    <x v="199"/>
    <x v="1077"/>
    <n v="1974"/>
    <n v="0.47"/>
    <x v="2"/>
    <x v="100"/>
  </r>
  <r>
    <x v="3"/>
    <n v="1128299"/>
    <x v="508"/>
    <x v="2"/>
    <x v="5"/>
    <x v="7"/>
    <x v="4"/>
    <n v="55"/>
    <x v="172"/>
    <x v="1196"/>
    <n v="1809.5000000000002"/>
    <n v="0.70000000000000007"/>
    <x v="2"/>
    <x v="88"/>
  </r>
  <r>
    <x v="3"/>
    <n v="1128299"/>
    <x v="509"/>
    <x v="2"/>
    <x v="5"/>
    <x v="7"/>
    <x v="5"/>
    <n v="54"/>
    <x v="198"/>
    <x v="1197"/>
    <n v="1725.8400000000001"/>
    <n v="0.34"/>
    <x v="2"/>
    <x v="99"/>
  </r>
  <r>
    <x v="3"/>
    <n v="1128299"/>
    <x v="510"/>
    <x v="2"/>
    <x v="5"/>
    <x v="7"/>
    <x v="0"/>
    <n v="58"/>
    <x v="231"/>
    <x v="1198"/>
    <n v="4229.9400000000005"/>
    <n v="0.51"/>
    <x v="2"/>
    <x v="91"/>
  </r>
  <r>
    <x v="3"/>
    <n v="1128299"/>
    <x v="8"/>
    <x v="2"/>
    <x v="5"/>
    <x v="7"/>
    <x v="1"/>
    <n v="62"/>
    <x v="240"/>
    <x v="1199"/>
    <n v="2403.12"/>
    <n v="0.38"/>
    <x v="2"/>
    <x v="104"/>
  </r>
  <r>
    <x v="3"/>
    <n v="1128299"/>
    <x v="9"/>
    <x v="2"/>
    <x v="5"/>
    <x v="7"/>
    <x v="2"/>
    <n v="61"/>
    <x v="196"/>
    <x v="1200"/>
    <n v="3879.6000000000004"/>
    <n v="0.53"/>
    <x v="2"/>
    <x v="103"/>
  </r>
  <r>
    <x v="3"/>
    <n v="1128299"/>
    <x v="10"/>
    <x v="2"/>
    <x v="5"/>
    <x v="7"/>
    <x v="3"/>
    <n v="59"/>
    <x v="41"/>
    <x v="1201"/>
    <n v="2035.4999999999998"/>
    <n v="0.45999999999999996"/>
    <x v="2"/>
    <x v="95"/>
  </r>
  <r>
    <x v="3"/>
    <n v="1128299"/>
    <x v="11"/>
    <x v="2"/>
    <x v="5"/>
    <x v="7"/>
    <x v="4"/>
    <n v="63"/>
    <x v="239"/>
    <x v="1070"/>
    <n v="2162.1600000000003"/>
    <n v="0.66"/>
    <x v="2"/>
    <x v="121"/>
  </r>
  <r>
    <x v="3"/>
    <n v="1128299"/>
    <x v="12"/>
    <x v="2"/>
    <x v="5"/>
    <x v="7"/>
    <x v="5"/>
    <n v="78"/>
    <x v="60"/>
    <x v="1202"/>
    <n v="2519.4"/>
    <n v="0.34"/>
    <x v="2"/>
    <x v="133"/>
  </r>
  <r>
    <x v="3"/>
    <n v="1128299"/>
    <x v="13"/>
    <x v="2"/>
    <x v="5"/>
    <x v="7"/>
    <x v="0"/>
    <n v="58"/>
    <x v="197"/>
    <x v="1203"/>
    <n v="5012.3600000000006"/>
    <n v="0.58000000000000007"/>
    <x v="2"/>
    <x v="91"/>
  </r>
  <r>
    <x v="3"/>
    <n v="1128299"/>
    <x v="14"/>
    <x v="2"/>
    <x v="5"/>
    <x v="7"/>
    <x v="1"/>
    <n v="60"/>
    <x v="233"/>
    <x v="1204"/>
    <n v="2683.2"/>
    <n v="0.43"/>
    <x v="2"/>
    <x v="106"/>
  </r>
  <r>
    <x v="3"/>
    <n v="1128299"/>
    <x v="15"/>
    <x v="2"/>
    <x v="5"/>
    <x v="7"/>
    <x v="2"/>
    <n v="63"/>
    <x v="210"/>
    <x v="1205"/>
    <n v="4165.5600000000004"/>
    <n v="0.57000000000000006"/>
    <x v="2"/>
    <x v="121"/>
  </r>
  <r>
    <x v="3"/>
    <n v="1128299"/>
    <x v="16"/>
    <x v="2"/>
    <x v="5"/>
    <x v="7"/>
    <x v="3"/>
    <n v="57"/>
    <x v="228"/>
    <x v="1206"/>
    <n v="2565"/>
    <n v="0.5"/>
    <x v="2"/>
    <x v="126"/>
  </r>
  <r>
    <x v="3"/>
    <n v="1128299"/>
    <x v="17"/>
    <x v="2"/>
    <x v="5"/>
    <x v="7"/>
    <x v="4"/>
    <n v="60"/>
    <x v="180"/>
    <x v="1104"/>
    <n v="2520.0000000000005"/>
    <n v="0.70000000000000007"/>
    <x v="2"/>
    <x v="106"/>
  </r>
  <r>
    <x v="3"/>
    <n v="1128299"/>
    <x v="18"/>
    <x v="2"/>
    <x v="5"/>
    <x v="7"/>
    <x v="5"/>
    <n v="78"/>
    <x v="165"/>
    <x v="1207"/>
    <n v="3576.2999999999997"/>
    <n v="0.35"/>
    <x v="2"/>
    <x v="133"/>
  </r>
  <r>
    <x v="3"/>
    <n v="1128299"/>
    <x v="19"/>
    <x v="2"/>
    <x v="5"/>
    <x v="7"/>
    <x v="0"/>
    <n v="56"/>
    <x v="133"/>
    <x v="1208"/>
    <n v="6032.880000000001"/>
    <n v="0.57000000000000006"/>
    <x v="2"/>
    <x v="97"/>
  </r>
  <r>
    <x v="3"/>
    <n v="1128299"/>
    <x v="20"/>
    <x v="2"/>
    <x v="5"/>
    <x v="7"/>
    <x v="1"/>
    <n v="62"/>
    <x v="241"/>
    <x v="1209"/>
    <n v="4194.3"/>
    <n v="0.41"/>
    <x v="2"/>
    <x v="104"/>
  </r>
  <r>
    <x v="3"/>
    <n v="1128299"/>
    <x v="21"/>
    <x v="2"/>
    <x v="5"/>
    <x v="7"/>
    <x v="2"/>
    <n v="62"/>
    <x v="241"/>
    <x v="1209"/>
    <n v="6035.7000000000007"/>
    <n v="0.59000000000000008"/>
    <x v="2"/>
    <x v="104"/>
  </r>
  <r>
    <x v="3"/>
    <n v="1128299"/>
    <x v="22"/>
    <x v="2"/>
    <x v="5"/>
    <x v="7"/>
    <x v="3"/>
    <n v="58"/>
    <x v="215"/>
    <x v="811"/>
    <n v="3283.38"/>
    <n v="0.51"/>
    <x v="2"/>
    <x v="91"/>
  </r>
  <r>
    <x v="3"/>
    <n v="1128299"/>
    <x v="23"/>
    <x v="2"/>
    <x v="5"/>
    <x v="7"/>
    <x v="4"/>
    <n v="59"/>
    <x v="194"/>
    <x v="1210"/>
    <n v="3536.4600000000005"/>
    <n v="0.7400000000000001"/>
    <x v="2"/>
    <x v="95"/>
  </r>
  <r>
    <x v="3"/>
    <n v="1128299"/>
    <x v="24"/>
    <x v="2"/>
    <x v="5"/>
    <x v="7"/>
    <x v="5"/>
    <n v="73"/>
    <x v="132"/>
    <x v="1211"/>
    <n v="5080.8"/>
    <n v="0.4"/>
    <x v="2"/>
    <x v="134"/>
  </r>
  <r>
    <x v="3"/>
    <n v="1128299"/>
    <x v="25"/>
    <x v="2"/>
    <x v="5"/>
    <x v="7"/>
    <x v="0"/>
    <n v="58"/>
    <x v="153"/>
    <x v="1212"/>
    <n v="6701.3200000000006"/>
    <n v="0.53"/>
    <x v="2"/>
    <x v="91"/>
  </r>
  <r>
    <x v="3"/>
    <n v="1128299"/>
    <x v="26"/>
    <x v="2"/>
    <x v="5"/>
    <x v="7"/>
    <x v="1"/>
    <n v="61"/>
    <x v="132"/>
    <x v="1213"/>
    <n v="3821.04"/>
    <n v="0.36"/>
    <x v="2"/>
    <x v="103"/>
  </r>
  <r>
    <x v="3"/>
    <n v="1128299"/>
    <x v="27"/>
    <x v="2"/>
    <x v="5"/>
    <x v="7"/>
    <x v="2"/>
    <n v="61"/>
    <x v="231"/>
    <x v="1214"/>
    <n v="4623.1900000000005"/>
    <n v="0.53"/>
    <x v="2"/>
    <x v="103"/>
  </r>
  <r>
    <x v="3"/>
    <n v="1128299"/>
    <x v="28"/>
    <x v="2"/>
    <x v="5"/>
    <x v="7"/>
    <x v="3"/>
    <n v="55"/>
    <x v="236"/>
    <x v="1215"/>
    <n v="3153.15"/>
    <n v="0.49"/>
    <x v="2"/>
    <x v="88"/>
  </r>
  <r>
    <x v="3"/>
    <n v="1128299"/>
    <x v="511"/>
    <x v="2"/>
    <x v="5"/>
    <x v="7"/>
    <x v="4"/>
    <n v="60"/>
    <x v="242"/>
    <x v="1216"/>
    <n v="5460.0000000000009"/>
    <n v="0.70000000000000007"/>
    <x v="2"/>
    <x v="106"/>
  </r>
  <r>
    <x v="3"/>
    <n v="1128299"/>
    <x v="512"/>
    <x v="2"/>
    <x v="5"/>
    <x v="7"/>
    <x v="5"/>
    <n v="78"/>
    <x v="57"/>
    <x v="1217"/>
    <n v="3393.0000000000005"/>
    <n v="0.30000000000000004"/>
    <x v="2"/>
    <x v="133"/>
  </r>
  <r>
    <x v="3"/>
    <n v="1128299"/>
    <x v="513"/>
    <x v="2"/>
    <x v="5"/>
    <x v="7"/>
    <x v="0"/>
    <n v="62"/>
    <x v="124"/>
    <x v="1218"/>
    <n v="6900.6"/>
    <n v="0.53"/>
    <x v="2"/>
    <x v="104"/>
  </r>
  <r>
    <x v="3"/>
    <n v="1128299"/>
    <x v="514"/>
    <x v="2"/>
    <x v="5"/>
    <x v="7"/>
    <x v="1"/>
    <n v="64"/>
    <x v="131"/>
    <x v="1219"/>
    <n v="4542.72"/>
    <n v="0.39"/>
    <x v="2"/>
    <x v="101"/>
  </r>
  <r>
    <x v="3"/>
    <n v="1128299"/>
    <x v="515"/>
    <x v="2"/>
    <x v="5"/>
    <x v="7"/>
    <x v="2"/>
    <n v="60"/>
    <x v="152"/>
    <x v="1220"/>
    <n v="4742.4000000000005"/>
    <n v="0.52"/>
    <x v="2"/>
    <x v="106"/>
  </r>
  <r>
    <x v="3"/>
    <n v="1128299"/>
    <x v="516"/>
    <x v="2"/>
    <x v="5"/>
    <x v="7"/>
    <x v="3"/>
    <n v="64"/>
    <x v="168"/>
    <x v="1221"/>
    <n v="3729.9199999999996"/>
    <n v="0.47"/>
    <x v="2"/>
    <x v="101"/>
  </r>
  <r>
    <x v="3"/>
    <n v="1128299"/>
    <x v="517"/>
    <x v="2"/>
    <x v="5"/>
    <x v="7"/>
    <x v="4"/>
    <n v="68"/>
    <x v="216"/>
    <x v="1222"/>
    <n v="6381.1200000000008"/>
    <n v="0.68"/>
    <x v="2"/>
    <x v="105"/>
  </r>
  <r>
    <x v="3"/>
    <n v="1128299"/>
    <x v="518"/>
    <x v="2"/>
    <x v="5"/>
    <x v="7"/>
    <x v="5"/>
    <n v="78"/>
    <x v="243"/>
    <x v="1223"/>
    <n v="2864.1600000000003"/>
    <n v="0.34"/>
    <x v="2"/>
    <x v="133"/>
  </r>
  <r>
    <x v="3"/>
    <n v="1128299"/>
    <x v="519"/>
    <x v="2"/>
    <x v="5"/>
    <x v="7"/>
    <x v="0"/>
    <n v="56"/>
    <x v="132"/>
    <x v="853"/>
    <n v="4677.1200000000008"/>
    <n v="0.48000000000000004"/>
    <x v="2"/>
    <x v="97"/>
  </r>
  <r>
    <x v="3"/>
    <n v="1128299"/>
    <x v="520"/>
    <x v="2"/>
    <x v="5"/>
    <x v="7"/>
    <x v="1"/>
    <n v="61"/>
    <x v="244"/>
    <x v="1224"/>
    <n v="3359.88"/>
    <n v="0.34"/>
    <x v="2"/>
    <x v="103"/>
  </r>
  <r>
    <x v="3"/>
    <n v="1128299"/>
    <x v="521"/>
    <x v="2"/>
    <x v="5"/>
    <x v="7"/>
    <x v="2"/>
    <n v="57"/>
    <x v="236"/>
    <x v="1225"/>
    <n v="3334.5"/>
    <n v="0.5"/>
    <x v="2"/>
    <x v="126"/>
  </r>
  <r>
    <x v="3"/>
    <n v="1128299"/>
    <x v="522"/>
    <x v="2"/>
    <x v="5"/>
    <x v="7"/>
    <x v="3"/>
    <n v="58"/>
    <x v="205"/>
    <x v="931"/>
    <n v="2858.2400000000002"/>
    <n v="0.44"/>
    <x v="2"/>
    <x v="91"/>
  </r>
  <r>
    <x v="3"/>
    <n v="1128299"/>
    <x v="523"/>
    <x v="2"/>
    <x v="5"/>
    <x v="7"/>
    <x v="4"/>
    <n v="67"/>
    <x v="196"/>
    <x v="1226"/>
    <n v="4904.4000000000005"/>
    <n v="0.6100000000000001"/>
    <x v="2"/>
    <x v="125"/>
  </r>
  <r>
    <x v="3"/>
    <n v="1128299"/>
    <x v="524"/>
    <x v="2"/>
    <x v="5"/>
    <x v="7"/>
    <x v="5"/>
    <n v="74"/>
    <x v="161"/>
    <x v="1227"/>
    <n v="2508.6000000000004"/>
    <n v="0.30000000000000004"/>
    <x v="2"/>
    <x v="135"/>
  </r>
  <r>
    <x v="3"/>
    <n v="1128299"/>
    <x v="525"/>
    <x v="2"/>
    <x v="5"/>
    <x v="7"/>
    <x v="0"/>
    <n v="56"/>
    <x v="216"/>
    <x v="1110"/>
    <n v="3786.7200000000003"/>
    <n v="0.49000000000000005"/>
    <x v="2"/>
    <x v="97"/>
  </r>
  <r>
    <x v="3"/>
    <n v="1128299"/>
    <x v="526"/>
    <x v="2"/>
    <x v="5"/>
    <x v="7"/>
    <x v="1"/>
    <n v="59"/>
    <x v="241"/>
    <x v="1228"/>
    <n v="3407.25"/>
    <n v="0.35"/>
    <x v="2"/>
    <x v="95"/>
  </r>
  <r>
    <x v="3"/>
    <n v="1128299"/>
    <x v="527"/>
    <x v="2"/>
    <x v="5"/>
    <x v="7"/>
    <x v="2"/>
    <n v="54"/>
    <x v="245"/>
    <x v="1229"/>
    <n v="2648.7000000000003"/>
    <n v="0.45000000000000007"/>
    <x v="2"/>
    <x v="99"/>
  </r>
  <r>
    <x v="3"/>
    <n v="1128299"/>
    <x v="528"/>
    <x v="2"/>
    <x v="5"/>
    <x v="7"/>
    <x v="3"/>
    <n v="54"/>
    <x v="193"/>
    <x v="1230"/>
    <n v="2381.4"/>
    <n v="0.42"/>
    <x v="2"/>
    <x v="99"/>
  </r>
  <r>
    <x v="3"/>
    <n v="1128299"/>
    <x v="529"/>
    <x v="2"/>
    <x v="5"/>
    <x v="7"/>
    <x v="4"/>
    <n v="63"/>
    <x v="194"/>
    <x v="1231"/>
    <n v="3112.8300000000004"/>
    <n v="0.6100000000000001"/>
    <x v="2"/>
    <x v="121"/>
  </r>
  <r>
    <x v="3"/>
    <n v="1128299"/>
    <x v="530"/>
    <x v="2"/>
    <x v="5"/>
    <x v="7"/>
    <x v="5"/>
    <n v="68"/>
    <x v="198"/>
    <x v="1232"/>
    <n v="1598"/>
    <n v="0.25"/>
    <x v="2"/>
    <x v="105"/>
  </r>
  <r>
    <x v="3"/>
    <n v="1128299"/>
    <x v="29"/>
    <x v="2"/>
    <x v="5"/>
    <x v="7"/>
    <x v="0"/>
    <n v="57"/>
    <x v="155"/>
    <x v="1233"/>
    <n v="4240.8"/>
    <n v="0.48000000000000004"/>
    <x v="2"/>
    <x v="126"/>
  </r>
  <r>
    <x v="3"/>
    <n v="1128299"/>
    <x v="30"/>
    <x v="2"/>
    <x v="5"/>
    <x v="7"/>
    <x v="1"/>
    <n v="64"/>
    <x v="42"/>
    <x v="1234"/>
    <n v="3264.0000000000005"/>
    <n v="0.34"/>
    <x v="2"/>
    <x v="101"/>
  </r>
  <r>
    <x v="3"/>
    <n v="1128299"/>
    <x v="31"/>
    <x v="2"/>
    <x v="5"/>
    <x v="7"/>
    <x v="2"/>
    <n v="55"/>
    <x v="162"/>
    <x v="1235"/>
    <n v="2681.8"/>
    <n v="0.46"/>
    <x v="2"/>
    <x v="88"/>
  </r>
  <r>
    <x v="3"/>
    <n v="1128299"/>
    <x v="32"/>
    <x v="2"/>
    <x v="5"/>
    <x v="7"/>
    <x v="3"/>
    <n v="56"/>
    <x v="243"/>
    <x v="1236"/>
    <n v="2479.6799999999998"/>
    <n v="0.41"/>
    <x v="2"/>
    <x v="97"/>
  </r>
  <r>
    <x v="3"/>
    <n v="1128299"/>
    <x v="33"/>
    <x v="2"/>
    <x v="5"/>
    <x v="7"/>
    <x v="4"/>
    <n v="64"/>
    <x v="246"/>
    <x v="805"/>
    <n v="3604.4800000000005"/>
    <n v="0.64000000000000012"/>
    <x v="2"/>
    <x v="101"/>
  </r>
  <r>
    <x v="3"/>
    <n v="1128299"/>
    <x v="34"/>
    <x v="2"/>
    <x v="5"/>
    <x v="7"/>
    <x v="5"/>
    <n v="68"/>
    <x v="247"/>
    <x v="1237"/>
    <n v="2351.44"/>
    <n v="0.26"/>
    <x v="2"/>
    <x v="105"/>
  </r>
  <r>
    <x v="3"/>
    <n v="1128299"/>
    <x v="35"/>
    <x v="2"/>
    <x v="5"/>
    <x v="7"/>
    <x v="0"/>
    <n v="58"/>
    <x v="130"/>
    <x v="1238"/>
    <n v="5342.96"/>
    <n v="0.47000000000000003"/>
    <x v="2"/>
    <x v="91"/>
  </r>
  <r>
    <x v="3"/>
    <n v="1128299"/>
    <x v="36"/>
    <x v="2"/>
    <x v="5"/>
    <x v="7"/>
    <x v="1"/>
    <n v="62"/>
    <x v="133"/>
    <x v="1114"/>
    <n v="3984.1200000000003"/>
    <n v="0.34"/>
    <x v="2"/>
    <x v="104"/>
  </r>
  <r>
    <x v="3"/>
    <n v="1128299"/>
    <x v="37"/>
    <x v="2"/>
    <x v="5"/>
    <x v="7"/>
    <x v="2"/>
    <n v="59"/>
    <x v="164"/>
    <x v="1239"/>
    <n v="3299.8700000000003"/>
    <n v="0.47000000000000003"/>
    <x v="2"/>
    <x v="95"/>
  </r>
  <r>
    <x v="3"/>
    <n v="1128299"/>
    <x v="38"/>
    <x v="2"/>
    <x v="5"/>
    <x v="7"/>
    <x v="3"/>
    <n v="57"/>
    <x v="247"/>
    <x v="1240"/>
    <n v="3335.64"/>
    <n v="0.44"/>
    <x v="2"/>
    <x v="126"/>
  </r>
  <r>
    <x v="3"/>
    <n v="1128299"/>
    <x v="39"/>
    <x v="2"/>
    <x v="5"/>
    <x v="7"/>
    <x v="4"/>
    <n v="69"/>
    <x v="205"/>
    <x v="1110"/>
    <n v="4636.8000000000011"/>
    <n v="0.60000000000000009"/>
    <x v="2"/>
    <x v="122"/>
  </r>
  <r>
    <x v="3"/>
    <n v="1128299"/>
    <x v="40"/>
    <x v="2"/>
    <x v="5"/>
    <x v="7"/>
    <x v="5"/>
    <n v="74"/>
    <x v="42"/>
    <x v="1241"/>
    <n v="2997"/>
    <n v="0.27"/>
    <x v="2"/>
    <x v="135"/>
  </r>
  <r>
    <x v="3"/>
    <n v="1128299"/>
    <x v="41"/>
    <x v="2"/>
    <x v="5"/>
    <x v="7"/>
    <x v="0"/>
    <n v="28"/>
    <x v="248"/>
    <x v="1032"/>
    <n v="1722"/>
    <n v="0.5"/>
    <x v="2"/>
    <x v="128"/>
  </r>
  <r>
    <x v="3"/>
    <n v="1128299"/>
    <x v="42"/>
    <x v="2"/>
    <x v="5"/>
    <x v="7"/>
    <x v="1"/>
    <n v="38"/>
    <x v="248"/>
    <x v="1242"/>
    <n v="1542.42"/>
    <n v="0.33"/>
    <x v="2"/>
    <x v="115"/>
  </r>
  <r>
    <x v="3"/>
    <n v="1128299"/>
    <x v="43"/>
    <x v="2"/>
    <x v="5"/>
    <x v="7"/>
    <x v="2"/>
    <n v="39"/>
    <x v="202"/>
    <x v="1243"/>
    <n v="2063.1"/>
    <n v="0.46"/>
    <x v="2"/>
    <x v="93"/>
  </r>
  <r>
    <x v="3"/>
    <n v="1128299"/>
    <x v="44"/>
    <x v="2"/>
    <x v="5"/>
    <x v="7"/>
    <x v="3"/>
    <n v="38"/>
    <x v="249"/>
    <x v="1244"/>
    <n v="1231.1999999999998"/>
    <n v="0.44999999999999996"/>
    <x v="2"/>
    <x v="115"/>
  </r>
  <r>
    <x v="3"/>
    <n v="1128299"/>
    <x v="531"/>
    <x v="2"/>
    <x v="6"/>
    <x v="8"/>
    <x v="4"/>
    <n v="41"/>
    <x v="195"/>
    <x v="1047"/>
    <n v="1469.44"/>
    <n v="0.64"/>
    <x v="2"/>
    <x v="87"/>
  </r>
  <r>
    <x v="3"/>
    <n v="1128299"/>
    <x v="532"/>
    <x v="2"/>
    <x v="6"/>
    <x v="8"/>
    <x v="5"/>
    <n v="37"/>
    <x v="209"/>
    <x v="1245"/>
    <n v="1231.3600000000001"/>
    <n v="0.26"/>
    <x v="2"/>
    <x v="117"/>
  </r>
  <r>
    <x v="3"/>
    <n v="1128299"/>
    <x v="533"/>
    <x v="2"/>
    <x v="6"/>
    <x v="8"/>
    <x v="0"/>
    <n v="27"/>
    <x v="165"/>
    <x v="1246"/>
    <n v="1697.7600000000002"/>
    <n v="0.48000000000000004"/>
    <x v="2"/>
    <x v="118"/>
  </r>
  <r>
    <x v="3"/>
    <n v="1128299"/>
    <x v="534"/>
    <x v="2"/>
    <x v="6"/>
    <x v="8"/>
    <x v="1"/>
    <n v="38"/>
    <x v="215"/>
    <x v="1247"/>
    <n v="1265.4000000000001"/>
    <n v="0.30000000000000004"/>
    <x v="2"/>
    <x v="115"/>
  </r>
  <r>
    <x v="3"/>
    <n v="1128299"/>
    <x v="535"/>
    <x v="2"/>
    <x v="6"/>
    <x v="8"/>
    <x v="2"/>
    <n v="38"/>
    <x v="248"/>
    <x v="1242"/>
    <n v="2337"/>
    <n v="0.5"/>
    <x v="2"/>
    <x v="115"/>
  </r>
  <r>
    <x v="3"/>
    <n v="1128299"/>
    <x v="536"/>
    <x v="2"/>
    <x v="6"/>
    <x v="8"/>
    <x v="3"/>
    <n v="36"/>
    <x v="249"/>
    <x v="1138"/>
    <n v="1166.3999999999999"/>
    <n v="0.44999999999999996"/>
    <x v="2"/>
    <x v="86"/>
  </r>
  <r>
    <x v="3"/>
    <n v="1128299"/>
    <x v="537"/>
    <x v="2"/>
    <x v="6"/>
    <x v="8"/>
    <x v="4"/>
    <n v="43"/>
    <x v="208"/>
    <x v="1248"/>
    <n v="1546.28"/>
    <n v="0.62"/>
    <x v="2"/>
    <x v="94"/>
  </r>
  <r>
    <x v="3"/>
    <n v="1128299"/>
    <x v="538"/>
    <x v="2"/>
    <x v="6"/>
    <x v="8"/>
    <x v="5"/>
    <n v="37"/>
    <x v="210"/>
    <x v="1249"/>
    <n v="1158.8400000000001"/>
    <n v="0.27"/>
    <x v="2"/>
    <x v="117"/>
  </r>
  <r>
    <x v="3"/>
    <n v="1128299"/>
    <x v="539"/>
    <x v="2"/>
    <x v="6"/>
    <x v="8"/>
    <x v="0"/>
    <n v="37"/>
    <x v="241"/>
    <x v="1250"/>
    <n v="2930.4"/>
    <n v="0.48000000000000004"/>
    <x v="2"/>
    <x v="117"/>
  </r>
  <r>
    <x v="3"/>
    <n v="1128299"/>
    <x v="540"/>
    <x v="2"/>
    <x v="6"/>
    <x v="8"/>
    <x v="1"/>
    <n v="48"/>
    <x v="205"/>
    <x v="1251"/>
    <n v="1827.8400000000001"/>
    <n v="0.34"/>
    <x v="2"/>
    <x v="92"/>
  </r>
  <r>
    <x v="3"/>
    <n v="1128299"/>
    <x v="541"/>
    <x v="2"/>
    <x v="6"/>
    <x v="8"/>
    <x v="2"/>
    <n v="51"/>
    <x v="210"/>
    <x v="1252"/>
    <n v="2898.84"/>
    <n v="0.49000000000000005"/>
    <x v="2"/>
    <x v="109"/>
  </r>
  <r>
    <x v="3"/>
    <n v="1128299"/>
    <x v="542"/>
    <x v="2"/>
    <x v="6"/>
    <x v="8"/>
    <x v="3"/>
    <n v="51"/>
    <x v="228"/>
    <x v="1253"/>
    <n v="1973.7"/>
    <n v="0.43"/>
    <x v="2"/>
    <x v="109"/>
  </r>
  <r>
    <x v="3"/>
    <n v="1128299"/>
    <x v="45"/>
    <x v="2"/>
    <x v="6"/>
    <x v="8"/>
    <x v="4"/>
    <n v="56"/>
    <x v="203"/>
    <x v="1140"/>
    <n v="1310.3999999999999"/>
    <n v="0.6"/>
    <x v="2"/>
    <x v="97"/>
  </r>
  <r>
    <x v="3"/>
    <n v="1128299"/>
    <x v="543"/>
    <x v="2"/>
    <x v="6"/>
    <x v="8"/>
    <x v="5"/>
    <n v="52"/>
    <x v="60"/>
    <x v="1254"/>
    <n v="1432.6000000000001"/>
    <n v="0.29000000000000004"/>
    <x v="2"/>
    <x v="107"/>
  </r>
  <r>
    <x v="3"/>
    <n v="1128299"/>
    <x v="544"/>
    <x v="2"/>
    <x v="6"/>
    <x v="8"/>
    <x v="0"/>
    <n v="55"/>
    <x v="165"/>
    <x v="1255"/>
    <n v="3386.3500000000004"/>
    <n v="0.47000000000000003"/>
    <x v="2"/>
    <x v="88"/>
  </r>
  <r>
    <x v="3"/>
    <n v="1128299"/>
    <x v="545"/>
    <x v="2"/>
    <x v="6"/>
    <x v="8"/>
    <x v="1"/>
    <n v="59"/>
    <x v="198"/>
    <x v="1256"/>
    <n v="1941.1"/>
    <n v="0.35"/>
    <x v="2"/>
    <x v="95"/>
  </r>
  <r>
    <x v="3"/>
    <n v="1128299"/>
    <x v="546"/>
    <x v="2"/>
    <x v="6"/>
    <x v="8"/>
    <x v="2"/>
    <n v="61"/>
    <x v="161"/>
    <x v="1257"/>
    <n v="3446.5"/>
    <n v="0.5"/>
    <x v="2"/>
    <x v="103"/>
  </r>
  <r>
    <x v="3"/>
    <n v="1128299"/>
    <x v="547"/>
    <x v="2"/>
    <x v="6"/>
    <x v="8"/>
    <x v="3"/>
    <n v="56"/>
    <x v="238"/>
    <x v="1258"/>
    <n v="1781.92"/>
    <n v="0.43"/>
    <x v="2"/>
    <x v="97"/>
  </r>
  <r>
    <x v="3"/>
    <n v="1128299"/>
    <x v="548"/>
    <x v="2"/>
    <x v="6"/>
    <x v="8"/>
    <x v="4"/>
    <n v="62"/>
    <x v="178"/>
    <x v="1259"/>
    <n v="1664.08"/>
    <n v="0.61"/>
    <x v="2"/>
    <x v="104"/>
  </r>
  <r>
    <x v="3"/>
    <n v="1128299"/>
    <x v="549"/>
    <x v="2"/>
    <x v="6"/>
    <x v="8"/>
    <x v="5"/>
    <n v="72"/>
    <x v="230"/>
    <x v="822"/>
    <n v="1764"/>
    <n v="0.25"/>
    <x v="2"/>
    <x v="120"/>
  </r>
  <r>
    <x v="3"/>
    <n v="1128299"/>
    <x v="550"/>
    <x v="2"/>
    <x v="6"/>
    <x v="8"/>
    <x v="0"/>
    <n v="55"/>
    <x v="165"/>
    <x v="1255"/>
    <n v="4395.05"/>
    <n v="0.61"/>
    <x v="2"/>
    <x v="88"/>
  </r>
  <r>
    <x v="3"/>
    <n v="1128299"/>
    <x v="551"/>
    <x v="2"/>
    <x v="6"/>
    <x v="8"/>
    <x v="1"/>
    <n v="60"/>
    <x v="193"/>
    <x v="848"/>
    <n v="2898"/>
    <n v="0.45999999999999996"/>
    <x v="2"/>
    <x v="106"/>
  </r>
  <r>
    <x v="3"/>
    <n v="1128299"/>
    <x v="552"/>
    <x v="2"/>
    <x v="6"/>
    <x v="8"/>
    <x v="2"/>
    <n v="59"/>
    <x v="230"/>
    <x v="1260"/>
    <n v="3469.2"/>
    <n v="0.6"/>
    <x v="2"/>
    <x v="95"/>
  </r>
  <r>
    <x v="3"/>
    <n v="1128299"/>
    <x v="553"/>
    <x v="2"/>
    <x v="6"/>
    <x v="8"/>
    <x v="3"/>
    <n v="58"/>
    <x v="173"/>
    <x v="1261"/>
    <n v="2361.1799999999998"/>
    <n v="0.59"/>
    <x v="2"/>
    <x v="91"/>
  </r>
  <r>
    <x v="3"/>
    <n v="1128299"/>
    <x v="554"/>
    <x v="2"/>
    <x v="6"/>
    <x v="8"/>
    <x v="4"/>
    <n v="63"/>
    <x v="178"/>
    <x v="1262"/>
    <n v="2106.7200000000003"/>
    <n v="0.76000000000000012"/>
    <x v="2"/>
    <x v="121"/>
  </r>
  <r>
    <x v="3"/>
    <n v="1128299"/>
    <x v="555"/>
    <x v="2"/>
    <x v="6"/>
    <x v="8"/>
    <x v="5"/>
    <n v="74"/>
    <x v="247"/>
    <x v="820"/>
    <n v="4232.0599999999995"/>
    <n v="0.43"/>
    <x v="2"/>
    <x v="135"/>
  </r>
  <r>
    <x v="3"/>
    <n v="1128299"/>
    <x v="556"/>
    <x v="2"/>
    <x v="6"/>
    <x v="8"/>
    <x v="0"/>
    <n v="54"/>
    <x v="133"/>
    <x v="1263"/>
    <n v="6531.84"/>
    <n v="0.64"/>
    <x v="2"/>
    <x v="99"/>
  </r>
  <r>
    <x v="3"/>
    <n v="1128299"/>
    <x v="557"/>
    <x v="2"/>
    <x v="6"/>
    <x v="8"/>
    <x v="1"/>
    <n v="59"/>
    <x v="179"/>
    <x v="1264"/>
    <n v="4248"/>
    <n v="0.5"/>
    <x v="2"/>
    <x v="95"/>
  </r>
  <r>
    <x v="3"/>
    <n v="1128299"/>
    <x v="558"/>
    <x v="2"/>
    <x v="6"/>
    <x v="8"/>
    <x v="2"/>
    <n v="64"/>
    <x v="42"/>
    <x v="1234"/>
    <n v="6144"/>
    <n v="0.64"/>
    <x v="2"/>
    <x v="101"/>
  </r>
  <r>
    <x v="3"/>
    <n v="1128299"/>
    <x v="46"/>
    <x v="2"/>
    <x v="6"/>
    <x v="8"/>
    <x v="3"/>
    <n v="62"/>
    <x v="192"/>
    <x v="1265"/>
    <n v="5022"/>
    <n v="0.6"/>
    <x v="2"/>
    <x v="104"/>
  </r>
  <r>
    <x v="3"/>
    <n v="1128299"/>
    <x v="47"/>
    <x v="2"/>
    <x v="6"/>
    <x v="8"/>
    <x v="4"/>
    <n v="66"/>
    <x v="250"/>
    <x v="1266"/>
    <n v="4624.6200000000008"/>
    <n v="0.77000000000000013"/>
    <x v="2"/>
    <x v="108"/>
  </r>
  <r>
    <x v="3"/>
    <n v="1128299"/>
    <x v="48"/>
    <x v="2"/>
    <x v="6"/>
    <x v="8"/>
    <x v="5"/>
    <n v="83"/>
    <x v="141"/>
    <x v="1267"/>
    <n v="6459.89"/>
    <n v="0.43"/>
    <x v="2"/>
    <x v="136"/>
  </r>
  <r>
    <x v="3"/>
    <n v="1128299"/>
    <x v="49"/>
    <x v="2"/>
    <x v="6"/>
    <x v="8"/>
    <x v="0"/>
    <n v="64"/>
    <x v="158"/>
    <x v="1268"/>
    <n v="7756.7999999999993"/>
    <n v="0.6"/>
    <x v="2"/>
    <x v="101"/>
  </r>
  <r>
    <x v="3"/>
    <n v="1128299"/>
    <x v="50"/>
    <x v="2"/>
    <x v="6"/>
    <x v="8"/>
    <x v="1"/>
    <n v="67"/>
    <x v="143"/>
    <x v="780"/>
    <n v="5038.4000000000005"/>
    <n v="0.4"/>
    <x v="2"/>
    <x v="125"/>
  </r>
  <r>
    <x v="3"/>
    <n v="1128299"/>
    <x v="51"/>
    <x v="2"/>
    <x v="6"/>
    <x v="8"/>
    <x v="2"/>
    <n v="67"/>
    <x v="147"/>
    <x v="1269"/>
    <n v="5932.85"/>
    <n v="0.55000000000000004"/>
    <x v="2"/>
    <x v="125"/>
  </r>
  <r>
    <x v="3"/>
    <n v="1128299"/>
    <x v="52"/>
    <x v="2"/>
    <x v="6"/>
    <x v="8"/>
    <x v="3"/>
    <n v="61"/>
    <x v="231"/>
    <x v="1214"/>
    <n v="4535.96"/>
    <n v="0.52"/>
    <x v="2"/>
    <x v="103"/>
  </r>
  <r>
    <x v="3"/>
    <n v="1128299"/>
    <x v="53"/>
    <x v="2"/>
    <x v="6"/>
    <x v="8"/>
    <x v="4"/>
    <n v="67"/>
    <x v="165"/>
    <x v="1270"/>
    <n v="6143.9000000000005"/>
    <n v="0.70000000000000007"/>
    <x v="2"/>
    <x v="125"/>
  </r>
  <r>
    <x v="3"/>
    <n v="1128299"/>
    <x v="54"/>
    <x v="2"/>
    <x v="6"/>
    <x v="8"/>
    <x v="5"/>
    <n v="78"/>
    <x v="251"/>
    <x v="1271"/>
    <n v="4274.4000000000005"/>
    <n v="0.4"/>
    <x v="2"/>
    <x v="133"/>
  </r>
  <r>
    <x v="3"/>
    <n v="1128299"/>
    <x v="55"/>
    <x v="2"/>
    <x v="6"/>
    <x v="8"/>
    <x v="0"/>
    <n v="63"/>
    <x v="130"/>
    <x v="919"/>
    <n v="7285.3200000000006"/>
    <n v="0.59000000000000008"/>
    <x v="2"/>
    <x v="121"/>
  </r>
  <r>
    <x v="3"/>
    <n v="1128299"/>
    <x v="56"/>
    <x v="2"/>
    <x v="6"/>
    <x v="8"/>
    <x v="1"/>
    <n v="73"/>
    <x v="133"/>
    <x v="1272"/>
    <n v="5794.74"/>
    <n v="0.42"/>
    <x v="2"/>
    <x v="134"/>
  </r>
  <r>
    <x v="3"/>
    <n v="1128299"/>
    <x v="57"/>
    <x v="2"/>
    <x v="6"/>
    <x v="8"/>
    <x v="2"/>
    <n v="67"/>
    <x v="231"/>
    <x v="1273"/>
    <n v="5461.170000000001"/>
    <n v="0.57000000000000006"/>
    <x v="2"/>
    <x v="125"/>
  </r>
  <r>
    <x v="3"/>
    <n v="1128299"/>
    <x v="58"/>
    <x v="2"/>
    <x v="6"/>
    <x v="8"/>
    <x v="3"/>
    <n v="63"/>
    <x v="192"/>
    <x v="1274"/>
    <n v="4592.7000000000007"/>
    <n v="0.54"/>
    <x v="2"/>
    <x v="121"/>
  </r>
  <r>
    <x v="3"/>
    <n v="1128299"/>
    <x v="59"/>
    <x v="2"/>
    <x v="6"/>
    <x v="8"/>
    <x v="4"/>
    <n v="74"/>
    <x v="150"/>
    <x v="1275"/>
    <n v="7562.8000000000011"/>
    <n v="0.73000000000000009"/>
    <x v="2"/>
    <x v="135"/>
  </r>
  <r>
    <x v="3"/>
    <n v="1128299"/>
    <x v="60"/>
    <x v="2"/>
    <x v="6"/>
    <x v="8"/>
    <x v="5"/>
    <n v="74"/>
    <x v="38"/>
    <x v="1276"/>
    <n v="2590"/>
    <n v="0.35"/>
    <x v="2"/>
    <x v="135"/>
  </r>
  <r>
    <x v="3"/>
    <n v="1128299"/>
    <x v="61"/>
    <x v="2"/>
    <x v="6"/>
    <x v="8"/>
    <x v="0"/>
    <n v="59"/>
    <x v="244"/>
    <x v="1277"/>
    <n v="5065.7400000000007"/>
    <n v="0.53"/>
    <x v="2"/>
    <x v="95"/>
  </r>
  <r>
    <x v="3"/>
    <n v="1128299"/>
    <x v="62"/>
    <x v="2"/>
    <x v="6"/>
    <x v="8"/>
    <x v="1"/>
    <n v="69"/>
    <x v="137"/>
    <x v="1278"/>
    <n v="4173.12"/>
    <n v="0.36"/>
    <x v="2"/>
    <x v="122"/>
  </r>
  <r>
    <x v="3"/>
    <n v="1128299"/>
    <x v="63"/>
    <x v="2"/>
    <x v="6"/>
    <x v="8"/>
    <x v="2"/>
    <n v="60"/>
    <x v="161"/>
    <x v="1279"/>
    <n v="3390"/>
    <n v="0.5"/>
    <x v="2"/>
    <x v="106"/>
  </r>
  <r>
    <x v="3"/>
    <n v="1128299"/>
    <x v="64"/>
    <x v="2"/>
    <x v="6"/>
    <x v="8"/>
    <x v="3"/>
    <n v="59"/>
    <x v="38"/>
    <x v="1280"/>
    <n v="2832"/>
    <n v="0.48"/>
    <x v="2"/>
    <x v="95"/>
  </r>
  <r>
    <x v="3"/>
    <n v="1128299"/>
    <x v="65"/>
    <x v="2"/>
    <x v="6"/>
    <x v="8"/>
    <x v="4"/>
    <n v="74"/>
    <x v="196"/>
    <x v="1281"/>
    <n v="6127.2000000000016"/>
    <n v="0.69000000000000017"/>
    <x v="2"/>
    <x v="135"/>
  </r>
  <r>
    <x v="3"/>
    <n v="1128299"/>
    <x v="66"/>
    <x v="2"/>
    <x v="6"/>
    <x v="8"/>
    <x v="5"/>
    <n v="65"/>
    <x v="162"/>
    <x v="1282"/>
    <n v="2135.9"/>
    <n v="0.31"/>
    <x v="2"/>
    <x v="124"/>
  </r>
  <r>
    <x v="3"/>
    <n v="1128299"/>
    <x v="559"/>
    <x v="2"/>
    <x v="6"/>
    <x v="8"/>
    <x v="0"/>
    <n v="51"/>
    <x v="251"/>
    <x v="1283"/>
    <n v="3493.5"/>
    <n v="0.5"/>
    <x v="2"/>
    <x v="109"/>
  </r>
  <r>
    <x v="3"/>
    <n v="1128299"/>
    <x v="560"/>
    <x v="2"/>
    <x v="6"/>
    <x v="8"/>
    <x v="1"/>
    <n v="54"/>
    <x v="152"/>
    <x v="1284"/>
    <n v="2872.7999999999997"/>
    <n v="0.35"/>
    <x v="2"/>
    <x v="99"/>
  </r>
  <r>
    <x v="3"/>
    <n v="1128299"/>
    <x v="561"/>
    <x v="2"/>
    <x v="6"/>
    <x v="8"/>
    <x v="2"/>
    <n v="51"/>
    <x v="240"/>
    <x v="1285"/>
    <n v="2601"/>
    <n v="0.5"/>
    <x v="2"/>
    <x v="109"/>
  </r>
  <r>
    <x v="3"/>
    <n v="1128299"/>
    <x v="562"/>
    <x v="2"/>
    <x v="6"/>
    <x v="8"/>
    <x v="3"/>
    <n v="53"/>
    <x v="211"/>
    <x v="1286"/>
    <n v="2072.2999999999997"/>
    <n v="0.45999999999999996"/>
    <x v="2"/>
    <x v="102"/>
  </r>
  <r>
    <x v="3"/>
    <n v="1128299"/>
    <x v="563"/>
    <x v="2"/>
    <x v="6"/>
    <x v="8"/>
    <x v="4"/>
    <n v="64"/>
    <x v="41"/>
    <x v="1287"/>
    <n v="3168.0000000000009"/>
    <n v="0.66000000000000014"/>
    <x v="2"/>
    <x v="101"/>
  </r>
  <r>
    <x v="3"/>
    <n v="1128299"/>
    <x v="564"/>
    <x v="2"/>
    <x v="6"/>
    <x v="8"/>
    <x v="5"/>
    <n v="65"/>
    <x v="193"/>
    <x v="1288"/>
    <n v="2047.5000000000002"/>
    <n v="0.30000000000000004"/>
    <x v="2"/>
    <x v="124"/>
  </r>
  <r>
    <x v="3"/>
    <n v="1128299"/>
    <x v="565"/>
    <x v="2"/>
    <x v="6"/>
    <x v="8"/>
    <x v="0"/>
    <n v="52"/>
    <x v="42"/>
    <x v="1216"/>
    <n v="4290"/>
    <n v="0.55000000000000004"/>
    <x v="2"/>
    <x v="107"/>
  </r>
  <r>
    <x v="3"/>
    <n v="1128299"/>
    <x v="566"/>
    <x v="2"/>
    <x v="6"/>
    <x v="8"/>
    <x v="1"/>
    <n v="55"/>
    <x v="42"/>
    <x v="1289"/>
    <n v="3052.5"/>
    <n v="0.37"/>
    <x v="2"/>
    <x v="88"/>
  </r>
  <r>
    <x v="3"/>
    <n v="1128299"/>
    <x v="567"/>
    <x v="2"/>
    <x v="6"/>
    <x v="8"/>
    <x v="2"/>
    <n v="51"/>
    <x v="209"/>
    <x v="1290"/>
    <n v="3459.84"/>
    <n v="0.53"/>
    <x v="2"/>
    <x v="109"/>
  </r>
  <r>
    <x v="3"/>
    <n v="1128299"/>
    <x v="568"/>
    <x v="2"/>
    <x v="6"/>
    <x v="8"/>
    <x v="3"/>
    <n v="60"/>
    <x v="210"/>
    <x v="1291"/>
    <n v="3340.7999999999997"/>
    <n v="0.48"/>
    <x v="2"/>
    <x v="106"/>
  </r>
  <r>
    <x v="3"/>
    <n v="1128299"/>
    <x v="569"/>
    <x v="2"/>
    <x v="6"/>
    <x v="8"/>
    <x v="4"/>
    <n v="68"/>
    <x v="193"/>
    <x v="1292"/>
    <n v="4926.6000000000013"/>
    <n v="0.69000000000000017"/>
    <x v="2"/>
    <x v="105"/>
  </r>
  <r>
    <x v="3"/>
    <n v="1128299"/>
    <x v="570"/>
    <x v="2"/>
    <x v="6"/>
    <x v="8"/>
    <x v="5"/>
    <n v="73"/>
    <x v="242"/>
    <x v="1293"/>
    <n v="2941.9"/>
    <n v="0.31"/>
    <x v="2"/>
    <x v="134"/>
  </r>
  <r>
    <x v="3"/>
    <n v="1128299"/>
    <x v="571"/>
    <x v="2"/>
    <x v="6"/>
    <x v="8"/>
    <x v="0"/>
    <n v="59"/>
    <x v="126"/>
    <x v="963"/>
    <n v="6228.04"/>
    <n v="0.52"/>
    <x v="2"/>
    <x v="95"/>
  </r>
  <r>
    <x v="3"/>
    <n v="1128299"/>
    <x v="572"/>
    <x v="2"/>
    <x v="6"/>
    <x v="8"/>
    <x v="1"/>
    <n v="64"/>
    <x v="131"/>
    <x v="1219"/>
    <n v="4426.24"/>
    <n v="0.38"/>
    <x v="2"/>
    <x v="101"/>
  </r>
  <r>
    <x v="3"/>
    <n v="1128299"/>
    <x v="573"/>
    <x v="2"/>
    <x v="6"/>
    <x v="8"/>
    <x v="2"/>
    <n v="60"/>
    <x v="35"/>
    <x v="364"/>
    <n v="4125"/>
    <n v="0.55000000000000004"/>
    <x v="2"/>
    <x v="106"/>
  </r>
  <r>
    <x v="3"/>
    <n v="1128299"/>
    <x v="574"/>
    <x v="2"/>
    <x v="6"/>
    <x v="8"/>
    <x v="3"/>
    <n v="63"/>
    <x v="35"/>
    <x v="1294"/>
    <n v="3543.7499999999995"/>
    <n v="0.44999999999999996"/>
    <x v="2"/>
    <x v="121"/>
  </r>
  <r>
    <x v="3"/>
    <n v="1128299"/>
    <x v="575"/>
    <x v="2"/>
    <x v="6"/>
    <x v="8"/>
    <x v="4"/>
    <n v="68"/>
    <x v="202"/>
    <x v="1295"/>
    <n v="5239.4000000000015"/>
    <n v="0.67000000000000015"/>
    <x v="2"/>
    <x v="105"/>
  </r>
  <r>
    <x v="3"/>
    <n v="1128299"/>
    <x v="576"/>
    <x v="2"/>
    <x v="6"/>
    <x v="8"/>
    <x v="5"/>
    <n v="75"/>
    <x v="251"/>
    <x v="1296"/>
    <n v="3390.75"/>
    <n v="0.33"/>
    <x v="2"/>
    <x v="137"/>
  </r>
  <r>
    <x v="3"/>
    <n v="1128299"/>
    <x v="577"/>
    <x v="2"/>
    <x v="6"/>
    <x v="8"/>
    <x v="0"/>
    <n v="36"/>
    <x v="236"/>
    <x v="1297"/>
    <n v="1726.9199999999998"/>
    <n v="0.41"/>
    <x v="2"/>
    <x v="86"/>
  </r>
  <r>
    <x v="3"/>
    <n v="1128299"/>
    <x v="578"/>
    <x v="2"/>
    <x v="6"/>
    <x v="8"/>
    <x v="1"/>
    <n v="48"/>
    <x v="165"/>
    <x v="1298"/>
    <n v="2515.2000000000003"/>
    <n v="0.4"/>
    <x v="2"/>
    <x v="92"/>
  </r>
  <r>
    <x v="3"/>
    <n v="1128299"/>
    <x v="579"/>
    <x v="2"/>
    <x v="6"/>
    <x v="8"/>
    <x v="2"/>
    <n v="46"/>
    <x v="192"/>
    <x v="1013"/>
    <n v="2173.5"/>
    <n v="0.35"/>
    <x v="2"/>
    <x v="89"/>
  </r>
  <r>
    <x v="3"/>
    <n v="1128299"/>
    <x v="580"/>
    <x v="2"/>
    <x v="6"/>
    <x v="8"/>
    <x v="3"/>
    <n v="49"/>
    <x v="252"/>
    <x v="1299"/>
    <n v="1567.02"/>
    <n v="0.41"/>
    <x v="2"/>
    <x v="98"/>
  </r>
  <r>
    <x v="3"/>
    <n v="1128299"/>
    <x v="581"/>
    <x v="2"/>
    <x v="7"/>
    <x v="9"/>
    <x v="4"/>
    <n v="51"/>
    <x v="201"/>
    <x v="1300"/>
    <n v="1451.97"/>
    <n v="0.39"/>
    <x v="2"/>
    <x v="109"/>
  </r>
  <r>
    <x v="3"/>
    <n v="1128299"/>
    <x v="582"/>
    <x v="2"/>
    <x v="7"/>
    <x v="9"/>
    <x v="5"/>
    <n v="46"/>
    <x v="35"/>
    <x v="1301"/>
    <n v="1782.5"/>
    <n v="0.31"/>
    <x v="2"/>
    <x v="89"/>
  </r>
  <r>
    <x v="3"/>
    <n v="1128299"/>
    <x v="583"/>
    <x v="2"/>
    <x v="7"/>
    <x v="9"/>
    <x v="0"/>
    <n v="36"/>
    <x v="216"/>
    <x v="1302"/>
    <n v="2136.2399999999998"/>
    <n v="0.43"/>
    <x v="2"/>
    <x v="86"/>
  </r>
  <r>
    <x v="3"/>
    <n v="1128299"/>
    <x v="584"/>
    <x v="2"/>
    <x v="7"/>
    <x v="9"/>
    <x v="1"/>
    <n v="47"/>
    <x v="165"/>
    <x v="1303"/>
    <n v="2401.23"/>
    <n v="0.39"/>
    <x v="2"/>
    <x v="85"/>
  </r>
  <r>
    <x v="3"/>
    <n v="1128299"/>
    <x v="585"/>
    <x v="2"/>
    <x v="7"/>
    <x v="9"/>
    <x v="2"/>
    <n v="47"/>
    <x v="185"/>
    <x v="1304"/>
    <n v="2236.2600000000002"/>
    <n v="0.39"/>
    <x v="2"/>
    <x v="85"/>
  </r>
  <r>
    <x v="3"/>
    <n v="1128299"/>
    <x v="586"/>
    <x v="2"/>
    <x v="7"/>
    <x v="9"/>
    <x v="3"/>
    <n v="48"/>
    <x v="237"/>
    <x v="1305"/>
    <n v="1753.9199999999998"/>
    <n v="0.42"/>
    <x v="2"/>
    <x v="92"/>
  </r>
  <r>
    <x v="3"/>
    <n v="1128299"/>
    <x v="587"/>
    <x v="2"/>
    <x v="7"/>
    <x v="9"/>
    <x v="4"/>
    <n v="52"/>
    <x v="188"/>
    <x v="1306"/>
    <n v="1352"/>
    <n v="0.4"/>
    <x v="2"/>
    <x v="107"/>
  </r>
  <r>
    <x v="3"/>
    <n v="1128299"/>
    <x v="588"/>
    <x v="2"/>
    <x v="7"/>
    <x v="9"/>
    <x v="5"/>
    <n v="46"/>
    <x v="248"/>
    <x v="1307"/>
    <n v="1753.98"/>
    <n v="0.31"/>
    <x v="2"/>
    <x v="89"/>
  </r>
  <r>
    <x v="3"/>
    <n v="1128299"/>
    <x v="589"/>
    <x v="2"/>
    <x v="7"/>
    <x v="9"/>
    <x v="0"/>
    <n v="46"/>
    <x v="212"/>
    <x v="1308"/>
    <n v="3456.8999999999996"/>
    <n v="0.44999999999999996"/>
    <x v="2"/>
    <x v="89"/>
  </r>
  <r>
    <x v="3"/>
    <n v="1128299"/>
    <x v="590"/>
    <x v="2"/>
    <x v="7"/>
    <x v="9"/>
    <x v="1"/>
    <n v="58"/>
    <x v="202"/>
    <x v="1309"/>
    <n v="2401.1999999999998"/>
    <n v="0.36"/>
    <x v="2"/>
    <x v="91"/>
  </r>
  <r>
    <x v="3"/>
    <n v="1128299"/>
    <x v="591"/>
    <x v="2"/>
    <x v="7"/>
    <x v="9"/>
    <x v="2"/>
    <n v="60"/>
    <x v="202"/>
    <x v="1310"/>
    <n v="2760"/>
    <n v="0.4"/>
    <x v="2"/>
    <x v="106"/>
  </r>
  <r>
    <x v="3"/>
    <n v="1128299"/>
    <x v="592"/>
    <x v="2"/>
    <x v="7"/>
    <x v="9"/>
    <x v="3"/>
    <n v="64"/>
    <x v="211"/>
    <x v="1311"/>
    <n v="2284.7999999999997"/>
    <n v="0.42"/>
    <x v="2"/>
    <x v="101"/>
  </r>
  <r>
    <x v="3"/>
    <n v="1128299"/>
    <x v="593"/>
    <x v="2"/>
    <x v="7"/>
    <x v="9"/>
    <x v="4"/>
    <n v="69"/>
    <x v="219"/>
    <x v="1312"/>
    <n v="1206.1200000000001"/>
    <n v="0.38"/>
    <x v="2"/>
    <x v="122"/>
  </r>
  <r>
    <x v="3"/>
    <n v="1128299"/>
    <x v="594"/>
    <x v="2"/>
    <x v="7"/>
    <x v="9"/>
    <x v="5"/>
    <n v="62"/>
    <x v="193"/>
    <x v="1313"/>
    <n v="2213.4"/>
    <n v="0.34"/>
    <x v="2"/>
    <x v="104"/>
  </r>
  <r>
    <x v="3"/>
    <n v="1128299"/>
    <x v="595"/>
    <x v="2"/>
    <x v="7"/>
    <x v="9"/>
    <x v="0"/>
    <n v="68"/>
    <x v="160"/>
    <x v="1314"/>
    <n v="4787.2"/>
    <n v="0.44"/>
    <x v="2"/>
    <x v="105"/>
  </r>
  <r>
    <x v="3"/>
    <n v="1128299"/>
    <x v="596"/>
    <x v="2"/>
    <x v="7"/>
    <x v="9"/>
    <x v="1"/>
    <n v="71"/>
    <x v="246"/>
    <x v="1315"/>
    <n v="2436.7200000000003"/>
    <n v="0.39"/>
    <x v="2"/>
    <x v="132"/>
  </r>
  <r>
    <x v="3"/>
    <n v="1128299"/>
    <x v="597"/>
    <x v="2"/>
    <x v="7"/>
    <x v="9"/>
    <x v="2"/>
    <n v="74"/>
    <x v="196"/>
    <x v="1281"/>
    <n v="3463.2000000000003"/>
    <n v="0.39"/>
    <x v="2"/>
    <x v="135"/>
  </r>
  <r>
    <x v="3"/>
    <n v="1128299"/>
    <x v="598"/>
    <x v="2"/>
    <x v="7"/>
    <x v="9"/>
    <x v="3"/>
    <n v="55"/>
    <x v="228"/>
    <x v="1150"/>
    <n v="2079"/>
    <n v="0.42"/>
    <x v="2"/>
    <x v="88"/>
  </r>
  <r>
    <x v="3"/>
    <n v="1128299"/>
    <x v="599"/>
    <x v="2"/>
    <x v="7"/>
    <x v="9"/>
    <x v="4"/>
    <n v="59"/>
    <x v="195"/>
    <x v="1316"/>
    <n v="1321.6000000000001"/>
    <n v="0.4"/>
    <x v="2"/>
    <x v="95"/>
  </r>
  <r>
    <x v="3"/>
    <n v="1128299"/>
    <x v="600"/>
    <x v="2"/>
    <x v="7"/>
    <x v="9"/>
    <x v="5"/>
    <n v="78"/>
    <x v="246"/>
    <x v="1317"/>
    <n v="2196.48"/>
    <n v="0.32"/>
    <x v="2"/>
    <x v="133"/>
  </r>
  <r>
    <x v="3"/>
    <n v="1128299"/>
    <x v="601"/>
    <x v="2"/>
    <x v="7"/>
    <x v="9"/>
    <x v="0"/>
    <n v="55"/>
    <x v="241"/>
    <x v="1318"/>
    <n v="3720.75"/>
    <n v="0.41"/>
    <x v="2"/>
    <x v="88"/>
  </r>
  <r>
    <x v="3"/>
    <n v="1128299"/>
    <x v="602"/>
    <x v="2"/>
    <x v="7"/>
    <x v="9"/>
    <x v="1"/>
    <n v="60"/>
    <x v="243"/>
    <x v="1024"/>
    <n v="2462.4"/>
    <n v="0.38"/>
    <x v="2"/>
    <x v="106"/>
  </r>
  <r>
    <x v="3"/>
    <n v="1128299"/>
    <x v="603"/>
    <x v="2"/>
    <x v="7"/>
    <x v="9"/>
    <x v="2"/>
    <n v="61"/>
    <x v="196"/>
    <x v="1200"/>
    <n v="2781.6"/>
    <n v="0.38"/>
    <x v="2"/>
    <x v="103"/>
  </r>
  <r>
    <x v="3"/>
    <n v="1128299"/>
    <x v="604"/>
    <x v="2"/>
    <x v="7"/>
    <x v="9"/>
    <x v="3"/>
    <n v="59"/>
    <x v="228"/>
    <x v="1319"/>
    <n v="2336.4"/>
    <n v="0.44"/>
    <x v="2"/>
    <x v="95"/>
  </r>
  <r>
    <x v="3"/>
    <n v="1128299"/>
    <x v="605"/>
    <x v="2"/>
    <x v="7"/>
    <x v="9"/>
    <x v="4"/>
    <n v="60"/>
    <x v="239"/>
    <x v="1320"/>
    <n v="1185.5999999999999"/>
    <n v="0.38"/>
    <x v="2"/>
    <x v="106"/>
  </r>
  <r>
    <x v="3"/>
    <n v="1128299"/>
    <x v="606"/>
    <x v="2"/>
    <x v="7"/>
    <x v="9"/>
    <x v="5"/>
    <n v="75"/>
    <x v="35"/>
    <x v="1321"/>
    <n v="3093.75"/>
    <n v="0.33"/>
    <x v="2"/>
    <x v="137"/>
  </r>
  <r>
    <x v="3"/>
    <n v="1128299"/>
    <x v="607"/>
    <x v="2"/>
    <x v="7"/>
    <x v="9"/>
    <x v="0"/>
    <n v="71"/>
    <x v="49"/>
    <x v="1322"/>
    <n v="5814.9"/>
    <n v="0.42"/>
    <x v="2"/>
    <x v="132"/>
  </r>
  <r>
    <x v="3"/>
    <n v="1128299"/>
    <x v="608"/>
    <x v="2"/>
    <x v="7"/>
    <x v="9"/>
    <x v="1"/>
    <n v="74"/>
    <x v="143"/>
    <x v="1323"/>
    <n v="5147.4399999999996"/>
    <n v="0.37"/>
    <x v="2"/>
    <x v="135"/>
  </r>
  <r>
    <x v="3"/>
    <n v="1128299"/>
    <x v="609"/>
    <x v="2"/>
    <x v="7"/>
    <x v="9"/>
    <x v="2"/>
    <n v="72"/>
    <x v="134"/>
    <x v="1324"/>
    <n v="4459.68"/>
    <n v="0.38"/>
    <x v="2"/>
    <x v="120"/>
  </r>
  <r>
    <x v="3"/>
    <n v="1128299"/>
    <x v="610"/>
    <x v="2"/>
    <x v="7"/>
    <x v="9"/>
    <x v="3"/>
    <n v="75"/>
    <x v="35"/>
    <x v="1321"/>
    <n v="3750"/>
    <n v="0.4"/>
    <x v="2"/>
    <x v="137"/>
  </r>
  <r>
    <x v="3"/>
    <n v="1128299"/>
    <x v="611"/>
    <x v="2"/>
    <x v="7"/>
    <x v="9"/>
    <x v="4"/>
    <n v="82"/>
    <x v="193"/>
    <x v="1325"/>
    <n v="3357.9"/>
    <n v="0.39"/>
    <x v="2"/>
    <x v="138"/>
  </r>
  <r>
    <x v="3"/>
    <n v="1128299"/>
    <x v="612"/>
    <x v="2"/>
    <x v="7"/>
    <x v="9"/>
    <x v="5"/>
    <n v="98"/>
    <x v="131"/>
    <x v="1326"/>
    <n v="6064.2400000000007"/>
    <n v="0.34"/>
    <x v="2"/>
    <x v="139"/>
  </r>
  <r>
    <x v="3"/>
    <n v="1128299"/>
    <x v="613"/>
    <x v="2"/>
    <x v="7"/>
    <x v="9"/>
    <x v="0"/>
    <n v="73"/>
    <x v="101"/>
    <x v="1327"/>
    <n v="6978.8"/>
    <n v="0.4"/>
    <x v="2"/>
    <x v="134"/>
  </r>
  <r>
    <x v="3"/>
    <n v="1128299"/>
    <x v="614"/>
    <x v="2"/>
    <x v="7"/>
    <x v="9"/>
    <x v="1"/>
    <n v="82"/>
    <x v="131"/>
    <x v="1328"/>
    <n v="5372.6399999999994"/>
    <n v="0.36"/>
    <x v="2"/>
    <x v="138"/>
  </r>
  <r>
    <x v="3"/>
    <n v="1128299"/>
    <x v="615"/>
    <x v="2"/>
    <x v="7"/>
    <x v="9"/>
    <x v="2"/>
    <n v="78"/>
    <x v="36"/>
    <x v="1329"/>
    <n v="4777.5"/>
    <n v="0.35"/>
    <x v="2"/>
    <x v="133"/>
  </r>
  <r>
    <x v="3"/>
    <n v="1128299"/>
    <x v="616"/>
    <x v="2"/>
    <x v="7"/>
    <x v="9"/>
    <x v="3"/>
    <n v="78"/>
    <x v="251"/>
    <x v="1271"/>
    <n v="4381.2599999999993"/>
    <n v="0.41"/>
    <x v="2"/>
    <x v="133"/>
  </r>
  <r>
    <x v="3"/>
    <n v="1128299"/>
    <x v="617"/>
    <x v="2"/>
    <x v="7"/>
    <x v="9"/>
    <x v="4"/>
    <n v="77"/>
    <x v="179"/>
    <x v="1108"/>
    <n v="3880.7999999999997"/>
    <n v="0.35"/>
    <x v="2"/>
    <x v="140"/>
  </r>
  <r>
    <x v="3"/>
    <n v="1128299"/>
    <x v="618"/>
    <x v="2"/>
    <x v="7"/>
    <x v="9"/>
    <x v="5"/>
    <n v="95"/>
    <x v="155"/>
    <x v="1330"/>
    <n v="5153.75"/>
    <n v="0.35"/>
    <x v="2"/>
    <x v="141"/>
  </r>
  <r>
    <x v="3"/>
    <n v="1128299"/>
    <x v="619"/>
    <x v="2"/>
    <x v="7"/>
    <x v="9"/>
    <x v="0"/>
    <n v="80"/>
    <x v="146"/>
    <x v="1331"/>
    <n v="7811.9999999999991"/>
    <n v="0.44999999999999996"/>
    <x v="2"/>
    <x v="142"/>
  </r>
  <r>
    <x v="3"/>
    <n v="1128299"/>
    <x v="620"/>
    <x v="2"/>
    <x v="7"/>
    <x v="9"/>
    <x v="1"/>
    <n v="77"/>
    <x v="124"/>
    <x v="1332"/>
    <n v="6306.3"/>
    <n v="0.39"/>
    <x v="2"/>
    <x v="140"/>
  </r>
  <r>
    <x v="3"/>
    <n v="1128299"/>
    <x v="621"/>
    <x v="2"/>
    <x v="7"/>
    <x v="9"/>
    <x v="2"/>
    <n v="73"/>
    <x v="134"/>
    <x v="1333"/>
    <n v="4164.6499999999996"/>
    <n v="0.35"/>
    <x v="2"/>
    <x v="134"/>
  </r>
  <r>
    <x v="3"/>
    <n v="1128299"/>
    <x v="622"/>
    <x v="2"/>
    <x v="7"/>
    <x v="9"/>
    <x v="3"/>
    <n v="74"/>
    <x v="155"/>
    <x v="1334"/>
    <n v="5046.8"/>
    <n v="0.44"/>
    <x v="2"/>
    <x v="135"/>
  </r>
  <r>
    <x v="3"/>
    <n v="1128299"/>
    <x v="623"/>
    <x v="2"/>
    <x v="7"/>
    <x v="9"/>
    <x v="4"/>
    <n v="71"/>
    <x v="155"/>
    <x v="1335"/>
    <n v="4291.95"/>
    <n v="0.39"/>
    <x v="2"/>
    <x v="132"/>
  </r>
  <r>
    <x v="3"/>
    <n v="1128299"/>
    <x v="624"/>
    <x v="2"/>
    <x v="7"/>
    <x v="9"/>
    <x v="5"/>
    <n v="76"/>
    <x v="243"/>
    <x v="1284"/>
    <n v="2708.6400000000003"/>
    <n v="0.33"/>
    <x v="2"/>
    <x v="123"/>
  </r>
  <r>
    <x v="3"/>
    <n v="1128299"/>
    <x v="625"/>
    <x v="2"/>
    <x v="7"/>
    <x v="9"/>
    <x v="0"/>
    <n v="64"/>
    <x v="163"/>
    <x v="1336"/>
    <n v="4093.4399999999996"/>
    <n v="0.41"/>
    <x v="2"/>
    <x v="101"/>
  </r>
  <r>
    <x v="3"/>
    <n v="1128299"/>
    <x v="626"/>
    <x v="2"/>
    <x v="7"/>
    <x v="9"/>
    <x v="1"/>
    <n v="71"/>
    <x v="132"/>
    <x v="1337"/>
    <n v="4323.8999999999996"/>
    <n v="0.35"/>
    <x v="2"/>
    <x v="132"/>
  </r>
  <r>
    <x v="3"/>
    <n v="1128299"/>
    <x v="627"/>
    <x v="2"/>
    <x v="7"/>
    <x v="9"/>
    <x v="2"/>
    <n v="63"/>
    <x v="192"/>
    <x v="1274"/>
    <n v="3146.85"/>
    <n v="0.37"/>
    <x v="2"/>
    <x v="121"/>
  </r>
  <r>
    <x v="3"/>
    <n v="1128299"/>
    <x v="628"/>
    <x v="2"/>
    <x v="7"/>
    <x v="9"/>
    <x v="3"/>
    <n v="67"/>
    <x v="205"/>
    <x v="1338"/>
    <n v="3001.6000000000004"/>
    <n v="0.4"/>
    <x v="2"/>
    <x v="125"/>
  </r>
  <r>
    <x v="3"/>
    <n v="1128299"/>
    <x v="629"/>
    <x v="2"/>
    <x v="7"/>
    <x v="9"/>
    <x v="4"/>
    <n v="72"/>
    <x v="215"/>
    <x v="1339"/>
    <n v="3196.8"/>
    <n v="0.4"/>
    <x v="2"/>
    <x v="120"/>
  </r>
  <r>
    <x v="3"/>
    <n v="1128299"/>
    <x v="67"/>
    <x v="2"/>
    <x v="7"/>
    <x v="9"/>
    <x v="5"/>
    <n v="62"/>
    <x v="161"/>
    <x v="1340"/>
    <n v="2452.1"/>
    <n v="0.35"/>
    <x v="2"/>
    <x v="104"/>
  </r>
  <r>
    <x v="3"/>
    <n v="1128299"/>
    <x v="68"/>
    <x v="2"/>
    <x v="7"/>
    <x v="9"/>
    <x v="0"/>
    <n v="58"/>
    <x v="197"/>
    <x v="1203"/>
    <n v="3456.8"/>
    <n v="0.4"/>
    <x v="2"/>
    <x v="91"/>
  </r>
  <r>
    <x v="3"/>
    <n v="1128299"/>
    <x v="69"/>
    <x v="2"/>
    <x v="7"/>
    <x v="9"/>
    <x v="1"/>
    <n v="64"/>
    <x v="216"/>
    <x v="1341"/>
    <n v="3267.84"/>
    <n v="0.37"/>
    <x v="2"/>
    <x v="101"/>
  </r>
  <r>
    <x v="3"/>
    <n v="1128299"/>
    <x v="70"/>
    <x v="2"/>
    <x v="7"/>
    <x v="9"/>
    <x v="2"/>
    <n v="56"/>
    <x v="161"/>
    <x v="1342"/>
    <n v="2278.08"/>
    <n v="0.36"/>
    <x v="2"/>
    <x v="97"/>
  </r>
  <r>
    <x v="3"/>
    <n v="1128299"/>
    <x v="71"/>
    <x v="2"/>
    <x v="7"/>
    <x v="9"/>
    <x v="3"/>
    <n v="58"/>
    <x v="230"/>
    <x v="1343"/>
    <n v="2500.96"/>
    <n v="0.44"/>
    <x v="2"/>
    <x v="91"/>
  </r>
  <r>
    <x v="3"/>
    <n v="1128299"/>
    <x v="72"/>
    <x v="2"/>
    <x v="7"/>
    <x v="9"/>
    <x v="4"/>
    <n v="69"/>
    <x v="198"/>
    <x v="1344"/>
    <n v="2270.1"/>
    <n v="0.35"/>
    <x v="2"/>
    <x v="122"/>
  </r>
  <r>
    <x v="3"/>
    <n v="1128299"/>
    <x v="73"/>
    <x v="2"/>
    <x v="7"/>
    <x v="9"/>
    <x v="5"/>
    <n v="71"/>
    <x v="253"/>
    <x v="1345"/>
    <n v="2509.85"/>
    <n v="0.35"/>
    <x v="2"/>
    <x v="132"/>
  </r>
  <r>
    <x v="3"/>
    <n v="1128299"/>
    <x v="74"/>
    <x v="2"/>
    <x v="7"/>
    <x v="9"/>
    <x v="0"/>
    <n v="54"/>
    <x v="244"/>
    <x v="1346"/>
    <n v="3849.12"/>
    <n v="0.44"/>
    <x v="2"/>
    <x v="99"/>
  </r>
  <r>
    <x v="3"/>
    <n v="1128299"/>
    <x v="75"/>
    <x v="2"/>
    <x v="7"/>
    <x v="9"/>
    <x v="1"/>
    <n v="60"/>
    <x v="143"/>
    <x v="1347"/>
    <n v="4173.6000000000004"/>
    <n v="0.37"/>
    <x v="2"/>
    <x v="106"/>
  </r>
  <r>
    <x v="3"/>
    <n v="1128299"/>
    <x v="76"/>
    <x v="2"/>
    <x v="7"/>
    <x v="9"/>
    <x v="2"/>
    <n v="54"/>
    <x v="168"/>
    <x v="1348"/>
    <n v="2477.52"/>
    <n v="0.37"/>
    <x v="2"/>
    <x v="99"/>
  </r>
  <r>
    <x v="3"/>
    <n v="1128299"/>
    <x v="77"/>
    <x v="2"/>
    <x v="7"/>
    <x v="9"/>
    <x v="3"/>
    <n v="69"/>
    <x v="236"/>
    <x v="1349"/>
    <n v="3471.39"/>
    <n v="0.43"/>
    <x v="2"/>
    <x v="122"/>
  </r>
  <r>
    <x v="3"/>
    <n v="1128299"/>
    <x v="78"/>
    <x v="2"/>
    <x v="7"/>
    <x v="9"/>
    <x v="4"/>
    <n v="85"/>
    <x v="202"/>
    <x v="1350"/>
    <n v="3910"/>
    <n v="0.4"/>
    <x v="2"/>
    <x v="143"/>
  </r>
  <r>
    <x v="3"/>
    <n v="1128299"/>
    <x v="79"/>
    <x v="2"/>
    <x v="7"/>
    <x v="9"/>
    <x v="5"/>
    <n v="88"/>
    <x v="216"/>
    <x v="1351"/>
    <n v="3764.64"/>
    <n v="0.31"/>
    <x v="2"/>
    <x v="144"/>
  </r>
  <r>
    <x v="3"/>
    <n v="1128299"/>
    <x v="80"/>
    <x v="2"/>
    <x v="7"/>
    <x v="9"/>
    <x v="0"/>
    <n v="78"/>
    <x v="143"/>
    <x v="1352"/>
    <n v="5865.6"/>
    <n v="0.4"/>
    <x v="2"/>
    <x v="133"/>
  </r>
  <r>
    <x v="3"/>
    <n v="1128299"/>
    <x v="81"/>
    <x v="2"/>
    <x v="7"/>
    <x v="9"/>
    <x v="1"/>
    <n v="77"/>
    <x v="49"/>
    <x v="1353"/>
    <n v="5705.7"/>
    <n v="0.38"/>
    <x v="2"/>
    <x v="140"/>
  </r>
  <r>
    <x v="3"/>
    <n v="1128299"/>
    <x v="82"/>
    <x v="2"/>
    <x v="7"/>
    <x v="9"/>
    <x v="2"/>
    <n v="73"/>
    <x v="216"/>
    <x v="1354"/>
    <n v="3928.86"/>
    <n v="0.39"/>
    <x v="2"/>
    <x v="134"/>
  </r>
  <r>
    <x v="3"/>
    <n v="1128299"/>
    <x v="83"/>
    <x v="2"/>
    <x v="7"/>
    <x v="9"/>
    <x v="3"/>
    <n v="76"/>
    <x v="216"/>
    <x v="1355"/>
    <n v="4509.84"/>
    <n v="0.43"/>
    <x v="2"/>
    <x v="123"/>
  </r>
  <r>
    <x v="3"/>
    <n v="1128299"/>
    <x v="84"/>
    <x v="2"/>
    <x v="7"/>
    <x v="9"/>
    <x v="4"/>
    <n v="82"/>
    <x v="247"/>
    <x v="1356"/>
    <n v="4144.28"/>
    <n v="0.38"/>
    <x v="2"/>
    <x v="138"/>
  </r>
  <r>
    <x v="3"/>
    <n v="1128299"/>
    <x v="85"/>
    <x v="2"/>
    <x v="7"/>
    <x v="9"/>
    <x v="5"/>
    <n v="86"/>
    <x v="42"/>
    <x v="1357"/>
    <n v="4386"/>
    <n v="0.34"/>
    <x v="2"/>
    <x v="145"/>
  </r>
  <r>
    <x v="0"/>
    <n v="1185732"/>
    <x v="86"/>
    <x v="2"/>
    <x v="7"/>
    <x v="9"/>
    <x v="0"/>
    <n v="44"/>
    <x v="118"/>
    <x v="1358"/>
    <n v="6606.6"/>
    <n v="0.55000000000000004"/>
    <x v="2"/>
    <x v="90"/>
  </r>
  <r>
    <x v="0"/>
    <n v="1185732"/>
    <x v="87"/>
    <x v="2"/>
    <x v="7"/>
    <x v="9"/>
    <x v="1"/>
    <n v="41"/>
    <x v="166"/>
    <x v="1359"/>
    <n v="4439.8900000000003"/>
    <n v="0.49"/>
    <x v="2"/>
    <x v="87"/>
  </r>
  <r>
    <x v="0"/>
    <n v="1185732"/>
    <x v="88"/>
    <x v="2"/>
    <x v="7"/>
    <x v="9"/>
    <x v="2"/>
    <n v="34"/>
    <x v="98"/>
    <x v="1295"/>
    <n v="3049.8"/>
    <n v="0.39"/>
    <x v="2"/>
    <x v="111"/>
  </r>
  <r>
    <x v="0"/>
    <n v="1185732"/>
    <x v="89"/>
    <x v="2"/>
    <x v="7"/>
    <x v="9"/>
    <x v="3"/>
    <n v="38"/>
    <x v="36"/>
    <x v="1360"/>
    <n v="2660"/>
    <n v="0.4"/>
    <x v="2"/>
    <x v="115"/>
  </r>
  <r>
    <x v="0"/>
    <n v="1185732"/>
    <x v="90"/>
    <x v="4"/>
    <x v="8"/>
    <x v="10"/>
    <x v="4"/>
    <n v="50"/>
    <x v="49"/>
    <x v="1361"/>
    <n v="4875"/>
    <n v="0.5"/>
    <x v="2"/>
    <x v="100"/>
  </r>
  <r>
    <x v="0"/>
    <n v="1185732"/>
    <x v="91"/>
    <x v="4"/>
    <x v="8"/>
    <x v="10"/>
    <x v="5"/>
    <n v="41"/>
    <x v="87"/>
    <x v="736"/>
    <n v="6278.74"/>
    <n v="0.62"/>
    <x v="2"/>
    <x v="87"/>
  </r>
  <r>
    <x v="0"/>
    <n v="1185732"/>
    <x v="92"/>
    <x v="4"/>
    <x v="8"/>
    <x v="10"/>
    <x v="0"/>
    <n v="43"/>
    <x v="106"/>
    <x v="1362"/>
    <n v="7818.6900000000005"/>
    <n v="0.57000000000000006"/>
    <x v="2"/>
    <x v="94"/>
  </r>
  <r>
    <x v="0"/>
    <n v="1185732"/>
    <x v="93"/>
    <x v="4"/>
    <x v="8"/>
    <x v="10"/>
    <x v="1"/>
    <n v="43"/>
    <x v="49"/>
    <x v="936"/>
    <n v="4108.6499999999996"/>
    <n v="0.49"/>
    <x v="2"/>
    <x v="94"/>
  </r>
  <r>
    <x v="0"/>
    <n v="1185732"/>
    <x v="94"/>
    <x v="4"/>
    <x v="8"/>
    <x v="10"/>
    <x v="2"/>
    <n v="32"/>
    <x v="142"/>
    <x v="1363"/>
    <n v="2918.4"/>
    <n v="0.38"/>
    <x v="2"/>
    <x v="114"/>
  </r>
  <r>
    <x v="3"/>
    <n v="1185732"/>
    <x v="95"/>
    <x v="4"/>
    <x v="8"/>
    <x v="10"/>
    <x v="3"/>
    <n v="38"/>
    <x v="138"/>
    <x v="1101"/>
    <n v="2825.68"/>
    <n v="0.44"/>
    <x v="2"/>
    <x v="115"/>
  </r>
  <r>
    <x v="0"/>
    <n v="1185732"/>
    <x v="96"/>
    <x v="4"/>
    <x v="8"/>
    <x v="10"/>
    <x v="4"/>
    <n v="53"/>
    <x v="153"/>
    <x v="1364"/>
    <n v="5545.92"/>
    <n v="0.48"/>
    <x v="2"/>
    <x v="102"/>
  </r>
  <r>
    <x v="0"/>
    <n v="1185732"/>
    <x v="97"/>
    <x v="4"/>
    <x v="8"/>
    <x v="10"/>
    <x v="5"/>
    <n v="41"/>
    <x v="166"/>
    <x v="1359"/>
    <n v="5889.6500000000005"/>
    <n v="0.65"/>
    <x v="2"/>
    <x v="87"/>
  </r>
  <r>
    <x v="0"/>
    <n v="1185732"/>
    <x v="98"/>
    <x v="4"/>
    <x v="8"/>
    <x v="10"/>
    <x v="0"/>
    <n v="41"/>
    <x v="114"/>
    <x v="1365"/>
    <n v="6592.8"/>
    <n v="0.6"/>
    <x v="2"/>
    <x v="87"/>
  </r>
  <r>
    <x v="0"/>
    <n v="1185732"/>
    <x v="99"/>
    <x v="4"/>
    <x v="8"/>
    <x v="10"/>
    <x v="1"/>
    <n v="42"/>
    <x v="37"/>
    <x v="1366"/>
    <n v="4536"/>
    <n v="0.48"/>
    <x v="2"/>
    <x v="119"/>
  </r>
  <r>
    <x v="0"/>
    <n v="1185732"/>
    <x v="100"/>
    <x v="4"/>
    <x v="8"/>
    <x v="10"/>
    <x v="2"/>
    <n v="32"/>
    <x v="146"/>
    <x v="1367"/>
    <n v="2430.3999999999996"/>
    <n v="0.35"/>
    <x v="2"/>
    <x v="114"/>
  </r>
  <r>
    <x v="0"/>
    <n v="1185732"/>
    <x v="101"/>
    <x v="4"/>
    <x v="8"/>
    <x v="10"/>
    <x v="3"/>
    <n v="36"/>
    <x v="36"/>
    <x v="848"/>
    <n v="2520"/>
    <n v="0.4"/>
    <x v="2"/>
    <x v="86"/>
  </r>
  <r>
    <x v="0"/>
    <n v="1185732"/>
    <x v="102"/>
    <x v="4"/>
    <x v="8"/>
    <x v="10"/>
    <x v="4"/>
    <n v="53"/>
    <x v="131"/>
    <x v="1368"/>
    <n v="4437.16"/>
    <n v="0.45999999999999996"/>
    <x v="2"/>
    <x v="102"/>
  </r>
  <r>
    <x v="0"/>
    <n v="1185732"/>
    <x v="103"/>
    <x v="4"/>
    <x v="8"/>
    <x v="10"/>
    <x v="5"/>
    <n v="42"/>
    <x v="37"/>
    <x v="1366"/>
    <n v="6048"/>
    <n v="0.64"/>
    <x v="2"/>
    <x v="119"/>
  </r>
  <r>
    <x v="0"/>
    <n v="1185732"/>
    <x v="53"/>
    <x v="4"/>
    <x v="8"/>
    <x v="10"/>
    <x v="0"/>
    <n v="42"/>
    <x v="254"/>
    <x v="1369"/>
    <n v="6236.1600000000008"/>
    <n v="0.58000000000000007"/>
    <x v="2"/>
    <x v="119"/>
  </r>
  <r>
    <x v="0"/>
    <n v="1185732"/>
    <x v="53"/>
    <x v="4"/>
    <x v="8"/>
    <x v="10"/>
    <x v="1"/>
    <n v="41"/>
    <x v="124"/>
    <x v="1325"/>
    <n v="4305"/>
    <n v="0.5"/>
    <x v="2"/>
    <x v="87"/>
  </r>
  <r>
    <x v="3"/>
    <n v="1185732"/>
    <x v="53"/>
    <x v="4"/>
    <x v="8"/>
    <x v="10"/>
    <x v="2"/>
    <n v="32"/>
    <x v="126"/>
    <x v="931"/>
    <n v="2598.4"/>
    <n v="0.4"/>
    <x v="2"/>
    <x v="114"/>
  </r>
  <r>
    <x v="3"/>
    <n v="1185732"/>
    <x v="53"/>
    <x v="4"/>
    <x v="8"/>
    <x v="10"/>
    <x v="3"/>
    <n v="38"/>
    <x v="133"/>
    <x v="838"/>
    <n v="3231.8999999999996"/>
    <n v="0.44999999999999996"/>
    <x v="2"/>
    <x v="115"/>
  </r>
  <r>
    <x v="3"/>
    <n v="1185732"/>
    <x v="53"/>
    <x v="4"/>
    <x v="8"/>
    <x v="10"/>
    <x v="4"/>
    <n v="52"/>
    <x v="130"/>
    <x v="888"/>
    <n v="4586.3999999999996"/>
    <n v="0.44999999999999996"/>
    <x v="2"/>
    <x v="107"/>
  </r>
  <r>
    <x v="3"/>
    <n v="1185732"/>
    <x v="53"/>
    <x v="4"/>
    <x v="8"/>
    <x v="10"/>
    <x v="5"/>
    <n v="44"/>
    <x v="159"/>
    <x v="1370"/>
    <n v="5491.2"/>
    <n v="0.6"/>
    <x v="2"/>
    <x v="90"/>
  </r>
  <r>
    <x v="3"/>
    <n v="1185732"/>
    <x v="53"/>
    <x v="4"/>
    <x v="8"/>
    <x v="10"/>
    <x v="0"/>
    <n v="52"/>
    <x v="48"/>
    <x v="1371"/>
    <n v="8736"/>
    <n v="0.56000000000000005"/>
    <x v="2"/>
    <x v="107"/>
  </r>
  <r>
    <x v="3"/>
    <n v="1185732"/>
    <x v="53"/>
    <x v="4"/>
    <x v="8"/>
    <x v="10"/>
    <x v="1"/>
    <n v="54"/>
    <x v="145"/>
    <x v="1372"/>
    <n v="5238"/>
    <n v="0.5"/>
    <x v="2"/>
    <x v="99"/>
  </r>
  <r>
    <x v="3"/>
    <n v="1185732"/>
    <x v="53"/>
    <x v="4"/>
    <x v="8"/>
    <x v="10"/>
    <x v="2"/>
    <n v="47"/>
    <x v="143"/>
    <x v="1373"/>
    <n v="3269.32"/>
    <n v="0.37"/>
    <x v="2"/>
    <x v="85"/>
  </r>
  <r>
    <x v="3"/>
    <n v="1185732"/>
    <x v="53"/>
    <x v="4"/>
    <x v="8"/>
    <x v="10"/>
    <x v="3"/>
    <n v="49"/>
    <x v="36"/>
    <x v="948"/>
    <n v="3687.25"/>
    <n v="0.43"/>
    <x v="2"/>
    <x v="98"/>
  </r>
  <r>
    <x v="3"/>
    <n v="1185732"/>
    <x v="53"/>
    <x v="4"/>
    <x v="8"/>
    <x v="10"/>
    <x v="4"/>
    <n v="58"/>
    <x v="130"/>
    <x v="1238"/>
    <n v="5342.96"/>
    <n v="0.47"/>
    <x v="2"/>
    <x v="91"/>
  </r>
  <r>
    <x v="3"/>
    <n v="1185732"/>
    <x v="53"/>
    <x v="4"/>
    <x v="8"/>
    <x v="10"/>
    <x v="5"/>
    <n v="64"/>
    <x v="154"/>
    <x v="1374"/>
    <n v="10158.08"/>
    <n v="0.64"/>
    <x v="2"/>
    <x v="101"/>
  </r>
  <r>
    <x v="3"/>
    <n v="1185732"/>
    <x v="53"/>
    <x v="4"/>
    <x v="8"/>
    <x v="10"/>
    <x v="0"/>
    <n v="55"/>
    <x v="94"/>
    <x v="1375"/>
    <n v="9410.5000000000018"/>
    <n v="0.59000000000000008"/>
    <x v="2"/>
    <x v="88"/>
  </r>
  <r>
    <x v="3"/>
    <n v="1185732"/>
    <x v="53"/>
    <x v="4"/>
    <x v="8"/>
    <x v="10"/>
    <x v="1"/>
    <n v="54"/>
    <x v="92"/>
    <x v="1376"/>
    <n v="5450.76"/>
    <n v="0.49"/>
    <x v="2"/>
    <x v="99"/>
  </r>
  <r>
    <x v="3"/>
    <n v="1185732"/>
    <x v="118"/>
    <x v="4"/>
    <x v="8"/>
    <x v="10"/>
    <x v="2"/>
    <n v="49"/>
    <x v="159"/>
    <x v="888"/>
    <n v="3567.2"/>
    <n v="0.35"/>
    <x v="2"/>
    <x v="98"/>
  </r>
  <r>
    <x v="3"/>
    <n v="1185732"/>
    <x v="119"/>
    <x v="4"/>
    <x v="8"/>
    <x v="10"/>
    <x v="3"/>
    <n v="47"/>
    <x v="146"/>
    <x v="1377"/>
    <n v="4079.6000000000004"/>
    <n v="0.4"/>
    <x v="2"/>
    <x v="85"/>
  </r>
  <r>
    <x v="3"/>
    <n v="1185732"/>
    <x v="120"/>
    <x v="4"/>
    <x v="8"/>
    <x v="10"/>
    <x v="4"/>
    <n v="62"/>
    <x v="148"/>
    <x v="1378"/>
    <n v="7078.54"/>
    <n v="0.49"/>
    <x v="2"/>
    <x v="104"/>
  </r>
  <r>
    <x v="3"/>
    <n v="1185732"/>
    <x v="121"/>
    <x v="4"/>
    <x v="8"/>
    <x v="10"/>
    <x v="5"/>
    <n v="63"/>
    <x v="96"/>
    <x v="1379"/>
    <n v="10606.050000000001"/>
    <n v="0.65"/>
    <x v="2"/>
    <x v="121"/>
  </r>
  <r>
    <x v="3"/>
    <n v="1185732"/>
    <x v="122"/>
    <x v="4"/>
    <x v="8"/>
    <x v="10"/>
    <x v="0"/>
    <n v="60"/>
    <x v="117"/>
    <x v="786"/>
    <n v="10764"/>
    <n v="0.6"/>
    <x v="2"/>
    <x v="106"/>
  </r>
  <r>
    <x v="3"/>
    <n v="1185732"/>
    <x v="123"/>
    <x v="4"/>
    <x v="8"/>
    <x v="10"/>
    <x v="1"/>
    <n v="57"/>
    <x v="37"/>
    <x v="1380"/>
    <n v="5899.4999999999991"/>
    <n v="0.45999999999999996"/>
    <x v="2"/>
    <x v="126"/>
  </r>
  <r>
    <x v="3"/>
    <n v="1185732"/>
    <x v="124"/>
    <x v="4"/>
    <x v="8"/>
    <x v="10"/>
    <x v="2"/>
    <n v="50"/>
    <x v="102"/>
    <x v="1381"/>
    <n v="3977.5"/>
    <n v="0.37"/>
    <x v="2"/>
    <x v="100"/>
  </r>
  <r>
    <x v="3"/>
    <n v="1185732"/>
    <x v="125"/>
    <x v="4"/>
    <x v="8"/>
    <x v="10"/>
    <x v="3"/>
    <n v="53"/>
    <x v="148"/>
    <x v="1382"/>
    <n v="5310.07"/>
    <n v="0.43"/>
    <x v="2"/>
    <x v="102"/>
  </r>
  <r>
    <x v="3"/>
    <n v="1185732"/>
    <x v="126"/>
    <x v="4"/>
    <x v="8"/>
    <x v="10"/>
    <x v="4"/>
    <n v="61"/>
    <x v="159"/>
    <x v="1383"/>
    <n v="6217.12"/>
    <n v="0.49"/>
    <x v="2"/>
    <x v="103"/>
  </r>
  <r>
    <x v="3"/>
    <n v="1185732"/>
    <x v="127"/>
    <x v="4"/>
    <x v="8"/>
    <x v="10"/>
    <x v="5"/>
    <n v="67"/>
    <x v="255"/>
    <x v="1384"/>
    <n v="10626.2"/>
    <n v="0.65"/>
    <x v="2"/>
    <x v="125"/>
  </r>
  <r>
    <x v="3"/>
    <n v="1185732"/>
    <x v="630"/>
    <x v="4"/>
    <x v="8"/>
    <x v="10"/>
    <x v="0"/>
    <n v="60"/>
    <x v="256"/>
    <x v="1385"/>
    <n v="10396.800000000001"/>
    <n v="0.57000000000000006"/>
    <x v="2"/>
    <x v="106"/>
  </r>
  <r>
    <x v="3"/>
    <n v="1185732"/>
    <x v="631"/>
    <x v="4"/>
    <x v="8"/>
    <x v="10"/>
    <x v="1"/>
    <n v="55"/>
    <x v="100"/>
    <x v="766"/>
    <n v="6236.9999999999991"/>
    <n v="0.44999999999999996"/>
    <x v="2"/>
    <x v="88"/>
  </r>
  <r>
    <x v="3"/>
    <n v="1185732"/>
    <x v="632"/>
    <x v="4"/>
    <x v="8"/>
    <x v="10"/>
    <x v="2"/>
    <n v="53"/>
    <x v="108"/>
    <x v="1386"/>
    <n v="4529.91"/>
    <n v="0.37"/>
    <x v="2"/>
    <x v="102"/>
  </r>
  <r>
    <x v="0"/>
    <n v="1185732"/>
    <x v="633"/>
    <x v="4"/>
    <x v="8"/>
    <x v="10"/>
    <x v="3"/>
    <n v="44"/>
    <x v="148"/>
    <x v="1387"/>
    <n v="4100.8"/>
    <n v="0.4"/>
    <x v="2"/>
    <x v="90"/>
  </r>
  <r>
    <x v="0"/>
    <n v="1185732"/>
    <x v="634"/>
    <x v="4"/>
    <x v="8"/>
    <x v="10"/>
    <x v="4"/>
    <n v="52"/>
    <x v="37"/>
    <x v="910"/>
    <n v="5264.9999999999991"/>
    <n v="0.44999999999999996"/>
    <x v="2"/>
    <x v="107"/>
  </r>
  <r>
    <x v="0"/>
    <n v="1185732"/>
    <x v="635"/>
    <x v="4"/>
    <x v="8"/>
    <x v="10"/>
    <x v="5"/>
    <n v="56"/>
    <x v="104"/>
    <x v="1388"/>
    <n v="9496.48"/>
    <n v="0.61"/>
    <x v="2"/>
    <x v="97"/>
  </r>
  <r>
    <x v="0"/>
    <n v="1185732"/>
    <x v="636"/>
    <x v="4"/>
    <x v="8"/>
    <x v="10"/>
    <x v="0"/>
    <n v="53"/>
    <x v="257"/>
    <x v="1389"/>
    <n v="8278.6"/>
    <n v="0.55000000000000004"/>
    <x v="2"/>
    <x v="102"/>
  </r>
  <r>
    <x v="0"/>
    <n v="1185732"/>
    <x v="637"/>
    <x v="4"/>
    <x v="8"/>
    <x v="10"/>
    <x v="1"/>
    <n v="46"/>
    <x v="128"/>
    <x v="1390"/>
    <n v="5278.4999999999991"/>
    <n v="0.44999999999999996"/>
    <x v="2"/>
    <x v="89"/>
  </r>
  <r>
    <x v="2"/>
    <n v="1185732"/>
    <x v="638"/>
    <x v="4"/>
    <x v="8"/>
    <x v="10"/>
    <x v="2"/>
    <n v="41"/>
    <x v="37"/>
    <x v="1391"/>
    <n v="3413.25"/>
    <n v="0.37"/>
    <x v="2"/>
    <x v="87"/>
  </r>
  <r>
    <x v="2"/>
    <n v="1185732"/>
    <x v="639"/>
    <x v="4"/>
    <x v="8"/>
    <x v="10"/>
    <x v="3"/>
    <n v="42"/>
    <x v="124"/>
    <x v="1392"/>
    <n v="3792.6"/>
    <n v="0.43"/>
    <x v="2"/>
    <x v="119"/>
  </r>
  <r>
    <x v="2"/>
    <n v="1185732"/>
    <x v="640"/>
    <x v="4"/>
    <x v="8"/>
    <x v="10"/>
    <x v="4"/>
    <n v="50"/>
    <x v="124"/>
    <x v="922"/>
    <n v="5250"/>
    <n v="0.5"/>
    <x v="2"/>
    <x v="100"/>
  </r>
  <r>
    <x v="2"/>
    <n v="1185732"/>
    <x v="641"/>
    <x v="4"/>
    <x v="8"/>
    <x v="10"/>
    <x v="5"/>
    <n v="55"/>
    <x v="149"/>
    <x v="1393"/>
    <n v="7726.95"/>
    <n v="0.63"/>
    <x v="2"/>
    <x v="88"/>
  </r>
  <r>
    <x v="2"/>
    <n v="1185732"/>
    <x v="642"/>
    <x v="4"/>
    <x v="8"/>
    <x v="10"/>
    <x v="0"/>
    <n v="56"/>
    <x v="83"/>
    <x v="1394"/>
    <n v="9072"/>
    <n v="0.6"/>
    <x v="2"/>
    <x v="97"/>
  </r>
  <r>
    <x v="2"/>
    <n v="1185732"/>
    <x v="643"/>
    <x v="4"/>
    <x v="8"/>
    <x v="10"/>
    <x v="1"/>
    <n v="47"/>
    <x v="102"/>
    <x v="1395"/>
    <n v="4547.25"/>
    <n v="0.44999999999999996"/>
    <x v="2"/>
    <x v="85"/>
  </r>
  <r>
    <x v="2"/>
    <n v="1185732"/>
    <x v="644"/>
    <x v="4"/>
    <x v="8"/>
    <x v="10"/>
    <x v="2"/>
    <n v="47"/>
    <x v="126"/>
    <x v="1396"/>
    <n v="3720.9900000000002"/>
    <n v="0.39"/>
    <x v="2"/>
    <x v="85"/>
  </r>
  <r>
    <x v="2"/>
    <n v="1185732"/>
    <x v="645"/>
    <x v="4"/>
    <x v="8"/>
    <x v="10"/>
    <x v="3"/>
    <n v="45"/>
    <x v="131"/>
    <x v="854"/>
    <n v="3603.6"/>
    <n v="0.44"/>
    <x v="2"/>
    <x v="96"/>
  </r>
  <r>
    <x v="2"/>
    <n v="1185732"/>
    <x v="646"/>
    <x v="4"/>
    <x v="8"/>
    <x v="10"/>
    <x v="4"/>
    <n v="57"/>
    <x v="133"/>
    <x v="1397"/>
    <n v="5386.5"/>
    <n v="0.5"/>
    <x v="2"/>
    <x v="126"/>
  </r>
  <r>
    <x v="2"/>
    <n v="1185732"/>
    <x v="647"/>
    <x v="4"/>
    <x v="8"/>
    <x v="10"/>
    <x v="5"/>
    <n v="59"/>
    <x v="149"/>
    <x v="1112"/>
    <n v="8552.0500000000011"/>
    <n v="0.65"/>
    <x v="2"/>
    <x v="95"/>
  </r>
  <r>
    <x v="2"/>
    <n v="1185732"/>
    <x v="648"/>
    <x v="4"/>
    <x v="8"/>
    <x v="10"/>
    <x v="0"/>
    <n v="56"/>
    <x v="255"/>
    <x v="1398"/>
    <n v="7925.1200000000008"/>
    <n v="0.58000000000000007"/>
    <x v="2"/>
    <x v="97"/>
  </r>
  <r>
    <x v="2"/>
    <n v="1185732"/>
    <x v="649"/>
    <x v="4"/>
    <x v="8"/>
    <x v="10"/>
    <x v="1"/>
    <n v="49"/>
    <x v="167"/>
    <x v="974"/>
    <n v="5268.48"/>
    <n v="0.48"/>
    <x v="2"/>
    <x v="98"/>
  </r>
  <r>
    <x v="2"/>
    <n v="1185732"/>
    <x v="650"/>
    <x v="4"/>
    <x v="8"/>
    <x v="10"/>
    <x v="2"/>
    <n v="46"/>
    <x v="167"/>
    <x v="1399"/>
    <n v="3812.48"/>
    <n v="0.37"/>
    <x v="2"/>
    <x v="89"/>
  </r>
  <r>
    <x v="2"/>
    <n v="1185732"/>
    <x v="651"/>
    <x v="4"/>
    <x v="8"/>
    <x v="10"/>
    <x v="3"/>
    <n v="49"/>
    <x v="158"/>
    <x v="1400"/>
    <n v="4355.12"/>
    <n v="0.44"/>
    <x v="2"/>
    <x v="98"/>
  </r>
  <r>
    <x v="2"/>
    <n v="1185732"/>
    <x v="652"/>
    <x v="4"/>
    <x v="8"/>
    <x v="10"/>
    <x v="4"/>
    <n v="64"/>
    <x v="49"/>
    <x v="1401"/>
    <n v="6240"/>
    <n v="0.5"/>
    <x v="2"/>
    <x v="101"/>
  </r>
  <r>
    <x v="2"/>
    <n v="1185732"/>
    <x v="653"/>
    <x v="4"/>
    <x v="8"/>
    <x v="10"/>
    <x v="5"/>
    <n v="64"/>
    <x v="127"/>
    <x v="1402"/>
    <n v="8179.2"/>
    <n v="0.6"/>
    <x v="2"/>
    <x v="101"/>
  </r>
  <r>
    <x v="2"/>
    <n v="1185732"/>
    <x v="575"/>
    <x v="4"/>
    <x v="8"/>
    <x v="10"/>
    <x v="0"/>
    <n v="63"/>
    <x v="258"/>
    <x v="1403"/>
    <n v="11395.44"/>
    <n v="0.56000000000000005"/>
    <x v="2"/>
    <x v="121"/>
  </r>
  <r>
    <x v="2"/>
    <n v="1185732"/>
    <x v="575"/>
    <x v="4"/>
    <x v="8"/>
    <x v="10"/>
    <x v="1"/>
    <n v="51"/>
    <x v="120"/>
    <x v="1404"/>
    <n v="6088.38"/>
    <n v="0.47"/>
    <x v="2"/>
    <x v="109"/>
  </r>
  <r>
    <x v="2"/>
    <n v="1185732"/>
    <x v="575"/>
    <x v="4"/>
    <x v="8"/>
    <x v="10"/>
    <x v="2"/>
    <n v="52"/>
    <x v="154"/>
    <x v="1405"/>
    <n v="4771.5199999999995"/>
    <n v="0.37"/>
    <x v="2"/>
    <x v="107"/>
  </r>
  <r>
    <x v="2"/>
    <n v="1185732"/>
    <x v="575"/>
    <x v="4"/>
    <x v="8"/>
    <x v="10"/>
    <x v="3"/>
    <n v="54"/>
    <x v="144"/>
    <x v="1406"/>
    <n v="4852.9799999999996"/>
    <n v="0.43"/>
    <x v="2"/>
    <x v="99"/>
  </r>
  <r>
    <x v="0"/>
    <n v="1185732"/>
    <x v="575"/>
    <x v="4"/>
    <x v="8"/>
    <x v="10"/>
    <x v="4"/>
    <n v="60"/>
    <x v="158"/>
    <x v="1407"/>
    <n v="5938.8"/>
    <n v="0.49"/>
    <x v="2"/>
    <x v="106"/>
  </r>
  <r>
    <x v="0"/>
    <n v="1185732"/>
    <x v="575"/>
    <x v="4"/>
    <x v="8"/>
    <x v="10"/>
    <x v="5"/>
    <n v="64"/>
    <x v="156"/>
    <x v="1408"/>
    <n v="8830.08"/>
    <n v="0.63"/>
    <x v="2"/>
    <x v="101"/>
  </r>
  <r>
    <x v="0"/>
    <n v="1185732"/>
    <x v="654"/>
    <x v="4"/>
    <x v="8"/>
    <x v="10"/>
    <x v="0"/>
    <n v="33"/>
    <x v="165"/>
    <x v="1409"/>
    <n v="1945.3500000000004"/>
    <n v="0.45000000000000007"/>
    <x v="2"/>
    <x v="112"/>
  </r>
  <r>
    <x v="0"/>
    <n v="1185732"/>
    <x v="655"/>
    <x v="4"/>
    <x v="8"/>
    <x v="10"/>
    <x v="1"/>
    <n v="33"/>
    <x v="188"/>
    <x v="1410"/>
    <n v="858"/>
    <n v="0.4"/>
    <x v="2"/>
    <x v="112"/>
  </r>
  <r>
    <x v="0"/>
    <n v="1185732"/>
    <x v="656"/>
    <x v="4"/>
    <x v="8"/>
    <x v="10"/>
    <x v="2"/>
    <n v="24"/>
    <x v="184"/>
    <x v="1005"/>
    <n v="665.28"/>
    <n v="0.44"/>
    <x v="2"/>
    <x v="110"/>
  </r>
  <r>
    <x v="0"/>
    <n v="1185732"/>
    <x v="128"/>
    <x v="4"/>
    <x v="8"/>
    <x v="10"/>
    <x v="3"/>
    <n v="29"/>
    <x v="259"/>
    <x v="1411"/>
    <n v="339.30000000000007"/>
    <n v="0.45000000000000007"/>
    <x v="2"/>
    <x v="116"/>
  </r>
  <r>
    <x v="0"/>
    <n v="1185732"/>
    <x v="129"/>
    <x v="3"/>
    <x v="9"/>
    <x v="11"/>
    <x v="4"/>
    <n v="43"/>
    <x v="203"/>
    <x v="1412"/>
    <n v="754.65"/>
    <n v="0.44999999999999996"/>
    <x v="2"/>
    <x v="94"/>
  </r>
  <r>
    <x v="0"/>
    <n v="1185732"/>
    <x v="130"/>
    <x v="3"/>
    <x v="9"/>
    <x v="11"/>
    <x v="5"/>
    <n v="32"/>
    <x v="188"/>
    <x v="1413"/>
    <n v="1164.8000000000002"/>
    <n v="0.56000000000000005"/>
    <x v="2"/>
    <x v="114"/>
  </r>
  <r>
    <x v="0"/>
    <n v="1185732"/>
    <x v="131"/>
    <x v="3"/>
    <x v="9"/>
    <x v="11"/>
    <x v="0"/>
    <n v="32"/>
    <x v="192"/>
    <x v="1069"/>
    <n v="1944.0000000000002"/>
    <n v="0.45000000000000007"/>
    <x v="2"/>
    <x v="114"/>
  </r>
  <r>
    <x v="0"/>
    <n v="1185732"/>
    <x v="132"/>
    <x v="3"/>
    <x v="9"/>
    <x v="11"/>
    <x v="1"/>
    <n v="34"/>
    <x v="183"/>
    <x v="1414"/>
    <n v="581.4"/>
    <n v="0.44999999999999996"/>
    <x v="2"/>
    <x v="111"/>
  </r>
  <r>
    <x v="0"/>
    <n v="1185732"/>
    <x v="133"/>
    <x v="3"/>
    <x v="9"/>
    <x v="11"/>
    <x v="2"/>
    <n v="25"/>
    <x v="195"/>
    <x v="1415"/>
    <n v="588"/>
    <n v="0.42"/>
    <x v="2"/>
    <x v="130"/>
  </r>
  <r>
    <x v="0"/>
    <n v="1185732"/>
    <x v="134"/>
    <x v="3"/>
    <x v="9"/>
    <x v="11"/>
    <x v="3"/>
    <n v="27"/>
    <x v="187"/>
    <x v="1416"/>
    <n v="253.8"/>
    <n v="0.47000000000000003"/>
    <x v="2"/>
    <x v="118"/>
  </r>
  <r>
    <x v="0"/>
    <n v="1185732"/>
    <x v="135"/>
    <x v="3"/>
    <x v="9"/>
    <x v="11"/>
    <x v="4"/>
    <n v="41"/>
    <x v="178"/>
    <x v="1417"/>
    <n v="739.64"/>
    <n v="0.41"/>
    <x v="2"/>
    <x v="87"/>
  </r>
  <r>
    <x v="0"/>
    <n v="1185732"/>
    <x v="136"/>
    <x v="3"/>
    <x v="9"/>
    <x v="11"/>
    <x v="5"/>
    <n v="34"/>
    <x v="188"/>
    <x v="1418"/>
    <n v="1215.5"/>
    <n v="0.55000000000000004"/>
    <x v="2"/>
    <x v="111"/>
  </r>
  <r>
    <x v="0"/>
    <n v="1185732"/>
    <x v="137"/>
    <x v="3"/>
    <x v="9"/>
    <x v="11"/>
    <x v="0"/>
    <n v="39"/>
    <x v="210"/>
    <x v="1074"/>
    <n v="2262"/>
    <n v="0.5"/>
    <x v="2"/>
    <x v="93"/>
  </r>
  <r>
    <x v="0"/>
    <n v="1185732"/>
    <x v="138"/>
    <x v="3"/>
    <x v="9"/>
    <x v="11"/>
    <x v="1"/>
    <n v="38"/>
    <x v="191"/>
    <x v="1419"/>
    <n v="532"/>
    <n v="0.4"/>
    <x v="2"/>
    <x v="115"/>
  </r>
  <r>
    <x v="0"/>
    <n v="1185732"/>
    <x v="139"/>
    <x v="3"/>
    <x v="9"/>
    <x v="11"/>
    <x v="2"/>
    <n v="29"/>
    <x v="206"/>
    <x v="1420"/>
    <n v="691.65"/>
    <n v="0.44999999999999996"/>
    <x v="2"/>
    <x v="116"/>
  </r>
  <r>
    <x v="0"/>
    <n v="1185732"/>
    <x v="140"/>
    <x v="3"/>
    <x v="9"/>
    <x v="11"/>
    <x v="3"/>
    <n v="32"/>
    <x v="260"/>
    <x v="1421"/>
    <n v="112"/>
    <n v="0.5"/>
    <x v="2"/>
    <x v="114"/>
  </r>
  <r>
    <x v="0"/>
    <n v="1185732"/>
    <x v="141"/>
    <x v="3"/>
    <x v="9"/>
    <x v="11"/>
    <x v="4"/>
    <n v="47"/>
    <x v="182"/>
    <x v="1422"/>
    <n v="375.06"/>
    <n v="0.42"/>
    <x v="2"/>
    <x v="85"/>
  </r>
  <r>
    <x v="0"/>
    <n v="1185732"/>
    <x v="142"/>
    <x v="3"/>
    <x v="9"/>
    <x v="11"/>
    <x v="5"/>
    <n v="38"/>
    <x v="172"/>
    <x v="1016"/>
    <n v="982.30000000000007"/>
    <n v="0.55000000000000004"/>
    <x v="2"/>
    <x v="115"/>
  </r>
  <r>
    <x v="0"/>
    <n v="1185732"/>
    <x v="143"/>
    <x v="3"/>
    <x v="9"/>
    <x v="11"/>
    <x v="0"/>
    <n v="36"/>
    <x v="196"/>
    <x v="1069"/>
    <n v="2030.4"/>
    <n v="0.47000000000000003"/>
    <x v="2"/>
    <x v="86"/>
  </r>
  <r>
    <x v="0"/>
    <n v="1185732"/>
    <x v="144"/>
    <x v="3"/>
    <x v="9"/>
    <x v="11"/>
    <x v="1"/>
    <n v="38"/>
    <x v="177"/>
    <x v="1423"/>
    <n v="446.88"/>
    <n v="0.42"/>
    <x v="2"/>
    <x v="115"/>
  </r>
  <r>
    <x v="0"/>
    <n v="1185732"/>
    <x v="145"/>
    <x v="3"/>
    <x v="9"/>
    <x v="11"/>
    <x v="2"/>
    <n v="29"/>
    <x v="259"/>
    <x v="1411"/>
    <n v="331.76"/>
    <n v="0.44"/>
    <x v="2"/>
    <x v="116"/>
  </r>
  <r>
    <x v="0"/>
    <n v="1185732"/>
    <x v="146"/>
    <x v="3"/>
    <x v="9"/>
    <x v="11"/>
    <x v="3"/>
    <n v="32"/>
    <x v="260"/>
    <x v="1421"/>
    <n v="112"/>
    <n v="0.5"/>
    <x v="2"/>
    <x v="114"/>
  </r>
  <r>
    <x v="0"/>
    <n v="1185732"/>
    <x v="147"/>
    <x v="3"/>
    <x v="9"/>
    <x v="11"/>
    <x v="4"/>
    <n v="47"/>
    <x v="261"/>
    <x v="1424"/>
    <n v="263.2"/>
    <n v="0.4"/>
    <x v="2"/>
    <x v="85"/>
  </r>
  <r>
    <x v="0"/>
    <n v="1185732"/>
    <x v="148"/>
    <x v="3"/>
    <x v="9"/>
    <x v="11"/>
    <x v="5"/>
    <n v="36"/>
    <x v="206"/>
    <x v="1425"/>
    <n v="1144.8"/>
    <n v="0.6"/>
    <x v="2"/>
    <x v="86"/>
  </r>
  <r>
    <x v="0"/>
    <n v="1185732"/>
    <x v="149"/>
    <x v="3"/>
    <x v="9"/>
    <x v="11"/>
    <x v="0"/>
    <n v="48"/>
    <x v="210"/>
    <x v="1426"/>
    <n v="2616.96"/>
    <n v="0.47000000000000003"/>
    <x v="2"/>
    <x v="92"/>
  </r>
  <r>
    <x v="0"/>
    <n v="1185732"/>
    <x v="150"/>
    <x v="3"/>
    <x v="9"/>
    <x v="11"/>
    <x v="1"/>
    <n v="44"/>
    <x v="178"/>
    <x v="1427"/>
    <n v="793.76"/>
    <n v="0.41"/>
    <x v="2"/>
    <x v="90"/>
  </r>
  <r>
    <x v="0"/>
    <n v="1185732"/>
    <x v="151"/>
    <x v="3"/>
    <x v="9"/>
    <x v="11"/>
    <x v="2"/>
    <n v="37"/>
    <x v="183"/>
    <x v="1428"/>
    <n v="618.64"/>
    <n v="0.44"/>
    <x v="2"/>
    <x v="117"/>
  </r>
  <r>
    <x v="0"/>
    <n v="1185732"/>
    <x v="152"/>
    <x v="3"/>
    <x v="9"/>
    <x v="11"/>
    <x v="3"/>
    <n v="36"/>
    <x v="220"/>
    <x v="1429"/>
    <n v="229.32000000000002"/>
    <n v="0.49000000000000005"/>
    <x v="2"/>
    <x v="86"/>
  </r>
  <r>
    <x v="0"/>
    <n v="1185732"/>
    <x v="153"/>
    <x v="3"/>
    <x v="9"/>
    <x v="11"/>
    <x v="4"/>
    <n v="50"/>
    <x v="187"/>
    <x v="1430"/>
    <n v="410"/>
    <n v="0.41"/>
    <x v="2"/>
    <x v="100"/>
  </r>
  <r>
    <x v="0"/>
    <n v="1185732"/>
    <x v="154"/>
    <x v="3"/>
    <x v="9"/>
    <x v="11"/>
    <x v="5"/>
    <n v="58"/>
    <x v="175"/>
    <x v="1431"/>
    <n v="1745.2200000000003"/>
    <n v="0.59000000000000008"/>
    <x v="2"/>
    <x v="91"/>
  </r>
  <r>
    <x v="0"/>
    <n v="1185732"/>
    <x v="657"/>
    <x v="3"/>
    <x v="9"/>
    <x v="11"/>
    <x v="0"/>
    <n v="44"/>
    <x v="162"/>
    <x v="1432"/>
    <n v="2285.36"/>
    <n v="0.49000000000000005"/>
    <x v="2"/>
    <x v="90"/>
  </r>
  <r>
    <x v="0"/>
    <n v="1185732"/>
    <x v="658"/>
    <x v="3"/>
    <x v="9"/>
    <x v="11"/>
    <x v="1"/>
    <n v="38"/>
    <x v="200"/>
    <x v="1433"/>
    <n v="763.42"/>
    <n v="0.41"/>
    <x v="2"/>
    <x v="115"/>
  </r>
  <r>
    <x v="0"/>
    <n v="1185732"/>
    <x v="659"/>
    <x v="3"/>
    <x v="9"/>
    <x v="11"/>
    <x v="2"/>
    <n v="33"/>
    <x v="172"/>
    <x v="1040"/>
    <n v="697.94999999999993"/>
    <n v="0.44999999999999996"/>
    <x v="2"/>
    <x v="112"/>
  </r>
  <r>
    <x v="0"/>
    <n v="1185732"/>
    <x v="660"/>
    <x v="3"/>
    <x v="9"/>
    <x v="11"/>
    <x v="3"/>
    <n v="32"/>
    <x v="222"/>
    <x v="1434"/>
    <n v="676.80000000000007"/>
    <n v="0.47000000000000003"/>
    <x v="2"/>
    <x v="114"/>
  </r>
  <r>
    <x v="0"/>
    <n v="1185732"/>
    <x v="661"/>
    <x v="3"/>
    <x v="9"/>
    <x v="11"/>
    <x v="4"/>
    <n v="49"/>
    <x v="222"/>
    <x v="1435"/>
    <n v="926.09999999999991"/>
    <n v="0.42"/>
    <x v="2"/>
    <x v="98"/>
  </r>
  <r>
    <x v="0"/>
    <n v="1185732"/>
    <x v="662"/>
    <x v="3"/>
    <x v="9"/>
    <x v="11"/>
    <x v="5"/>
    <n v="53"/>
    <x v="194"/>
    <x v="1436"/>
    <n v="2404.0800000000004"/>
    <n v="0.56000000000000005"/>
    <x v="2"/>
    <x v="102"/>
  </r>
  <r>
    <x v="0"/>
    <n v="1185732"/>
    <x v="663"/>
    <x v="3"/>
    <x v="9"/>
    <x v="11"/>
    <x v="0"/>
    <n v="49"/>
    <x v="160"/>
    <x v="1437"/>
    <n v="3684.8"/>
    <n v="0.47000000000000003"/>
    <x v="2"/>
    <x v="98"/>
  </r>
  <r>
    <x v="0"/>
    <n v="1185732"/>
    <x v="664"/>
    <x v="3"/>
    <x v="9"/>
    <x v="11"/>
    <x v="1"/>
    <n v="42"/>
    <x v="41"/>
    <x v="1438"/>
    <n v="1417.4999999999998"/>
    <n v="0.44999999999999996"/>
    <x v="2"/>
    <x v="119"/>
  </r>
  <r>
    <x v="0"/>
    <n v="1185732"/>
    <x v="665"/>
    <x v="3"/>
    <x v="9"/>
    <x v="11"/>
    <x v="2"/>
    <n v="36"/>
    <x v="184"/>
    <x v="1439"/>
    <n v="952.56"/>
    <n v="0.42"/>
    <x v="2"/>
    <x v="86"/>
  </r>
  <r>
    <x v="0"/>
    <n v="1185732"/>
    <x v="666"/>
    <x v="3"/>
    <x v="9"/>
    <x v="11"/>
    <x v="3"/>
    <n v="38"/>
    <x v="175"/>
    <x v="1440"/>
    <n v="930.24000000000012"/>
    <n v="0.48000000000000004"/>
    <x v="2"/>
    <x v="115"/>
  </r>
  <r>
    <x v="0"/>
    <n v="1185732"/>
    <x v="667"/>
    <x v="3"/>
    <x v="9"/>
    <x v="11"/>
    <x v="4"/>
    <n v="49"/>
    <x v="208"/>
    <x v="1441"/>
    <n v="1165.22"/>
    <n v="0.41"/>
    <x v="2"/>
    <x v="98"/>
  </r>
  <r>
    <x v="0"/>
    <n v="1185732"/>
    <x v="668"/>
    <x v="3"/>
    <x v="9"/>
    <x v="11"/>
    <x v="5"/>
    <n v="54"/>
    <x v="230"/>
    <x v="1442"/>
    <n v="2910.6000000000004"/>
    <n v="0.55000000000000004"/>
    <x v="2"/>
    <x v="99"/>
  </r>
  <r>
    <x v="0"/>
    <n v="1185732"/>
    <x v="669"/>
    <x v="3"/>
    <x v="9"/>
    <x v="11"/>
    <x v="0"/>
    <n v="47"/>
    <x v="251"/>
    <x v="1443"/>
    <n v="3026.3300000000004"/>
    <n v="0.47000000000000003"/>
    <x v="2"/>
    <x v="85"/>
  </r>
  <r>
    <x v="0"/>
    <n v="1185732"/>
    <x v="670"/>
    <x v="3"/>
    <x v="9"/>
    <x v="11"/>
    <x v="1"/>
    <n v="43"/>
    <x v="237"/>
    <x v="1184"/>
    <n v="1533.81"/>
    <n v="0.41"/>
    <x v="2"/>
    <x v="94"/>
  </r>
  <r>
    <x v="0"/>
    <n v="1185732"/>
    <x v="671"/>
    <x v="3"/>
    <x v="9"/>
    <x v="11"/>
    <x v="2"/>
    <n v="37"/>
    <x v="181"/>
    <x v="999"/>
    <n v="1006.4000000000001"/>
    <n v="0.4"/>
    <x v="2"/>
    <x v="117"/>
  </r>
  <r>
    <x v="0"/>
    <n v="1185732"/>
    <x v="672"/>
    <x v="3"/>
    <x v="9"/>
    <x v="11"/>
    <x v="3"/>
    <n v="33"/>
    <x v="172"/>
    <x v="1040"/>
    <n v="759.99000000000012"/>
    <n v="0.49000000000000005"/>
    <x v="2"/>
    <x v="112"/>
  </r>
  <r>
    <x v="0"/>
    <n v="1185732"/>
    <x v="673"/>
    <x v="3"/>
    <x v="9"/>
    <x v="11"/>
    <x v="4"/>
    <n v="42"/>
    <x v="186"/>
    <x v="1444"/>
    <n v="723.24"/>
    <n v="0.41"/>
    <x v="2"/>
    <x v="119"/>
  </r>
  <r>
    <x v="0"/>
    <n v="1185732"/>
    <x v="674"/>
    <x v="3"/>
    <x v="9"/>
    <x v="11"/>
    <x v="5"/>
    <n v="46"/>
    <x v="246"/>
    <x v="1059"/>
    <n v="2307.36"/>
    <n v="0.57000000000000006"/>
    <x v="2"/>
    <x v="89"/>
  </r>
  <r>
    <x v="0"/>
    <n v="1185732"/>
    <x v="675"/>
    <x v="3"/>
    <x v="9"/>
    <x v="11"/>
    <x v="0"/>
    <n v="43"/>
    <x v="161"/>
    <x v="1445"/>
    <n v="2332.3200000000002"/>
    <n v="0.48000000000000004"/>
    <x v="2"/>
    <x v="94"/>
  </r>
  <r>
    <x v="0"/>
    <n v="1185732"/>
    <x v="676"/>
    <x v="3"/>
    <x v="9"/>
    <x v="11"/>
    <x v="1"/>
    <n v="37"/>
    <x v="201"/>
    <x v="1446"/>
    <n v="1215.4499999999998"/>
    <n v="0.44999999999999996"/>
    <x v="2"/>
    <x v="117"/>
  </r>
  <r>
    <x v="0"/>
    <n v="1185732"/>
    <x v="677"/>
    <x v="3"/>
    <x v="9"/>
    <x v="11"/>
    <x v="2"/>
    <n v="24"/>
    <x v="207"/>
    <x v="1447"/>
    <n v="393.6"/>
    <n v="0.4"/>
    <x v="2"/>
    <x v="110"/>
  </r>
  <r>
    <x v="0"/>
    <n v="1185732"/>
    <x v="678"/>
    <x v="3"/>
    <x v="9"/>
    <x v="11"/>
    <x v="3"/>
    <n v="24"/>
    <x v="226"/>
    <x v="1448"/>
    <n v="342.24"/>
    <n v="0.46"/>
    <x v="2"/>
    <x v="110"/>
  </r>
  <r>
    <x v="0"/>
    <n v="1185732"/>
    <x v="679"/>
    <x v="3"/>
    <x v="9"/>
    <x v="11"/>
    <x v="4"/>
    <n v="32"/>
    <x v="171"/>
    <x v="1449"/>
    <n v="478.72"/>
    <n v="0.44"/>
    <x v="2"/>
    <x v="114"/>
  </r>
  <r>
    <x v="0"/>
    <n v="1185732"/>
    <x v="680"/>
    <x v="3"/>
    <x v="9"/>
    <x v="11"/>
    <x v="5"/>
    <n v="39"/>
    <x v="239"/>
    <x v="1146"/>
    <n v="1155.96"/>
    <n v="0.57000000000000006"/>
    <x v="2"/>
    <x v="93"/>
  </r>
  <r>
    <x v="0"/>
    <n v="1185732"/>
    <x v="681"/>
    <x v="3"/>
    <x v="9"/>
    <x v="11"/>
    <x v="0"/>
    <n v="41"/>
    <x v="230"/>
    <x v="1450"/>
    <n v="1888.46"/>
    <n v="0.47000000000000003"/>
    <x v="2"/>
    <x v="87"/>
  </r>
  <r>
    <x v="0"/>
    <n v="1185732"/>
    <x v="682"/>
    <x v="3"/>
    <x v="9"/>
    <x v="11"/>
    <x v="1"/>
    <n v="34"/>
    <x v="208"/>
    <x v="1451"/>
    <n v="847.96"/>
    <n v="0.43"/>
    <x v="2"/>
    <x v="111"/>
  </r>
  <r>
    <x v="0"/>
    <n v="1185732"/>
    <x v="683"/>
    <x v="3"/>
    <x v="9"/>
    <x v="11"/>
    <x v="2"/>
    <n v="32"/>
    <x v="52"/>
    <x v="1452"/>
    <n v="336"/>
    <n v="0.42"/>
    <x v="2"/>
    <x v="114"/>
  </r>
  <r>
    <x v="0"/>
    <n v="1185732"/>
    <x v="684"/>
    <x v="3"/>
    <x v="9"/>
    <x v="11"/>
    <x v="3"/>
    <n v="32"/>
    <x v="262"/>
    <x v="1453"/>
    <n v="309.12"/>
    <n v="0.46"/>
    <x v="2"/>
    <x v="114"/>
  </r>
  <r>
    <x v="0"/>
    <n v="1185732"/>
    <x v="685"/>
    <x v="3"/>
    <x v="9"/>
    <x v="11"/>
    <x v="4"/>
    <n v="41"/>
    <x v="182"/>
    <x v="1000"/>
    <n v="327.18"/>
    <n v="0.42"/>
    <x v="2"/>
    <x v="87"/>
  </r>
  <r>
    <x v="0"/>
    <n v="1185732"/>
    <x v="686"/>
    <x v="3"/>
    <x v="9"/>
    <x v="11"/>
    <x v="5"/>
    <n v="49"/>
    <x v="180"/>
    <x v="1454"/>
    <n v="1764"/>
    <n v="0.6"/>
    <x v="2"/>
    <x v="98"/>
  </r>
  <r>
    <x v="0"/>
    <n v="1185732"/>
    <x v="687"/>
    <x v="3"/>
    <x v="9"/>
    <x v="11"/>
    <x v="0"/>
    <n v="46"/>
    <x v="250"/>
    <x v="1455"/>
    <n v="1967.42"/>
    <n v="0.47000000000000003"/>
    <x v="2"/>
    <x v="89"/>
  </r>
  <r>
    <x v="0"/>
    <n v="1185732"/>
    <x v="688"/>
    <x v="3"/>
    <x v="9"/>
    <x v="11"/>
    <x v="1"/>
    <n v="38"/>
    <x v="239"/>
    <x v="1456"/>
    <n v="790.40000000000009"/>
    <n v="0.4"/>
    <x v="2"/>
    <x v="115"/>
  </r>
  <r>
    <x v="0"/>
    <n v="1185732"/>
    <x v="689"/>
    <x v="3"/>
    <x v="9"/>
    <x v="11"/>
    <x v="2"/>
    <n v="36"/>
    <x v="183"/>
    <x v="1457"/>
    <n v="547.20000000000005"/>
    <n v="0.4"/>
    <x v="2"/>
    <x v="86"/>
  </r>
  <r>
    <x v="0"/>
    <n v="1185732"/>
    <x v="690"/>
    <x v="3"/>
    <x v="9"/>
    <x v="11"/>
    <x v="3"/>
    <n v="38"/>
    <x v="222"/>
    <x v="1458"/>
    <n v="837.90000000000009"/>
    <n v="0.49000000000000005"/>
    <x v="2"/>
    <x v="115"/>
  </r>
  <r>
    <x v="0"/>
    <n v="1185732"/>
    <x v="691"/>
    <x v="3"/>
    <x v="9"/>
    <x v="11"/>
    <x v="4"/>
    <n v="52"/>
    <x v="171"/>
    <x v="1459"/>
    <n v="742.56"/>
    <n v="0.42"/>
    <x v="2"/>
    <x v="107"/>
  </r>
  <r>
    <x v="0"/>
    <n v="1185732"/>
    <x v="692"/>
    <x v="3"/>
    <x v="9"/>
    <x v="11"/>
    <x v="5"/>
    <n v="59"/>
    <x v="176"/>
    <x v="1460"/>
    <n v="2159.4"/>
    <n v="0.6"/>
    <x v="2"/>
    <x v="95"/>
  </r>
  <r>
    <x v="0"/>
    <n v="1185732"/>
    <x v="155"/>
    <x v="3"/>
    <x v="9"/>
    <x v="11"/>
    <x v="0"/>
    <n v="50"/>
    <x v="168"/>
    <x v="1461"/>
    <n v="3100"/>
    <n v="0.5"/>
    <x v="2"/>
    <x v="100"/>
  </r>
  <r>
    <x v="0"/>
    <n v="1185732"/>
    <x v="156"/>
    <x v="3"/>
    <x v="9"/>
    <x v="11"/>
    <x v="1"/>
    <n v="42"/>
    <x v="169"/>
    <x v="1462"/>
    <n v="1455.3"/>
    <n v="0.44999999999999996"/>
    <x v="2"/>
    <x v="119"/>
  </r>
  <r>
    <x v="0"/>
    <n v="1185732"/>
    <x v="157"/>
    <x v="3"/>
    <x v="9"/>
    <x v="11"/>
    <x v="2"/>
    <n v="44"/>
    <x v="195"/>
    <x v="1173"/>
    <n v="1010.2399999999999"/>
    <n v="0.41"/>
    <x v="2"/>
    <x v="90"/>
  </r>
  <r>
    <x v="0"/>
    <n v="1185732"/>
    <x v="158"/>
    <x v="3"/>
    <x v="9"/>
    <x v="11"/>
    <x v="3"/>
    <n v="44"/>
    <x v="200"/>
    <x v="1009"/>
    <n v="1056.44"/>
    <n v="0.49000000000000005"/>
    <x v="2"/>
    <x v="90"/>
  </r>
  <r>
    <x v="0"/>
    <n v="1185732"/>
    <x v="159"/>
    <x v="3"/>
    <x v="9"/>
    <x v="11"/>
    <x v="4"/>
    <n v="54"/>
    <x v="178"/>
    <x v="1463"/>
    <n v="974.16"/>
    <n v="0.41"/>
    <x v="2"/>
    <x v="99"/>
  </r>
  <r>
    <x v="0"/>
    <n v="1185732"/>
    <x v="160"/>
    <x v="3"/>
    <x v="9"/>
    <x v="11"/>
    <x v="5"/>
    <n v="54"/>
    <x v="169"/>
    <x v="1464"/>
    <n v="2370.0600000000004"/>
    <n v="0.57000000000000006"/>
    <x v="2"/>
    <x v="99"/>
  </r>
  <r>
    <x v="4"/>
    <n v="1189833"/>
    <x v="161"/>
    <x v="3"/>
    <x v="9"/>
    <x v="11"/>
    <x v="0"/>
    <n v="32"/>
    <x v="164"/>
    <x v="1465"/>
    <n v="2208.6400000000003"/>
    <n v="0.58000000000000007"/>
    <x v="2"/>
    <x v="114"/>
  </r>
  <r>
    <x v="4"/>
    <n v="1189833"/>
    <x v="162"/>
    <x v="3"/>
    <x v="9"/>
    <x v="11"/>
    <x v="1"/>
    <n v="43"/>
    <x v="209"/>
    <x v="1188"/>
    <n v="2311.6799999999998"/>
    <n v="0.42"/>
    <x v="2"/>
    <x v="94"/>
  </r>
  <r>
    <x v="4"/>
    <n v="1189833"/>
    <x v="163"/>
    <x v="3"/>
    <x v="9"/>
    <x v="11"/>
    <x v="2"/>
    <n v="41"/>
    <x v="164"/>
    <x v="1189"/>
    <n v="2878.6100000000006"/>
    <n v="0.59000000000000008"/>
    <x v="2"/>
    <x v="87"/>
  </r>
  <r>
    <x v="4"/>
    <n v="1189833"/>
    <x v="164"/>
    <x v="3"/>
    <x v="9"/>
    <x v="11"/>
    <x v="3"/>
    <n v="44"/>
    <x v="230"/>
    <x v="1466"/>
    <n v="2242.2400000000002"/>
    <n v="0.52"/>
    <x v="2"/>
    <x v="90"/>
  </r>
  <r>
    <x v="4"/>
    <n v="1189833"/>
    <x v="165"/>
    <x v="3"/>
    <x v="10"/>
    <x v="12"/>
    <x v="4"/>
    <n v="47"/>
    <x v="169"/>
    <x v="1467"/>
    <n v="2714.2500000000005"/>
    <n v="0.75000000000000011"/>
    <x v="2"/>
    <x v="85"/>
  </r>
  <r>
    <x v="4"/>
    <n v="1189833"/>
    <x v="166"/>
    <x v="3"/>
    <x v="10"/>
    <x v="12"/>
    <x v="5"/>
    <n v="43"/>
    <x v="216"/>
    <x v="1468"/>
    <n v="2314.2600000000002"/>
    <n v="0.39"/>
    <x v="2"/>
    <x v="94"/>
  </r>
  <r>
    <x v="4"/>
    <n v="1189833"/>
    <x v="167"/>
    <x v="3"/>
    <x v="10"/>
    <x v="12"/>
    <x v="0"/>
    <n v="34"/>
    <x v="174"/>
    <x v="1187"/>
    <n v="3062.0400000000004"/>
    <n v="0.57000000000000006"/>
    <x v="2"/>
    <x v="111"/>
  </r>
  <r>
    <x v="4"/>
    <n v="1189833"/>
    <x v="168"/>
    <x v="3"/>
    <x v="10"/>
    <x v="12"/>
    <x v="1"/>
    <n v="42"/>
    <x v="248"/>
    <x v="1469"/>
    <n v="2324.6999999999998"/>
    <n v="0.44999999999999996"/>
    <x v="2"/>
    <x v="119"/>
  </r>
  <r>
    <x v="4"/>
    <n v="1189833"/>
    <x v="169"/>
    <x v="3"/>
    <x v="10"/>
    <x v="12"/>
    <x v="2"/>
    <n v="43"/>
    <x v="185"/>
    <x v="1470"/>
    <n v="2990.2200000000003"/>
    <n v="0.57000000000000006"/>
    <x v="2"/>
    <x v="94"/>
  </r>
  <r>
    <x v="4"/>
    <n v="1189833"/>
    <x v="170"/>
    <x v="3"/>
    <x v="10"/>
    <x v="12"/>
    <x v="3"/>
    <n v="44"/>
    <x v="194"/>
    <x v="1471"/>
    <n v="1960.1999999999998"/>
    <n v="0.54999999999999993"/>
    <x v="2"/>
    <x v="90"/>
  </r>
  <r>
    <x v="4"/>
    <n v="1189833"/>
    <x v="171"/>
    <x v="3"/>
    <x v="10"/>
    <x v="12"/>
    <x v="4"/>
    <n v="48"/>
    <x v="229"/>
    <x v="1472"/>
    <n v="2039.0400000000002"/>
    <n v="0.72000000000000008"/>
    <x v="2"/>
    <x v="92"/>
  </r>
  <r>
    <x v="4"/>
    <n v="1189833"/>
    <x v="172"/>
    <x v="3"/>
    <x v="10"/>
    <x v="12"/>
    <x v="5"/>
    <n v="43"/>
    <x v="164"/>
    <x v="1473"/>
    <n v="1893.29"/>
    <n v="0.37"/>
    <x v="2"/>
    <x v="94"/>
  </r>
  <r>
    <x v="4"/>
    <n v="1189833"/>
    <x v="173"/>
    <x v="3"/>
    <x v="10"/>
    <x v="12"/>
    <x v="0"/>
    <n v="32"/>
    <x v="217"/>
    <x v="1474"/>
    <n v="3044.8"/>
    <n v="0.55000000000000004"/>
    <x v="2"/>
    <x v="114"/>
  </r>
  <r>
    <x v="4"/>
    <n v="1189833"/>
    <x v="174"/>
    <x v="3"/>
    <x v="10"/>
    <x v="12"/>
    <x v="1"/>
    <n v="41"/>
    <x v="202"/>
    <x v="1475"/>
    <n v="1933.1499999999999"/>
    <n v="0.41"/>
    <x v="2"/>
    <x v="87"/>
  </r>
  <r>
    <x v="4"/>
    <n v="1189833"/>
    <x v="175"/>
    <x v="3"/>
    <x v="10"/>
    <x v="12"/>
    <x v="2"/>
    <n v="42"/>
    <x v="209"/>
    <x v="1251"/>
    <n v="3064.32"/>
    <n v="0.57000000000000006"/>
    <x v="2"/>
    <x v="119"/>
  </r>
  <r>
    <x v="4"/>
    <n v="1189833"/>
    <x v="176"/>
    <x v="3"/>
    <x v="10"/>
    <x v="12"/>
    <x v="3"/>
    <n v="44"/>
    <x v="250"/>
    <x v="1476"/>
    <n v="2122.12"/>
    <n v="0.53"/>
    <x v="2"/>
    <x v="90"/>
  </r>
  <r>
    <x v="4"/>
    <n v="1189833"/>
    <x v="177"/>
    <x v="3"/>
    <x v="10"/>
    <x v="12"/>
    <x v="4"/>
    <n v="48"/>
    <x v="180"/>
    <x v="1477"/>
    <n v="2044.8000000000002"/>
    <n v="0.71000000000000008"/>
    <x v="2"/>
    <x v="92"/>
  </r>
  <r>
    <x v="4"/>
    <n v="1189833"/>
    <x v="178"/>
    <x v="3"/>
    <x v="10"/>
    <x v="12"/>
    <x v="5"/>
    <n v="42"/>
    <x v="205"/>
    <x v="1478"/>
    <n v="1834.5600000000002"/>
    <n v="0.39"/>
    <x v="2"/>
    <x v="119"/>
  </r>
  <r>
    <x v="4"/>
    <n v="1189833"/>
    <x v="179"/>
    <x v="3"/>
    <x v="10"/>
    <x v="12"/>
    <x v="0"/>
    <n v="44"/>
    <x v="147"/>
    <x v="1479"/>
    <n v="4179.5600000000004"/>
    <n v="0.59000000000000008"/>
    <x v="2"/>
    <x v="90"/>
  </r>
  <r>
    <x v="4"/>
    <n v="1189833"/>
    <x v="180"/>
    <x v="3"/>
    <x v="10"/>
    <x v="12"/>
    <x v="1"/>
    <n v="43"/>
    <x v="253"/>
    <x v="1480"/>
    <n v="1954.35"/>
    <n v="0.44999999999999996"/>
    <x v="2"/>
    <x v="94"/>
  </r>
  <r>
    <x v="4"/>
    <n v="1189833"/>
    <x v="181"/>
    <x v="3"/>
    <x v="10"/>
    <x v="12"/>
    <x v="2"/>
    <n v="44"/>
    <x v="196"/>
    <x v="1481"/>
    <n v="3168"/>
    <n v="0.6"/>
    <x v="2"/>
    <x v="90"/>
  </r>
  <r>
    <x v="4"/>
    <n v="1189833"/>
    <x v="182"/>
    <x v="3"/>
    <x v="10"/>
    <x v="12"/>
    <x v="3"/>
    <n v="36"/>
    <x v="252"/>
    <x v="1482"/>
    <n v="1404"/>
    <n v="0.5"/>
    <x v="2"/>
    <x v="86"/>
  </r>
  <r>
    <x v="4"/>
    <n v="1189833"/>
    <x v="183"/>
    <x v="3"/>
    <x v="10"/>
    <x v="12"/>
    <x v="4"/>
    <n v="44"/>
    <x v="195"/>
    <x v="1173"/>
    <n v="1823.3600000000004"/>
    <n v="0.7400000000000001"/>
    <x v="2"/>
    <x v="90"/>
  </r>
  <r>
    <x v="4"/>
    <n v="1189833"/>
    <x v="184"/>
    <x v="3"/>
    <x v="10"/>
    <x v="12"/>
    <x v="5"/>
    <n v="55"/>
    <x v="253"/>
    <x v="1483"/>
    <n v="2166.4500000000003"/>
    <n v="0.39"/>
    <x v="2"/>
    <x v="88"/>
  </r>
  <r>
    <x v="4"/>
    <n v="1189833"/>
    <x v="185"/>
    <x v="3"/>
    <x v="10"/>
    <x v="12"/>
    <x v="0"/>
    <n v="39"/>
    <x v="42"/>
    <x v="1484"/>
    <n v="3334.5000000000005"/>
    <n v="0.57000000000000006"/>
    <x v="2"/>
    <x v="93"/>
  </r>
  <r>
    <x v="4"/>
    <n v="1189833"/>
    <x v="186"/>
    <x v="3"/>
    <x v="10"/>
    <x v="12"/>
    <x v="1"/>
    <n v="41"/>
    <x v="162"/>
    <x v="1485"/>
    <n v="1912.24"/>
    <n v="0.44"/>
    <x v="2"/>
    <x v="87"/>
  </r>
  <r>
    <x v="4"/>
    <n v="1189833"/>
    <x v="187"/>
    <x v="3"/>
    <x v="10"/>
    <x v="12"/>
    <x v="2"/>
    <n v="44"/>
    <x v="215"/>
    <x v="1118"/>
    <n v="2686.2000000000003"/>
    <n v="0.55000000000000004"/>
    <x v="2"/>
    <x v="90"/>
  </r>
  <r>
    <x v="4"/>
    <n v="1189833"/>
    <x v="188"/>
    <x v="3"/>
    <x v="10"/>
    <x v="12"/>
    <x v="3"/>
    <n v="38"/>
    <x v="246"/>
    <x v="1486"/>
    <n v="1772.3200000000002"/>
    <n v="0.53"/>
    <x v="2"/>
    <x v="115"/>
  </r>
  <r>
    <x v="4"/>
    <n v="1189833"/>
    <x v="189"/>
    <x v="3"/>
    <x v="10"/>
    <x v="12"/>
    <x v="4"/>
    <n v="41"/>
    <x v="176"/>
    <x v="1487"/>
    <n v="1850.7400000000002"/>
    <n v="0.7400000000000001"/>
    <x v="2"/>
    <x v="87"/>
  </r>
  <r>
    <x v="4"/>
    <n v="1189833"/>
    <x v="190"/>
    <x v="3"/>
    <x v="10"/>
    <x v="12"/>
    <x v="5"/>
    <n v="59"/>
    <x v="243"/>
    <x v="1488"/>
    <n v="2421.36"/>
    <n v="0.38"/>
    <x v="2"/>
    <x v="95"/>
  </r>
  <r>
    <x v="4"/>
    <n v="1189833"/>
    <x v="191"/>
    <x v="3"/>
    <x v="10"/>
    <x v="12"/>
    <x v="0"/>
    <n v="36"/>
    <x v="138"/>
    <x v="1100"/>
    <n v="3589.5600000000004"/>
    <n v="0.59000000000000008"/>
    <x v="2"/>
    <x v="86"/>
  </r>
  <r>
    <x v="4"/>
    <n v="1189833"/>
    <x v="192"/>
    <x v="3"/>
    <x v="10"/>
    <x v="12"/>
    <x v="1"/>
    <n v="42"/>
    <x v="135"/>
    <x v="817"/>
    <n v="2531.3399999999997"/>
    <n v="0.41"/>
    <x v="2"/>
    <x v="119"/>
  </r>
  <r>
    <x v="4"/>
    <n v="1189833"/>
    <x v="193"/>
    <x v="3"/>
    <x v="10"/>
    <x v="12"/>
    <x v="2"/>
    <n v="44"/>
    <x v="241"/>
    <x v="1489"/>
    <n v="3993.0000000000005"/>
    <n v="0.55000000000000004"/>
    <x v="2"/>
    <x v="90"/>
  </r>
  <r>
    <x v="4"/>
    <n v="1189833"/>
    <x v="194"/>
    <x v="3"/>
    <x v="10"/>
    <x v="12"/>
    <x v="3"/>
    <n v="38"/>
    <x v="162"/>
    <x v="1490"/>
    <n v="2134.84"/>
    <n v="0.53"/>
    <x v="2"/>
    <x v="115"/>
  </r>
  <r>
    <x v="4"/>
    <n v="1189833"/>
    <x v="195"/>
    <x v="3"/>
    <x v="10"/>
    <x v="12"/>
    <x v="4"/>
    <n v="41"/>
    <x v="41"/>
    <x v="1491"/>
    <n v="2275.5000000000005"/>
    <n v="0.7400000000000001"/>
    <x v="2"/>
    <x v="87"/>
  </r>
  <r>
    <x v="4"/>
    <n v="1189833"/>
    <x v="196"/>
    <x v="3"/>
    <x v="10"/>
    <x v="12"/>
    <x v="5"/>
    <n v="55"/>
    <x v="42"/>
    <x v="1289"/>
    <n v="2970"/>
    <n v="0.36"/>
    <x v="2"/>
    <x v="88"/>
  </r>
  <r>
    <x v="4"/>
    <n v="1189833"/>
    <x v="197"/>
    <x v="3"/>
    <x v="10"/>
    <x v="12"/>
    <x v="0"/>
    <n v="37"/>
    <x v="126"/>
    <x v="1492"/>
    <n v="4431.4900000000007"/>
    <n v="0.59000000000000008"/>
    <x v="2"/>
    <x v="117"/>
  </r>
  <r>
    <x v="4"/>
    <n v="1189833"/>
    <x v="198"/>
    <x v="3"/>
    <x v="10"/>
    <x v="12"/>
    <x v="1"/>
    <n v="41"/>
    <x v="163"/>
    <x v="1493"/>
    <n v="2750.2799999999997"/>
    <n v="0.43"/>
    <x v="2"/>
    <x v="87"/>
  </r>
  <r>
    <x v="4"/>
    <n v="1189833"/>
    <x v="199"/>
    <x v="3"/>
    <x v="10"/>
    <x v="12"/>
    <x v="2"/>
    <n v="44"/>
    <x v="231"/>
    <x v="1494"/>
    <n v="3712.2800000000007"/>
    <n v="0.59000000000000008"/>
    <x v="2"/>
    <x v="90"/>
  </r>
  <r>
    <x v="4"/>
    <n v="1189833"/>
    <x v="200"/>
    <x v="3"/>
    <x v="10"/>
    <x v="12"/>
    <x v="3"/>
    <n v="36"/>
    <x v="161"/>
    <x v="1495"/>
    <n v="2156.04"/>
    <n v="0.53"/>
    <x v="2"/>
    <x v="86"/>
  </r>
  <r>
    <x v="4"/>
    <n v="1189833"/>
    <x v="201"/>
    <x v="3"/>
    <x v="10"/>
    <x v="12"/>
    <x v="4"/>
    <n v="42"/>
    <x v="168"/>
    <x v="1496"/>
    <n v="3645.6000000000004"/>
    <n v="0.70000000000000007"/>
    <x v="2"/>
    <x v="119"/>
  </r>
  <r>
    <x v="4"/>
    <n v="1189833"/>
    <x v="202"/>
    <x v="3"/>
    <x v="10"/>
    <x v="12"/>
    <x v="5"/>
    <n v="58"/>
    <x v="231"/>
    <x v="1198"/>
    <n v="2902.8999999999996"/>
    <n v="0.35"/>
    <x v="2"/>
    <x v="91"/>
  </r>
  <r>
    <x v="4"/>
    <n v="1189833"/>
    <x v="203"/>
    <x v="3"/>
    <x v="10"/>
    <x v="12"/>
    <x v="0"/>
    <n v="42"/>
    <x v="126"/>
    <x v="1497"/>
    <n v="4945.0800000000008"/>
    <n v="0.58000000000000007"/>
    <x v="2"/>
    <x v="119"/>
  </r>
  <r>
    <x v="4"/>
    <n v="1189833"/>
    <x v="204"/>
    <x v="3"/>
    <x v="10"/>
    <x v="12"/>
    <x v="1"/>
    <n v="54"/>
    <x v="143"/>
    <x v="883"/>
    <n v="4365.3599999999997"/>
    <n v="0.43"/>
    <x v="2"/>
    <x v="99"/>
  </r>
  <r>
    <x v="4"/>
    <n v="1189833"/>
    <x v="205"/>
    <x v="3"/>
    <x v="10"/>
    <x v="12"/>
    <x v="2"/>
    <n v="49"/>
    <x v="242"/>
    <x v="1498"/>
    <n v="3758.3000000000006"/>
    <n v="0.59000000000000008"/>
    <x v="2"/>
    <x v="98"/>
  </r>
  <r>
    <x v="4"/>
    <n v="1189833"/>
    <x v="206"/>
    <x v="3"/>
    <x v="10"/>
    <x v="12"/>
    <x v="3"/>
    <n v="41"/>
    <x v="162"/>
    <x v="1485"/>
    <n v="2346.84"/>
    <n v="0.54"/>
    <x v="2"/>
    <x v="87"/>
  </r>
  <r>
    <x v="4"/>
    <n v="1189833"/>
    <x v="207"/>
    <x v="3"/>
    <x v="10"/>
    <x v="12"/>
    <x v="4"/>
    <n v="52"/>
    <x v="162"/>
    <x v="1499"/>
    <n v="3858.4000000000005"/>
    <n v="0.70000000000000007"/>
    <x v="2"/>
    <x v="107"/>
  </r>
  <r>
    <x v="4"/>
    <n v="1189833"/>
    <x v="208"/>
    <x v="3"/>
    <x v="10"/>
    <x v="12"/>
    <x v="5"/>
    <n v="56"/>
    <x v="205"/>
    <x v="1154"/>
    <n v="2383.36"/>
    <n v="0.38"/>
    <x v="2"/>
    <x v="97"/>
  </r>
  <r>
    <x v="4"/>
    <n v="1189833"/>
    <x v="209"/>
    <x v="3"/>
    <x v="10"/>
    <x v="12"/>
    <x v="0"/>
    <n v="41"/>
    <x v="263"/>
    <x v="1500"/>
    <n v="4280.4000000000005"/>
    <n v="0.58000000000000007"/>
    <x v="2"/>
    <x v="87"/>
  </r>
  <r>
    <x v="4"/>
    <n v="1189833"/>
    <x v="210"/>
    <x v="3"/>
    <x v="10"/>
    <x v="12"/>
    <x v="1"/>
    <n v="48"/>
    <x v="163"/>
    <x v="1501"/>
    <n v="3294.72"/>
    <n v="0.44"/>
    <x v="2"/>
    <x v="92"/>
  </r>
  <r>
    <x v="4"/>
    <n v="1189833"/>
    <x v="211"/>
    <x v="3"/>
    <x v="10"/>
    <x v="12"/>
    <x v="2"/>
    <n v="42"/>
    <x v="236"/>
    <x v="1502"/>
    <n v="2751.84"/>
    <n v="0.56000000000000005"/>
    <x v="2"/>
    <x v="119"/>
  </r>
  <r>
    <x v="4"/>
    <n v="1189833"/>
    <x v="212"/>
    <x v="3"/>
    <x v="10"/>
    <x v="12"/>
    <x v="3"/>
    <n v="41"/>
    <x v="210"/>
    <x v="1192"/>
    <n v="2615.7999999999997"/>
    <n v="0.54999999999999993"/>
    <x v="2"/>
    <x v="87"/>
  </r>
  <r>
    <x v="4"/>
    <n v="1189833"/>
    <x v="213"/>
    <x v="3"/>
    <x v="10"/>
    <x v="12"/>
    <x v="4"/>
    <n v="50"/>
    <x v="38"/>
    <x v="1503"/>
    <n v="3650.0000000000005"/>
    <n v="0.73000000000000009"/>
    <x v="2"/>
    <x v="100"/>
  </r>
  <r>
    <x v="4"/>
    <n v="1189833"/>
    <x v="693"/>
    <x v="3"/>
    <x v="10"/>
    <x v="12"/>
    <x v="5"/>
    <n v="59"/>
    <x v="185"/>
    <x v="1504"/>
    <n v="2879.2000000000003"/>
    <n v="0.4"/>
    <x v="2"/>
    <x v="95"/>
  </r>
  <r>
    <x v="4"/>
    <n v="1189833"/>
    <x v="694"/>
    <x v="3"/>
    <x v="10"/>
    <x v="12"/>
    <x v="0"/>
    <n v="44"/>
    <x v="160"/>
    <x v="1505"/>
    <n v="3942.4000000000005"/>
    <n v="0.56000000000000005"/>
    <x v="2"/>
    <x v="90"/>
  </r>
  <r>
    <x v="4"/>
    <n v="1189833"/>
    <x v="695"/>
    <x v="3"/>
    <x v="10"/>
    <x v="12"/>
    <x v="1"/>
    <n v="49"/>
    <x v="160"/>
    <x v="1437"/>
    <n v="3371.2"/>
    <n v="0.43"/>
    <x v="2"/>
    <x v="98"/>
  </r>
  <r>
    <x v="4"/>
    <n v="1189833"/>
    <x v="696"/>
    <x v="3"/>
    <x v="10"/>
    <x v="12"/>
    <x v="2"/>
    <n v="41"/>
    <x v="210"/>
    <x v="1192"/>
    <n v="2710.92"/>
    <n v="0.57000000000000006"/>
    <x v="2"/>
    <x v="87"/>
  </r>
  <r>
    <x v="4"/>
    <n v="1189833"/>
    <x v="697"/>
    <x v="3"/>
    <x v="10"/>
    <x v="12"/>
    <x v="3"/>
    <n v="44"/>
    <x v="193"/>
    <x v="1506"/>
    <n v="2402.4"/>
    <n v="0.52"/>
    <x v="2"/>
    <x v="90"/>
  </r>
  <r>
    <x v="4"/>
    <n v="1189833"/>
    <x v="698"/>
    <x v="3"/>
    <x v="10"/>
    <x v="12"/>
    <x v="4"/>
    <n v="54"/>
    <x v="230"/>
    <x v="1442"/>
    <n v="3969.0000000000005"/>
    <n v="0.75000000000000011"/>
    <x v="2"/>
    <x v="99"/>
  </r>
  <r>
    <x v="4"/>
    <n v="1189833"/>
    <x v="699"/>
    <x v="3"/>
    <x v="10"/>
    <x v="12"/>
    <x v="5"/>
    <n v="58"/>
    <x v="243"/>
    <x v="1507"/>
    <n v="2442.96"/>
    <n v="0.39"/>
    <x v="2"/>
    <x v="91"/>
  </r>
  <r>
    <x v="4"/>
    <n v="1189833"/>
    <x v="700"/>
    <x v="3"/>
    <x v="10"/>
    <x v="12"/>
    <x v="0"/>
    <n v="38"/>
    <x v="212"/>
    <x v="1508"/>
    <n v="3744.1400000000003"/>
    <n v="0.59000000000000008"/>
    <x v="2"/>
    <x v="115"/>
  </r>
  <r>
    <x v="4"/>
    <n v="1189833"/>
    <x v="701"/>
    <x v="3"/>
    <x v="10"/>
    <x v="12"/>
    <x v="1"/>
    <n v="42"/>
    <x v="217"/>
    <x v="1509"/>
    <n v="2979.06"/>
    <n v="0.41"/>
    <x v="2"/>
    <x v="119"/>
  </r>
  <r>
    <x v="4"/>
    <n v="1189833"/>
    <x v="702"/>
    <x v="3"/>
    <x v="10"/>
    <x v="12"/>
    <x v="2"/>
    <n v="37"/>
    <x v="248"/>
    <x v="1103"/>
    <n v="2594.0700000000002"/>
    <n v="0.57000000000000006"/>
    <x v="2"/>
    <x v="117"/>
  </r>
  <r>
    <x v="4"/>
    <n v="1189833"/>
    <x v="703"/>
    <x v="3"/>
    <x v="10"/>
    <x v="12"/>
    <x v="3"/>
    <n v="39"/>
    <x v="164"/>
    <x v="1510"/>
    <n v="2552.5499999999997"/>
    <n v="0.54999999999999993"/>
    <x v="2"/>
    <x v="93"/>
  </r>
  <r>
    <x v="4"/>
    <n v="1189833"/>
    <x v="704"/>
    <x v="3"/>
    <x v="10"/>
    <x v="12"/>
    <x v="4"/>
    <n v="51"/>
    <x v="161"/>
    <x v="1511"/>
    <n v="4264.6200000000008"/>
    <n v="0.7400000000000001"/>
    <x v="2"/>
    <x v="109"/>
  </r>
  <r>
    <x v="4"/>
    <n v="1189833"/>
    <x v="705"/>
    <x v="3"/>
    <x v="10"/>
    <x v="12"/>
    <x v="5"/>
    <n v="56"/>
    <x v="247"/>
    <x v="1512"/>
    <n v="2830.2400000000002"/>
    <n v="0.38"/>
    <x v="2"/>
    <x v="97"/>
  </r>
  <r>
    <x v="4"/>
    <n v="1189833"/>
    <x v="706"/>
    <x v="3"/>
    <x v="10"/>
    <x v="12"/>
    <x v="0"/>
    <n v="41"/>
    <x v="130"/>
    <x v="833"/>
    <n v="4500.1600000000008"/>
    <n v="0.56000000000000005"/>
    <x v="2"/>
    <x v="87"/>
  </r>
  <r>
    <x v="4"/>
    <n v="1189833"/>
    <x v="707"/>
    <x v="3"/>
    <x v="10"/>
    <x v="12"/>
    <x v="1"/>
    <n v="45"/>
    <x v="131"/>
    <x v="854"/>
    <n v="3521.7"/>
    <n v="0.43"/>
    <x v="2"/>
    <x v="96"/>
  </r>
  <r>
    <x v="4"/>
    <n v="1189833"/>
    <x v="708"/>
    <x v="3"/>
    <x v="10"/>
    <x v="12"/>
    <x v="2"/>
    <n v="42"/>
    <x v="247"/>
    <x v="1513"/>
    <n v="3351.6"/>
    <n v="0.6"/>
    <x v="2"/>
    <x v="119"/>
  </r>
  <r>
    <x v="4"/>
    <n v="1189833"/>
    <x v="709"/>
    <x v="3"/>
    <x v="10"/>
    <x v="12"/>
    <x v="3"/>
    <n v="43"/>
    <x v="231"/>
    <x v="1514"/>
    <n v="3135.9900000000002"/>
    <n v="0.51"/>
    <x v="2"/>
    <x v="94"/>
  </r>
  <r>
    <x v="4"/>
    <n v="1189833"/>
    <x v="710"/>
    <x v="3"/>
    <x v="10"/>
    <x v="12"/>
    <x v="4"/>
    <n v="53"/>
    <x v="196"/>
    <x v="1515"/>
    <n v="4642.8"/>
    <n v="0.73000000000000009"/>
    <x v="2"/>
    <x v="102"/>
  </r>
  <r>
    <x v="4"/>
    <n v="1189833"/>
    <x v="214"/>
    <x v="3"/>
    <x v="10"/>
    <x v="12"/>
    <x v="5"/>
    <n v="55"/>
    <x v="242"/>
    <x v="1516"/>
    <n v="2860"/>
    <n v="0.4"/>
    <x v="2"/>
    <x v="88"/>
  </r>
  <r>
    <x v="2"/>
    <n v="1197831"/>
    <x v="215"/>
    <x v="3"/>
    <x v="10"/>
    <x v="12"/>
    <x v="0"/>
    <n v="18"/>
    <x v="124"/>
    <x v="1053"/>
    <n v="1890"/>
    <n v="0.5"/>
    <x v="2"/>
    <x v="129"/>
  </r>
  <r>
    <x v="2"/>
    <n v="1197831"/>
    <x v="216"/>
    <x v="3"/>
    <x v="10"/>
    <x v="12"/>
    <x v="1"/>
    <n v="29"/>
    <x v="131"/>
    <x v="1064"/>
    <n v="2427.8799999999997"/>
    <n v="0.45999999999999996"/>
    <x v="2"/>
    <x v="116"/>
  </r>
  <r>
    <x v="2"/>
    <n v="1197831"/>
    <x v="217"/>
    <x v="3"/>
    <x v="10"/>
    <x v="12"/>
    <x v="2"/>
    <n v="27"/>
    <x v="242"/>
    <x v="1517"/>
    <n v="1579.4999999999998"/>
    <n v="0.44999999999999996"/>
    <x v="2"/>
    <x v="118"/>
  </r>
  <r>
    <x v="2"/>
    <n v="1197831"/>
    <x v="218"/>
    <x v="3"/>
    <x v="10"/>
    <x v="12"/>
    <x v="3"/>
    <n v="32"/>
    <x v="192"/>
    <x v="1069"/>
    <n v="2462.4"/>
    <n v="0.57000000000000006"/>
    <x v="2"/>
    <x v="114"/>
  </r>
  <r>
    <x v="2"/>
    <n v="1197831"/>
    <x v="219"/>
    <x v="1"/>
    <x v="11"/>
    <x v="13"/>
    <x v="4"/>
    <n v="39"/>
    <x v="60"/>
    <x v="1075"/>
    <n v="1482"/>
    <n v="0.4"/>
    <x v="2"/>
    <x v="93"/>
  </r>
  <r>
    <x v="2"/>
    <n v="1197831"/>
    <x v="220"/>
    <x v="1"/>
    <x v="11"/>
    <x v="13"/>
    <x v="5"/>
    <n v="33"/>
    <x v="35"/>
    <x v="1518"/>
    <n v="2681.25"/>
    <n v="0.65"/>
    <x v="2"/>
    <x v="112"/>
  </r>
  <r>
    <x v="2"/>
    <n v="1197831"/>
    <x v="221"/>
    <x v="1"/>
    <x v="11"/>
    <x v="13"/>
    <x v="0"/>
    <n v="24"/>
    <x v="138"/>
    <x v="1519"/>
    <n v="2028"/>
    <n v="0.5"/>
    <x v="2"/>
    <x v="110"/>
  </r>
  <r>
    <x v="2"/>
    <n v="1197831"/>
    <x v="222"/>
    <x v="1"/>
    <x v="11"/>
    <x v="13"/>
    <x v="1"/>
    <n v="33"/>
    <x v="141"/>
    <x v="1520"/>
    <n v="2867.04"/>
    <n v="0.48"/>
    <x v="2"/>
    <x v="112"/>
  </r>
  <r>
    <x v="2"/>
    <n v="1197831"/>
    <x v="223"/>
    <x v="1"/>
    <x v="11"/>
    <x v="13"/>
    <x v="2"/>
    <n v="32"/>
    <x v="185"/>
    <x v="1181"/>
    <n v="1873.9199999999998"/>
    <n v="0.48"/>
    <x v="2"/>
    <x v="114"/>
  </r>
  <r>
    <x v="2"/>
    <n v="1197831"/>
    <x v="224"/>
    <x v="1"/>
    <x v="11"/>
    <x v="13"/>
    <x v="3"/>
    <n v="33"/>
    <x v="243"/>
    <x v="1471"/>
    <n v="2138.4"/>
    <n v="0.6"/>
    <x v="2"/>
    <x v="112"/>
  </r>
  <r>
    <x v="2"/>
    <n v="1197831"/>
    <x v="225"/>
    <x v="1"/>
    <x v="11"/>
    <x v="13"/>
    <x v="4"/>
    <n v="37"/>
    <x v="170"/>
    <x v="1521"/>
    <n v="1259.1099999999999"/>
    <n v="0.41"/>
    <x v="2"/>
    <x v="117"/>
  </r>
  <r>
    <x v="2"/>
    <n v="1197831"/>
    <x v="226"/>
    <x v="1"/>
    <x v="11"/>
    <x v="13"/>
    <x v="5"/>
    <n v="32"/>
    <x v="247"/>
    <x v="1522"/>
    <n v="2723.84"/>
    <n v="0.64"/>
    <x v="2"/>
    <x v="114"/>
  </r>
  <r>
    <x v="2"/>
    <n v="1197831"/>
    <x v="227"/>
    <x v="1"/>
    <x v="11"/>
    <x v="13"/>
    <x v="0"/>
    <n v="27"/>
    <x v="133"/>
    <x v="1231"/>
    <n v="2602.5300000000002"/>
    <n v="0.51"/>
    <x v="2"/>
    <x v="118"/>
  </r>
  <r>
    <x v="2"/>
    <n v="1197831"/>
    <x v="228"/>
    <x v="1"/>
    <x v="11"/>
    <x v="13"/>
    <x v="1"/>
    <n v="37"/>
    <x v="134"/>
    <x v="1523"/>
    <n v="3136.12"/>
    <n v="0.52"/>
    <x v="2"/>
    <x v="117"/>
  </r>
  <r>
    <x v="2"/>
    <n v="1197831"/>
    <x v="711"/>
    <x v="1"/>
    <x v="11"/>
    <x v="13"/>
    <x v="2"/>
    <n v="28"/>
    <x v="168"/>
    <x v="1524"/>
    <n v="1909.5999999999997"/>
    <n v="0.54999999999999993"/>
    <x v="2"/>
    <x v="128"/>
  </r>
  <r>
    <x v="2"/>
    <n v="1197831"/>
    <x v="712"/>
    <x v="1"/>
    <x v="11"/>
    <x v="13"/>
    <x v="3"/>
    <n v="33"/>
    <x v="253"/>
    <x v="1525"/>
    <n v="2133.12"/>
    <n v="0.64"/>
    <x v="2"/>
    <x v="112"/>
  </r>
  <r>
    <x v="2"/>
    <n v="1197831"/>
    <x v="713"/>
    <x v="1"/>
    <x v="11"/>
    <x v="13"/>
    <x v="4"/>
    <n v="39"/>
    <x v="173"/>
    <x v="1526"/>
    <n v="1264.77"/>
    <n v="0.47"/>
    <x v="2"/>
    <x v="93"/>
  </r>
  <r>
    <x v="2"/>
    <n v="1197831"/>
    <x v="714"/>
    <x v="1"/>
    <x v="11"/>
    <x v="13"/>
    <x v="5"/>
    <n v="33"/>
    <x v="215"/>
    <x v="1527"/>
    <n v="2417.58"/>
    <n v="0.66"/>
    <x v="2"/>
    <x v="112"/>
  </r>
  <r>
    <x v="2"/>
    <n v="1197831"/>
    <x v="715"/>
    <x v="1"/>
    <x v="11"/>
    <x v="13"/>
    <x v="0"/>
    <n v="19"/>
    <x v="138"/>
    <x v="1528"/>
    <n v="1605.5"/>
    <n v="0.5"/>
    <x v="2"/>
    <x v="131"/>
  </r>
  <r>
    <x v="2"/>
    <n v="1197831"/>
    <x v="716"/>
    <x v="1"/>
    <x v="11"/>
    <x v="13"/>
    <x v="1"/>
    <n v="24"/>
    <x v="129"/>
    <x v="1529"/>
    <n v="2154.2400000000002"/>
    <n v="0.51"/>
    <x v="2"/>
    <x v="110"/>
  </r>
  <r>
    <x v="2"/>
    <n v="1197831"/>
    <x v="717"/>
    <x v="1"/>
    <x v="11"/>
    <x v="13"/>
    <x v="2"/>
    <n v="19"/>
    <x v="192"/>
    <x v="1530"/>
    <n v="1410.7499999999998"/>
    <n v="0.54999999999999993"/>
    <x v="2"/>
    <x v="131"/>
  </r>
  <r>
    <x v="2"/>
    <n v="1197831"/>
    <x v="718"/>
    <x v="1"/>
    <x v="11"/>
    <x v="13"/>
    <x v="3"/>
    <n v="23"/>
    <x v="205"/>
    <x v="1531"/>
    <n v="1674.4"/>
    <n v="0.65"/>
    <x v="2"/>
    <x v="113"/>
  </r>
  <r>
    <x v="2"/>
    <n v="1197831"/>
    <x v="719"/>
    <x v="1"/>
    <x v="11"/>
    <x v="13"/>
    <x v="4"/>
    <n v="28"/>
    <x v="199"/>
    <x v="1045"/>
    <n v="1058.3999999999999"/>
    <n v="0.44999999999999996"/>
    <x v="2"/>
    <x v="128"/>
  </r>
  <r>
    <x v="2"/>
    <n v="1197831"/>
    <x v="720"/>
    <x v="1"/>
    <x v="11"/>
    <x v="13"/>
    <x v="5"/>
    <n v="24"/>
    <x v="147"/>
    <x v="1532"/>
    <n v="2627.52"/>
    <n v="0.68"/>
    <x v="2"/>
    <x v="110"/>
  </r>
  <r>
    <x v="2"/>
    <n v="1197831"/>
    <x v="721"/>
    <x v="1"/>
    <x v="11"/>
    <x v="13"/>
    <x v="0"/>
    <n v="14"/>
    <x v="133"/>
    <x v="1050"/>
    <n v="1323"/>
    <n v="0.5"/>
    <x v="2"/>
    <x v="146"/>
  </r>
  <r>
    <x v="2"/>
    <n v="1197831"/>
    <x v="722"/>
    <x v="1"/>
    <x v="11"/>
    <x v="13"/>
    <x v="1"/>
    <n v="23"/>
    <x v="153"/>
    <x v="1533"/>
    <n v="2507"/>
    <n v="0.5"/>
    <x v="2"/>
    <x v="113"/>
  </r>
  <r>
    <x v="2"/>
    <n v="1197831"/>
    <x v="723"/>
    <x v="1"/>
    <x v="11"/>
    <x v="13"/>
    <x v="2"/>
    <n v="19"/>
    <x v="263"/>
    <x v="1534"/>
    <n v="1846.8000000000002"/>
    <n v="0.54"/>
    <x v="2"/>
    <x v="131"/>
  </r>
  <r>
    <x v="2"/>
    <n v="1197831"/>
    <x v="229"/>
    <x v="1"/>
    <x v="11"/>
    <x v="13"/>
    <x v="3"/>
    <n v="27"/>
    <x v="213"/>
    <x v="1535"/>
    <n v="2300.4"/>
    <n v="0.6"/>
    <x v="2"/>
    <x v="118"/>
  </r>
  <r>
    <x v="2"/>
    <n v="1197831"/>
    <x v="230"/>
    <x v="1"/>
    <x v="11"/>
    <x v="13"/>
    <x v="4"/>
    <n v="41"/>
    <x v="162"/>
    <x v="1485"/>
    <n v="2129.54"/>
    <n v="0.49"/>
    <x v="2"/>
    <x v="87"/>
  </r>
  <r>
    <x v="2"/>
    <n v="1197831"/>
    <x v="231"/>
    <x v="1"/>
    <x v="11"/>
    <x v="13"/>
    <x v="5"/>
    <n v="38"/>
    <x v="158"/>
    <x v="1536"/>
    <n v="5142.92"/>
    <n v="0.67"/>
    <x v="2"/>
    <x v="115"/>
  </r>
  <r>
    <x v="2"/>
    <n v="1197831"/>
    <x v="232"/>
    <x v="1"/>
    <x v="11"/>
    <x v="13"/>
    <x v="0"/>
    <n v="36"/>
    <x v="146"/>
    <x v="1537"/>
    <n v="3984.12"/>
    <n v="0.51"/>
    <x v="2"/>
    <x v="86"/>
  </r>
  <r>
    <x v="2"/>
    <n v="1197831"/>
    <x v="233"/>
    <x v="1"/>
    <x v="11"/>
    <x v="13"/>
    <x v="1"/>
    <n v="42"/>
    <x v="158"/>
    <x v="1538"/>
    <n v="4326.84"/>
    <n v="0.51"/>
    <x v="2"/>
    <x v="119"/>
  </r>
  <r>
    <x v="2"/>
    <n v="1197831"/>
    <x v="234"/>
    <x v="1"/>
    <x v="11"/>
    <x v="13"/>
    <x v="2"/>
    <n v="36"/>
    <x v="138"/>
    <x v="1100"/>
    <n v="3102.84"/>
    <n v="0.51"/>
    <x v="2"/>
    <x v="86"/>
  </r>
  <r>
    <x v="2"/>
    <n v="1197831"/>
    <x v="235"/>
    <x v="1"/>
    <x v="11"/>
    <x v="13"/>
    <x v="3"/>
    <n v="36"/>
    <x v="132"/>
    <x v="1507"/>
    <n v="3821.04"/>
    <n v="0.61"/>
    <x v="2"/>
    <x v="86"/>
  </r>
  <r>
    <x v="2"/>
    <n v="1197831"/>
    <x v="236"/>
    <x v="1"/>
    <x v="11"/>
    <x v="13"/>
    <x v="4"/>
    <n v="43"/>
    <x v="57"/>
    <x v="1539"/>
    <n v="2992.7999999999997"/>
    <n v="0.48"/>
    <x v="2"/>
    <x v="94"/>
  </r>
  <r>
    <x v="2"/>
    <n v="1197831"/>
    <x v="237"/>
    <x v="1"/>
    <x v="11"/>
    <x v="13"/>
    <x v="5"/>
    <n v="49"/>
    <x v="116"/>
    <x v="984"/>
    <n v="7516.6"/>
    <n v="0.65"/>
    <x v="2"/>
    <x v="98"/>
  </r>
  <r>
    <x v="2"/>
    <n v="1197831"/>
    <x v="238"/>
    <x v="1"/>
    <x v="11"/>
    <x v="13"/>
    <x v="0"/>
    <n v="36"/>
    <x v="102"/>
    <x v="1540"/>
    <n v="4411.7999999999993"/>
    <n v="0.56999999999999995"/>
    <x v="2"/>
    <x v="86"/>
  </r>
  <r>
    <x v="2"/>
    <n v="1197831"/>
    <x v="239"/>
    <x v="1"/>
    <x v="11"/>
    <x v="13"/>
    <x v="1"/>
    <n v="43"/>
    <x v="92"/>
    <x v="1541"/>
    <n v="5137.6399999999994"/>
    <n v="0.57999999999999996"/>
    <x v="2"/>
    <x v="94"/>
  </r>
  <r>
    <x v="2"/>
    <n v="1197831"/>
    <x v="240"/>
    <x v="1"/>
    <x v="11"/>
    <x v="13"/>
    <x v="2"/>
    <n v="36"/>
    <x v="121"/>
    <x v="1542"/>
    <n v="5680.8"/>
    <n v="0.6"/>
    <x v="2"/>
    <x v="86"/>
  </r>
  <r>
    <x v="2"/>
    <n v="1197831"/>
    <x v="241"/>
    <x v="1"/>
    <x v="11"/>
    <x v="13"/>
    <x v="3"/>
    <n v="37"/>
    <x v="147"/>
    <x v="1543"/>
    <n v="3872.05"/>
    <n v="0.65"/>
    <x v="2"/>
    <x v="117"/>
  </r>
  <r>
    <x v="2"/>
    <n v="1197831"/>
    <x v="242"/>
    <x v="1"/>
    <x v="11"/>
    <x v="13"/>
    <x v="4"/>
    <n v="43"/>
    <x v="241"/>
    <x v="1544"/>
    <n v="3760.3500000000004"/>
    <n v="0.53"/>
    <x v="2"/>
    <x v="94"/>
  </r>
  <r>
    <x v="2"/>
    <n v="1197831"/>
    <x v="243"/>
    <x v="1"/>
    <x v="11"/>
    <x v="13"/>
    <x v="5"/>
    <n v="52"/>
    <x v="149"/>
    <x v="1545"/>
    <n v="8117.2000000000007"/>
    <n v="0.70000000000000007"/>
    <x v="2"/>
    <x v="107"/>
  </r>
  <r>
    <x v="2"/>
    <n v="1197831"/>
    <x v="244"/>
    <x v="1"/>
    <x v="11"/>
    <x v="13"/>
    <x v="0"/>
    <n v="41"/>
    <x v="148"/>
    <x v="1546"/>
    <n v="5445.2099999999991"/>
    <n v="0.56999999999999995"/>
    <x v="2"/>
    <x v="87"/>
  </r>
  <r>
    <x v="2"/>
    <n v="1197831"/>
    <x v="245"/>
    <x v="1"/>
    <x v="11"/>
    <x v="13"/>
    <x v="1"/>
    <n v="54"/>
    <x v="148"/>
    <x v="1547"/>
    <n v="7171.74"/>
    <n v="0.56999999999999995"/>
    <x v="2"/>
    <x v="99"/>
  </r>
  <r>
    <x v="2"/>
    <n v="1197831"/>
    <x v="246"/>
    <x v="1"/>
    <x v="11"/>
    <x v="13"/>
    <x v="2"/>
    <n v="46"/>
    <x v="123"/>
    <x v="1548"/>
    <n v="7866"/>
    <n v="0.6"/>
    <x v="2"/>
    <x v="89"/>
  </r>
  <r>
    <x v="2"/>
    <n v="1197831"/>
    <x v="247"/>
    <x v="1"/>
    <x v="11"/>
    <x v="13"/>
    <x v="3"/>
    <n v="42"/>
    <x v="247"/>
    <x v="1513"/>
    <n v="3854.34"/>
    <n v="0.69000000000000006"/>
    <x v="2"/>
    <x v="119"/>
  </r>
  <r>
    <x v="2"/>
    <n v="1197831"/>
    <x v="248"/>
    <x v="1"/>
    <x v="11"/>
    <x v="13"/>
    <x v="4"/>
    <n v="49"/>
    <x v="247"/>
    <x v="1549"/>
    <n v="3454.01"/>
    <n v="0.53"/>
    <x v="2"/>
    <x v="98"/>
  </r>
  <r>
    <x v="2"/>
    <n v="1197831"/>
    <x v="249"/>
    <x v="1"/>
    <x v="11"/>
    <x v="13"/>
    <x v="5"/>
    <n v="53"/>
    <x v="141"/>
    <x v="1097"/>
    <n v="6811.0300000000007"/>
    <n v="0.71000000000000008"/>
    <x v="2"/>
    <x v="102"/>
  </r>
  <r>
    <x v="2"/>
    <n v="1197831"/>
    <x v="250"/>
    <x v="1"/>
    <x v="11"/>
    <x v="13"/>
    <x v="0"/>
    <n v="49"/>
    <x v="131"/>
    <x v="1550"/>
    <n v="5350.8"/>
    <n v="0.6"/>
    <x v="2"/>
    <x v="98"/>
  </r>
  <r>
    <x v="2"/>
    <n v="1197831"/>
    <x v="251"/>
    <x v="1"/>
    <x v="11"/>
    <x v="13"/>
    <x v="1"/>
    <n v="47"/>
    <x v="138"/>
    <x v="953"/>
    <n v="4765.8"/>
    <n v="0.6"/>
    <x v="2"/>
    <x v="85"/>
  </r>
  <r>
    <x v="2"/>
    <n v="1197831"/>
    <x v="252"/>
    <x v="1"/>
    <x v="11"/>
    <x v="13"/>
    <x v="2"/>
    <n v="54"/>
    <x v="131"/>
    <x v="753"/>
    <n v="5798.5199999999995"/>
    <n v="0.59"/>
    <x v="2"/>
    <x v="99"/>
  </r>
  <r>
    <x v="2"/>
    <n v="1197831"/>
    <x v="253"/>
    <x v="1"/>
    <x v="11"/>
    <x v="13"/>
    <x v="3"/>
    <n v="53"/>
    <x v="38"/>
    <x v="1551"/>
    <n v="3710.0000000000005"/>
    <n v="0.70000000000000007"/>
    <x v="2"/>
    <x v="102"/>
  </r>
  <r>
    <x v="2"/>
    <n v="1197831"/>
    <x v="254"/>
    <x v="1"/>
    <x v="11"/>
    <x v="13"/>
    <x v="4"/>
    <n v="47"/>
    <x v="196"/>
    <x v="1552"/>
    <n v="2876.4"/>
    <n v="0.51"/>
    <x v="2"/>
    <x v="85"/>
  </r>
  <r>
    <x v="2"/>
    <n v="1197831"/>
    <x v="255"/>
    <x v="1"/>
    <x v="11"/>
    <x v="13"/>
    <x v="5"/>
    <n v="42"/>
    <x v="134"/>
    <x v="1553"/>
    <n v="5066.0400000000009"/>
    <n v="0.7400000000000001"/>
    <x v="2"/>
    <x v="119"/>
  </r>
  <r>
    <x v="2"/>
    <n v="1197831"/>
    <x v="256"/>
    <x v="1"/>
    <x v="11"/>
    <x v="13"/>
    <x v="0"/>
    <n v="33"/>
    <x v="217"/>
    <x v="1554"/>
    <n v="3254.1299999999997"/>
    <n v="0.56999999999999995"/>
    <x v="2"/>
    <x v="112"/>
  </r>
  <r>
    <x v="2"/>
    <n v="1197831"/>
    <x v="257"/>
    <x v="1"/>
    <x v="11"/>
    <x v="13"/>
    <x v="1"/>
    <n v="32"/>
    <x v="42"/>
    <x v="1287"/>
    <n v="2880"/>
    <n v="0.6"/>
    <x v="2"/>
    <x v="114"/>
  </r>
  <r>
    <x v="2"/>
    <n v="1197831"/>
    <x v="258"/>
    <x v="1"/>
    <x v="11"/>
    <x v="13"/>
    <x v="2"/>
    <n v="36"/>
    <x v="135"/>
    <x v="1442"/>
    <n v="3069.3599999999997"/>
    <n v="0.57999999999999996"/>
    <x v="2"/>
    <x v="86"/>
  </r>
  <r>
    <x v="2"/>
    <n v="1197831"/>
    <x v="259"/>
    <x v="1"/>
    <x v="11"/>
    <x v="13"/>
    <x v="3"/>
    <n v="38"/>
    <x v="230"/>
    <x v="1555"/>
    <n v="2606.8000000000002"/>
    <n v="0.70000000000000007"/>
    <x v="2"/>
    <x v="115"/>
  </r>
  <r>
    <x v="2"/>
    <n v="1197831"/>
    <x v="260"/>
    <x v="1"/>
    <x v="11"/>
    <x v="13"/>
    <x v="4"/>
    <n v="32"/>
    <x v="246"/>
    <x v="1556"/>
    <n v="1436.16"/>
    <n v="0.51"/>
    <x v="2"/>
    <x v="114"/>
  </r>
  <r>
    <x v="2"/>
    <n v="1197831"/>
    <x v="261"/>
    <x v="1"/>
    <x v="11"/>
    <x v="13"/>
    <x v="5"/>
    <n v="43"/>
    <x v="165"/>
    <x v="1557"/>
    <n v="3999.4300000000003"/>
    <n v="0.71000000000000008"/>
    <x v="2"/>
    <x v="94"/>
  </r>
  <r>
    <x v="2"/>
    <n v="1197831"/>
    <x v="262"/>
    <x v="1"/>
    <x v="11"/>
    <x v="13"/>
    <x v="0"/>
    <n v="29"/>
    <x v="130"/>
    <x v="1343"/>
    <n v="3183.0399999999995"/>
    <n v="0.55999999999999994"/>
    <x v="2"/>
    <x v="116"/>
  </r>
  <r>
    <x v="2"/>
    <n v="1197831"/>
    <x v="263"/>
    <x v="1"/>
    <x v="11"/>
    <x v="13"/>
    <x v="1"/>
    <n v="29"/>
    <x v="133"/>
    <x v="1558"/>
    <n v="3069.3599999999997"/>
    <n v="0.55999999999999994"/>
    <x v="2"/>
    <x v="116"/>
  </r>
  <r>
    <x v="2"/>
    <n v="1197831"/>
    <x v="264"/>
    <x v="1"/>
    <x v="11"/>
    <x v="13"/>
    <x v="2"/>
    <n v="50"/>
    <x v="132"/>
    <x v="1149"/>
    <n v="4871.9999999999991"/>
    <n v="0.55999999999999994"/>
    <x v="2"/>
    <x v="100"/>
  </r>
  <r>
    <x v="2"/>
    <n v="1197831"/>
    <x v="265"/>
    <x v="1"/>
    <x v="11"/>
    <x v="13"/>
    <x v="3"/>
    <n v="52"/>
    <x v="247"/>
    <x v="1559"/>
    <n v="4772.04"/>
    <n v="0.69000000000000006"/>
    <x v="2"/>
    <x v="107"/>
  </r>
  <r>
    <x v="2"/>
    <n v="1197831"/>
    <x v="266"/>
    <x v="1"/>
    <x v="11"/>
    <x v="13"/>
    <x v="4"/>
    <n v="51"/>
    <x v="161"/>
    <x v="1511"/>
    <n v="3054.3900000000003"/>
    <n v="0.53"/>
    <x v="2"/>
    <x v="109"/>
  </r>
  <r>
    <x v="2"/>
    <n v="1197831"/>
    <x v="267"/>
    <x v="1"/>
    <x v="11"/>
    <x v="13"/>
    <x v="5"/>
    <n v="59"/>
    <x v="138"/>
    <x v="1560"/>
    <n v="7079.4100000000008"/>
    <n v="0.71000000000000008"/>
    <x v="2"/>
    <x v="95"/>
  </r>
  <r>
    <x v="2"/>
    <n v="1197831"/>
    <x v="268"/>
    <x v="1"/>
    <x v="11"/>
    <x v="13"/>
    <x v="0"/>
    <n v="53"/>
    <x v="40"/>
    <x v="1561"/>
    <n v="6148"/>
    <n v="0.57999999999999996"/>
    <x v="2"/>
    <x v="102"/>
  </r>
  <r>
    <x v="2"/>
    <n v="1197831"/>
    <x v="269"/>
    <x v="1"/>
    <x v="11"/>
    <x v="13"/>
    <x v="1"/>
    <n v="51"/>
    <x v="142"/>
    <x v="1562"/>
    <n v="6731.9999999999991"/>
    <n v="0.54999999999999993"/>
    <x v="2"/>
    <x v="109"/>
  </r>
  <r>
    <x v="2"/>
    <n v="1197831"/>
    <x v="270"/>
    <x v="1"/>
    <x v="11"/>
    <x v="13"/>
    <x v="2"/>
    <n v="54"/>
    <x v="124"/>
    <x v="879"/>
    <n v="6236.9999999999991"/>
    <n v="0.54999999999999993"/>
    <x v="2"/>
    <x v="99"/>
  </r>
  <r>
    <x v="2"/>
    <n v="1197831"/>
    <x v="271"/>
    <x v="1"/>
    <x v="11"/>
    <x v="13"/>
    <x v="3"/>
    <n v="54"/>
    <x v="197"/>
    <x v="1563"/>
    <n v="5551.7400000000007"/>
    <n v="0.69000000000000006"/>
    <x v="2"/>
    <x v="99"/>
  </r>
  <r>
    <x v="2"/>
    <n v="1197831"/>
    <x v="272"/>
    <x v="1"/>
    <x v="11"/>
    <x v="13"/>
    <x v="4"/>
    <n v="50"/>
    <x v="150"/>
    <x v="872"/>
    <n v="3500"/>
    <n v="0.5"/>
    <x v="2"/>
    <x v="100"/>
  </r>
  <r>
    <x v="2"/>
    <n v="1197831"/>
    <x v="273"/>
    <x v="1"/>
    <x v="11"/>
    <x v="13"/>
    <x v="5"/>
    <n v="61"/>
    <x v="37"/>
    <x v="1564"/>
    <n v="10156.500000000002"/>
    <n v="0.7400000000000001"/>
    <x v="2"/>
    <x v="103"/>
  </r>
  <r>
    <x v="0"/>
    <n v="1185732"/>
    <x v="274"/>
    <x v="1"/>
    <x v="11"/>
    <x v="13"/>
    <x v="0"/>
    <n v="32"/>
    <x v="164"/>
    <x v="1465"/>
    <n v="1904"/>
    <n v="0.5"/>
    <x v="2"/>
    <x v="114"/>
  </r>
  <r>
    <x v="0"/>
    <n v="1185732"/>
    <x v="275"/>
    <x v="1"/>
    <x v="11"/>
    <x v="13"/>
    <x v="1"/>
    <n v="32"/>
    <x v="195"/>
    <x v="1565"/>
    <n v="878.07999999999993"/>
    <n v="0.49"/>
    <x v="2"/>
    <x v="114"/>
  </r>
  <r>
    <x v="0"/>
    <n v="1185732"/>
    <x v="276"/>
    <x v="1"/>
    <x v="11"/>
    <x v="13"/>
    <x v="2"/>
    <n v="24"/>
    <x v="188"/>
    <x v="1566"/>
    <n v="748.8"/>
    <n v="0.48"/>
    <x v="2"/>
    <x v="110"/>
  </r>
  <r>
    <x v="0"/>
    <n v="1185732"/>
    <x v="277"/>
    <x v="1"/>
    <x v="11"/>
    <x v="13"/>
    <x v="3"/>
    <n v="27"/>
    <x v="182"/>
    <x v="1567"/>
    <n v="271.89"/>
    <n v="0.53"/>
    <x v="2"/>
    <x v="118"/>
  </r>
  <r>
    <x v="0"/>
    <n v="1185732"/>
    <x v="278"/>
    <x v="3"/>
    <x v="12"/>
    <x v="14"/>
    <x v="4"/>
    <n v="43"/>
    <x v="191"/>
    <x v="1568"/>
    <n v="677.24999999999989"/>
    <n v="0.44999999999999996"/>
    <x v="2"/>
    <x v="94"/>
  </r>
  <r>
    <x v="0"/>
    <n v="1185732"/>
    <x v="279"/>
    <x v="3"/>
    <x v="12"/>
    <x v="14"/>
    <x v="5"/>
    <n v="32"/>
    <x v="181"/>
    <x v="1569"/>
    <n v="1327.36"/>
    <n v="0.61"/>
    <x v="2"/>
    <x v="114"/>
  </r>
  <r>
    <x v="0"/>
    <n v="1185732"/>
    <x v="280"/>
    <x v="3"/>
    <x v="12"/>
    <x v="14"/>
    <x v="0"/>
    <n v="32"/>
    <x v="164"/>
    <x v="1465"/>
    <n v="2056.3200000000002"/>
    <n v="0.54"/>
    <x v="2"/>
    <x v="114"/>
  </r>
  <r>
    <x v="0"/>
    <n v="1185732"/>
    <x v="281"/>
    <x v="3"/>
    <x v="12"/>
    <x v="14"/>
    <x v="1"/>
    <n v="33"/>
    <x v="183"/>
    <x v="1570"/>
    <n v="627"/>
    <n v="0.5"/>
    <x v="2"/>
    <x v="112"/>
  </r>
  <r>
    <x v="0"/>
    <n v="1185732"/>
    <x v="282"/>
    <x v="3"/>
    <x v="12"/>
    <x v="14"/>
    <x v="2"/>
    <n v="23"/>
    <x v="172"/>
    <x v="1571"/>
    <n v="540.5"/>
    <n v="0.5"/>
    <x v="2"/>
    <x v="113"/>
  </r>
  <r>
    <x v="0"/>
    <n v="1185732"/>
    <x v="283"/>
    <x v="3"/>
    <x v="12"/>
    <x v="14"/>
    <x v="3"/>
    <n v="29"/>
    <x v="261"/>
    <x v="1572"/>
    <n v="203"/>
    <n v="0.5"/>
    <x v="2"/>
    <x v="116"/>
  </r>
  <r>
    <x v="0"/>
    <n v="1185732"/>
    <x v="284"/>
    <x v="3"/>
    <x v="12"/>
    <x v="14"/>
    <x v="4"/>
    <n v="41"/>
    <x v="226"/>
    <x v="1573"/>
    <n v="622.79"/>
    <n v="0.49"/>
    <x v="2"/>
    <x v="87"/>
  </r>
  <r>
    <x v="0"/>
    <n v="1185732"/>
    <x v="285"/>
    <x v="3"/>
    <x v="12"/>
    <x v="14"/>
    <x v="5"/>
    <n v="32"/>
    <x v="180"/>
    <x v="1574"/>
    <n v="1190.4000000000001"/>
    <n v="0.62"/>
    <x v="2"/>
    <x v="114"/>
  </r>
  <r>
    <x v="0"/>
    <n v="1185732"/>
    <x v="286"/>
    <x v="3"/>
    <x v="12"/>
    <x v="14"/>
    <x v="0"/>
    <n v="38"/>
    <x v="185"/>
    <x v="1575"/>
    <n v="2503.44"/>
    <n v="0.54"/>
    <x v="2"/>
    <x v="115"/>
  </r>
  <r>
    <x v="0"/>
    <n v="1185732"/>
    <x v="287"/>
    <x v="3"/>
    <x v="12"/>
    <x v="14"/>
    <x v="1"/>
    <n v="39"/>
    <x v="259"/>
    <x v="1576"/>
    <n v="466.43999999999994"/>
    <n v="0.45999999999999996"/>
    <x v="2"/>
    <x v="93"/>
  </r>
  <r>
    <x v="0"/>
    <n v="1185732"/>
    <x v="288"/>
    <x v="3"/>
    <x v="12"/>
    <x v="14"/>
    <x v="2"/>
    <n v="29"/>
    <x v="203"/>
    <x v="1577"/>
    <n v="565.5"/>
    <n v="0.5"/>
    <x v="2"/>
    <x v="116"/>
  </r>
  <r>
    <x v="0"/>
    <n v="1185732"/>
    <x v="289"/>
    <x v="3"/>
    <x v="12"/>
    <x v="14"/>
    <x v="3"/>
    <n v="33"/>
    <x v="59"/>
    <x v="355"/>
    <n v="0"/>
    <n v="0.55000000000000004"/>
    <x v="2"/>
    <x v="46"/>
  </r>
  <r>
    <x v="0"/>
    <n v="1185732"/>
    <x v="290"/>
    <x v="3"/>
    <x v="12"/>
    <x v="14"/>
    <x v="4"/>
    <n v="45"/>
    <x v="220"/>
    <x v="1578"/>
    <n v="274.95"/>
    <n v="0.47"/>
    <x v="2"/>
    <x v="96"/>
  </r>
  <r>
    <x v="0"/>
    <n v="1185732"/>
    <x v="291"/>
    <x v="3"/>
    <x v="12"/>
    <x v="14"/>
    <x v="5"/>
    <n v="37"/>
    <x v="183"/>
    <x v="1428"/>
    <n v="857.66"/>
    <n v="0.61"/>
    <x v="2"/>
    <x v="117"/>
  </r>
  <r>
    <x v="0"/>
    <n v="1185732"/>
    <x v="292"/>
    <x v="3"/>
    <x v="12"/>
    <x v="14"/>
    <x v="0"/>
    <n v="38"/>
    <x v="193"/>
    <x v="1579"/>
    <n v="2114.7000000000003"/>
    <n v="0.53"/>
    <x v="2"/>
    <x v="115"/>
  </r>
  <r>
    <x v="0"/>
    <n v="1185732"/>
    <x v="293"/>
    <x v="3"/>
    <x v="12"/>
    <x v="14"/>
    <x v="1"/>
    <n v="32"/>
    <x v="264"/>
    <x v="1580"/>
    <n v="331.2"/>
    <n v="0.44999999999999996"/>
    <x v="2"/>
    <x v="114"/>
  </r>
  <r>
    <x v="0"/>
    <n v="1185732"/>
    <x v="294"/>
    <x v="3"/>
    <x v="12"/>
    <x v="14"/>
    <x v="2"/>
    <n v="23"/>
    <x v="262"/>
    <x v="1581"/>
    <n v="217.34999999999997"/>
    <n v="0.44999999999999996"/>
    <x v="2"/>
    <x v="113"/>
  </r>
  <r>
    <x v="0"/>
    <n v="1185732"/>
    <x v="295"/>
    <x v="3"/>
    <x v="12"/>
    <x v="14"/>
    <x v="3"/>
    <n v="27"/>
    <x v="59"/>
    <x v="355"/>
    <n v="0"/>
    <n v="0.53"/>
    <x v="2"/>
    <x v="46"/>
  </r>
  <r>
    <x v="0"/>
    <n v="1185732"/>
    <x v="296"/>
    <x v="3"/>
    <x v="12"/>
    <x v="14"/>
    <x v="4"/>
    <n v="42"/>
    <x v="265"/>
    <x v="1582"/>
    <n v="120.96"/>
    <n v="0.48"/>
    <x v="2"/>
    <x v="119"/>
  </r>
  <r>
    <x v="0"/>
    <n v="1185732"/>
    <x v="297"/>
    <x v="3"/>
    <x v="12"/>
    <x v="14"/>
    <x v="5"/>
    <n v="34"/>
    <x v="203"/>
    <x v="1583"/>
    <n v="822.12"/>
    <n v="0.62"/>
    <x v="2"/>
    <x v="111"/>
  </r>
  <r>
    <x v="0"/>
    <n v="1185732"/>
    <x v="298"/>
    <x v="3"/>
    <x v="12"/>
    <x v="14"/>
    <x v="0"/>
    <n v="44"/>
    <x v="266"/>
    <x v="1584"/>
    <n v="2803.6800000000003"/>
    <n v="0.54"/>
    <x v="2"/>
    <x v="90"/>
  </r>
  <r>
    <x v="0"/>
    <n v="1185732"/>
    <x v="299"/>
    <x v="3"/>
    <x v="12"/>
    <x v="14"/>
    <x v="1"/>
    <n v="38"/>
    <x v="204"/>
    <x v="1570"/>
    <n v="627"/>
    <n v="0.5"/>
    <x v="2"/>
    <x v="115"/>
  </r>
  <r>
    <x v="0"/>
    <n v="1185732"/>
    <x v="300"/>
    <x v="3"/>
    <x v="12"/>
    <x v="14"/>
    <x v="2"/>
    <n v="32"/>
    <x v="267"/>
    <x v="1585"/>
    <n v="460.79999999999995"/>
    <n v="0.48"/>
    <x v="2"/>
    <x v="114"/>
  </r>
  <r>
    <x v="0"/>
    <n v="1185732"/>
    <x v="301"/>
    <x v="3"/>
    <x v="12"/>
    <x v="14"/>
    <x v="3"/>
    <n v="34"/>
    <x v="260"/>
    <x v="1586"/>
    <n v="126.14"/>
    <n v="0.53"/>
    <x v="2"/>
    <x v="111"/>
  </r>
  <r>
    <x v="0"/>
    <n v="1185732"/>
    <x v="302"/>
    <x v="3"/>
    <x v="12"/>
    <x v="14"/>
    <x v="4"/>
    <n v="46"/>
    <x v="220"/>
    <x v="1587"/>
    <n v="275.08"/>
    <n v="0.45999999999999996"/>
    <x v="2"/>
    <x v="89"/>
  </r>
  <r>
    <x v="0"/>
    <n v="1185732"/>
    <x v="303"/>
    <x v="3"/>
    <x v="12"/>
    <x v="14"/>
    <x v="5"/>
    <n v="51"/>
    <x v="207"/>
    <x v="1588"/>
    <n v="1296.42"/>
    <n v="0.62"/>
    <x v="2"/>
    <x v="109"/>
  </r>
  <r>
    <x v="0"/>
    <n v="1185732"/>
    <x v="304"/>
    <x v="3"/>
    <x v="12"/>
    <x v="14"/>
    <x v="0"/>
    <n v="36"/>
    <x v="196"/>
    <x v="1069"/>
    <n v="2289.6"/>
    <n v="0.53"/>
    <x v="2"/>
    <x v="86"/>
  </r>
  <r>
    <x v="0"/>
    <n v="1185732"/>
    <x v="305"/>
    <x v="3"/>
    <x v="12"/>
    <x v="14"/>
    <x v="1"/>
    <n v="32"/>
    <x v="222"/>
    <x v="1434"/>
    <n v="720"/>
    <n v="0.5"/>
    <x v="2"/>
    <x v="114"/>
  </r>
  <r>
    <x v="0"/>
    <n v="1185732"/>
    <x v="306"/>
    <x v="3"/>
    <x v="12"/>
    <x v="14"/>
    <x v="2"/>
    <n v="27"/>
    <x v="219"/>
    <x v="1589"/>
    <n v="558.9"/>
    <n v="0.44999999999999996"/>
    <x v="2"/>
    <x v="118"/>
  </r>
  <r>
    <x v="0"/>
    <n v="1185732"/>
    <x v="307"/>
    <x v="3"/>
    <x v="12"/>
    <x v="14"/>
    <x v="3"/>
    <n v="27"/>
    <x v="203"/>
    <x v="1590"/>
    <n v="568.62"/>
    <n v="0.54"/>
    <x v="2"/>
    <x v="118"/>
  </r>
  <r>
    <x v="0"/>
    <n v="1185732"/>
    <x v="308"/>
    <x v="3"/>
    <x v="12"/>
    <x v="14"/>
    <x v="4"/>
    <n v="42"/>
    <x v="186"/>
    <x v="1444"/>
    <n v="882"/>
    <n v="0.5"/>
    <x v="2"/>
    <x v="119"/>
  </r>
  <r>
    <x v="0"/>
    <n v="1185732"/>
    <x v="309"/>
    <x v="3"/>
    <x v="12"/>
    <x v="14"/>
    <x v="5"/>
    <n v="49"/>
    <x v="211"/>
    <x v="1591"/>
    <n v="2582.3000000000002"/>
    <n v="0.62"/>
    <x v="2"/>
    <x v="98"/>
  </r>
  <r>
    <x v="0"/>
    <n v="1185732"/>
    <x v="310"/>
    <x v="3"/>
    <x v="12"/>
    <x v="14"/>
    <x v="0"/>
    <n v="43"/>
    <x v="241"/>
    <x v="1544"/>
    <n v="3618.4500000000003"/>
    <n v="0.51"/>
    <x v="2"/>
    <x v="94"/>
  </r>
  <r>
    <x v="0"/>
    <n v="1185732"/>
    <x v="311"/>
    <x v="3"/>
    <x v="12"/>
    <x v="14"/>
    <x v="1"/>
    <n v="37"/>
    <x v="194"/>
    <x v="1592"/>
    <n v="1348.6499999999999"/>
    <n v="0.44999999999999996"/>
    <x v="2"/>
    <x v="117"/>
  </r>
  <r>
    <x v="0"/>
    <n v="1185732"/>
    <x v="312"/>
    <x v="3"/>
    <x v="12"/>
    <x v="14"/>
    <x v="2"/>
    <n v="34"/>
    <x v="184"/>
    <x v="1593"/>
    <n v="963.89999999999986"/>
    <n v="0.44999999999999996"/>
    <x v="2"/>
    <x v="111"/>
  </r>
  <r>
    <x v="0"/>
    <n v="1185732"/>
    <x v="313"/>
    <x v="3"/>
    <x v="12"/>
    <x v="14"/>
    <x v="3"/>
    <n v="33"/>
    <x v="219"/>
    <x v="1594"/>
    <n v="789.36"/>
    <n v="0.52"/>
    <x v="2"/>
    <x v="112"/>
  </r>
  <r>
    <x v="0"/>
    <n v="1185732"/>
    <x v="314"/>
    <x v="3"/>
    <x v="12"/>
    <x v="14"/>
    <x v="4"/>
    <n v="41"/>
    <x v="178"/>
    <x v="1417"/>
    <n v="883.96"/>
    <n v="0.49"/>
    <x v="2"/>
    <x v="87"/>
  </r>
  <r>
    <x v="0"/>
    <n v="1185732"/>
    <x v="315"/>
    <x v="3"/>
    <x v="12"/>
    <x v="14"/>
    <x v="5"/>
    <n v="49"/>
    <x v="250"/>
    <x v="1595"/>
    <n v="2809.17"/>
    <n v="0.63"/>
    <x v="2"/>
    <x v="98"/>
  </r>
  <r>
    <x v="0"/>
    <n v="1185732"/>
    <x v="316"/>
    <x v="3"/>
    <x v="12"/>
    <x v="14"/>
    <x v="0"/>
    <n v="41"/>
    <x v="57"/>
    <x v="1596"/>
    <n v="3150.8500000000004"/>
    <n v="0.53"/>
    <x v="2"/>
    <x v="87"/>
  </r>
  <r>
    <x v="0"/>
    <n v="1185732"/>
    <x v="317"/>
    <x v="3"/>
    <x v="12"/>
    <x v="14"/>
    <x v="1"/>
    <n v="42"/>
    <x v="232"/>
    <x v="1597"/>
    <n v="1646.3999999999999"/>
    <n v="0.49"/>
    <x v="2"/>
    <x v="119"/>
  </r>
  <r>
    <x v="0"/>
    <n v="1185732"/>
    <x v="318"/>
    <x v="3"/>
    <x v="12"/>
    <x v="14"/>
    <x v="2"/>
    <n v="36"/>
    <x v="239"/>
    <x v="1039"/>
    <n v="898.56"/>
    <n v="0.48"/>
    <x v="2"/>
    <x v="86"/>
  </r>
  <r>
    <x v="0"/>
    <n v="1185732"/>
    <x v="319"/>
    <x v="3"/>
    <x v="12"/>
    <x v="14"/>
    <x v="3"/>
    <n v="29"/>
    <x v="183"/>
    <x v="1598"/>
    <n v="562.02"/>
    <n v="0.51"/>
    <x v="2"/>
    <x v="116"/>
  </r>
  <r>
    <x v="0"/>
    <n v="1185732"/>
    <x v="320"/>
    <x v="3"/>
    <x v="12"/>
    <x v="14"/>
    <x v="4"/>
    <n v="37"/>
    <x v="234"/>
    <x v="1599"/>
    <n v="479.52"/>
    <n v="0.48"/>
    <x v="2"/>
    <x v="117"/>
  </r>
  <r>
    <x v="0"/>
    <n v="1185732"/>
    <x v="321"/>
    <x v="3"/>
    <x v="12"/>
    <x v="14"/>
    <x v="5"/>
    <n v="44"/>
    <x v="173"/>
    <x v="1600"/>
    <n v="1821.6"/>
    <n v="0.6"/>
    <x v="2"/>
    <x v="90"/>
  </r>
  <r>
    <x v="0"/>
    <n v="1185732"/>
    <x v="322"/>
    <x v="3"/>
    <x v="12"/>
    <x v="14"/>
    <x v="0"/>
    <n v="38"/>
    <x v="205"/>
    <x v="1522"/>
    <n v="2298.2400000000002"/>
    <n v="0.54"/>
    <x v="2"/>
    <x v="115"/>
  </r>
  <r>
    <x v="0"/>
    <n v="1185732"/>
    <x v="323"/>
    <x v="3"/>
    <x v="12"/>
    <x v="14"/>
    <x v="1"/>
    <n v="33"/>
    <x v="195"/>
    <x v="1041"/>
    <n v="850.07999999999993"/>
    <n v="0.45999999999999996"/>
    <x v="2"/>
    <x v="112"/>
  </r>
  <r>
    <x v="0"/>
    <n v="1185732"/>
    <x v="324"/>
    <x v="3"/>
    <x v="12"/>
    <x v="14"/>
    <x v="2"/>
    <n v="18"/>
    <x v="52"/>
    <x v="1601"/>
    <n v="216"/>
    <n v="0.48"/>
    <x v="2"/>
    <x v="129"/>
  </r>
  <r>
    <x v="0"/>
    <n v="1185732"/>
    <x v="325"/>
    <x v="3"/>
    <x v="12"/>
    <x v="14"/>
    <x v="3"/>
    <n v="19"/>
    <x v="264"/>
    <x v="1602"/>
    <n v="227.24"/>
    <n v="0.52"/>
    <x v="2"/>
    <x v="131"/>
  </r>
  <r>
    <x v="0"/>
    <n v="1185732"/>
    <x v="326"/>
    <x v="3"/>
    <x v="12"/>
    <x v="14"/>
    <x v="4"/>
    <n v="29"/>
    <x v="262"/>
    <x v="1603"/>
    <n v="292.32"/>
    <n v="0.48"/>
    <x v="2"/>
    <x v="116"/>
  </r>
  <r>
    <x v="0"/>
    <n v="1185732"/>
    <x v="327"/>
    <x v="3"/>
    <x v="12"/>
    <x v="14"/>
    <x v="5"/>
    <n v="34"/>
    <x v="203"/>
    <x v="1583"/>
    <n v="822.12"/>
    <n v="0.62"/>
    <x v="2"/>
    <x v="111"/>
  </r>
  <r>
    <x v="0"/>
    <n v="1185732"/>
    <x v="328"/>
    <x v="3"/>
    <x v="12"/>
    <x v="14"/>
    <x v="0"/>
    <n v="36"/>
    <x v="198"/>
    <x v="1604"/>
    <n v="1827.3600000000001"/>
    <n v="0.54"/>
    <x v="2"/>
    <x v="86"/>
  </r>
  <r>
    <x v="0"/>
    <n v="1185732"/>
    <x v="329"/>
    <x v="3"/>
    <x v="12"/>
    <x v="14"/>
    <x v="1"/>
    <n v="29"/>
    <x v="207"/>
    <x v="1605"/>
    <n v="546.93999999999994"/>
    <n v="0.45999999999999996"/>
    <x v="2"/>
    <x v="116"/>
  </r>
  <r>
    <x v="0"/>
    <n v="1185732"/>
    <x v="330"/>
    <x v="3"/>
    <x v="12"/>
    <x v="14"/>
    <x v="2"/>
    <n v="29"/>
    <x v="261"/>
    <x v="1572"/>
    <n v="203"/>
    <n v="0.5"/>
    <x v="2"/>
    <x v="116"/>
  </r>
  <r>
    <x v="0"/>
    <n v="1185732"/>
    <x v="331"/>
    <x v="3"/>
    <x v="12"/>
    <x v="14"/>
    <x v="3"/>
    <n v="29"/>
    <x v="260"/>
    <x v="1606"/>
    <n v="107.59"/>
    <n v="0.53"/>
    <x v="2"/>
    <x v="116"/>
  </r>
  <r>
    <x v="0"/>
    <n v="1185732"/>
    <x v="332"/>
    <x v="3"/>
    <x v="12"/>
    <x v="14"/>
    <x v="4"/>
    <n v="37"/>
    <x v="260"/>
    <x v="1607"/>
    <n v="124.32"/>
    <n v="0.48"/>
    <x v="2"/>
    <x v="117"/>
  </r>
  <r>
    <x v="0"/>
    <n v="1185732"/>
    <x v="333"/>
    <x v="3"/>
    <x v="12"/>
    <x v="14"/>
    <x v="5"/>
    <n v="44"/>
    <x v="183"/>
    <x v="1608"/>
    <n v="1053.3599999999999"/>
    <n v="0.63"/>
    <x v="2"/>
    <x v="90"/>
  </r>
  <r>
    <x v="0"/>
    <n v="1185732"/>
    <x v="334"/>
    <x v="3"/>
    <x v="12"/>
    <x v="14"/>
    <x v="0"/>
    <n v="37"/>
    <x v="199"/>
    <x v="1609"/>
    <n v="1678.3200000000002"/>
    <n v="0.54"/>
    <x v="2"/>
    <x v="117"/>
  </r>
  <r>
    <x v="0"/>
    <n v="1185732"/>
    <x v="335"/>
    <x v="3"/>
    <x v="12"/>
    <x v="14"/>
    <x v="1"/>
    <n v="29"/>
    <x v="207"/>
    <x v="1605"/>
    <n v="546.93999999999994"/>
    <n v="0.45999999999999996"/>
    <x v="2"/>
    <x v="116"/>
  </r>
  <r>
    <x v="0"/>
    <n v="1185732"/>
    <x v="336"/>
    <x v="3"/>
    <x v="12"/>
    <x v="14"/>
    <x v="2"/>
    <n v="29"/>
    <x v="52"/>
    <x v="1610"/>
    <n v="340.75"/>
    <n v="0.47"/>
    <x v="2"/>
    <x v="116"/>
  </r>
  <r>
    <x v="0"/>
    <n v="1185732"/>
    <x v="337"/>
    <x v="3"/>
    <x v="12"/>
    <x v="14"/>
    <x v="3"/>
    <n v="27"/>
    <x v="218"/>
    <x v="1611"/>
    <n v="534.6"/>
    <n v="0.55000000000000004"/>
    <x v="2"/>
    <x v="118"/>
  </r>
  <r>
    <x v="0"/>
    <n v="1185732"/>
    <x v="338"/>
    <x v="3"/>
    <x v="12"/>
    <x v="14"/>
    <x v="4"/>
    <n v="48"/>
    <x v="234"/>
    <x v="1612"/>
    <n v="583.19999999999993"/>
    <n v="0.44999999999999996"/>
    <x v="2"/>
    <x v="92"/>
  </r>
  <r>
    <x v="0"/>
    <n v="1185732"/>
    <x v="339"/>
    <x v="3"/>
    <x v="12"/>
    <x v="14"/>
    <x v="5"/>
    <n v="53"/>
    <x v="208"/>
    <x v="1158"/>
    <n v="1905.8799999999999"/>
    <n v="0.62"/>
    <x v="2"/>
    <x v="102"/>
  </r>
  <r>
    <x v="0"/>
    <n v="1185732"/>
    <x v="340"/>
    <x v="3"/>
    <x v="12"/>
    <x v="14"/>
    <x v="0"/>
    <n v="49"/>
    <x v="236"/>
    <x v="1613"/>
    <n v="2866.5"/>
    <n v="0.5"/>
    <x v="2"/>
    <x v="98"/>
  </r>
  <r>
    <x v="0"/>
    <n v="1185732"/>
    <x v="341"/>
    <x v="3"/>
    <x v="12"/>
    <x v="14"/>
    <x v="1"/>
    <n v="36"/>
    <x v="184"/>
    <x v="1439"/>
    <n v="1134"/>
    <n v="0.5"/>
    <x v="2"/>
    <x v="86"/>
  </r>
  <r>
    <x v="0"/>
    <n v="1185732"/>
    <x v="342"/>
    <x v="3"/>
    <x v="12"/>
    <x v="14"/>
    <x v="2"/>
    <n v="39"/>
    <x v="180"/>
    <x v="1021"/>
    <n v="1146.5999999999999"/>
    <n v="0.49"/>
    <x v="2"/>
    <x v="93"/>
  </r>
  <r>
    <x v="0"/>
    <n v="1185732"/>
    <x v="343"/>
    <x v="3"/>
    <x v="12"/>
    <x v="14"/>
    <x v="3"/>
    <n v="38"/>
    <x v="183"/>
    <x v="1135"/>
    <n v="794.2"/>
    <n v="0.55000000000000004"/>
    <x v="2"/>
    <x v="115"/>
  </r>
  <r>
    <x v="0"/>
    <n v="1185732"/>
    <x v="344"/>
    <x v="3"/>
    <x v="12"/>
    <x v="14"/>
    <x v="4"/>
    <n v="45"/>
    <x v="203"/>
    <x v="1614"/>
    <n v="842.4"/>
    <n v="0.48"/>
    <x v="2"/>
    <x v="96"/>
  </r>
  <r>
    <x v="0"/>
    <n v="1185732"/>
    <x v="345"/>
    <x v="3"/>
    <x v="12"/>
    <x v="14"/>
    <x v="5"/>
    <n v="54"/>
    <x v="188"/>
    <x v="1517"/>
    <n v="2176.1999999999998"/>
    <n v="0.62"/>
    <x v="2"/>
    <x v="99"/>
  </r>
  <r>
    <x v="2"/>
    <n v="1197831"/>
    <x v="346"/>
    <x v="3"/>
    <x v="12"/>
    <x v="14"/>
    <x v="0"/>
    <n v="19"/>
    <x v="126"/>
    <x v="1615"/>
    <n v="2044.21"/>
    <n v="0.53"/>
    <x v="2"/>
    <x v="131"/>
  </r>
  <r>
    <x v="2"/>
    <n v="1197831"/>
    <x v="347"/>
    <x v="3"/>
    <x v="12"/>
    <x v="14"/>
    <x v="1"/>
    <n v="29"/>
    <x v="130"/>
    <x v="1343"/>
    <n v="3069.36"/>
    <n v="0.54"/>
    <x v="2"/>
    <x v="116"/>
  </r>
  <r>
    <x v="2"/>
    <n v="1197831"/>
    <x v="348"/>
    <x v="3"/>
    <x v="12"/>
    <x v="14"/>
    <x v="2"/>
    <n v="28"/>
    <x v="216"/>
    <x v="1532"/>
    <n v="2125.1999999999998"/>
    <n v="0.54999999999999993"/>
    <x v="2"/>
    <x v="128"/>
  </r>
  <r>
    <x v="2"/>
    <n v="1197831"/>
    <x v="349"/>
    <x v="3"/>
    <x v="12"/>
    <x v="14"/>
    <x v="3"/>
    <n v="33"/>
    <x v="216"/>
    <x v="1616"/>
    <n v="2914.56"/>
    <n v="0.64"/>
    <x v="2"/>
    <x v="112"/>
  </r>
  <r>
    <x v="2"/>
    <n v="1197831"/>
    <x v="350"/>
    <x v="1"/>
    <x v="13"/>
    <x v="15"/>
    <x v="4"/>
    <n v="37"/>
    <x v="246"/>
    <x v="1190"/>
    <n v="1562.8799999999999"/>
    <n v="0.48"/>
    <x v="2"/>
    <x v="117"/>
  </r>
  <r>
    <x v="2"/>
    <n v="1197831"/>
    <x v="351"/>
    <x v="1"/>
    <x v="13"/>
    <x v="15"/>
    <x v="5"/>
    <n v="32"/>
    <x v="216"/>
    <x v="1617"/>
    <n v="3091.2000000000003"/>
    <n v="0.70000000000000007"/>
    <x v="2"/>
    <x v="114"/>
  </r>
  <r>
    <x v="2"/>
    <n v="1197831"/>
    <x v="352"/>
    <x v="1"/>
    <x v="13"/>
    <x v="15"/>
    <x v="0"/>
    <n v="24"/>
    <x v="163"/>
    <x v="1618"/>
    <n v="2021.7600000000002"/>
    <n v="0.54"/>
    <x v="2"/>
    <x v="110"/>
  </r>
  <r>
    <x v="2"/>
    <n v="1197831"/>
    <x v="353"/>
    <x v="1"/>
    <x v="13"/>
    <x v="15"/>
    <x v="1"/>
    <n v="33"/>
    <x v="132"/>
    <x v="1619"/>
    <n v="3100.6800000000003"/>
    <n v="0.54"/>
    <x v="2"/>
    <x v="112"/>
  </r>
  <r>
    <x v="2"/>
    <n v="1197831"/>
    <x v="354"/>
    <x v="1"/>
    <x v="13"/>
    <x v="15"/>
    <x v="2"/>
    <n v="32"/>
    <x v="209"/>
    <x v="1062"/>
    <n v="2129.92"/>
    <n v="0.52"/>
    <x v="2"/>
    <x v="114"/>
  </r>
  <r>
    <x v="2"/>
    <n v="1197831"/>
    <x v="355"/>
    <x v="1"/>
    <x v="13"/>
    <x v="15"/>
    <x v="3"/>
    <n v="32"/>
    <x v="230"/>
    <x v="1620"/>
    <n v="1944.32"/>
    <n v="0.62"/>
    <x v="2"/>
    <x v="114"/>
  </r>
  <r>
    <x v="2"/>
    <n v="1197831"/>
    <x v="356"/>
    <x v="1"/>
    <x v="13"/>
    <x v="15"/>
    <x v="4"/>
    <n v="38"/>
    <x v="181"/>
    <x v="1621"/>
    <n v="1240.32"/>
    <n v="0.48"/>
    <x v="2"/>
    <x v="115"/>
  </r>
  <r>
    <x v="2"/>
    <n v="1197831"/>
    <x v="357"/>
    <x v="1"/>
    <x v="13"/>
    <x v="15"/>
    <x v="5"/>
    <n v="33"/>
    <x v="214"/>
    <x v="1464"/>
    <n v="2785.86"/>
    <n v="0.67"/>
    <x v="2"/>
    <x v="112"/>
  </r>
  <r>
    <x v="2"/>
    <n v="1197831"/>
    <x v="358"/>
    <x v="1"/>
    <x v="13"/>
    <x v="15"/>
    <x v="0"/>
    <n v="28"/>
    <x v="134"/>
    <x v="1622"/>
    <n v="2510.1999999999998"/>
    <n v="0.54999999999999993"/>
    <x v="2"/>
    <x v="128"/>
  </r>
  <r>
    <x v="2"/>
    <n v="1197831"/>
    <x v="359"/>
    <x v="1"/>
    <x v="13"/>
    <x v="15"/>
    <x v="1"/>
    <n v="36"/>
    <x v="143"/>
    <x v="997"/>
    <n v="3722.3999999999996"/>
    <n v="0.54999999999999993"/>
    <x v="2"/>
    <x v="86"/>
  </r>
  <r>
    <x v="2"/>
    <n v="1197831"/>
    <x v="360"/>
    <x v="1"/>
    <x v="13"/>
    <x v="15"/>
    <x v="2"/>
    <n v="27"/>
    <x v="236"/>
    <x v="1623"/>
    <n v="1832.2199999999998"/>
    <n v="0.57999999999999996"/>
    <x v="2"/>
    <x v="118"/>
  </r>
  <r>
    <x v="2"/>
    <n v="1197831"/>
    <x v="361"/>
    <x v="1"/>
    <x v="13"/>
    <x v="15"/>
    <x v="3"/>
    <n v="33"/>
    <x v="193"/>
    <x v="1624"/>
    <n v="2356.2000000000003"/>
    <n v="0.68"/>
    <x v="2"/>
    <x v="112"/>
  </r>
  <r>
    <x v="2"/>
    <n v="1197831"/>
    <x v="362"/>
    <x v="1"/>
    <x v="13"/>
    <x v="15"/>
    <x v="4"/>
    <n v="37"/>
    <x v="201"/>
    <x v="1446"/>
    <n v="1350.5"/>
    <n v="0.5"/>
    <x v="2"/>
    <x v="117"/>
  </r>
  <r>
    <x v="2"/>
    <n v="1197831"/>
    <x v="363"/>
    <x v="1"/>
    <x v="13"/>
    <x v="15"/>
    <x v="5"/>
    <n v="34"/>
    <x v="233"/>
    <x v="1625"/>
    <n v="2652.0000000000005"/>
    <n v="0.75000000000000011"/>
    <x v="2"/>
    <x v="111"/>
  </r>
  <r>
    <x v="2"/>
    <n v="1197831"/>
    <x v="364"/>
    <x v="1"/>
    <x v="13"/>
    <x v="15"/>
    <x v="0"/>
    <n v="19"/>
    <x v="49"/>
    <x v="1075"/>
    <n v="2148.8999999999996"/>
    <n v="0.57999999999999996"/>
    <x v="2"/>
    <x v="131"/>
  </r>
  <r>
    <x v="2"/>
    <n v="1197831"/>
    <x v="365"/>
    <x v="1"/>
    <x v="13"/>
    <x v="15"/>
    <x v="1"/>
    <n v="19"/>
    <x v="133"/>
    <x v="1626"/>
    <n v="2082.7799999999997"/>
    <n v="0.57999999999999996"/>
    <x v="2"/>
    <x v="131"/>
  </r>
  <r>
    <x v="2"/>
    <n v="1197831"/>
    <x v="366"/>
    <x v="1"/>
    <x v="13"/>
    <x v="15"/>
    <x v="2"/>
    <n v="14"/>
    <x v="164"/>
    <x v="1627"/>
    <n v="982.93999999999994"/>
    <n v="0.59"/>
    <x v="2"/>
    <x v="146"/>
  </r>
  <r>
    <x v="2"/>
    <n v="1197831"/>
    <x v="367"/>
    <x v="1"/>
    <x v="13"/>
    <x v="15"/>
    <x v="3"/>
    <n v="18"/>
    <x v="161"/>
    <x v="1628"/>
    <n v="1342.44"/>
    <n v="0.66"/>
    <x v="2"/>
    <x v="129"/>
  </r>
  <r>
    <x v="2"/>
    <n v="1197831"/>
    <x v="368"/>
    <x v="1"/>
    <x v="13"/>
    <x v="15"/>
    <x v="4"/>
    <n v="23"/>
    <x v="238"/>
    <x v="1629"/>
    <n v="902.06000000000006"/>
    <n v="0.53"/>
    <x v="2"/>
    <x v="113"/>
  </r>
  <r>
    <x v="2"/>
    <n v="1197831"/>
    <x v="369"/>
    <x v="1"/>
    <x v="13"/>
    <x v="15"/>
    <x v="5"/>
    <n v="20"/>
    <x v="197"/>
    <x v="1630"/>
    <n v="2235.0000000000005"/>
    <n v="0.75000000000000011"/>
    <x v="2"/>
    <x v="127"/>
  </r>
  <r>
    <x v="2"/>
    <n v="1197831"/>
    <x v="370"/>
    <x v="1"/>
    <x v="13"/>
    <x v="15"/>
    <x v="0"/>
    <n v="9"/>
    <x v="126"/>
    <x v="1631"/>
    <n v="1077.9299999999998"/>
    <n v="0.59"/>
    <x v="2"/>
    <x v="147"/>
  </r>
  <r>
    <x v="2"/>
    <n v="1197831"/>
    <x v="371"/>
    <x v="1"/>
    <x v="13"/>
    <x v="15"/>
    <x v="1"/>
    <n v="19"/>
    <x v="133"/>
    <x v="1626"/>
    <n v="2118.69"/>
    <n v="0.59"/>
    <x v="2"/>
    <x v="131"/>
  </r>
  <r>
    <x v="2"/>
    <n v="1197831"/>
    <x v="372"/>
    <x v="1"/>
    <x v="13"/>
    <x v="15"/>
    <x v="2"/>
    <n v="15"/>
    <x v="217"/>
    <x v="1632"/>
    <n v="1453.1999999999998"/>
    <n v="0.55999999999999994"/>
    <x v="2"/>
    <x v="148"/>
  </r>
  <r>
    <x v="2"/>
    <n v="1197831"/>
    <x v="373"/>
    <x v="1"/>
    <x v="13"/>
    <x v="15"/>
    <x v="3"/>
    <n v="34"/>
    <x v="192"/>
    <x v="1253"/>
    <n v="3121.2000000000003"/>
    <n v="0.68"/>
    <x v="2"/>
    <x v="111"/>
  </r>
  <r>
    <x v="2"/>
    <n v="1197831"/>
    <x v="374"/>
    <x v="1"/>
    <x v="13"/>
    <x v="15"/>
    <x v="4"/>
    <n v="49"/>
    <x v="196"/>
    <x v="1129"/>
    <n v="3175.2000000000003"/>
    <n v="0.54"/>
    <x v="2"/>
    <x v="98"/>
  </r>
  <r>
    <x v="2"/>
    <n v="1197831"/>
    <x v="375"/>
    <x v="1"/>
    <x v="13"/>
    <x v="15"/>
    <x v="5"/>
    <n v="43"/>
    <x v="126"/>
    <x v="1633"/>
    <n v="6284.880000000001"/>
    <n v="0.72000000000000008"/>
    <x v="2"/>
    <x v="94"/>
  </r>
  <r>
    <x v="2"/>
    <n v="1197831"/>
    <x v="376"/>
    <x v="1"/>
    <x v="13"/>
    <x v="15"/>
    <x v="0"/>
    <n v="43"/>
    <x v="126"/>
    <x v="1633"/>
    <n v="4800.95"/>
    <n v="0.54999999999999993"/>
    <x v="2"/>
    <x v="94"/>
  </r>
  <r>
    <x v="2"/>
    <n v="1197831"/>
    <x v="377"/>
    <x v="1"/>
    <x v="13"/>
    <x v="15"/>
    <x v="1"/>
    <n v="49"/>
    <x v="126"/>
    <x v="1634"/>
    <n v="5570.32"/>
    <n v="0.55999999999999994"/>
    <x v="2"/>
    <x v="98"/>
  </r>
  <r>
    <x v="2"/>
    <n v="1197831"/>
    <x v="378"/>
    <x v="1"/>
    <x v="13"/>
    <x v="15"/>
    <x v="2"/>
    <n v="44"/>
    <x v="133"/>
    <x v="961"/>
    <n v="4906.4399999999996"/>
    <n v="0.59"/>
    <x v="2"/>
    <x v="90"/>
  </r>
  <r>
    <x v="2"/>
    <n v="1197831"/>
    <x v="379"/>
    <x v="1"/>
    <x v="13"/>
    <x v="15"/>
    <x v="3"/>
    <n v="41"/>
    <x v="263"/>
    <x v="1500"/>
    <n v="5092.2000000000007"/>
    <n v="0.69000000000000006"/>
    <x v="2"/>
    <x v="87"/>
  </r>
  <r>
    <x v="2"/>
    <n v="1197831"/>
    <x v="380"/>
    <x v="1"/>
    <x v="13"/>
    <x v="15"/>
    <x v="4"/>
    <n v="49"/>
    <x v="57"/>
    <x v="934"/>
    <n v="3907.7499999999995"/>
    <n v="0.54999999999999993"/>
    <x v="2"/>
    <x v="98"/>
  </r>
  <r>
    <x v="2"/>
    <n v="1197831"/>
    <x v="381"/>
    <x v="1"/>
    <x v="13"/>
    <x v="15"/>
    <x v="5"/>
    <n v="50"/>
    <x v="82"/>
    <x v="1635"/>
    <n v="8820.0000000000018"/>
    <n v="0.72000000000000008"/>
    <x v="2"/>
    <x v="100"/>
  </r>
  <r>
    <x v="2"/>
    <n v="1197831"/>
    <x v="382"/>
    <x v="1"/>
    <x v="13"/>
    <x v="15"/>
    <x v="0"/>
    <n v="44"/>
    <x v="92"/>
    <x v="742"/>
    <n v="5800.9599999999991"/>
    <n v="0.6399999999999999"/>
    <x v="2"/>
    <x v="90"/>
  </r>
  <r>
    <x v="2"/>
    <n v="1197831"/>
    <x v="383"/>
    <x v="1"/>
    <x v="13"/>
    <x v="15"/>
    <x v="1"/>
    <n v="49"/>
    <x v="102"/>
    <x v="1636"/>
    <n v="6742.3999999999987"/>
    <n v="0.6399999999999999"/>
    <x v="2"/>
    <x v="98"/>
  </r>
  <r>
    <x v="2"/>
    <n v="1197831"/>
    <x v="384"/>
    <x v="1"/>
    <x v="13"/>
    <x v="15"/>
    <x v="2"/>
    <n v="41"/>
    <x v="120"/>
    <x v="1637"/>
    <n v="6560.8199999999988"/>
    <n v="0.62999999999999989"/>
    <x v="2"/>
    <x v="87"/>
  </r>
  <r>
    <x v="2"/>
    <n v="1197831"/>
    <x v="385"/>
    <x v="1"/>
    <x v="13"/>
    <x v="15"/>
    <x v="3"/>
    <n v="44"/>
    <x v="217"/>
    <x v="1638"/>
    <n v="5632.880000000001"/>
    <n v="0.7400000000000001"/>
    <x v="2"/>
    <x v="90"/>
  </r>
  <r>
    <x v="2"/>
    <n v="1197831"/>
    <x v="386"/>
    <x v="1"/>
    <x v="13"/>
    <x v="15"/>
    <x v="4"/>
    <n v="45"/>
    <x v="165"/>
    <x v="955"/>
    <n v="3419.1"/>
    <n v="0.57999999999999996"/>
    <x v="2"/>
    <x v="96"/>
  </r>
  <r>
    <x v="2"/>
    <n v="1197831"/>
    <x v="387"/>
    <x v="1"/>
    <x v="13"/>
    <x v="15"/>
    <x v="5"/>
    <n v="56"/>
    <x v="142"/>
    <x v="882"/>
    <n v="10752.000000000002"/>
    <n v="0.80000000000000016"/>
    <x v="2"/>
    <x v="97"/>
  </r>
  <r>
    <x v="2"/>
    <n v="1197831"/>
    <x v="388"/>
    <x v="1"/>
    <x v="13"/>
    <x v="15"/>
    <x v="0"/>
    <n v="38"/>
    <x v="37"/>
    <x v="815"/>
    <n v="5215.5"/>
    <n v="0.61"/>
    <x v="2"/>
    <x v="115"/>
  </r>
  <r>
    <x v="2"/>
    <n v="1197831"/>
    <x v="389"/>
    <x v="1"/>
    <x v="13"/>
    <x v="15"/>
    <x v="1"/>
    <n v="52"/>
    <x v="124"/>
    <x v="1639"/>
    <n v="7097.9999999999991"/>
    <n v="0.64999999999999991"/>
    <x v="2"/>
    <x v="107"/>
  </r>
  <r>
    <x v="2"/>
    <n v="1197831"/>
    <x v="390"/>
    <x v="1"/>
    <x v="13"/>
    <x v="15"/>
    <x v="2"/>
    <n v="51"/>
    <x v="114"/>
    <x v="1640"/>
    <n v="8200.7999999999993"/>
    <n v="0.6"/>
    <x v="2"/>
    <x v="109"/>
  </r>
  <r>
    <x v="2"/>
    <n v="1197831"/>
    <x v="391"/>
    <x v="1"/>
    <x v="13"/>
    <x v="15"/>
    <x v="3"/>
    <n v="46"/>
    <x v="164"/>
    <x v="1641"/>
    <n v="3886.5400000000004"/>
    <n v="0.71000000000000008"/>
    <x v="2"/>
    <x v="89"/>
  </r>
  <r>
    <x v="2"/>
    <n v="1197831"/>
    <x v="392"/>
    <x v="1"/>
    <x v="13"/>
    <x v="15"/>
    <x v="4"/>
    <n v="50"/>
    <x v="248"/>
    <x v="1642"/>
    <n v="3628.5"/>
    <n v="0.59"/>
    <x v="2"/>
    <x v="100"/>
  </r>
  <r>
    <x v="2"/>
    <n v="1197831"/>
    <x v="393"/>
    <x v="1"/>
    <x v="13"/>
    <x v="15"/>
    <x v="5"/>
    <n v="59"/>
    <x v="131"/>
    <x v="918"/>
    <n v="8268.260000000002"/>
    <n v="0.77000000000000013"/>
    <x v="2"/>
    <x v="95"/>
  </r>
  <r>
    <x v="2"/>
    <n v="1197831"/>
    <x v="394"/>
    <x v="1"/>
    <x v="13"/>
    <x v="15"/>
    <x v="0"/>
    <n v="51"/>
    <x v="36"/>
    <x v="1643"/>
    <n v="5355"/>
    <n v="0.6"/>
    <x v="2"/>
    <x v="109"/>
  </r>
  <r>
    <x v="2"/>
    <n v="1197831"/>
    <x v="395"/>
    <x v="1"/>
    <x v="13"/>
    <x v="15"/>
    <x v="1"/>
    <n v="50"/>
    <x v="179"/>
    <x v="1644"/>
    <n v="4535.9999999999991"/>
    <n v="0.62999999999999989"/>
    <x v="2"/>
    <x v="100"/>
  </r>
  <r>
    <x v="2"/>
    <n v="1197831"/>
    <x v="396"/>
    <x v="1"/>
    <x v="13"/>
    <x v="15"/>
    <x v="2"/>
    <n v="59"/>
    <x v="143"/>
    <x v="905"/>
    <n v="6987.9599999999991"/>
    <n v="0.62999999999999989"/>
    <x v="2"/>
    <x v="95"/>
  </r>
  <r>
    <x v="2"/>
    <n v="1197831"/>
    <x v="397"/>
    <x v="1"/>
    <x v="13"/>
    <x v="15"/>
    <x v="3"/>
    <n v="58"/>
    <x v="60"/>
    <x v="1645"/>
    <n v="3912.1000000000004"/>
    <n v="0.71000000000000008"/>
    <x v="2"/>
    <x v="91"/>
  </r>
  <r>
    <x v="2"/>
    <n v="1197831"/>
    <x v="398"/>
    <x v="1"/>
    <x v="13"/>
    <x v="15"/>
    <x v="4"/>
    <n v="41"/>
    <x v="246"/>
    <x v="1646"/>
    <n v="2056.56"/>
    <n v="0.56999999999999995"/>
    <x v="2"/>
    <x v="87"/>
  </r>
  <r>
    <x v="2"/>
    <n v="1197831"/>
    <x v="399"/>
    <x v="1"/>
    <x v="13"/>
    <x v="15"/>
    <x v="5"/>
    <n v="37"/>
    <x v="42"/>
    <x v="1647"/>
    <n v="4273.5000000000009"/>
    <n v="0.77000000000000013"/>
    <x v="2"/>
    <x v="117"/>
  </r>
  <r>
    <x v="2"/>
    <n v="1197831"/>
    <x v="400"/>
    <x v="1"/>
    <x v="13"/>
    <x v="15"/>
    <x v="0"/>
    <n v="29"/>
    <x v="165"/>
    <x v="1648"/>
    <n v="2279.4"/>
    <n v="0.6"/>
    <x v="2"/>
    <x v="116"/>
  </r>
  <r>
    <x v="2"/>
    <n v="1197831"/>
    <x v="401"/>
    <x v="1"/>
    <x v="13"/>
    <x v="15"/>
    <x v="1"/>
    <n v="29"/>
    <x v="174"/>
    <x v="1649"/>
    <n v="2886.6599999999994"/>
    <n v="0.62999999999999989"/>
    <x v="2"/>
    <x v="116"/>
  </r>
  <r>
    <x v="2"/>
    <n v="1197831"/>
    <x v="402"/>
    <x v="1"/>
    <x v="13"/>
    <x v="15"/>
    <x v="2"/>
    <n v="32"/>
    <x v="168"/>
    <x v="1650"/>
    <n v="2380.7999999999997"/>
    <n v="0.6"/>
    <x v="2"/>
    <x v="114"/>
  </r>
  <r>
    <x v="2"/>
    <n v="1197831"/>
    <x v="403"/>
    <x v="1"/>
    <x v="13"/>
    <x v="15"/>
    <x v="3"/>
    <n v="32"/>
    <x v="250"/>
    <x v="1651"/>
    <n v="2125.7600000000002"/>
    <n v="0.73000000000000009"/>
    <x v="2"/>
    <x v="114"/>
  </r>
  <r>
    <x v="2"/>
    <n v="1197831"/>
    <x v="404"/>
    <x v="1"/>
    <x v="13"/>
    <x v="15"/>
    <x v="4"/>
    <n v="29"/>
    <x v="252"/>
    <x v="1652"/>
    <n v="1357.2"/>
    <n v="0.6"/>
    <x v="2"/>
    <x v="116"/>
  </r>
  <r>
    <x v="2"/>
    <n v="1197831"/>
    <x v="405"/>
    <x v="1"/>
    <x v="13"/>
    <x v="15"/>
    <x v="5"/>
    <n v="36"/>
    <x v="231"/>
    <x v="1182"/>
    <n v="3861.0000000000005"/>
    <n v="0.75000000000000011"/>
    <x v="2"/>
    <x v="86"/>
  </r>
  <r>
    <x v="2"/>
    <n v="1197831"/>
    <x v="406"/>
    <x v="1"/>
    <x v="13"/>
    <x v="15"/>
    <x v="0"/>
    <n v="18"/>
    <x v="138"/>
    <x v="1653"/>
    <n v="1946.8799999999997"/>
    <n v="0.6399999999999999"/>
    <x v="2"/>
    <x v="129"/>
  </r>
  <r>
    <x v="2"/>
    <n v="1197831"/>
    <x v="407"/>
    <x v="1"/>
    <x v="13"/>
    <x v="15"/>
    <x v="1"/>
    <n v="19"/>
    <x v="138"/>
    <x v="1528"/>
    <n v="1958.71"/>
    <n v="0.61"/>
    <x v="2"/>
    <x v="131"/>
  </r>
  <r>
    <x v="2"/>
    <n v="1197831"/>
    <x v="408"/>
    <x v="1"/>
    <x v="13"/>
    <x v="15"/>
    <x v="2"/>
    <n v="43"/>
    <x v="179"/>
    <x v="1654"/>
    <n v="3962.8799999999992"/>
    <n v="0.6399999999999999"/>
    <x v="2"/>
    <x v="94"/>
  </r>
  <r>
    <x v="2"/>
    <n v="1197831"/>
    <x v="409"/>
    <x v="1"/>
    <x v="13"/>
    <x v="15"/>
    <x v="3"/>
    <n v="44"/>
    <x v="165"/>
    <x v="1655"/>
    <n v="4207.72"/>
    <n v="0.73000000000000009"/>
    <x v="2"/>
    <x v="90"/>
  </r>
  <r>
    <x v="2"/>
    <n v="1197831"/>
    <x v="410"/>
    <x v="1"/>
    <x v="13"/>
    <x v="15"/>
    <x v="4"/>
    <n v="48"/>
    <x v="215"/>
    <x v="1656"/>
    <n v="3143.52"/>
    <n v="0.59"/>
    <x v="2"/>
    <x v="92"/>
  </r>
  <r>
    <x v="2"/>
    <n v="1197831"/>
    <x v="411"/>
    <x v="1"/>
    <x v="13"/>
    <x v="15"/>
    <x v="5"/>
    <n v="56"/>
    <x v="143"/>
    <x v="1657"/>
    <n v="8317.1200000000008"/>
    <n v="0.79000000000000015"/>
    <x v="2"/>
    <x v="97"/>
  </r>
  <r>
    <x v="2"/>
    <n v="1197831"/>
    <x v="412"/>
    <x v="1"/>
    <x v="13"/>
    <x v="15"/>
    <x v="0"/>
    <n v="56"/>
    <x v="148"/>
    <x v="1096"/>
    <n v="8220.239999999998"/>
    <n v="0.62999999999999989"/>
    <x v="2"/>
    <x v="97"/>
  </r>
  <r>
    <x v="2"/>
    <n v="1197831"/>
    <x v="413"/>
    <x v="1"/>
    <x v="13"/>
    <x v="15"/>
    <x v="1"/>
    <n v="58"/>
    <x v="37"/>
    <x v="1658"/>
    <n v="8351.9999999999982"/>
    <n v="0.6399999999999999"/>
    <x v="2"/>
    <x v="91"/>
  </r>
  <r>
    <x v="2"/>
    <n v="1197831"/>
    <x v="414"/>
    <x v="1"/>
    <x v="13"/>
    <x v="15"/>
    <x v="2"/>
    <n v="64"/>
    <x v="36"/>
    <x v="1659"/>
    <n v="6943.9999999999991"/>
    <n v="0.61999999999999988"/>
    <x v="2"/>
    <x v="101"/>
  </r>
  <r>
    <x v="2"/>
    <n v="1197831"/>
    <x v="415"/>
    <x v="1"/>
    <x v="13"/>
    <x v="15"/>
    <x v="3"/>
    <n v="63"/>
    <x v="231"/>
    <x v="1660"/>
    <n v="6756.7500000000009"/>
    <n v="0.75000000000000011"/>
    <x v="2"/>
    <x v="121"/>
  </r>
  <r>
    <x v="2"/>
    <n v="1197831"/>
    <x v="416"/>
    <x v="1"/>
    <x v="13"/>
    <x v="15"/>
    <x v="4"/>
    <n v="58"/>
    <x v="57"/>
    <x v="1661"/>
    <n v="4709.5999999999995"/>
    <n v="0.55999999999999994"/>
    <x v="2"/>
    <x v="91"/>
  </r>
  <r>
    <x v="2"/>
    <n v="1197831"/>
    <x v="417"/>
    <x v="1"/>
    <x v="13"/>
    <x v="15"/>
    <x v="5"/>
    <n v="68"/>
    <x v="126"/>
    <x v="1662"/>
    <n v="11043.200000000003"/>
    <n v="0.80000000000000016"/>
    <x v="2"/>
    <x v="105"/>
  </r>
  <r>
    <x v="5"/>
    <n v="1185732"/>
    <x v="418"/>
    <x v="1"/>
    <x v="13"/>
    <x v="15"/>
    <x v="0"/>
    <n v="38"/>
    <x v="236"/>
    <x v="1663"/>
    <n v="2223"/>
    <n v="0.5"/>
    <x v="2"/>
    <x v="115"/>
  </r>
  <r>
    <x v="5"/>
    <n v="1185732"/>
    <x v="419"/>
    <x v="1"/>
    <x v="13"/>
    <x v="15"/>
    <x v="1"/>
    <n v="38"/>
    <x v="41"/>
    <x v="1027"/>
    <n v="1311"/>
    <n v="0.45999999999999996"/>
    <x v="2"/>
    <x v="115"/>
  </r>
  <r>
    <x v="5"/>
    <n v="1185732"/>
    <x v="420"/>
    <x v="1"/>
    <x v="13"/>
    <x v="15"/>
    <x v="2"/>
    <n v="28"/>
    <x v="184"/>
    <x v="1444"/>
    <n v="917.28000000000009"/>
    <n v="0.52"/>
    <x v="2"/>
    <x v="128"/>
  </r>
  <r>
    <x v="5"/>
    <n v="1185732"/>
    <x v="421"/>
    <x v="1"/>
    <x v="13"/>
    <x v="15"/>
    <x v="3"/>
    <n v="34"/>
    <x v="177"/>
    <x v="1664"/>
    <n v="390.32"/>
    <n v="0.41"/>
    <x v="2"/>
    <x v="111"/>
  </r>
  <r>
    <x v="5"/>
    <n v="1185732"/>
    <x v="422"/>
    <x v="0"/>
    <x v="14"/>
    <x v="16"/>
    <x v="4"/>
    <n v="47"/>
    <x v="186"/>
    <x v="1665"/>
    <n v="769.86"/>
    <n v="0.39"/>
    <x v="2"/>
    <x v="85"/>
  </r>
  <r>
    <x v="5"/>
    <n v="1185732"/>
    <x v="423"/>
    <x v="0"/>
    <x v="14"/>
    <x v="16"/>
    <x v="5"/>
    <n v="38"/>
    <x v="181"/>
    <x v="1621"/>
    <n v="1343.68"/>
    <n v="0.52"/>
    <x v="2"/>
    <x v="115"/>
  </r>
  <r>
    <x v="5"/>
    <n v="1185732"/>
    <x v="424"/>
    <x v="0"/>
    <x v="14"/>
    <x v="16"/>
    <x v="0"/>
    <n v="38"/>
    <x v="150"/>
    <x v="1666"/>
    <n v="2606.7999999999997"/>
    <n v="0.49"/>
    <x v="2"/>
    <x v="115"/>
  </r>
  <r>
    <x v="5"/>
    <n v="1185732"/>
    <x v="425"/>
    <x v="0"/>
    <x v="14"/>
    <x v="16"/>
    <x v="1"/>
    <n v="38"/>
    <x v="222"/>
    <x v="1458"/>
    <n v="803.69999999999993"/>
    <n v="0.47"/>
    <x v="2"/>
    <x v="115"/>
  </r>
  <r>
    <x v="5"/>
    <n v="1185732"/>
    <x v="426"/>
    <x v="0"/>
    <x v="14"/>
    <x v="16"/>
    <x v="2"/>
    <n v="29"/>
    <x v="180"/>
    <x v="1667"/>
    <n v="922.2"/>
    <n v="0.53"/>
    <x v="2"/>
    <x v="116"/>
  </r>
  <r>
    <x v="5"/>
    <n v="1185732"/>
    <x v="427"/>
    <x v="0"/>
    <x v="14"/>
    <x v="16"/>
    <x v="3"/>
    <n v="34"/>
    <x v="182"/>
    <x v="1668"/>
    <n v="271.32"/>
    <n v="0.42"/>
    <x v="2"/>
    <x v="111"/>
  </r>
  <r>
    <x v="5"/>
    <n v="1185732"/>
    <x v="428"/>
    <x v="0"/>
    <x v="14"/>
    <x v="16"/>
    <x v="4"/>
    <n v="46"/>
    <x v="222"/>
    <x v="1669"/>
    <n v="807.30000000000007"/>
    <n v="0.39"/>
    <x v="2"/>
    <x v="89"/>
  </r>
  <r>
    <x v="5"/>
    <n v="1185732"/>
    <x v="429"/>
    <x v="0"/>
    <x v="14"/>
    <x v="16"/>
    <x v="5"/>
    <n v="37"/>
    <x v="184"/>
    <x v="1028"/>
    <n v="1188.81"/>
    <n v="0.51"/>
    <x v="2"/>
    <x v="117"/>
  </r>
  <r>
    <x v="5"/>
    <n v="1185732"/>
    <x v="430"/>
    <x v="0"/>
    <x v="14"/>
    <x v="16"/>
    <x v="0"/>
    <n v="39"/>
    <x v="268"/>
    <x v="1670"/>
    <n v="2426.9699999999998"/>
    <n v="0.49"/>
    <x v="2"/>
    <x v="93"/>
  </r>
  <r>
    <x v="5"/>
    <n v="1185732"/>
    <x v="431"/>
    <x v="0"/>
    <x v="14"/>
    <x v="16"/>
    <x v="1"/>
    <n v="39"/>
    <x v="219"/>
    <x v="1671"/>
    <n v="879.06"/>
    <n v="0.49"/>
    <x v="2"/>
    <x v="93"/>
  </r>
  <r>
    <x v="5"/>
    <n v="1185732"/>
    <x v="432"/>
    <x v="0"/>
    <x v="14"/>
    <x v="16"/>
    <x v="2"/>
    <n v="27"/>
    <x v="239"/>
    <x v="1672"/>
    <n v="772.19999999999993"/>
    <n v="0.54999999999999993"/>
    <x v="2"/>
    <x v="118"/>
  </r>
  <r>
    <x v="5"/>
    <n v="1185732"/>
    <x v="433"/>
    <x v="0"/>
    <x v="14"/>
    <x v="16"/>
    <x v="3"/>
    <n v="32"/>
    <x v="220"/>
    <x v="1673"/>
    <n v="166.4"/>
    <n v="0.4"/>
    <x v="2"/>
    <x v="114"/>
  </r>
  <r>
    <x v="5"/>
    <n v="1185732"/>
    <x v="434"/>
    <x v="0"/>
    <x v="14"/>
    <x v="16"/>
    <x v="4"/>
    <n v="49"/>
    <x v="225"/>
    <x v="1674"/>
    <n v="511.56"/>
    <n v="0.36"/>
    <x v="2"/>
    <x v="98"/>
  </r>
  <r>
    <x v="5"/>
    <n v="1185732"/>
    <x v="435"/>
    <x v="0"/>
    <x v="14"/>
    <x v="16"/>
    <x v="5"/>
    <n v="36"/>
    <x v="50"/>
    <x v="1164"/>
    <n v="990.00000000000011"/>
    <n v="0.55000000000000004"/>
    <x v="2"/>
    <x v="86"/>
  </r>
  <r>
    <x v="5"/>
    <n v="1185732"/>
    <x v="436"/>
    <x v="0"/>
    <x v="14"/>
    <x v="16"/>
    <x v="0"/>
    <n v="37"/>
    <x v="185"/>
    <x v="1675"/>
    <n v="2166.7199999999998"/>
    <n v="0.48"/>
    <x v="2"/>
    <x v="117"/>
  </r>
  <r>
    <x v="5"/>
    <n v="1185732"/>
    <x v="437"/>
    <x v="0"/>
    <x v="14"/>
    <x v="16"/>
    <x v="1"/>
    <n v="37"/>
    <x v="178"/>
    <x v="1676"/>
    <n v="765.16"/>
    <n v="0.47"/>
    <x v="2"/>
    <x v="117"/>
  </r>
  <r>
    <x v="5"/>
    <n v="1185732"/>
    <x v="438"/>
    <x v="0"/>
    <x v="14"/>
    <x v="16"/>
    <x v="2"/>
    <n v="27"/>
    <x v="178"/>
    <x v="1677"/>
    <n v="641.5200000000001"/>
    <n v="0.54"/>
    <x v="2"/>
    <x v="118"/>
  </r>
  <r>
    <x v="5"/>
    <n v="1185732"/>
    <x v="439"/>
    <x v="0"/>
    <x v="14"/>
    <x v="16"/>
    <x v="3"/>
    <n v="33"/>
    <x v="262"/>
    <x v="1678"/>
    <n v="277.2"/>
    <n v="0.4"/>
    <x v="2"/>
    <x v="112"/>
  </r>
  <r>
    <x v="5"/>
    <n v="1185732"/>
    <x v="440"/>
    <x v="0"/>
    <x v="14"/>
    <x v="16"/>
    <x v="4"/>
    <n v="47"/>
    <x v="187"/>
    <x v="1679"/>
    <n v="357.2"/>
    <n v="0.38"/>
    <x v="2"/>
    <x v="85"/>
  </r>
  <r>
    <x v="5"/>
    <n v="1185732"/>
    <x v="441"/>
    <x v="0"/>
    <x v="14"/>
    <x v="16"/>
    <x v="5"/>
    <n v="39"/>
    <x v="184"/>
    <x v="1680"/>
    <n v="1253.07"/>
    <n v="0.51"/>
    <x v="2"/>
    <x v="93"/>
  </r>
  <r>
    <x v="5"/>
    <n v="1185732"/>
    <x v="442"/>
    <x v="0"/>
    <x v="14"/>
    <x v="16"/>
    <x v="0"/>
    <n v="52"/>
    <x v="179"/>
    <x v="1501"/>
    <n v="3369.5999999999995"/>
    <n v="0.44999999999999996"/>
    <x v="2"/>
    <x v="107"/>
  </r>
  <r>
    <x v="5"/>
    <n v="1185732"/>
    <x v="443"/>
    <x v="0"/>
    <x v="14"/>
    <x v="16"/>
    <x v="1"/>
    <n v="48"/>
    <x v="180"/>
    <x v="1477"/>
    <n v="1440"/>
    <n v="0.5"/>
    <x v="2"/>
    <x v="92"/>
  </r>
  <r>
    <x v="5"/>
    <n v="1185732"/>
    <x v="444"/>
    <x v="0"/>
    <x v="14"/>
    <x v="16"/>
    <x v="2"/>
    <n v="42"/>
    <x v="172"/>
    <x v="1665"/>
    <n v="1065.96"/>
    <n v="0.54"/>
    <x v="2"/>
    <x v="119"/>
  </r>
  <r>
    <x v="5"/>
    <n v="1185732"/>
    <x v="445"/>
    <x v="0"/>
    <x v="14"/>
    <x v="16"/>
    <x v="3"/>
    <n v="41"/>
    <x v="171"/>
    <x v="1681"/>
    <n v="557.6"/>
    <n v="0.4"/>
    <x v="2"/>
    <x v="87"/>
  </r>
  <r>
    <x v="5"/>
    <n v="1185732"/>
    <x v="446"/>
    <x v="0"/>
    <x v="14"/>
    <x v="16"/>
    <x v="4"/>
    <n v="51"/>
    <x v="186"/>
    <x v="1593"/>
    <n v="792.54"/>
    <n v="0.37"/>
    <x v="2"/>
    <x v="109"/>
  </r>
  <r>
    <x v="5"/>
    <n v="1185732"/>
    <x v="447"/>
    <x v="0"/>
    <x v="14"/>
    <x v="16"/>
    <x v="5"/>
    <n v="56"/>
    <x v="249"/>
    <x v="1012"/>
    <n v="2136.96"/>
    <n v="0.53"/>
    <x v="2"/>
    <x v="97"/>
  </r>
  <r>
    <x v="5"/>
    <n v="1185732"/>
    <x v="448"/>
    <x v="0"/>
    <x v="14"/>
    <x v="16"/>
    <x v="0"/>
    <n v="54"/>
    <x v="174"/>
    <x v="1682"/>
    <n v="4010.04"/>
    <n v="0.47"/>
    <x v="2"/>
    <x v="99"/>
  </r>
  <r>
    <x v="5"/>
    <n v="1185732"/>
    <x v="449"/>
    <x v="0"/>
    <x v="14"/>
    <x v="16"/>
    <x v="1"/>
    <n v="48"/>
    <x v="169"/>
    <x v="1683"/>
    <n v="1811.04"/>
    <n v="0.49"/>
    <x v="2"/>
    <x v="92"/>
  </r>
  <r>
    <x v="5"/>
    <n v="1185732"/>
    <x v="450"/>
    <x v="0"/>
    <x v="14"/>
    <x v="16"/>
    <x v="2"/>
    <n v="42"/>
    <x v="208"/>
    <x v="1684"/>
    <n v="1242.3600000000001"/>
    <n v="0.51"/>
    <x v="2"/>
    <x v="119"/>
  </r>
  <r>
    <x v="5"/>
    <n v="1185732"/>
    <x v="451"/>
    <x v="0"/>
    <x v="14"/>
    <x v="16"/>
    <x v="3"/>
    <n v="41"/>
    <x v="175"/>
    <x v="1588"/>
    <n v="878.21999999999991"/>
    <n v="0.42"/>
    <x v="2"/>
    <x v="87"/>
  </r>
  <r>
    <x v="5"/>
    <n v="1185732"/>
    <x v="452"/>
    <x v="0"/>
    <x v="14"/>
    <x v="16"/>
    <x v="4"/>
    <n v="50"/>
    <x v="206"/>
    <x v="1685"/>
    <n v="954"/>
    <n v="0.36"/>
    <x v="2"/>
    <x v="100"/>
  </r>
  <r>
    <x v="5"/>
    <n v="1185732"/>
    <x v="453"/>
    <x v="0"/>
    <x v="14"/>
    <x v="16"/>
    <x v="5"/>
    <n v="56"/>
    <x v="211"/>
    <x v="1686"/>
    <n v="2427.6"/>
    <n v="0.51"/>
    <x v="2"/>
    <x v="97"/>
  </r>
  <r>
    <x v="5"/>
    <n v="1185732"/>
    <x v="454"/>
    <x v="0"/>
    <x v="14"/>
    <x v="16"/>
    <x v="0"/>
    <n v="51"/>
    <x v="231"/>
    <x v="1687"/>
    <n v="3573.5699999999997"/>
    <n v="0.49"/>
    <x v="2"/>
    <x v="109"/>
  </r>
  <r>
    <x v="5"/>
    <n v="1185732"/>
    <x v="455"/>
    <x v="0"/>
    <x v="14"/>
    <x v="16"/>
    <x v="1"/>
    <n v="46"/>
    <x v="199"/>
    <x v="1532"/>
    <n v="1854.72"/>
    <n v="0.48"/>
    <x v="2"/>
    <x v="89"/>
  </r>
  <r>
    <x v="5"/>
    <n v="1185732"/>
    <x v="456"/>
    <x v="0"/>
    <x v="14"/>
    <x v="16"/>
    <x v="2"/>
    <n v="43"/>
    <x v="184"/>
    <x v="1014"/>
    <n v="1489.9499999999998"/>
    <n v="0.54999999999999993"/>
    <x v="2"/>
    <x v="94"/>
  </r>
  <r>
    <x v="5"/>
    <n v="1185732"/>
    <x v="457"/>
    <x v="0"/>
    <x v="14"/>
    <x v="16"/>
    <x v="3"/>
    <n v="43"/>
    <x v="178"/>
    <x v="1688"/>
    <n v="775.71999999999991"/>
    <n v="0.41"/>
    <x v="2"/>
    <x v="94"/>
  </r>
  <r>
    <x v="5"/>
    <n v="1185732"/>
    <x v="458"/>
    <x v="0"/>
    <x v="14"/>
    <x v="16"/>
    <x v="4"/>
    <n v="53"/>
    <x v="180"/>
    <x v="1689"/>
    <n v="1208.4000000000001"/>
    <n v="0.38"/>
    <x v="2"/>
    <x v="102"/>
  </r>
  <r>
    <x v="5"/>
    <n v="1185732"/>
    <x v="487"/>
    <x v="0"/>
    <x v="14"/>
    <x v="16"/>
    <x v="5"/>
    <n v="58"/>
    <x v="161"/>
    <x v="1690"/>
    <n v="3539.1600000000003"/>
    <n v="0.54"/>
    <x v="2"/>
    <x v="91"/>
  </r>
  <r>
    <x v="5"/>
    <n v="1185732"/>
    <x v="488"/>
    <x v="0"/>
    <x v="14"/>
    <x v="16"/>
    <x v="0"/>
    <n v="50"/>
    <x v="135"/>
    <x v="1691"/>
    <n v="3380.9999999999995"/>
    <n v="0.45999999999999996"/>
    <x v="2"/>
    <x v="100"/>
  </r>
  <r>
    <x v="5"/>
    <n v="1185732"/>
    <x v="489"/>
    <x v="0"/>
    <x v="14"/>
    <x v="16"/>
    <x v="1"/>
    <n v="49"/>
    <x v="228"/>
    <x v="1692"/>
    <n v="2072.6999999999998"/>
    <n v="0.47"/>
    <x v="2"/>
    <x v="98"/>
  </r>
  <r>
    <x v="5"/>
    <n v="1185732"/>
    <x v="490"/>
    <x v="0"/>
    <x v="14"/>
    <x v="16"/>
    <x v="2"/>
    <n v="41"/>
    <x v="181"/>
    <x v="1119"/>
    <n v="1394"/>
    <n v="0.5"/>
    <x v="2"/>
    <x v="87"/>
  </r>
  <r>
    <x v="5"/>
    <n v="1185732"/>
    <x v="491"/>
    <x v="0"/>
    <x v="14"/>
    <x v="16"/>
    <x v="3"/>
    <n v="41"/>
    <x v="175"/>
    <x v="1588"/>
    <n v="857.31"/>
    <n v="0.41"/>
    <x v="2"/>
    <x v="87"/>
  </r>
  <r>
    <x v="5"/>
    <n v="1185732"/>
    <x v="492"/>
    <x v="0"/>
    <x v="14"/>
    <x v="16"/>
    <x v="4"/>
    <n v="54"/>
    <x v="207"/>
    <x v="1693"/>
    <n v="819.18"/>
    <n v="0.37"/>
    <x v="2"/>
    <x v="99"/>
  </r>
  <r>
    <x v="5"/>
    <n v="1185732"/>
    <x v="493"/>
    <x v="0"/>
    <x v="14"/>
    <x v="16"/>
    <x v="5"/>
    <n v="54"/>
    <x v="250"/>
    <x v="1502"/>
    <n v="2653.5600000000004"/>
    <n v="0.54"/>
    <x v="2"/>
    <x v="99"/>
  </r>
  <r>
    <x v="5"/>
    <n v="1185732"/>
    <x v="494"/>
    <x v="0"/>
    <x v="14"/>
    <x v="16"/>
    <x v="0"/>
    <n v="53"/>
    <x v="185"/>
    <x v="1694"/>
    <n v="3103.68"/>
    <n v="0.48"/>
    <x v="2"/>
    <x v="102"/>
  </r>
  <r>
    <x v="5"/>
    <n v="1185732"/>
    <x v="495"/>
    <x v="0"/>
    <x v="14"/>
    <x v="16"/>
    <x v="1"/>
    <n v="46"/>
    <x v="227"/>
    <x v="1695"/>
    <n v="1513.3999999999999"/>
    <n v="0.47"/>
    <x v="2"/>
    <x v="89"/>
  </r>
  <r>
    <x v="5"/>
    <n v="1185732"/>
    <x v="496"/>
    <x v="0"/>
    <x v="14"/>
    <x v="16"/>
    <x v="2"/>
    <n v="41"/>
    <x v="183"/>
    <x v="1696"/>
    <n v="856.89999999999986"/>
    <n v="0.54999999999999993"/>
    <x v="2"/>
    <x v="87"/>
  </r>
  <r>
    <x v="5"/>
    <n v="1185732"/>
    <x v="497"/>
    <x v="0"/>
    <x v="14"/>
    <x v="16"/>
    <x v="3"/>
    <n v="42"/>
    <x v="218"/>
    <x v="1005"/>
    <n v="680.4"/>
    <n v="0.44999999999999996"/>
    <x v="2"/>
    <x v="119"/>
  </r>
  <r>
    <x v="5"/>
    <n v="1185732"/>
    <x v="498"/>
    <x v="0"/>
    <x v="14"/>
    <x v="16"/>
    <x v="4"/>
    <n v="52"/>
    <x v="218"/>
    <x v="1039"/>
    <n v="692.64"/>
    <n v="0.37"/>
    <x v="2"/>
    <x v="107"/>
  </r>
  <r>
    <x v="5"/>
    <n v="1185732"/>
    <x v="393"/>
    <x v="0"/>
    <x v="14"/>
    <x v="16"/>
    <x v="5"/>
    <n v="57"/>
    <x v="229"/>
    <x v="1697"/>
    <n v="1748.76"/>
    <n v="0.52"/>
    <x v="2"/>
    <x v="126"/>
  </r>
  <r>
    <x v="5"/>
    <n v="1185732"/>
    <x v="425"/>
    <x v="0"/>
    <x v="14"/>
    <x v="16"/>
    <x v="0"/>
    <n v="55"/>
    <x v="196"/>
    <x v="1698"/>
    <n v="3300"/>
    <n v="0.5"/>
    <x v="2"/>
    <x v="88"/>
  </r>
  <r>
    <x v="5"/>
    <n v="1185732"/>
    <x v="425"/>
    <x v="0"/>
    <x v="14"/>
    <x v="16"/>
    <x v="1"/>
    <n v="54"/>
    <x v="229"/>
    <x v="1699"/>
    <n v="1561.1399999999999"/>
    <n v="0.49"/>
    <x v="2"/>
    <x v="99"/>
  </r>
  <r>
    <x v="5"/>
    <n v="1185732"/>
    <x v="425"/>
    <x v="0"/>
    <x v="14"/>
    <x v="16"/>
    <x v="2"/>
    <n v="52"/>
    <x v="226"/>
    <x v="1700"/>
    <n v="886.59999999999991"/>
    <n v="0.54999999999999993"/>
    <x v="2"/>
    <x v="107"/>
  </r>
  <r>
    <x v="5"/>
    <n v="1185732"/>
    <x v="425"/>
    <x v="0"/>
    <x v="14"/>
    <x v="16"/>
    <x v="3"/>
    <n v="50"/>
    <x v="259"/>
    <x v="1701"/>
    <n v="520"/>
    <n v="0.4"/>
    <x v="2"/>
    <x v="100"/>
  </r>
  <r>
    <x v="5"/>
    <n v="1185732"/>
    <x v="425"/>
    <x v="0"/>
    <x v="14"/>
    <x v="16"/>
    <x v="4"/>
    <n v="61"/>
    <x v="234"/>
    <x v="1702"/>
    <n v="625.86"/>
    <n v="0.38"/>
    <x v="2"/>
    <x v="103"/>
  </r>
  <r>
    <x v="5"/>
    <n v="1185732"/>
    <x v="425"/>
    <x v="0"/>
    <x v="14"/>
    <x v="16"/>
    <x v="5"/>
    <n v="68"/>
    <x v="195"/>
    <x v="1465"/>
    <n v="2018.24"/>
    <n v="0.53"/>
    <x v="2"/>
    <x v="105"/>
  </r>
  <r>
    <x v="5"/>
    <n v="1185732"/>
    <x v="455"/>
    <x v="0"/>
    <x v="14"/>
    <x v="16"/>
    <x v="0"/>
    <n v="62"/>
    <x v="230"/>
    <x v="1703"/>
    <n v="2977.24"/>
    <n v="0.49"/>
    <x v="2"/>
    <x v="104"/>
  </r>
  <r>
    <x v="5"/>
    <n v="1185732"/>
    <x v="455"/>
    <x v="0"/>
    <x v="14"/>
    <x v="16"/>
    <x v="1"/>
    <n v="52"/>
    <x v="239"/>
    <x v="1704"/>
    <n v="1352"/>
    <n v="0.5"/>
    <x v="2"/>
    <x v="107"/>
  </r>
  <r>
    <x v="5"/>
    <n v="1185732"/>
    <x v="455"/>
    <x v="0"/>
    <x v="14"/>
    <x v="16"/>
    <x v="2"/>
    <n v="52"/>
    <x v="235"/>
    <x v="1705"/>
    <n v="1487.2"/>
    <n v="0.52"/>
    <x v="2"/>
    <x v="107"/>
  </r>
  <r>
    <x v="5"/>
    <n v="1185732"/>
    <x v="455"/>
    <x v="0"/>
    <x v="14"/>
    <x v="16"/>
    <x v="3"/>
    <n v="54"/>
    <x v="219"/>
    <x v="1706"/>
    <n v="1068.1199999999999"/>
    <n v="0.43"/>
    <x v="2"/>
    <x v="99"/>
  </r>
  <r>
    <x v="5"/>
    <n v="1185732"/>
    <x v="455"/>
    <x v="0"/>
    <x v="14"/>
    <x v="16"/>
    <x v="4"/>
    <n v="60"/>
    <x v="207"/>
    <x v="1707"/>
    <n v="885.6"/>
    <n v="0.36"/>
    <x v="2"/>
    <x v="106"/>
  </r>
  <r>
    <x v="5"/>
    <n v="1185732"/>
    <x v="455"/>
    <x v="0"/>
    <x v="14"/>
    <x v="16"/>
    <x v="5"/>
    <n v="67"/>
    <x v="184"/>
    <x v="1708"/>
    <n v="2279.34"/>
    <n v="0.54"/>
    <x v="2"/>
    <x v="125"/>
  </r>
  <r>
    <x v="5"/>
    <n v="1185732"/>
    <x v="484"/>
    <x v="0"/>
    <x v="14"/>
    <x v="16"/>
    <x v="0"/>
    <n v="62"/>
    <x v="216"/>
    <x v="1709"/>
    <n v="4106.88"/>
    <n v="0.48"/>
    <x v="2"/>
    <x v="104"/>
  </r>
  <r>
    <x v="5"/>
    <n v="1185732"/>
    <x v="484"/>
    <x v="0"/>
    <x v="14"/>
    <x v="16"/>
    <x v="1"/>
    <n v="53"/>
    <x v="238"/>
    <x v="1710"/>
    <n v="1961"/>
    <n v="0.5"/>
    <x v="2"/>
    <x v="102"/>
  </r>
  <r>
    <x v="5"/>
    <n v="1185732"/>
    <x v="484"/>
    <x v="0"/>
    <x v="14"/>
    <x v="16"/>
    <x v="2"/>
    <n v="52"/>
    <x v="181"/>
    <x v="1625"/>
    <n v="1768"/>
    <n v="0.5"/>
    <x v="2"/>
    <x v="107"/>
  </r>
  <r>
    <x v="5"/>
    <n v="1185732"/>
    <x v="484"/>
    <x v="0"/>
    <x v="14"/>
    <x v="16"/>
    <x v="3"/>
    <n v="52"/>
    <x v="50"/>
    <x v="1711"/>
    <n v="1118"/>
    <n v="0.43"/>
    <x v="2"/>
    <x v="107"/>
  </r>
  <r>
    <x v="5"/>
    <n v="1185732"/>
    <x v="484"/>
    <x v="0"/>
    <x v="14"/>
    <x v="16"/>
    <x v="4"/>
    <n v="60"/>
    <x v="190"/>
    <x v="1712"/>
    <n v="1166.3999999999999"/>
    <n v="0.36"/>
    <x v="2"/>
    <x v="106"/>
  </r>
  <r>
    <x v="5"/>
    <n v="1185732"/>
    <x v="484"/>
    <x v="0"/>
    <x v="14"/>
    <x v="16"/>
    <x v="5"/>
    <n v="69"/>
    <x v="41"/>
    <x v="1713"/>
    <n v="2742.75"/>
    <n v="0.53"/>
    <x v="2"/>
    <x v="122"/>
  </r>
  <r>
    <x v="3"/>
    <n v="1128299"/>
    <x v="174"/>
    <x v="0"/>
    <x v="14"/>
    <x v="16"/>
    <x v="0"/>
    <n v="33"/>
    <x v="230"/>
    <x v="1462"/>
    <n v="1131.8999999999999"/>
    <n v="0.35"/>
    <x v="2"/>
    <x v="112"/>
  </r>
  <r>
    <x v="3"/>
    <n v="1128299"/>
    <x v="174"/>
    <x v="0"/>
    <x v="14"/>
    <x v="16"/>
    <x v="1"/>
    <n v="41"/>
    <x v="245"/>
    <x v="1714"/>
    <n v="1474.77"/>
    <n v="0.33"/>
    <x v="2"/>
    <x v="87"/>
  </r>
  <r>
    <x v="3"/>
    <n v="1128299"/>
    <x v="174"/>
    <x v="0"/>
    <x v="14"/>
    <x v="16"/>
    <x v="2"/>
    <n v="43"/>
    <x v="253"/>
    <x v="1480"/>
    <n v="1737.2"/>
    <n v="0.4"/>
    <x v="2"/>
    <x v="94"/>
  </r>
  <r>
    <x v="3"/>
    <n v="1128299"/>
    <x v="174"/>
    <x v="0"/>
    <x v="14"/>
    <x v="16"/>
    <x v="3"/>
    <n v="43"/>
    <x v="229"/>
    <x v="1715"/>
    <n v="989.43000000000006"/>
    <n v="0.39"/>
    <x v="2"/>
    <x v="94"/>
  </r>
  <r>
    <x v="5"/>
    <n v="1185732"/>
    <x v="188"/>
    <x v="2"/>
    <x v="15"/>
    <x v="17"/>
    <x v="5"/>
    <n v="52"/>
    <x v="199"/>
    <x v="1716"/>
    <n v="1790.8799999999999"/>
    <n v="0.41"/>
    <x v="2"/>
    <x v="107"/>
  </r>
  <r>
    <x v="5"/>
    <n v="1185732"/>
    <x v="696"/>
    <x v="2"/>
    <x v="15"/>
    <x v="17"/>
    <x v="0"/>
    <n v="51"/>
    <x v="217"/>
    <x v="1717"/>
    <n v="4146.8100000000004"/>
    <n v="0.47000000000000003"/>
    <x v="2"/>
    <x v="109"/>
  </r>
  <r>
    <x v="5"/>
    <n v="1185732"/>
    <x v="696"/>
    <x v="2"/>
    <x v="15"/>
    <x v="17"/>
    <x v="1"/>
    <n v="53"/>
    <x v="188"/>
    <x v="1718"/>
    <n v="1653.6000000000001"/>
    <n v="0.48000000000000004"/>
    <x v="2"/>
    <x v="102"/>
  </r>
  <r>
    <x v="5"/>
    <n v="1185732"/>
    <x v="696"/>
    <x v="2"/>
    <x v="15"/>
    <x v="17"/>
    <x v="2"/>
    <n v="43"/>
    <x v="169"/>
    <x v="996"/>
    <n v="1225.07"/>
    <n v="0.37"/>
    <x v="2"/>
    <x v="94"/>
  </r>
  <r>
    <x v="5"/>
    <n v="1185732"/>
    <x v="696"/>
    <x v="2"/>
    <x v="15"/>
    <x v="17"/>
    <x v="3"/>
    <n v="49"/>
    <x v="219"/>
    <x v="1719"/>
    <n v="879.06000000000006"/>
    <n v="0.39"/>
    <x v="2"/>
    <x v="98"/>
  </r>
  <r>
    <x v="5"/>
    <n v="1185732"/>
    <x v="696"/>
    <x v="2"/>
    <x v="15"/>
    <x v="17"/>
    <x v="4"/>
    <n v="60"/>
    <x v="41"/>
    <x v="1720"/>
    <n v="1710"/>
    <n v="0.38"/>
    <x v="2"/>
    <x v="106"/>
  </r>
  <r>
    <x v="5"/>
    <n v="1185732"/>
    <x v="696"/>
    <x v="2"/>
    <x v="15"/>
    <x v="17"/>
    <x v="5"/>
    <n v="52"/>
    <x v="240"/>
    <x v="1721"/>
    <n v="2333.7600000000002"/>
    <n v="0.44"/>
    <x v="2"/>
    <x v="107"/>
  </r>
  <r>
    <x v="5"/>
    <n v="1185732"/>
    <x v="225"/>
    <x v="2"/>
    <x v="15"/>
    <x v="17"/>
    <x v="0"/>
    <n v="53"/>
    <x v="269"/>
    <x v="1722"/>
    <n v="3973.4100000000003"/>
    <n v="0.49000000000000005"/>
    <x v="2"/>
    <x v="102"/>
  </r>
  <r>
    <x v="5"/>
    <n v="1185732"/>
    <x v="225"/>
    <x v="2"/>
    <x v="15"/>
    <x v="17"/>
    <x v="1"/>
    <n v="52"/>
    <x v="188"/>
    <x v="1306"/>
    <n v="1690"/>
    <n v="0.5"/>
    <x v="2"/>
    <x v="107"/>
  </r>
  <r>
    <x v="5"/>
    <n v="1185732"/>
    <x v="225"/>
    <x v="2"/>
    <x v="15"/>
    <x v="17"/>
    <x v="2"/>
    <n v="41"/>
    <x v="173"/>
    <x v="990"/>
    <n v="1046.73"/>
    <n v="0.37"/>
    <x v="2"/>
    <x v="87"/>
  </r>
  <r>
    <x v="5"/>
    <n v="1185732"/>
    <x v="225"/>
    <x v="2"/>
    <x v="15"/>
    <x v="17"/>
    <x v="3"/>
    <n v="49"/>
    <x v="218"/>
    <x v="1444"/>
    <n v="670.32"/>
    <n v="0.38"/>
    <x v="2"/>
    <x v="98"/>
  </r>
  <r>
    <x v="5"/>
    <n v="1185732"/>
    <x v="225"/>
    <x v="2"/>
    <x v="15"/>
    <x v="17"/>
    <x v="4"/>
    <n v="64"/>
    <x v="206"/>
    <x v="1723"/>
    <n v="1322.88"/>
    <n v="0.39"/>
    <x v="2"/>
    <x v="101"/>
  </r>
  <r>
    <x v="5"/>
    <n v="1185732"/>
    <x v="225"/>
    <x v="2"/>
    <x v="15"/>
    <x v="17"/>
    <x v="5"/>
    <n v="53"/>
    <x v="249"/>
    <x v="1724"/>
    <n v="1526.4"/>
    <n v="0.4"/>
    <x v="2"/>
    <x v="102"/>
  </r>
  <r>
    <x v="5"/>
    <n v="1185732"/>
    <x v="244"/>
    <x v="2"/>
    <x v="15"/>
    <x v="17"/>
    <x v="0"/>
    <n v="54"/>
    <x v="165"/>
    <x v="1725"/>
    <n v="3254.04"/>
    <n v="0.46"/>
    <x v="2"/>
    <x v="99"/>
  </r>
  <r>
    <x v="5"/>
    <n v="1185732"/>
    <x v="244"/>
    <x v="2"/>
    <x v="15"/>
    <x v="17"/>
    <x v="1"/>
    <n v="50"/>
    <x v="176"/>
    <x v="1726"/>
    <n v="1525"/>
    <n v="0.5"/>
    <x v="2"/>
    <x v="100"/>
  </r>
  <r>
    <x v="5"/>
    <n v="1185732"/>
    <x v="244"/>
    <x v="2"/>
    <x v="15"/>
    <x v="17"/>
    <x v="2"/>
    <n v="44"/>
    <x v="176"/>
    <x v="1727"/>
    <n v="1073.6000000000001"/>
    <n v="0.4"/>
    <x v="2"/>
    <x v="90"/>
  </r>
  <r>
    <x v="5"/>
    <n v="1185732"/>
    <x v="244"/>
    <x v="2"/>
    <x v="15"/>
    <x v="17"/>
    <x v="3"/>
    <n v="47"/>
    <x v="178"/>
    <x v="1132"/>
    <n v="765.16"/>
    <n v="0.37"/>
    <x v="2"/>
    <x v="85"/>
  </r>
  <r>
    <x v="5"/>
    <n v="1185732"/>
    <x v="244"/>
    <x v="2"/>
    <x v="15"/>
    <x v="17"/>
    <x v="4"/>
    <n v="56"/>
    <x v="207"/>
    <x v="1047"/>
    <n v="849.52"/>
    <n v="0.37"/>
    <x v="2"/>
    <x v="97"/>
  </r>
  <r>
    <x v="5"/>
    <n v="1185732"/>
    <x v="244"/>
    <x v="2"/>
    <x v="15"/>
    <x v="17"/>
    <x v="5"/>
    <n v="49"/>
    <x v="199"/>
    <x v="1728"/>
    <n v="1811.04"/>
    <n v="0.44"/>
    <x v="2"/>
    <x v="98"/>
  </r>
  <r>
    <x v="5"/>
    <n v="1185732"/>
    <x v="273"/>
    <x v="2"/>
    <x v="15"/>
    <x v="17"/>
    <x v="0"/>
    <n v="59"/>
    <x v="160"/>
    <x v="1729"/>
    <n v="4720"/>
    <n v="0.5"/>
    <x v="2"/>
    <x v="95"/>
  </r>
  <r>
    <x v="5"/>
    <n v="1185732"/>
    <x v="273"/>
    <x v="2"/>
    <x v="15"/>
    <x v="17"/>
    <x v="1"/>
    <n v="56"/>
    <x v="249"/>
    <x v="1012"/>
    <n v="1814.4000000000003"/>
    <n v="0.45000000000000007"/>
    <x v="2"/>
    <x v="97"/>
  </r>
  <r>
    <x v="5"/>
    <n v="1185732"/>
    <x v="273"/>
    <x v="2"/>
    <x v="15"/>
    <x v="17"/>
    <x v="2"/>
    <n v="53"/>
    <x v="199"/>
    <x v="1730"/>
    <n v="1780.8000000000002"/>
    <n v="0.4"/>
    <x v="2"/>
    <x v="102"/>
  </r>
  <r>
    <x v="5"/>
    <n v="1185732"/>
    <x v="273"/>
    <x v="2"/>
    <x v="15"/>
    <x v="17"/>
    <x v="3"/>
    <n v="51"/>
    <x v="184"/>
    <x v="1731"/>
    <n v="1220.94"/>
    <n v="0.38"/>
    <x v="2"/>
    <x v="109"/>
  </r>
  <r>
    <x v="5"/>
    <n v="1185732"/>
    <x v="273"/>
    <x v="2"/>
    <x v="15"/>
    <x v="17"/>
    <x v="4"/>
    <n v="62"/>
    <x v="173"/>
    <x v="1732"/>
    <n v="1625.64"/>
    <n v="0.38"/>
    <x v="2"/>
    <x v="104"/>
  </r>
  <r>
    <x v="5"/>
    <n v="1185732"/>
    <x v="273"/>
    <x v="2"/>
    <x v="15"/>
    <x v="17"/>
    <x v="5"/>
    <n v="67"/>
    <x v="38"/>
    <x v="1733"/>
    <n v="2747"/>
    <n v="0.41"/>
    <x v="2"/>
    <x v="125"/>
  </r>
  <r>
    <x v="5"/>
    <n v="1185732"/>
    <x v="306"/>
    <x v="2"/>
    <x v="15"/>
    <x v="17"/>
    <x v="0"/>
    <n v="59"/>
    <x v="133"/>
    <x v="973"/>
    <n v="5129.46"/>
    <n v="0.46"/>
    <x v="2"/>
    <x v="95"/>
  </r>
  <r>
    <x v="5"/>
    <n v="1185732"/>
    <x v="306"/>
    <x v="2"/>
    <x v="15"/>
    <x v="17"/>
    <x v="1"/>
    <n v="55"/>
    <x v="205"/>
    <x v="1043"/>
    <n v="3080"/>
    <n v="0.5"/>
    <x v="2"/>
    <x v="88"/>
  </r>
  <r>
    <x v="5"/>
    <n v="1185732"/>
    <x v="306"/>
    <x v="2"/>
    <x v="15"/>
    <x v="17"/>
    <x v="2"/>
    <n v="53"/>
    <x v="194"/>
    <x v="1436"/>
    <n v="1545.48"/>
    <n v="0.36"/>
    <x v="2"/>
    <x v="102"/>
  </r>
  <r>
    <x v="5"/>
    <n v="1185732"/>
    <x v="306"/>
    <x v="2"/>
    <x v="15"/>
    <x v="17"/>
    <x v="3"/>
    <n v="53"/>
    <x v="228"/>
    <x v="1734"/>
    <n v="1717.2"/>
    <n v="0.36"/>
    <x v="2"/>
    <x v="102"/>
  </r>
  <r>
    <x v="5"/>
    <n v="1185732"/>
    <x v="306"/>
    <x v="2"/>
    <x v="15"/>
    <x v="17"/>
    <x v="4"/>
    <n v="60"/>
    <x v="199"/>
    <x v="1735"/>
    <n v="1814.3999999999999"/>
    <n v="0.36"/>
    <x v="2"/>
    <x v="106"/>
  </r>
  <r>
    <x v="5"/>
    <n v="1185732"/>
    <x v="306"/>
    <x v="2"/>
    <x v="15"/>
    <x v="17"/>
    <x v="5"/>
    <n v="67"/>
    <x v="214"/>
    <x v="1736"/>
    <n v="3545.64"/>
    <n v="0.42"/>
    <x v="2"/>
    <x v="125"/>
  </r>
  <r>
    <x v="5"/>
    <n v="1185732"/>
    <x v="334"/>
    <x v="2"/>
    <x v="15"/>
    <x v="17"/>
    <x v="0"/>
    <n v="63"/>
    <x v="131"/>
    <x v="1737"/>
    <n v="5274.3600000000006"/>
    <n v="0.46"/>
    <x v="2"/>
    <x v="121"/>
  </r>
  <r>
    <x v="5"/>
    <n v="1185732"/>
    <x v="334"/>
    <x v="2"/>
    <x v="15"/>
    <x v="17"/>
    <x v="1"/>
    <n v="59"/>
    <x v="215"/>
    <x v="1738"/>
    <n v="3078.03"/>
    <n v="0.47000000000000003"/>
    <x v="2"/>
    <x v="95"/>
  </r>
  <r>
    <x v="5"/>
    <n v="1185732"/>
    <x v="334"/>
    <x v="2"/>
    <x v="15"/>
    <x v="17"/>
    <x v="2"/>
    <n v="53"/>
    <x v="240"/>
    <x v="1739"/>
    <n v="1946.1599999999999"/>
    <n v="0.36"/>
    <x v="2"/>
    <x v="102"/>
  </r>
  <r>
    <x v="5"/>
    <n v="1185732"/>
    <x v="334"/>
    <x v="2"/>
    <x v="15"/>
    <x v="17"/>
    <x v="3"/>
    <n v="51"/>
    <x v="41"/>
    <x v="1740"/>
    <n v="1453.5"/>
    <n v="0.38"/>
    <x v="2"/>
    <x v="109"/>
  </r>
  <r>
    <x v="5"/>
    <n v="1185732"/>
    <x v="334"/>
    <x v="2"/>
    <x v="15"/>
    <x v="17"/>
    <x v="4"/>
    <n v="61"/>
    <x v="250"/>
    <x v="1741"/>
    <n v="2164.89"/>
    <n v="0.39"/>
    <x v="2"/>
    <x v="103"/>
  </r>
  <r>
    <x v="5"/>
    <n v="1185732"/>
    <x v="334"/>
    <x v="2"/>
    <x v="15"/>
    <x v="17"/>
    <x v="5"/>
    <n v="67"/>
    <x v="242"/>
    <x v="1742"/>
    <n v="3919.4999999999995"/>
    <n v="0.44999999999999996"/>
    <x v="2"/>
    <x v="125"/>
  </r>
  <r>
    <x v="5"/>
    <n v="1185732"/>
    <x v="366"/>
    <x v="2"/>
    <x v="15"/>
    <x v="17"/>
    <x v="0"/>
    <n v="59"/>
    <x v="134"/>
    <x v="1743"/>
    <n v="4327.6500000000005"/>
    <n v="0.45000000000000007"/>
    <x v="2"/>
    <x v="95"/>
  </r>
  <r>
    <x v="5"/>
    <n v="1185732"/>
    <x v="366"/>
    <x v="2"/>
    <x v="15"/>
    <x v="17"/>
    <x v="1"/>
    <n v="56"/>
    <x v="162"/>
    <x v="1744"/>
    <n v="2671.2000000000003"/>
    <n v="0.45000000000000007"/>
    <x v="2"/>
    <x v="97"/>
  </r>
  <r>
    <x v="5"/>
    <n v="1185732"/>
    <x v="366"/>
    <x v="2"/>
    <x v="15"/>
    <x v="17"/>
    <x v="2"/>
    <n v="54"/>
    <x v="240"/>
    <x v="1745"/>
    <n v="1982.8799999999999"/>
    <n v="0.36"/>
    <x v="2"/>
    <x v="99"/>
  </r>
  <r>
    <x v="5"/>
    <n v="1185732"/>
    <x v="366"/>
    <x v="2"/>
    <x v="15"/>
    <x v="17"/>
    <x v="3"/>
    <n v="53"/>
    <x v="181"/>
    <x v="1746"/>
    <n v="1441.6000000000001"/>
    <n v="0.4"/>
    <x v="2"/>
    <x v="102"/>
  </r>
  <r>
    <x v="5"/>
    <n v="1185732"/>
    <x v="366"/>
    <x v="2"/>
    <x v="15"/>
    <x v="17"/>
    <x v="4"/>
    <n v="62"/>
    <x v="188"/>
    <x v="1747"/>
    <n v="1531.4"/>
    <n v="0.38"/>
    <x v="2"/>
    <x v="104"/>
  </r>
  <r>
    <x v="5"/>
    <n v="1185732"/>
    <x v="366"/>
    <x v="2"/>
    <x v="15"/>
    <x v="17"/>
    <x v="5"/>
    <n v="67"/>
    <x v="233"/>
    <x v="1748"/>
    <n v="2926.56"/>
    <n v="0.42"/>
    <x v="2"/>
    <x v="125"/>
  </r>
  <r>
    <x v="5"/>
    <n v="1185732"/>
    <x v="396"/>
    <x v="2"/>
    <x v="15"/>
    <x v="17"/>
    <x v="0"/>
    <n v="64"/>
    <x v="165"/>
    <x v="1749"/>
    <n v="4024.32"/>
    <n v="0.48000000000000004"/>
    <x v="2"/>
    <x v="101"/>
  </r>
  <r>
    <x v="5"/>
    <n v="1185732"/>
    <x v="396"/>
    <x v="2"/>
    <x v="15"/>
    <x v="17"/>
    <x v="1"/>
    <n v="55"/>
    <x v="250"/>
    <x v="1750"/>
    <n v="2402.4"/>
    <n v="0.48000000000000004"/>
    <x v="2"/>
    <x v="88"/>
  </r>
  <r>
    <x v="5"/>
    <n v="1185732"/>
    <x v="396"/>
    <x v="2"/>
    <x v="15"/>
    <x v="17"/>
    <x v="2"/>
    <n v="50"/>
    <x v="229"/>
    <x v="1751"/>
    <n v="1121"/>
    <n v="0.38"/>
    <x v="2"/>
    <x v="100"/>
  </r>
  <r>
    <x v="5"/>
    <n v="1185732"/>
    <x v="396"/>
    <x v="2"/>
    <x v="15"/>
    <x v="17"/>
    <x v="3"/>
    <n v="50"/>
    <x v="195"/>
    <x v="1752"/>
    <n v="1092"/>
    <n v="0.39"/>
    <x v="2"/>
    <x v="100"/>
  </r>
  <r>
    <x v="5"/>
    <n v="1185732"/>
    <x v="396"/>
    <x v="2"/>
    <x v="15"/>
    <x v="17"/>
    <x v="4"/>
    <n v="62"/>
    <x v="180"/>
    <x v="1753"/>
    <n v="1488"/>
    <n v="0.4"/>
    <x v="2"/>
    <x v="104"/>
  </r>
  <r>
    <x v="5"/>
    <n v="1185732"/>
    <x v="396"/>
    <x v="2"/>
    <x v="15"/>
    <x v="17"/>
    <x v="5"/>
    <n v="64"/>
    <x v="199"/>
    <x v="1251"/>
    <n v="2204.16"/>
    <n v="0.41"/>
    <x v="2"/>
    <x v="101"/>
  </r>
  <r>
    <x v="5"/>
    <n v="1185732"/>
    <x v="428"/>
    <x v="2"/>
    <x v="15"/>
    <x v="17"/>
    <x v="0"/>
    <n v="68"/>
    <x v="161"/>
    <x v="1754"/>
    <n v="3611.48"/>
    <n v="0.47000000000000003"/>
    <x v="2"/>
    <x v="105"/>
  </r>
  <r>
    <x v="5"/>
    <n v="1185732"/>
    <x v="428"/>
    <x v="2"/>
    <x v="15"/>
    <x v="17"/>
    <x v="1"/>
    <n v="60"/>
    <x v="169"/>
    <x v="1506"/>
    <n v="2217.6000000000004"/>
    <n v="0.48000000000000004"/>
    <x v="2"/>
    <x v="106"/>
  </r>
  <r>
    <x v="5"/>
    <n v="1185732"/>
    <x v="428"/>
    <x v="2"/>
    <x v="15"/>
    <x v="17"/>
    <x v="2"/>
    <n v="59"/>
    <x v="219"/>
    <x v="1755"/>
    <n v="1085.6000000000001"/>
    <n v="0.4"/>
    <x v="2"/>
    <x v="95"/>
  </r>
  <r>
    <x v="5"/>
    <n v="1185732"/>
    <x v="428"/>
    <x v="2"/>
    <x v="15"/>
    <x v="17"/>
    <x v="3"/>
    <n v="59"/>
    <x v="186"/>
    <x v="1756"/>
    <n v="892.07999999999993"/>
    <n v="0.36"/>
    <x v="2"/>
    <x v="95"/>
  </r>
  <r>
    <x v="5"/>
    <n v="1185732"/>
    <x v="428"/>
    <x v="2"/>
    <x v="15"/>
    <x v="17"/>
    <x v="4"/>
    <n v="71"/>
    <x v="178"/>
    <x v="1757"/>
    <n v="1093.3999999999999"/>
    <n v="0.35"/>
    <x v="2"/>
    <x v="132"/>
  </r>
  <r>
    <x v="5"/>
    <n v="1185732"/>
    <x v="428"/>
    <x v="2"/>
    <x v="15"/>
    <x v="17"/>
    <x v="5"/>
    <n v="73"/>
    <x v="170"/>
    <x v="1758"/>
    <n v="2423.6"/>
    <n v="0.4"/>
    <x v="2"/>
    <x v="134"/>
  </r>
  <r>
    <x v="5"/>
    <n v="1185732"/>
    <x v="458"/>
    <x v="2"/>
    <x v="15"/>
    <x v="17"/>
    <x v="0"/>
    <n v="68"/>
    <x v="248"/>
    <x v="1759"/>
    <n v="4014.7200000000003"/>
    <n v="0.48000000000000004"/>
    <x v="2"/>
    <x v="105"/>
  </r>
  <r>
    <x v="5"/>
    <n v="1185732"/>
    <x v="458"/>
    <x v="2"/>
    <x v="15"/>
    <x v="17"/>
    <x v="1"/>
    <n v="59"/>
    <x v="194"/>
    <x v="1210"/>
    <n v="2198.34"/>
    <n v="0.46"/>
    <x v="2"/>
    <x v="95"/>
  </r>
  <r>
    <x v="5"/>
    <n v="1185732"/>
    <x v="458"/>
    <x v="2"/>
    <x v="15"/>
    <x v="17"/>
    <x v="2"/>
    <n v="59"/>
    <x v="270"/>
    <x v="1760"/>
    <n v="2139.9300000000003"/>
    <n v="0.39"/>
    <x v="2"/>
    <x v="95"/>
  </r>
  <r>
    <x v="5"/>
    <n v="1185732"/>
    <x v="458"/>
    <x v="2"/>
    <x v="15"/>
    <x v="17"/>
    <x v="3"/>
    <n v="62"/>
    <x v="228"/>
    <x v="1761"/>
    <n v="2120.4"/>
    <n v="0.38"/>
    <x v="2"/>
    <x v="104"/>
  </r>
  <r>
    <x v="5"/>
    <n v="1185732"/>
    <x v="458"/>
    <x v="2"/>
    <x v="15"/>
    <x v="17"/>
    <x v="4"/>
    <n v="69"/>
    <x v="170"/>
    <x v="1762"/>
    <n v="2004.4499999999998"/>
    <n v="0.35"/>
    <x v="2"/>
    <x v="122"/>
  </r>
  <r>
    <x v="5"/>
    <n v="1185732"/>
    <x v="458"/>
    <x v="2"/>
    <x v="15"/>
    <x v="17"/>
    <x v="5"/>
    <n v="74"/>
    <x v="253"/>
    <x v="1763"/>
    <n v="3139.08"/>
    <n v="0.42"/>
    <x v="2"/>
    <x v="135"/>
  </r>
  <r>
    <x v="5"/>
    <n v="1185732"/>
    <x v="487"/>
    <x v="2"/>
    <x v="15"/>
    <x v="17"/>
    <x v="0"/>
    <n v="69"/>
    <x v="132"/>
    <x v="740"/>
    <n v="5642.8200000000006"/>
    <n v="0.47000000000000003"/>
    <x v="2"/>
    <x v="122"/>
  </r>
  <r>
    <x v="5"/>
    <n v="1185732"/>
    <x v="487"/>
    <x v="2"/>
    <x v="15"/>
    <x v="17"/>
    <x v="1"/>
    <n v="60"/>
    <x v="205"/>
    <x v="1764"/>
    <n v="3158.4"/>
    <n v="0.47000000000000003"/>
    <x v="2"/>
    <x v="106"/>
  </r>
  <r>
    <x v="0"/>
    <n v="1128299"/>
    <x v="174"/>
    <x v="2"/>
    <x v="15"/>
    <x v="17"/>
    <x v="0"/>
    <n v="33"/>
    <x v="245"/>
    <x v="1765"/>
    <n v="1366.8600000000001"/>
    <n v="0.38"/>
    <x v="2"/>
    <x v="112"/>
  </r>
  <r>
    <x v="0"/>
    <n v="1128299"/>
    <x v="174"/>
    <x v="2"/>
    <x v="15"/>
    <x v="17"/>
    <x v="1"/>
    <n v="43"/>
    <x v="245"/>
    <x v="1766"/>
    <n v="1546.71"/>
    <n v="0.33"/>
    <x v="2"/>
    <x v="94"/>
  </r>
  <r>
    <x v="0"/>
    <n v="1128299"/>
    <x v="174"/>
    <x v="2"/>
    <x v="15"/>
    <x v="17"/>
    <x v="2"/>
    <n v="41"/>
    <x v="161"/>
    <x v="1767"/>
    <n v="1667.8799999999999"/>
    <n v="0.36"/>
    <x v="2"/>
    <x v="87"/>
  </r>
  <r>
    <x v="0"/>
    <n v="1128299"/>
    <x v="174"/>
    <x v="2"/>
    <x v="15"/>
    <x v="17"/>
    <x v="3"/>
    <n v="43"/>
    <x v="195"/>
    <x v="1768"/>
    <n v="842.8"/>
    <n v="0.35"/>
    <x v="2"/>
    <x v="94"/>
  </r>
  <r>
    <x v="0"/>
    <n v="1128299"/>
    <x v="174"/>
    <x v="2"/>
    <x v="15"/>
    <x v="17"/>
    <x v="4"/>
    <n v="46"/>
    <x v="219"/>
    <x v="1769"/>
    <n v="634.79999999999995"/>
    <n v="0.3"/>
    <x v="2"/>
    <x v="89"/>
  </r>
  <r>
    <x v="0"/>
    <n v="1128299"/>
    <x v="174"/>
    <x v="2"/>
    <x v="15"/>
    <x v="17"/>
    <x v="5"/>
    <n v="42"/>
    <x v="248"/>
    <x v="1469"/>
    <n v="2789.6400000000003"/>
    <n v="0.54"/>
    <x v="2"/>
    <x v="119"/>
  </r>
  <r>
    <x v="0"/>
    <n v="1128299"/>
    <x v="205"/>
    <x v="2"/>
    <x v="15"/>
    <x v="17"/>
    <x v="0"/>
    <n v="33"/>
    <x v="231"/>
    <x v="1770"/>
    <n v="1698.84"/>
    <n v="0.36"/>
    <x v="2"/>
    <x v="112"/>
  </r>
  <r>
    <x v="0"/>
    <n v="1128299"/>
    <x v="205"/>
    <x v="2"/>
    <x v="15"/>
    <x v="17"/>
    <x v="1"/>
    <n v="42"/>
    <x v="230"/>
    <x v="1728"/>
    <n v="1317.1200000000001"/>
    <n v="0.32"/>
    <x v="2"/>
    <x v="119"/>
  </r>
  <r>
    <x v="0"/>
    <n v="1128299"/>
    <x v="205"/>
    <x v="2"/>
    <x v="15"/>
    <x v="17"/>
    <x v="2"/>
    <n v="44"/>
    <x v="198"/>
    <x v="1771"/>
    <n v="1488.96"/>
    <n v="0.36"/>
    <x v="2"/>
    <x v="90"/>
  </r>
  <r>
    <x v="0"/>
    <n v="1128299"/>
    <x v="205"/>
    <x v="2"/>
    <x v="16"/>
    <x v="18"/>
    <x v="3"/>
    <n v="41"/>
    <x v="195"/>
    <x v="1047"/>
    <n v="895.44"/>
    <n v="0.39"/>
    <x v="2"/>
    <x v="87"/>
  </r>
  <r>
    <x v="0"/>
    <n v="1128299"/>
    <x v="205"/>
    <x v="2"/>
    <x v="16"/>
    <x v="18"/>
    <x v="4"/>
    <n v="47"/>
    <x v="183"/>
    <x v="1016"/>
    <n v="535.79999999999995"/>
    <n v="0.3"/>
    <x v="2"/>
    <x v="85"/>
  </r>
  <r>
    <x v="0"/>
    <n v="1128299"/>
    <x v="205"/>
    <x v="2"/>
    <x v="16"/>
    <x v="18"/>
    <x v="5"/>
    <n v="44"/>
    <x v="240"/>
    <x v="1772"/>
    <n v="2468.4"/>
    <n v="0.55000000000000004"/>
    <x v="2"/>
    <x v="90"/>
  </r>
  <r>
    <x v="0"/>
    <n v="1128299"/>
    <x v="214"/>
    <x v="2"/>
    <x v="16"/>
    <x v="18"/>
    <x v="0"/>
    <n v="44"/>
    <x v="192"/>
    <x v="1773"/>
    <n v="2376"/>
    <n v="0.4"/>
    <x v="2"/>
    <x v="90"/>
  </r>
  <r>
    <x v="0"/>
    <n v="1128299"/>
    <x v="214"/>
    <x v="2"/>
    <x v="16"/>
    <x v="18"/>
    <x v="1"/>
    <n v="54"/>
    <x v="250"/>
    <x v="1502"/>
    <n v="1523.34"/>
    <n v="0.31"/>
    <x v="2"/>
    <x v="99"/>
  </r>
  <r>
    <x v="0"/>
    <n v="1128299"/>
    <x v="214"/>
    <x v="2"/>
    <x v="16"/>
    <x v="18"/>
    <x v="2"/>
    <n v="57"/>
    <x v="253"/>
    <x v="1774"/>
    <n v="2245.23"/>
    <n v="0.39"/>
    <x v="2"/>
    <x v="126"/>
  </r>
  <r>
    <x v="0"/>
    <n v="1128299"/>
    <x v="214"/>
    <x v="2"/>
    <x v="16"/>
    <x v="18"/>
    <x v="3"/>
    <n v="52"/>
    <x v="173"/>
    <x v="1775"/>
    <n v="1291.68"/>
    <n v="0.36"/>
    <x v="2"/>
    <x v="107"/>
  </r>
  <r>
    <x v="0"/>
    <n v="1128299"/>
    <x v="214"/>
    <x v="2"/>
    <x v="16"/>
    <x v="18"/>
    <x v="4"/>
    <n v="55"/>
    <x v="218"/>
    <x v="1776"/>
    <n v="514.80000000000007"/>
    <n v="0.26"/>
    <x v="2"/>
    <x v="88"/>
  </r>
  <r>
    <x v="0"/>
    <n v="1128299"/>
    <x v="214"/>
    <x v="2"/>
    <x v="16"/>
    <x v="18"/>
    <x v="5"/>
    <n v="50"/>
    <x v="211"/>
    <x v="1777"/>
    <n v="2337.5"/>
    <n v="0.55000000000000004"/>
    <x v="2"/>
    <x v="100"/>
  </r>
  <r>
    <x v="0"/>
    <n v="1128299"/>
    <x v="233"/>
    <x v="2"/>
    <x v="16"/>
    <x v="18"/>
    <x v="0"/>
    <n v="59"/>
    <x v="242"/>
    <x v="1778"/>
    <n v="2761.2"/>
    <n v="0.36"/>
    <x v="2"/>
    <x v="95"/>
  </r>
  <r>
    <x v="0"/>
    <n v="1128299"/>
    <x v="233"/>
    <x v="2"/>
    <x v="16"/>
    <x v="18"/>
    <x v="1"/>
    <n v="61"/>
    <x v="194"/>
    <x v="1779"/>
    <n v="1729.35"/>
    <n v="0.35"/>
    <x v="2"/>
    <x v="103"/>
  </r>
  <r>
    <x v="0"/>
    <n v="1128299"/>
    <x v="233"/>
    <x v="2"/>
    <x v="16"/>
    <x v="18"/>
    <x v="2"/>
    <n v="60"/>
    <x v="250"/>
    <x v="1780"/>
    <n v="2074.8000000000002"/>
    <n v="0.38"/>
    <x v="2"/>
    <x v="106"/>
  </r>
  <r>
    <x v="0"/>
    <n v="1128299"/>
    <x v="233"/>
    <x v="2"/>
    <x v="16"/>
    <x v="18"/>
    <x v="3"/>
    <n v="48"/>
    <x v="201"/>
    <x v="1781"/>
    <n v="1226.3999999999999"/>
    <n v="0.35"/>
    <x v="2"/>
    <x v="92"/>
  </r>
  <r>
    <x v="0"/>
    <n v="1128299"/>
    <x v="233"/>
    <x v="2"/>
    <x v="16"/>
    <x v="18"/>
    <x v="4"/>
    <n v="52"/>
    <x v="186"/>
    <x v="1140"/>
    <n v="589.68000000000006"/>
    <n v="0.27"/>
    <x v="2"/>
    <x v="107"/>
  </r>
  <r>
    <x v="0"/>
    <n v="1128299"/>
    <x v="233"/>
    <x v="2"/>
    <x v="16"/>
    <x v="18"/>
    <x v="5"/>
    <n v="66"/>
    <x v="198"/>
    <x v="1782"/>
    <n v="3102"/>
    <n v="0.5"/>
    <x v="2"/>
    <x v="108"/>
  </r>
  <r>
    <x v="0"/>
    <n v="1128299"/>
    <x v="264"/>
    <x v="2"/>
    <x v="16"/>
    <x v="18"/>
    <x v="0"/>
    <n v="51"/>
    <x v="174"/>
    <x v="1783"/>
    <n v="2981.46"/>
    <n v="0.37"/>
    <x v="2"/>
    <x v="109"/>
  </r>
  <r>
    <x v="0"/>
    <n v="1128299"/>
    <x v="264"/>
    <x v="2"/>
    <x v="16"/>
    <x v="18"/>
    <x v="1"/>
    <n v="58"/>
    <x v="230"/>
    <x v="1343"/>
    <n v="1875.72"/>
    <n v="0.33"/>
    <x v="2"/>
    <x v="91"/>
  </r>
  <r>
    <x v="0"/>
    <n v="1128299"/>
    <x v="264"/>
    <x v="2"/>
    <x v="16"/>
    <x v="18"/>
    <x v="2"/>
    <n v="56"/>
    <x v="230"/>
    <x v="1054"/>
    <n v="2195.2000000000003"/>
    <n v="0.4"/>
    <x v="2"/>
    <x v="97"/>
  </r>
  <r>
    <x v="0"/>
    <n v="1128299"/>
    <x v="264"/>
    <x v="2"/>
    <x v="16"/>
    <x v="18"/>
    <x v="3"/>
    <n v="52"/>
    <x v="232"/>
    <x v="1784"/>
    <n v="1664"/>
    <n v="0.4"/>
    <x v="2"/>
    <x v="107"/>
  </r>
  <r>
    <x v="0"/>
    <n v="1128299"/>
    <x v="264"/>
    <x v="2"/>
    <x v="16"/>
    <x v="18"/>
    <x v="4"/>
    <n v="55"/>
    <x v="219"/>
    <x v="1785"/>
    <n v="708.40000000000009"/>
    <n v="0.28000000000000003"/>
    <x v="2"/>
    <x v="88"/>
  </r>
  <r>
    <x v="0"/>
    <n v="1128299"/>
    <x v="264"/>
    <x v="2"/>
    <x v="16"/>
    <x v="18"/>
    <x v="5"/>
    <n v="69"/>
    <x v="231"/>
    <x v="1786"/>
    <n v="5426.85"/>
    <n v="0.55000000000000004"/>
    <x v="2"/>
    <x v="122"/>
  </r>
  <r>
    <x v="0"/>
    <n v="1128299"/>
    <x v="294"/>
    <x v="2"/>
    <x v="16"/>
    <x v="18"/>
    <x v="0"/>
    <n v="67"/>
    <x v="124"/>
    <x v="1787"/>
    <n v="5628"/>
    <n v="0.4"/>
    <x v="2"/>
    <x v="125"/>
  </r>
  <r>
    <x v="0"/>
    <n v="1128299"/>
    <x v="294"/>
    <x v="2"/>
    <x v="16"/>
    <x v="18"/>
    <x v="1"/>
    <n v="72"/>
    <x v="163"/>
    <x v="1788"/>
    <n v="3481.92"/>
    <n v="0.31"/>
    <x v="2"/>
    <x v="120"/>
  </r>
  <r>
    <x v="0"/>
    <n v="1128299"/>
    <x v="294"/>
    <x v="2"/>
    <x v="16"/>
    <x v="18"/>
    <x v="2"/>
    <n v="71"/>
    <x v="263"/>
    <x v="1789"/>
    <n v="4600.8"/>
    <n v="0.36"/>
    <x v="2"/>
    <x v="132"/>
  </r>
  <r>
    <x v="0"/>
    <n v="1128299"/>
    <x v="294"/>
    <x v="2"/>
    <x v="16"/>
    <x v="18"/>
    <x v="3"/>
    <n v="74"/>
    <x v="247"/>
    <x v="820"/>
    <n v="3739.96"/>
    <n v="0.38"/>
    <x v="2"/>
    <x v="135"/>
  </r>
  <r>
    <x v="0"/>
    <n v="1128299"/>
    <x v="294"/>
    <x v="2"/>
    <x v="16"/>
    <x v="18"/>
    <x v="4"/>
    <n v="83"/>
    <x v="246"/>
    <x v="1790"/>
    <n v="2191.1999999999998"/>
    <n v="0.3"/>
    <x v="2"/>
    <x v="136"/>
  </r>
  <r>
    <x v="0"/>
    <n v="1128299"/>
    <x v="294"/>
    <x v="2"/>
    <x v="16"/>
    <x v="18"/>
    <x v="5"/>
    <n v="97"/>
    <x v="138"/>
    <x v="1791"/>
    <n v="8524.36"/>
    <n v="0.52"/>
    <x v="2"/>
    <x v="149"/>
  </r>
  <r>
    <x v="0"/>
    <n v="1128299"/>
    <x v="323"/>
    <x v="2"/>
    <x v="16"/>
    <x v="18"/>
    <x v="0"/>
    <n v="74"/>
    <x v="159"/>
    <x v="1792"/>
    <n v="5695.04"/>
    <n v="0.37"/>
    <x v="2"/>
    <x v="135"/>
  </r>
  <r>
    <x v="0"/>
    <n v="1128299"/>
    <x v="323"/>
    <x v="2"/>
    <x v="16"/>
    <x v="18"/>
    <x v="1"/>
    <n v="81"/>
    <x v="131"/>
    <x v="1793"/>
    <n v="5012.2800000000007"/>
    <n v="0.34"/>
    <x v="2"/>
    <x v="150"/>
  </r>
  <r>
    <x v="0"/>
    <n v="1128299"/>
    <x v="323"/>
    <x v="2"/>
    <x v="16"/>
    <x v="18"/>
    <x v="2"/>
    <n v="79"/>
    <x v="42"/>
    <x v="1794"/>
    <n v="4266"/>
    <n v="0.36"/>
    <x v="2"/>
    <x v="151"/>
  </r>
  <r>
    <x v="0"/>
    <n v="1128299"/>
    <x v="323"/>
    <x v="2"/>
    <x v="16"/>
    <x v="18"/>
    <x v="3"/>
    <n v="73"/>
    <x v="242"/>
    <x v="1293"/>
    <n v="3796"/>
    <n v="0.4"/>
    <x v="2"/>
    <x v="134"/>
  </r>
  <r>
    <x v="0"/>
    <n v="1128299"/>
    <x v="323"/>
    <x v="2"/>
    <x v="16"/>
    <x v="18"/>
    <x v="4"/>
    <n v="80"/>
    <x v="197"/>
    <x v="1795"/>
    <n v="3576"/>
    <n v="0.3"/>
    <x v="2"/>
    <x v="142"/>
  </r>
  <r>
    <x v="0"/>
    <n v="1128299"/>
    <x v="323"/>
    <x v="2"/>
    <x v="16"/>
    <x v="18"/>
    <x v="5"/>
    <n v="96"/>
    <x v="125"/>
    <x v="1796"/>
    <n v="7687.68"/>
    <n v="0.52"/>
    <x v="2"/>
    <x v="152"/>
  </r>
  <r>
    <x v="0"/>
    <n v="1128299"/>
    <x v="355"/>
    <x v="2"/>
    <x v="16"/>
    <x v="18"/>
    <x v="0"/>
    <n v="79"/>
    <x v="124"/>
    <x v="1797"/>
    <n v="6138.3"/>
    <n v="0.37"/>
    <x v="2"/>
    <x v="151"/>
  </r>
  <r>
    <x v="0"/>
    <n v="1128299"/>
    <x v="355"/>
    <x v="2"/>
    <x v="16"/>
    <x v="18"/>
    <x v="1"/>
    <n v="71"/>
    <x v="153"/>
    <x v="1798"/>
    <n v="5262.52"/>
    <n v="0.34"/>
    <x v="2"/>
    <x v="132"/>
  </r>
  <r>
    <x v="0"/>
    <n v="1128299"/>
    <x v="355"/>
    <x v="2"/>
    <x v="16"/>
    <x v="18"/>
    <x v="2"/>
    <n v="64"/>
    <x v="244"/>
    <x v="1799"/>
    <n v="4043.52"/>
    <n v="0.39"/>
    <x v="2"/>
    <x v="101"/>
  </r>
  <r>
    <x v="0"/>
    <n v="1128299"/>
    <x v="355"/>
    <x v="2"/>
    <x v="16"/>
    <x v="18"/>
    <x v="3"/>
    <n v="67"/>
    <x v="213"/>
    <x v="1800"/>
    <n v="3615.32"/>
    <n v="0.38"/>
    <x v="2"/>
    <x v="125"/>
  </r>
  <r>
    <x v="1"/>
    <n v="1128299"/>
    <x v="355"/>
    <x v="2"/>
    <x v="16"/>
    <x v="18"/>
    <x v="4"/>
    <n v="69"/>
    <x v="135"/>
    <x v="1801"/>
    <n v="2738.61"/>
    <n v="0.27"/>
    <x v="2"/>
    <x v="122"/>
  </r>
  <r>
    <x v="1"/>
    <n v="1128299"/>
    <x v="355"/>
    <x v="2"/>
    <x v="16"/>
    <x v="18"/>
    <x v="5"/>
    <n v="72"/>
    <x v="246"/>
    <x v="1802"/>
    <n v="3358.0800000000004"/>
    <n v="0.53"/>
    <x v="2"/>
    <x v="120"/>
  </r>
  <r>
    <x v="1"/>
    <n v="1128299"/>
    <x v="387"/>
    <x v="2"/>
    <x v="16"/>
    <x v="18"/>
    <x v="0"/>
    <n v="62"/>
    <x v="197"/>
    <x v="1803"/>
    <n v="3325.68"/>
    <n v="0.36"/>
    <x v="2"/>
    <x v="104"/>
  </r>
  <r>
    <x v="1"/>
    <n v="1128299"/>
    <x v="387"/>
    <x v="2"/>
    <x v="16"/>
    <x v="18"/>
    <x v="1"/>
    <n v="69"/>
    <x v="197"/>
    <x v="1804"/>
    <n v="3392.73"/>
    <n v="0.33"/>
    <x v="2"/>
    <x v="122"/>
  </r>
  <r>
    <x v="1"/>
    <n v="1128299"/>
    <x v="387"/>
    <x v="2"/>
    <x v="16"/>
    <x v="18"/>
    <x v="2"/>
    <n v="64"/>
    <x v="193"/>
    <x v="1764"/>
    <n v="2620.8000000000002"/>
    <n v="0.39"/>
    <x v="2"/>
    <x v="101"/>
  </r>
  <r>
    <x v="1"/>
    <n v="1128299"/>
    <x v="387"/>
    <x v="2"/>
    <x v="16"/>
    <x v="18"/>
    <x v="3"/>
    <n v="62"/>
    <x v="211"/>
    <x v="1805"/>
    <n v="2108"/>
    <n v="0.4"/>
    <x v="2"/>
    <x v="104"/>
  </r>
  <r>
    <x v="1"/>
    <n v="1128299"/>
    <x v="387"/>
    <x v="2"/>
    <x v="16"/>
    <x v="18"/>
    <x v="4"/>
    <n v="71"/>
    <x v="250"/>
    <x v="1806"/>
    <n v="1938.3"/>
    <n v="0.3"/>
    <x v="2"/>
    <x v="132"/>
  </r>
  <r>
    <x v="1"/>
    <n v="1128299"/>
    <x v="387"/>
    <x v="2"/>
    <x v="16"/>
    <x v="18"/>
    <x v="5"/>
    <n v="56"/>
    <x v="193"/>
    <x v="1129"/>
    <n v="3116.4"/>
    <n v="0.53"/>
    <x v="2"/>
    <x v="97"/>
  </r>
  <r>
    <x v="1"/>
    <n v="1128299"/>
    <x v="416"/>
    <x v="2"/>
    <x v="16"/>
    <x v="18"/>
    <x v="0"/>
    <n v="52"/>
    <x v="168"/>
    <x v="1807"/>
    <n v="2579.2000000000003"/>
    <n v="0.4"/>
    <x v="2"/>
    <x v="107"/>
  </r>
  <r>
    <x v="1"/>
    <n v="1128299"/>
    <x v="416"/>
    <x v="2"/>
    <x v="16"/>
    <x v="18"/>
    <x v="1"/>
    <n v="61"/>
    <x v="216"/>
    <x v="1808"/>
    <n v="2525.4000000000005"/>
    <n v="0.30000000000000004"/>
    <x v="2"/>
    <x v="103"/>
  </r>
  <r>
    <x v="1"/>
    <n v="1128299"/>
    <x v="416"/>
    <x v="2"/>
    <x v="16"/>
    <x v="18"/>
    <x v="2"/>
    <n v="56"/>
    <x v="237"/>
    <x v="1809"/>
    <n v="1705.1999999999998"/>
    <n v="0.35"/>
    <x v="2"/>
    <x v="97"/>
  </r>
  <r>
    <x v="1"/>
    <n v="1128299"/>
    <x v="416"/>
    <x v="2"/>
    <x v="16"/>
    <x v="18"/>
    <x v="3"/>
    <n v="50"/>
    <x v="170"/>
    <x v="1810"/>
    <n v="1535.5"/>
    <n v="0.37"/>
    <x v="2"/>
    <x v="100"/>
  </r>
  <r>
    <x v="1"/>
    <n v="1128299"/>
    <x v="416"/>
    <x v="2"/>
    <x v="16"/>
    <x v="18"/>
    <x v="4"/>
    <n v="63"/>
    <x v="227"/>
    <x v="1692"/>
    <n v="1234.8000000000002"/>
    <n v="0.28000000000000003"/>
    <x v="2"/>
    <x v="121"/>
  </r>
  <r>
    <x v="1"/>
    <n v="1128299"/>
    <x v="416"/>
    <x v="2"/>
    <x v="16"/>
    <x v="18"/>
    <x v="5"/>
    <n v="64"/>
    <x v="41"/>
    <x v="1287"/>
    <n v="2448"/>
    <n v="0.51"/>
    <x v="2"/>
    <x v="101"/>
  </r>
  <r>
    <x v="1"/>
    <n v="1128299"/>
    <x v="447"/>
    <x v="2"/>
    <x v="16"/>
    <x v="18"/>
    <x v="0"/>
    <n v="51"/>
    <x v="174"/>
    <x v="1783"/>
    <n v="2981.46"/>
    <n v="0.37"/>
    <x v="2"/>
    <x v="109"/>
  </r>
  <r>
    <x v="1"/>
    <n v="1128299"/>
    <x v="447"/>
    <x v="2"/>
    <x v="16"/>
    <x v="18"/>
    <x v="1"/>
    <n v="56"/>
    <x v="137"/>
    <x v="1811"/>
    <n v="3010.56"/>
    <n v="0.32"/>
    <x v="2"/>
    <x v="97"/>
  </r>
  <r>
    <x v="1"/>
    <n v="1128299"/>
    <x v="447"/>
    <x v="2"/>
    <x v="16"/>
    <x v="18"/>
    <x v="2"/>
    <n v="50"/>
    <x v="248"/>
    <x v="1642"/>
    <n v="2460"/>
    <n v="0.4"/>
    <x v="2"/>
    <x v="100"/>
  </r>
  <r>
    <x v="1"/>
    <n v="1128299"/>
    <x v="447"/>
    <x v="2"/>
    <x v="16"/>
    <x v="18"/>
    <x v="3"/>
    <n v="60"/>
    <x v="233"/>
    <x v="1204"/>
    <n v="2433.6"/>
    <n v="0.39"/>
    <x v="2"/>
    <x v="106"/>
  </r>
  <r>
    <x v="1"/>
    <n v="1128299"/>
    <x v="447"/>
    <x v="2"/>
    <x v="16"/>
    <x v="18"/>
    <x v="4"/>
    <n v="83"/>
    <x v="161"/>
    <x v="1812"/>
    <n v="2813.7"/>
    <n v="0.3"/>
    <x v="2"/>
    <x v="136"/>
  </r>
  <r>
    <x v="1"/>
    <n v="1128299"/>
    <x v="447"/>
    <x v="2"/>
    <x v="16"/>
    <x v="18"/>
    <x v="5"/>
    <n v="82"/>
    <x v="150"/>
    <x v="1813"/>
    <n v="5969.6"/>
    <n v="0.52"/>
    <x v="2"/>
    <x v="138"/>
  </r>
  <r>
    <x v="1"/>
    <n v="1128299"/>
    <x v="476"/>
    <x v="2"/>
    <x v="16"/>
    <x v="18"/>
    <x v="0"/>
    <n v="68"/>
    <x v="133"/>
    <x v="1814"/>
    <n v="5140.8"/>
    <n v="0.4"/>
    <x v="2"/>
    <x v="105"/>
  </r>
  <r>
    <x v="1"/>
    <n v="1128299"/>
    <x v="476"/>
    <x v="2"/>
    <x v="16"/>
    <x v="18"/>
    <x v="1"/>
    <n v="77"/>
    <x v="131"/>
    <x v="1815"/>
    <n v="4204.2000000000007"/>
    <n v="0.30000000000000004"/>
    <x v="2"/>
    <x v="140"/>
  </r>
  <r>
    <x v="2"/>
    <n v="1128299"/>
    <x v="476"/>
    <x v="2"/>
    <x v="16"/>
    <x v="18"/>
    <x v="2"/>
    <n v="74"/>
    <x v="192"/>
    <x v="1816"/>
    <n v="3496.5"/>
    <n v="0.35"/>
    <x v="2"/>
    <x v="135"/>
  </r>
  <r>
    <x v="2"/>
    <n v="1128299"/>
    <x v="476"/>
    <x v="2"/>
    <x v="16"/>
    <x v="18"/>
    <x v="3"/>
    <n v="73"/>
    <x v="57"/>
    <x v="1817"/>
    <n v="3704.7499999999995"/>
    <n v="0.35"/>
    <x v="2"/>
    <x v="134"/>
  </r>
  <r>
    <x v="2"/>
    <n v="1128299"/>
    <x v="476"/>
    <x v="2"/>
    <x v="16"/>
    <x v="18"/>
    <x v="4"/>
    <n v="84"/>
    <x v="209"/>
    <x v="1369"/>
    <n v="2795.52"/>
    <n v="0.26"/>
    <x v="2"/>
    <x v="153"/>
  </r>
  <r>
    <x v="2"/>
    <n v="1128299"/>
    <x v="476"/>
    <x v="2"/>
    <x v="16"/>
    <x v="18"/>
    <x v="5"/>
    <n v="89"/>
    <x v="213"/>
    <x v="1818"/>
    <n v="6319"/>
    <n v="0.5"/>
    <x v="2"/>
    <x v="154"/>
  </r>
  <r>
    <x v="2"/>
    <n v="1128299"/>
    <x v="181"/>
    <x v="2"/>
    <x v="16"/>
    <x v="18"/>
    <x v="0"/>
    <n v="38"/>
    <x v="202"/>
    <x v="1819"/>
    <n v="1879.1"/>
    <n v="0.43"/>
    <x v="2"/>
    <x v="115"/>
  </r>
  <r>
    <x v="2"/>
    <n v="1128299"/>
    <x v="181"/>
    <x v="2"/>
    <x v="16"/>
    <x v="18"/>
    <x v="1"/>
    <n v="48"/>
    <x v="248"/>
    <x v="1102"/>
    <n v="2066.4"/>
    <n v="0.35"/>
    <x v="2"/>
    <x v="92"/>
  </r>
  <r>
    <x v="2"/>
    <n v="1128299"/>
    <x v="181"/>
    <x v="2"/>
    <x v="16"/>
    <x v="18"/>
    <x v="2"/>
    <n v="45"/>
    <x v="248"/>
    <x v="1820"/>
    <n v="2269.35"/>
    <n v="0.41"/>
    <x v="2"/>
    <x v="96"/>
  </r>
  <r>
    <x v="2"/>
    <n v="1128299"/>
    <x v="181"/>
    <x v="2"/>
    <x v="16"/>
    <x v="18"/>
    <x v="3"/>
    <n v="47"/>
    <x v="169"/>
    <x v="1467"/>
    <n v="1628.5499999999997"/>
    <n v="0.44999999999999996"/>
    <x v="2"/>
    <x v="85"/>
  </r>
  <r>
    <x v="2"/>
    <n v="1128299"/>
    <x v="181"/>
    <x v="2"/>
    <x v="16"/>
    <x v="18"/>
    <x v="4"/>
    <n v="54"/>
    <x v="181"/>
    <x v="1821"/>
    <n v="1101.6000000000001"/>
    <n v="0.30000000000000004"/>
    <x v="2"/>
    <x v="99"/>
  </r>
  <r>
    <x v="2"/>
    <n v="1128299"/>
    <x v="181"/>
    <x v="2"/>
    <x v="16"/>
    <x v="18"/>
    <x v="5"/>
    <n v="49"/>
    <x v="168"/>
    <x v="1703"/>
    <n v="3584.8400000000006"/>
    <n v="0.59000000000000008"/>
    <x v="2"/>
    <x v="98"/>
  </r>
  <r>
    <x v="2"/>
    <n v="1128299"/>
    <x v="212"/>
    <x v="2"/>
    <x v="16"/>
    <x v="18"/>
    <x v="0"/>
    <n v="36"/>
    <x v="251"/>
    <x v="1822"/>
    <n v="2071.44"/>
    <n v="0.42"/>
    <x v="2"/>
    <x v="86"/>
  </r>
  <r>
    <x v="2"/>
    <n v="1128299"/>
    <x v="212"/>
    <x v="2"/>
    <x v="16"/>
    <x v="18"/>
    <x v="1"/>
    <n v="49"/>
    <x v="215"/>
    <x v="1823"/>
    <n v="1903.6499999999999"/>
    <n v="0.35"/>
    <x v="2"/>
    <x v="98"/>
  </r>
  <r>
    <x v="2"/>
    <n v="1128299"/>
    <x v="212"/>
    <x v="2"/>
    <x v="16"/>
    <x v="18"/>
    <x v="2"/>
    <n v="49"/>
    <x v="215"/>
    <x v="1823"/>
    <n v="2175.6"/>
    <n v="0.4"/>
    <x v="2"/>
    <x v="98"/>
  </r>
  <r>
    <x v="2"/>
    <n v="1128299"/>
    <x v="212"/>
    <x v="4"/>
    <x v="8"/>
    <x v="19"/>
    <x v="3"/>
    <n v="45"/>
    <x v="238"/>
    <x v="1824"/>
    <n v="1465.2"/>
    <n v="0.44"/>
    <x v="2"/>
    <x v="96"/>
  </r>
  <r>
    <x v="2"/>
    <n v="1128299"/>
    <x v="212"/>
    <x v="4"/>
    <x v="8"/>
    <x v="19"/>
    <x v="4"/>
    <n v="52"/>
    <x v="180"/>
    <x v="1320"/>
    <n v="998.4"/>
    <n v="0.32"/>
    <x v="2"/>
    <x v="107"/>
  </r>
  <r>
    <x v="2"/>
    <n v="1128299"/>
    <x v="212"/>
    <x v="4"/>
    <x v="8"/>
    <x v="19"/>
    <x v="5"/>
    <n v="47"/>
    <x v="243"/>
    <x v="1197"/>
    <n v="2944.0800000000004"/>
    <n v="0.58000000000000007"/>
    <x v="2"/>
    <x v="85"/>
  </r>
  <r>
    <x v="2"/>
    <n v="1128299"/>
    <x v="221"/>
    <x v="4"/>
    <x v="8"/>
    <x v="19"/>
    <x v="0"/>
    <n v="46"/>
    <x v="160"/>
    <x v="1825"/>
    <n v="3017.6"/>
    <n v="0.41"/>
    <x v="2"/>
    <x v="89"/>
  </r>
  <r>
    <x v="2"/>
    <n v="1128299"/>
    <x v="221"/>
    <x v="4"/>
    <x v="8"/>
    <x v="19"/>
    <x v="1"/>
    <n v="58"/>
    <x v="38"/>
    <x v="1826"/>
    <n v="2204"/>
    <n v="0.38"/>
    <x v="2"/>
    <x v="91"/>
  </r>
  <r>
    <x v="2"/>
    <n v="1128299"/>
    <x v="221"/>
    <x v="4"/>
    <x v="8"/>
    <x v="19"/>
    <x v="2"/>
    <n v="59"/>
    <x v="202"/>
    <x v="1827"/>
    <n v="2917.55"/>
    <n v="0.43"/>
    <x v="2"/>
    <x v="95"/>
  </r>
  <r>
    <x v="2"/>
    <n v="1128299"/>
    <x v="221"/>
    <x v="4"/>
    <x v="8"/>
    <x v="19"/>
    <x v="3"/>
    <n v="58"/>
    <x v="250"/>
    <x v="1064"/>
    <n v="2216.7599999999998"/>
    <n v="0.42"/>
    <x v="2"/>
    <x v="91"/>
  </r>
  <r>
    <x v="2"/>
    <n v="1128299"/>
    <x v="221"/>
    <x v="4"/>
    <x v="8"/>
    <x v="19"/>
    <x v="4"/>
    <n v="61"/>
    <x v="178"/>
    <x v="1727"/>
    <n v="885.72"/>
    <n v="0.33"/>
    <x v="2"/>
    <x v="103"/>
  </r>
  <r>
    <x v="2"/>
    <n v="1128299"/>
    <x v="221"/>
    <x v="4"/>
    <x v="8"/>
    <x v="19"/>
    <x v="5"/>
    <n v="54"/>
    <x v="253"/>
    <x v="1828"/>
    <n v="3272.4"/>
    <n v="0.6"/>
    <x v="2"/>
    <x v="99"/>
  </r>
  <r>
    <x v="1"/>
    <n v="1128299"/>
    <x v="240"/>
    <x v="4"/>
    <x v="8"/>
    <x v="19"/>
    <x v="0"/>
    <n v="62"/>
    <x v="216"/>
    <x v="1709"/>
    <n v="3593.52"/>
    <n v="0.42"/>
    <x v="2"/>
    <x v="104"/>
  </r>
  <r>
    <x v="1"/>
    <n v="1128299"/>
    <x v="240"/>
    <x v="4"/>
    <x v="8"/>
    <x v="19"/>
    <x v="1"/>
    <n v="66"/>
    <x v="230"/>
    <x v="1829"/>
    <n v="2263.7999999999997"/>
    <n v="0.35"/>
    <x v="2"/>
    <x v="108"/>
  </r>
  <r>
    <x v="1"/>
    <n v="1128299"/>
    <x v="240"/>
    <x v="4"/>
    <x v="8"/>
    <x v="19"/>
    <x v="2"/>
    <n v="66"/>
    <x v="196"/>
    <x v="1830"/>
    <n v="3247.2"/>
    <n v="0.41"/>
    <x v="2"/>
    <x v="108"/>
  </r>
  <r>
    <x v="1"/>
    <n v="1128299"/>
    <x v="240"/>
    <x v="4"/>
    <x v="8"/>
    <x v="19"/>
    <x v="3"/>
    <n v="52"/>
    <x v="199"/>
    <x v="1716"/>
    <n v="1965.6"/>
    <n v="0.44999999999999996"/>
    <x v="2"/>
    <x v="107"/>
  </r>
  <r>
    <x v="1"/>
    <n v="1128299"/>
    <x v="240"/>
    <x v="4"/>
    <x v="8"/>
    <x v="19"/>
    <x v="4"/>
    <n v="59"/>
    <x v="208"/>
    <x v="1051"/>
    <n v="1197.6999999999998"/>
    <n v="0.35"/>
    <x v="2"/>
    <x v="95"/>
  </r>
  <r>
    <x v="1"/>
    <n v="1128299"/>
    <x v="240"/>
    <x v="4"/>
    <x v="8"/>
    <x v="19"/>
    <x v="5"/>
    <n v="72"/>
    <x v="245"/>
    <x v="1831"/>
    <n v="4708.8"/>
    <n v="0.6"/>
    <x v="2"/>
    <x v="120"/>
  </r>
  <r>
    <x v="1"/>
    <n v="1128299"/>
    <x v="271"/>
    <x v="4"/>
    <x v="8"/>
    <x v="19"/>
    <x v="0"/>
    <n v="58"/>
    <x v="155"/>
    <x v="878"/>
    <n v="3865.7"/>
    <n v="0.43"/>
    <x v="2"/>
    <x v="91"/>
  </r>
  <r>
    <x v="1"/>
    <n v="1128299"/>
    <x v="271"/>
    <x v="4"/>
    <x v="8"/>
    <x v="19"/>
    <x v="1"/>
    <n v="60"/>
    <x v="209"/>
    <x v="1363"/>
    <n v="3072"/>
    <n v="0.4"/>
    <x v="2"/>
    <x v="106"/>
  </r>
  <r>
    <x v="1"/>
    <n v="1128299"/>
    <x v="271"/>
    <x v="4"/>
    <x v="8"/>
    <x v="19"/>
    <x v="2"/>
    <n v="59"/>
    <x v="164"/>
    <x v="1239"/>
    <n v="3159.45"/>
    <n v="0.44999999999999996"/>
    <x v="2"/>
    <x v="95"/>
  </r>
  <r>
    <x v="1"/>
    <n v="1128299"/>
    <x v="271"/>
    <x v="4"/>
    <x v="8"/>
    <x v="19"/>
    <x v="3"/>
    <n v="59"/>
    <x v="246"/>
    <x v="1584"/>
    <n v="2232.56"/>
    <n v="0.43"/>
    <x v="2"/>
    <x v="95"/>
  </r>
  <r>
    <x v="1"/>
    <n v="1128299"/>
    <x v="271"/>
    <x v="4"/>
    <x v="8"/>
    <x v="19"/>
    <x v="4"/>
    <n v="52"/>
    <x v="181"/>
    <x v="1625"/>
    <n v="1131.52"/>
    <n v="0.32"/>
    <x v="2"/>
    <x v="107"/>
  </r>
  <r>
    <x v="1"/>
    <n v="1128299"/>
    <x v="271"/>
    <x v="4"/>
    <x v="8"/>
    <x v="19"/>
    <x v="5"/>
    <n v="67"/>
    <x v="217"/>
    <x v="1832"/>
    <n v="6722.7800000000007"/>
    <n v="0.58000000000000007"/>
    <x v="2"/>
    <x v="125"/>
  </r>
  <r>
    <x v="1"/>
    <n v="1128299"/>
    <x v="301"/>
    <x v="4"/>
    <x v="8"/>
    <x v="19"/>
    <x v="0"/>
    <n v="61"/>
    <x v="149"/>
    <x v="1833"/>
    <n v="6121.3499999999995"/>
    <n v="0.44999999999999996"/>
    <x v="2"/>
    <x v="103"/>
  </r>
  <r>
    <x v="1"/>
    <n v="1128299"/>
    <x v="301"/>
    <x v="4"/>
    <x v="8"/>
    <x v="19"/>
    <x v="1"/>
    <n v="64"/>
    <x v="126"/>
    <x v="1834"/>
    <n v="4547.2"/>
    <n v="0.35"/>
    <x v="2"/>
    <x v="101"/>
  </r>
  <r>
    <x v="1"/>
    <n v="1128299"/>
    <x v="301"/>
    <x v="4"/>
    <x v="8"/>
    <x v="19"/>
    <x v="2"/>
    <n v="80"/>
    <x v="124"/>
    <x v="1835"/>
    <n v="7224"/>
    <n v="0.43"/>
    <x v="2"/>
    <x v="142"/>
  </r>
  <r>
    <x v="1"/>
    <n v="1128299"/>
    <x v="301"/>
    <x v="4"/>
    <x v="8"/>
    <x v="19"/>
    <x v="3"/>
    <n v="77"/>
    <x v="155"/>
    <x v="1836"/>
    <n v="5012.7"/>
    <n v="0.42"/>
    <x v="2"/>
    <x v="140"/>
  </r>
  <r>
    <x v="1"/>
    <n v="1128299"/>
    <x v="301"/>
    <x v="4"/>
    <x v="8"/>
    <x v="19"/>
    <x v="4"/>
    <n v="89"/>
    <x v="214"/>
    <x v="1837"/>
    <n v="3588.48"/>
    <n v="0.32"/>
    <x v="2"/>
    <x v="154"/>
  </r>
  <r>
    <x v="1"/>
    <n v="1128299"/>
    <x v="301"/>
    <x v="4"/>
    <x v="8"/>
    <x v="19"/>
    <x v="5"/>
    <n v="103"/>
    <x v="153"/>
    <x v="1838"/>
    <n v="12574.240000000002"/>
    <n v="0.56000000000000005"/>
    <x v="2"/>
    <x v="155"/>
  </r>
  <r>
    <x v="1"/>
    <n v="1128299"/>
    <x v="330"/>
    <x v="4"/>
    <x v="8"/>
    <x v="19"/>
    <x v="0"/>
    <n v="83"/>
    <x v="90"/>
    <x v="1839"/>
    <n v="9531.7199999999993"/>
    <n v="0.44"/>
    <x v="2"/>
    <x v="136"/>
  </r>
  <r>
    <x v="1"/>
    <n v="1128299"/>
    <x v="330"/>
    <x v="4"/>
    <x v="8"/>
    <x v="19"/>
    <x v="1"/>
    <n v="88"/>
    <x v="37"/>
    <x v="1840"/>
    <n v="7920"/>
    <n v="0.4"/>
    <x v="2"/>
    <x v="144"/>
  </r>
  <r>
    <x v="1"/>
    <n v="1128299"/>
    <x v="330"/>
    <x v="4"/>
    <x v="8"/>
    <x v="19"/>
    <x v="2"/>
    <n v="86"/>
    <x v="133"/>
    <x v="1841"/>
    <n v="7151.76"/>
    <n v="0.44"/>
    <x v="2"/>
    <x v="145"/>
  </r>
  <r>
    <x v="1"/>
    <n v="1128299"/>
    <x v="330"/>
    <x v="4"/>
    <x v="8"/>
    <x v="19"/>
    <x v="3"/>
    <n v="82"/>
    <x v="263"/>
    <x v="1842"/>
    <n v="6346.8"/>
    <n v="0.43"/>
    <x v="2"/>
    <x v="138"/>
  </r>
  <r>
    <x v="1"/>
    <n v="1128299"/>
    <x v="330"/>
    <x v="4"/>
    <x v="8"/>
    <x v="19"/>
    <x v="4"/>
    <n v="89"/>
    <x v="49"/>
    <x v="1843"/>
    <n v="5553.6"/>
    <n v="0.32"/>
    <x v="2"/>
    <x v="154"/>
  </r>
  <r>
    <x v="1"/>
    <n v="1128299"/>
    <x v="330"/>
    <x v="4"/>
    <x v="8"/>
    <x v="19"/>
    <x v="5"/>
    <n v="101"/>
    <x v="134"/>
    <x v="1844"/>
    <n v="9383.9100000000017"/>
    <n v="0.57000000000000006"/>
    <x v="2"/>
    <x v="156"/>
  </r>
  <r>
    <x v="1"/>
    <n v="1128299"/>
    <x v="362"/>
    <x v="4"/>
    <x v="8"/>
    <x v="19"/>
    <x v="0"/>
    <n v="87"/>
    <x v="127"/>
    <x v="1845"/>
    <n v="7597.7099999999991"/>
    <n v="0.41"/>
    <x v="2"/>
    <x v="157"/>
  </r>
  <r>
    <x v="1"/>
    <n v="1128299"/>
    <x v="362"/>
    <x v="4"/>
    <x v="8"/>
    <x v="19"/>
    <x v="1"/>
    <n v="77"/>
    <x v="92"/>
    <x v="1846"/>
    <n v="5551.7"/>
    <n v="0.35"/>
    <x v="2"/>
    <x v="140"/>
  </r>
  <r>
    <x v="1"/>
    <n v="1128299"/>
    <x v="362"/>
    <x v="4"/>
    <x v="8"/>
    <x v="19"/>
    <x v="2"/>
    <n v="78"/>
    <x v="133"/>
    <x v="1793"/>
    <n v="6339.0599999999995"/>
    <n v="0.43"/>
    <x v="2"/>
    <x v="133"/>
  </r>
  <r>
    <x v="1"/>
    <n v="1128299"/>
    <x v="362"/>
    <x v="4"/>
    <x v="8"/>
    <x v="19"/>
    <x v="3"/>
    <n v="77"/>
    <x v="231"/>
    <x v="1847"/>
    <n v="4624.62"/>
    <n v="0.42"/>
    <x v="2"/>
    <x v="140"/>
  </r>
  <r>
    <x v="1"/>
    <n v="1128299"/>
    <x v="362"/>
    <x v="4"/>
    <x v="8"/>
    <x v="19"/>
    <x v="4"/>
    <n v="74"/>
    <x v="231"/>
    <x v="1848"/>
    <n v="3280.42"/>
    <n v="0.31"/>
    <x v="2"/>
    <x v="135"/>
  </r>
  <r>
    <x v="1"/>
    <n v="1128299"/>
    <x v="362"/>
    <x v="4"/>
    <x v="8"/>
    <x v="19"/>
    <x v="5"/>
    <n v="81"/>
    <x v="237"/>
    <x v="1849"/>
    <n v="4087.2600000000007"/>
    <n v="0.58000000000000007"/>
    <x v="2"/>
    <x v="150"/>
  </r>
  <r>
    <x v="1"/>
    <n v="1128299"/>
    <x v="394"/>
    <x v="4"/>
    <x v="8"/>
    <x v="19"/>
    <x v="0"/>
    <n v="58"/>
    <x v="150"/>
    <x v="1850"/>
    <n v="3248"/>
    <n v="0.4"/>
    <x v="2"/>
    <x v="91"/>
  </r>
  <r>
    <x v="1"/>
    <n v="1128299"/>
    <x v="394"/>
    <x v="4"/>
    <x v="8"/>
    <x v="19"/>
    <x v="1"/>
    <n v="60"/>
    <x v="192"/>
    <x v="1851"/>
    <n v="2997"/>
    <n v="0.37"/>
    <x v="2"/>
    <x v="106"/>
  </r>
  <r>
    <x v="1"/>
    <n v="1128299"/>
    <x v="394"/>
    <x v="4"/>
    <x v="8"/>
    <x v="19"/>
    <x v="2"/>
    <n v="54"/>
    <x v="41"/>
    <x v="1156"/>
    <n v="1822.4999999999998"/>
    <n v="0.44999999999999996"/>
    <x v="2"/>
    <x v="99"/>
  </r>
  <r>
    <x v="1"/>
    <n v="1128299"/>
    <x v="394"/>
    <x v="4"/>
    <x v="8"/>
    <x v="19"/>
    <x v="3"/>
    <n v="54"/>
    <x v="188"/>
    <x v="1517"/>
    <n v="1544.4"/>
    <n v="0.44"/>
    <x v="2"/>
    <x v="99"/>
  </r>
  <r>
    <x v="1"/>
    <n v="1128299"/>
    <x v="394"/>
    <x v="4"/>
    <x v="8"/>
    <x v="19"/>
    <x v="4"/>
    <n v="64"/>
    <x v="238"/>
    <x v="1245"/>
    <n v="1468.16"/>
    <n v="0.31"/>
    <x v="2"/>
    <x v="101"/>
  </r>
  <r>
    <x v="1"/>
    <n v="1128299"/>
    <x v="394"/>
    <x v="4"/>
    <x v="8"/>
    <x v="19"/>
    <x v="5"/>
    <n v="51"/>
    <x v="41"/>
    <x v="1740"/>
    <n v="2103.75"/>
    <n v="0.55000000000000004"/>
    <x v="2"/>
    <x v="109"/>
  </r>
  <r>
    <x v="1"/>
    <n v="1128299"/>
    <x v="423"/>
    <x v="4"/>
    <x v="8"/>
    <x v="19"/>
    <x v="0"/>
    <n v="47"/>
    <x v="38"/>
    <x v="1030"/>
    <n v="2068"/>
    <n v="0.44"/>
    <x v="2"/>
    <x v="85"/>
  </r>
  <r>
    <x v="1"/>
    <n v="1128299"/>
    <x v="423"/>
    <x v="4"/>
    <x v="8"/>
    <x v="19"/>
    <x v="1"/>
    <n v="59"/>
    <x v="179"/>
    <x v="1264"/>
    <n v="3228.48"/>
    <n v="0.38"/>
    <x v="2"/>
    <x v="95"/>
  </r>
  <r>
    <x v="1"/>
    <n v="1128299"/>
    <x v="423"/>
    <x v="4"/>
    <x v="8"/>
    <x v="19"/>
    <x v="2"/>
    <n v="55"/>
    <x v="205"/>
    <x v="1043"/>
    <n v="2525.6"/>
    <n v="0.41"/>
    <x v="2"/>
    <x v="88"/>
  </r>
  <r>
    <x v="1"/>
    <n v="1128299"/>
    <x v="423"/>
    <x v="4"/>
    <x v="8"/>
    <x v="19"/>
    <x v="3"/>
    <n v="51"/>
    <x v="161"/>
    <x v="1511"/>
    <n v="2362.83"/>
    <n v="0.41"/>
    <x v="2"/>
    <x v="109"/>
  </r>
  <r>
    <x v="1"/>
    <n v="1128299"/>
    <x v="423"/>
    <x v="4"/>
    <x v="8"/>
    <x v="19"/>
    <x v="4"/>
    <n v="59"/>
    <x v="230"/>
    <x v="1260"/>
    <n v="1792.42"/>
    <n v="0.31"/>
    <x v="2"/>
    <x v="95"/>
  </r>
  <r>
    <x v="1"/>
    <n v="1128299"/>
    <x v="423"/>
    <x v="4"/>
    <x v="8"/>
    <x v="19"/>
    <x v="5"/>
    <n v="65"/>
    <x v="233"/>
    <x v="1852"/>
    <n v="3920.8000000000006"/>
    <n v="0.58000000000000007"/>
    <x v="2"/>
    <x v="124"/>
  </r>
  <r>
    <x v="1"/>
    <n v="1128299"/>
    <x v="454"/>
    <x v="4"/>
    <x v="8"/>
    <x v="19"/>
    <x v="0"/>
    <n v="52"/>
    <x v="138"/>
    <x v="1853"/>
    <n v="3515.2000000000003"/>
    <n v="0.4"/>
    <x v="2"/>
    <x v="107"/>
  </r>
  <r>
    <x v="1"/>
    <n v="1128299"/>
    <x v="454"/>
    <x v="4"/>
    <x v="8"/>
    <x v="19"/>
    <x v="1"/>
    <n v="54"/>
    <x v="36"/>
    <x v="1366"/>
    <n v="3591"/>
    <n v="0.38"/>
    <x v="2"/>
    <x v="99"/>
  </r>
  <r>
    <x v="1"/>
    <n v="1128299"/>
    <x v="454"/>
    <x v="4"/>
    <x v="8"/>
    <x v="19"/>
    <x v="2"/>
    <n v="53"/>
    <x v="135"/>
    <x v="1854"/>
    <n v="3194.31"/>
    <n v="0.41"/>
    <x v="2"/>
    <x v="102"/>
  </r>
  <r>
    <x v="1"/>
    <n v="1128299"/>
    <x v="454"/>
    <x v="4"/>
    <x v="8"/>
    <x v="19"/>
    <x v="3"/>
    <n v="64"/>
    <x v="42"/>
    <x v="1234"/>
    <n v="4128"/>
    <n v="0.43"/>
    <x v="2"/>
    <x v="101"/>
  </r>
  <r>
    <x v="1"/>
    <n v="1128299"/>
    <x v="454"/>
    <x v="4"/>
    <x v="8"/>
    <x v="19"/>
    <x v="4"/>
    <n v="77"/>
    <x v="168"/>
    <x v="1855"/>
    <n v="2864.4000000000005"/>
    <n v="0.30000000000000004"/>
    <x v="2"/>
    <x v="140"/>
  </r>
  <r>
    <x v="1"/>
    <n v="1128299"/>
    <x v="454"/>
    <x v="4"/>
    <x v="8"/>
    <x v="19"/>
    <x v="5"/>
    <n v="86"/>
    <x v="244"/>
    <x v="1856"/>
    <n v="8219.880000000001"/>
    <n v="0.59000000000000008"/>
    <x v="2"/>
    <x v="145"/>
  </r>
  <r>
    <x v="1"/>
    <n v="1128299"/>
    <x v="483"/>
    <x v="4"/>
    <x v="8"/>
    <x v="19"/>
    <x v="0"/>
    <n v="72"/>
    <x v="97"/>
    <x v="1857"/>
    <n v="6220.8"/>
    <n v="0.4"/>
    <x v="2"/>
    <x v="120"/>
  </r>
  <r>
    <x v="1"/>
    <n v="1128299"/>
    <x v="483"/>
    <x v="4"/>
    <x v="8"/>
    <x v="19"/>
    <x v="1"/>
    <n v="82"/>
    <x v="40"/>
    <x v="1858"/>
    <n v="5740"/>
    <n v="0.35"/>
    <x v="2"/>
    <x v="138"/>
  </r>
  <r>
    <x v="3"/>
    <n v="1128299"/>
    <x v="483"/>
    <x v="4"/>
    <x v="8"/>
    <x v="19"/>
    <x v="2"/>
    <n v="75"/>
    <x v="132"/>
    <x v="1658"/>
    <n v="5220"/>
    <n v="0.4"/>
    <x v="2"/>
    <x v="137"/>
  </r>
  <r>
    <x v="3"/>
    <n v="1128299"/>
    <x v="483"/>
    <x v="4"/>
    <x v="8"/>
    <x v="19"/>
    <x v="3"/>
    <n v="78"/>
    <x v="263"/>
    <x v="1859"/>
    <n v="5756.4"/>
    <n v="0.41"/>
    <x v="2"/>
    <x v="133"/>
  </r>
  <r>
    <x v="3"/>
    <n v="1128299"/>
    <x v="483"/>
    <x v="4"/>
    <x v="8"/>
    <x v="19"/>
    <x v="4"/>
    <n v="86"/>
    <x v="135"/>
    <x v="1860"/>
    <n v="4424.7"/>
    <n v="0.35"/>
    <x v="2"/>
    <x v="145"/>
  </r>
  <r>
    <x v="3"/>
    <n v="1128299"/>
    <x v="483"/>
    <x v="4"/>
    <x v="8"/>
    <x v="19"/>
    <x v="5"/>
    <n v="87"/>
    <x v="163"/>
    <x v="1861"/>
    <n v="7464.6"/>
    <n v="0.55000000000000004"/>
    <x v="2"/>
    <x v="157"/>
  </r>
  <r>
    <x v="3"/>
    <n v="1185732"/>
    <x v="176"/>
    <x v="4"/>
    <x v="8"/>
    <x v="19"/>
    <x v="0"/>
    <n v="41"/>
    <x v="128"/>
    <x v="1862"/>
    <n v="5750.2500000000009"/>
    <n v="0.55000000000000004"/>
    <x v="2"/>
    <x v="87"/>
  </r>
  <r>
    <x v="3"/>
    <n v="1185732"/>
    <x v="176"/>
    <x v="4"/>
    <x v="8"/>
    <x v="19"/>
    <x v="1"/>
    <n v="44"/>
    <x v="133"/>
    <x v="961"/>
    <n v="3908.52"/>
    <n v="0.47"/>
    <x v="2"/>
    <x v="90"/>
  </r>
  <r>
    <x v="3"/>
    <n v="1185732"/>
    <x v="176"/>
    <x v="4"/>
    <x v="8"/>
    <x v="19"/>
    <x v="2"/>
    <n v="32"/>
    <x v="138"/>
    <x v="1195"/>
    <n v="2055.04"/>
    <n v="0.38"/>
    <x v="2"/>
    <x v="114"/>
  </r>
  <r>
    <x v="3"/>
    <n v="1185732"/>
    <x v="176"/>
    <x v="4"/>
    <x v="8"/>
    <x v="19"/>
    <x v="3"/>
    <n v="37"/>
    <x v="57"/>
    <x v="1863"/>
    <n v="2199.65"/>
    <n v="0.41"/>
    <x v="2"/>
    <x v="117"/>
  </r>
  <r>
    <x v="3"/>
    <n v="1185732"/>
    <x v="176"/>
    <x v="4"/>
    <x v="8"/>
    <x v="19"/>
    <x v="4"/>
    <n v="51"/>
    <x v="241"/>
    <x v="804"/>
    <n v="3786.7499999999995"/>
    <n v="0.44999999999999996"/>
    <x v="2"/>
    <x v="109"/>
  </r>
  <r>
    <x v="3"/>
    <n v="1185732"/>
    <x v="176"/>
    <x v="4"/>
    <x v="8"/>
    <x v="19"/>
    <x v="5"/>
    <n v="44"/>
    <x v="129"/>
    <x v="1083"/>
    <n v="5033.6000000000004"/>
    <n v="0.65"/>
    <x v="2"/>
    <x v="90"/>
  </r>
  <r>
    <x v="3"/>
    <n v="1185732"/>
    <x v="205"/>
    <x v="4"/>
    <x v="8"/>
    <x v="19"/>
    <x v="0"/>
    <n v="44"/>
    <x v="88"/>
    <x v="1864"/>
    <n v="5662.8"/>
    <n v="0.55000000000000004"/>
    <x v="2"/>
    <x v="90"/>
  </r>
  <r>
    <x v="3"/>
    <n v="1185732"/>
    <x v="205"/>
    <x v="4"/>
    <x v="8"/>
    <x v="19"/>
    <x v="1"/>
    <n v="42"/>
    <x v="216"/>
    <x v="1865"/>
    <n v="2840.04"/>
    <n v="0.49"/>
    <x v="2"/>
    <x v="119"/>
  </r>
  <r>
    <x v="3"/>
    <n v="1185732"/>
    <x v="205"/>
    <x v="4"/>
    <x v="8"/>
    <x v="19"/>
    <x v="2"/>
    <n v="33"/>
    <x v="132"/>
    <x v="1619"/>
    <n v="2124.54"/>
    <n v="0.37"/>
    <x v="2"/>
    <x v="112"/>
  </r>
  <r>
    <x v="3"/>
    <n v="1185732"/>
    <x v="205"/>
    <x v="0"/>
    <x v="0"/>
    <x v="20"/>
    <x v="3"/>
    <n v="37"/>
    <x v="247"/>
    <x v="1866"/>
    <n v="2066.8199999999997"/>
    <n v="0.42"/>
    <x v="2"/>
    <x v="117"/>
  </r>
  <r>
    <x v="3"/>
    <n v="1185732"/>
    <x v="205"/>
    <x v="0"/>
    <x v="0"/>
    <x v="20"/>
    <x v="4"/>
    <n v="50"/>
    <x v="125"/>
    <x v="844"/>
    <n v="3541.9999999999995"/>
    <n v="0.45999999999999996"/>
    <x v="2"/>
    <x v="100"/>
  </r>
  <r>
    <x v="3"/>
    <n v="1185732"/>
    <x v="205"/>
    <x v="0"/>
    <x v="0"/>
    <x v="20"/>
    <x v="5"/>
    <n v="42"/>
    <x v="131"/>
    <x v="947"/>
    <n v="4892.16"/>
    <n v="0.64"/>
    <x v="2"/>
    <x v="119"/>
  </r>
  <r>
    <x v="3"/>
    <n v="1185732"/>
    <x v="710"/>
    <x v="0"/>
    <x v="0"/>
    <x v="20"/>
    <x v="0"/>
    <n v="44"/>
    <x v="100"/>
    <x v="1108"/>
    <n v="6541.920000000001"/>
    <n v="0.59000000000000008"/>
    <x v="2"/>
    <x v="90"/>
  </r>
  <r>
    <x v="3"/>
    <n v="1185732"/>
    <x v="710"/>
    <x v="0"/>
    <x v="0"/>
    <x v="20"/>
    <x v="1"/>
    <n v="44"/>
    <x v="241"/>
    <x v="1489"/>
    <n v="3339.6"/>
    <n v="0.45999999999999996"/>
    <x v="2"/>
    <x v="90"/>
  </r>
  <r>
    <x v="3"/>
    <n v="1185732"/>
    <x v="710"/>
    <x v="0"/>
    <x v="0"/>
    <x v="20"/>
    <x v="2"/>
    <n v="33"/>
    <x v="147"/>
    <x v="1867"/>
    <n v="1912.6799999999998"/>
    <n v="0.36"/>
    <x v="2"/>
    <x v="112"/>
  </r>
  <r>
    <x v="3"/>
    <n v="1185732"/>
    <x v="710"/>
    <x v="0"/>
    <x v="0"/>
    <x v="20"/>
    <x v="3"/>
    <n v="39"/>
    <x v="162"/>
    <x v="1868"/>
    <n v="1694.9399999999998"/>
    <n v="0.41"/>
    <x v="2"/>
    <x v="93"/>
  </r>
  <r>
    <x v="3"/>
    <n v="1185732"/>
    <x v="710"/>
    <x v="0"/>
    <x v="0"/>
    <x v="20"/>
    <x v="4"/>
    <n v="51"/>
    <x v="247"/>
    <x v="1869"/>
    <n v="3323.67"/>
    <n v="0.49"/>
    <x v="2"/>
    <x v="109"/>
  </r>
  <r>
    <x v="3"/>
    <n v="1185732"/>
    <x v="710"/>
    <x v="0"/>
    <x v="0"/>
    <x v="20"/>
    <x v="5"/>
    <n v="43"/>
    <x v="147"/>
    <x v="1870"/>
    <n v="4153.8"/>
    <n v="0.6"/>
    <x v="2"/>
    <x v="94"/>
  </r>
  <r>
    <x v="3"/>
    <n v="1185732"/>
    <x v="232"/>
    <x v="0"/>
    <x v="0"/>
    <x v="20"/>
    <x v="0"/>
    <n v="42"/>
    <x v="154"/>
    <x v="1871"/>
    <n v="5832.9600000000009"/>
    <n v="0.56000000000000005"/>
    <x v="2"/>
    <x v="119"/>
  </r>
  <r>
    <x v="3"/>
    <n v="1185732"/>
    <x v="232"/>
    <x v="0"/>
    <x v="0"/>
    <x v="20"/>
    <x v="1"/>
    <n v="43"/>
    <x v="135"/>
    <x v="1872"/>
    <n v="2844.45"/>
    <n v="0.44999999999999996"/>
    <x v="2"/>
    <x v="94"/>
  </r>
  <r>
    <x v="3"/>
    <n v="1185732"/>
    <x v="232"/>
    <x v="0"/>
    <x v="0"/>
    <x v="20"/>
    <x v="2"/>
    <n v="34"/>
    <x v="152"/>
    <x v="1056"/>
    <n v="1860.48"/>
    <n v="0.36"/>
    <x v="2"/>
    <x v="111"/>
  </r>
  <r>
    <x v="3"/>
    <n v="1185732"/>
    <x v="232"/>
    <x v="0"/>
    <x v="0"/>
    <x v="20"/>
    <x v="3"/>
    <n v="37"/>
    <x v="192"/>
    <x v="1873"/>
    <n v="2047.9499999999998"/>
    <n v="0.41"/>
    <x v="2"/>
    <x v="117"/>
  </r>
  <r>
    <x v="3"/>
    <n v="1185732"/>
    <x v="232"/>
    <x v="0"/>
    <x v="0"/>
    <x v="20"/>
    <x v="4"/>
    <n v="50"/>
    <x v="168"/>
    <x v="1461"/>
    <n v="2914"/>
    <n v="0.47"/>
    <x v="2"/>
    <x v="100"/>
  </r>
  <r>
    <x v="3"/>
    <n v="1185732"/>
    <x v="232"/>
    <x v="0"/>
    <x v="0"/>
    <x v="20"/>
    <x v="5"/>
    <n v="41"/>
    <x v="163"/>
    <x v="1493"/>
    <n v="4157.4000000000005"/>
    <n v="0.65"/>
    <x v="2"/>
    <x v="87"/>
  </r>
  <r>
    <x v="3"/>
    <n v="1185732"/>
    <x v="261"/>
    <x v="0"/>
    <x v="0"/>
    <x v="20"/>
    <x v="0"/>
    <n v="50"/>
    <x v="90"/>
    <x v="1658"/>
    <n v="7830"/>
    <n v="0.6"/>
    <x v="2"/>
    <x v="100"/>
  </r>
  <r>
    <x v="3"/>
    <n v="1185732"/>
    <x v="261"/>
    <x v="0"/>
    <x v="0"/>
    <x v="20"/>
    <x v="1"/>
    <n v="53"/>
    <x v="147"/>
    <x v="1874"/>
    <n v="4010.5099999999998"/>
    <n v="0.47"/>
    <x v="2"/>
    <x v="102"/>
  </r>
  <r>
    <x v="3"/>
    <n v="1185732"/>
    <x v="261"/>
    <x v="0"/>
    <x v="0"/>
    <x v="20"/>
    <x v="2"/>
    <n v="49"/>
    <x v="160"/>
    <x v="1437"/>
    <n v="2822.4"/>
    <n v="0.36"/>
    <x v="2"/>
    <x v="98"/>
  </r>
  <r>
    <x v="3"/>
    <n v="1185732"/>
    <x v="261"/>
    <x v="0"/>
    <x v="0"/>
    <x v="20"/>
    <x v="3"/>
    <n v="47"/>
    <x v="242"/>
    <x v="1875"/>
    <n v="2444"/>
    <n v="0.4"/>
    <x v="2"/>
    <x v="85"/>
  </r>
  <r>
    <x v="3"/>
    <n v="1185732"/>
    <x v="261"/>
    <x v="0"/>
    <x v="0"/>
    <x v="20"/>
    <x v="4"/>
    <n v="56"/>
    <x v="251"/>
    <x v="1876"/>
    <n v="3759.2799999999997"/>
    <n v="0.49"/>
    <x v="2"/>
    <x v="97"/>
  </r>
  <r>
    <x v="3"/>
    <n v="1185732"/>
    <x v="261"/>
    <x v="0"/>
    <x v="0"/>
    <x v="20"/>
    <x v="5"/>
    <n v="59"/>
    <x v="138"/>
    <x v="1560"/>
    <n v="6281.7300000000005"/>
    <n v="0.63"/>
    <x v="2"/>
    <x v="95"/>
  </r>
  <r>
    <x v="3"/>
    <n v="1185732"/>
    <x v="294"/>
    <x v="0"/>
    <x v="0"/>
    <x v="20"/>
    <x v="0"/>
    <n v="59"/>
    <x v="121"/>
    <x v="1877"/>
    <n v="8689.52"/>
    <n v="0.56000000000000005"/>
    <x v="2"/>
    <x v="95"/>
  </r>
  <r>
    <x v="3"/>
    <n v="1185732"/>
    <x v="294"/>
    <x v="0"/>
    <x v="0"/>
    <x v="20"/>
    <x v="1"/>
    <n v="54"/>
    <x v="36"/>
    <x v="1366"/>
    <n v="4536"/>
    <n v="0.48"/>
    <x v="2"/>
    <x v="99"/>
  </r>
  <r>
    <x v="3"/>
    <n v="1185732"/>
    <x v="294"/>
    <x v="0"/>
    <x v="0"/>
    <x v="20"/>
    <x v="2"/>
    <n v="48"/>
    <x v="42"/>
    <x v="1644"/>
    <n v="2736"/>
    <n v="0.38"/>
    <x v="2"/>
    <x v="92"/>
  </r>
  <r>
    <x v="3"/>
    <n v="1185732"/>
    <x v="294"/>
    <x v="0"/>
    <x v="0"/>
    <x v="20"/>
    <x v="3"/>
    <n v="49"/>
    <x v="179"/>
    <x v="822"/>
    <n v="2892.96"/>
    <n v="0.41"/>
    <x v="2"/>
    <x v="98"/>
  </r>
  <r>
    <x v="3"/>
    <n v="1185732"/>
    <x v="294"/>
    <x v="0"/>
    <x v="0"/>
    <x v="20"/>
    <x v="4"/>
    <n v="62"/>
    <x v="42"/>
    <x v="1878"/>
    <n v="4557"/>
    <n v="0.49"/>
    <x v="2"/>
    <x v="104"/>
  </r>
  <r>
    <x v="3"/>
    <n v="1185732"/>
    <x v="294"/>
    <x v="0"/>
    <x v="0"/>
    <x v="20"/>
    <x v="5"/>
    <n v="69"/>
    <x v="141"/>
    <x v="1879"/>
    <n v="7743.18"/>
    <n v="0.62"/>
    <x v="2"/>
    <x v="122"/>
  </r>
  <r>
    <x v="3"/>
    <n v="1185732"/>
    <x v="322"/>
    <x v="0"/>
    <x v="0"/>
    <x v="20"/>
    <x v="0"/>
    <n v="59"/>
    <x v="87"/>
    <x v="1880"/>
    <n v="8015.1500000000005"/>
    <n v="0.55000000000000004"/>
    <x v="2"/>
    <x v="95"/>
  </r>
  <r>
    <x v="3"/>
    <n v="1185732"/>
    <x v="322"/>
    <x v="0"/>
    <x v="0"/>
    <x v="20"/>
    <x v="1"/>
    <n v="56"/>
    <x v="130"/>
    <x v="974"/>
    <n v="4939.2"/>
    <n v="0.44999999999999996"/>
    <x v="2"/>
    <x v="97"/>
  </r>
  <r>
    <x v="3"/>
    <n v="1185732"/>
    <x v="322"/>
    <x v="0"/>
    <x v="0"/>
    <x v="20"/>
    <x v="2"/>
    <n v="51"/>
    <x v="138"/>
    <x v="1881"/>
    <n v="3016.6499999999996"/>
    <n v="0.35"/>
    <x v="2"/>
    <x v="109"/>
  </r>
  <r>
    <x v="3"/>
    <n v="1185732"/>
    <x v="322"/>
    <x v="0"/>
    <x v="0"/>
    <x v="20"/>
    <x v="3"/>
    <n v="53"/>
    <x v="42"/>
    <x v="1882"/>
    <n v="3418.5"/>
    <n v="0.43"/>
    <x v="2"/>
    <x v="102"/>
  </r>
  <r>
    <x v="3"/>
    <n v="1185732"/>
    <x v="322"/>
    <x v="0"/>
    <x v="0"/>
    <x v="20"/>
    <x v="4"/>
    <n v="62"/>
    <x v="137"/>
    <x v="1871"/>
    <n v="4791.3599999999997"/>
    <n v="0.45999999999999996"/>
    <x v="2"/>
    <x v="104"/>
  </r>
  <r>
    <x v="3"/>
    <n v="1185732"/>
    <x v="322"/>
    <x v="0"/>
    <x v="0"/>
    <x v="20"/>
    <x v="5"/>
    <n v="66"/>
    <x v="145"/>
    <x v="1883"/>
    <n v="8322.6"/>
    <n v="0.65"/>
    <x v="2"/>
    <x v="108"/>
  </r>
  <r>
    <x v="3"/>
    <n v="1185732"/>
    <x v="354"/>
    <x v="0"/>
    <x v="0"/>
    <x v="20"/>
    <x v="0"/>
    <n v="62"/>
    <x v="43"/>
    <x v="1884"/>
    <n v="8680"/>
    <n v="0.56000000000000005"/>
    <x v="2"/>
    <x v="104"/>
  </r>
  <r>
    <x v="3"/>
    <n v="1185732"/>
    <x v="354"/>
    <x v="0"/>
    <x v="0"/>
    <x v="20"/>
    <x v="1"/>
    <n v="55"/>
    <x v="124"/>
    <x v="1885"/>
    <n v="5197.4999999999991"/>
    <n v="0.44999999999999996"/>
    <x v="2"/>
    <x v="88"/>
  </r>
  <r>
    <x v="3"/>
    <n v="1185732"/>
    <x v="354"/>
    <x v="0"/>
    <x v="0"/>
    <x v="20"/>
    <x v="2"/>
    <n v="51"/>
    <x v="143"/>
    <x v="1886"/>
    <n v="3451.68"/>
    <n v="0.36"/>
    <x v="2"/>
    <x v="109"/>
  </r>
  <r>
    <x v="3"/>
    <n v="1185732"/>
    <x v="354"/>
    <x v="0"/>
    <x v="0"/>
    <x v="20"/>
    <x v="3"/>
    <n v="41"/>
    <x v="42"/>
    <x v="1642"/>
    <n v="2460"/>
    <n v="0.4"/>
    <x v="2"/>
    <x v="87"/>
  </r>
  <r>
    <x v="3"/>
    <n v="1185732"/>
    <x v="354"/>
    <x v="0"/>
    <x v="0"/>
    <x v="20"/>
    <x v="4"/>
    <n v="52"/>
    <x v="197"/>
    <x v="1887"/>
    <n v="3719.04"/>
    <n v="0.48"/>
    <x v="2"/>
    <x v="107"/>
  </r>
  <r>
    <x v="3"/>
    <n v="1185732"/>
    <x v="354"/>
    <x v="0"/>
    <x v="0"/>
    <x v="20"/>
    <x v="5"/>
    <n v="55"/>
    <x v="153"/>
    <x v="899"/>
    <n v="7194"/>
    <n v="0.6"/>
    <x v="2"/>
    <x v="88"/>
  </r>
  <r>
    <x v="3"/>
    <n v="1185732"/>
    <x v="384"/>
    <x v="0"/>
    <x v="0"/>
    <x v="20"/>
    <x v="0"/>
    <n v="50"/>
    <x v="99"/>
    <x v="1888"/>
    <n v="7021.0000000000009"/>
    <n v="0.59000000000000008"/>
    <x v="2"/>
    <x v="100"/>
  </r>
  <r>
    <x v="3"/>
    <n v="1185732"/>
    <x v="384"/>
    <x v="0"/>
    <x v="0"/>
    <x v="20"/>
    <x v="1"/>
    <n v="48"/>
    <x v="134"/>
    <x v="1889"/>
    <n v="3520.7999999999997"/>
    <n v="0.44999999999999996"/>
    <x v="2"/>
    <x v="92"/>
  </r>
  <r>
    <x v="3"/>
    <n v="1185732"/>
    <x v="384"/>
    <x v="0"/>
    <x v="0"/>
    <x v="20"/>
    <x v="2"/>
    <n v="41"/>
    <x v="216"/>
    <x v="1307"/>
    <n v="1980.3"/>
    <n v="0.35"/>
    <x v="2"/>
    <x v="87"/>
  </r>
  <r>
    <x v="3"/>
    <n v="1185732"/>
    <x v="384"/>
    <x v="0"/>
    <x v="0"/>
    <x v="20"/>
    <x v="3"/>
    <n v="44"/>
    <x v="251"/>
    <x v="1890"/>
    <n v="2471.48"/>
    <n v="0.41"/>
    <x v="2"/>
    <x v="90"/>
  </r>
  <r>
    <x v="3"/>
    <n v="1185732"/>
    <x v="384"/>
    <x v="0"/>
    <x v="0"/>
    <x v="20"/>
    <x v="4"/>
    <n v="51"/>
    <x v="165"/>
    <x v="1891"/>
    <n v="3206.8799999999997"/>
    <n v="0.48"/>
    <x v="2"/>
    <x v="109"/>
  </r>
  <r>
    <x v="3"/>
    <n v="1185732"/>
    <x v="384"/>
    <x v="0"/>
    <x v="0"/>
    <x v="20"/>
    <x v="5"/>
    <n v="59"/>
    <x v="163"/>
    <x v="809"/>
    <n v="5522.4"/>
    <n v="0.6"/>
    <x v="2"/>
    <x v="95"/>
  </r>
  <r>
    <x v="3"/>
    <n v="1185732"/>
    <x v="416"/>
    <x v="0"/>
    <x v="0"/>
    <x v="20"/>
    <x v="0"/>
    <n v="57"/>
    <x v="159"/>
    <x v="1892"/>
    <n v="6757.920000000001"/>
    <n v="0.57000000000000006"/>
    <x v="2"/>
    <x v="126"/>
  </r>
  <r>
    <x v="3"/>
    <n v="1185732"/>
    <x v="416"/>
    <x v="0"/>
    <x v="0"/>
    <x v="20"/>
    <x v="1"/>
    <n v="46"/>
    <x v="163"/>
    <x v="1893"/>
    <n v="3300.9599999999996"/>
    <n v="0.45999999999999996"/>
    <x v="2"/>
    <x v="89"/>
  </r>
  <r>
    <x v="3"/>
    <n v="1185732"/>
    <x v="416"/>
    <x v="0"/>
    <x v="0"/>
    <x v="20"/>
    <x v="2"/>
    <n v="46"/>
    <x v="251"/>
    <x v="1894"/>
    <n v="2520.8000000000002"/>
    <n v="0.4"/>
    <x v="2"/>
    <x v="89"/>
  </r>
  <r>
    <x v="3"/>
    <n v="1185732"/>
    <x v="416"/>
    <x v="0"/>
    <x v="0"/>
    <x v="20"/>
    <x v="3"/>
    <n v="45"/>
    <x v="192"/>
    <x v="1895"/>
    <n v="2490.75"/>
    <n v="0.41"/>
    <x v="2"/>
    <x v="96"/>
  </r>
  <r>
    <x v="3"/>
    <n v="1185732"/>
    <x v="416"/>
    <x v="0"/>
    <x v="0"/>
    <x v="20"/>
    <x v="4"/>
    <n v="59"/>
    <x v="42"/>
    <x v="1896"/>
    <n v="4159.5"/>
    <n v="0.47"/>
    <x v="2"/>
    <x v="95"/>
  </r>
  <r>
    <x v="3"/>
    <n v="1185732"/>
    <x v="416"/>
    <x v="0"/>
    <x v="0"/>
    <x v="20"/>
    <x v="5"/>
    <n v="64"/>
    <x v="163"/>
    <x v="1336"/>
    <n v="6190.08"/>
    <n v="0.62"/>
    <x v="2"/>
    <x v="101"/>
  </r>
  <r>
    <x v="3"/>
    <n v="1185732"/>
    <x v="446"/>
    <x v="0"/>
    <x v="0"/>
    <x v="20"/>
    <x v="0"/>
    <n v="56"/>
    <x v="146"/>
    <x v="1897"/>
    <n v="6683.6"/>
    <n v="0.55000000000000004"/>
    <x v="2"/>
    <x v="97"/>
  </r>
  <r>
    <x v="3"/>
    <n v="1185732"/>
    <x v="446"/>
    <x v="0"/>
    <x v="0"/>
    <x v="20"/>
    <x v="1"/>
    <n v="49"/>
    <x v="244"/>
    <x v="1898"/>
    <n v="3889.62"/>
    <n v="0.49"/>
    <x v="2"/>
    <x v="98"/>
  </r>
  <r>
    <x v="3"/>
    <n v="1185732"/>
    <x v="446"/>
    <x v="0"/>
    <x v="0"/>
    <x v="20"/>
    <x v="2"/>
    <n v="45"/>
    <x v="135"/>
    <x v="1899"/>
    <n v="2381.4"/>
    <n v="0.36"/>
    <x v="2"/>
    <x v="96"/>
  </r>
  <r>
    <x v="3"/>
    <n v="1185732"/>
    <x v="446"/>
    <x v="0"/>
    <x v="0"/>
    <x v="20"/>
    <x v="3"/>
    <n v="47"/>
    <x v="179"/>
    <x v="997"/>
    <n v="2707.2000000000003"/>
    <n v="0.4"/>
    <x v="2"/>
    <x v="85"/>
  </r>
  <r>
    <x v="3"/>
    <n v="1185732"/>
    <x v="446"/>
    <x v="0"/>
    <x v="0"/>
    <x v="20"/>
    <x v="4"/>
    <n v="62"/>
    <x v="125"/>
    <x v="1855"/>
    <n v="4296.5999999999995"/>
    <n v="0.44999999999999996"/>
    <x v="2"/>
    <x v="104"/>
  </r>
  <r>
    <x v="3"/>
    <n v="1185732"/>
    <x v="446"/>
    <x v="0"/>
    <x v="0"/>
    <x v="20"/>
    <x v="5"/>
    <n v="68"/>
    <x v="129"/>
    <x v="1900"/>
    <n v="7659.52"/>
    <n v="0.64"/>
    <x v="2"/>
    <x v="105"/>
  </r>
  <r>
    <x v="3"/>
    <n v="1185732"/>
    <x v="475"/>
    <x v="0"/>
    <x v="0"/>
    <x v="20"/>
    <x v="0"/>
    <n v="59"/>
    <x v="82"/>
    <x v="760"/>
    <n v="8383.9000000000015"/>
    <n v="0.58000000000000007"/>
    <x v="2"/>
    <x v="95"/>
  </r>
  <r>
    <x v="3"/>
    <n v="1185732"/>
    <x v="475"/>
    <x v="0"/>
    <x v="0"/>
    <x v="20"/>
    <x v="1"/>
    <n v="51"/>
    <x v="138"/>
    <x v="1881"/>
    <n v="4309.5"/>
    <n v="0.5"/>
    <x v="2"/>
    <x v="109"/>
  </r>
  <r>
    <x v="4"/>
    <n v="1185732"/>
    <x v="475"/>
    <x v="0"/>
    <x v="0"/>
    <x v="20"/>
    <x v="2"/>
    <n v="52"/>
    <x v="134"/>
    <x v="1901"/>
    <n v="3305.6400000000003"/>
    <n v="0.39"/>
    <x v="2"/>
    <x v="107"/>
  </r>
  <r>
    <x v="4"/>
    <n v="1185732"/>
    <x v="475"/>
    <x v="0"/>
    <x v="0"/>
    <x v="20"/>
    <x v="3"/>
    <n v="54"/>
    <x v="155"/>
    <x v="1265"/>
    <n v="3431.7"/>
    <n v="0.41"/>
    <x v="2"/>
    <x v="99"/>
  </r>
  <r>
    <x v="4"/>
    <n v="1185732"/>
    <x v="475"/>
    <x v="0"/>
    <x v="0"/>
    <x v="20"/>
    <x v="4"/>
    <n v="60"/>
    <x v="155"/>
    <x v="1878"/>
    <n v="4278"/>
    <n v="0.45999999999999996"/>
    <x v="2"/>
    <x v="106"/>
  </r>
  <r>
    <x v="4"/>
    <n v="1185732"/>
    <x v="475"/>
    <x v="0"/>
    <x v="0"/>
    <x v="20"/>
    <x v="5"/>
    <n v="69"/>
    <x v="131"/>
    <x v="1093"/>
    <n v="8037.12"/>
    <n v="0.64"/>
    <x v="2"/>
    <x v="122"/>
  </r>
  <r>
    <x v="4"/>
    <n v="1185732"/>
    <x v="178"/>
    <x v="0"/>
    <x v="0"/>
    <x v="20"/>
    <x v="0"/>
    <n v="39"/>
    <x v="97"/>
    <x v="1223"/>
    <n v="5307.12"/>
    <n v="0.63"/>
    <x v="2"/>
    <x v="93"/>
  </r>
  <r>
    <x v="4"/>
    <n v="1185732"/>
    <x v="178"/>
    <x v="0"/>
    <x v="0"/>
    <x v="20"/>
    <x v="1"/>
    <n v="39"/>
    <x v="163"/>
    <x v="1100"/>
    <n v="2737.7999999999997"/>
    <n v="0.44999999999999996"/>
    <x v="2"/>
    <x v="93"/>
  </r>
  <r>
    <x v="4"/>
    <n v="1185732"/>
    <x v="178"/>
    <x v="0"/>
    <x v="0"/>
    <x v="20"/>
    <x v="2"/>
    <n v="29"/>
    <x v="137"/>
    <x v="1809"/>
    <n v="2338.56"/>
    <n v="0.48"/>
    <x v="2"/>
    <x v="116"/>
  </r>
  <r>
    <x v="4"/>
    <n v="1185732"/>
    <x v="178"/>
    <x v="0"/>
    <x v="0"/>
    <x v="20"/>
    <x v="3"/>
    <n v="34"/>
    <x v="165"/>
    <x v="1902"/>
    <n v="2093.3799999999997"/>
    <n v="0.47"/>
    <x v="2"/>
    <x v="111"/>
  </r>
  <r>
    <x v="4"/>
    <n v="1185732"/>
    <x v="178"/>
    <x v="0"/>
    <x v="0"/>
    <x v="20"/>
    <x v="4"/>
    <n v="49"/>
    <x v="57"/>
    <x v="934"/>
    <n v="3197.2499999999995"/>
    <n v="0.44999999999999996"/>
    <x v="2"/>
    <x v="98"/>
  </r>
  <r>
    <x v="4"/>
    <n v="1185732"/>
    <x v="178"/>
    <x v="0"/>
    <x v="0"/>
    <x v="20"/>
    <x v="5"/>
    <n v="38"/>
    <x v="163"/>
    <x v="1903"/>
    <n v="2371.2000000000003"/>
    <n v="0.4"/>
    <x v="2"/>
    <x v="115"/>
  </r>
  <r>
    <x v="4"/>
    <n v="1185732"/>
    <x v="207"/>
    <x v="0"/>
    <x v="0"/>
    <x v="20"/>
    <x v="0"/>
    <n v="37"/>
    <x v="99"/>
    <x v="830"/>
    <n v="5371.66"/>
    <n v="0.61"/>
    <x v="2"/>
    <x v="117"/>
  </r>
  <r>
    <x v="4"/>
    <n v="1185732"/>
    <x v="207"/>
    <x v="0"/>
    <x v="0"/>
    <x v="20"/>
    <x v="1"/>
    <n v="37"/>
    <x v="57"/>
    <x v="1863"/>
    <n v="2199.65"/>
    <n v="0.41"/>
    <x v="2"/>
    <x v="117"/>
  </r>
  <r>
    <x v="4"/>
    <n v="1185732"/>
    <x v="207"/>
    <x v="0"/>
    <x v="0"/>
    <x v="20"/>
    <x v="2"/>
    <n v="29"/>
    <x v="231"/>
    <x v="1904"/>
    <n v="2032.03"/>
    <n v="0.49"/>
    <x v="2"/>
    <x v="116"/>
  </r>
  <r>
    <x v="4"/>
    <n v="1185732"/>
    <x v="207"/>
    <x v="2"/>
    <x v="17"/>
    <x v="21"/>
    <x v="3"/>
    <n v="32"/>
    <x v="248"/>
    <x v="1905"/>
    <n v="1889.28"/>
    <n v="0.48"/>
    <x v="2"/>
    <x v="114"/>
  </r>
  <r>
    <x v="4"/>
    <n v="1185732"/>
    <x v="207"/>
    <x v="2"/>
    <x v="17"/>
    <x v="21"/>
    <x v="4"/>
    <n v="47"/>
    <x v="57"/>
    <x v="1906"/>
    <n v="2794.1499999999996"/>
    <n v="0.41"/>
    <x v="2"/>
    <x v="85"/>
  </r>
  <r>
    <x v="4"/>
    <n v="1185732"/>
    <x v="207"/>
    <x v="2"/>
    <x v="17"/>
    <x v="21"/>
    <x v="5"/>
    <n v="38"/>
    <x v="132"/>
    <x v="1907"/>
    <n v="2578.6800000000003"/>
    <n v="0.39"/>
    <x v="2"/>
    <x v="115"/>
  </r>
  <r>
    <x v="4"/>
    <n v="1185732"/>
    <x v="215"/>
    <x v="2"/>
    <x v="17"/>
    <x v="21"/>
    <x v="0"/>
    <n v="38"/>
    <x v="271"/>
    <x v="1908"/>
    <n v="5608.8"/>
    <n v="0.6"/>
    <x v="2"/>
    <x v="115"/>
  </r>
  <r>
    <x v="4"/>
    <n v="1185732"/>
    <x v="215"/>
    <x v="2"/>
    <x v="17"/>
    <x v="21"/>
    <x v="1"/>
    <n v="37"/>
    <x v="165"/>
    <x v="1909"/>
    <n v="2132.6799999999998"/>
    <n v="0.44"/>
    <x v="2"/>
    <x v="117"/>
  </r>
  <r>
    <x v="4"/>
    <n v="1185732"/>
    <x v="215"/>
    <x v="2"/>
    <x v="17"/>
    <x v="21"/>
    <x v="2"/>
    <n v="27"/>
    <x v="197"/>
    <x v="1910"/>
    <n v="1810.35"/>
    <n v="0.44999999999999996"/>
    <x v="2"/>
    <x v="118"/>
  </r>
  <r>
    <x v="4"/>
    <n v="1185732"/>
    <x v="215"/>
    <x v="2"/>
    <x v="17"/>
    <x v="21"/>
    <x v="3"/>
    <n v="33"/>
    <x v="205"/>
    <x v="1683"/>
    <n v="1737.12"/>
    <n v="0.47"/>
    <x v="2"/>
    <x v="112"/>
  </r>
  <r>
    <x v="4"/>
    <n v="1185732"/>
    <x v="215"/>
    <x v="2"/>
    <x v="17"/>
    <x v="21"/>
    <x v="4"/>
    <n v="47"/>
    <x v="214"/>
    <x v="1911"/>
    <n v="2664.8999999999996"/>
    <n v="0.44999999999999996"/>
    <x v="2"/>
    <x v="85"/>
  </r>
  <r>
    <x v="4"/>
    <n v="1185732"/>
    <x v="215"/>
    <x v="2"/>
    <x v="17"/>
    <x v="21"/>
    <x v="5"/>
    <n v="37"/>
    <x v="241"/>
    <x v="1250"/>
    <n v="2258.85"/>
    <n v="0.37"/>
    <x v="2"/>
    <x v="117"/>
  </r>
  <r>
    <x v="4"/>
    <n v="1185732"/>
    <x v="234"/>
    <x v="2"/>
    <x v="17"/>
    <x v="21"/>
    <x v="0"/>
    <n v="39"/>
    <x v="159"/>
    <x v="1912"/>
    <n v="5029.4399999999996"/>
    <n v="0.62"/>
    <x v="2"/>
    <x v="93"/>
  </r>
  <r>
    <x v="4"/>
    <n v="1185732"/>
    <x v="234"/>
    <x v="2"/>
    <x v="17"/>
    <x v="21"/>
    <x v="1"/>
    <n v="39"/>
    <x v="150"/>
    <x v="1780"/>
    <n v="2456.9999999999995"/>
    <n v="0.44999999999999996"/>
    <x v="2"/>
    <x v="93"/>
  </r>
  <r>
    <x v="4"/>
    <n v="1185732"/>
    <x v="234"/>
    <x v="2"/>
    <x v="17"/>
    <x v="21"/>
    <x v="2"/>
    <n v="28"/>
    <x v="57"/>
    <x v="1066"/>
    <n v="1867.6"/>
    <n v="0.45999999999999996"/>
    <x v="2"/>
    <x v="128"/>
  </r>
  <r>
    <x v="4"/>
    <n v="1185732"/>
    <x v="234"/>
    <x v="2"/>
    <x v="17"/>
    <x v="21"/>
    <x v="3"/>
    <n v="33"/>
    <x v="164"/>
    <x v="1913"/>
    <n v="1845.6899999999998"/>
    <n v="0.47"/>
    <x v="2"/>
    <x v="112"/>
  </r>
  <r>
    <x v="4"/>
    <n v="1185732"/>
    <x v="234"/>
    <x v="2"/>
    <x v="17"/>
    <x v="21"/>
    <x v="4"/>
    <n v="47"/>
    <x v="162"/>
    <x v="1914"/>
    <n v="2092.44"/>
    <n v="0.42"/>
    <x v="2"/>
    <x v="85"/>
  </r>
  <r>
    <x v="4"/>
    <n v="1185732"/>
    <x v="234"/>
    <x v="2"/>
    <x v="17"/>
    <x v="21"/>
    <x v="5"/>
    <n v="36"/>
    <x v="197"/>
    <x v="1915"/>
    <n v="1877.3999999999999"/>
    <n v="0.35"/>
    <x v="2"/>
    <x v="86"/>
  </r>
  <r>
    <x v="4"/>
    <n v="1185732"/>
    <x v="263"/>
    <x v="2"/>
    <x v="17"/>
    <x v="21"/>
    <x v="0"/>
    <n v="45"/>
    <x v="271"/>
    <x v="1916"/>
    <n v="7195.5"/>
    <n v="0.65"/>
    <x v="2"/>
    <x v="96"/>
  </r>
  <r>
    <x v="4"/>
    <n v="1185732"/>
    <x v="263"/>
    <x v="2"/>
    <x v="17"/>
    <x v="21"/>
    <x v="1"/>
    <n v="41"/>
    <x v="152"/>
    <x v="938"/>
    <n v="2492.8000000000002"/>
    <n v="0.4"/>
    <x v="2"/>
    <x v="87"/>
  </r>
  <r>
    <x v="4"/>
    <n v="1185732"/>
    <x v="263"/>
    <x v="2"/>
    <x v="17"/>
    <x v="21"/>
    <x v="2"/>
    <n v="39"/>
    <x v="57"/>
    <x v="1917"/>
    <n v="2770.95"/>
    <n v="0.49"/>
    <x v="2"/>
    <x v="93"/>
  </r>
  <r>
    <x v="4"/>
    <n v="1185732"/>
    <x v="263"/>
    <x v="2"/>
    <x v="17"/>
    <x v="21"/>
    <x v="3"/>
    <n v="39"/>
    <x v="165"/>
    <x v="1918"/>
    <n v="2554.5"/>
    <n v="0.5"/>
    <x v="2"/>
    <x v="93"/>
  </r>
  <r>
    <x v="4"/>
    <n v="1185732"/>
    <x v="263"/>
    <x v="2"/>
    <x v="17"/>
    <x v="21"/>
    <x v="4"/>
    <n v="45"/>
    <x v="247"/>
    <x v="1919"/>
    <n v="2513.6999999999998"/>
    <n v="0.42"/>
    <x v="2"/>
    <x v="96"/>
  </r>
  <r>
    <x v="4"/>
    <n v="1185732"/>
    <x v="263"/>
    <x v="2"/>
    <x v="17"/>
    <x v="21"/>
    <x v="5"/>
    <n v="52"/>
    <x v="163"/>
    <x v="1912"/>
    <n v="3244.8"/>
    <n v="0.4"/>
    <x v="2"/>
    <x v="107"/>
  </r>
  <r>
    <x v="4"/>
    <n v="1185732"/>
    <x v="296"/>
    <x v="2"/>
    <x v="17"/>
    <x v="21"/>
    <x v="0"/>
    <n v="46"/>
    <x v="87"/>
    <x v="770"/>
    <n v="7158.06"/>
    <n v="0.63"/>
    <x v="2"/>
    <x v="89"/>
  </r>
  <r>
    <x v="4"/>
    <n v="1185732"/>
    <x v="296"/>
    <x v="2"/>
    <x v="17"/>
    <x v="21"/>
    <x v="1"/>
    <n v="42"/>
    <x v="137"/>
    <x v="822"/>
    <n v="2892.96"/>
    <n v="0.41"/>
    <x v="2"/>
    <x v="119"/>
  </r>
  <r>
    <x v="4"/>
    <n v="1185732"/>
    <x v="296"/>
    <x v="2"/>
    <x v="17"/>
    <x v="21"/>
    <x v="2"/>
    <n v="38"/>
    <x v="165"/>
    <x v="1920"/>
    <n v="2240.1"/>
    <n v="0.44999999999999996"/>
    <x v="2"/>
    <x v="115"/>
  </r>
  <r>
    <x v="4"/>
    <n v="1185732"/>
    <x v="296"/>
    <x v="2"/>
    <x v="17"/>
    <x v="21"/>
    <x v="3"/>
    <n v="38"/>
    <x v="150"/>
    <x v="1666"/>
    <n v="2500.3999999999996"/>
    <n v="0.47"/>
    <x v="2"/>
    <x v="115"/>
  </r>
  <r>
    <x v="4"/>
    <n v="1185732"/>
    <x v="296"/>
    <x v="2"/>
    <x v="17"/>
    <x v="21"/>
    <x v="4"/>
    <n v="49"/>
    <x v="192"/>
    <x v="1899"/>
    <n v="2910.6"/>
    <n v="0.44"/>
    <x v="2"/>
    <x v="98"/>
  </r>
  <r>
    <x v="4"/>
    <n v="1185732"/>
    <x v="296"/>
    <x v="2"/>
    <x v="17"/>
    <x v="21"/>
    <x v="5"/>
    <n v="50"/>
    <x v="134"/>
    <x v="1921"/>
    <n v="3015.5"/>
    <n v="0.37"/>
    <x v="2"/>
    <x v="100"/>
  </r>
  <r>
    <x v="4"/>
    <n v="1185732"/>
    <x v="324"/>
    <x v="2"/>
    <x v="17"/>
    <x v="21"/>
    <x v="0"/>
    <n v="48"/>
    <x v="151"/>
    <x v="1922"/>
    <n v="7004.16"/>
    <n v="0.64"/>
    <x v="2"/>
    <x v="92"/>
  </r>
  <r>
    <x v="4"/>
    <n v="1185732"/>
    <x v="324"/>
    <x v="2"/>
    <x v="17"/>
    <x v="21"/>
    <x v="1"/>
    <n v="44"/>
    <x v="134"/>
    <x v="1923"/>
    <n v="3083.96"/>
    <n v="0.43"/>
    <x v="2"/>
    <x v="90"/>
  </r>
  <r>
    <x v="4"/>
    <n v="1185732"/>
    <x v="324"/>
    <x v="2"/>
    <x v="17"/>
    <x v="21"/>
    <x v="2"/>
    <n v="38"/>
    <x v="197"/>
    <x v="1924"/>
    <n v="2717.7599999999998"/>
    <n v="0.48"/>
    <x v="2"/>
    <x v="115"/>
  </r>
  <r>
    <x v="4"/>
    <n v="1185732"/>
    <x v="324"/>
    <x v="2"/>
    <x v="17"/>
    <x v="21"/>
    <x v="3"/>
    <n v="39"/>
    <x v="42"/>
    <x v="1484"/>
    <n v="2749.5"/>
    <n v="0.47"/>
    <x v="2"/>
    <x v="93"/>
  </r>
  <r>
    <x v="4"/>
    <n v="1185732"/>
    <x v="324"/>
    <x v="2"/>
    <x v="17"/>
    <x v="21"/>
    <x v="4"/>
    <n v="48"/>
    <x v="251"/>
    <x v="1925"/>
    <n v="2761.92"/>
    <n v="0.42"/>
    <x v="2"/>
    <x v="92"/>
  </r>
  <r>
    <x v="4"/>
    <n v="1185732"/>
    <x v="324"/>
    <x v="2"/>
    <x v="17"/>
    <x v="21"/>
    <x v="5"/>
    <n v="51"/>
    <x v="130"/>
    <x v="825"/>
    <n v="3598.56"/>
    <n v="0.36"/>
    <x v="2"/>
    <x v="109"/>
  </r>
  <r>
    <x v="4"/>
    <n v="1185732"/>
    <x v="356"/>
    <x v="2"/>
    <x v="17"/>
    <x v="21"/>
    <x v="0"/>
    <n v="47"/>
    <x v="128"/>
    <x v="858"/>
    <n v="7670.4000000000005"/>
    <n v="0.64"/>
    <x v="2"/>
    <x v="85"/>
  </r>
  <r>
    <x v="4"/>
    <n v="1185732"/>
    <x v="356"/>
    <x v="2"/>
    <x v="17"/>
    <x v="21"/>
    <x v="1"/>
    <n v="43"/>
    <x v="134"/>
    <x v="1926"/>
    <n v="2873.69"/>
    <n v="0.41"/>
    <x v="2"/>
    <x v="94"/>
  </r>
  <r>
    <x v="4"/>
    <n v="1185732"/>
    <x v="356"/>
    <x v="2"/>
    <x v="17"/>
    <x v="21"/>
    <x v="2"/>
    <n v="38"/>
    <x v="231"/>
    <x v="1927"/>
    <n v="2445.2999999999997"/>
    <n v="0.44999999999999996"/>
    <x v="2"/>
    <x v="115"/>
  </r>
  <r>
    <x v="4"/>
    <n v="1185732"/>
    <x v="356"/>
    <x v="2"/>
    <x v="17"/>
    <x v="21"/>
    <x v="3"/>
    <n v="38"/>
    <x v="135"/>
    <x v="1513"/>
    <n v="2737.14"/>
    <n v="0.49"/>
    <x v="2"/>
    <x v="115"/>
  </r>
  <r>
    <x v="4"/>
    <n v="1185732"/>
    <x v="356"/>
    <x v="2"/>
    <x v="17"/>
    <x v="21"/>
    <x v="4"/>
    <n v="47"/>
    <x v="150"/>
    <x v="1928"/>
    <n v="2697.7999999999997"/>
    <n v="0.41"/>
    <x v="2"/>
    <x v="85"/>
  </r>
  <r>
    <x v="4"/>
    <n v="1185732"/>
    <x v="356"/>
    <x v="2"/>
    <x v="17"/>
    <x v="21"/>
    <x v="5"/>
    <n v="52"/>
    <x v="130"/>
    <x v="888"/>
    <n v="4076.8"/>
    <n v="0.4"/>
    <x v="2"/>
    <x v="107"/>
  </r>
  <r>
    <x v="4"/>
    <n v="1185732"/>
    <x v="386"/>
    <x v="2"/>
    <x v="17"/>
    <x v="21"/>
    <x v="0"/>
    <n v="48"/>
    <x v="159"/>
    <x v="1336"/>
    <n v="6389.76"/>
    <n v="0.64"/>
    <x v="2"/>
    <x v="92"/>
  </r>
  <r>
    <x v="4"/>
    <n v="1185732"/>
    <x v="386"/>
    <x v="2"/>
    <x v="17"/>
    <x v="21"/>
    <x v="1"/>
    <n v="44"/>
    <x v="42"/>
    <x v="1698"/>
    <n v="2838"/>
    <n v="0.43"/>
    <x v="2"/>
    <x v="90"/>
  </r>
  <r>
    <x v="4"/>
    <n v="1185732"/>
    <x v="386"/>
    <x v="2"/>
    <x v="17"/>
    <x v="21"/>
    <x v="2"/>
    <n v="38"/>
    <x v="251"/>
    <x v="1929"/>
    <n v="2394.7599999999998"/>
    <n v="0.45999999999999996"/>
    <x v="2"/>
    <x v="115"/>
  </r>
  <r>
    <x v="4"/>
    <n v="1185732"/>
    <x v="386"/>
    <x v="2"/>
    <x v="17"/>
    <x v="21"/>
    <x v="3"/>
    <n v="38"/>
    <x v="192"/>
    <x v="1206"/>
    <n v="2513.6999999999998"/>
    <n v="0.49"/>
    <x v="2"/>
    <x v="115"/>
  </r>
  <r>
    <x v="4"/>
    <n v="1185732"/>
    <x v="386"/>
    <x v="2"/>
    <x v="17"/>
    <x v="21"/>
    <x v="4"/>
    <n v="48"/>
    <x v="35"/>
    <x v="1194"/>
    <n v="2580"/>
    <n v="0.43"/>
    <x v="2"/>
    <x v="92"/>
  </r>
  <r>
    <x v="4"/>
    <n v="1185732"/>
    <x v="386"/>
    <x v="2"/>
    <x v="17"/>
    <x v="21"/>
    <x v="5"/>
    <n v="52"/>
    <x v="132"/>
    <x v="818"/>
    <n v="3619.2000000000003"/>
    <n v="0.4"/>
    <x v="2"/>
    <x v="107"/>
  </r>
  <r>
    <x v="4"/>
    <n v="1185732"/>
    <x v="418"/>
    <x v="2"/>
    <x v="17"/>
    <x v="21"/>
    <x v="0"/>
    <n v="50"/>
    <x v="158"/>
    <x v="1930"/>
    <n v="6464"/>
    <n v="0.64"/>
    <x v="2"/>
    <x v="100"/>
  </r>
  <r>
    <x v="4"/>
    <n v="1185732"/>
    <x v="418"/>
    <x v="2"/>
    <x v="17"/>
    <x v="21"/>
    <x v="1"/>
    <n v="44"/>
    <x v="132"/>
    <x v="1931"/>
    <n v="3062.4"/>
    <n v="0.4"/>
    <x v="2"/>
    <x v="90"/>
  </r>
  <r>
    <x v="4"/>
    <n v="1185732"/>
    <x v="418"/>
    <x v="2"/>
    <x v="17"/>
    <x v="21"/>
    <x v="2"/>
    <n v="42"/>
    <x v="35"/>
    <x v="1932"/>
    <n v="2415"/>
    <n v="0.45999999999999996"/>
    <x v="2"/>
    <x v="119"/>
  </r>
  <r>
    <x v="4"/>
    <n v="1185732"/>
    <x v="418"/>
    <x v="2"/>
    <x v="17"/>
    <x v="21"/>
    <x v="3"/>
    <n v="41"/>
    <x v="164"/>
    <x v="1189"/>
    <n v="2244.3399999999997"/>
    <n v="0.45999999999999996"/>
    <x v="2"/>
    <x v="87"/>
  </r>
  <r>
    <x v="4"/>
    <n v="1185732"/>
    <x v="418"/>
    <x v="2"/>
    <x v="17"/>
    <x v="21"/>
    <x v="4"/>
    <n v="54"/>
    <x v="209"/>
    <x v="941"/>
    <n v="3041.28"/>
    <n v="0.44"/>
    <x v="2"/>
    <x v="99"/>
  </r>
  <r>
    <x v="4"/>
    <n v="1185732"/>
    <x v="418"/>
    <x v="2"/>
    <x v="17"/>
    <x v="21"/>
    <x v="5"/>
    <n v="55"/>
    <x v="42"/>
    <x v="1289"/>
    <n v="3052.5"/>
    <n v="0.37"/>
    <x v="2"/>
    <x v="88"/>
  </r>
  <r>
    <x v="4"/>
    <n v="1185732"/>
    <x v="448"/>
    <x v="2"/>
    <x v="17"/>
    <x v="21"/>
    <x v="0"/>
    <n v="53"/>
    <x v="153"/>
    <x v="1364"/>
    <n v="7047.94"/>
    <n v="0.61"/>
    <x v="2"/>
    <x v="102"/>
  </r>
  <r>
    <x v="4"/>
    <n v="1185732"/>
    <x v="448"/>
    <x v="2"/>
    <x v="17"/>
    <x v="21"/>
    <x v="1"/>
    <n v="42"/>
    <x v="212"/>
    <x v="1933"/>
    <n v="3016.02"/>
    <n v="0.43"/>
    <x v="2"/>
    <x v="119"/>
  </r>
  <r>
    <x v="4"/>
    <n v="1185732"/>
    <x v="448"/>
    <x v="2"/>
    <x v="17"/>
    <x v="21"/>
    <x v="2"/>
    <n v="42"/>
    <x v="272"/>
    <x v="1934"/>
    <n v="3066"/>
    <n v="0.5"/>
    <x v="2"/>
    <x v="119"/>
  </r>
  <r>
    <x v="4"/>
    <n v="1185732"/>
    <x v="448"/>
    <x v="2"/>
    <x v="17"/>
    <x v="21"/>
    <x v="3"/>
    <n v="42"/>
    <x v="192"/>
    <x v="1230"/>
    <n v="2778.2999999999997"/>
    <n v="0.49"/>
    <x v="2"/>
    <x v="119"/>
  </r>
  <r>
    <x v="4"/>
    <n v="1185732"/>
    <x v="448"/>
    <x v="2"/>
    <x v="17"/>
    <x v="21"/>
    <x v="4"/>
    <n v="51"/>
    <x v="231"/>
    <x v="1687"/>
    <n v="2990.1299999999997"/>
    <n v="0.41"/>
    <x v="2"/>
    <x v="109"/>
  </r>
  <r>
    <x v="4"/>
    <n v="1185732"/>
    <x v="448"/>
    <x v="2"/>
    <x v="17"/>
    <x v="21"/>
    <x v="5"/>
    <n v="55"/>
    <x v="147"/>
    <x v="1935"/>
    <n v="3453.4500000000003"/>
    <n v="0.39"/>
    <x v="2"/>
    <x v="88"/>
  </r>
  <r>
    <x v="4"/>
    <n v="1185732"/>
    <x v="477"/>
    <x v="2"/>
    <x v="17"/>
    <x v="21"/>
    <x v="0"/>
    <n v="52"/>
    <x v="167"/>
    <x v="1219"/>
    <n v="7105.28"/>
    <n v="0.61"/>
    <x v="2"/>
    <x v="107"/>
  </r>
  <r>
    <x v="4"/>
    <n v="1185732"/>
    <x v="477"/>
    <x v="2"/>
    <x v="17"/>
    <x v="21"/>
    <x v="1"/>
    <n v="44"/>
    <x v="137"/>
    <x v="1936"/>
    <n v="3030.72"/>
    <n v="0.41"/>
    <x v="2"/>
    <x v="90"/>
  </r>
  <r>
    <x v="0"/>
    <n v="1185732"/>
    <x v="477"/>
    <x v="2"/>
    <x v="17"/>
    <x v="21"/>
    <x v="2"/>
    <n v="44"/>
    <x v="241"/>
    <x v="1489"/>
    <n v="3339.6"/>
    <n v="0.45999999999999996"/>
    <x v="2"/>
    <x v="90"/>
  </r>
  <r>
    <x v="0"/>
    <n v="1185732"/>
    <x v="477"/>
    <x v="2"/>
    <x v="17"/>
    <x v="21"/>
    <x v="3"/>
    <n v="44"/>
    <x v="192"/>
    <x v="1773"/>
    <n v="2910.6"/>
    <n v="0.49"/>
    <x v="2"/>
    <x v="90"/>
  </r>
  <r>
    <x v="0"/>
    <n v="1185732"/>
    <x v="477"/>
    <x v="2"/>
    <x v="17"/>
    <x v="21"/>
    <x v="4"/>
    <n v="54"/>
    <x v="57"/>
    <x v="1937"/>
    <n v="3523.4999999999995"/>
    <n v="0.44999999999999996"/>
    <x v="2"/>
    <x v="99"/>
  </r>
  <r>
    <x v="0"/>
    <n v="1185732"/>
    <x v="477"/>
    <x v="2"/>
    <x v="17"/>
    <x v="21"/>
    <x v="5"/>
    <n v="56"/>
    <x v="132"/>
    <x v="853"/>
    <n v="3507.8399999999997"/>
    <n v="0.36"/>
    <x v="2"/>
    <x v="97"/>
  </r>
  <r>
    <x v="0"/>
    <n v="1128299"/>
    <x v="188"/>
    <x v="2"/>
    <x v="17"/>
    <x v="21"/>
    <x v="0"/>
    <n v="29"/>
    <x v="250"/>
    <x v="1938"/>
    <n v="1213.9399999999998"/>
    <n v="0.45999999999999996"/>
    <x v="2"/>
    <x v="116"/>
  </r>
  <r>
    <x v="0"/>
    <n v="1128299"/>
    <x v="188"/>
    <x v="2"/>
    <x v="17"/>
    <x v="21"/>
    <x v="1"/>
    <n v="36"/>
    <x v="193"/>
    <x v="1053"/>
    <n v="1738.8"/>
    <n v="0.45999999999999996"/>
    <x v="2"/>
    <x v="86"/>
  </r>
  <r>
    <x v="0"/>
    <n v="1128299"/>
    <x v="188"/>
    <x v="2"/>
    <x v="17"/>
    <x v="21"/>
    <x v="2"/>
    <n v="39"/>
    <x v="250"/>
    <x v="1939"/>
    <n v="1597.05"/>
    <n v="0.44999999999999996"/>
    <x v="2"/>
    <x v="93"/>
  </r>
  <r>
    <x v="0"/>
    <n v="1128299"/>
    <x v="188"/>
    <x v="2"/>
    <x v="17"/>
    <x v="21"/>
    <x v="3"/>
    <n v="38"/>
    <x v="190"/>
    <x v="1940"/>
    <n v="964.43999999999994"/>
    <n v="0.47"/>
    <x v="2"/>
    <x v="115"/>
  </r>
  <r>
    <x v="0"/>
    <n v="1128299"/>
    <x v="188"/>
    <x v="2"/>
    <x v="17"/>
    <x v="21"/>
    <x v="4"/>
    <n v="42"/>
    <x v="222"/>
    <x v="1941"/>
    <n v="963.9"/>
    <n v="0.51"/>
    <x v="2"/>
    <x v="119"/>
  </r>
  <r>
    <x v="0"/>
    <n v="1128299"/>
    <x v="188"/>
    <x v="2"/>
    <x v="17"/>
    <x v="21"/>
    <x v="5"/>
    <n v="38"/>
    <x v="210"/>
    <x v="1942"/>
    <n v="1983.6"/>
    <n v="0.44999999999999996"/>
    <x v="2"/>
    <x v="115"/>
  </r>
  <r>
    <x v="0"/>
    <n v="1128299"/>
    <x v="698"/>
    <x v="2"/>
    <x v="17"/>
    <x v="21"/>
    <x v="0"/>
    <n v="27"/>
    <x v="161"/>
    <x v="1943"/>
    <n v="1403.4599999999998"/>
    <n v="0.45999999999999996"/>
    <x v="2"/>
    <x v="118"/>
  </r>
  <r>
    <x v="0"/>
    <n v="1128299"/>
    <x v="698"/>
    <x v="2"/>
    <x v="17"/>
    <x v="21"/>
    <x v="1"/>
    <n v="36"/>
    <x v="193"/>
    <x v="1053"/>
    <n v="1700.9999999999998"/>
    <n v="0.44999999999999996"/>
    <x v="2"/>
    <x v="86"/>
  </r>
  <r>
    <x v="0"/>
    <n v="1128299"/>
    <x v="698"/>
    <x v="2"/>
    <x v="17"/>
    <x v="21"/>
    <x v="2"/>
    <n v="39"/>
    <x v="246"/>
    <x v="1944"/>
    <n v="1544.3999999999999"/>
    <n v="0.44999999999999996"/>
    <x v="2"/>
    <x v="93"/>
  </r>
  <r>
    <x v="0"/>
    <n v="1128299"/>
    <x v="698"/>
    <x v="4"/>
    <x v="18"/>
    <x v="22"/>
    <x v="3"/>
    <n v="38"/>
    <x v="208"/>
    <x v="1945"/>
    <n v="1102"/>
    <n v="0.5"/>
    <x v="2"/>
    <x v="115"/>
  </r>
  <r>
    <x v="0"/>
    <n v="1128299"/>
    <x v="698"/>
    <x v="4"/>
    <x v="18"/>
    <x v="22"/>
    <x v="4"/>
    <n v="42"/>
    <x v="183"/>
    <x v="1946"/>
    <n v="877.80000000000007"/>
    <n v="0.55000000000000004"/>
    <x v="2"/>
    <x v="119"/>
  </r>
  <r>
    <x v="0"/>
    <n v="1128299"/>
    <x v="698"/>
    <x v="4"/>
    <x v="18"/>
    <x v="22"/>
    <x v="5"/>
    <n v="38"/>
    <x v="194"/>
    <x v="1068"/>
    <n v="1323.54"/>
    <n v="0.43"/>
    <x v="2"/>
    <x v="115"/>
  </r>
  <r>
    <x v="0"/>
    <n v="1128299"/>
    <x v="228"/>
    <x v="4"/>
    <x v="18"/>
    <x v="22"/>
    <x v="0"/>
    <n v="38"/>
    <x v="231"/>
    <x v="1927"/>
    <n v="2553.98"/>
    <n v="0.47"/>
    <x v="2"/>
    <x v="115"/>
  </r>
  <r>
    <x v="0"/>
    <n v="1128299"/>
    <x v="228"/>
    <x v="4"/>
    <x v="18"/>
    <x v="22"/>
    <x v="1"/>
    <n v="45"/>
    <x v="211"/>
    <x v="1740"/>
    <n v="1797.75"/>
    <n v="0.47"/>
    <x v="2"/>
    <x v="96"/>
  </r>
  <r>
    <x v="0"/>
    <n v="1128299"/>
    <x v="228"/>
    <x v="4"/>
    <x v="18"/>
    <x v="22"/>
    <x v="2"/>
    <n v="52"/>
    <x v="250"/>
    <x v="1947"/>
    <n v="2271.36"/>
    <n v="0.48"/>
    <x v="2"/>
    <x v="107"/>
  </r>
  <r>
    <x v="0"/>
    <n v="1128299"/>
    <x v="228"/>
    <x v="4"/>
    <x v="18"/>
    <x v="22"/>
    <x v="3"/>
    <n v="48"/>
    <x v="188"/>
    <x v="1320"/>
    <n v="1435.1999999999998"/>
    <n v="0.45999999999999996"/>
    <x v="2"/>
    <x v="92"/>
  </r>
  <r>
    <x v="0"/>
    <n v="1128299"/>
    <x v="228"/>
    <x v="4"/>
    <x v="18"/>
    <x v="22"/>
    <x v="4"/>
    <n v="51"/>
    <x v="267"/>
    <x v="1948"/>
    <n v="795.6"/>
    <n v="0.52"/>
    <x v="2"/>
    <x v="109"/>
  </r>
  <r>
    <x v="0"/>
    <n v="1128299"/>
    <x v="228"/>
    <x v="4"/>
    <x v="18"/>
    <x v="22"/>
    <x v="5"/>
    <n v="49"/>
    <x v="252"/>
    <x v="1299"/>
    <n v="1605.24"/>
    <n v="0.42"/>
    <x v="2"/>
    <x v="98"/>
  </r>
  <r>
    <x v="0"/>
    <n v="1128299"/>
    <x v="247"/>
    <x v="4"/>
    <x v="18"/>
    <x v="22"/>
    <x v="0"/>
    <n v="52"/>
    <x v="168"/>
    <x v="1807"/>
    <n v="3095.04"/>
    <n v="0.48"/>
    <x v="2"/>
    <x v="107"/>
  </r>
  <r>
    <x v="0"/>
    <n v="1128299"/>
    <x v="247"/>
    <x v="4"/>
    <x v="18"/>
    <x v="22"/>
    <x v="1"/>
    <n v="59"/>
    <x v="173"/>
    <x v="1949"/>
    <n v="1954.08"/>
    <n v="0.48"/>
    <x v="2"/>
    <x v="95"/>
  </r>
  <r>
    <x v="0"/>
    <n v="1128299"/>
    <x v="247"/>
    <x v="4"/>
    <x v="18"/>
    <x v="22"/>
    <x v="2"/>
    <n v="57"/>
    <x v="211"/>
    <x v="1950"/>
    <n v="2374.0500000000002"/>
    <n v="0.49"/>
    <x v="2"/>
    <x v="126"/>
  </r>
  <r>
    <x v="0"/>
    <n v="1128299"/>
    <x v="247"/>
    <x v="4"/>
    <x v="18"/>
    <x v="22"/>
    <x v="3"/>
    <n v="42"/>
    <x v="195"/>
    <x v="1045"/>
    <n v="1105.4399999999998"/>
    <n v="0.47"/>
    <x v="2"/>
    <x v="119"/>
  </r>
  <r>
    <x v="0"/>
    <n v="1128299"/>
    <x v="247"/>
    <x v="4"/>
    <x v="18"/>
    <x v="22"/>
    <x v="4"/>
    <n v="49"/>
    <x v="191"/>
    <x v="1951"/>
    <n v="874.65"/>
    <n v="0.51"/>
    <x v="2"/>
    <x v="98"/>
  </r>
  <r>
    <x v="0"/>
    <n v="1128299"/>
    <x v="247"/>
    <x v="4"/>
    <x v="18"/>
    <x v="22"/>
    <x v="5"/>
    <n v="64"/>
    <x v="252"/>
    <x v="1952"/>
    <n v="2196.48"/>
    <n v="0.44"/>
    <x v="2"/>
    <x v="101"/>
  </r>
  <r>
    <x v="0"/>
    <n v="1128299"/>
    <x v="278"/>
    <x v="4"/>
    <x v="18"/>
    <x v="22"/>
    <x v="0"/>
    <n v="46"/>
    <x v="35"/>
    <x v="1301"/>
    <n v="2645"/>
    <n v="0.45999999999999996"/>
    <x v="2"/>
    <x v="89"/>
  </r>
  <r>
    <x v="0"/>
    <n v="1128299"/>
    <x v="278"/>
    <x v="4"/>
    <x v="18"/>
    <x v="22"/>
    <x v="1"/>
    <n v="51"/>
    <x v="230"/>
    <x v="1123"/>
    <n v="2249.1"/>
    <n v="0.44999999999999996"/>
    <x v="2"/>
    <x v="109"/>
  </r>
  <r>
    <x v="0"/>
    <n v="1128299"/>
    <x v="278"/>
    <x v="4"/>
    <x v="18"/>
    <x v="22"/>
    <x v="2"/>
    <n v="50"/>
    <x v="246"/>
    <x v="1953"/>
    <n v="2200"/>
    <n v="0.5"/>
    <x v="2"/>
    <x v="100"/>
  </r>
  <r>
    <x v="0"/>
    <n v="1128299"/>
    <x v="278"/>
    <x v="4"/>
    <x v="18"/>
    <x v="22"/>
    <x v="3"/>
    <n v="47"/>
    <x v="173"/>
    <x v="1954"/>
    <n v="1621.5"/>
    <n v="0.5"/>
    <x v="2"/>
    <x v="85"/>
  </r>
  <r>
    <x v="0"/>
    <n v="1128299"/>
    <x v="278"/>
    <x v="4"/>
    <x v="18"/>
    <x v="22"/>
    <x v="4"/>
    <n v="44"/>
    <x v="200"/>
    <x v="1009"/>
    <n v="1164.24"/>
    <n v="0.54"/>
    <x v="2"/>
    <x v="90"/>
  </r>
  <r>
    <x v="0"/>
    <n v="1128299"/>
    <x v="278"/>
    <x v="4"/>
    <x v="18"/>
    <x v="22"/>
    <x v="5"/>
    <n v="56"/>
    <x v="152"/>
    <x v="1955"/>
    <n v="3660.16"/>
    <n v="0.43"/>
    <x v="2"/>
    <x v="97"/>
  </r>
  <r>
    <x v="0"/>
    <n v="1128299"/>
    <x v="308"/>
    <x v="4"/>
    <x v="18"/>
    <x v="22"/>
    <x v="0"/>
    <n v="53"/>
    <x v="148"/>
    <x v="1382"/>
    <n v="5804.03"/>
    <n v="0.47"/>
    <x v="2"/>
    <x v="102"/>
  </r>
  <r>
    <x v="0"/>
    <n v="1128299"/>
    <x v="308"/>
    <x v="4"/>
    <x v="18"/>
    <x v="22"/>
    <x v="1"/>
    <n v="62"/>
    <x v="129"/>
    <x v="977"/>
    <n v="5019.5199999999995"/>
    <n v="0.45999999999999996"/>
    <x v="2"/>
    <x v="104"/>
  </r>
  <r>
    <x v="0"/>
    <n v="1128299"/>
    <x v="308"/>
    <x v="4"/>
    <x v="18"/>
    <x v="22"/>
    <x v="2"/>
    <n v="73"/>
    <x v="49"/>
    <x v="1956"/>
    <n v="6832.8"/>
    <n v="0.48"/>
    <x v="2"/>
    <x v="134"/>
  </r>
  <r>
    <x v="0"/>
    <n v="1128299"/>
    <x v="308"/>
    <x v="4"/>
    <x v="18"/>
    <x v="22"/>
    <x v="3"/>
    <n v="72"/>
    <x v="213"/>
    <x v="1957"/>
    <n v="5009.76"/>
    <n v="0.49"/>
    <x v="2"/>
    <x v="120"/>
  </r>
  <r>
    <x v="0"/>
    <n v="1128299"/>
    <x v="308"/>
    <x v="4"/>
    <x v="18"/>
    <x v="22"/>
    <x v="4"/>
    <n v="81"/>
    <x v="233"/>
    <x v="1223"/>
    <n v="4296.24"/>
    <n v="0.51"/>
    <x v="2"/>
    <x v="150"/>
  </r>
  <r>
    <x v="0"/>
    <n v="1128299"/>
    <x v="308"/>
    <x v="4"/>
    <x v="18"/>
    <x v="22"/>
    <x v="5"/>
    <n v="96"/>
    <x v="131"/>
    <x v="1958"/>
    <n v="6988.8"/>
    <n v="0.4"/>
    <x v="2"/>
    <x v="152"/>
  </r>
  <r>
    <x v="0"/>
    <n v="1128299"/>
    <x v="337"/>
    <x v="4"/>
    <x v="18"/>
    <x v="22"/>
    <x v="0"/>
    <n v="79"/>
    <x v="128"/>
    <x v="1959"/>
    <n v="10072.5"/>
    <n v="0.5"/>
    <x v="2"/>
    <x v="151"/>
  </r>
  <r>
    <x v="0"/>
    <n v="1128299"/>
    <x v="337"/>
    <x v="4"/>
    <x v="18"/>
    <x v="22"/>
    <x v="1"/>
    <n v="81"/>
    <x v="126"/>
    <x v="1960"/>
    <n v="8221.5"/>
    <n v="0.5"/>
    <x v="2"/>
    <x v="150"/>
  </r>
  <r>
    <x v="0"/>
    <n v="1128299"/>
    <x v="337"/>
    <x v="4"/>
    <x v="18"/>
    <x v="22"/>
    <x v="2"/>
    <n v="86"/>
    <x v="131"/>
    <x v="1961"/>
    <n v="7043.4"/>
    <n v="0.44999999999999996"/>
    <x v="2"/>
    <x v="145"/>
  </r>
  <r>
    <x v="0"/>
    <n v="1128299"/>
    <x v="337"/>
    <x v="4"/>
    <x v="18"/>
    <x v="22"/>
    <x v="3"/>
    <n v="82"/>
    <x v="197"/>
    <x v="1962"/>
    <n v="5620.28"/>
    <n v="0.45999999999999996"/>
    <x v="2"/>
    <x v="138"/>
  </r>
  <r>
    <x v="0"/>
    <n v="1128299"/>
    <x v="337"/>
    <x v="4"/>
    <x v="18"/>
    <x v="22"/>
    <x v="4"/>
    <n v="85"/>
    <x v="244"/>
    <x v="1091"/>
    <n v="7573.5000000000009"/>
    <n v="0.55000000000000004"/>
    <x v="2"/>
    <x v="143"/>
  </r>
  <r>
    <x v="0"/>
    <n v="1128299"/>
    <x v="337"/>
    <x v="4"/>
    <x v="18"/>
    <x v="22"/>
    <x v="5"/>
    <n v="96"/>
    <x v="263"/>
    <x v="1963"/>
    <n v="6912"/>
    <n v="0.4"/>
    <x v="2"/>
    <x v="152"/>
  </r>
  <r>
    <x v="0"/>
    <n v="1128299"/>
    <x v="369"/>
    <x v="4"/>
    <x v="18"/>
    <x v="22"/>
    <x v="0"/>
    <n v="83"/>
    <x v="142"/>
    <x v="1964"/>
    <n v="8964"/>
    <n v="0.44999999999999996"/>
    <x v="2"/>
    <x v="136"/>
  </r>
  <r>
    <x v="0"/>
    <n v="1128299"/>
    <x v="369"/>
    <x v="4"/>
    <x v="18"/>
    <x v="22"/>
    <x v="1"/>
    <n v="76"/>
    <x v="158"/>
    <x v="1965"/>
    <n v="7368.96"/>
    <n v="0.48"/>
    <x v="2"/>
    <x v="123"/>
  </r>
  <r>
    <x v="0"/>
    <n v="1128299"/>
    <x v="369"/>
    <x v="4"/>
    <x v="18"/>
    <x v="22"/>
    <x v="2"/>
    <n v="69"/>
    <x v="133"/>
    <x v="1966"/>
    <n v="6259.6799999999994"/>
    <n v="0.48"/>
    <x v="2"/>
    <x v="122"/>
  </r>
  <r>
    <x v="0"/>
    <n v="1128299"/>
    <x v="369"/>
    <x v="4"/>
    <x v="18"/>
    <x v="22"/>
    <x v="3"/>
    <n v="66"/>
    <x v="215"/>
    <x v="1967"/>
    <n v="3589.74"/>
    <n v="0.49"/>
    <x v="2"/>
    <x v="108"/>
  </r>
  <r>
    <x v="0"/>
    <n v="1128299"/>
    <x v="369"/>
    <x v="4"/>
    <x v="18"/>
    <x v="22"/>
    <x v="4"/>
    <n v="64"/>
    <x v="162"/>
    <x v="1968"/>
    <n v="3459.84"/>
    <n v="0.51"/>
    <x v="2"/>
    <x v="101"/>
  </r>
  <r>
    <x v="0"/>
    <n v="1128299"/>
    <x v="369"/>
    <x v="4"/>
    <x v="18"/>
    <x v="22"/>
    <x v="5"/>
    <n v="73"/>
    <x v="41"/>
    <x v="1969"/>
    <n v="2299.5"/>
    <n v="0.42"/>
    <x v="2"/>
    <x v="134"/>
  </r>
  <r>
    <x v="0"/>
    <n v="1128299"/>
    <x v="401"/>
    <x v="4"/>
    <x v="18"/>
    <x v="22"/>
    <x v="0"/>
    <n v="46"/>
    <x v="161"/>
    <x v="939"/>
    <n v="2599"/>
    <n v="0.5"/>
    <x v="2"/>
    <x v="89"/>
  </r>
  <r>
    <x v="0"/>
    <n v="1128299"/>
    <x v="401"/>
    <x v="4"/>
    <x v="18"/>
    <x v="22"/>
    <x v="1"/>
    <n v="52"/>
    <x v="161"/>
    <x v="1970"/>
    <n v="2702.9599999999996"/>
    <n v="0.45999999999999996"/>
    <x v="2"/>
    <x v="107"/>
  </r>
  <r>
    <x v="0"/>
    <n v="1128299"/>
    <x v="401"/>
    <x v="4"/>
    <x v="18"/>
    <x v="22"/>
    <x v="2"/>
    <n v="47"/>
    <x v="188"/>
    <x v="1971"/>
    <n v="1435.85"/>
    <n v="0.47"/>
    <x v="2"/>
    <x v="85"/>
  </r>
  <r>
    <x v="0"/>
    <n v="1128299"/>
    <x v="401"/>
    <x v="4"/>
    <x v="18"/>
    <x v="22"/>
    <x v="3"/>
    <n v="45"/>
    <x v="190"/>
    <x v="1972"/>
    <n v="1190.7"/>
    <n v="0.49"/>
    <x v="2"/>
    <x v="96"/>
  </r>
  <r>
    <x v="0"/>
    <n v="1128299"/>
    <x v="401"/>
    <x v="4"/>
    <x v="18"/>
    <x v="22"/>
    <x v="4"/>
    <n v="58"/>
    <x v="195"/>
    <x v="1973"/>
    <n v="1624"/>
    <n v="0.5"/>
    <x v="2"/>
    <x v="91"/>
  </r>
  <r>
    <x v="0"/>
    <n v="1128299"/>
    <x v="401"/>
    <x v="4"/>
    <x v="18"/>
    <x v="22"/>
    <x v="5"/>
    <n v="42"/>
    <x v="227"/>
    <x v="1454"/>
    <n v="1264.2"/>
    <n v="0.43"/>
    <x v="2"/>
    <x v="119"/>
  </r>
  <r>
    <x v="0"/>
    <n v="1128299"/>
    <x v="430"/>
    <x v="4"/>
    <x v="18"/>
    <x v="22"/>
    <x v="0"/>
    <n v="38"/>
    <x v="240"/>
    <x v="1974"/>
    <n v="1744.1999999999998"/>
    <n v="0.44999999999999996"/>
    <x v="2"/>
    <x v="115"/>
  </r>
  <r>
    <x v="0"/>
    <n v="1128299"/>
    <x v="430"/>
    <x v="4"/>
    <x v="18"/>
    <x v="22"/>
    <x v="1"/>
    <n v="51"/>
    <x v="213"/>
    <x v="1975"/>
    <n v="3548.58"/>
    <n v="0.49"/>
    <x v="2"/>
    <x v="109"/>
  </r>
  <r>
    <x v="0"/>
    <n v="1128299"/>
    <x v="430"/>
    <x v="4"/>
    <x v="18"/>
    <x v="22"/>
    <x v="2"/>
    <n v="46"/>
    <x v="60"/>
    <x v="1819"/>
    <n v="2010.1999999999998"/>
    <n v="0.45999999999999996"/>
    <x v="2"/>
    <x v="89"/>
  </r>
  <r>
    <x v="0"/>
    <n v="1128299"/>
    <x v="430"/>
    <x v="4"/>
    <x v="18"/>
    <x v="22"/>
    <x v="3"/>
    <n v="41"/>
    <x v="230"/>
    <x v="1450"/>
    <n v="1968.82"/>
    <n v="0.49"/>
    <x v="2"/>
    <x v="87"/>
  </r>
  <r>
    <x v="0"/>
    <n v="1128299"/>
    <x v="430"/>
    <x v="4"/>
    <x v="18"/>
    <x v="22"/>
    <x v="4"/>
    <n v="53"/>
    <x v="237"/>
    <x v="1976"/>
    <n v="2489.94"/>
    <n v="0.54"/>
    <x v="2"/>
    <x v="102"/>
  </r>
  <r>
    <x v="0"/>
    <n v="1128299"/>
    <x v="430"/>
    <x v="4"/>
    <x v="18"/>
    <x v="22"/>
    <x v="5"/>
    <n v="59"/>
    <x v="240"/>
    <x v="1977"/>
    <n v="2647.92"/>
    <n v="0.44"/>
    <x v="2"/>
    <x v="95"/>
  </r>
  <r>
    <x v="0"/>
    <n v="1128299"/>
    <x v="461"/>
    <x v="4"/>
    <x v="18"/>
    <x v="22"/>
    <x v="0"/>
    <n v="42"/>
    <x v="155"/>
    <x v="1313"/>
    <n v="3059.7"/>
    <n v="0.47"/>
    <x v="2"/>
    <x v="119"/>
  </r>
  <r>
    <x v="0"/>
    <n v="1128299"/>
    <x v="461"/>
    <x v="4"/>
    <x v="18"/>
    <x v="22"/>
    <x v="1"/>
    <n v="47"/>
    <x v="138"/>
    <x v="953"/>
    <n v="3892.0699999999997"/>
    <n v="0.49"/>
    <x v="2"/>
    <x v="85"/>
  </r>
  <r>
    <x v="0"/>
    <n v="1128299"/>
    <x v="461"/>
    <x v="4"/>
    <x v="18"/>
    <x v="22"/>
    <x v="2"/>
    <n v="43"/>
    <x v="216"/>
    <x v="1468"/>
    <n v="2848.3199999999997"/>
    <n v="0.48"/>
    <x v="2"/>
    <x v="94"/>
  </r>
  <r>
    <x v="0"/>
    <n v="1128299"/>
    <x v="461"/>
    <x v="4"/>
    <x v="18"/>
    <x v="22"/>
    <x v="3"/>
    <n v="52"/>
    <x v="161"/>
    <x v="1970"/>
    <n v="2820.48"/>
    <n v="0.48"/>
    <x v="2"/>
    <x v="107"/>
  </r>
  <r>
    <x v="0"/>
    <n v="1128299"/>
    <x v="461"/>
    <x v="4"/>
    <x v="18"/>
    <x v="22"/>
    <x v="4"/>
    <n v="73"/>
    <x v="215"/>
    <x v="1978"/>
    <n v="4456.6500000000005"/>
    <n v="0.55000000000000004"/>
    <x v="2"/>
    <x v="134"/>
  </r>
  <r>
    <x v="0"/>
    <n v="1128299"/>
    <x v="461"/>
    <x v="4"/>
    <x v="18"/>
    <x v="22"/>
    <x v="5"/>
    <n v="74"/>
    <x v="197"/>
    <x v="1979"/>
    <n v="4410.4000000000005"/>
    <n v="0.4"/>
    <x v="2"/>
    <x v="135"/>
  </r>
  <r>
    <x v="0"/>
    <n v="1128299"/>
    <x v="490"/>
    <x v="4"/>
    <x v="18"/>
    <x v="22"/>
    <x v="0"/>
    <n v="60"/>
    <x v="37"/>
    <x v="751"/>
    <n v="6345"/>
    <n v="0.47"/>
    <x v="2"/>
    <x v="106"/>
  </r>
  <r>
    <x v="0"/>
    <n v="1128299"/>
    <x v="490"/>
    <x v="4"/>
    <x v="18"/>
    <x v="22"/>
    <x v="1"/>
    <n v="74"/>
    <x v="37"/>
    <x v="1980"/>
    <n v="7492.4999999999991"/>
    <n v="0.44999999999999996"/>
    <x v="2"/>
    <x v="135"/>
  </r>
  <r>
    <x v="2"/>
    <n v="1128299"/>
    <x v="490"/>
    <x v="4"/>
    <x v="18"/>
    <x v="22"/>
    <x v="2"/>
    <n v="64"/>
    <x v="125"/>
    <x v="1981"/>
    <n v="4730.88"/>
    <n v="0.48"/>
    <x v="2"/>
    <x v="101"/>
  </r>
  <r>
    <x v="2"/>
    <n v="1128299"/>
    <x v="490"/>
    <x v="4"/>
    <x v="18"/>
    <x v="22"/>
    <x v="3"/>
    <n v="67"/>
    <x v="160"/>
    <x v="1982"/>
    <n v="5360"/>
    <n v="0.5"/>
    <x v="2"/>
    <x v="125"/>
  </r>
  <r>
    <x v="2"/>
    <n v="1128299"/>
    <x v="490"/>
    <x v="4"/>
    <x v="18"/>
    <x v="22"/>
    <x v="4"/>
    <n v="72"/>
    <x v="247"/>
    <x v="1983"/>
    <n v="4883.76"/>
    <n v="0.51"/>
    <x v="2"/>
    <x v="120"/>
  </r>
  <r>
    <x v="2"/>
    <n v="1128299"/>
    <x v="490"/>
    <x v="4"/>
    <x v="18"/>
    <x v="22"/>
    <x v="5"/>
    <n v="82"/>
    <x v="42"/>
    <x v="1984"/>
    <n v="5289"/>
    <n v="0.43"/>
    <x v="2"/>
    <x v="138"/>
  </r>
  <r>
    <x v="2"/>
    <n v="1185732"/>
    <x v="183"/>
    <x v="4"/>
    <x v="18"/>
    <x v="22"/>
    <x v="0"/>
    <n v="34"/>
    <x v="126"/>
    <x v="802"/>
    <n v="4210.22"/>
    <n v="0.61"/>
    <x v="2"/>
    <x v="111"/>
  </r>
  <r>
    <x v="2"/>
    <n v="1185732"/>
    <x v="183"/>
    <x v="4"/>
    <x v="18"/>
    <x v="22"/>
    <x v="1"/>
    <n v="34"/>
    <x v="125"/>
    <x v="1078"/>
    <n v="2670.36"/>
    <n v="0.51"/>
    <x v="2"/>
    <x v="111"/>
  </r>
  <r>
    <x v="2"/>
    <n v="1185732"/>
    <x v="183"/>
    <x v="4"/>
    <x v="18"/>
    <x v="22"/>
    <x v="2"/>
    <n v="23"/>
    <x v="197"/>
    <x v="1985"/>
    <n v="1370.8000000000002"/>
    <n v="0.4"/>
    <x v="2"/>
    <x v="113"/>
  </r>
  <r>
    <x v="2"/>
    <n v="1185732"/>
    <x v="183"/>
    <x v="4"/>
    <x v="18"/>
    <x v="22"/>
    <x v="3"/>
    <n v="29"/>
    <x v="210"/>
    <x v="1986"/>
    <n v="1682"/>
    <n v="0.5"/>
    <x v="2"/>
    <x v="116"/>
  </r>
  <r>
    <x v="2"/>
    <n v="1185732"/>
    <x v="183"/>
    <x v="4"/>
    <x v="18"/>
    <x v="22"/>
    <x v="4"/>
    <n v="43"/>
    <x v="185"/>
    <x v="1470"/>
    <n v="2727.92"/>
    <n v="0.52"/>
    <x v="2"/>
    <x v="94"/>
  </r>
  <r>
    <x v="2"/>
    <n v="1185732"/>
    <x v="183"/>
    <x v="4"/>
    <x v="18"/>
    <x v="22"/>
    <x v="5"/>
    <n v="33"/>
    <x v="216"/>
    <x v="1616"/>
    <n v="3096.7200000000003"/>
    <n v="0.68"/>
    <x v="2"/>
    <x v="112"/>
  </r>
  <r>
    <x v="2"/>
    <n v="1185732"/>
    <x v="212"/>
    <x v="4"/>
    <x v="18"/>
    <x v="22"/>
    <x v="0"/>
    <n v="34"/>
    <x v="40"/>
    <x v="1987"/>
    <n v="4284"/>
    <n v="0.63"/>
    <x v="2"/>
    <x v="111"/>
  </r>
  <r>
    <x v="2"/>
    <n v="1185732"/>
    <x v="212"/>
    <x v="4"/>
    <x v="18"/>
    <x v="22"/>
    <x v="1"/>
    <n v="33"/>
    <x v="236"/>
    <x v="1988"/>
    <n v="2007.72"/>
    <n v="0.52"/>
    <x v="2"/>
    <x v="112"/>
  </r>
  <r>
    <x v="2"/>
    <n v="1185732"/>
    <x v="212"/>
    <x v="4"/>
    <x v="18"/>
    <x v="22"/>
    <x v="2"/>
    <n v="23"/>
    <x v="42"/>
    <x v="1049"/>
    <n v="1483.5"/>
    <n v="0.43"/>
    <x v="2"/>
    <x v="113"/>
  </r>
  <r>
    <x v="2"/>
    <n v="1185732"/>
    <x v="212"/>
    <x v="3"/>
    <x v="19"/>
    <x v="23"/>
    <x v="3"/>
    <n v="28"/>
    <x v="245"/>
    <x v="1989"/>
    <n v="1495.48"/>
    <n v="0.49"/>
    <x v="2"/>
    <x v="128"/>
  </r>
  <r>
    <x v="2"/>
    <n v="1185732"/>
    <x v="212"/>
    <x v="3"/>
    <x v="19"/>
    <x v="23"/>
    <x v="4"/>
    <n v="41"/>
    <x v="214"/>
    <x v="1469"/>
    <n v="2841.2999999999997"/>
    <n v="0.54999999999999993"/>
    <x v="2"/>
    <x v="87"/>
  </r>
  <r>
    <x v="2"/>
    <n v="1185732"/>
    <x v="212"/>
    <x v="3"/>
    <x v="19"/>
    <x v="23"/>
    <x v="5"/>
    <n v="33"/>
    <x v="216"/>
    <x v="1616"/>
    <n v="3051.1800000000003"/>
    <n v="0.67"/>
    <x v="2"/>
    <x v="112"/>
  </r>
  <r>
    <x v="2"/>
    <n v="1185732"/>
    <x v="220"/>
    <x v="3"/>
    <x v="19"/>
    <x v="23"/>
    <x v="0"/>
    <n v="34"/>
    <x v="97"/>
    <x v="1990"/>
    <n v="4479.84"/>
    <n v="0.61"/>
    <x v="2"/>
    <x v="111"/>
  </r>
  <r>
    <x v="2"/>
    <n v="1185732"/>
    <x v="220"/>
    <x v="3"/>
    <x v="19"/>
    <x v="23"/>
    <x v="1"/>
    <n v="32"/>
    <x v="214"/>
    <x v="1012"/>
    <n v="2177.2800000000002"/>
    <n v="0.54"/>
    <x v="2"/>
    <x v="114"/>
  </r>
  <r>
    <x v="2"/>
    <n v="1185732"/>
    <x v="220"/>
    <x v="3"/>
    <x v="19"/>
    <x v="23"/>
    <x v="2"/>
    <n v="25"/>
    <x v="168"/>
    <x v="1991"/>
    <n v="1240"/>
    <n v="0.4"/>
    <x v="2"/>
    <x v="130"/>
  </r>
  <r>
    <x v="2"/>
    <n v="1185732"/>
    <x v="220"/>
    <x v="3"/>
    <x v="19"/>
    <x v="23"/>
    <x v="3"/>
    <n v="29"/>
    <x v="250"/>
    <x v="1938"/>
    <n v="1266.72"/>
    <n v="0.48"/>
    <x v="2"/>
    <x v="116"/>
  </r>
  <r>
    <x v="2"/>
    <n v="1185732"/>
    <x v="220"/>
    <x v="3"/>
    <x v="19"/>
    <x v="23"/>
    <x v="4"/>
    <n v="43"/>
    <x v="198"/>
    <x v="1992"/>
    <n v="2101.84"/>
    <n v="0.52"/>
    <x v="2"/>
    <x v="94"/>
  </r>
  <r>
    <x v="2"/>
    <n v="1185732"/>
    <x v="220"/>
    <x v="3"/>
    <x v="19"/>
    <x v="23"/>
    <x v="5"/>
    <n v="33"/>
    <x v="231"/>
    <x v="1770"/>
    <n v="3256.11"/>
    <n v="0.69000000000000006"/>
    <x v="2"/>
    <x v="112"/>
  </r>
  <r>
    <x v="2"/>
    <n v="1185732"/>
    <x v="239"/>
    <x v="3"/>
    <x v="19"/>
    <x v="23"/>
    <x v="0"/>
    <n v="32"/>
    <x v="141"/>
    <x v="1993"/>
    <n v="3475.2"/>
    <n v="0.6"/>
    <x v="2"/>
    <x v="114"/>
  </r>
  <r>
    <x v="2"/>
    <n v="1185732"/>
    <x v="239"/>
    <x v="3"/>
    <x v="19"/>
    <x v="23"/>
    <x v="1"/>
    <n v="38"/>
    <x v="215"/>
    <x v="1247"/>
    <n v="2235.54"/>
    <n v="0.53"/>
    <x v="2"/>
    <x v="115"/>
  </r>
  <r>
    <x v="2"/>
    <n v="1185732"/>
    <x v="239"/>
    <x v="3"/>
    <x v="19"/>
    <x v="23"/>
    <x v="2"/>
    <n v="27"/>
    <x v="192"/>
    <x v="1994"/>
    <n v="1530.8999999999999"/>
    <n v="0.42"/>
    <x v="2"/>
    <x v="118"/>
  </r>
  <r>
    <x v="2"/>
    <n v="1185732"/>
    <x v="239"/>
    <x v="3"/>
    <x v="19"/>
    <x v="23"/>
    <x v="3"/>
    <n v="32"/>
    <x v="245"/>
    <x v="1995"/>
    <n v="1604.4799999999998"/>
    <n v="0.45999999999999996"/>
    <x v="2"/>
    <x v="114"/>
  </r>
  <r>
    <x v="2"/>
    <n v="1185732"/>
    <x v="239"/>
    <x v="3"/>
    <x v="19"/>
    <x v="23"/>
    <x v="4"/>
    <n v="45"/>
    <x v="196"/>
    <x v="1996"/>
    <n v="2700"/>
    <n v="0.5"/>
    <x v="2"/>
    <x v="96"/>
  </r>
  <r>
    <x v="2"/>
    <n v="1185732"/>
    <x v="239"/>
    <x v="3"/>
    <x v="19"/>
    <x v="23"/>
    <x v="5"/>
    <n v="37"/>
    <x v="152"/>
    <x v="1997"/>
    <n v="3880.5600000000004"/>
    <n v="0.69000000000000006"/>
    <x v="2"/>
    <x v="117"/>
  </r>
  <r>
    <x v="2"/>
    <n v="1185732"/>
    <x v="268"/>
    <x v="3"/>
    <x v="19"/>
    <x v="23"/>
    <x v="0"/>
    <n v="48"/>
    <x v="273"/>
    <x v="741"/>
    <n v="6060.96"/>
    <n v="0.61"/>
    <x v="2"/>
    <x v="92"/>
  </r>
  <r>
    <x v="2"/>
    <n v="1185732"/>
    <x v="268"/>
    <x v="3"/>
    <x v="19"/>
    <x v="23"/>
    <x v="1"/>
    <n v="47"/>
    <x v="42"/>
    <x v="871"/>
    <n v="3877.4999999999995"/>
    <n v="0.54999999999999993"/>
    <x v="2"/>
    <x v="85"/>
  </r>
  <r>
    <x v="2"/>
    <n v="1185732"/>
    <x v="268"/>
    <x v="3"/>
    <x v="19"/>
    <x v="23"/>
    <x v="2"/>
    <n v="44"/>
    <x v="247"/>
    <x v="1998"/>
    <n v="2340.8000000000002"/>
    <n v="0.4"/>
    <x v="2"/>
    <x v="90"/>
  </r>
  <r>
    <x v="2"/>
    <n v="1185732"/>
    <x v="268"/>
    <x v="3"/>
    <x v="19"/>
    <x v="23"/>
    <x v="3"/>
    <n v="42"/>
    <x v="214"/>
    <x v="1442"/>
    <n v="2646"/>
    <n v="0.5"/>
    <x v="2"/>
    <x v="119"/>
  </r>
  <r>
    <x v="2"/>
    <n v="1185732"/>
    <x v="268"/>
    <x v="3"/>
    <x v="19"/>
    <x v="23"/>
    <x v="4"/>
    <n v="52"/>
    <x v="168"/>
    <x v="1807"/>
    <n v="3417.44"/>
    <n v="0.53"/>
    <x v="2"/>
    <x v="107"/>
  </r>
  <r>
    <x v="2"/>
    <n v="1185732"/>
    <x v="268"/>
    <x v="3"/>
    <x v="19"/>
    <x v="23"/>
    <x v="5"/>
    <n v="55"/>
    <x v="42"/>
    <x v="1289"/>
    <n v="5775.0000000000009"/>
    <n v="0.70000000000000007"/>
    <x v="2"/>
    <x v="88"/>
  </r>
  <r>
    <x v="2"/>
    <n v="1185732"/>
    <x v="301"/>
    <x v="3"/>
    <x v="19"/>
    <x v="23"/>
    <x v="0"/>
    <n v="52"/>
    <x v="92"/>
    <x v="1999"/>
    <n v="6641.44"/>
    <n v="0.62"/>
    <x v="2"/>
    <x v="107"/>
  </r>
  <r>
    <x v="2"/>
    <n v="1185732"/>
    <x v="301"/>
    <x v="3"/>
    <x v="19"/>
    <x v="23"/>
    <x v="1"/>
    <n v="46"/>
    <x v="212"/>
    <x v="1308"/>
    <n v="4148.2800000000007"/>
    <n v="0.54"/>
    <x v="2"/>
    <x v="89"/>
  </r>
  <r>
    <x v="2"/>
    <n v="1185732"/>
    <x v="301"/>
    <x v="3"/>
    <x v="19"/>
    <x v="23"/>
    <x v="2"/>
    <n v="41"/>
    <x v="216"/>
    <x v="1307"/>
    <n v="2489.52"/>
    <n v="0.44"/>
    <x v="2"/>
    <x v="87"/>
  </r>
  <r>
    <x v="2"/>
    <n v="1185732"/>
    <x v="301"/>
    <x v="3"/>
    <x v="19"/>
    <x v="23"/>
    <x v="3"/>
    <n v="43"/>
    <x v="174"/>
    <x v="2000"/>
    <n v="3261.12"/>
    <n v="0.48"/>
    <x v="2"/>
    <x v="94"/>
  </r>
  <r>
    <x v="2"/>
    <n v="1185732"/>
    <x v="301"/>
    <x v="3"/>
    <x v="19"/>
    <x v="23"/>
    <x v="4"/>
    <n v="57"/>
    <x v="152"/>
    <x v="2001"/>
    <n v="4765.2"/>
    <n v="0.54999999999999993"/>
    <x v="2"/>
    <x v="126"/>
  </r>
  <r>
    <x v="2"/>
    <n v="1185732"/>
    <x v="301"/>
    <x v="3"/>
    <x v="19"/>
    <x v="23"/>
    <x v="5"/>
    <n v="60"/>
    <x v="138"/>
    <x v="2002"/>
    <n v="6591"/>
    <n v="0.65"/>
    <x v="2"/>
    <x v="106"/>
  </r>
  <r>
    <x v="2"/>
    <n v="1185732"/>
    <x v="329"/>
    <x v="3"/>
    <x v="19"/>
    <x v="23"/>
    <x v="0"/>
    <n v="57"/>
    <x v="37"/>
    <x v="1380"/>
    <n v="7695"/>
    <n v="0.6"/>
    <x v="2"/>
    <x v="126"/>
  </r>
  <r>
    <x v="2"/>
    <n v="1185732"/>
    <x v="329"/>
    <x v="3"/>
    <x v="19"/>
    <x v="23"/>
    <x v="1"/>
    <n v="53"/>
    <x v="133"/>
    <x v="2003"/>
    <n v="5108.67"/>
    <n v="0.51"/>
    <x v="2"/>
    <x v="102"/>
  </r>
  <r>
    <x v="2"/>
    <n v="1185732"/>
    <x v="329"/>
    <x v="3"/>
    <x v="19"/>
    <x v="23"/>
    <x v="2"/>
    <n v="46"/>
    <x v="217"/>
    <x v="2004"/>
    <n v="3581.0999999999995"/>
    <n v="0.44999999999999996"/>
    <x v="2"/>
    <x v="89"/>
  </r>
  <r>
    <x v="2"/>
    <n v="1185732"/>
    <x v="329"/>
    <x v="3"/>
    <x v="19"/>
    <x v="23"/>
    <x v="3"/>
    <n v="47"/>
    <x v="174"/>
    <x v="2005"/>
    <n v="3341.7"/>
    <n v="0.44999999999999996"/>
    <x v="2"/>
    <x v="85"/>
  </r>
  <r>
    <x v="2"/>
    <n v="1185732"/>
    <x v="329"/>
    <x v="3"/>
    <x v="19"/>
    <x v="23"/>
    <x v="4"/>
    <n v="54"/>
    <x v="231"/>
    <x v="2006"/>
    <n v="3938.2200000000003"/>
    <n v="0.51"/>
    <x v="2"/>
    <x v="99"/>
  </r>
  <r>
    <x v="2"/>
    <n v="1185732"/>
    <x v="329"/>
    <x v="3"/>
    <x v="19"/>
    <x v="23"/>
    <x v="5"/>
    <n v="62"/>
    <x v="124"/>
    <x v="1218"/>
    <n v="8983.8000000000011"/>
    <n v="0.69000000000000006"/>
    <x v="2"/>
    <x v="104"/>
  </r>
  <r>
    <x v="2"/>
    <n v="1185732"/>
    <x v="361"/>
    <x v="3"/>
    <x v="19"/>
    <x v="23"/>
    <x v="0"/>
    <n v="55"/>
    <x v="121"/>
    <x v="2007"/>
    <n v="9257.6"/>
    <n v="0.64"/>
    <x v="2"/>
    <x v="88"/>
  </r>
  <r>
    <x v="2"/>
    <n v="1185732"/>
    <x v="361"/>
    <x v="3"/>
    <x v="19"/>
    <x v="23"/>
    <x v="1"/>
    <n v="50"/>
    <x v="49"/>
    <x v="1361"/>
    <n v="4875"/>
    <n v="0.5"/>
    <x v="2"/>
    <x v="100"/>
  </r>
  <r>
    <x v="2"/>
    <n v="1185732"/>
    <x v="361"/>
    <x v="3"/>
    <x v="19"/>
    <x v="23"/>
    <x v="2"/>
    <n v="42"/>
    <x v="179"/>
    <x v="1236"/>
    <n v="2540.16"/>
    <n v="0.42"/>
    <x v="2"/>
    <x v="119"/>
  </r>
  <r>
    <x v="2"/>
    <n v="1185732"/>
    <x v="361"/>
    <x v="3"/>
    <x v="19"/>
    <x v="23"/>
    <x v="3"/>
    <n v="34"/>
    <x v="213"/>
    <x v="2008"/>
    <n v="2172.6"/>
    <n v="0.44999999999999996"/>
    <x v="2"/>
    <x v="111"/>
  </r>
  <r>
    <x v="2"/>
    <n v="1185732"/>
    <x v="361"/>
    <x v="3"/>
    <x v="19"/>
    <x v="23"/>
    <x v="4"/>
    <n v="42"/>
    <x v="192"/>
    <x v="1230"/>
    <n v="3005.1000000000004"/>
    <n v="0.53"/>
    <x v="2"/>
    <x v="119"/>
  </r>
  <r>
    <x v="2"/>
    <n v="1185732"/>
    <x v="361"/>
    <x v="3"/>
    <x v="19"/>
    <x v="23"/>
    <x v="5"/>
    <n v="45"/>
    <x v="129"/>
    <x v="1830"/>
    <n v="5385.6"/>
    <n v="0.68"/>
    <x v="2"/>
    <x v="96"/>
  </r>
  <r>
    <x v="2"/>
    <n v="1185732"/>
    <x v="391"/>
    <x v="3"/>
    <x v="19"/>
    <x v="23"/>
    <x v="0"/>
    <n v="42"/>
    <x v="136"/>
    <x v="853"/>
    <n v="6138.72"/>
    <n v="0.63"/>
    <x v="2"/>
    <x v="119"/>
  </r>
  <r>
    <x v="2"/>
    <n v="1185732"/>
    <x v="391"/>
    <x v="3"/>
    <x v="19"/>
    <x v="23"/>
    <x v="1"/>
    <n v="37"/>
    <x v="132"/>
    <x v="811"/>
    <n v="3283.38"/>
    <n v="0.51"/>
    <x v="2"/>
    <x v="117"/>
  </r>
  <r>
    <x v="2"/>
    <n v="1185732"/>
    <x v="391"/>
    <x v="3"/>
    <x v="19"/>
    <x v="23"/>
    <x v="2"/>
    <n v="34"/>
    <x v="57"/>
    <x v="2009"/>
    <n v="2070.6"/>
    <n v="0.42"/>
    <x v="2"/>
    <x v="111"/>
  </r>
  <r>
    <x v="2"/>
    <n v="1185732"/>
    <x v="391"/>
    <x v="3"/>
    <x v="19"/>
    <x v="23"/>
    <x v="3"/>
    <n v="34"/>
    <x v="164"/>
    <x v="1061"/>
    <n v="1820.6999999999998"/>
    <n v="0.44999999999999996"/>
    <x v="2"/>
    <x v="111"/>
  </r>
  <r>
    <x v="2"/>
    <n v="1185732"/>
    <x v="391"/>
    <x v="3"/>
    <x v="19"/>
    <x v="23"/>
    <x v="4"/>
    <n v="41"/>
    <x v="209"/>
    <x v="1186"/>
    <n v="2624"/>
    <n v="0.5"/>
    <x v="2"/>
    <x v="87"/>
  </r>
  <r>
    <x v="2"/>
    <n v="1185732"/>
    <x v="391"/>
    <x v="3"/>
    <x v="19"/>
    <x v="23"/>
    <x v="5"/>
    <n v="48"/>
    <x v="217"/>
    <x v="2010"/>
    <n v="5397.6"/>
    <n v="0.65"/>
    <x v="2"/>
    <x v="92"/>
  </r>
  <r>
    <x v="2"/>
    <n v="1185732"/>
    <x v="423"/>
    <x v="3"/>
    <x v="19"/>
    <x v="23"/>
    <x v="0"/>
    <n v="49"/>
    <x v="37"/>
    <x v="982"/>
    <n v="6725.25"/>
    <n v="0.61"/>
    <x v="2"/>
    <x v="98"/>
  </r>
  <r>
    <x v="2"/>
    <n v="1185732"/>
    <x v="423"/>
    <x v="3"/>
    <x v="19"/>
    <x v="23"/>
    <x v="1"/>
    <n v="37"/>
    <x v="212"/>
    <x v="2011"/>
    <n v="3151.29"/>
    <n v="0.51"/>
    <x v="2"/>
    <x v="117"/>
  </r>
  <r>
    <x v="2"/>
    <n v="1185732"/>
    <x v="423"/>
    <x v="3"/>
    <x v="19"/>
    <x v="23"/>
    <x v="2"/>
    <n v="37"/>
    <x v="248"/>
    <x v="1103"/>
    <n v="2047.9499999999998"/>
    <n v="0.44999999999999996"/>
    <x v="2"/>
    <x v="117"/>
  </r>
  <r>
    <x v="2"/>
    <n v="1185732"/>
    <x v="423"/>
    <x v="3"/>
    <x v="19"/>
    <x v="23"/>
    <x v="3"/>
    <n v="38"/>
    <x v="210"/>
    <x v="1942"/>
    <n v="2204"/>
    <n v="0.5"/>
    <x v="2"/>
    <x v="115"/>
  </r>
  <r>
    <x v="2"/>
    <n v="1185732"/>
    <x v="423"/>
    <x v="3"/>
    <x v="19"/>
    <x v="23"/>
    <x v="4"/>
    <n v="48"/>
    <x v="205"/>
    <x v="1251"/>
    <n v="2956.7999999999997"/>
    <n v="0.54999999999999993"/>
    <x v="2"/>
    <x v="92"/>
  </r>
  <r>
    <x v="2"/>
    <n v="1185732"/>
    <x v="423"/>
    <x v="3"/>
    <x v="19"/>
    <x v="23"/>
    <x v="5"/>
    <n v="52"/>
    <x v="251"/>
    <x v="2012"/>
    <n v="4986.8"/>
    <n v="0.70000000000000007"/>
    <x v="2"/>
    <x v="107"/>
  </r>
  <r>
    <x v="2"/>
    <n v="1185732"/>
    <x v="453"/>
    <x v="3"/>
    <x v="19"/>
    <x v="23"/>
    <x v="0"/>
    <n v="49"/>
    <x v="130"/>
    <x v="870"/>
    <n v="6050.52"/>
    <n v="0.63"/>
    <x v="2"/>
    <x v="98"/>
  </r>
  <r>
    <x v="2"/>
    <n v="1185732"/>
    <x v="453"/>
    <x v="3"/>
    <x v="19"/>
    <x v="23"/>
    <x v="1"/>
    <n v="42"/>
    <x v="57"/>
    <x v="2013"/>
    <n v="3349.4999999999995"/>
    <n v="0.54999999999999993"/>
    <x v="2"/>
    <x v="119"/>
  </r>
  <r>
    <x v="2"/>
    <n v="1185732"/>
    <x v="453"/>
    <x v="3"/>
    <x v="19"/>
    <x v="23"/>
    <x v="2"/>
    <n v="43"/>
    <x v="196"/>
    <x v="2014"/>
    <n v="2321.9999999999995"/>
    <n v="0.44999999999999996"/>
    <x v="2"/>
    <x v="94"/>
  </r>
  <r>
    <x v="2"/>
    <n v="1185732"/>
    <x v="453"/>
    <x v="3"/>
    <x v="19"/>
    <x v="23"/>
    <x v="3"/>
    <n v="41"/>
    <x v="216"/>
    <x v="1307"/>
    <n v="2772.42"/>
    <n v="0.49"/>
    <x v="2"/>
    <x v="87"/>
  </r>
  <r>
    <x v="2"/>
    <n v="1185732"/>
    <x v="453"/>
    <x v="3"/>
    <x v="19"/>
    <x v="23"/>
    <x v="4"/>
    <n v="59"/>
    <x v="214"/>
    <x v="2015"/>
    <n v="4088.6999999999994"/>
    <n v="0.54999999999999993"/>
    <x v="2"/>
    <x v="95"/>
  </r>
  <r>
    <x v="2"/>
    <n v="1185732"/>
    <x v="453"/>
    <x v="3"/>
    <x v="19"/>
    <x v="23"/>
    <x v="5"/>
    <n v="59"/>
    <x v="138"/>
    <x v="1560"/>
    <n v="6879.9900000000007"/>
    <n v="0.69000000000000006"/>
    <x v="2"/>
    <x v="95"/>
  </r>
  <r>
    <x v="2"/>
    <n v="1185732"/>
    <x v="482"/>
    <x v="3"/>
    <x v="19"/>
    <x v="23"/>
    <x v="0"/>
    <n v="55"/>
    <x v="128"/>
    <x v="2016"/>
    <n v="8555.25"/>
    <n v="0.61"/>
    <x v="2"/>
    <x v="88"/>
  </r>
  <r>
    <x v="2"/>
    <n v="1185732"/>
    <x v="482"/>
    <x v="3"/>
    <x v="19"/>
    <x v="23"/>
    <x v="1"/>
    <n v="46"/>
    <x v="129"/>
    <x v="971"/>
    <n v="4290.88"/>
    <n v="0.53"/>
    <x v="2"/>
    <x v="89"/>
  </r>
  <r>
    <x v="0"/>
    <n v="1185732"/>
    <x v="482"/>
    <x v="3"/>
    <x v="19"/>
    <x v="23"/>
    <x v="2"/>
    <n v="48"/>
    <x v="137"/>
    <x v="2017"/>
    <n v="3628.7999999999997"/>
    <n v="0.44999999999999996"/>
    <x v="2"/>
    <x v="92"/>
  </r>
  <r>
    <x v="0"/>
    <n v="1185732"/>
    <x v="482"/>
    <x v="3"/>
    <x v="19"/>
    <x v="23"/>
    <x v="3"/>
    <n v="48"/>
    <x v="216"/>
    <x v="2018"/>
    <n v="3179.52"/>
    <n v="0.48"/>
    <x v="2"/>
    <x v="92"/>
  </r>
  <r>
    <x v="0"/>
    <n v="1185732"/>
    <x v="482"/>
    <x v="3"/>
    <x v="19"/>
    <x v="23"/>
    <x v="4"/>
    <n v="55"/>
    <x v="231"/>
    <x v="2019"/>
    <n v="4089.8"/>
    <n v="0.52"/>
    <x v="2"/>
    <x v="88"/>
  </r>
  <r>
    <x v="0"/>
    <n v="1185732"/>
    <x v="482"/>
    <x v="3"/>
    <x v="19"/>
    <x v="23"/>
    <x v="5"/>
    <n v="59"/>
    <x v="134"/>
    <x v="1743"/>
    <n v="6251.05"/>
    <n v="0.65"/>
    <x v="2"/>
    <x v="95"/>
  </r>
  <r>
    <x v="0"/>
    <n v="1185732"/>
    <x v="182"/>
    <x v="3"/>
    <x v="19"/>
    <x v="23"/>
    <x v="0"/>
    <n v="27"/>
    <x v="163"/>
    <x v="1297"/>
    <n v="2106"/>
    <n v="0.5"/>
    <x v="2"/>
    <x v="118"/>
  </r>
  <r>
    <x v="0"/>
    <n v="1185732"/>
    <x v="182"/>
    <x v="3"/>
    <x v="19"/>
    <x v="23"/>
    <x v="1"/>
    <n v="29"/>
    <x v="248"/>
    <x v="2020"/>
    <n v="1676.49"/>
    <n v="0.47"/>
    <x v="2"/>
    <x v="116"/>
  </r>
  <r>
    <x v="0"/>
    <n v="1185732"/>
    <x v="182"/>
    <x v="3"/>
    <x v="19"/>
    <x v="23"/>
    <x v="2"/>
    <n v="19"/>
    <x v="248"/>
    <x v="2021"/>
    <n v="1051.6499999999999"/>
    <n v="0.44999999999999996"/>
    <x v="2"/>
    <x v="131"/>
  </r>
  <r>
    <x v="0"/>
    <n v="1185732"/>
    <x v="182"/>
    <x v="3"/>
    <x v="19"/>
    <x v="23"/>
    <x v="3"/>
    <n v="24"/>
    <x v="169"/>
    <x v="1041"/>
    <n v="960.96"/>
    <n v="0.52"/>
    <x v="2"/>
    <x v="110"/>
  </r>
  <r>
    <x v="0"/>
    <n v="1185732"/>
    <x v="182"/>
    <x v="3"/>
    <x v="19"/>
    <x v="23"/>
    <x v="4"/>
    <n v="39"/>
    <x v="230"/>
    <x v="1299"/>
    <n v="1872.78"/>
    <n v="0.49"/>
    <x v="2"/>
    <x v="93"/>
  </r>
  <r>
    <x v="0"/>
    <n v="1185732"/>
    <x v="182"/>
    <x v="3"/>
    <x v="19"/>
    <x v="23"/>
    <x v="5"/>
    <n v="29"/>
    <x v="248"/>
    <x v="2020"/>
    <n v="2247.21"/>
    <n v="0.63"/>
    <x v="2"/>
    <x v="116"/>
  </r>
  <r>
    <x v="0"/>
    <n v="1185732"/>
    <x v="213"/>
    <x v="3"/>
    <x v="19"/>
    <x v="23"/>
    <x v="0"/>
    <n v="29"/>
    <x v="131"/>
    <x v="1064"/>
    <n v="2797.34"/>
    <n v="0.53"/>
    <x v="2"/>
    <x v="116"/>
  </r>
  <r>
    <x v="0"/>
    <n v="1185732"/>
    <x v="213"/>
    <x v="3"/>
    <x v="19"/>
    <x v="23"/>
    <x v="1"/>
    <n v="28"/>
    <x v="198"/>
    <x v="1023"/>
    <n v="1289.68"/>
    <n v="0.49"/>
    <x v="2"/>
    <x v="128"/>
  </r>
  <r>
    <x v="0"/>
    <n v="1185732"/>
    <x v="213"/>
    <x v="3"/>
    <x v="19"/>
    <x v="23"/>
    <x v="2"/>
    <n v="19"/>
    <x v="161"/>
    <x v="2022"/>
    <n v="966.14999999999986"/>
    <n v="0.44999999999999996"/>
    <x v="2"/>
    <x v="131"/>
  </r>
  <r>
    <x v="0"/>
    <n v="1185732"/>
    <x v="213"/>
    <x v="3"/>
    <x v="20"/>
    <x v="24"/>
    <x v="3"/>
    <n v="24"/>
    <x v="227"/>
    <x v="2023"/>
    <n v="873.6"/>
    <n v="0.52"/>
    <x v="2"/>
    <x v="110"/>
  </r>
  <r>
    <x v="0"/>
    <n v="1185732"/>
    <x v="213"/>
    <x v="3"/>
    <x v="20"/>
    <x v="24"/>
    <x v="4"/>
    <n v="38"/>
    <x v="246"/>
    <x v="1486"/>
    <n v="1504.8"/>
    <n v="0.44999999999999996"/>
    <x v="2"/>
    <x v="115"/>
  </r>
  <r>
    <x v="0"/>
    <n v="1185732"/>
    <x v="213"/>
    <x v="3"/>
    <x v="20"/>
    <x v="24"/>
    <x v="5"/>
    <n v="28"/>
    <x v="196"/>
    <x v="1597"/>
    <n v="2116.8000000000002"/>
    <n v="0.63"/>
    <x v="2"/>
    <x v="128"/>
  </r>
  <r>
    <x v="0"/>
    <n v="1185732"/>
    <x v="222"/>
    <x v="3"/>
    <x v="20"/>
    <x v="24"/>
    <x v="0"/>
    <n v="34"/>
    <x v="274"/>
    <x v="1199"/>
    <n v="3225.2400000000002"/>
    <n v="0.51"/>
    <x v="2"/>
    <x v="111"/>
  </r>
  <r>
    <x v="0"/>
    <n v="1185732"/>
    <x v="222"/>
    <x v="3"/>
    <x v="20"/>
    <x v="24"/>
    <x v="1"/>
    <n v="34"/>
    <x v="237"/>
    <x v="1431"/>
    <n v="1331.1"/>
    <n v="0.44999999999999996"/>
    <x v="2"/>
    <x v="111"/>
  </r>
  <r>
    <x v="0"/>
    <n v="1185732"/>
    <x v="222"/>
    <x v="3"/>
    <x v="20"/>
    <x v="24"/>
    <x v="2"/>
    <n v="23"/>
    <x v="60"/>
    <x v="2024"/>
    <n v="1005.0999999999999"/>
    <n v="0.45999999999999996"/>
    <x v="2"/>
    <x v="113"/>
  </r>
  <r>
    <x v="0"/>
    <n v="1185732"/>
    <x v="222"/>
    <x v="3"/>
    <x v="20"/>
    <x v="24"/>
    <x v="3"/>
    <n v="28"/>
    <x v="190"/>
    <x v="1005"/>
    <n v="771.12"/>
    <n v="0.51"/>
    <x v="2"/>
    <x v="128"/>
  </r>
  <r>
    <x v="0"/>
    <n v="1185732"/>
    <x v="222"/>
    <x v="3"/>
    <x v="20"/>
    <x v="24"/>
    <x v="4"/>
    <n v="41"/>
    <x v="41"/>
    <x v="1491"/>
    <n v="1506.75"/>
    <n v="0.49"/>
    <x v="2"/>
    <x v="87"/>
  </r>
  <r>
    <x v="0"/>
    <n v="1185732"/>
    <x v="222"/>
    <x v="3"/>
    <x v="20"/>
    <x v="24"/>
    <x v="5"/>
    <n v="34"/>
    <x v="240"/>
    <x v="2025"/>
    <n v="2254.2000000000003"/>
    <n v="0.65"/>
    <x v="2"/>
    <x v="111"/>
  </r>
  <r>
    <x v="0"/>
    <n v="1185732"/>
    <x v="241"/>
    <x v="3"/>
    <x v="20"/>
    <x v="24"/>
    <x v="0"/>
    <n v="33"/>
    <x v="179"/>
    <x v="2026"/>
    <n v="2471.04"/>
    <n v="0.52"/>
    <x v="2"/>
    <x v="112"/>
  </r>
  <r>
    <x v="0"/>
    <n v="1185732"/>
    <x v="241"/>
    <x v="3"/>
    <x v="20"/>
    <x v="24"/>
    <x v="1"/>
    <n v="27"/>
    <x v="249"/>
    <x v="1121"/>
    <n v="952.56"/>
    <n v="0.49"/>
    <x v="2"/>
    <x v="118"/>
  </r>
  <r>
    <x v="0"/>
    <n v="1185732"/>
    <x v="241"/>
    <x v="3"/>
    <x v="20"/>
    <x v="24"/>
    <x v="2"/>
    <n v="18"/>
    <x v="170"/>
    <x v="2027"/>
    <n v="732.06"/>
    <n v="0.49"/>
    <x v="2"/>
    <x v="129"/>
  </r>
  <r>
    <x v="0"/>
    <n v="1185732"/>
    <x v="241"/>
    <x v="3"/>
    <x v="20"/>
    <x v="24"/>
    <x v="3"/>
    <n v="23"/>
    <x v="239"/>
    <x v="2028"/>
    <n v="621.92000000000007"/>
    <n v="0.52"/>
    <x v="2"/>
    <x v="113"/>
  </r>
  <r>
    <x v="0"/>
    <n v="1185732"/>
    <x v="241"/>
    <x v="3"/>
    <x v="20"/>
    <x v="24"/>
    <x v="4"/>
    <n v="36"/>
    <x v="188"/>
    <x v="1021"/>
    <n v="1053"/>
    <n v="0.44999999999999996"/>
    <x v="2"/>
    <x v="86"/>
  </r>
  <r>
    <x v="0"/>
    <n v="1185732"/>
    <x v="241"/>
    <x v="3"/>
    <x v="20"/>
    <x v="24"/>
    <x v="5"/>
    <n v="28"/>
    <x v="193"/>
    <x v="1454"/>
    <n v="1793.3999999999999"/>
    <n v="0.61"/>
    <x v="2"/>
    <x v="128"/>
  </r>
  <r>
    <x v="0"/>
    <n v="1185732"/>
    <x v="272"/>
    <x v="3"/>
    <x v="20"/>
    <x v="24"/>
    <x v="0"/>
    <n v="39"/>
    <x v="263"/>
    <x v="2029"/>
    <n v="3580.2000000000003"/>
    <n v="0.51"/>
    <x v="2"/>
    <x v="93"/>
  </r>
  <r>
    <x v="0"/>
    <n v="1185732"/>
    <x v="272"/>
    <x v="3"/>
    <x v="20"/>
    <x v="24"/>
    <x v="1"/>
    <n v="34"/>
    <x v="246"/>
    <x v="1128"/>
    <n v="1406.24"/>
    <n v="0.47"/>
    <x v="2"/>
    <x v="111"/>
  </r>
  <r>
    <x v="0"/>
    <n v="1185732"/>
    <x v="272"/>
    <x v="3"/>
    <x v="20"/>
    <x v="24"/>
    <x v="2"/>
    <n v="29"/>
    <x v="237"/>
    <x v="2030"/>
    <n v="1160.58"/>
    <n v="0.45999999999999996"/>
    <x v="2"/>
    <x v="116"/>
  </r>
  <r>
    <x v="0"/>
    <n v="1185732"/>
    <x v="272"/>
    <x v="3"/>
    <x v="20"/>
    <x v="24"/>
    <x v="3"/>
    <n v="29"/>
    <x v="188"/>
    <x v="2031"/>
    <n v="1036.75"/>
    <n v="0.55000000000000004"/>
    <x v="2"/>
    <x v="116"/>
  </r>
  <r>
    <x v="0"/>
    <n v="1185732"/>
    <x v="272"/>
    <x v="3"/>
    <x v="20"/>
    <x v="24"/>
    <x v="4"/>
    <n v="44"/>
    <x v="227"/>
    <x v="2032"/>
    <n v="1478.3999999999999"/>
    <n v="0.48"/>
    <x v="2"/>
    <x v="90"/>
  </r>
  <r>
    <x v="0"/>
    <n v="1185732"/>
    <x v="272"/>
    <x v="3"/>
    <x v="20"/>
    <x v="24"/>
    <x v="5"/>
    <n v="45"/>
    <x v="193"/>
    <x v="2033"/>
    <n v="2835"/>
    <n v="0.6"/>
    <x v="2"/>
    <x v="96"/>
  </r>
  <r>
    <x v="0"/>
    <n v="1185732"/>
    <x v="302"/>
    <x v="3"/>
    <x v="20"/>
    <x v="24"/>
    <x v="0"/>
    <n v="32"/>
    <x v="137"/>
    <x v="1251"/>
    <n v="2903.04"/>
    <n v="0.54"/>
    <x v="2"/>
    <x v="114"/>
  </r>
  <r>
    <x v="0"/>
    <n v="1185732"/>
    <x v="302"/>
    <x v="3"/>
    <x v="20"/>
    <x v="24"/>
    <x v="1"/>
    <n v="27"/>
    <x v="250"/>
    <x v="1680"/>
    <n v="1130.2199999999998"/>
    <n v="0.45999999999999996"/>
    <x v="2"/>
    <x v="118"/>
  </r>
  <r>
    <x v="0"/>
    <n v="1185732"/>
    <x v="302"/>
    <x v="3"/>
    <x v="20"/>
    <x v="24"/>
    <x v="2"/>
    <n v="23"/>
    <x v="161"/>
    <x v="2034"/>
    <n v="1273.51"/>
    <n v="0.49"/>
    <x v="2"/>
    <x v="113"/>
  </r>
  <r>
    <x v="0"/>
    <n v="1185732"/>
    <x v="302"/>
    <x v="3"/>
    <x v="20"/>
    <x v="24"/>
    <x v="3"/>
    <n v="23"/>
    <x v="250"/>
    <x v="2035"/>
    <n v="1046.5"/>
    <n v="0.5"/>
    <x v="2"/>
    <x v="113"/>
  </r>
  <r>
    <x v="0"/>
    <n v="1185732"/>
    <x v="302"/>
    <x v="3"/>
    <x v="20"/>
    <x v="24"/>
    <x v="4"/>
    <n v="38"/>
    <x v="240"/>
    <x v="1974"/>
    <n v="1744.1999999999998"/>
    <n v="0.44999999999999996"/>
    <x v="2"/>
    <x v="115"/>
  </r>
  <r>
    <x v="0"/>
    <n v="1185732"/>
    <x v="302"/>
    <x v="3"/>
    <x v="20"/>
    <x v="24"/>
    <x v="5"/>
    <n v="42"/>
    <x v="213"/>
    <x v="2036"/>
    <n v="3876.6"/>
    <n v="0.65"/>
    <x v="2"/>
    <x v="119"/>
  </r>
  <r>
    <x v="0"/>
    <n v="1185732"/>
    <x v="331"/>
    <x v="3"/>
    <x v="20"/>
    <x v="24"/>
    <x v="0"/>
    <n v="36"/>
    <x v="126"/>
    <x v="1205"/>
    <n v="4019.4000000000005"/>
    <n v="0.55000000000000004"/>
    <x v="2"/>
    <x v="86"/>
  </r>
  <r>
    <x v="0"/>
    <n v="1185732"/>
    <x v="331"/>
    <x v="3"/>
    <x v="20"/>
    <x v="24"/>
    <x v="1"/>
    <n v="33"/>
    <x v="242"/>
    <x v="2037"/>
    <n v="2016.3"/>
    <n v="0.47"/>
    <x v="2"/>
    <x v="112"/>
  </r>
  <r>
    <x v="0"/>
    <n v="1185732"/>
    <x v="331"/>
    <x v="3"/>
    <x v="20"/>
    <x v="24"/>
    <x v="2"/>
    <n v="29"/>
    <x v="209"/>
    <x v="1067"/>
    <n v="1707.52"/>
    <n v="0.45999999999999996"/>
    <x v="2"/>
    <x v="116"/>
  </r>
  <r>
    <x v="0"/>
    <n v="1185732"/>
    <x v="331"/>
    <x v="3"/>
    <x v="20"/>
    <x v="24"/>
    <x v="3"/>
    <n v="29"/>
    <x v="253"/>
    <x v="2038"/>
    <n v="1552.3700000000001"/>
    <n v="0.53"/>
    <x v="2"/>
    <x v="116"/>
  </r>
  <r>
    <x v="0"/>
    <n v="1185732"/>
    <x v="331"/>
    <x v="3"/>
    <x v="20"/>
    <x v="24"/>
    <x v="4"/>
    <n v="37"/>
    <x v="198"/>
    <x v="1057"/>
    <n v="1704.22"/>
    <n v="0.49"/>
    <x v="2"/>
    <x v="117"/>
  </r>
  <r>
    <x v="0"/>
    <n v="1185732"/>
    <x v="331"/>
    <x v="3"/>
    <x v="20"/>
    <x v="24"/>
    <x v="5"/>
    <n v="41"/>
    <x v="160"/>
    <x v="933"/>
    <n v="4001.6"/>
    <n v="0.61"/>
    <x v="2"/>
    <x v="87"/>
  </r>
  <r>
    <x v="0"/>
    <n v="1185732"/>
    <x v="363"/>
    <x v="3"/>
    <x v="20"/>
    <x v="24"/>
    <x v="0"/>
    <n v="38"/>
    <x v="126"/>
    <x v="827"/>
    <n v="3857"/>
    <n v="0.5"/>
    <x v="2"/>
    <x v="115"/>
  </r>
  <r>
    <x v="0"/>
    <n v="1185732"/>
    <x v="363"/>
    <x v="3"/>
    <x v="20"/>
    <x v="24"/>
    <x v="1"/>
    <n v="38"/>
    <x v="231"/>
    <x v="1927"/>
    <n v="2499.64"/>
    <n v="0.45999999999999996"/>
    <x v="2"/>
    <x v="115"/>
  </r>
  <r>
    <x v="0"/>
    <n v="1185732"/>
    <x v="363"/>
    <x v="3"/>
    <x v="20"/>
    <x v="24"/>
    <x v="2"/>
    <n v="32"/>
    <x v="196"/>
    <x v="1153"/>
    <n v="1766.3999999999999"/>
    <n v="0.45999999999999996"/>
    <x v="2"/>
    <x v="114"/>
  </r>
  <r>
    <x v="0"/>
    <n v="1185732"/>
    <x v="363"/>
    <x v="3"/>
    <x v="20"/>
    <x v="24"/>
    <x v="3"/>
    <n v="24"/>
    <x v="250"/>
    <x v="1140"/>
    <n v="1201.2"/>
    <n v="0.55000000000000004"/>
    <x v="2"/>
    <x v="110"/>
  </r>
  <r>
    <x v="0"/>
    <n v="1185732"/>
    <x v="363"/>
    <x v="3"/>
    <x v="20"/>
    <x v="24"/>
    <x v="4"/>
    <n v="34"/>
    <x v="194"/>
    <x v="2039"/>
    <n v="1294.3799999999999"/>
    <n v="0.47"/>
    <x v="2"/>
    <x v="111"/>
  </r>
  <r>
    <x v="0"/>
    <n v="1185732"/>
    <x v="363"/>
    <x v="3"/>
    <x v="20"/>
    <x v="24"/>
    <x v="5"/>
    <n v="36"/>
    <x v="209"/>
    <x v="2040"/>
    <n v="2995.2000000000003"/>
    <n v="0.65"/>
    <x v="2"/>
    <x v="86"/>
  </r>
  <r>
    <x v="0"/>
    <n v="1185732"/>
    <x v="395"/>
    <x v="3"/>
    <x v="20"/>
    <x v="24"/>
    <x v="0"/>
    <n v="32"/>
    <x v="132"/>
    <x v="1426"/>
    <n v="2784"/>
    <n v="0.5"/>
    <x v="2"/>
    <x v="114"/>
  </r>
  <r>
    <x v="0"/>
    <n v="1185732"/>
    <x v="395"/>
    <x v="3"/>
    <x v="20"/>
    <x v="24"/>
    <x v="1"/>
    <n v="28"/>
    <x v="38"/>
    <x v="1752"/>
    <n v="1316"/>
    <n v="0.47"/>
    <x v="2"/>
    <x v="128"/>
  </r>
  <r>
    <x v="0"/>
    <n v="1185732"/>
    <x v="395"/>
    <x v="3"/>
    <x v="20"/>
    <x v="24"/>
    <x v="2"/>
    <n v="14"/>
    <x v="41"/>
    <x v="2041"/>
    <n v="514.5"/>
    <n v="0.49"/>
    <x v="2"/>
    <x v="146"/>
  </r>
  <r>
    <x v="0"/>
    <n v="1185732"/>
    <x v="395"/>
    <x v="3"/>
    <x v="20"/>
    <x v="24"/>
    <x v="3"/>
    <n v="14"/>
    <x v="170"/>
    <x v="2042"/>
    <n v="615.86"/>
    <n v="0.53"/>
    <x v="2"/>
    <x v="146"/>
  </r>
  <r>
    <x v="0"/>
    <n v="1185732"/>
    <x v="395"/>
    <x v="3"/>
    <x v="20"/>
    <x v="24"/>
    <x v="4"/>
    <n v="23"/>
    <x v="169"/>
    <x v="2043"/>
    <n v="832.37"/>
    <n v="0.47"/>
    <x v="2"/>
    <x v="113"/>
  </r>
  <r>
    <x v="0"/>
    <n v="1185732"/>
    <x v="395"/>
    <x v="3"/>
    <x v="20"/>
    <x v="24"/>
    <x v="5"/>
    <n v="28"/>
    <x v="60"/>
    <x v="2044"/>
    <n v="1702.4"/>
    <n v="0.64"/>
    <x v="2"/>
    <x v="128"/>
  </r>
  <r>
    <x v="0"/>
    <n v="1185732"/>
    <x v="424"/>
    <x v="3"/>
    <x v="20"/>
    <x v="24"/>
    <x v="0"/>
    <n v="34"/>
    <x v="165"/>
    <x v="1902"/>
    <n v="2271.54"/>
    <n v="0.51"/>
    <x v="2"/>
    <x v="111"/>
  </r>
  <r>
    <x v="0"/>
    <n v="1185732"/>
    <x v="424"/>
    <x v="3"/>
    <x v="20"/>
    <x v="24"/>
    <x v="1"/>
    <n v="24"/>
    <x v="250"/>
    <x v="1140"/>
    <n v="1092"/>
    <n v="0.5"/>
    <x v="2"/>
    <x v="110"/>
  </r>
  <r>
    <x v="0"/>
    <n v="1185732"/>
    <x v="424"/>
    <x v="3"/>
    <x v="20"/>
    <x v="24"/>
    <x v="2"/>
    <n v="23"/>
    <x v="201"/>
    <x v="2045"/>
    <n v="805.92"/>
    <n v="0.48"/>
    <x v="2"/>
    <x v="113"/>
  </r>
  <r>
    <x v="0"/>
    <n v="1185732"/>
    <x v="424"/>
    <x v="3"/>
    <x v="20"/>
    <x v="24"/>
    <x v="3"/>
    <n v="23"/>
    <x v="229"/>
    <x v="2046"/>
    <n v="678.5"/>
    <n v="0.5"/>
    <x v="2"/>
    <x v="113"/>
  </r>
  <r>
    <x v="0"/>
    <n v="1185732"/>
    <x v="424"/>
    <x v="3"/>
    <x v="20"/>
    <x v="24"/>
    <x v="4"/>
    <n v="32"/>
    <x v="181"/>
    <x v="1569"/>
    <n v="1022.7199999999999"/>
    <n v="0.47"/>
    <x v="2"/>
    <x v="114"/>
  </r>
  <r>
    <x v="0"/>
    <n v="1185732"/>
    <x v="424"/>
    <x v="3"/>
    <x v="20"/>
    <x v="24"/>
    <x v="5"/>
    <n v="38"/>
    <x v="246"/>
    <x v="1486"/>
    <n v="2140.16"/>
    <n v="0.64"/>
    <x v="2"/>
    <x v="115"/>
  </r>
  <r>
    <x v="0"/>
    <n v="1185732"/>
    <x v="455"/>
    <x v="3"/>
    <x v="20"/>
    <x v="24"/>
    <x v="0"/>
    <n v="34"/>
    <x v="42"/>
    <x v="2047"/>
    <n v="2601"/>
    <n v="0.51"/>
    <x v="2"/>
    <x v="111"/>
  </r>
  <r>
    <x v="0"/>
    <n v="1185732"/>
    <x v="455"/>
    <x v="3"/>
    <x v="20"/>
    <x v="24"/>
    <x v="1"/>
    <n v="23"/>
    <x v="246"/>
    <x v="2048"/>
    <n v="910.8"/>
    <n v="0.44999999999999996"/>
    <x v="2"/>
    <x v="113"/>
  </r>
  <r>
    <x v="0"/>
    <n v="1185732"/>
    <x v="455"/>
    <x v="3"/>
    <x v="20"/>
    <x v="24"/>
    <x v="2"/>
    <n v="23"/>
    <x v="232"/>
    <x v="2049"/>
    <n v="901.6"/>
    <n v="0.49"/>
    <x v="2"/>
    <x v="113"/>
  </r>
  <r>
    <x v="0"/>
    <n v="1185732"/>
    <x v="455"/>
    <x v="3"/>
    <x v="20"/>
    <x v="24"/>
    <x v="3"/>
    <n v="23"/>
    <x v="246"/>
    <x v="2048"/>
    <n v="1052.48"/>
    <n v="0.52"/>
    <x v="2"/>
    <x v="113"/>
  </r>
  <r>
    <x v="0"/>
    <n v="1185732"/>
    <x v="455"/>
    <x v="3"/>
    <x v="20"/>
    <x v="24"/>
    <x v="4"/>
    <n v="43"/>
    <x v="194"/>
    <x v="1020"/>
    <n v="1671.84"/>
    <n v="0.48"/>
    <x v="2"/>
    <x v="94"/>
  </r>
  <r>
    <x v="0"/>
    <n v="1185732"/>
    <x v="455"/>
    <x v="3"/>
    <x v="20"/>
    <x v="24"/>
    <x v="5"/>
    <n v="48"/>
    <x v="243"/>
    <x v="1052"/>
    <n v="3265.92"/>
    <n v="0.63"/>
    <x v="2"/>
    <x v="92"/>
  </r>
  <r>
    <x v="0"/>
    <n v="1185732"/>
    <x v="484"/>
    <x v="3"/>
    <x v="20"/>
    <x v="24"/>
    <x v="0"/>
    <n v="41"/>
    <x v="134"/>
    <x v="2050"/>
    <n v="3475.1600000000003"/>
    <n v="0.52"/>
    <x v="2"/>
    <x v="87"/>
  </r>
  <r>
    <x v="0"/>
    <n v="1185732"/>
    <x v="484"/>
    <x v="3"/>
    <x v="20"/>
    <x v="24"/>
    <x v="1"/>
    <n v="32"/>
    <x v="161"/>
    <x v="2051"/>
    <n v="1735.6799999999998"/>
    <n v="0.48"/>
    <x v="2"/>
    <x v="114"/>
  </r>
  <r>
    <x v="3"/>
    <n v="1185732"/>
    <x v="484"/>
    <x v="3"/>
    <x v="20"/>
    <x v="24"/>
    <x v="2"/>
    <n v="32"/>
    <x v="196"/>
    <x v="1153"/>
    <n v="1804.8"/>
    <n v="0.47"/>
    <x v="2"/>
    <x v="114"/>
  </r>
  <r>
    <x v="3"/>
    <n v="1185732"/>
    <x v="484"/>
    <x v="3"/>
    <x v="20"/>
    <x v="24"/>
    <x v="3"/>
    <n v="34"/>
    <x v="246"/>
    <x v="1128"/>
    <n v="1555.8400000000001"/>
    <n v="0.52"/>
    <x v="2"/>
    <x v="111"/>
  </r>
  <r>
    <x v="3"/>
    <n v="1185732"/>
    <x v="484"/>
    <x v="3"/>
    <x v="20"/>
    <x v="24"/>
    <x v="4"/>
    <n v="42"/>
    <x v="246"/>
    <x v="1683"/>
    <n v="1848"/>
    <n v="0.5"/>
    <x v="2"/>
    <x v="119"/>
  </r>
  <r>
    <x v="3"/>
    <n v="1185732"/>
    <x v="484"/>
    <x v="3"/>
    <x v="20"/>
    <x v="24"/>
    <x v="5"/>
    <n v="47"/>
    <x v="214"/>
    <x v="1911"/>
    <n v="3612.42"/>
    <n v="0.61"/>
    <x v="2"/>
    <x v="85"/>
  </r>
  <r>
    <x v="3"/>
    <n v="1185732"/>
    <x v="175"/>
    <x v="3"/>
    <x v="20"/>
    <x v="24"/>
    <x v="0"/>
    <n v="23"/>
    <x v="130"/>
    <x v="2052"/>
    <n v="2479.4"/>
    <n v="0.55000000000000004"/>
    <x v="2"/>
    <x v="113"/>
  </r>
  <r>
    <x v="3"/>
    <n v="1185732"/>
    <x v="175"/>
    <x v="3"/>
    <x v="20"/>
    <x v="24"/>
    <x v="1"/>
    <n v="23"/>
    <x v="247"/>
    <x v="2053"/>
    <n v="1437.73"/>
    <n v="0.47"/>
    <x v="2"/>
    <x v="113"/>
  </r>
  <r>
    <x v="3"/>
    <n v="1185732"/>
    <x v="175"/>
    <x v="3"/>
    <x v="20"/>
    <x v="24"/>
    <x v="2"/>
    <n v="14"/>
    <x v="231"/>
    <x v="2054"/>
    <n v="940.93999999999994"/>
    <n v="0.47"/>
    <x v="2"/>
    <x v="146"/>
  </r>
  <r>
    <x v="3"/>
    <n v="1185732"/>
    <x v="175"/>
    <x v="3"/>
    <x v="20"/>
    <x v="24"/>
    <x v="3"/>
    <n v="18"/>
    <x v="246"/>
    <x v="1034"/>
    <n v="823.68000000000006"/>
    <n v="0.52"/>
    <x v="2"/>
    <x v="129"/>
  </r>
  <r>
    <x v="3"/>
    <n v="1185732"/>
    <x v="175"/>
    <x v="3"/>
    <x v="20"/>
    <x v="24"/>
    <x v="4"/>
    <n v="33"/>
    <x v="230"/>
    <x v="1462"/>
    <n v="1519.98"/>
    <n v="0.47"/>
    <x v="2"/>
    <x v="112"/>
  </r>
  <r>
    <x v="3"/>
    <n v="1185732"/>
    <x v="175"/>
    <x v="3"/>
    <x v="20"/>
    <x v="24"/>
    <x v="5"/>
    <n v="24"/>
    <x v="216"/>
    <x v="2055"/>
    <n v="2119.6799999999998"/>
    <n v="0.64"/>
    <x v="2"/>
    <x v="110"/>
  </r>
  <r>
    <x v="3"/>
    <n v="1185732"/>
    <x v="206"/>
    <x v="3"/>
    <x v="20"/>
    <x v="24"/>
    <x v="0"/>
    <n v="25"/>
    <x v="153"/>
    <x v="2056"/>
    <n v="2888.5"/>
    <n v="0.53"/>
    <x v="2"/>
    <x v="130"/>
  </r>
  <r>
    <x v="3"/>
    <n v="1185732"/>
    <x v="206"/>
    <x v="3"/>
    <x v="20"/>
    <x v="24"/>
    <x v="1"/>
    <n v="24"/>
    <x v="253"/>
    <x v="2057"/>
    <n v="1139.28"/>
    <n v="0.47"/>
    <x v="2"/>
    <x v="110"/>
  </r>
  <r>
    <x v="3"/>
    <n v="1185732"/>
    <x v="206"/>
    <x v="3"/>
    <x v="20"/>
    <x v="24"/>
    <x v="2"/>
    <n v="14"/>
    <x v="202"/>
    <x v="2058"/>
    <n v="724.49999999999989"/>
    <n v="0.44999999999999996"/>
    <x v="2"/>
    <x v="146"/>
  </r>
  <r>
    <x v="3"/>
    <n v="1185732"/>
    <x v="206"/>
    <x v="2"/>
    <x v="21"/>
    <x v="25"/>
    <x v="3"/>
    <n v="19"/>
    <x v="237"/>
    <x v="2059"/>
    <n v="826.5"/>
    <n v="0.5"/>
    <x v="2"/>
    <x v="131"/>
  </r>
  <r>
    <x v="3"/>
    <n v="1185732"/>
    <x v="206"/>
    <x v="2"/>
    <x v="21"/>
    <x v="25"/>
    <x v="4"/>
    <n v="32"/>
    <x v="253"/>
    <x v="2060"/>
    <n v="1454.3999999999999"/>
    <n v="0.44999999999999996"/>
    <x v="2"/>
    <x v="114"/>
  </r>
  <r>
    <x v="3"/>
    <n v="1185732"/>
    <x v="206"/>
    <x v="2"/>
    <x v="21"/>
    <x v="25"/>
    <x v="5"/>
    <n v="24"/>
    <x v="165"/>
    <x v="2061"/>
    <n v="1949.28"/>
    <n v="0.62"/>
    <x v="2"/>
    <x v="110"/>
  </r>
  <r>
    <x v="3"/>
    <n v="1185732"/>
    <x v="215"/>
    <x v="2"/>
    <x v="21"/>
    <x v="25"/>
    <x v="0"/>
    <n v="29"/>
    <x v="137"/>
    <x v="1809"/>
    <n v="2533.44"/>
    <n v="0.52"/>
    <x v="2"/>
    <x v="116"/>
  </r>
  <r>
    <x v="3"/>
    <n v="1185732"/>
    <x v="215"/>
    <x v="2"/>
    <x v="21"/>
    <x v="25"/>
    <x v="1"/>
    <n v="28"/>
    <x v="240"/>
    <x v="2062"/>
    <n v="1428"/>
    <n v="0.5"/>
    <x v="2"/>
    <x v="128"/>
  </r>
  <r>
    <x v="3"/>
    <n v="1185732"/>
    <x v="215"/>
    <x v="2"/>
    <x v="21"/>
    <x v="25"/>
    <x v="2"/>
    <n v="18"/>
    <x v="205"/>
    <x v="2063"/>
    <n v="1008"/>
    <n v="0.5"/>
    <x v="2"/>
    <x v="129"/>
  </r>
  <r>
    <x v="3"/>
    <n v="1185732"/>
    <x v="215"/>
    <x v="2"/>
    <x v="21"/>
    <x v="25"/>
    <x v="3"/>
    <n v="23"/>
    <x v="201"/>
    <x v="2045"/>
    <n v="889.87"/>
    <n v="0.53"/>
    <x v="2"/>
    <x v="113"/>
  </r>
  <r>
    <x v="3"/>
    <n v="1185732"/>
    <x v="215"/>
    <x v="2"/>
    <x v="21"/>
    <x v="25"/>
    <x v="4"/>
    <n v="38"/>
    <x v="41"/>
    <x v="1027"/>
    <n v="1425"/>
    <n v="0.5"/>
    <x v="2"/>
    <x v="115"/>
  </r>
  <r>
    <x v="3"/>
    <n v="1185732"/>
    <x v="215"/>
    <x v="2"/>
    <x v="21"/>
    <x v="25"/>
    <x v="5"/>
    <n v="29"/>
    <x v="38"/>
    <x v="2064"/>
    <n v="1856"/>
    <n v="0.64"/>
    <x v="2"/>
    <x v="116"/>
  </r>
  <r>
    <x v="3"/>
    <n v="1185732"/>
    <x v="234"/>
    <x v="2"/>
    <x v="21"/>
    <x v="25"/>
    <x v="0"/>
    <n v="27"/>
    <x v="141"/>
    <x v="2065"/>
    <n v="2443.5"/>
    <n v="0.5"/>
    <x v="2"/>
    <x v="118"/>
  </r>
  <r>
    <x v="3"/>
    <n v="1185732"/>
    <x v="234"/>
    <x v="2"/>
    <x v="21"/>
    <x v="25"/>
    <x v="1"/>
    <n v="25"/>
    <x v="198"/>
    <x v="2066"/>
    <n v="1057.5"/>
    <n v="0.44999999999999996"/>
    <x v="2"/>
    <x v="130"/>
  </r>
  <r>
    <x v="3"/>
    <n v="1185732"/>
    <x v="234"/>
    <x v="2"/>
    <x v="21"/>
    <x v="25"/>
    <x v="2"/>
    <n v="14"/>
    <x v="230"/>
    <x v="2067"/>
    <n v="631.12"/>
    <n v="0.45999999999999996"/>
    <x v="2"/>
    <x v="146"/>
  </r>
  <r>
    <x v="3"/>
    <n v="1185732"/>
    <x v="234"/>
    <x v="2"/>
    <x v="21"/>
    <x v="25"/>
    <x v="3"/>
    <n v="18"/>
    <x v="227"/>
    <x v="2068"/>
    <n v="667.80000000000007"/>
    <n v="0.53"/>
    <x v="2"/>
    <x v="129"/>
  </r>
  <r>
    <x v="3"/>
    <n v="1185732"/>
    <x v="234"/>
    <x v="2"/>
    <x v="21"/>
    <x v="25"/>
    <x v="4"/>
    <n v="33"/>
    <x v="238"/>
    <x v="2069"/>
    <n v="1123.32"/>
    <n v="0.45999999999999996"/>
    <x v="2"/>
    <x v="112"/>
  </r>
  <r>
    <x v="3"/>
    <n v="1185732"/>
    <x v="234"/>
    <x v="2"/>
    <x v="21"/>
    <x v="25"/>
    <x v="5"/>
    <n v="24"/>
    <x v="205"/>
    <x v="1174"/>
    <n v="1612.8"/>
    <n v="0.6"/>
    <x v="2"/>
    <x v="110"/>
  </r>
  <r>
    <x v="3"/>
    <n v="1185732"/>
    <x v="265"/>
    <x v="2"/>
    <x v="21"/>
    <x v="25"/>
    <x v="0"/>
    <n v="32"/>
    <x v="132"/>
    <x v="1426"/>
    <n v="2839.68"/>
    <n v="0.51"/>
    <x v="2"/>
    <x v="114"/>
  </r>
  <r>
    <x v="3"/>
    <n v="1185732"/>
    <x v="265"/>
    <x v="2"/>
    <x v="21"/>
    <x v="25"/>
    <x v="1"/>
    <n v="29"/>
    <x v="253"/>
    <x v="2038"/>
    <n v="1435.21"/>
    <n v="0.49"/>
    <x v="2"/>
    <x v="116"/>
  </r>
  <r>
    <x v="3"/>
    <n v="1185732"/>
    <x v="265"/>
    <x v="2"/>
    <x v="21"/>
    <x v="25"/>
    <x v="2"/>
    <n v="25"/>
    <x v="230"/>
    <x v="1029"/>
    <n v="1225"/>
    <n v="0.5"/>
    <x v="2"/>
    <x v="130"/>
  </r>
  <r>
    <x v="3"/>
    <n v="1185732"/>
    <x v="265"/>
    <x v="2"/>
    <x v="21"/>
    <x v="25"/>
    <x v="3"/>
    <n v="23"/>
    <x v="249"/>
    <x v="2070"/>
    <n v="910.80000000000007"/>
    <n v="0.55000000000000004"/>
    <x v="2"/>
    <x v="113"/>
  </r>
  <r>
    <x v="3"/>
    <n v="1185732"/>
    <x v="265"/>
    <x v="2"/>
    <x v="21"/>
    <x v="25"/>
    <x v="4"/>
    <n v="39"/>
    <x v="41"/>
    <x v="2071"/>
    <n v="1462.5"/>
    <n v="0.5"/>
    <x v="2"/>
    <x v="93"/>
  </r>
  <r>
    <x v="3"/>
    <n v="1185732"/>
    <x v="265"/>
    <x v="2"/>
    <x v="21"/>
    <x v="25"/>
    <x v="5"/>
    <n v="44"/>
    <x v="196"/>
    <x v="1481"/>
    <n v="3432"/>
    <n v="0.65"/>
    <x v="2"/>
    <x v="90"/>
  </r>
  <r>
    <x v="3"/>
    <n v="1185732"/>
    <x v="295"/>
    <x v="2"/>
    <x v="21"/>
    <x v="25"/>
    <x v="0"/>
    <n v="28"/>
    <x v="131"/>
    <x v="2072"/>
    <n v="2598.96"/>
    <n v="0.51"/>
    <x v="2"/>
    <x v="128"/>
  </r>
  <r>
    <x v="3"/>
    <n v="1185732"/>
    <x v="295"/>
    <x v="2"/>
    <x v="21"/>
    <x v="25"/>
    <x v="1"/>
    <n v="24"/>
    <x v="205"/>
    <x v="1174"/>
    <n v="1317.12"/>
    <n v="0.49"/>
    <x v="2"/>
    <x v="110"/>
  </r>
  <r>
    <x v="3"/>
    <n v="1185732"/>
    <x v="295"/>
    <x v="2"/>
    <x v="21"/>
    <x v="25"/>
    <x v="2"/>
    <n v="19"/>
    <x v="202"/>
    <x v="2024"/>
    <n v="1070.6500000000001"/>
    <n v="0.49"/>
    <x v="2"/>
    <x v="131"/>
  </r>
  <r>
    <x v="3"/>
    <n v="1185732"/>
    <x v="295"/>
    <x v="2"/>
    <x v="21"/>
    <x v="25"/>
    <x v="3"/>
    <n v="19"/>
    <x v="243"/>
    <x v="1940"/>
    <n v="1046.52"/>
    <n v="0.51"/>
    <x v="2"/>
    <x v="131"/>
  </r>
  <r>
    <x v="3"/>
    <n v="1185732"/>
    <x v="295"/>
    <x v="2"/>
    <x v="21"/>
    <x v="25"/>
    <x v="4"/>
    <n v="34"/>
    <x v="243"/>
    <x v="1821"/>
    <n v="1652.3999999999999"/>
    <n v="0.44999999999999996"/>
    <x v="2"/>
    <x v="111"/>
  </r>
  <r>
    <x v="3"/>
    <n v="1185732"/>
    <x v="295"/>
    <x v="2"/>
    <x v="21"/>
    <x v="25"/>
    <x v="5"/>
    <n v="38"/>
    <x v="42"/>
    <x v="2073"/>
    <n v="3420"/>
    <n v="0.6"/>
    <x v="2"/>
    <x v="115"/>
  </r>
  <r>
    <x v="3"/>
    <n v="1185732"/>
    <x v="324"/>
    <x v="2"/>
    <x v="21"/>
    <x v="25"/>
    <x v="0"/>
    <n v="34"/>
    <x v="167"/>
    <x v="2074"/>
    <n v="3960.32"/>
    <n v="0.52"/>
    <x v="2"/>
    <x v="111"/>
  </r>
  <r>
    <x v="3"/>
    <n v="1185732"/>
    <x v="324"/>
    <x v="2"/>
    <x v="21"/>
    <x v="25"/>
    <x v="1"/>
    <n v="29"/>
    <x v="160"/>
    <x v="2075"/>
    <n v="2227.1999999999998"/>
    <n v="0.48"/>
    <x v="2"/>
    <x v="116"/>
  </r>
  <r>
    <x v="3"/>
    <n v="1185732"/>
    <x v="324"/>
    <x v="2"/>
    <x v="21"/>
    <x v="25"/>
    <x v="2"/>
    <n v="24"/>
    <x v="216"/>
    <x v="2055"/>
    <n v="1589.76"/>
    <n v="0.48"/>
    <x v="2"/>
    <x v="110"/>
  </r>
  <r>
    <x v="3"/>
    <n v="1185732"/>
    <x v="324"/>
    <x v="2"/>
    <x v="21"/>
    <x v="25"/>
    <x v="3"/>
    <n v="23"/>
    <x v="202"/>
    <x v="2076"/>
    <n v="1322.5"/>
    <n v="0.5"/>
    <x v="2"/>
    <x v="113"/>
  </r>
  <r>
    <x v="3"/>
    <n v="1185732"/>
    <x v="324"/>
    <x v="2"/>
    <x v="21"/>
    <x v="25"/>
    <x v="4"/>
    <n v="32"/>
    <x v="209"/>
    <x v="1062"/>
    <n v="1884.1599999999999"/>
    <n v="0.45999999999999996"/>
    <x v="2"/>
    <x v="114"/>
  </r>
  <r>
    <x v="3"/>
    <n v="1185732"/>
    <x v="324"/>
    <x v="2"/>
    <x v="21"/>
    <x v="25"/>
    <x v="5"/>
    <n v="38"/>
    <x v="42"/>
    <x v="2073"/>
    <n v="3705"/>
    <n v="0.65"/>
    <x v="2"/>
    <x v="115"/>
  </r>
  <r>
    <x v="3"/>
    <n v="1185732"/>
    <x v="356"/>
    <x v="2"/>
    <x v="21"/>
    <x v="25"/>
    <x v="0"/>
    <n v="33"/>
    <x v="126"/>
    <x v="2077"/>
    <n v="3349.5"/>
    <n v="0.5"/>
    <x v="2"/>
    <x v="112"/>
  </r>
  <r>
    <x v="3"/>
    <n v="1185732"/>
    <x v="356"/>
    <x v="2"/>
    <x v="21"/>
    <x v="25"/>
    <x v="1"/>
    <n v="34"/>
    <x v="165"/>
    <x v="1902"/>
    <n v="2093.3799999999997"/>
    <n v="0.47"/>
    <x v="2"/>
    <x v="111"/>
  </r>
  <r>
    <x v="3"/>
    <n v="1185732"/>
    <x v="356"/>
    <x v="2"/>
    <x v="21"/>
    <x v="25"/>
    <x v="2"/>
    <n v="29"/>
    <x v="161"/>
    <x v="2078"/>
    <n v="1605.73"/>
    <n v="0.49"/>
    <x v="2"/>
    <x v="116"/>
  </r>
  <r>
    <x v="3"/>
    <n v="1185732"/>
    <x v="356"/>
    <x v="2"/>
    <x v="21"/>
    <x v="25"/>
    <x v="3"/>
    <n v="19"/>
    <x v="253"/>
    <x v="2079"/>
    <n v="1017.07"/>
    <n v="0.53"/>
    <x v="2"/>
    <x v="131"/>
  </r>
  <r>
    <x v="3"/>
    <n v="1185732"/>
    <x v="356"/>
    <x v="2"/>
    <x v="21"/>
    <x v="25"/>
    <x v="4"/>
    <n v="29"/>
    <x v="193"/>
    <x v="2080"/>
    <n v="1400.6999999999998"/>
    <n v="0.45999999999999996"/>
    <x v="2"/>
    <x v="116"/>
  </r>
  <r>
    <x v="3"/>
    <n v="1185732"/>
    <x v="356"/>
    <x v="2"/>
    <x v="21"/>
    <x v="25"/>
    <x v="5"/>
    <n v="32"/>
    <x v="152"/>
    <x v="2081"/>
    <n v="2918.4"/>
    <n v="0.6"/>
    <x v="2"/>
    <x v="114"/>
  </r>
  <r>
    <x v="3"/>
    <n v="1185732"/>
    <x v="388"/>
    <x v="2"/>
    <x v="21"/>
    <x v="25"/>
    <x v="0"/>
    <n v="29"/>
    <x v="138"/>
    <x v="2082"/>
    <n v="2548.52"/>
    <n v="0.52"/>
    <x v="2"/>
    <x v="116"/>
  </r>
  <r>
    <x v="3"/>
    <n v="1185732"/>
    <x v="388"/>
    <x v="2"/>
    <x v="21"/>
    <x v="25"/>
    <x v="1"/>
    <n v="23"/>
    <x v="185"/>
    <x v="1159"/>
    <n v="1262.6999999999998"/>
    <n v="0.44999999999999996"/>
    <x v="2"/>
    <x v="113"/>
  </r>
  <r>
    <x v="3"/>
    <n v="1185732"/>
    <x v="388"/>
    <x v="2"/>
    <x v="21"/>
    <x v="25"/>
    <x v="2"/>
    <n v="9"/>
    <x v="250"/>
    <x v="2083"/>
    <n v="409.5"/>
    <n v="0.5"/>
    <x v="2"/>
    <x v="147"/>
  </r>
  <r>
    <x v="3"/>
    <n v="1185732"/>
    <x v="388"/>
    <x v="2"/>
    <x v="21"/>
    <x v="25"/>
    <x v="3"/>
    <n v="10"/>
    <x v="246"/>
    <x v="1006"/>
    <n v="448.8"/>
    <n v="0.51"/>
    <x v="2"/>
    <x v="158"/>
  </r>
  <r>
    <x v="3"/>
    <n v="1185732"/>
    <x v="388"/>
    <x v="2"/>
    <x v="21"/>
    <x v="25"/>
    <x v="4"/>
    <n v="19"/>
    <x v="246"/>
    <x v="1608"/>
    <n v="836"/>
    <n v="0.5"/>
    <x v="2"/>
    <x v="131"/>
  </r>
  <r>
    <x v="3"/>
    <n v="1185732"/>
    <x v="388"/>
    <x v="2"/>
    <x v="21"/>
    <x v="25"/>
    <x v="5"/>
    <n v="24"/>
    <x v="196"/>
    <x v="1477"/>
    <n v="1843.2"/>
    <n v="0.64"/>
    <x v="2"/>
    <x v="110"/>
  </r>
  <r>
    <x v="3"/>
    <n v="1185732"/>
    <x v="417"/>
    <x v="2"/>
    <x v="21"/>
    <x v="25"/>
    <x v="0"/>
    <n v="28"/>
    <x v="217"/>
    <x v="2084"/>
    <n v="2470.44"/>
    <n v="0.51"/>
    <x v="2"/>
    <x v="128"/>
  </r>
  <r>
    <x v="3"/>
    <n v="1185732"/>
    <x v="417"/>
    <x v="2"/>
    <x v="21"/>
    <x v="25"/>
    <x v="1"/>
    <n v="19"/>
    <x v="38"/>
    <x v="2085"/>
    <n v="950"/>
    <n v="0.5"/>
    <x v="2"/>
    <x v="131"/>
  </r>
  <r>
    <x v="3"/>
    <n v="1185732"/>
    <x v="417"/>
    <x v="2"/>
    <x v="21"/>
    <x v="25"/>
    <x v="2"/>
    <n v="19"/>
    <x v="237"/>
    <x v="2059"/>
    <n v="809.97"/>
    <n v="0.49"/>
    <x v="2"/>
    <x v="131"/>
  </r>
  <r>
    <x v="3"/>
    <n v="1185732"/>
    <x v="417"/>
    <x v="2"/>
    <x v="21"/>
    <x v="25"/>
    <x v="3"/>
    <n v="19"/>
    <x v="249"/>
    <x v="1457"/>
    <n v="752.40000000000009"/>
    <n v="0.55000000000000004"/>
    <x v="2"/>
    <x v="131"/>
  </r>
  <r>
    <x v="3"/>
    <n v="1185732"/>
    <x v="417"/>
    <x v="2"/>
    <x v="21"/>
    <x v="25"/>
    <x v="4"/>
    <n v="29"/>
    <x v="170"/>
    <x v="2086"/>
    <n v="1203.5"/>
    <n v="0.5"/>
    <x v="2"/>
    <x v="116"/>
  </r>
  <r>
    <x v="3"/>
    <n v="1185732"/>
    <x v="417"/>
    <x v="2"/>
    <x v="21"/>
    <x v="25"/>
    <x v="5"/>
    <n v="32"/>
    <x v="233"/>
    <x v="2087"/>
    <n v="2063.36"/>
    <n v="0.62"/>
    <x v="2"/>
    <x v="114"/>
  </r>
  <r>
    <x v="3"/>
    <n v="1185732"/>
    <x v="448"/>
    <x v="2"/>
    <x v="21"/>
    <x v="25"/>
    <x v="0"/>
    <n v="29"/>
    <x v="197"/>
    <x v="2088"/>
    <n v="2160.5"/>
    <n v="0.5"/>
    <x v="2"/>
    <x v="116"/>
  </r>
  <r>
    <x v="3"/>
    <n v="1185732"/>
    <x v="448"/>
    <x v="2"/>
    <x v="21"/>
    <x v="25"/>
    <x v="1"/>
    <n v="20"/>
    <x v="243"/>
    <x v="1033"/>
    <n v="993.59999999999991"/>
    <n v="0.45999999999999996"/>
    <x v="2"/>
    <x v="127"/>
  </r>
  <r>
    <x v="3"/>
    <n v="1185732"/>
    <x v="448"/>
    <x v="2"/>
    <x v="21"/>
    <x v="25"/>
    <x v="2"/>
    <n v="19"/>
    <x v="270"/>
    <x v="2089"/>
    <n v="848.16"/>
    <n v="0.48"/>
    <x v="2"/>
    <x v="131"/>
  </r>
  <r>
    <x v="3"/>
    <n v="1185732"/>
    <x v="448"/>
    <x v="2"/>
    <x v="21"/>
    <x v="25"/>
    <x v="3"/>
    <n v="19"/>
    <x v="161"/>
    <x v="2022"/>
    <n v="1094.97"/>
    <n v="0.51"/>
    <x v="2"/>
    <x v="131"/>
  </r>
  <r>
    <x v="3"/>
    <n v="1185732"/>
    <x v="448"/>
    <x v="2"/>
    <x v="21"/>
    <x v="25"/>
    <x v="4"/>
    <n v="39"/>
    <x v="250"/>
    <x v="1939"/>
    <n v="1739.01"/>
    <n v="0.49"/>
    <x v="2"/>
    <x v="93"/>
  </r>
  <r>
    <x v="3"/>
    <n v="1185732"/>
    <x v="448"/>
    <x v="2"/>
    <x v="21"/>
    <x v="25"/>
    <x v="5"/>
    <n v="43"/>
    <x v="161"/>
    <x v="1445"/>
    <n v="3158.35"/>
    <n v="0.65"/>
    <x v="2"/>
    <x v="94"/>
  </r>
  <r>
    <x v="3"/>
    <n v="1185732"/>
    <x v="477"/>
    <x v="2"/>
    <x v="21"/>
    <x v="25"/>
    <x v="0"/>
    <n v="39"/>
    <x v="126"/>
    <x v="2090"/>
    <n v="4354.3500000000004"/>
    <n v="0.55000000000000004"/>
    <x v="2"/>
    <x v="93"/>
  </r>
  <r>
    <x v="3"/>
    <n v="1185732"/>
    <x v="477"/>
    <x v="2"/>
    <x v="21"/>
    <x v="25"/>
    <x v="1"/>
    <n v="28"/>
    <x v="57"/>
    <x v="1066"/>
    <n v="1989.3999999999999"/>
    <n v="0.49"/>
    <x v="2"/>
    <x v="128"/>
  </r>
  <r>
    <x v="3"/>
    <n v="1185732"/>
    <x v="477"/>
    <x v="2"/>
    <x v="21"/>
    <x v="25"/>
    <x v="2"/>
    <n v="29"/>
    <x v="161"/>
    <x v="2078"/>
    <n v="1540.1899999999998"/>
    <n v="0.47"/>
    <x v="2"/>
    <x v="116"/>
  </r>
  <r>
    <x v="3"/>
    <n v="1185732"/>
    <x v="477"/>
    <x v="2"/>
    <x v="21"/>
    <x v="25"/>
    <x v="3"/>
    <n v="27"/>
    <x v="205"/>
    <x v="2091"/>
    <n v="1542.24"/>
    <n v="0.51"/>
    <x v="2"/>
    <x v="118"/>
  </r>
  <r>
    <x v="3"/>
    <n v="1185732"/>
    <x v="477"/>
    <x v="2"/>
    <x v="21"/>
    <x v="25"/>
    <x v="4"/>
    <n v="38"/>
    <x v="205"/>
    <x v="1522"/>
    <n v="2128"/>
    <n v="0.5"/>
    <x v="2"/>
    <x v="115"/>
  </r>
  <r>
    <x v="3"/>
    <n v="1185732"/>
    <x v="477"/>
    <x v="2"/>
    <x v="21"/>
    <x v="25"/>
    <x v="5"/>
    <n v="42"/>
    <x v="35"/>
    <x v="1932"/>
    <n v="3202.5"/>
    <n v="0.61"/>
    <x v="2"/>
    <x v="119"/>
  </r>
  <r>
    <x v="3"/>
    <n v="1128299"/>
    <x v="188"/>
    <x v="2"/>
    <x v="21"/>
    <x v="25"/>
    <x v="0"/>
    <n v="27"/>
    <x v="230"/>
    <x v="1050"/>
    <n v="1270.08"/>
    <n v="0.48"/>
    <x v="2"/>
    <x v="118"/>
  </r>
  <r>
    <x v="3"/>
    <n v="1128299"/>
    <x v="188"/>
    <x v="2"/>
    <x v="21"/>
    <x v="25"/>
    <x v="1"/>
    <n v="39"/>
    <x v="193"/>
    <x v="2092"/>
    <n v="2006.55"/>
    <n v="0.49"/>
    <x v="2"/>
    <x v="93"/>
  </r>
  <r>
    <x v="3"/>
    <n v="1128299"/>
    <x v="188"/>
    <x v="2"/>
    <x v="21"/>
    <x v="25"/>
    <x v="2"/>
    <n v="39"/>
    <x v="193"/>
    <x v="2092"/>
    <n v="1965.6"/>
    <n v="0.48"/>
    <x v="2"/>
    <x v="93"/>
  </r>
  <r>
    <x v="3"/>
    <n v="1128299"/>
    <x v="188"/>
    <x v="2"/>
    <x v="21"/>
    <x v="25"/>
    <x v="3"/>
    <n v="39"/>
    <x v="208"/>
    <x v="1652"/>
    <n v="1040.52"/>
    <n v="0.45999999999999996"/>
    <x v="2"/>
    <x v="93"/>
  </r>
  <r>
    <x v="3"/>
    <n v="1128299"/>
    <x v="188"/>
    <x v="2"/>
    <x v="21"/>
    <x v="25"/>
    <x v="4"/>
    <n v="42"/>
    <x v="178"/>
    <x v="1041"/>
    <n v="1016.4000000000001"/>
    <n v="0.55000000000000004"/>
    <x v="2"/>
    <x v="119"/>
  </r>
  <r>
    <x v="3"/>
    <n v="1128299"/>
    <x v="188"/>
    <x v="2"/>
    <x v="21"/>
    <x v="25"/>
    <x v="5"/>
    <n v="39"/>
    <x v="243"/>
    <x v="1297"/>
    <n v="1811.16"/>
    <n v="0.43"/>
    <x v="2"/>
    <x v="93"/>
  </r>
  <r>
    <x v="3"/>
    <n v="1128299"/>
    <x v="698"/>
    <x v="2"/>
    <x v="21"/>
    <x v="25"/>
    <x v="0"/>
    <n v="29"/>
    <x v="236"/>
    <x v="2093"/>
    <n v="1526.85"/>
    <n v="0.44999999999999996"/>
    <x v="2"/>
    <x v="116"/>
  </r>
  <r>
    <x v="3"/>
    <n v="1128299"/>
    <x v="698"/>
    <x v="2"/>
    <x v="21"/>
    <x v="25"/>
    <x v="1"/>
    <n v="39"/>
    <x v="250"/>
    <x v="1939"/>
    <n v="1703.52"/>
    <n v="0.48"/>
    <x v="2"/>
    <x v="93"/>
  </r>
  <r>
    <x v="3"/>
    <n v="1128299"/>
    <x v="698"/>
    <x v="2"/>
    <x v="21"/>
    <x v="25"/>
    <x v="2"/>
    <n v="36"/>
    <x v="246"/>
    <x v="2094"/>
    <n v="1425.6"/>
    <n v="0.44999999999999996"/>
    <x v="2"/>
    <x v="86"/>
  </r>
  <r>
    <x v="3"/>
    <n v="1128299"/>
    <x v="698"/>
    <x v="2"/>
    <x v="22"/>
    <x v="16"/>
    <x v="3"/>
    <n v="39"/>
    <x v="208"/>
    <x v="1652"/>
    <n v="1085.76"/>
    <n v="0.48"/>
    <x v="2"/>
    <x v="93"/>
  </r>
  <r>
    <x v="3"/>
    <n v="1128299"/>
    <x v="698"/>
    <x v="2"/>
    <x v="22"/>
    <x v="16"/>
    <x v="4"/>
    <n v="42"/>
    <x v="183"/>
    <x v="1946"/>
    <n v="829.92000000000007"/>
    <n v="0.52"/>
    <x v="2"/>
    <x v="119"/>
  </r>
  <r>
    <x v="3"/>
    <n v="1128299"/>
    <x v="698"/>
    <x v="2"/>
    <x v="22"/>
    <x v="16"/>
    <x v="5"/>
    <n v="37"/>
    <x v="211"/>
    <x v="2095"/>
    <n v="1258"/>
    <n v="0.4"/>
    <x v="2"/>
    <x v="117"/>
  </r>
  <r>
    <x v="3"/>
    <n v="1128299"/>
    <x v="228"/>
    <x v="2"/>
    <x v="22"/>
    <x v="16"/>
    <x v="0"/>
    <n v="38"/>
    <x v="209"/>
    <x v="2081"/>
    <n v="2383.36"/>
    <n v="0.49"/>
    <x v="2"/>
    <x v="115"/>
  </r>
  <r>
    <x v="3"/>
    <n v="1128299"/>
    <x v="228"/>
    <x v="2"/>
    <x v="22"/>
    <x v="16"/>
    <x v="1"/>
    <n v="45"/>
    <x v="211"/>
    <x v="1740"/>
    <n v="1836"/>
    <n v="0.48"/>
    <x v="2"/>
    <x v="96"/>
  </r>
  <r>
    <x v="3"/>
    <n v="1128299"/>
    <x v="228"/>
    <x v="2"/>
    <x v="22"/>
    <x v="16"/>
    <x v="2"/>
    <n v="54"/>
    <x v="246"/>
    <x v="2026"/>
    <n v="2138.3999999999996"/>
    <n v="0.44999999999999996"/>
    <x v="2"/>
    <x v="99"/>
  </r>
  <r>
    <x v="3"/>
    <n v="1128299"/>
    <x v="228"/>
    <x v="2"/>
    <x v="22"/>
    <x v="16"/>
    <x v="3"/>
    <n v="49"/>
    <x v="188"/>
    <x v="1007"/>
    <n v="1528.8"/>
    <n v="0.48"/>
    <x v="2"/>
    <x v="98"/>
  </r>
  <r>
    <x v="3"/>
    <n v="1128299"/>
    <x v="228"/>
    <x v="2"/>
    <x v="22"/>
    <x v="16"/>
    <x v="4"/>
    <n v="54"/>
    <x v="259"/>
    <x v="1672"/>
    <n v="744.12"/>
    <n v="0.53"/>
    <x v="2"/>
    <x v="99"/>
  </r>
  <r>
    <x v="3"/>
    <n v="1128299"/>
    <x v="228"/>
    <x v="2"/>
    <x v="22"/>
    <x v="16"/>
    <x v="5"/>
    <n v="49"/>
    <x v="237"/>
    <x v="2096"/>
    <n v="1790.46"/>
    <n v="0.42"/>
    <x v="2"/>
    <x v="98"/>
  </r>
  <r>
    <x v="3"/>
    <n v="1128299"/>
    <x v="247"/>
    <x v="2"/>
    <x v="22"/>
    <x v="16"/>
    <x v="0"/>
    <n v="51"/>
    <x v="168"/>
    <x v="1199"/>
    <n v="2909.04"/>
    <n v="0.45999999999999996"/>
    <x v="2"/>
    <x v="109"/>
  </r>
  <r>
    <x v="3"/>
    <n v="1128299"/>
    <x v="247"/>
    <x v="2"/>
    <x v="22"/>
    <x v="16"/>
    <x v="1"/>
    <n v="54"/>
    <x v="170"/>
    <x v="2097"/>
    <n v="2196.1799999999998"/>
    <n v="0.49"/>
    <x v="2"/>
    <x v="99"/>
  </r>
  <r>
    <x v="3"/>
    <n v="1128299"/>
    <x v="247"/>
    <x v="2"/>
    <x v="22"/>
    <x v="16"/>
    <x v="2"/>
    <n v="55"/>
    <x v="211"/>
    <x v="2098"/>
    <n v="2244"/>
    <n v="0.48"/>
    <x v="2"/>
    <x v="88"/>
  </r>
  <r>
    <x v="3"/>
    <n v="1128299"/>
    <x v="247"/>
    <x v="2"/>
    <x v="22"/>
    <x v="16"/>
    <x v="3"/>
    <n v="41"/>
    <x v="184"/>
    <x v="2099"/>
    <n v="1291.5"/>
    <n v="0.5"/>
    <x v="2"/>
    <x v="87"/>
  </r>
  <r>
    <x v="3"/>
    <n v="1128299"/>
    <x v="247"/>
    <x v="2"/>
    <x v="22"/>
    <x v="16"/>
    <x v="4"/>
    <n v="48"/>
    <x v="218"/>
    <x v="2100"/>
    <n v="864"/>
    <n v="0.5"/>
    <x v="2"/>
    <x v="92"/>
  </r>
  <r>
    <x v="3"/>
    <n v="1128299"/>
    <x v="247"/>
    <x v="2"/>
    <x v="22"/>
    <x v="16"/>
    <x v="5"/>
    <n v="59"/>
    <x v="199"/>
    <x v="2101"/>
    <n v="2230.1999999999998"/>
    <n v="0.44999999999999996"/>
    <x v="2"/>
    <x v="95"/>
  </r>
  <r>
    <x v="3"/>
    <n v="1128299"/>
    <x v="278"/>
    <x v="2"/>
    <x v="22"/>
    <x v="16"/>
    <x v="0"/>
    <n v="48"/>
    <x v="57"/>
    <x v="1291"/>
    <n v="3131.9999999999995"/>
    <n v="0.44999999999999996"/>
    <x v="2"/>
    <x v="92"/>
  </r>
  <r>
    <x v="3"/>
    <n v="1128299"/>
    <x v="278"/>
    <x v="2"/>
    <x v="22"/>
    <x v="16"/>
    <x v="1"/>
    <n v="50"/>
    <x v="193"/>
    <x v="1932"/>
    <n v="2415"/>
    <n v="0.45999999999999996"/>
    <x v="2"/>
    <x v="100"/>
  </r>
  <r>
    <x v="3"/>
    <n v="1128299"/>
    <x v="278"/>
    <x v="2"/>
    <x v="22"/>
    <x v="16"/>
    <x v="2"/>
    <n v="50"/>
    <x v="60"/>
    <x v="806"/>
    <n v="2375"/>
    <n v="0.5"/>
    <x v="2"/>
    <x v="100"/>
  </r>
  <r>
    <x v="3"/>
    <n v="1128299"/>
    <x v="278"/>
    <x v="2"/>
    <x v="22"/>
    <x v="16"/>
    <x v="3"/>
    <n v="49"/>
    <x v="170"/>
    <x v="2102"/>
    <n v="1952.1599999999999"/>
    <n v="0.48"/>
    <x v="2"/>
    <x v="98"/>
  </r>
  <r>
    <x v="3"/>
    <n v="1128299"/>
    <x v="278"/>
    <x v="2"/>
    <x v="22"/>
    <x v="16"/>
    <x v="4"/>
    <n v="41"/>
    <x v="178"/>
    <x v="1417"/>
    <n v="992.2"/>
    <n v="0.55000000000000004"/>
    <x v="2"/>
    <x v="87"/>
  </r>
  <r>
    <x v="3"/>
    <n v="1128299"/>
    <x v="278"/>
    <x v="2"/>
    <x v="22"/>
    <x v="16"/>
    <x v="5"/>
    <n v="54"/>
    <x v="174"/>
    <x v="1682"/>
    <n v="3839.3999999999996"/>
    <n v="0.44999999999999996"/>
    <x v="2"/>
    <x v="99"/>
  </r>
  <r>
    <x v="3"/>
    <n v="1128299"/>
    <x v="308"/>
    <x v="2"/>
    <x v="22"/>
    <x v="16"/>
    <x v="0"/>
    <n v="51"/>
    <x v="37"/>
    <x v="2103"/>
    <n v="5622.75"/>
    <n v="0.49"/>
    <x v="2"/>
    <x v="109"/>
  </r>
  <r>
    <x v="3"/>
    <n v="1128299"/>
    <x v="308"/>
    <x v="2"/>
    <x v="22"/>
    <x v="16"/>
    <x v="1"/>
    <n v="62"/>
    <x v="138"/>
    <x v="2104"/>
    <n v="5134.22"/>
    <n v="0.49"/>
    <x v="2"/>
    <x v="104"/>
  </r>
  <r>
    <x v="3"/>
    <n v="1128299"/>
    <x v="308"/>
    <x v="2"/>
    <x v="22"/>
    <x v="16"/>
    <x v="2"/>
    <n v="78"/>
    <x v="133"/>
    <x v="1793"/>
    <n v="6781.32"/>
    <n v="0.45999999999999996"/>
    <x v="2"/>
    <x v="133"/>
  </r>
  <r>
    <x v="3"/>
    <n v="1128299"/>
    <x v="308"/>
    <x v="2"/>
    <x v="22"/>
    <x v="16"/>
    <x v="3"/>
    <n v="74"/>
    <x v="174"/>
    <x v="2105"/>
    <n v="5846"/>
    <n v="0.5"/>
    <x v="2"/>
    <x v="135"/>
  </r>
  <r>
    <x v="3"/>
    <n v="1128299"/>
    <x v="308"/>
    <x v="2"/>
    <x v="22"/>
    <x v="16"/>
    <x v="4"/>
    <n v="86"/>
    <x v="243"/>
    <x v="748"/>
    <n v="4922.6400000000003"/>
    <n v="0.53"/>
    <x v="2"/>
    <x v="145"/>
  </r>
  <r>
    <x v="3"/>
    <n v="1128299"/>
    <x v="308"/>
    <x v="2"/>
    <x v="22"/>
    <x v="16"/>
    <x v="5"/>
    <n v="95"/>
    <x v="133"/>
    <x v="2106"/>
    <n v="8079.7499999999991"/>
    <n v="0.44999999999999996"/>
    <x v="2"/>
    <x v="141"/>
  </r>
  <r>
    <x v="3"/>
    <n v="1128299"/>
    <x v="337"/>
    <x v="2"/>
    <x v="22"/>
    <x v="16"/>
    <x v="0"/>
    <n v="79"/>
    <x v="128"/>
    <x v="1959"/>
    <n v="9669.6"/>
    <n v="0.48"/>
    <x v="2"/>
    <x v="151"/>
  </r>
  <r>
    <x v="3"/>
    <n v="1128299"/>
    <x v="337"/>
    <x v="2"/>
    <x v="22"/>
    <x v="16"/>
    <x v="1"/>
    <n v="85"/>
    <x v="130"/>
    <x v="2107"/>
    <n v="7830.2"/>
    <n v="0.47"/>
    <x v="2"/>
    <x v="143"/>
  </r>
  <r>
    <x v="3"/>
    <n v="1128299"/>
    <x v="337"/>
    <x v="2"/>
    <x v="22"/>
    <x v="16"/>
    <x v="2"/>
    <n v="86"/>
    <x v="134"/>
    <x v="2108"/>
    <n v="6588.46"/>
    <n v="0.47"/>
    <x v="2"/>
    <x v="145"/>
  </r>
  <r>
    <x v="3"/>
    <n v="1128299"/>
    <x v="337"/>
    <x v="2"/>
    <x v="22"/>
    <x v="16"/>
    <x v="3"/>
    <n v="82"/>
    <x v="241"/>
    <x v="2109"/>
    <n v="6494.4"/>
    <n v="0.48"/>
    <x v="2"/>
    <x v="138"/>
  </r>
  <r>
    <x v="3"/>
    <n v="1128299"/>
    <x v="337"/>
    <x v="2"/>
    <x v="22"/>
    <x v="16"/>
    <x v="4"/>
    <n v="84"/>
    <x v="163"/>
    <x v="2110"/>
    <n v="6552"/>
    <n v="0.5"/>
    <x v="2"/>
    <x v="153"/>
  </r>
  <r>
    <x v="3"/>
    <n v="1128299"/>
    <x v="337"/>
    <x v="2"/>
    <x v="22"/>
    <x v="16"/>
    <x v="5"/>
    <n v="97"/>
    <x v="42"/>
    <x v="2111"/>
    <n v="6111"/>
    <n v="0.42"/>
    <x v="2"/>
    <x v="149"/>
  </r>
  <r>
    <x v="3"/>
    <n v="1128299"/>
    <x v="369"/>
    <x v="2"/>
    <x v="22"/>
    <x v="16"/>
    <x v="0"/>
    <n v="81"/>
    <x v="40"/>
    <x v="2112"/>
    <n v="7776"/>
    <n v="0.48"/>
    <x v="2"/>
    <x v="150"/>
  </r>
  <r>
    <x v="3"/>
    <n v="1128299"/>
    <x v="369"/>
    <x v="2"/>
    <x v="22"/>
    <x v="16"/>
    <x v="1"/>
    <n v="76"/>
    <x v="148"/>
    <x v="2113"/>
    <n v="8676.92"/>
    <n v="0.49"/>
    <x v="2"/>
    <x v="123"/>
  </r>
  <r>
    <x v="3"/>
    <n v="1128299"/>
    <x v="369"/>
    <x v="2"/>
    <x v="22"/>
    <x v="16"/>
    <x v="2"/>
    <n v="68"/>
    <x v="49"/>
    <x v="2114"/>
    <n v="6497.4"/>
    <n v="0.49"/>
    <x v="2"/>
    <x v="105"/>
  </r>
  <r>
    <x v="3"/>
    <n v="1128299"/>
    <x v="369"/>
    <x v="2"/>
    <x v="22"/>
    <x v="16"/>
    <x v="3"/>
    <n v="68"/>
    <x v="164"/>
    <x v="2115"/>
    <n v="3722.3199999999997"/>
    <n v="0.45999999999999996"/>
    <x v="2"/>
    <x v="105"/>
  </r>
  <r>
    <x v="3"/>
    <n v="1128299"/>
    <x v="369"/>
    <x v="2"/>
    <x v="22"/>
    <x v="16"/>
    <x v="4"/>
    <n v="65"/>
    <x v="209"/>
    <x v="2116"/>
    <n v="4409.6000000000004"/>
    <n v="0.53"/>
    <x v="2"/>
    <x v="124"/>
  </r>
  <r>
    <x v="3"/>
    <n v="1128299"/>
    <x v="369"/>
    <x v="2"/>
    <x v="22"/>
    <x v="16"/>
    <x v="5"/>
    <n v="69"/>
    <x v="201"/>
    <x v="2117"/>
    <n v="2216.2800000000002"/>
    <n v="0.44"/>
    <x v="2"/>
    <x v="122"/>
  </r>
  <r>
    <x v="3"/>
    <n v="1128299"/>
    <x v="401"/>
    <x v="2"/>
    <x v="22"/>
    <x v="16"/>
    <x v="0"/>
    <n v="46"/>
    <x v="185"/>
    <x v="1133"/>
    <n v="2525.3999999999996"/>
    <n v="0.44999999999999996"/>
    <x v="2"/>
    <x v="89"/>
  </r>
  <r>
    <x v="3"/>
    <n v="1128299"/>
    <x v="401"/>
    <x v="2"/>
    <x v="22"/>
    <x v="16"/>
    <x v="1"/>
    <n v="51"/>
    <x v="185"/>
    <x v="2118"/>
    <n v="2862.12"/>
    <n v="0.45999999999999996"/>
    <x v="2"/>
    <x v="109"/>
  </r>
  <r>
    <x v="3"/>
    <n v="1128299"/>
    <x v="401"/>
    <x v="2"/>
    <x v="22"/>
    <x v="16"/>
    <x v="2"/>
    <n v="49"/>
    <x v="41"/>
    <x v="1038"/>
    <n v="1653.7499999999998"/>
    <n v="0.44999999999999996"/>
    <x v="2"/>
    <x v="98"/>
  </r>
  <r>
    <x v="3"/>
    <n v="1128299"/>
    <x v="401"/>
    <x v="2"/>
    <x v="22"/>
    <x v="16"/>
    <x v="3"/>
    <n v="49"/>
    <x v="239"/>
    <x v="2119"/>
    <n v="1172.08"/>
    <n v="0.45999999999999996"/>
    <x v="2"/>
    <x v="98"/>
  </r>
  <r>
    <x v="3"/>
    <n v="1128299"/>
    <x v="401"/>
    <x v="2"/>
    <x v="22"/>
    <x v="16"/>
    <x v="4"/>
    <n v="58"/>
    <x v="229"/>
    <x v="1051"/>
    <n v="1813.66"/>
    <n v="0.53"/>
    <x v="2"/>
    <x v="91"/>
  </r>
  <r>
    <x v="3"/>
    <n v="1128299"/>
    <x v="401"/>
    <x v="2"/>
    <x v="22"/>
    <x v="16"/>
    <x v="5"/>
    <n v="41"/>
    <x v="201"/>
    <x v="2120"/>
    <n v="1257.06"/>
    <n v="0.42"/>
    <x v="2"/>
    <x v="87"/>
  </r>
  <r>
    <x v="3"/>
    <n v="1128299"/>
    <x v="430"/>
    <x v="2"/>
    <x v="22"/>
    <x v="16"/>
    <x v="0"/>
    <n v="38"/>
    <x v="240"/>
    <x v="1974"/>
    <n v="1821.7199999999998"/>
    <n v="0.47"/>
    <x v="2"/>
    <x v="115"/>
  </r>
  <r>
    <x v="3"/>
    <n v="1128299"/>
    <x v="430"/>
    <x v="2"/>
    <x v="22"/>
    <x v="16"/>
    <x v="1"/>
    <n v="50"/>
    <x v="213"/>
    <x v="2121"/>
    <n v="3265.9999999999995"/>
    <n v="0.45999999999999996"/>
    <x v="2"/>
    <x v="100"/>
  </r>
  <r>
    <x v="3"/>
    <n v="1128299"/>
    <x v="430"/>
    <x v="2"/>
    <x v="22"/>
    <x v="16"/>
    <x v="2"/>
    <n v="46"/>
    <x v="250"/>
    <x v="1455"/>
    <n v="2051.14"/>
    <n v="0.49"/>
    <x v="2"/>
    <x v="89"/>
  </r>
  <r>
    <x v="3"/>
    <n v="1128299"/>
    <x v="430"/>
    <x v="2"/>
    <x v="22"/>
    <x v="16"/>
    <x v="3"/>
    <n v="44"/>
    <x v="194"/>
    <x v="1471"/>
    <n v="1710.72"/>
    <n v="0.48"/>
    <x v="2"/>
    <x v="90"/>
  </r>
  <r>
    <x v="3"/>
    <n v="1128299"/>
    <x v="430"/>
    <x v="2"/>
    <x v="22"/>
    <x v="16"/>
    <x v="4"/>
    <n v="51"/>
    <x v="41"/>
    <x v="1740"/>
    <n v="2065.5"/>
    <n v="0.54"/>
    <x v="2"/>
    <x v="109"/>
  </r>
  <r>
    <x v="3"/>
    <n v="1128299"/>
    <x v="430"/>
    <x v="2"/>
    <x v="22"/>
    <x v="16"/>
    <x v="5"/>
    <n v="58"/>
    <x v="193"/>
    <x v="2013"/>
    <n v="2618.6999999999998"/>
    <n v="0.43"/>
    <x v="2"/>
    <x v="91"/>
  </r>
  <r>
    <x v="3"/>
    <n v="1128299"/>
    <x v="461"/>
    <x v="2"/>
    <x v="22"/>
    <x v="16"/>
    <x v="0"/>
    <n v="44"/>
    <x v="217"/>
    <x v="1638"/>
    <n v="3501.5199999999995"/>
    <n v="0.45999999999999996"/>
    <x v="2"/>
    <x v="90"/>
  </r>
  <r>
    <x v="3"/>
    <n v="1128299"/>
    <x v="461"/>
    <x v="2"/>
    <x v="22"/>
    <x v="16"/>
    <x v="1"/>
    <n v="48"/>
    <x v="49"/>
    <x v="2122"/>
    <n v="4680"/>
    <n v="0.5"/>
    <x v="2"/>
    <x v="92"/>
  </r>
  <r>
    <x v="3"/>
    <n v="1128299"/>
    <x v="461"/>
    <x v="2"/>
    <x v="22"/>
    <x v="16"/>
    <x v="2"/>
    <n v="42"/>
    <x v="209"/>
    <x v="1251"/>
    <n v="2688"/>
    <n v="0.5"/>
    <x v="2"/>
    <x v="119"/>
  </r>
  <r>
    <x v="3"/>
    <n v="1128299"/>
    <x v="461"/>
    <x v="2"/>
    <x v="22"/>
    <x v="16"/>
    <x v="3"/>
    <n v="51"/>
    <x v="165"/>
    <x v="1891"/>
    <n v="3073.2599999999998"/>
    <n v="0.45999999999999996"/>
    <x v="2"/>
    <x v="109"/>
  </r>
  <r>
    <x v="3"/>
    <n v="1128299"/>
    <x v="461"/>
    <x v="2"/>
    <x v="22"/>
    <x v="16"/>
    <x v="4"/>
    <n v="68"/>
    <x v="215"/>
    <x v="2123"/>
    <n v="4075.92"/>
    <n v="0.54"/>
    <x v="2"/>
    <x v="105"/>
  </r>
  <r>
    <x v="3"/>
    <n v="1128299"/>
    <x v="461"/>
    <x v="2"/>
    <x v="22"/>
    <x v="16"/>
    <x v="5"/>
    <n v="76"/>
    <x v="197"/>
    <x v="2124"/>
    <n v="4756.08"/>
    <n v="0.42"/>
    <x v="2"/>
    <x v="123"/>
  </r>
  <r>
    <x v="3"/>
    <n v="1128299"/>
    <x v="490"/>
    <x v="2"/>
    <x v="22"/>
    <x v="16"/>
    <x v="0"/>
    <n v="61"/>
    <x v="143"/>
    <x v="2125"/>
    <n v="5504.6399999999994"/>
    <n v="0.48"/>
    <x v="2"/>
    <x v="103"/>
  </r>
  <r>
    <x v="3"/>
    <n v="1128299"/>
    <x v="490"/>
    <x v="2"/>
    <x v="22"/>
    <x v="16"/>
    <x v="1"/>
    <n v="72"/>
    <x v="153"/>
    <x v="2126"/>
    <n v="7377.12"/>
    <n v="0.47"/>
    <x v="2"/>
    <x v="120"/>
  </r>
  <r>
    <x v="3"/>
    <n v="1128299"/>
    <x v="490"/>
    <x v="2"/>
    <x v="22"/>
    <x v="16"/>
    <x v="2"/>
    <n v="67"/>
    <x v="241"/>
    <x v="2127"/>
    <n v="4974.7499999999991"/>
    <n v="0.44999999999999996"/>
    <x v="2"/>
    <x v="125"/>
  </r>
  <r>
    <x v="3"/>
    <n v="1128299"/>
    <x v="490"/>
    <x v="2"/>
    <x v="22"/>
    <x v="16"/>
    <x v="3"/>
    <n v="67"/>
    <x v="231"/>
    <x v="1273"/>
    <n v="4311.45"/>
    <n v="0.44999999999999996"/>
    <x v="2"/>
    <x v="125"/>
  </r>
  <r>
    <x v="3"/>
    <n v="1128299"/>
    <x v="490"/>
    <x v="2"/>
    <x v="22"/>
    <x v="16"/>
    <x v="4"/>
    <n v="72"/>
    <x v="247"/>
    <x v="1983"/>
    <n v="4788"/>
    <n v="0.5"/>
    <x v="2"/>
    <x v="120"/>
  </r>
  <r>
    <x v="3"/>
    <n v="1128299"/>
    <x v="490"/>
    <x v="2"/>
    <x v="22"/>
    <x v="16"/>
    <x v="5"/>
    <n v="77"/>
    <x v="217"/>
    <x v="2128"/>
    <n v="5328.4000000000005"/>
    <n v="0.4"/>
    <x v="2"/>
    <x v="140"/>
  </r>
  <r>
    <x v="3"/>
    <n v="1128299"/>
    <x v="181"/>
    <x v="2"/>
    <x v="22"/>
    <x v="16"/>
    <x v="0"/>
    <n v="33"/>
    <x v="38"/>
    <x v="1171"/>
    <n v="1683"/>
    <n v="0.51"/>
    <x v="2"/>
    <x v="112"/>
  </r>
  <r>
    <x v="3"/>
    <n v="1128299"/>
    <x v="181"/>
    <x v="2"/>
    <x v="22"/>
    <x v="16"/>
    <x v="1"/>
    <n v="42"/>
    <x v="38"/>
    <x v="1077"/>
    <n v="2268"/>
    <n v="0.54"/>
    <x v="2"/>
    <x v="119"/>
  </r>
  <r>
    <x v="3"/>
    <n v="1128299"/>
    <x v="181"/>
    <x v="2"/>
    <x v="22"/>
    <x v="16"/>
    <x v="2"/>
    <n v="43"/>
    <x v="205"/>
    <x v="2129"/>
    <n v="2600.6400000000003"/>
    <n v="0.54"/>
    <x v="2"/>
    <x v="94"/>
  </r>
  <r>
    <x v="3"/>
    <n v="1128299"/>
    <x v="181"/>
    <x v="2"/>
    <x v="22"/>
    <x v="16"/>
    <x v="3"/>
    <n v="41"/>
    <x v="181"/>
    <x v="1119"/>
    <n v="1533.3999999999999"/>
    <n v="0.54999999999999993"/>
    <x v="2"/>
    <x v="87"/>
  </r>
  <r>
    <x v="3"/>
    <n v="1128299"/>
    <x v="181"/>
    <x v="2"/>
    <x v="22"/>
    <x v="16"/>
    <x v="4"/>
    <n v="46"/>
    <x v="208"/>
    <x v="2130"/>
    <n v="1574.1200000000001"/>
    <n v="0.59000000000000008"/>
    <x v="2"/>
    <x v="89"/>
  </r>
  <r>
    <x v="3"/>
    <n v="1128299"/>
    <x v="181"/>
    <x v="2"/>
    <x v="22"/>
    <x v="16"/>
    <x v="5"/>
    <n v="41"/>
    <x v="185"/>
    <x v="2131"/>
    <n v="2400.96"/>
    <n v="0.48"/>
    <x v="2"/>
    <x v="87"/>
  </r>
  <r>
    <x v="3"/>
    <n v="1128299"/>
    <x v="212"/>
    <x v="2"/>
    <x v="22"/>
    <x v="16"/>
    <x v="0"/>
    <n v="33"/>
    <x v="150"/>
    <x v="1506"/>
    <n v="2448.6"/>
    <n v="0.53"/>
    <x v="2"/>
    <x v="112"/>
  </r>
  <r>
    <x v="3"/>
    <n v="1128299"/>
    <x v="212"/>
    <x v="2"/>
    <x v="22"/>
    <x v="16"/>
    <x v="1"/>
    <n v="41"/>
    <x v="210"/>
    <x v="1192"/>
    <n v="2425.56"/>
    <n v="0.51"/>
    <x v="2"/>
    <x v="87"/>
  </r>
  <r>
    <x v="3"/>
    <n v="1128299"/>
    <x v="212"/>
    <x v="2"/>
    <x v="22"/>
    <x v="16"/>
    <x v="2"/>
    <n v="41"/>
    <x v="196"/>
    <x v="2132"/>
    <n v="2558.4"/>
    <n v="0.52"/>
    <x v="2"/>
    <x v="87"/>
  </r>
  <r>
    <x v="3"/>
    <n v="1128299"/>
    <x v="212"/>
    <x v="1"/>
    <x v="23"/>
    <x v="26"/>
    <x v="3"/>
    <n v="44"/>
    <x v="201"/>
    <x v="2133"/>
    <n v="1766.5999999999997"/>
    <n v="0.54999999999999993"/>
    <x v="2"/>
    <x v="90"/>
  </r>
  <r>
    <x v="3"/>
    <n v="1128299"/>
    <x v="212"/>
    <x v="1"/>
    <x v="23"/>
    <x v="26"/>
    <x v="4"/>
    <n v="48"/>
    <x v="175"/>
    <x v="2134"/>
    <n v="1468.8"/>
    <n v="0.6"/>
    <x v="2"/>
    <x v="92"/>
  </r>
  <r>
    <x v="3"/>
    <n v="1128299"/>
    <x v="212"/>
    <x v="1"/>
    <x v="23"/>
    <x v="26"/>
    <x v="5"/>
    <n v="44"/>
    <x v="193"/>
    <x v="1506"/>
    <n v="2217.6"/>
    <n v="0.48"/>
    <x v="2"/>
    <x v="90"/>
  </r>
  <r>
    <x v="3"/>
    <n v="1128299"/>
    <x v="221"/>
    <x v="1"/>
    <x v="23"/>
    <x v="26"/>
    <x v="0"/>
    <n v="44"/>
    <x v="135"/>
    <x v="1829"/>
    <n v="3298.68"/>
    <n v="0.51"/>
    <x v="2"/>
    <x v="90"/>
  </r>
  <r>
    <x v="3"/>
    <n v="1128299"/>
    <x v="221"/>
    <x v="1"/>
    <x v="23"/>
    <x v="26"/>
    <x v="1"/>
    <n v="51"/>
    <x v="253"/>
    <x v="2135"/>
    <n v="2833.0499999999997"/>
    <n v="0.54999999999999993"/>
    <x v="2"/>
    <x v="109"/>
  </r>
  <r>
    <x v="3"/>
    <n v="1128299"/>
    <x v="221"/>
    <x v="1"/>
    <x v="23"/>
    <x v="26"/>
    <x v="2"/>
    <n v="56"/>
    <x v="210"/>
    <x v="931"/>
    <n v="3572.7999999999997"/>
    <n v="0.54999999999999993"/>
    <x v="2"/>
    <x v="97"/>
  </r>
  <r>
    <x v="3"/>
    <n v="1128299"/>
    <x v="221"/>
    <x v="1"/>
    <x v="23"/>
    <x v="26"/>
    <x v="3"/>
    <n v="50"/>
    <x v="199"/>
    <x v="1077"/>
    <n v="2309.9999999999995"/>
    <n v="0.54999999999999993"/>
    <x v="2"/>
    <x v="100"/>
  </r>
  <r>
    <x v="3"/>
    <n v="1128299"/>
    <x v="221"/>
    <x v="1"/>
    <x v="23"/>
    <x v="26"/>
    <x v="4"/>
    <n v="56"/>
    <x v="203"/>
    <x v="1140"/>
    <n v="1310.3999999999999"/>
    <n v="0.6"/>
    <x v="2"/>
    <x v="97"/>
  </r>
  <r>
    <x v="3"/>
    <n v="1128299"/>
    <x v="221"/>
    <x v="1"/>
    <x v="23"/>
    <x v="26"/>
    <x v="5"/>
    <n v="41"/>
    <x v="60"/>
    <x v="2136"/>
    <n v="1752.7499999999998"/>
    <n v="0.44999999999999996"/>
    <x v="2"/>
    <x v="87"/>
  </r>
  <r>
    <x v="3"/>
    <n v="1128299"/>
    <x v="240"/>
    <x v="1"/>
    <x v="23"/>
    <x v="26"/>
    <x v="0"/>
    <n v="48"/>
    <x v="213"/>
    <x v="2137"/>
    <n v="3544.32"/>
    <n v="0.52"/>
    <x v="2"/>
    <x v="92"/>
  </r>
  <r>
    <x v="3"/>
    <n v="1128299"/>
    <x v="240"/>
    <x v="1"/>
    <x v="23"/>
    <x v="26"/>
    <x v="1"/>
    <n v="52"/>
    <x v="246"/>
    <x v="2138"/>
    <n v="2288"/>
    <n v="0.5"/>
    <x v="2"/>
    <x v="107"/>
  </r>
  <r>
    <x v="3"/>
    <n v="1128299"/>
    <x v="240"/>
    <x v="1"/>
    <x v="23"/>
    <x v="26"/>
    <x v="2"/>
    <n v="52"/>
    <x v="193"/>
    <x v="1780"/>
    <n v="2784.6"/>
    <n v="0.51"/>
    <x v="2"/>
    <x v="107"/>
  </r>
  <r>
    <x v="3"/>
    <n v="1128299"/>
    <x v="240"/>
    <x v="1"/>
    <x v="23"/>
    <x v="26"/>
    <x v="3"/>
    <n v="39"/>
    <x v="238"/>
    <x v="2139"/>
    <n v="1529.5800000000002"/>
    <n v="0.53"/>
    <x v="2"/>
    <x v="93"/>
  </r>
  <r>
    <x v="3"/>
    <n v="1128299"/>
    <x v="240"/>
    <x v="1"/>
    <x v="23"/>
    <x v="26"/>
    <x v="4"/>
    <n v="43"/>
    <x v="206"/>
    <x v="2140"/>
    <n v="1299.0300000000002"/>
    <n v="0.57000000000000006"/>
    <x v="2"/>
    <x v="94"/>
  </r>
  <r>
    <x v="3"/>
    <n v="1128299"/>
    <x v="240"/>
    <x v="1"/>
    <x v="23"/>
    <x v="26"/>
    <x v="5"/>
    <n v="55"/>
    <x v="193"/>
    <x v="2141"/>
    <n v="2887.5"/>
    <n v="0.5"/>
    <x v="2"/>
    <x v="88"/>
  </r>
  <r>
    <x v="3"/>
    <n v="1128299"/>
    <x v="271"/>
    <x v="1"/>
    <x v="23"/>
    <x v="26"/>
    <x v="0"/>
    <n v="43"/>
    <x v="160"/>
    <x v="1193"/>
    <n v="3646.4"/>
    <n v="0.53"/>
    <x v="2"/>
    <x v="94"/>
  </r>
  <r>
    <x v="3"/>
    <n v="1128299"/>
    <x v="271"/>
    <x v="1"/>
    <x v="23"/>
    <x v="26"/>
    <x v="1"/>
    <n v="47"/>
    <x v="38"/>
    <x v="1030"/>
    <n v="2444"/>
    <n v="0.52"/>
    <x v="2"/>
    <x v="85"/>
  </r>
  <r>
    <x v="3"/>
    <n v="1128299"/>
    <x v="271"/>
    <x v="1"/>
    <x v="23"/>
    <x v="26"/>
    <x v="2"/>
    <n v="49"/>
    <x v="205"/>
    <x v="1054"/>
    <n v="2798.88"/>
    <n v="0.51"/>
    <x v="2"/>
    <x v="98"/>
  </r>
  <r>
    <x v="3"/>
    <n v="1128299"/>
    <x v="271"/>
    <x v="1"/>
    <x v="23"/>
    <x v="26"/>
    <x v="3"/>
    <n v="44"/>
    <x v="211"/>
    <x v="2142"/>
    <n v="1907.4"/>
    <n v="0.51"/>
    <x v="2"/>
    <x v="90"/>
  </r>
  <r>
    <x v="3"/>
    <n v="1128299"/>
    <x v="271"/>
    <x v="1"/>
    <x v="23"/>
    <x v="26"/>
    <x v="4"/>
    <n v="36"/>
    <x v="188"/>
    <x v="1021"/>
    <n v="1380.6000000000001"/>
    <n v="0.59000000000000008"/>
    <x v="2"/>
    <x v="86"/>
  </r>
  <r>
    <x v="3"/>
    <n v="1128299"/>
    <x v="271"/>
    <x v="1"/>
    <x v="23"/>
    <x v="26"/>
    <x v="5"/>
    <n v="59"/>
    <x v="212"/>
    <x v="2143"/>
    <n v="4433.8499999999995"/>
    <n v="0.44999999999999996"/>
    <x v="2"/>
    <x v="95"/>
  </r>
  <r>
    <x v="3"/>
    <n v="1128299"/>
    <x v="301"/>
    <x v="1"/>
    <x v="23"/>
    <x v="26"/>
    <x v="0"/>
    <n v="58"/>
    <x v="154"/>
    <x v="2144"/>
    <n v="7335.84"/>
    <n v="0.51"/>
    <x v="2"/>
    <x v="91"/>
  </r>
  <r>
    <x v="3"/>
    <n v="1128299"/>
    <x v="301"/>
    <x v="1"/>
    <x v="23"/>
    <x v="26"/>
    <x v="1"/>
    <n v="65"/>
    <x v="124"/>
    <x v="1329"/>
    <n v="7098"/>
    <n v="0.52"/>
    <x v="2"/>
    <x v="124"/>
  </r>
  <r>
    <x v="3"/>
    <n v="1128299"/>
    <x v="301"/>
    <x v="1"/>
    <x v="23"/>
    <x v="26"/>
    <x v="2"/>
    <n v="83"/>
    <x v="126"/>
    <x v="2145"/>
    <n v="9266.9499999999989"/>
    <n v="0.54999999999999993"/>
    <x v="2"/>
    <x v="136"/>
  </r>
  <r>
    <x v="3"/>
    <n v="1128299"/>
    <x v="301"/>
    <x v="1"/>
    <x v="23"/>
    <x v="26"/>
    <x v="3"/>
    <n v="82"/>
    <x v="147"/>
    <x v="2146"/>
    <n v="7261.0999999999995"/>
    <n v="0.54999999999999993"/>
    <x v="2"/>
    <x v="138"/>
  </r>
  <r>
    <x v="3"/>
    <n v="1128299"/>
    <x v="301"/>
    <x v="1"/>
    <x v="23"/>
    <x v="26"/>
    <x v="4"/>
    <n v="92"/>
    <x v="236"/>
    <x v="842"/>
    <n v="6135.4800000000005"/>
    <n v="0.57000000000000006"/>
    <x v="2"/>
    <x v="159"/>
  </r>
  <r>
    <x v="3"/>
    <n v="1128299"/>
    <x v="301"/>
    <x v="1"/>
    <x v="23"/>
    <x v="26"/>
    <x v="5"/>
    <n v="100"/>
    <x v="49"/>
    <x v="2147"/>
    <n v="9360"/>
    <n v="0.48"/>
    <x v="2"/>
    <x v="160"/>
  </r>
  <r>
    <x v="3"/>
    <n v="1128299"/>
    <x v="330"/>
    <x v="1"/>
    <x v="23"/>
    <x v="26"/>
    <x v="0"/>
    <n v="86"/>
    <x v="83"/>
    <x v="2148"/>
    <n v="12306.6"/>
    <n v="0.53"/>
    <x v="2"/>
    <x v="145"/>
  </r>
  <r>
    <x v="3"/>
    <n v="1128299"/>
    <x v="330"/>
    <x v="1"/>
    <x v="23"/>
    <x v="26"/>
    <x v="1"/>
    <n v="92"/>
    <x v="126"/>
    <x v="2149"/>
    <n v="10271.799999999999"/>
    <n v="0.54999999999999993"/>
    <x v="2"/>
    <x v="159"/>
  </r>
  <r>
    <x v="3"/>
    <n v="1128299"/>
    <x v="330"/>
    <x v="1"/>
    <x v="23"/>
    <x v="26"/>
    <x v="2"/>
    <n v="90"/>
    <x v="130"/>
    <x v="2150"/>
    <n v="9525.6"/>
    <n v="0.54"/>
    <x v="2"/>
    <x v="161"/>
  </r>
  <r>
    <x v="3"/>
    <n v="1128299"/>
    <x v="330"/>
    <x v="1"/>
    <x v="23"/>
    <x v="26"/>
    <x v="3"/>
    <n v="86"/>
    <x v="137"/>
    <x v="2151"/>
    <n v="7801.92"/>
    <n v="0.54"/>
    <x v="2"/>
    <x v="145"/>
  </r>
  <r>
    <x v="3"/>
    <n v="1128299"/>
    <x v="330"/>
    <x v="1"/>
    <x v="23"/>
    <x v="26"/>
    <x v="4"/>
    <n v="86"/>
    <x v="133"/>
    <x v="1841"/>
    <n v="9427.3200000000015"/>
    <n v="0.58000000000000007"/>
    <x v="2"/>
    <x v="145"/>
  </r>
  <r>
    <x v="3"/>
    <n v="1128299"/>
    <x v="330"/>
    <x v="1"/>
    <x v="23"/>
    <x v="26"/>
    <x v="5"/>
    <n v="103"/>
    <x v="134"/>
    <x v="2152"/>
    <n v="8058.7199999999993"/>
    <n v="0.48"/>
    <x v="2"/>
    <x v="155"/>
  </r>
  <r>
    <x v="3"/>
    <n v="1128299"/>
    <x v="362"/>
    <x v="1"/>
    <x v="23"/>
    <x v="26"/>
    <x v="0"/>
    <n v="86"/>
    <x v="128"/>
    <x v="2153"/>
    <n v="11184.300000000001"/>
    <n v="0.51"/>
    <x v="2"/>
    <x v="145"/>
  </r>
  <r>
    <x v="3"/>
    <n v="1128299"/>
    <x v="362"/>
    <x v="1"/>
    <x v="23"/>
    <x v="26"/>
    <x v="1"/>
    <n v="77"/>
    <x v="101"/>
    <x v="2154"/>
    <n v="9385.5300000000007"/>
    <n v="0.51"/>
    <x v="2"/>
    <x v="140"/>
  </r>
  <r>
    <x v="3"/>
    <n v="1128299"/>
    <x v="362"/>
    <x v="1"/>
    <x v="23"/>
    <x v="26"/>
    <x v="2"/>
    <n v="70"/>
    <x v="133"/>
    <x v="2155"/>
    <n v="7276.4999999999991"/>
    <n v="0.54999999999999993"/>
    <x v="2"/>
    <x v="162"/>
  </r>
  <r>
    <x v="3"/>
    <n v="1128299"/>
    <x v="362"/>
    <x v="1"/>
    <x v="23"/>
    <x v="26"/>
    <x v="3"/>
    <n v="74"/>
    <x v="209"/>
    <x v="2156"/>
    <n v="5020.16"/>
    <n v="0.53"/>
    <x v="2"/>
    <x v="135"/>
  </r>
  <r>
    <x v="3"/>
    <n v="1128299"/>
    <x v="362"/>
    <x v="1"/>
    <x v="23"/>
    <x v="26"/>
    <x v="4"/>
    <n v="64"/>
    <x v="216"/>
    <x v="1341"/>
    <n v="5210.880000000001"/>
    <n v="0.59000000000000008"/>
    <x v="2"/>
    <x v="101"/>
  </r>
  <r>
    <x v="3"/>
    <n v="1128299"/>
    <x v="362"/>
    <x v="1"/>
    <x v="23"/>
    <x v="26"/>
    <x v="5"/>
    <n v="63"/>
    <x v="228"/>
    <x v="1230"/>
    <n v="2778.2999999999997"/>
    <n v="0.49"/>
    <x v="2"/>
    <x v="121"/>
  </r>
  <r>
    <x v="3"/>
    <n v="1128299"/>
    <x v="394"/>
    <x v="1"/>
    <x v="23"/>
    <x v="26"/>
    <x v="0"/>
    <n v="43"/>
    <x v="57"/>
    <x v="1539"/>
    <n v="3429.2499999999995"/>
    <n v="0.54999999999999993"/>
    <x v="2"/>
    <x v="94"/>
  </r>
  <r>
    <x v="3"/>
    <n v="1128299"/>
    <x v="394"/>
    <x v="1"/>
    <x v="23"/>
    <x v="26"/>
    <x v="1"/>
    <n v="46"/>
    <x v="35"/>
    <x v="1301"/>
    <n v="2932.5"/>
    <n v="0.51"/>
    <x v="2"/>
    <x v="89"/>
  </r>
  <r>
    <x v="3"/>
    <n v="1128299"/>
    <x v="394"/>
    <x v="1"/>
    <x v="23"/>
    <x v="26"/>
    <x v="2"/>
    <n v="43"/>
    <x v="252"/>
    <x v="2157"/>
    <n v="1744.0800000000002"/>
    <n v="0.52"/>
    <x v="2"/>
    <x v="94"/>
  </r>
  <r>
    <x v="3"/>
    <n v="1128299"/>
    <x v="394"/>
    <x v="1"/>
    <x v="23"/>
    <x v="26"/>
    <x v="3"/>
    <n v="41"/>
    <x v="184"/>
    <x v="2099"/>
    <n v="1317.33"/>
    <n v="0.51"/>
    <x v="2"/>
    <x v="87"/>
  </r>
  <r>
    <x v="3"/>
    <n v="1128299"/>
    <x v="394"/>
    <x v="1"/>
    <x v="23"/>
    <x v="26"/>
    <x v="4"/>
    <n v="51"/>
    <x v="169"/>
    <x v="1913"/>
    <n v="2159.8500000000004"/>
    <n v="0.55000000000000004"/>
    <x v="2"/>
    <x v="109"/>
  </r>
  <r>
    <x v="3"/>
    <n v="1128299"/>
    <x v="394"/>
    <x v="1"/>
    <x v="23"/>
    <x v="26"/>
    <x v="5"/>
    <n v="39"/>
    <x v="41"/>
    <x v="2071"/>
    <n v="1462.5"/>
    <n v="0.5"/>
    <x v="2"/>
    <x v="93"/>
  </r>
  <r>
    <x v="3"/>
    <n v="1128299"/>
    <x v="423"/>
    <x v="1"/>
    <x v="23"/>
    <x v="26"/>
    <x v="0"/>
    <n v="34"/>
    <x v="205"/>
    <x v="1465"/>
    <n v="2056.3200000000002"/>
    <n v="0.54"/>
    <x v="2"/>
    <x v="111"/>
  </r>
  <r>
    <x v="3"/>
    <n v="1128299"/>
    <x v="423"/>
    <x v="1"/>
    <x v="23"/>
    <x v="26"/>
    <x v="1"/>
    <n v="45"/>
    <x v="155"/>
    <x v="2158"/>
    <n v="3836.2499999999995"/>
    <n v="0.54999999999999993"/>
    <x v="2"/>
    <x v="96"/>
  </r>
  <r>
    <x v="3"/>
    <n v="1128299"/>
    <x v="423"/>
    <x v="1"/>
    <x v="23"/>
    <x v="26"/>
    <x v="2"/>
    <n v="42"/>
    <x v="38"/>
    <x v="1077"/>
    <n v="2100"/>
    <n v="0.5"/>
    <x v="2"/>
    <x v="119"/>
  </r>
  <r>
    <x v="3"/>
    <n v="1128299"/>
    <x v="423"/>
    <x v="1"/>
    <x v="23"/>
    <x v="26"/>
    <x v="3"/>
    <n v="36"/>
    <x v="193"/>
    <x v="1053"/>
    <n v="1890"/>
    <n v="0.5"/>
    <x v="2"/>
    <x v="86"/>
  </r>
  <r>
    <x v="3"/>
    <n v="1128299"/>
    <x v="423"/>
    <x v="1"/>
    <x v="23"/>
    <x v="26"/>
    <x v="4"/>
    <n v="47"/>
    <x v="60"/>
    <x v="2159"/>
    <n v="2634.3500000000004"/>
    <n v="0.59000000000000008"/>
    <x v="2"/>
    <x v="85"/>
  </r>
  <r>
    <x v="3"/>
    <n v="1128299"/>
    <x v="423"/>
    <x v="1"/>
    <x v="23"/>
    <x v="26"/>
    <x v="5"/>
    <n v="50"/>
    <x v="243"/>
    <x v="1996"/>
    <n v="2538"/>
    <n v="0.47"/>
    <x v="2"/>
    <x v="100"/>
  </r>
  <r>
    <x v="3"/>
    <n v="1128299"/>
    <x v="454"/>
    <x v="1"/>
    <x v="23"/>
    <x v="26"/>
    <x v="0"/>
    <n v="39"/>
    <x v="143"/>
    <x v="2160"/>
    <n v="3666"/>
    <n v="0.5"/>
    <x v="2"/>
    <x v="93"/>
  </r>
  <r>
    <x v="3"/>
    <n v="1128299"/>
    <x v="454"/>
    <x v="1"/>
    <x v="23"/>
    <x v="26"/>
    <x v="1"/>
    <n v="42"/>
    <x v="124"/>
    <x v="1392"/>
    <n v="4586.4000000000005"/>
    <n v="0.52"/>
    <x v="2"/>
    <x v="119"/>
  </r>
  <r>
    <x v="3"/>
    <n v="1128299"/>
    <x v="454"/>
    <x v="1"/>
    <x v="23"/>
    <x v="26"/>
    <x v="2"/>
    <n v="38"/>
    <x v="251"/>
    <x v="1929"/>
    <n v="2707.12"/>
    <n v="0.52"/>
    <x v="2"/>
    <x v="115"/>
  </r>
  <r>
    <x v="3"/>
    <n v="1128299"/>
    <x v="454"/>
    <x v="1"/>
    <x v="23"/>
    <x v="26"/>
    <x v="3"/>
    <n v="48"/>
    <x v="35"/>
    <x v="1194"/>
    <n v="3000"/>
    <n v="0.5"/>
    <x v="2"/>
    <x v="92"/>
  </r>
  <r>
    <x v="3"/>
    <n v="1128299"/>
    <x v="454"/>
    <x v="1"/>
    <x v="23"/>
    <x v="26"/>
    <x v="4"/>
    <n v="68"/>
    <x v="164"/>
    <x v="2115"/>
    <n v="4450.6000000000004"/>
    <n v="0.55000000000000004"/>
    <x v="2"/>
    <x v="105"/>
  </r>
  <r>
    <x v="3"/>
    <n v="1128299"/>
    <x v="454"/>
    <x v="1"/>
    <x v="23"/>
    <x v="26"/>
    <x v="5"/>
    <n v="81"/>
    <x v="132"/>
    <x v="743"/>
    <n v="6765.12"/>
    <n v="0.48"/>
    <x v="2"/>
    <x v="150"/>
  </r>
  <r>
    <x v="3"/>
    <n v="1128299"/>
    <x v="483"/>
    <x v="1"/>
    <x v="23"/>
    <x v="26"/>
    <x v="0"/>
    <n v="69"/>
    <x v="142"/>
    <x v="2161"/>
    <n v="8611.2000000000007"/>
    <n v="0.52"/>
    <x v="2"/>
    <x v="122"/>
  </r>
  <r>
    <x v="3"/>
    <n v="1128299"/>
    <x v="483"/>
    <x v="1"/>
    <x v="23"/>
    <x v="26"/>
    <x v="1"/>
    <n v="72"/>
    <x v="97"/>
    <x v="1857"/>
    <n v="7776"/>
    <n v="0.5"/>
    <x v="2"/>
    <x v="120"/>
  </r>
  <r>
    <x v="0"/>
    <n v="1128299"/>
    <x v="483"/>
    <x v="1"/>
    <x v="23"/>
    <x v="26"/>
    <x v="2"/>
    <n v="69"/>
    <x v="244"/>
    <x v="771"/>
    <n v="5812.56"/>
    <n v="0.52"/>
    <x v="2"/>
    <x v="122"/>
  </r>
  <r>
    <x v="0"/>
    <n v="1128299"/>
    <x v="483"/>
    <x v="1"/>
    <x v="23"/>
    <x v="26"/>
    <x v="3"/>
    <n v="72"/>
    <x v="163"/>
    <x v="1788"/>
    <n v="6065.2800000000007"/>
    <n v="0.54"/>
    <x v="2"/>
    <x v="120"/>
  </r>
  <r>
    <x v="0"/>
    <n v="1128299"/>
    <x v="483"/>
    <x v="1"/>
    <x v="23"/>
    <x v="26"/>
    <x v="4"/>
    <n v="82"/>
    <x v="165"/>
    <x v="2162"/>
    <n v="6230.3600000000006"/>
    <n v="0.58000000000000007"/>
    <x v="2"/>
    <x v="138"/>
  </r>
  <r>
    <x v="0"/>
    <n v="1128299"/>
    <x v="483"/>
    <x v="1"/>
    <x v="23"/>
    <x v="26"/>
    <x v="5"/>
    <n v="87"/>
    <x v="36"/>
    <x v="2163"/>
    <n v="6851.2499999999991"/>
    <n v="0.44999999999999996"/>
    <x v="2"/>
    <x v="157"/>
  </r>
  <r>
    <x v="0"/>
    <n v="1197831"/>
    <x v="169"/>
    <x v="1"/>
    <x v="23"/>
    <x v="26"/>
    <x v="0"/>
    <n v="19"/>
    <x v="131"/>
    <x v="2164"/>
    <n v="1486.94"/>
    <n v="0.43"/>
    <x v="2"/>
    <x v="131"/>
  </r>
  <r>
    <x v="0"/>
    <n v="1197831"/>
    <x v="169"/>
    <x v="1"/>
    <x v="23"/>
    <x v="26"/>
    <x v="1"/>
    <n v="28"/>
    <x v="130"/>
    <x v="1054"/>
    <n v="2469.6"/>
    <n v="0.44999999999999996"/>
    <x v="2"/>
    <x v="128"/>
  </r>
  <r>
    <x v="0"/>
    <n v="1197831"/>
    <x v="169"/>
    <x v="1"/>
    <x v="23"/>
    <x v="26"/>
    <x v="2"/>
    <n v="28"/>
    <x v="164"/>
    <x v="2165"/>
    <n v="1332.8000000000002"/>
    <n v="0.4"/>
    <x v="2"/>
    <x v="128"/>
  </r>
  <r>
    <x v="0"/>
    <n v="1197831"/>
    <x v="169"/>
    <x v="1"/>
    <x v="23"/>
    <x v="26"/>
    <x v="3"/>
    <n v="33"/>
    <x v="247"/>
    <x v="2166"/>
    <n v="2326.17"/>
    <n v="0.53"/>
    <x v="2"/>
    <x v="112"/>
  </r>
  <r>
    <x v="0"/>
    <n v="1197831"/>
    <x v="169"/>
    <x v="1"/>
    <x v="23"/>
    <x v="26"/>
    <x v="4"/>
    <n v="36"/>
    <x v="211"/>
    <x v="2167"/>
    <n v="1132.2"/>
    <n v="0.37"/>
    <x v="2"/>
    <x v="86"/>
  </r>
  <r>
    <x v="3"/>
    <n v="1197831"/>
    <x v="169"/>
    <x v="1"/>
    <x v="23"/>
    <x v="26"/>
    <x v="5"/>
    <n v="34"/>
    <x v="231"/>
    <x v="2168"/>
    <n v="2917.2"/>
    <n v="0.6"/>
    <x v="2"/>
    <x v="111"/>
  </r>
  <r>
    <x v="0"/>
    <n v="1197831"/>
    <x v="199"/>
    <x v="1"/>
    <x v="23"/>
    <x v="26"/>
    <x v="0"/>
    <n v="23"/>
    <x v="134"/>
    <x v="2169"/>
    <n v="1499.6000000000001"/>
    <n v="0.4"/>
    <x v="2"/>
    <x v="113"/>
  </r>
  <r>
    <x v="0"/>
    <n v="1197831"/>
    <x v="199"/>
    <x v="1"/>
    <x v="23"/>
    <x v="26"/>
    <x v="1"/>
    <n v="32"/>
    <x v="132"/>
    <x v="1426"/>
    <n v="2338.56"/>
    <n v="0.42"/>
    <x v="2"/>
    <x v="114"/>
  </r>
  <r>
    <x v="0"/>
    <n v="1197831"/>
    <x v="199"/>
    <x v="1"/>
    <x v="23"/>
    <x v="26"/>
    <x v="2"/>
    <n v="34"/>
    <x v="209"/>
    <x v="2170"/>
    <n v="1784.32"/>
    <n v="0.41"/>
    <x v="2"/>
    <x v="111"/>
  </r>
  <r>
    <x v="0"/>
    <n v="1197831"/>
    <x v="199"/>
    <x v="2"/>
    <x v="24"/>
    <x v="27"/>
    <x v="3"/>
    <n v="32"/>
    <x v="245"/>
    <x v="1995"/>
    <n v="1883.5200000000002"/>
    <n v="0.54"/>
    <x v="2"/>
    <x v="114"/>
  </r>
  <r>
    <x v="0"/>
    <n v="1197831"/>
    <x v="199"/>
    <x v="2"/>
    <x v="24"/>
    <x v="27"/>
    <x v="4"/>
    <n v="39"/>
    <x v="227"/>
    <x v="2171"/>
    <n v="955.49999999999989"/>
    <n v="0.35"/>
    <x v="2"/>
    <x v="93"/>
  </r>
  <r>
    <x v="0"/>
    <n v="1197831"/>
    <x v="199"/>
    <x v="2"/>
    <x v="24"/>
    <x v="27"/>
    <x v="5"/>
    <n v="34"/>
    <x v="165"/>
    <x v="1902"/>
    <n v="2449.7000000000003"/>
    <n v="0.55000000000000004"/>
    <x v="2"/>
    <x v="111"/>
  </r>
  <r>
    <x v="0"/>
    <n v="1197831"/>
    <x v="708"/>
    <x v="2"/>
    <x v="24"/>
    <x v="27"/>
    <x v="0"/>
    <n v="28"/>
    <x v="163"/>
    <x v="1716"/>
    <n v="1965.6"/>
    <n v="0.44999999999999996"/>
    <x v="2"/>
    <x v="128"/>
  </r>
  <r>
    <x v="0"/>
    <n v="1197831"/>
    <x v="708"/>
    <x v="2"/>
    <x v="24"/>
    <x v="27"/>
    <x v="1"/>
    <n v="36"/>
    <x v="138"/>
    <x v="1100"/>
    <n v="2798.64"/>
    <n v="0.45999999999999996"/>
    <x v="2"/>
    <x v="86"/>
  </r>
  <r>
    <x v="0"/>
    <n v="1197831"/>
    <x v="708"/>
    <x v="2"/>
    <x v="24"/>
    <x v="27"/>
    <x v="2"/>
    <n v="28"/>
    <x v="161"/>
    <x v="2172"/>
    <n v="1550.36"/>
    <n v="0.49"/>
    <x v="2"/>
    <x v="128"/>
  </r>
  <r>
    <x v="0"/>
    <n v="1197831"/>
    <x v="708"/>
    <x v="2"/>
    <x v="24"/>
    <x v="27"/>
    <x v="3"/>
    <n v="33"/>
    <x v="193"/>
    <x v="1624"/>
    <n v="2009.7000000000003"/>
    <n v="0.58000000000000007"/>
    <x v="2"/>
    <x v="112"/>
  </r>
  <r>
    <x v="3"/>
    <n v="1197831"/>
    <x v="708"/>
    <x v="2"/>
    <x v="24"/>
    <x v="27"/>
    <x v="4"/>
    <n v="37"/>
    <x v="41"/>
    <x v="2173"/>
    <n v="1248.7499999999998"/>
    <n v="0.44999999999999996"/>
    <x v="2"/>
    <x v="117"/>
  </r>
  <r>
    <x v="3"/>
    <n v="1197831"/>
    <x v="708"/>
    <x v="2"/>
    <x v="24"/>
    <x v="27"/>
    <x v="5"/>
    <n v="33"/>
    <x v="210"/>
    <x v="2174"/>
    <n v="2488.2000000000003"/>
    <n v="0.65"/>
    <x v="2"/>
    <x v="112"/>
  </r>
  <r>
    <x v="3"/>
    <n v="1197831"/>
    <x v="723"/>
    <x v="2"/>
    <x v="24"/>
    <x v="27"/>
    <x v="0"/>
    <n v="19"/>
    <x v="49"/>
    <x v="1075"/>
    <n v="1741.35"/>
    <n v="0.47"/>
    <x v="2"/>
    <x v="131"/>
  </r>
  <r>
    <x v="3"/>
    <n v="1197831"/>
    <x v="723"/>
    <x v="2"/>
    <x v="24"/>
    <x v="27"/>
    <x v="1"/>
    <n v="29"/>
    <x v="49"/>
    <x v="1917"/>
    <n v="2714.4"/>
    <n v="0.48"/>
    <x v="2"/>
    <x v="116"/>
  </r>
  <r>
    <x v="3"/>
    <n v="1197831"/>
    <x v="723"/>
    <x v="2"/>
    <x v="24"/>
    <x v="27"/>
    <x v="2"/>
    <n v="24"/>
    <x v="216"/>
    <x v="2055"/>
    <n v="1556.6399999999999"/>
    <n v="0.47"/>
    <x v="2"/>
    <x v="110"/>
  </r>
  <r>
    <x v="3"/>
    <n v="1197831"/>
    <x v="723"/>
    <x v="2"/>
    <x v="24"/>
    <x v="27"/>
    <x v="3"/>
    <n v="29"/>
    <x v="161"/>
    <x v="2078"/>
    <n v="1802.3500000000001"/>
    <n v="0.55000000000000004"/>
    <x v="2"/>
    <x v="116"/>
  </r>
  <r>
    <x v="3"/>
    <n v="1197831"/>
    <x v="723"/>
    <x v="2"/>
    <x v="24"/>
    <x v="27"/>
    <x v="4"/>
    <n v="34"/>
    <x v="249"/>
    <x v="2134"/>
    <n v="1052.6399999999999"/>
    <n v="0.43"/>
    <x v="2"/>
    <x v="111"/>
  </r>
  <r>
    <x v="3"/>
    <n v="1197831"/>
    <x v="723"/>
    <x v="2"/>
    <x v="24"/>
    <x v="27"/>
    <x v="5"/>
    <n v="28"/>
    <x v="216"/>
    <x v="1532"/>
    <n v="2357.04"/>
    <n v="0.61"/>
    <x v="2"/>
    <x v="128"/>
  </r>
  <r>
    <x v="3"/>
    <n v="1197831"/>
    <x v="258"/>
    <x v="2"/>
    <x v="24"/>
    <x v="27"/>
    <x v="0"/>
    <n v="18"/>
    <x v="126"/>
    <x v="2175"/>
    <n v="1827"/>
    <n v="0.5"/>
    <x v="2"/>
    <x v="129"/>
  </r>
  <r>
    <x v="3"/>
    <n v="1197831"/>
    <x v="258"/>
    <x v="2"/>
    <x v="24"/>
    <x v="27"/>
    <x v="1"/>
    <n v="28"/>
    <x v="130"/>
    <x v="1054"/>
    <n v="2634.24"/>
    <n v="0.48"/>
    <x v="2"/>
    <x v="128"/>
  </r>
  <r>
    <x v="3"/>
    <n v="1197831"/>
    <x v="258"/>
    <x v="2"/>
    <x v="24"/>
    <x v="27"/>
    <x v="2"/>
    <n v="23"/>
    <x v="212"/>
    <x v="2176"/>
    <n v="1805.27"/>
    <n v="0.47"/>
    <x v="2"/>
    <x v="113"/>
  </r>
  <r>
    <x v="3"/>
    <n v="1197831"/>
    <x v="258"/>
    <x v="2"/>
    <x v="24"/>
    <x v="27"/>
    <x v="3"/>
    <n v="33"/>
    <x v="242"/>
    <x v="2037"/>
    <n v="2359.5"/>
    <n v="0.55000000000000004"/>
    <x v="2"/>
    <x v="112"/>
  </r>
  <r>
    <x v="3"/>
    <n v="1197831"/>
    <x v="258"/>
    <x v="2"/>
    <x v="24"/>
    <x v="27"/>
    <x v="4"/>
    <n v="47"/>
    <x v="196"/>
    <x v="1552"/>
    <n v="2256"/>
    <n v="0.4"/>
    <x v="2"/>
    <x v="85"/>
  </r>
  <r>
    <x v="3"/>
    <n v="1197831"/>
    <x v="258"/>
    <x v="2"/>
    <x v="24"/>
    <x v="27"/>
    <x v="5"/>
    <n v="42"/>
    <x v="153"/>
    <x v="2177"/>
    <n v="5768.28"/>
    <n v="0.63"/>
    <x v="2"/>
    <x v="119"/>
  </r>
  <r>
    <x v="3"/>
    <n v="1197831"/>
    <x v="288"/>
    <x v="2"/>
    <x v="24"/>
    <x v="27"/>
    <x v="0"/>
    <n v="42"/>
    <x v="49"/>
    <x v="854"/>
    <n v="4013.1"/>
    <n v="0.49"/>
    <x v="2"/>
    <x v="119"/>
  </r>
  <r>
    <x v="3"/>
    <n v="1197831"/>
    <x v="288"/>
    <x v="2"/>
    <x v="24"/>
    <x v="27"/>
    <x v="1"/>
    <n v="46"/>
    <x v="143"/>
    <x v="2178"/>
    <n v="4151.04"/>
    <n v="0.48"/>
    <x v="2"/>
    <x v="89"/>
  </r>
  <r>
    <x v="3"/>
    <n v="1197831"/>
    <x v="288"/>
    <x v="2"/>
    <x v="24"/>
    <x v="27"/>
    <x v="2"/>
    <n v="47"/>
    <x v="132"/>
    <x v="2179"/>
    <n v="3925.44"/>
    <n v="0.48"/>
    <x v="2"/>
    <x v="85"/>
  </r>
  <r>
    <x v="3"/>
    <n v="1197831"/>
    <x v="288"/>
    <x v="2"/>
    <x v="24"/>
    <x v="27"/>
    <x v="3"/>
    <n v="48"/>
    <x v="231"/>
    <x v="1317"/>
    <n v="4049.7600000000007"/>
    <n v="0.59000000000000008"/>
    <x v="2"/>
    <x v="92"/>
  </r>
  <r>
    <x v="3"/>
    <n v="1197831"/>
    <x v="288"/>
    <x v="2"/>
    <x v="24"/>
    <x v="27"/>
    <x v="4"/>
    <n v="52"/>
    <x v="236"/>
    <x v="1100"/>
    <n v="2616.12"/>
    <n v="0.43"/>
    <x v="2"/>
    <x v="107"/>
  </r>
  <r>
    <x v="3"/>
    <n v="1197831"/>
    <x v="288"/>
    <x v="2"/>
    <x v="24"/>
    <x v="27"/>
    <x v="5"/>
    <n v="55"/>
    <x v="108"/>
    <x v="2180"/>
    <n v="7750.05"/>
    <n v="0.61"/>
    <x v="2"/>
    <x v="88"/>
  </r>
  <r>
    <x v="3"/>
    <n v="1197831"/>
    <x v="320"/>
    <x v="2"/>
    <x v="24"/>
    <x v="27"/>
    <x v="0"/>
    <n v="48"/>
    <x v="146"/>
    <x v="1871"/>
    <n v="5208"/>
    <n v="0.5"/>
    <x v="2"/>
    <x v="92"/>
  </r>
  <r>
    <x v="3"/>
    <n v="1197831"/>
    <x v="320"/>
    <x v="2"/>
    <x v="24"/>
    <x v="27"/>
    <x v="1"/>
    <n v="52"/>
    <x v="158"/>
    <x v="2181"/>
    <n v="5462.08"/>
    <n v="0.52"/>
    <x v="2"/>
    <x v="107"/>
  </r>
  <r>
    <x v="3"/>
    <n v="1197831"/>
    <x v="320"/>
    <x v="2"/>
    <x v="24"/>
    <x v="27"/>
    <x v="2"/>
    <n v="46"/>
    <x v="112"/>
    <x v="2182"/>
    <n v="6097.2999999999993"/>
    <n v="0.54999999999999993"/>
    <x v="2"/>
    <x v="89"/>
  </r>
  <r>
    <x v="3"/>
    <n v="1197831"/>
    <x v="320"/>
    <x v="2"/>
    <x v="24"/>
    <x v="27"/>
    <x v="3"/>
    <n v="47"/>
    <x v="251"/>
    <x v="1443"/>
    <n v="4120.96"/>
    <n v="0.64"/>
    <x v="2"/>
    <x v="85"/>
  </r>
  <r>
    <x v="3"/>
    <n v="1197831"/>
    <x v="320"/>
    <x v="2"/>
    <x v="24"/>
    <x v="27"/>
    <x v="4"/>
    <n v="53"/>
    <x v="165"/>
    <x v="2183"/>
    <n v="3332.64"/>
    <n v="0.48"/>
    <x v="2"/>
    <x v="102"/>
  </r>
  <r>
    <x v="0"/>
    <n v="1197831"/>
    <x v="320"/>
    <x v="2"/>
    <x v="24"/>
    <x v="27"/>
    <x v="5"/>
    <n v="64"/>
    <x v="159"/>
    <x v="2184"/>
    <n v="9185.2800000000007"/>
    <n v="0.69000000000000006"/>
    <x v="2"/>
    <x v="101"/>
  </r>
  <r>
    <x v="0"/>
    <n v="1197831"/>
    <x v="353"/>
    <x v="2"/>
    <x v="24"/>
    <x v="27"/>
    <x v="0"/>
    <n v="46"/>
    <x v="124"/>
    <x v="2185"/>
    <n v="5312.9999999999991"/>
    <n v="0.54999999999999993"/>
    <x v="2"/>
    <x v="89"/>
  </r>
  <r>
    <x v="0"/>
    <n v="1197831"/>
    <x v="353"/>
    <x v="2"/>
    <x v="24"/>
    <x v="27"/>
    <x v="1"/>
    <n v="53"/>
    <x v="49"/>
    <x v="2186"/>
    <n v="5477.55"/>
    <n v="0.53"/>
    <x v="2"/>
    <x v="102"/>
  </r>
  <r>
    <x v="0"/>
    <n v="1197831"/>
    <x v="353"/>
    <x v="2"/>
    <x v="24"/>
    <x v="27"/>
    <x v="2"/>
    <n v="46"/>
    <x v="43"/>
    <x v="2187"/>
    <n v="6095"/>
    <n v="0.53"/>
    <x v="2"/>
    <x v="89"/>
  </r>
  <r>
    <x v="0"/>
    <n v="1197831"/>
    <x v="353"/>
    <x v="2"/>
    <x v="24"/>
    <x v="27"/>
    <x v="3"/>
    <n v="48"/>
    <x v="168"/>
    <x v="2188"/>
    <n v="3868.8"/>
    <n v="0.65"/>
    <x v="2"/>
    <x v="92"/>
  </r>
  <r>
    <x v="2"/>
    <n v="1197831"/>
    <x v="353"/>
    <x v="2"/>
    <x v="24"/>
    <x v="27"/>
    <x v="4"/>
    <n v="52"/>
    <x v="247"/>
    <x v="1559"/>
    <n v="3181.3599999999997"/>
    <n v="0.45999999999999996"/>
    <x v="2"/>
    <x v="107"/>
  </r>
  <r>
    <x v="2"/>
    <n v="1197831"/>
    <x v="353"/>
    <x v="2"/>
    <x v="24"/>
    <x v="27"/>
    <x v="5"/>
    <n v="54"/>
    <x v="130"/>
    <x v="1208"/>
    <n v="7197.1200000000008"/>
    <n v="0.68"/>
    <x v="2"/>
    <x v="99"/>
  </r>
  <r>
    <x v="2"/>
    <n v="1197831"/>
    <x v="381"/>
    <x v="2"/>
    <x v="24"/>
    <x v="27"/>
    <x v="0"/>
    <n v="50"/>
    <x v="129"/>
    <x v="2189"/>
    <n v="4400"/>
    <n v="0.5"/>
    <x v="2"/>
    <x v="100"/>
  </r>
  <r>
    <x v="2"/>
    <n v="1197831"/>
    <x v="381"/>
    <x v="2"/>
    <x v="24"/>
    <x v="27"/>
    <x v="1"/>
    <n v="50"/>
    <x v="143"/>
    <x v="2190"/>
    <n v="4888"/>
    <n v="0.52"/>
    <x v="2"/>
    <x v="100"/>
  </r>
  <r>
    <x v="2"/>
    <n v="1197831"/>
    <x v="381"/>
    <x v="2"/>
    <x v="24"/>
    <x v="27"/>
    <x v="2"/>
    <n v="56"/>
    <x v="131"/>
    <x v="888"/>
    <n v="5299.84"/>
    <n v="0.52"/>
    <x v="2"/>
    <x v="97"/>
  </r>
  <r>
    <x v="2"/>
    <n v="1197831"/>
    <x v="381"/>
    <x v="2"/>
    <x v="24"/>
    <x v="27"/>
    <x v="3"/>
    <n v="55"/>
    <x v="210"/>
    <x v="2191"/>
    <n v="4019.4"/>
    <n v="0.63"/>
    <x v="2"/>
    <x v="88"/>
  </r>
  <r>
    <x v="2"/>
    <n v="1197831"/>
    <x v="381"/>
    <x v="2"/>
    <x v="24"/>
    <x v="27"/>
    <x v="4"/>
    <n v="50"/>
    <x v="233"/>
    <x v="2192"/>
    <n v="2392"/>
    <n v="0.45999999999999996"/>
    <x v="2"/>
    <x v="100"/>
  </r>
  <r>
    <x v="2"/>
    <n v="1197831"/>
    <x v="381"/>
    <x v="2"/>
    <x v="24"/>
    <x v="27"/>
    <x v="5"/>
    <n v="49"/>
    <x v="141"/>
    <x v="2193"/>
    <n v="5942.2300000000005"/>
    <n v="0.67"/>
    <x v="2"/>
    <x v="98"/>
  </r>
  <r>
    <x v="2"/>
    <n v="1197831"/>
    <x v="410"/>
    <x v="2"/>
    <x v="24"/>
    <x v="27"/>
    <x v="0"/>
    <n v="36"/>
    <x v="212"/>
    <x v="2194"/>
    <n v="3066.12"/>
    <n v="0.51"/>
    <x v="2"/>
    <x v="86"/>
  </r>
  <r>
    <x v="2"/>
    <n v="1197831"/>
    <x v="410"/>
    <x v="2"/>
    <x v="24"/>
    <x v="27"/>
    <x v="1"/>
    <n v="37"/>
    <x v="217"/>
    <x v="2195"/>
    <n v="3456.5400000000004"/>
    <n v="0.54"/>
    <x v="2"/>
    <x v="117"/>
  </r>
  <r>
    <x v="2"/>
    <n v="1197831"/>
    <x v="410"/>
    <x v="2"/>
    <x v="24"/>
    <x v="27"/>
    <x v="2"/>
    <n v="41"/>
    <x v="165"/>
    <x v="2196"/>
    <n v="2739.21"/>
    <n v="0.51"/>
    <x v="2"/>
    <x v="87"/>
  </r>
  <r>
    <x v="2"/>
    <n v="1197831"/>
    <x v="410"/>
    <x v="2"/>
    <x v="24"/>
    <x v="27"/>
    <x v="3"/>
    <n v="44"/>
    <x v="253"/>
    <x v="2197"/>
    <n v="2888.6"/>
    <n v="0.65"/>
    <x v="2"/>
    <x v="90"/>
  </r>
  <r>
    <x v="2"/>
    <n v="1197831"/>
    <x v="410"/>
    <x v="2"/>
    <x v="24"/>
    <x v="27"/>
    <x v="4"/>
    <n v="32"/>
    <x v="250"/>
    <x v="1651"/>
    <n v="1397.76"/>
    <n v="0.48"/>
    <x v="2"/>
    <x v="114"/>
  </r>
  <r>
    <x v="2"/>
    <n v="1197831"/>
    <x v="410"/>
    <x v="2"/>
    <x v="24"/>
    <x v="27"/>
    <x v="5"/>
    <n v="42"/>
    <x v="213"/>
    <x v="2036"/>
    <n v="3936.2400000000002"/>
    <n v="0.66"/>
    <x v="2"/>
    <x v="119"/>
  </r>
  <r>
    <x v="2"/>
    <n v="1197831"/>
    <x v="442"/>
    <x v="2"/>
    <x v="24"/>
    <x v="27"/>
    <x v="0"/>
    <n v="33"/>
    <x v="131"/>
    <x v="1266"/>
    <n v="3303.2999999999997"/>
    <n v="0.54999999999999993"/>
    <x v="2"/>
    <x v="112"/>
  </r>
  <r>
    <x v="2"/>
    <n v="1197831"/>
    <x v="442"/>
    <x v="2"/>
    <x v="24"/>
    <x v="27"/>
    <x v="1"/>
    <n v="32"/>
    <x v="133"/>
    <x v="1236"/>
    <n v="3144.96"/>
    <n v="0.52"/>
    <x v="2"/>
    <x v="114"/>
  </r>
  <r>
    <x v="2"/>
    <n v="1197831"/>
    <x v="442"/>
    <x v="2"/>
    <x v="24"/>
    <x v="27"/>
    <x v="2"/>
    <n v="58"/>
    <x v="42"/>
    <x v="1149"/>
    <n v="4698"/>
    <n v="0.54"/>
    <x v="2"/>
    <x v="91"/>
  </r>
  <r>
    <x v="2"/>
    <n v="1197831"/>
    <x v="442"/>
    <x v="2"/>
    <x v="24"/>
    <x v="27"/>
    <x v="3"/>
    <n v="54"/>
    <x v="185"/>
    <x v="2198"/>
    <n v="4018.68"/>
    <n v="0.61"/>
    <x v="2"/>
    <x v="99"/>
  </r>
  <r>
    <x v="2"/>
    <n v="1197831"/>
    <x v="442"/>
    <x v="2"/>
    <x v="24"/>
    <x v="27"/>
    <x v="4"/>
    <n v="54"/>
    <x v="162"/>
    <x v="2199"/>
    <n v="2862"/>
    <n v="0.5"/>
    <x v="2"/>
    <x v="99"/>
  </r>
  <r>
    <x v="2"/>
    <n v="1197831"/>
    <x v="442"/>
    <x v="2"/>
    <x v="24"/>
    <x v="27"/>
    <x v="5"/>
    <n v="63"/>
    <x v="134"/>
    <x v="923"/>
    <n v="6880.2300000000005"/>
    <n v="0.67"/>
    <x v="2"/>
    <x v="121"/>
  </r>
  <r>
    <x v="0"/>
    <n v="1197831"/>
    <x v="471"/>
    <x v="2"/>
    <x v="24"/>
    <x v="27"/>
    <x v="0"/>
    <n v="54"/>
    <x v="148"/>
    <x v="1547"/>
    <n v="6794.2800000000007"/>
    <n v="0.54"/>
    <x v="2"/>
    <x v="99"/>
  </r>
  <r>
    <x v="0"/>
    <n v="1197831"/>
    <x v="471"/>
    <x v="2"/>
    <x v="24"/>
    <x v="27"/>
    <x v="1"/>
    <n v="51"/>
    <x v="144"/>
    <x v="2200"/>
    <n v="5755.8600000000006"/>
    <n v="0.54"/>
    <x v="2"/>
    <x v="109"/>
  </r>
  <r>
    <x v="0"/>
    <n v="1197831"/>
    <x v="471"/>
    <x v="2"/>
    <x v="24"/>
    <x v="27"/>
    <x v="2"/>
    <n v="56"/>
    <x v="129"/>
    <x v="1981"/>
    <n v="5125.12"/>
    <n v="0.52"/>
    <x v="2"/>
    <x v="97"/>
  </r>
  <r>
    <x v="0"/>
    <n v="1197831"/>
    <x v="471"/>
    <x v="2"/>
    <x v="24"/>
    <x v="27"/>
    <x v="3"/>
    <n v="59"/>
    <x v="213"/>
    <x v="2201"/>
    <n v="5445.7"/>
    <n v="0.65"/>
    <x v="2"/>
    <x v="95"/>
  </r>
  <r>
    <x v="0"/>
    <n v="1197831"/>
    <x v="471"/>
    <x v="2"/>
    <x v="24"/>
    <x v="27"/>
    <x v="4"/>
    <n v="50"/>
    <x v="247"/>
    <x v="1360"/>
    <n v="3258.5"/>
    <n v="0.49"/>
    <x v="2"/>
    <x v="100"/>
  </r>
  <r>
    <x v="0"/>
    <n v="1197831"/>
    <x v="471"/>
    <x v="2"/>
    <x v="24"/>
    <x v="27"/>
    <x v="5"/>
    <n v="60"/>
    <x v="130"/>
    <x v="2202"/>
    <n v="8114.4000000000005"/>
    <n v="0.69000000000000006"/>
    <x v="2"/>
    <x v="106"/>
  </r>
  <r>
    <x v="0"/>
    <n v="1128299"/>
    <x v="187"/>
    <x v="2"/>
    <x v="24"/>
    <x v="27"/>
    <x v="0"/>
    <n v="29"/>
    <x v="164"/>
    <x v="2203"/>
    <n v="1656.48"/>
    <n v="0.48"/>
    <x v="2"/>
    <x v="116"/>
  </r>
  <r>
    <x v="0"/>
    <n v="1128299"/>
    <x v="187"/>
    <x v="2"/>
    <x v="24"/>
    <x v="27"/>
    <x v="1"/>
    <n v="37"/>
    <x v="162"/>
    <x v="1710"/>
    <n v="2000.22"/>
    <n v="0.51"/>
    <x v="2"/>
    <x v="117"/>
  </r>
  <r>
    <x v="0"/>
    <n v="1128299"/>
    <x v="187"/>
    <x v="2"/>
    <x v="24"/>
    <x v="27"/>
    <x v="2"/>
    <n v="37"/>
    <x v="162"/>
    <x v="1710"/>
    <n v="1921.78"/>
    <n v="0.49"/>
    <x v="2"/>
    <x v="117"/>
  </r>
  <r>
    <x v="0"/>
    <n v="1128299"/>
    <x v="187"/>
    <x v="2"/>
    <x v="24"/>
    <x v="27"/>
    <x v="3"/>
    <n v="38"/>
    <x v="169"/>
    <x v="2204"/>
    <n v="1345.9599999999998"/>
    <n v="0.45999999999999996"/>
    <x v="2"/>
    <x v="115"/>
  </r>
  <r>
    <x v="0"/>
    <n v="1128299"/>
    <x v="187"/>
    <x v="2"/>
    <x v="24"/>
    <x v="27"/>
    <x v="4"/>
    <n v="42"/>
    <x v="184"/>
    <x v="1050"/>
    <n v="1190.6999999999998"/>
    <n v="0.44999999999999996"/>
    <x v="2"/>
    <x v="119"/>
  </r>
  <r>
    <x v="0"/>
    <n v="1128299"/>
    <x v="187"/>
    <x v="2"/>
    <x v="24"/>
    <x v="27"/>
    <x v="5"/>
    <n v="36"/>
    <x v="215"/>
    <x v="2205"/>
    <n v="1398.6"/>
    <n v="0.35"/>
    <x v="2"/>
    <x v="86"/>
  </r>
  <r>
    <x v="0"/>
    <n v="1128299"/>
    <x v="697"/>
    <x v="2"/>
    <x v="24"/>
    <x v="27"/>
    <x v="0"/>
    <n v="29"/>
    <x v="231"/>
    <x v="1904"/>
    <n v="2073.5"/>
    <n v="0.5"/>
    <x v="2"/>
    <x v="116"/>
  </r>
  <r>
    <x v="0"/>
    <n v="1128299"/>
    <x v="697"/>
    <x v="2"/>
    <x v="24"/>
    <x v="27"/>
    <x v="1"/>
    <n v="38"/>
    <x v="161"/>
    <x v="2206"/>
    <n v="2318.7600000000002"/>
    <n v="0.54"/>
    <x v="2"/>
    <x v="115"/>
  </r>
  <r>
    <x v="0"/>
    <n v="1128299"/>
    <x v="697"/>
    <x v="2"/>
    <x v="24"/>
    <x v="27"/>
    <x v="2"/>
    <n v="38"/>
    <x v="193"/>
    <x v="1579"/>
    <n v="1875.3"/>
    <n v="0.47"/>
    <x v="2"/>
    <x v="115"/>
  </r>
  <r>
    <x v="0"/>
    <n v="1128299"/>
    <x v="697"/>
    <x v="2"/>
    <x v="25"/>
    <x v="28"/>
    <x v="3"/>
    <n v="38"/>
    <x v="184"/>
    <x v="2207"/>
    <n v="1149.1199999999999"/>
    <n v="0.48"/>
    <x v="2"/>
    <x v="115"/>
  </r>
  <r>
    <x v="0"/>
    <n v="1128299"/>
    <x v="697"/>
    <x v="2"/>
    <x v="25"/>
    <x v="28"/>
    <x v="4"/>
    <n v="42"/>
    <x v="178"/>
    <x v="1041"/>
    <n v="813.12"/>
    <n v="0.44"/>
    <x v="2"/>
    <x v="119"/>
  </r>
  <r>
    <x v="0"/>
    <n v="1128299"/>
    <x v="697"/>
    <x v="2"/>
    <x v="25"/>
    <x v="28"/>
    <x v="5"/>
    <n v="38"/>
    <x v="246"/>
    <x v="1486"/>
    <n v="1203.8399999999999"/>
    <n v="0.36"/>
    <x v="2"/>
    <x v="115"/>
  </r>
  <r>
    <x v="0"/>
    <n v="1128299"/>
    <x v="227"/>
    <x v="2"/>
    <x v="25"/>
    <x v="28"/>
    <x v="0"/>
    <n v="37"/>
    <x v="57"/>
    <x v="1863"/>
    <n v="2521.5499999999997"/>
    <n v="0.47"/>
    <x v="2"/>
    <x v="117"/>
  </r>
  <r>
    <x v="0"/>
    <n v="1128299"/>
    <x v="227"/>
    <x v="2"/>
    <x v="25"/>
    <x v="28"/>
    <x v="1"/>
    <n v="48"/>
    <x v="60"/>
    <x v="2208"/>
    <n v="2508"/>
    <n v="0.55000000000000004"/>
    <x v="2"/>
    <x v="92"/>
  </r>
  <r>
    <x v="0"/>
    <n v="1128299"/>
    <x v="227"/>
    <x v="2"/>
    <x v="25"/>
    <x v="28"/>
    <x v="2"/>
    <n v="49"/>
    <x v="250"/>
    <x v="1595"/>
    <n v="2229.5"/>
    <n v="0.5"/>
    <x v="2"/>
    <x v="98"/>
  </r>
  <r>
    <x v="0"/>
    <n v="1128299"/>
    <x v="227"/>
    <x v="2"/>
    <x v="25"/>
    <x v="28"/>
    <x v="3"/>
    <n v="47"/>
    <x v="181"/>
    <x v="2209"/>
    <n v="1470.1599999999999"/>
    <n v="0.45999999999999996"/>
    <x v="2"/>
    <x v="85"/>
  </r>
  <r>
    <x v="0"/>
    <n v="1128299"/>
    <x v="227"/>
    <x v="2"/>
    <x v="25"/>
    <x v="28"/>
    <x v="4"/>
    <n v="54"/>
    <x v="226"/>
    <x v="2210"/>
    <n v="686.33999999999992"/>
    <n v="0.41"/>
    <x v="2"/>
    <x v="99"/>
  </r>
  <r>
    <x v="0"/>
    <n v="1128299"/>
    <x v="227"/>
    <x v="2"/>
    <x v="25"/>
    <x v="28"/>
    <x v="5"/>
    <n v="47"/>
    <x v="246"/>
    <x v="1771"/>
    <n v="1654.4"/>
    <n v="0.4"/>
    <x v="2"/>
    <x v="85"/>
  </r>
  <r>
    <x v="0"/>
    <n v="1128299"/>
    <x v="246"/>
    <x v="2"/>
    <x v="25"/>
    <x v="28"/>
    <x v="0"/>
    <n v="48"/>
    <x v="242"/>
    <x v="1204"/>
    <n v="2807.9999999999995"/>
    <n v="0.44999999999999996"/>
    <x v="2"/>
    <x v="92"/>
  </r>
  <r>
    <x v="0"/>
    <n v="1128299"/>
    <x v="246"/>
    <x v="2"/>
    <x v="25"/>
    <x v="28"/>
    <x v="1"/>
    <n v="53"/>
    <x v="228"/>
    <x v="1734"/>
    <n v="2385"/>
    <n v="0.5"/>
    <x v="2"/>
    <x v="102"/>
  </r>
  <r>
    <x v="0"/>
    <n v="1128299"/>
    <x v="246"/>
    <x v="2"/>
    <x v="25"/>
    <x v="28"/>
    <x v="2"/>
    <n v="50"/>
    <x v="240"/>
    <x v="2047"/>
    <n v="2550"/>
    <n v="0.5"/>
    <x v="2"/>
    <x v="100"/>
  </r>
  <r>
    <x v="0"/>
    <n v="1128299"/>
    <x v="246"/>
    <x v="2"/>
    <x v="25"/>
    <x v="28"/>
    <x v="3"/>
    <n v="46"/>
    <x v="41"/>
    <x v="1049"/>
    <n v="1725"/>
    <n v="0.5"/>
    <x v="2"/>
    <x v="89"/>
  </r>
  <r>
    <x v="0"/>
    <n v="1128299"/>
    <x v="246"/>
    <x v="2"/>
    <x v="25"/>
    <x v="28"/>
    <x v="4"/>
    <n v="50"/>
    <x v="203"/>
    <x v="1022"/>
    <n v="819"/>
    <n v="0.42"/>
    <x v="2"/>
    <x v="100"/>
  </r>
  <r>
    <x v="0"/>
    <n v="1128299"/>
    <x v="246"/>
    <x v="2"/>
    <x v="25"/>
    <x v="28"/>
    <x v="5"/>
    <n v="67"/>
    <x v="198"/>
    <x v="2211"/>
    <n v="2267.2799999999997"/>
    <n v="0.36"/>
    <x v="2"/>
    <x v="125"/>
  </r>
  <r>
    <x v="0"/>
    <n v="1128299"/>
    <x v="277"/>
    <x v="2"/>
    <x v="25"/>
    <x v="28"/>
    <x v="0"/>
    <n v="47"/>
    <x v="135"/>
    <x v="1094"/>
    <n v="3247.23"/>
    <n v="0.47"/>
    <x v="2"/>
    <x v="85"/>
  </r>
  <r>
    <x v="0"/>
    <n v="1128299"/>
    <x v="277"/>
    <x v="2"/>
    <x v="25"/>
    <x v="28"/>
    <x v="1"/>
    <n v="53"/>
    <x v="161"/>
    <x v="2212"/>
    <n v="3234.0600000000004"/>
    <n v="0.54"/>
    <x v="2"/>
    <x v="102"/>
  </r>
  <r>
    <x v="0"/>
    <n v="1128299"/>
    <x v="277"/>
    <x v="2"/>
    <x v="25"/>
    <x v="28"/>
    <x v="2"/>
    <n v="50"/>
    <x v="196"/>
    <x v="1194"/>
    <n v="2820"/>
    <n v="0.47"/>
    <x v="2"/>
    <x v="100"/>
  </r>
  <r>
    <x v="0"/>
    <n v="1128299"/>
    <x v="277"/>
    <x v="2"/>
    <x v="25"/>
    <x v="28"/>
    <x v="3"/>
    <n v="49"/>
    <x v="228"/>
    <x v="1692"/>
    <n v="2205"/>
    <n v="0.5"/>
    <x v="2"/>
    <x v="98"/>
  </r>
  <r>
    <x v="0"/>
    <n v="1128299"/>
    <x v="277"/>
    <x v="2"/>
    <x v="25"/>
    <x v="28"/>
    <x v="4"/>
    <n v="51"/>
    <x v="208"/>
    <x v="1431"/>
    <n v="1212.78"/>
    <n v="0.41"/>
    <x v="2"/>
    <x v="109"/>
  </r>
  <r>
    <x v="0"/>
    <n v="1128299"/>
    <x v="277"/>
    <x v="2"/>
    <x v="25"/>
    <x v="28"/>
    <x v="5"/>
    <n v="64"/>
    <x v="230"/>
    <x v="1154"/>
    <n v="2257.92"/>
    <n v="0.36"/>
    <x v="2"/>
    <x v="101"/>
  </r>
  <r>
    <x v="0"/>
    <n v="1128299"/>
    <x v="307"/>
    <x v="2"/>
    <x v="25"/>
    <x v="28"/>
    <x v="0"/>
    <n v="48"/>
    <x v="163"/>
    <x v="1501"/>
    <n v="3669.12"/>
    <n v="0.49"/>
    <x v="2"/>
    <x v="92"/>
  </r>
  <r>
    <x v="0"/>
    <n v="1128299"/>
    <x v="307"/>
    <x v="2"/>
    <x v="25"/>
    <x v="28"/>
    <x v="1"/>
    <n v="51"/>
    <x v="216"/>
    <x v="2213"/>
    <n v="3659.76"/>
    <n v="0.52"/>
    <x v="2"/>
    <x v="109"/>
  </r>
  <r>
    <x v="0"/>
    <n v="1128299"/>
    <x v="307"/>
    <x v="2"/>
    <x v="25"/>
    <x v="28"/>
    <x v="2"/>
    <n v="51"/>
    <x v="216"/>
    <x v="2213"/>
    <n v="3167.1"/>
    <n v="0.44999999999999996"/>
    <x v="2"/>
    <x v="109"/>
  </r>
  <r>
    <x v="0"/>
    <n v="1128299"/>
    <x v="307"/>
    <x v="2"/>
    <x v="25"/>
    <x v="28"/>
    <x v="3"/>
    <n v="46"/>
    <x v="60"/>
    <x v="1819"/>
    <n v="2185"/>
    <n v="0.5"/>
    <x v="2"/>
    <x v="89"/>
  </r>
  <r>
    <x v="0"/>
    <n v="1128299"/>
    <x v="307"/>
    <x v="2"/>
    <x v="25"/>
    <x v="28"/>
    <x v="4"/>
    <n v="51"/>
    <x v="181"/>
    <x v="2025"/>
    <n v="1456.56"/>
    <n v="0.42"/>
    <x v="2"/>
    <x v="109"/>
  </r>
  <r>
    <x v="0"/>
    <n v="1128299"/>
    <x v="307"/>
    <x v="2"/>
    <x v="25"/>
    <x v="28"/>
    <x v="5"/>
    <n v="69"/>
    <x v="165"/>
    <x v="2214"/>
    <n v="3525.21"/>
    <n v="0.39"/>
    <x v="2"/>
    <x v="122"/>
  </r>
  <r>
    <x v="0"/>
    <n v="1128299"/>
    <x v="336"/>
    <x v="2"/>
    <x v="25"/>
    <x v="28"/>
    <x v="0"/>
    <n v="49"/>
    <x v="130"/>
    <x v="870"/>
    <n v="4705.96"/>
    <n v="0.49"/>
    <x v="2"/>
    <x v="98"/>
  </r>
  <r>
    <x v="0"/>
    <n v="1128299"/>
    <x v="336"/>
    <x v="2"/>
    <x v="25"/>
    <x v="28"/>
    <x v="1"/>
    <n v="50"/>
    <x v="213"/>
    <x v="2121"/>
    <n v="3621"/>
    <n v="0.51"/>
    <x v="2"/>
    <x v="100"/>
  </r>
  <r>
    <x v="0"/>
    <n v="1128299"/>
    <x v="336"/>
    <x v="2"/>
    <x v="25"/>
    <x v="28"/>
    <x v="2"/>
    <n v="51"/>
    <x v="247"/>
    <x v="1869"/>
    <n v="3188.0099999999998"/>
    <n v="0.47"/>
    <x v="2"/>
    <x v="109"/>
  </r>
  <r>
    <x v="0"/>
    <n v="1128299"/>
    <x v="336"/>
    <x v="2"/>
    <x v="25"/>
    <x v="28"/>
    <x v="3"/>
    <n v="48"/>
    <x v="253"/>
    <x v="2215"/>
    <n v="2181.6"/>
    <n v="0.44999999999999996"/>
    <x v="2"/>
    <x v="92"/>
  </r>
  <r>
    <x v="0"/>
    <n v="1128299"/>
    <x v="336"/>
    <x v="2"/>
    <x v="25"/>
    <x v="28"/>
    <x v="4"/>
    <n v="52"/>
    <x v="209"/>
    <x v="2216"/>
    <n v="2862.08"/>
    <n v="0.43"/>
    <x v="2"/>
    <x v="107"/>
  </r>
  <r>
    <x v="0"/>
    <n v="1128299"/>
    <x v="336"/>
    <x v="2"/>
    <x v="25"/>
    <x v="28"/>
    <x v="5"/>
    <n v="67"/>
    <x v="248"/>
    <x v="2217"/>
    <n v="3131.58"/>
    <n v="0.38"/>
    <x v="2"/>
    <x v="125"/>
  </r>
  <r>
    <x v="0"/>
    <n v="1128299"/>
    <x v="368"/>
    <x v="2"/>
    <x v="25"/>
    <x v="28"/>
    <x v="0"/>
    <n v="50"/>
    <x v="134"/>
    <x v="1921"/>
    <n v="4075"/>
    <n v="0.5"/>
    <x v="2"/>
    <x v="100"/>
  </r>
  <r>
    <x v="0"/>
    <n v="1128299"/>
    <x v="368"/>
    <x v="2"/>
    <x v="25"/>
    <x v="28"/>
    <x v="1"/>
    <n v="57"/>
    <x v="147"/>
    <x v="2218"/>
    <n v="4588.5"/>
    <n v="0.5"/>
    <x v="2"/>
    <x v="126"/>
  </r>
  <r>
    <x v="0"/>
    <n v="1128299"/>
    <x v="368"/>
    <x v="2"/>
    <x v="25"/>
    <x v="28"/>
    <x v="2"/>
    <n v="54"/>
    <x v="161"/>
    <x v="2219"/>
    <n v="2989.98"/>
    <n v="0.49"/>
    <x v="2"/>
    <x v="99"/>
  </r>
  <r>
    <x v="0"/>
    <n v="1128299"/>
    <x v="368"/>
    <x v="2"/>
    <x v="25"/>
    <x v="28"/>
    <x v="3"/>
    <n v="52"/>
    <x v="205"/>
    <x v="810"/>
    <n v="2853.7599999999998"/>
    <n v="0.49"/>
    <x v="2"/>
    <x v="107"/>
  </r>
  <r>
    <x v="0"/>
    <n v="1128299"/>
    <x v="368"/>
    <x v="2"/>
    <x v="25"/>
    <x v="28"/>
    <x v="4"/>
    <n v="59"/>
    <x v="210"/>
    <x v="2220"/>
    <n v="2806.04"/>
    <n v="0.41"/>
    <x v="2"/>
    <x v="95"/>
  </r>
  <r>
    <x v="0"/>
    <n v="1128299"/>
    <x v="368"/>
    <x v="2"/>
    <x v="25"/>
    <x v="28"/>
    <x v="5"/>
    <n v="65"/>
    <x v="198"/>
    <x v="1875"/>
    <n v="2444"/>
    <n v="0.4"/>
    <x v="2"/>
    <x v="124"/>
  </r>
  <r>
    <x v="0"/>
    <n v="1128299"/>
    <x v="400"/>
    <x v="2"/>
    <x v="25"/>
    <x v="28"/>
    <x v="0"/>
    <n v="41"/>
    <x v="212"/>
    <x v="2221"/>
    <n v="3355.0299999999997"/>
    <n v="0.49"/>
    <x v="2"/>
    <x v="87"/>
  </r>
  <r>
    <x v="0"/>
    <n v="1128299"/>
    <x v="400"/>
    <x v="2"/>
    <x v="25"/>
    <x v="28"/>
    <x v="1"/>
    <n v="45"/>
    <x v="147"/>
    <x v="1105"/>
    <n v="3839.8500000000004"/>
    <n v="0.53"/>
    <x v="2"/>
    <x v="96"/>
  </r>
  <r>
    <x v="0"/>
    <n v="1128299"/>
    <x v="400"/>
    <x v="2"/>
    <x v="25"/>
    <x v="28"/>
    <x v="2"/>
    <n v="43"/>
    <x v="209"/>
    <x v="1188"/>
    <n v="2476.7999999999997"/>
    <n v="0.44999999999999996"/>
    <x v="2"/>
    <x v="94"/>
  </r>
  <r>
    <x v="0"/>
    <n v="1128299"/>
    <x v="400"/>
    <x v="2"/>
    <x v="25"/>
    <x v="28"/>
    <x v="3"/>
    <n v="41"/>
    <x v="161"/>
    <x v="1767"/>
    <n v="2177.5099999999998"/>
    <n v="0.47"/>
    <x v="2"/>
    <x v="87"/>
  </r>
  <r>
    <x v="0"/>
    <n v="1128299"/>
    <x v="400"/>
    <x v="2"/>
    <x v="25"/>
    <x v="28"/>
    <x v="4"/>
    <n v="54"/>
    <x v="193"/>
    <x v="1230"/>
    <n v="2494.8000000000002"/>
    <n v="0.44"/>
    <x v="2"/>
    <x v="99"/>
  </r>
  <r>
    <x v="0"/>
    <n v="1128299"/>
    <x v="400"/>
    <x v="2"/>
    <x v="25"/>
    <x v="28"/>
    <x v="5"/>
    <n v="56"/>
    <x v="164"/>
    <x v="807"/>
    <n v="2465.6799999999998"/>
    <n v="0.37"/>
    <x v="2"/>
    <x v="97"/>
  </r>
  <r>
    <x v="0"/>
    <n v="1128299"/>
    <x v="429"/>
    <x v="2"/>
    <x v="25"/>
    <x v="28"/>
    <x v="0"/>
    <n v="41"/>
    <x v="192"/>
    <x v="1820"/>
    <n v="2656.7999999999997"/>
    <n v="0.48"/>
    <x v="2"/>
    <x v="87"/>
  </r>
  <r>
    <x v="0"/>
    <n v="1128299"/>
    <x v="429"/>
    <x v="2"/>
    <x v="25"/>
    <x v="28"/>
    <x v="1"/>
    <n v="47"/>
    <x v="57"/>
    <x v="1906"/>
    <n v="3611.9500000000003"/>
    <n v="0.53"/>
    <x v="2"/>
    <x v="85"/>
  </r>
  <r>
    <x v="0"/>
    <n v="1128299"/>
    <x v="429"/>
    <x v="2"/>
    <x v="25"/>
    <x v="28"/>
    <x v="2"/>
    <n v="44"/>
    <x v="250"/>
    <x v="1476"/>
    <n v="1921.9199999999998"/>
    <n v="0.48"/>
    <x v="2"/>
    <x v="90"/>
  </r>
  <r>
    <x v="0"/>
    <n v="1128299"/>
    <x v="429"/>
    <x v="2"/>
    <x v="25"/>
    <x v="28"/>
    <x v="3"/>
    <n v="43"/>
    <x v="228"/>
    <x v="2222"/>
    <n v="1896.3"/>
    <n v="0.49"/>
    <x v="2"/>
    <x v="94"/>
  </r>
  <r>
    <x v="0"/>
    <n v="1128299"/>
    <x v="429"/>
    <x v="2"/>
    <x v="25"/>
    <x v="28"/>
    <x v="4"/>
    <n v="53"/>
    <x v="173"/>
    <x v="2223"/>
    <n v="1462.8000000000002"/>
    <n v="0.4"/>
    <x v="2"/>
    <x v="102"/>
  </r>
  <r>
    <x v="0"/>
    <n v="1128299"/>
    <x v="429"/>
    <x v="2"/>
    <x v="25"/>
    <x v="28"/>
    <x v="5"/>
    <n v="56"/>
    <x v="211"/>
    <x v="1686"/>
    <n v="1808.8"/>
    <n v="0.38"/>
    <x v="2"/>
    <x v="97"/>
  </r>
  <r>
    <x v="0"/>
    <n v="1128299"/>
    <x v="460"/>
    <x v="2"/>
    <x v="25"/>
    <x v="28"/>
    <x v="0"/>
    <n v="42"/>
    <x v="192"/>
    <x v="1230"/>
    <n v="2664.8999999999996"/>
    <n v="0.47"/>
    <x v="2"/>
    <x v="119"/>
  </r>
  <r>
    <x v="0"/>
    <n v="1128299"/>
    <x v="460"/>
    <x v="2"/>
    <x v="25"/>
    <x v="28"/>
    <x v="1"/>
    <n v="46"/>
    <x v="135"/>
    <x v="2224"/>
    <n v="3516.2400000000002"/>
    <n v="0.52"/>
    <x v="2"/>
    <x v="89"/>
  </r>
  <r>
    <x v="0"/>
    <n v="1128299"/>
    <x v="460"/>
    <x v="2"/>
    <x v="25"/>
    <x v="28"/>
    <x v="2"/>
    <n v="44"/>
    <x v="193"/>
    <x v="1506"/>
    <n v="2125.1999999999998"/>
    <n v="0.45999999999999996"/>
    <x v="2"/>
    <x v="90"/>
  </r>
  <r>
    <x v="0"/>
    <n v="1128299"/>
    <x v="460"/>
    <x v="2"/>
    <x v="25"/>
    <x v="28"/>
    <x v="3"/>
    <n v="42"/>
    <x v="230"/>
    <x v="1728"/>
    <n v="1934.52"/>
    <n v="0.47"/>
    <x v="2"/>
    <x v="119"/>
  </r>
  <r>
    <x v="0"/>
    <n v="1128299"/>
    <x v="460"/>
    <x v="2"/>
    <x v="25"/>
    <x v="28"/>
    <x v="4"/>
    <n v="53"/>
    <x v="237"/>
    <x v="1976"/>
    <n v="1890.51"/>
    <n v="0.41"/>
    <x v="2"/>
    <x v="102"/>
  </r>
  <r>
    <x v="0"/>
    <n v="1128299"/>
    <x v="460"/>
    <x v="2"/>
    <x v="25"/>
    <x v="28"/>
    <x v="5"/>
    <n v="55"/>
    <x v="215"/>
    <x v="1250"/>
    <n v="2258.85"/>
    <n v="0.37"/>
    <x v="2"/>
    <x v="88"/>
  </r>
  <r>
    <x v="0"/>
    <n v="1128299"/>
    <x v="489"/>
    <x v="2"/>
    <x v="25"/>
    <x v="28"/>
    <x v="0"/>
    <n v="44"/>
    <x v="141"/>
    <x v="2225"/>
    <n v="3663.4399999999996"/>
    <n v="0.45999999999999996"/>
    <x v="2"/>
    <x v="90"/>
  </r>
  <r>
    <x v="0"/>
    <n v="1128299"/>
    <x v="489"/>
    <x v="2"/>
    <x v="25"/>
    <x v="28"/>
    <x v="1"/>
    <n v="49"/>
    <x v="36"/>
    <x v="948"/>
    <n v="4630.5"/>
    <n v="0.54"/>
    <x v="2"/>
    <x v="98"/>
  </r>
  <r>
    <x v="4"/>
    <n v="1128299"/>
    <x v="489"/>
    <x v="2"/>
    <x v="25"/>
    <x v="28"/>
    <x v="2"/>
    <n v="43"/>
    <x v="248"/>
    <x v="2226"/>
    <n v="2538.7199999999998"/>
    <n v="0.48"/>
    <x v="2"/>
    <x v="94"/>
  </r>
  <r>
    <x v="4"/>
    <n v="1128299"/>
    <x v="489"/>
    <x v="2"/>
    <x v="25"/>
    <x v="28"/>
    <x v="3"/>
    <n v="44"/>
    <x v="202"/>
    <x v="2227"/>
    <n v="2277"/>
    <n v="0.44999999999999996"/>
    <x v="2"/>
    <x v="90"/>
  </r>
  <r>
    <x v="4"/>
    <n v="1128299"/>
    <x v="489"/>
    <x v="2"/>
    <x v="25"/>
    <x v="28"/>
    <x v="4"/>
    <n v="52"/>
    <x v="246"/>
    <x v="2138"/>
    <n v="1967.68"/>
    <n v="0.43"/>
    <x v="2"/>
    <x v="107"/>
  </r>
  <r>
    <x v="4"/>
    <n v="1128299"/>
    <x v="489"/>
    <x v="2"/>
    <x v="25"/>
    <x v="28"/>
    <x v="5"/>
    <n v="58"/>
    <x v="192"/>
    <x v="1937"/>
    <n v="2897.1"/>
    <n v="0.37"/>
    <x v="2"/>
    <x v="91"/>
  </r>
  <r>
    <x v="4"/>
    <n v="1128299"/>
    <x v="190"/>
    <x v="2"/>
    <x v="25"/>
    <x v="28"/>
    <x v="0"/>
    <n v="33"/>
    <x v="247"/>
    <x v="2166"/>
    <n v="2150.61"/>
    <n v="0.49"/>
    <x v="2"/>
    <x v="112"/>
  </r>
  <r>
    <x v="4"/>
    <n v="1128299"/>
    <x v="190"/>
    <x v="2"/>
    <x v="25"/>
    <x v="28"/>
    <x v="1"/>
    <n v="42"/>
    <x v="216"/>
    <x v="1865"/>
    <n v="3071.88"/>
    <n v="0.53"/>
    <x v="2"/>
    <x v="119"/>
  </r>
  <r>
    <x v="4"/>
    <n v="1128299"/>
    <x v="190"/>
    <x v="2"/>
    <x v="25"/>
    <x v="28"/>
    <x v="2"/>
    <n v="42"/>
    <x v="216"/>
    <x v="1865"/>
    <n v="2666.16"/>
    <n v="0.45999999999999996"/>
    <x v="2"/>
    <x v="119"/>
  </r>
  <r>
    <x v="4"/>
    <n v="1128299"/>
    <x v="190"/>
    <x v="2"/>
    <x v="25"/>
    <x v="28"/>
    <x v="3"/>
    <n v="43"/>
    <x v="211"/>
    <x v="2228"/>
    <n v="1790.95"/>
    <n v="0.49"/>
    <x v="2"/>
    <x v="94"/>
  </r>
  <r>
    <x v="4"/>
    <n v="1128299"/>
    <x v="190"/>
    <x v="2"/>
    <x v="25"/>
    <x v="28"/>
    <x v="4"/>
    <n v="45"/>
    <x v="232"/>
    <x v="1104"/>
    <n v="1476"/>
    <n v="0.41"/>
    <x v="2"/>
    <x v="96"/>
  </r>
  <r>
    <x v="4"/>
    <n v="1128299"/>
    <x v="190"/>
    <x v="2"/>
    <x v="25"/>
    <x v="28"/>
    <x v="5"/>
    <n v="42"/>
    <x v="209"/>
    <x v="1251"/>
    <n v="1935.36"/>
    <n v="0.36"/>
    <x v="2"/>
    <x v="119"/>
  </r>
  <r>
    <x v="4"/>
    <n v="1128299"/>
    <x v="700"/>
    <x v="2"/>
    <x v="25"/>
    <x v="28"/>
    <x v="0"/>
    <n v="33"/>
    <x v="135"/>
    <x v="1058"/>
    <n v="2376.9899999999998"/>
    <n v="0.49"/>
    <x v="2"/>
    <x v="112"/>
  </r>
  <r>
    <x v="4"/>
    <n v="1128299"/>
    <x v="700"/>
    <x v="2"/>
    <x v="25"/>
    <x v="28"/>
    <x v="1"/>
    <n v="44"/>
    <x v="162"/>
    <x v="1432"/>
    <n v="2565.2000000000003"/>
    <n v="0.55000000000000004"/>
    <x v="2"/>
    <x v="90"/>
  </r>
  <r>
    <x v="4"/>
    <n v="1128299"/>
    <x v="700"/>
    <x v="2"/>
    <x v="25"/>
    <x v="28"/>
    <x v="2"/>
    <n v="41"/>
    <x v="215"/>
    <x v="1103"/>
    <n v="2093.46"/>
    <n v="0.45999999999999996"/>
    <x v="2"/>
    <x v="87"/>
  </r>
  <r>
    <x v="4"/>
    <n v="1128299"/>
    <x v="700"/>
    <x v="2"/>
    <x v="26"/>
    <x v="29"/>
    <x v="3"/>
    <n v="43"/>
    <x v="238"/>
    <x v="2229"/>
    <n v="1559.18"/>
    <n v="0.49"/>
    <x v="2"/>
    <x v="94"/>
  </r>
  <r>
    <x v="4"/>
    <n v="1128299"/>
    <x v="700"/>
    <x v="2"/>
    <x v="26"/>
    <x v="29"/>
    <x v="4"/>
    <n v="45"/>
    <x v="190"/>
    <x v="1972"/>
    <n v="1069.2"/>
    <n v="0.44"/>
    <x v="2"/>
    <x v="96"/>
  </r>
  <r>
    <x v="4"/>
    <n v="1128299"/>
    <x v="700"/>
    <x v="2"/>
    <x v="26"/>
    <x v="29"/>
    <x v="5"/>
    <n v="41"/>
    <x v="233"/>
    <x v="2230"/>
    <n v="1620.32"/>
    <n v="0.38"/>
    <x v="2"/>
    <x v="87"/>
  </r>
  <r>
    <x v="4"/>
    <n v="1128299"/>
    <x v="712"/>
    <x v="2"/>
    <x v="26"/>
    <x v="29"/>
    <x v="0"/>
    <n v="44"/>
    <x v="241"/>
    <x v="1489"/>
    <n v="3630"/>
    <n v="0.5"/>
    <x v="2"/>
    <x v="90"/>
  </r>
  <r>
    <x v="4"/>
    <n v="1128299"/>
    <x v="712"/>
    <x v="2"/>
    <x v="26"/>
    <x v="29"/>
    <x v="1"/>
    <n v="51"/>
    <x v="205"/>
    <x v="2231"/>
    <n v="3027.36"/>
    <n v="0.53"/>
    <x v="2"/>
    <x v="109"/>
  </r>
  <r>
    <x v="4"/>
    <n v="1128299"/>
    <x v="712"/>
    <x v="2"/>
    <x v="26"/>
    <x v="29"/>
    <x v="2"/>
    <n v="52"/>
    <x v="205"/>
    <x v="810"/>
    <n v="2853.7599999999998"/>
    <n v="0.49"/>
    <x v="2"/>
    <x v="107"/>
  </r>
  <r>
    <x v="4"/>
    <n v="1128299"/>
    <x v="712"/>
    <x v="2"/>
    <x v="26"/>
    <x v="29"/>
    <x v="3"/>
    <n v="50"/>
    <x v="170"/>
    <x v="1810"/>
    <n v="1908.9999999999998"/>
    <n v="0.45999999999999996"/>
    <x v="2"/>
    <x v="100"/>
  </r>
  <r>
    <x v="4"/>
    <n v="1128299"/>
    <x v="712"/>
    <x v="2"/>
    <x v="26"/>
    <x v="29"/>
    <x v="4"/>
    <n v="55"/>
    <x v="206"/>
    <x v="2232"/>
    <n v="1253.45"/>
    <n v="0.43"/>
    <x v="2"/>
    <x v="88"/>
  </r>
  <r>
    <x v="4"/>
    <n v="1128299"/>
    <x v="712"/>
    <x v="2"/>
    <x v="26"/>
    <x v="29"/>
    <x v="5"/>
    <n v="50"/>
    <x v="230"/>
    <x v="1071"/>
    <n v="1862"/>
    <n v="0.38"/>
    <x v="2"/>
    <x v="100"/>
  </r>
  <r>
    <x v="4"/>
    <n v="1128299"/>
    <x v="249"/>
    <x v="2"/>
    <x v="26"/>
    <x v="29"/>
    <x v="0"/>
    <n v="51"/>
    <x v="125"/>
    <x v="2233"/>
    <n v="3534.2999999999997"/>
    <n v="0.44999999999999996"/>
    <x v="2"/>
    <x v="109"/>
  </r>
  <r>
    <x v="4"/>
    <n v="1128299"/>
    <x v="249"/>
    <x v="2"/>
    <x v="26"/>
    <x v="29"/>
    <x v="1"/>
    <n v="59"/>
    <x v="230"/>
    <x v="1260"/>
    <n v="2891"/>
    <n v="0.5"/>
    <x v="2"/>
    <x v="95"/>
  </r>
  <r>
    <x v="4"/>
    <n v="1128299"/>
    <x v="249"/>
    <x v="2"/>
    <x v="26"/>
    <x v="29"/>
    <x v="2"/>
    <n v="55"/>
    <x v="210"/>
    <x v="2191"/>
    <n v="3190"/>
    <n v="0.5"/>
    <x v="2"/>
    <x v="88"/>
  </r>
  <r>
    <x v="4"/>
    <n v="1128299"/>
    <x v="249"/>
    <x v="2"/>
    <x v="26"/>
    <x v="29"/>
    <x v="3"/>
    <n v="54"/>
    <x v="237"/>
    <x v="2234"/>
    <n v="2161.08"/>
    <n v="0.45999999999999996"/>
    <x v="2"/>
    <x v="99"/>
  </r>
  <r>
    <x v="4"/>
    <n v="1128299"/>
    <x v="249"/>
    <x v="2"/>
    <x v="26"/>
    <x v="29"/>
    <x v="4"/>
    <n v="56"/>
    <x v="208"/>
    <x v="1973"/>
    <n v="1331.6799999999998"/>
    <n v="0.41"/>
    <x v="2"/>
    <x v="97"/>
  </r>
  <r>
    <x v="4"/>
    <n v="1128299"/>
    <x v="249"/>
    <x v="2"/>
    <x v="26"/>
    <x v="29"/>
    <x v="5"/>
    <n v="69"/>
    <x v="253"/>
    <x v="2235"/>
    <n v="2648.2200000000003"/>
    <n v="0.38"/>
    <x v="2"/>
    <x v="122"/>
  </r>
  <r>
    <x v="4"/>
    <n v="1128299"/>
    <x v="280"/>
    <x v="2"/>
    <x v="26"/>
    <x v="29"/>
    <x v="0"/>
    <n v="51"/>
    <x v="42"/>
    <x v="798"/>
    <n v="3442.4999999999995"/>
    <n v="0.44999999999999996"/>
    <x v="2"/>
    <x v="109"/>
  </r>
  <r>
    <x v="4"/>
    <n v="1128299"/>
    <x v="280"/>
    <x v="2"/>
    <x v="26"/>
    <x v="29"/>
    <x v="1"/>
    <n v="58"/>
    <x v="215"/>
    <x v="811"/>
    <n v="3283.38"/>
    <n v="0.51"/>
    <x v="2"/>
    <x v="91"/>
  </r>
  <r>
    <x v="4"/>
    <n v="1128299"/>
    <x v="280"/>
    <x v="2"/>
    <x v="26"/>
    <x v="29"/>
    <x v="2"/>
    <n v="56"/>
    <x v="214"/>
    <x v="822"/>
    <n v="3316.3199999999997"/>
    <n v="0.47"/>
    <x v="2"/>
    <x v="97"/>
  </r>
  <r>
    <x v="4"/>
    <n v="1128299"/>
    <x v="280"/>
    <x v="2"/>
    <x v="26"/>
    <x v="29"/>
    <x v="3"/>
    <n v="51"/>
    <x v="250"/>
    <x v="1510"/>
    <n v="2134.8599999999997"/>
    <n v="0.45999999999999996"/>
    <x v="2"/>
    <x v="109"/>
  </r>
  <r>
    <x v="4"/>
    <n v="1128299"/>
    <x v="280"/>
    <x v="2"/>
    <x v="26"/>
    <x v="29"/>
    <x v="4"/>
    <n v="56"/>
    <x v="188"/>
    <x v="2236"/>
    <n v="1528.8"/>
    <n v="0.42"/>
    <x v="2"/>
    <x v="97"/>
  </r>
  <r>
    <x v="4"/>
    <n v="1128299"/>
    <x v="280"/>
    <x v="2"/>
    <x v="26"/>
    <x v="29"/>
    <x v="5"/>
    <n v="69"/>
    <x v="202"/>
    <x v="2237"/>
    <n v="3094.65"/>
    <n v="0.39"/>
    <x v="2"/>
    <x v="122"/>
  </r>
  <r>
    <x v="4"/>
    <n v="1128299"/>
    <x v="310"/>
    <x v="2"/>
    <x v="26"/>
    <x v="29"/>
    <x v="0"/>
    <n v="52"/>
    <x v="126"/>
    <x v="966"/>
    <n v="5066.88"/>
    <n v="0.48"/>
    <x v="2"/>
    <x v="107"/>
  </r>
  <r>
    <x v="4"/>
    <n v="1128299"/>
    <x v="310"/>
    <x v="2"/>
    <x v="26"/>
    <x v="29"/>
    <x v="1"/>
    <n v="54"/>
    <x v="125"/>
    <x v="961"/>
    <n v="4324.32"/>
    <n v="0.52"/>
    <x v="2"/>
    <x v="99"/>
  </r>
  <r>
    <x v="4"/>
    <n v="1128299"/>
    <x v="310"/>
    <x v="2"/>
    <x v="26"/>
    <x v="29"/>
    <x v="2"/>
    <n v="54"/>
    <x v="197"/>
    <x v="1563"/>
    <n v="4023"/>
    <n v="0.5"/>
    <x v="2"/>
    <x v="99"/>
  </r>
  <r>
    <x v="4"/>
    <n v="1128299"/>
    <x v="310"/>
    <x v="2"/>
    <x v="26"/>
    <x v="29"/>
    <x v="3"/>
    <n v="54"/>
    <x v="162"/>
    <x v="2199"/>
    <n v="2575.7999999999997"/>
    <n v="0.44999999999999996"/>
    <x v="2"/>
    <x v="99"/>
  </r>
  <r>
    <x v="4"/>
    <n v="1128299"/>
    <x v="310"/>
    <x v="2"/>
    <x v="26"/>
    <x v="29"/>
    <x v="4"/>
    <n v="56"/>
    <x v="237"/>
    <x v="1809"/>
    <n v="2094.96"/>
    <n v="0.43"/>
    <x v="2"/>
    <x v="97"/>
  </r>
  <r>
    <x v="4"/>
    <n v="1128299"/>
    <x v="310"/>
    <x v="2"/>
    <x v="26"/>
    <x v="29"/>
    <x v="5"/>
    <n v="74"/>
    <x v="244"/>
    <x v="2238"/>
    <n v="4315.68"/>
    <n v="0.36"/>
    <x v="2"/>
    <x v="135"/>
  </r>
  <r>
    <x v="4"/>
    <n v="1128299"/>
    <x v="339"/>
    <x v="2"/>
    <x v="26"/>
    <x v="29"/>
    <x v="0"/>
    <n v="54"/>
    <x v="126"/>
    <x v="2239"/>
    <n v="5152.1399999999994"/>
    <n v="0.47"/>
    <x v="2"/>
    <x v="99"/>
  </r>
  <r>
    <x v="4"/>
    <n v="1128299"/>
    <x v="339"/>
    <x v="2"/>
    <x v="26"/>
    <x v="29"/>
    <x v="1"/>
    <n v="56"/>
    <x v="263"/>
    <x v="2240"/>
    <n v="5443.2000000000007"/>
    <n v="0.54"/>
    <x v="2"/>
    <x v="97"/>
  </r>
  <r>
    <x v="4"/>
    <n v="1128299"/>
    <x v="339"/>
    <x v="2"/>
    <x v="26"/>
    <x v="29"/>
    <x v="2"/>
    <n v="58"/>
    <x v="160"/>
    <x v="2241"/>
    <n v="4454.3999999999996"/>
    <n v="0.48"/>
    <x v="2"/>
    <x v="91"/>
  </r>
  <r>
    <x v="4"/>
    <n v="1128299"/>
    <x v="339"/>
    <x v="2"/>
    <x v="26"/>
    <x v="29"/>
    <x v="3"/>
    <n v="54"/>
    <x v="192"/>
    <x v="2242"/>
    <n v="3280.4999999999995"/>
    <n v="0.44999999999999996"/>
    <x v="2"/>
    <x v="99"/>
  </r>
  <r>
    <x v="4"/>
    <n v="1128299"/>
    <x v="339"/>
    <x v="2"/>
    <x v="26"/>
    <x v="29"/>
    <x v="4"/>
    <n v="57"/>
    <x v="57"/>
    <x v="2243"/>
    <n v="3553.95"/>
    <n v="0.43"/>
    <x v="2"/>
    <x v="126"/>
  </r>
  <r>
    <x v="4"/>
    <n v="1128299"/>
    <x v="339"/>
    <x v="2"/>
    <x v="26"/>
    <x v="29"/>
    <x v="5"/>
    <n v="69"/>
    <x v="150"/>
    <x v="2185"/>
    <n v="3670.8"/>
    <n v="0.38"/>
    <x v="2"/>
    <x v="122"/>
  </r>
  <r>
    <x v="4"/>
    <n v="1128299"/>
    <x v="371"/>
    <x v="2"/>
    <x v="26"/>
    <x v="29"/>
    <x v="0"/>
    <n v="56"/>
    <x v="36"/>
    <x v="1082"/>
    <n v="4900"/>
    <n v="0.5"/>
    <x v="2"/>
    <x v="97"/>
  </r>
  <r>
    <x v="4"/>
    <n v="1128299"/>
    <x v="371"/>
    <x v="2"/>
    <x v="26"/>
    <x v="29"/>
    <x v="1"/>
    <n v="60"/>
    <x v="129"/>
    <x v="846"/>
    <n v="5491.2"/>
    <n v="0.52"/>
    <x v="2"/>
    <x v="106"/>
  </r>
  <r>
    <x v="4"/>
    <n v="1128299"/>
    <x v="371"/>
    <x v="2"/>
    <x v="26"/>
    <x v="29"/>
    <x v="2"/>
    <n v="58"/>
    <x v="213"/>
    <x v="2244"/>
    <n v="3788.5599999999995"/>
    <n v="0.45999999999999996"/>
    <x v="2"/>
    <x v="91"/>
  </r>
  <r>
    <x v="4"/>
    <n v="1128299"/>
    <x v="371"/>
    <x v="2"/>
    <x v="26"/>
    <x v="29"/>
    <x v="3"/>
    <n v="55"/>
    <x v="231"/>
    <x v="2019"/>
    <n v="3696.5499999999997"/>
    <n v="0.47"/>
    <x v="2"/>
    <x v="88"/>
  </r>
  <r>
    <x v="4"/>
    <n v="1128299"/>
    <x v="371"/>
    <x v="2"/>
    <x v="26"/>
    <x v="29"/>
    <x v="4"/>
    <n v="67"/>
    <x v="168"/>
    <x v="1176"/>
    <n v="3323.2000000000003"/>
    <n v="0.4"/>
    <x v="2"/>
    <x v="125"/>
  </r>
  <r>
    <x v="4"/>
    <n v="1128299"/>
    <x v="371"/>
    <x v="2"/>
    <x v="26"/>
    <x v="29"/>
    <x v="5"/>
    <n v="70"/>
    <x v="214"/>
    <x v="1392"/>
    <n v="3351.6"/>
    <n v="0.38"/>
    <x v="2"/>
    <x v="162"/>
  </r>
  <r>
    <x v="4"/>
    <n v="1128299"/>
    <x v="403"/>
    <x v="2"/>
    <x v="26"/>
    <x v="29"/>
    <x v="0"/>
    <n v="49"/>
    <x v="134"/>
    <x v="2245"/>
    <n v="3594.1499999999996"/>
    <n v="0.44999999999999996"/>
    <x v="2"/>
    <x v="98"/>
  </r>
  <r>
    <x v="4"/>
    <n v="1128299"/>
    <x v="403"/>
    <x v="2"/>
    <x v="26"/>
    <x v="29"/>
    <x v="1"/>
    <n v="51"/>
    <x v="163"/>
    <x v="2246"/>
    <n v="4057.56"/>
    <n v="0.51"/>
    <x v="2"/>
    <x v="109"/>
  </r>
  <r>
    <x v="4"/>
    <n v="1128299"/>
    <x v="403"/>
    <x v="2"/>
    <x v="26"/>
    <x v="29"/>
    <x v="2"/>
    <n v="46"/>
    <x v="231"/>
    <x v="2247"/>
    <n v="3091.66"/>
    <n v="0.47"/>
    <x v="2"/>
    <x v="89"/>
  </r>
  <r>
    <x v="4"/>
    <n v="1128299"/>
    <x v="403"/>
    <x v="2"/>
    <x v="26"/>
    <x v="29"/>
    <x v="3"/>
    <n v="49"/>
    <x v="248"/>
    <x v="2248"/>
    <n v="2832.69"/>
    <n v="0.47"/>
    <x v="2"/>
    <x v="98"/>
  </r>
  <r>
    <x v="4"/>
    <n v="1128299"/>
    <x v="403"/>
    <x v="2"/>
    <x v="26"/>
    <x v="29"/>
    <x v="4"/>
    <n v="54"/>
    <x v="215"/>
    <x v="2249"/>
    <n v="2397.6"/>
    <n v="0.4"/>
    <x v="2"/>
    <x v="99"/>
  </r>
  <r>
    <x v="4"/>
    <n v="1128299"/>
    <x v="403"/>
    <x v="2"/>
    <x v="26"/>
    <x v="29"/>
    <x v="5"/>
    <n v="59"/>
    <x v="247"/>
    <x v="2250"/>
    <n v="2824.92"/>
    <n v="0.36"/>
    <x v="2"/>
    <x v="95"/>
  </r>
  <r>
    <x v="4"/>
    <n v="1128299"/>
    <x v="432"/>
    <x v="2"/>
    <x v="26"/>
    <x v="29"/>
    <x v="0"/>
    <n v="48"/>
    <x v="241"/>
    <x v="1830"/>
    <n v="3960"/>
    <n v="0.5"/>
    <x v="2"/>
    <x v="92"/>
  </r>
  <r>
    <x v="4"/>
    <n v="1128299"/>
    <x v="432"/>
    <x v="2"/>
    <x v="26"/>
    <x v="29"/>
    <x v="1"/>
    <n v="50"/>
    <x v="197"/>
    <x v="2251"/>
    <n v="3948.5"/>
    <n v="0.53"/>
    <x v="2"/>
    <x v="100"/>
  </r>
  <r>
    <x v="4"/>
    <n v="1128299"/>
    <x v="432"/>
    <x v="2"/>
    <x v="26"/>
    <x v="29"/>
    <x v="2"/>
    <n v="48"/>
    <x v="193"/>
    <x v="1735"/>
    <n v="2368.7999999999997"/>
    <n v="0.47"/>
    <x v="2"/>
    <x v="92"/>
  </r>
  <r>
    <x v="4"/>
    <n v="1128299"/>
    <x v="432"/>
    <x v="2"/>
    <x v="26"/>
    <x v="29"/>
    <x v="3"/>
    <n v="46"/>
    <x v="60"/>
    <x v="1819"/>
    <n v="2141.3000000000002"/>
    <n v="0.49"/>
    <x v="2"/>
    <x v="89"/>
  </r>
  <r>
    <x v="4"/>
    <n v="1128299"/>
    <x v="432"/>
    <x v="2"/>
    <x v="26"/>
    <x v="29"/>
    <x v="4"/>
    <n v="56"/>
    <x v="250"/>
    <x v="2072"/>
    <n v="2242.2400000000002"/>
    <n v="0.44"/>
    <x v="2"/>
    <x v="97"/>
  </r>
  <r>
    <x v="4"/>
    <n v="1128299"/>
    <x v="432"/>
    <x v="2"/>
    <x v="26"/>
    <x v="29"/>
    <x v="5"/>
    <n v="68"/>
    <x v="193"/>
    <x v="1292"/>
    <n v="2641.8"/>
    <n v="0.37"/>
    <x v="2"/>
    <x v="105"/>
  </r>
  <r>
    <x v="4"/>
    <n v="1128299"/>
    <x v="463"/>
    <x v="2"/>
    <x v="26"/>
    <x v="29"/>
    <x v="0"/>
    <n v="58"/>
    <x v="160"/>
    <x v="2241"/>
    <n v="4547.2"/>
    <n v="0.49"/>
    <x v="2"/>
    <x v="91"/>
  </r>
  <r>
    <x v="4"/>
    <n v="1128299"/>
    <x v="463"/>
    <x v="2"/>
    <x v="26"/>
    <x v="29"/>
    <x v="1"/>
    <n v="59"/>
    <x v="42"/>
    <x v="1896"/>
    <n v="4779"/>
    <n v="0.54"/>
    <x v="2"/>
    <x v="95"/>
  </r>
  <r>
    <x v="4"/>
    <n v="1128299"/>
    <x v="463"/>
    <x v="2"/>
    <x v="26"/>
    <x v="29"/>
    <x v="2"/>
    <n v="54"/>
    <x v="236"/>
    <x v="814"/>
    <n v="3032.64"/>
    <n v="0.48"/>
    <x v="2"/>
    <x v="99"/>
  </r>
  <r>
    <x v="4"/>
    <n v="1128299"/>
    <x v="463"/>
    <x v="2"/>
    <x v="26"/>
    <x v="29"/>
    <x v="3"/>
    <n v="55"/>
    <x v="202"/>
    <x v="2252"/>
    <n v="2972.75"/>
    <n v="0.47"/>
    <x v="2"/>
    <x v="88"/>
  </r>
  <r>
    <x v="4"/>
    <n v="1128299"/>
    <x v="463"/>
    <x v="2"/>
    <x v="26"/>
    <x v="29"/>
    <x v="4"/>
    <n v="65"/>
    <x v="161"/>
    <x v="2253"/>
    <n v="3231.8"/>
    <n v="0.44"/>
    <x v="2"/>
    <x v="124"/>
  </r>
  <r>
    <x v="4"/>
    <n v="1128299"/>
    <x v="463"/>
    <x v="2"/>
    <x v="26"/>
    <x v="29"/>
    <x v="5"/>
    <n v="72"/>
    <x v="150"/>
    <x v="2240"/>
    <n v="3931.2000000000003"/>
    <n v="0.39"/>
    <x v="2"/>
    <x v="120"/>
  </r>
  <r>
    <x v="4"/>
    <n v="1128299"/>
    <x v="492"/>
    <x v="2"/>
    <x v="26"/>
    <x v="29"/>
    <x v="0"/>
    <n v="55"/>
    <x v="124"/>
    <x v="1885"/>
    <n v="5313"/>
    <n v="0.45999999999999996"/>
    <x v="2"/>
    <x v="88"/>
  </r>
  <r>
    <x v="4"/>
    <n v="1128299"/>
    <x v="492"/>
    <x v="2"/>
    <x v="26"/>
    <x v="29"/>
    <x v="1"/>
    <n v="61"/>
    <x v="131"/>
    <x v="2254"/>
    <n v="5551"/>
    <n v="0.5"/>
    <x v="2"/>
    <x v="103"/>
  </r>
  <r>
    <x v="2"/>
    <n v="1128299"/>
    <x v="492"/>
    <x v="2"/>
    <x v="26"/>
    <x v="29"/>
    <x v="2"/>
    <n v="59"/>
    <x v="242"/>
    <x v="1778"/>
    <n v="3758.2999999999997"/>
    <n v="0.49"/>
    <x v="2"/>
    <x v="95"/>
  </r>
  <r>
    <x v="2"/>
    <n v="1128299"/>
    <x v="492"/>
    <x v="2"/>
    <x v="26"/>
    <x v="29"/>
    <x v="3"/>
    <n v="55"/>
    <x v="57"/>
    <x v="2255"/>
    <n v="3668.4999999999995"/>
    <n v="0.45999999999999996"/>
    <x v="2"/>
    <x v="88"/>
  </r>
  <r>
    <x v="2"/>
    <n v="1128299"/>
    <x v="492"/>
    <x v="2"/>
    <x v="26"/>
    <x v="29"/>
    <x v="4"/>
    <n v="64"/>
    <x v="164"/>
    <x v="2074"/>
    <n v="3427.2"/>
    <n v="0.44999999999999996"/>
    <x v="2"/>
    <x v="101"/>
  </r>
  <r>
    <x v="2"/>
    <n v="1128299"/>
    <x v="492"/>
    <x v="2"/>
    <x v="26"/>
    <x v="29"/>
    <x v="5"/>
    <n v="72"/>
    <x v="165"/>
    <x v="2256"/>
    <n v="3301.2"/>
    <n v="0.35"/>
    <x v="2"/>
    <x v="120"/>
  </r>
  <r>
    <x v="2"/>
    <n v="1128299"/>
    <x v="177"/>
    <x v="2"/>
    <x v="26"/>
    <x v="29"/>
    <x v="0"/>
    <n v="29"/>
    <x v="165"/>
    <x v="1648"/>
    <n v="1937.49"/>
    <n v="0.51"/>
    <x v="2"/>
    <x v="116"/>
  </r>
  <r>
    <x v="2"/>
    <n v="1128299"/>
    <x v="177"/>
    <x v="2"/>
    <x v="26"/>
    <x v="29"/>
    <x v="1"/>
    <n v="39"/>
    <x v="192"/>
    <x v="1148"/>
    <n v="2685.15"/>
    <n v="0.51"/>
    <x v="2"/>
    <x v="93"/>
  </r>
  <r>
    <x v="2"/>
    <n v="1128299"/>
    <x v="177"/>
    <x v="2"/>
    <x v="26"/>
    <x v="29"/>
    <x v="2"/>
    <n v="38"/>
    <x v="214"/>
    <x v="2257"/>
    <n v="2154.6"/>
    <n v="0.44999999999999996"/>
    <x v="2"/>
    <x v="115"/>
  </r>
  <r>
    <x v="2"/>
    <n v="1128299"/>
    <x v="177"/>
    <x v="2"/>
    <x v="26"/>
    <x v="29"/>
    <x v="3"/>
    <n v="39"/>
    <x v="41"/>
    <x v="2071"/>
    <n v="1462.5"/>
    <n v="0.5"/>
    <x v="2"/>
    <x v="93"/>
  </r>
  <r>
    <x v="2"/>
    <n v="1128299"/>
    <x v="177"/>
    <x v="2"/>
    <x v="26"/>
    <x v="29"/>
    <x v="4"/>
    <n v="41"/>
    <x v="184"/>
    <x v="2099"/>
    <n v="1162.3499999999999"/>
    <n v="0.44999999999999996"/>
    <x v="2"/>
    <x v="87"/>
  </r>
  <r>
    <x v="2"/>
    <n v="1128299"/>
    <x v="177"/>
    <x v="2"/>
    <x v="26"/>
    <x v="29"/>
    <x v="5"/>
    <n v="36"/>
    <x v="236"/>
    <x v="1297"/>
    <n v="1642.68"/>
    <n v="0.39"/>
    <x v="2"/>
    <x v="86"/>
  </r>
  <r>
    <x v="2"/>
    <n v="1128299"/>
    <x v="208"/>
    <x v="2"/>
    <x v="26"/>
    <x v="29"/>
    <x v="0"/>
    <n v="29"/>
    <x v="57"/>
    <x v="2258"/>
    <n v="2228.65"/>
    <n v="0.53"/>
    <x v="2"/>
    <x v="116"/>
  </r>
  <r>
    <x v="2"/>
    <n v="1128299"/>
    <x v="208"/>
    <x v="2"/>
    <x v="26"/>
    <x v="29"/>
    <x v="1"/>
    <n v="37"/>
    <x v="205"/>
    <x v="1258"/>
    <n v="2279.2000000000003"/>
    <n v="0.55000000000000004"/>
    <x v="2"/>
    <x v="117"/>
  </r>
  <r>
    <x v="2"/>
    <n v="1128299"/>
    <x v="208"/>
    <x v="2"/>
    <x v="26"/>
    <x v="29"/>
    <x v="2"/>
    <n v="37"/>
    <x v="233"/>
    <x v="2259"/>
    <n v="1924"/>
    <n v="0.5"/>
    <x v="2"/>
    <x v="117"/>
  </r>
  <r>
    <x v="2"/>
    <n v="1128299"/>
    <x v="208"/>
    <x v="4"/>
    <x v="27"/>
    <x v="30"/>
    <x v="3"/>
    <n v="36"/>
    <x v="184"/>
    <x v="1439"/>
    <n v="1179.3600000000001"/>
    <n v="0.52"/>
    <x v="2"/>
    <x v="86"/>
  </r>
  <r>
    <x v="2"/>
    <n v="1128299"/>
    <x v="208"/>
    <x v="4"/>
    <x v="27"/>
    <x v="30"/>
    <x v="4"/>
    <n v="41"/>
    <x v="175"/>
    <x v="1588"/>
    <n v="1003.68"/>
    <n v="0.48"/>
    <x v="2"/>
    <x v="87"/>
  </r>
  <r>
    <x v="2"/>
    <n v="1128299"/>
    <x v="208"/>
    <x v="4"/>
    <x v="27"/>
    <x v="30"/>
    <x v="5"/>
    <n v="37"/>
    <x v="230"/>
    <x v="2260"/>
    <n v="1305.3599999999999"/>
    <n v="0.36"/>
    <x v="2"/>
    <x v="117"/>
  </r>
  <r>
    <x v="2"/>
    <n v="1128299"/>
    <x v="217"/>
    <x v="4"/>
    <x v="27"/>
    <x v="30"/>
    <x v="0"/>
    <n v="37"/>
    <x v="251"/>
    <x v="2261"/>
    <n v="2534.5"/>
    <n v="0.5"/>
    <x v="2"/>
    <x v="117"/>
  </r>
  <r>
    <x v="2"/>
    <n v="1128299"/>
    <x v="217"/>
    <x v="4"/>
    <x v="27"/>
    <x v="30"/>
    <x v="1"/>
    <n v="46"/>
    <x v="253"/>
    <x v="2262"/>
    <n v="2462.38"/>
    <n v="0.53"/>
    <x v="2"/>
    <x v="89"/>
  </r>
  <r>
    <x v="2"/>
    <n v="1128299"/>
    <x v="217"/>
    <x v="4"/>
    <x v="27"/>
    <x v="30"/>
    <x v="2"/>
    <n v="49"/>
    <x v="161"/>
    <x v="2263"/>
    <n v="2713.13"/>
    <n v="0.49"/>
    <x v="2"/>
    <x v="98"/>
  </r>
  <r>
    <x v="2"/>
    <n v="1128299"/>
    <x v="217"/>
    <x v="4"/>
    <x v="27"/>
    <x v="30"/>
    <x v="3"/>
    <n v="47"/>
    <x v="201"/>
    <x v="2264"/>
    <n v="1784.1200000000001"/>
    <n v="0.52"/>
    <x v="2"/>
    <x v="85"/>
  </r>
  <r>
    <x v="2"/>
    <n v="1128299"/>
    <x v="217"/>
    <x v="4"/>
    <x v="27"/>
    <x v="30"/>
    <x v="4"/>
    <n v="51"/>
    <x v="203"/>
    <x v="2265"/>
    <n v="934.82999999999993"/>
    <n v="0.47"/>
    <x v="2"/>
    <x v="109"/>
  </r>
  <r>
    <x v="2"/>
    <n v="1128299"/>
    <x v="217"/>
    <x v="4"/>
    <x v="27"/>
    <x v="30"/>
    <x v="5"/>
    <n v="48"/>
    <x v="60"/>
    <x v="2208"/>
    <n v="1641.6"/>
    <n v="0.36"/>
    <x v="2"/>
    <x v="92"/>
  </r>
  <r>
    <x v="2"/>
    <n v="1128299"/>
    <x v="236"/>
    <x v="4"/>
    <x v="27"/>
    <x v="30"/>
    <x v="0"/>
    <n v="45"/>
    <x v="213"/>
    <x v="2266"/>
    <n v="3258.9"/>
    <n v="0.51"/>
    <x v="2"/>
    <x v="96"/>
  </r>
  <r>
    <x v="2"/>
    <n v="1128299"/>
    <x v="236"/>
    <x v="4"/>
    <x v="27"/>
    <x v="30"/>
    <x v="1"/>
    <n v="51"/>
    <x v="246"/>
    <x v="1772"/>
    <n v="2244"/>
    <n v="0.5"/>
    <x v="2"/>
    <x v="109"/>
  </r>
  <r>
    <x v="2"/>
    <n v="1128299"/>
    <x v="236"/>
    <x v="4"/>
    <x v="27"/>
    <x v="30"/>
    <x v="2"/>
    <n v="50"/>
    <x v="198"/>
    <x v="1030"/>
    <n v="2350"/>
    <n v="0.5"/>
    <x v="2"/>
    <x v="100"/>
  </r>
  <r>
    <x v="2"/>
    <n v="1128299"/>
    <x v="236"/>
    <x v="4"/>
    <x v="27"/>
    <x v="30"/>
    <x v="3"/>
    <n v="48"/>
    <x v="173"/>
    <x v="2055"/>
    <n v="1821.6000000000001"/>
    <n v="0.55000000000000004"/>
    <x v="2"/>
    <x v="92"/>
  </r>
  <r>
    <x v="2"/>
    <n v="1128299"/>
    <x v="236"/>
    <x v="4"/>
    <x v="27"/>
    <x v="30"/>
    <x v="4"/>
    <n v="52"/>
    <x v="206"/>
    <x v="2267"/>
    <n v="1322.8799999999999"/>
    <n v="0.48"/>
    <x v="2"/>
    <x v="107"/>
  </r>
  <r>
    <x v="2"/>
    <n v="1128299"/>
    <x v="236"/>
    <x v="4"/>
    <x v="27"/>
    <x v="30"/>
    <x v="5"/>
    <n v="63"/>
    <x v="193"/>
    <x v="1899"/>
    <n v="2646"/>
    <n v="0.4"/>
    <x v="2"/>
    <x v="121"/>
  </r>
  <r>
    <x v="2"/>
    <n v="1128299"/>
    <x v="267"/>
    <x v="4"/>
    <x v="27"/>
    <x v="30"/>
    <x v="0"/>
    <n v="47"/>
    <x v="160"/>
    <x v="2268"/>
    <n v="4060.8"/>
    <n v="0.54"/>
    <x v="2"/>
    <x v="85"/>
  </r>
  <r>
    <x v="2"/>
    <n v="1128299"/>
    <x v="267"/>
    <x v="4"/>
    <x v="27"/>
    <x v="30"/>
    <x v="1"/>
    <n v="52"/>
    <x v="243"/>
    <x v="797"/>
    <n v="2920.32"/>
    <n v="0.52"/>
    <x v="2"/>
    <x v="107"/>
  </r>
  <r>
    <x v="2"/>
    <n v="1128299"/>
    <x v="267"/>
    <x v="4"/>
    <x v="27"/>
    <x v="30"/>
    <x v="2"/>
    <n v="52"/>
    <x v="248"/>
    <x v="1493"/>
    <n v="3198"/>
    <n v="0.5"/>
    <x v="2"/>
    <x v="107"/>
  </r>
  <r>
    <x v="2"/>
    <n v="1128299"/>
    <x v="267"/>
    <x v="4"/>
    <x v="27"/>
    <x v="30"/>
    <x v="3"/>
    <n v="47"/>
    <x v="250"/>
    <x v="2269"/>
    <n v="2309.58"/>
    <n v="0.54"/>
    <x v="2"/>
    <x v="85"/>
  </r>
  <r>
    <x v="2"/>
    <n v="1128299"/>
    <x v="267"/>
    <x v="4"/>
    <x v="27"/>
    <x v="30"/>
    <x v="4"/>
    <n v="50"/>
    <x v="195"/>
    <x v="1752"/>
    <n v="1344"/>
    <n v="0.48"/>
    <x v="2"/>
    <x v="100"/>
  </r>
  <r>
    <x v="2"/>
    <n v="1128299"/>
    <x v="267"/>
    <x v="4"/>
    <x v="27"/>
    <x v="30"/>
    <x v="5"/>
    <n v="64"/>
    <x v="196"/>
    <x v="1363"/>
    <n v="3072"/>
    <n v="0.4"/>
    <x v="2"/>
    <x v="101"/>
  </r>
  <r>
    <x v="2"/>
    <n v="1128299"/>
    <x v="297"/>
    <x v="4"/>
    <x v="27"/>
    <x v="30"/>
    <x v="0"/>
    <n v="46"/>
    <x v="129"/>
    <x v="971"/>
    <n v="4290.88"/>
    <n v="0.53"/>
    <x v="2"/>
    <x v="89"/>
  </r>
  <r>
    <x v="2"/>
    <n v="1128299"/>
    <x v="297"/>
    <x v="4"/>
    <x v="27"/>
    <x v="30"/>
    <x v="1"/>
    <n v="54"/>
    <x v="135"/>
    <x v="1898"/>
    <n v="4048.38"/>
    <n v="0.51"/>
    <x v="2"/>
    <x v="99"/>
  </r>
  <r>
    <x v="2"/>
    <n v="1128299"/>
    <x v="297"/>
    <x v="4"/>
    <x v="27"/>
    <x v="30"/>
    <x v="2"/>
    <n v="52"/>
    <x v="213"/>
    <x v="2270"/>
    <n v="3544.3199999999997"/>
    <n v="0.48"/>
    <x v="2"/>
    <x v="107"/>
  </r>
  <r>
    <x v="2"/>
    <n v="1128299"/>
    <x v="297"/>
    <x v="4"/>
    <x v="27"/>
    <x v="30"/>
    <x v="3"/>
    <n v="49"/>
    <x v="196"/>
    <x v="1129"/>
    <n v="2998.8"/>
    <n v="0.51"/>
    <x v="2"/>
    <x v="98"/>
  </r>
  <r>
    <x v="2"/>
    <n v="1128299"/>
    <x v="297"/>
    <x v="4"/>
    <x v="27"/>
    <x v="30"/>
    <x v="4"/>
    <n v="51"/>
    <x v="249"/>
    <x v="1821"/>
    <n v="1762.56"/>
    <n v="0.48"/>
    <x v="2"/>
    <x v="109"/>
  </r>
  <r>
    <x v="2"/>
    <n v="1128299"/>
    <x v="297"/>
    <x v="4"/>
    <x v="27"/>
    <x v="30"/>
    <x v="5"/>
    <n v="67"/>
    <x v="42"/>
    <x v="2271"/>
    <n v="3517.5"/>
    <n v="0.35"/>
    <x v="2"/>
    <x v="125"/>
  </r>
  <r>
    <x v="2"/>
    <n v="1128299"/>
    <x v="326"/>
    <x v="4"/>
    <x v="27"/>
    <x v="30"/>
    <x v="0"/>
    <n v="47"/>
    <x v="130"/>
    <x v="2272"/>
    <n v="4606"/>
    <n v="0.5"/>
    <x v="2"/>
    <x v="85"/>
  </r>
  <r>
    <x v="2"/>
    <n v="1128299"/>
    <x v="326"/>
    <x v="4"/>
    <x v="27"/>
    <x v="30"/>
    <x v="1"/>
    <n v="51"/>
    <x v="217"/>
    <x v="1717"/>
    <n v="4499.7300000000005"/>
    <n v="0.51"/>
    <x v="2"/>
    <x v="109"/>
  </r>
  <r>
    <x v="2"/>
    <n v="1128299"/>
    <x v="326"/>
    <x v="4"/>
    <x v="27"/>
    <x v="30"/>
    <x v="2"/>
    <n v="50"/>
    <x v="251"/>
    <x v="2273"/>
    <n v="3425"/>
    <n v="0.5"/>
    <x v="2"/>
    <x v="100"/>
  </r>
  <r>
    <x v="2"/>
    <n v="1128299"/>
    <x v="326"/>
    <x v="4"/>
    <x v="27"/>
    <x v="30"/>
    <x v="3"/>
    <n v="46"/>
    <x v="209"/>
    <x v="2274"/>
    <n v="3002.88"/>
    <n v="0.51"/>
    <x v="2"/>
    <x v="89"/>
  </r>
  <r>
    <x v="2"/>
    <n v="1128299"/>
    <x v="326"/>
    <x v="4"/>
    <x v="27"/>
    <x v="30"/>
    <x v="4"/>
    <n v="54"/>
    <x v="216"/>
    <x v="2275"/>
    <n v="3576.96"/>
    <n v="0.48"/>
    <x v="2"/>
    <x v="99"/>
  </r>
  <r>
    <x v="2"/>
    <n v="1128299"/>
    <x v="326"/>
    <x v="4"/>
    <x v="27"/>
    <x v="30"/>
    <x v="5"/>
    <n v="67"/>
    <x v="231"/>
    <x v="1273"/>
    <n v="3640.78"/>
    <n v="0.38"/>
    <x v="2"/>
    <x v="125"/>
  </r>
  <r>
    <x v="2"/>
    <n v="1128299"/>
    <x v="358"/>
    <x v="4"/>
    <x v="27"/>
    <x v="30"/>
    <x v="0"/>
    <n v="53"/>
    <x v="131"/>
    <x v="1368"/>
    <n v="4919.46"/>
    <n v="0.51"/>
    <x v="2"/>
    <x v="102"/>
  </r>
  <r>
    <x v="2"/>
    <n v="1128299"/>
    <x v="358"/>
    <x v="4"/>
    <x v="27"/>
    <x v="30"/>
    <x v="1"/>
    <n v="58"/>
    <x v="36"/>
    <x v="875"/>
    <n v="5278"/>
    <n v="0.52"/>
    <x v="2"/>
    <x v="91"/>
  </r>
  <r>
    <x v="2"/>
    <n v="1128299"/>
    <x v="358"/>
    <x v="4"/>
    <x v="27"/>
    <x v="30"/>
    <x v="2"/>
    <n v="54"/>
    <x v="42"/>
    <x v="1851"/>
    <n v="3725.9999999999995"/>
    <n v="0.45999999999999996"/>
    <x v="2"/>
    <x v="99"/>
  </r>
  <r>
    <x v="2"/>
    <n v="1128299"/>
    <x v="358"/>
    <x v="4"/>
    <x v="27"/>
    <x v="30"/>
    <x v="3"/>
    <n v="53"/>
    <x v="161"/>
    <x v="2212"/>
    <n v="3114.28"/>
    <n v="0.52"/>
    <x v="2"/>
    <x v="102"/>
  </r>
  <r>
    <x v="2"/>
    <n v="1128299"/>
    <x v="358"/>
    <x v="4"/>
    <x v="27"/>
    <x v="30"/>
    <x v="4"/>
    <n v="60"/>
    <x v="214"/>
    <x v="832"/>
    <n v="3628.7999999999997"/>
    <n v="0.48"/>
    <x v="2"/>
    <x v="106"/>
  </r>
  <r>
    <x v="2"/>
    <n v="1128299"/>
    <x v="358"/>
    <x v="4"/>
    <x v="27"/>
    <x v="30"/>
    <x v="5"/>
    <n v="68"/>
    <x v="164"/>
    <x v="2115"/>
    <n v="2832.2"/>
    <n v="0.35"/>
    <x v="2"/>
    <x v="105"/>
  </r>
  <r>
    <x v="2"/>
    <n v="1128299"/>
    <x v="390"/>
    <x v="4"/>
    <x v="27"/>
    <x v="30"/>
    <x v="0"/>
    <n v="43"/>
    <x v="263"/>
    <x v="1540"/>
    <n v="4179.6000000000004"/>
    <n v="0.54"/>
    <x v="2"/>
    <x v="94"/>
  </r>
  <r>
    <x v="2"/>
    <n v="1128299"/>
    <x v="390"/>
    <x v="4"/>
    <x v="27"/>
    <x v="30"/>
    <x v="1"/>
    <n v="47"/>
    <x v="163"/>
    <x v="2160"/>
    <n v="4032.6000000000004"/>
    <n v="0.55000000000000004"/>
    <x v="2"/>
    <x v="85"/>
  </r>
  <r>
    <x v="2"/>
    <n v="1128299"/>
    <x v="390"/>
    <x v="4"/>
    <x v="27"/>
    <x v="30"/>
    <x v="2"/>
    <n v="42"/>
    <x v="192"/>
    <x v="1230"/>
    <n v="2664.8999999999996"/>
    <n v="0.47"/>
    <x v="2"/>
    <x v="119"/>
  </r>
  <r>
    <x v="2"/>
    <n v="1128299"/>
    <x v="390"/>
    <x v="4"/>
    <x v="27"/>
    <x v="30"/>
    <x v="3"/>
    <n v="43"/>
    <x v="196"/>
    <x v="2014"/>
    <n v="2786.4"/>
    <n v="0.54"/>
    <x v="2"/>
    <x v="94"/>
  </r>
  <r>
    <x v="2"/>
    <n v="1128299"/>
    <x v="390"/>
    <x v="4"/>
    <x v="27"/>
    <x v="30"/>
    <x v="4"/>
    <n v="54"/>
    <x v="38"/>
    <x v="1996"/>
    <n v="2592"/>
    <n v="0.48"/>
    <x v="2"/>
    <x v="99"/>
  </r>
  <r>
    <x v="2"/>
    <n v="1128299"/>
    <x v="390"/>
    <x v="4"/>
    <x v="27"/>
    <x v="30"/>
    <x v="5"/>
    <n v="59"/>
    <x v="165"/>
    <x v="2276"/>
    <n v="3091.6000000000004"/>
    <n v="0.4"/>
    <x v="2"/>
    <x v="95"/>
  </r>
  <r>
    <x v="2"/>
    <n v="1128299"/>
    <x v="419"/>
    <x v="4"/>
    <x v="27"/>
    <x v="30"/>
    <x v="0"/>
    <n v="42"/>
    <x v="165"/>
    <x v="2277"/>
    <n v="2806.02"/>
    <n v="0.51"/>
    <x v="2"/>
    <x v="119"/>
  </r>
  <r>
    <x v="2"/>
    <n v="1128299"/>
    <x v="419"/>
    <x v="4"/>
    <x v="27"/>
    <x v="30"/>
    <x v="1"/>
    <n v="47"/>
    <x v="213"/>
    <x v="2278"/>
    <n v="3470.48"/>
    <n v="0.52"/>
    <x v="2"/>
    <x v="85"/>
  </r>
  <r>
    <x v="2"/>
    <n v="1128299"/>
    <x v="419"/>
    <x v="4"/>
    <x v="27"/>
    <x v="30"/>
    <x v="2"/>
    <n v="42"/>
    <x v="193"/>
    <x v="1692"/>
    <n v="2072.6999999999998"/>
    <n v="0.47"/>
    <x v="2"/>
    <x v="119"/>
  </r>
  <r>
    <x v="2"/>
    <n v="1128299"/>
    <x v="419"/>
    <x v="4"/>
    <x v="27"/>
    <x v="30"/>
    <x v="3"/>
    <n v="44"/>
    <x v="246"/>
    <x v="2279"/>
    <n v="1936"/>
    <n v="0.5"/>
    <x v="2"/>
    <x v="90"/>
  </r>
  <r>
    <x v="2"/>
    <n v="1128299"/>
    <x v="419"/>
    <x v="4"/>
    <x v="27"/>
    <x v="30"/>
    <x v="4"/>
    <n v="50"/>
    <x v="228"/>
    <x v="1720"/>
    <n v="2070"/>
    <n v="0.45999999999999996"/>
    <x v="2"/>
    <x v="100"/>
  </r>
  <r>
    <x v="2"/>
    <n v="1128299"/>
    <x v="419"/>
    <x v="4"/>
    <x v="27"/>
    <x v="30"/>
    <x v="5"/>
    <n v="64"/>
    <x v="240"/>
    <x v="1290"/>
    <n v="2545.92"/>
    <n v="0.39"/>
    <x v="2"/>
    <x v="101"/>
  </r>
  <r>
    <x v="2"/>
    <n v="1128299"/>
    <x v="450"/>
    <x v="4"/>
    <x v="27"/>
    <x v="30"/>
    <x v="0"/>
    <n v="51"/>
    <x v="251"/>
    <x v="1283"/>
    <n v="3563.37"/>
    <n v="0.51"/>
    <x v="2"/>
    <x v="109"/>
  </r>
  <r>
    <x v="2"/>
    <n v="1128299"/>
    <x v="450"/>
    <x v="4"/>
    <x v="27"/>
    <x v="30"/>
    <x v="1"/>
    <n v="58"/>
    <x v="217"/>
    <x v="2280"/>
    <n v="5418.3600000000006"/>
    <n v="0.54"/>
    <x v="2"/>
    <x v="91"/>
  </r>
  <r>
    <x v="2"/>
    <n v="1128299"/>
    <x v="450"/>
    <x v="4"/>
    <x v="27"/>
    <x v="30"/>
    <x v="2"/>
    <n v="54"/>
    <x v="202"/>
    <x v="1013"/>
    <n v="2918.7"/>
    <n v="0.47"/>
    <x v="2"/>
    <x v="99"/>
  </r>
  <r>
    <x v="2"/>
    <n v="1128299"/>
    <x v="450"/>
    <x v="4"/>
    <x v="27"/>
    <x v="30"/>
    <x v="3"/>
    <n v="51"/>
    <x v="210"/>
    <x v="1252"/>
    <n v="3076.32"/>
    <n v="0.52"/>
    <x v="2"/>
    <x v="109"/>
  </r>
  <r>
    <x v="2"/>
    <n v="1128299"/>
    <x v="450"/>
    <x v="4"/>
    <x v="27"/>
    <x v="30"/>
    <x v="4"/>
    <n v="60"/>
    <x v="240"/>
    <x v="2281"/>
    <n v="2876.3999999999996"/>
    <n v="0.47"/>
    <x v="2"/>
    <x v="106"/>
  </r>
  <r>
    <x v="2"/>
    <n v="1128299"/>
    <x v="450"/>
    <x v="4"/>
    <x v="27"/>
    <x v="30"/>
    <x v="5"/>
    <n v="65"/>
    <x v="168"/>
    <x v="2282"/>
    <n v="2821"/>
    <n v="0.35"/>
    <x v="2"/>
    <x v="124"/>
  </r>
  <r>
    <x v="2"/>
    <n v="1128299"/>
    <x v="479"/>
    <x v="4"/>
    <x v="27"/>
    <x v="30"/>
    <x v="0"/>
    <n v="50"/>
    <x v="126"/>
    <x v="875"/>
    <n v="5582.5"/>
    <n v="0.55000000000000004"/>
    <x v="2"/>
    <x v="100"/>
  </r>
  <r>
    <x v="2"/>
    <n v="1128299"/>
    <x v="479"/>
    <x v="4"/>
    <x v="27"/>
    <x v="30"/>
    <x v="1"/>
    <n v="58"/>
    <x v="133"/>
    <x v="2239"/>
    <n v="5809.8600000000006"/>
    <n v="0.53"/>
    <x v="2"/>
    <x v="91"/>
  </r>
  <r>
    <x v="0"/>
    <n v="1128299"/>
    <x v="479"/>
    <x v="4"/>
    <x v="27"/>
    <x v="30"/>
    <x v="2"/>
    <n v="53"/>
    <x v="216"/>
    <x v="2283"/>
    <n v="3657"/>
    <n v="0.5"/>
    <x v="2"/>
    <x v="102"/>
  </r>
  <r>
    <x v="0"/>
    <n v="1128299"/>
    <x v="479"/>
    <x v="4"/>
    <x v="27"/>
    <x v="30"/>
    <x v="3"/>
    <n v="51"/>
    <x v="209"/>
    <x v="1290"/>
    <n v="3264"/>
    <n v="0.5"/>
    <x v="2"/>
    <x v="109"/>
  </r>
  <r>
    <x v="0"/>
    <n v="1128299"/>
    <x v="479"/>
    <x v="4"/>
    <x v="27"/>
    <x v="30"/>
    <x v="4"/>
    <n v="64"/>
    <x v="210"/>
    <x v="2284"/>
    <n v="3712"/>
    <n v="0.5"/>
    <x v="2"/>
    <x v="101"/>
  </r>
  <r>
    <x v="0"/>
    <n v="1128299"/>
    <x v="479"/>
    <x v="4"/>
    <x v="27"/>
    <x v="30"/>
    <x v="5"/>
    <n v="64"/>
    <x v="192"/>
    <x v="1143"/>
    <n v="3024"/>
    <n v="0.35"/>
    <x v="2"/>
    <x v="101"/>
  </r>
  <r>
    <x v="0"/>
    <n v="1185732"/>
    <x v="173"/>
    <x v="4"/>
    <x v="27"/>
    <x v="30"/>
    <x v="0"/>
    <n v="39"/>
    <x v="254"/>
    <x v="1336"/>
    <n v="5790.7200000000012"/>
    <n v="0.58000000000000007"/>
    <x v="2"/>
    <x v="93"/>
  </r>
  <r>
    <x v="0"/>
    <n v="1185732"/>
    <x v="173"/>
    <x v="4"/>
    <x v="27"/>
    <x v="30"/>
    <x v="1"/>
    <n v="37"/>
    <x v="92"/>
    <x v="2285"/>
    <n v="3429.8999999999996"/>
    <n v="0.44999999999999996"/>
    <x v="2"/>
    <x v="117"/>
  </r>
  <r>
    <x v="0"/>
    <n v="1185732"/>
    <x v="173"/>
    <x v="4"/>
    <x v="27"/>
    <x v="30"/>
    <x v="2"/>
    <n v="29"/>
    <x v="154"/>
    <x v="2286"/>
    <n v="2804.88"/>
    <n v="0.39"/>
    <x v="2"/>
    <x v="116"/>
  </r>
  <r>
    <x v="0"/>
    <n v="1185732"/>
    <x v="173"/>
    <x v="4"/>
    <x v="27"/>
    <x v="30"/>
    <x v="3"/>
    <n v="34"/>
    <x v="126"/>
    <x v="802"/>
    <n v="3036.88"/>
    <n v="0.44"/>
    <x v="2"/>
    <x v="111"/>
  </r>
  <r>
    <x v="0"/>
    <n v="1185732"/>
    <x v="173"/>
    <x v="4"/>
    <x v="27"/>
    <x v="30"/>
    <x v="4"/>
    <n v="47"/>
    <x v="133"/>
    <x v="2287"/>
    <n v="4175.01"/>
    <n v="0.47"/>
    <x v="2"/>
    <x v="85"/>
  </r>
  <r>
    <x v="0"/>
    <n v="1185732"/>
    <x v="173"/>
    <x v="4"/>
    <x v="27"/>
    <x v="30"/>
    <x v="5"/>
    <n v="37"/>
    <x v="101"/>
    <x v="2288"/>
    <n v="5305.8"/>
    <n v="0.6"/>
    <x v="2"/>
    <x v="117"/>
  </r>
  <r>
    <x v="0"/>
    <n v="1185732"/>
    <x v="202"/>
    <x v="4"/>
    <x v="27"/>
    <x v="30"/>
    <x v="0"/>
    <n v="38"/>
    <x v="122"/>
    <x v="1892"/>
    <n v="6995.0400000000009"/>
    <n v="0.59000000000000008"/>
    <x v="2"/>
    <x v="115"/>
  </r>
  <r>
    <x v="0"/>
    <n v="1185732"/>
    <x v="202"/>
    <x v="4"/>
    <x v="27"/>
    <x v="30"/>
    <x v="1"/>
    <n v="39"/>
    <x v="153"/>
    <x v="2289"/>
    <n v="3910.9199999999996"/>
    <n v="0.45999999999999996"/>
    <x v="2"/>
    <x v="93"/>
  </r>
  <r>
    <x v="0"/>
    <n v="1185732"/>
    <x v="202"/>
    <x v="4"/>
    <x v="27"/>
    <x v="30"/>
    <x v="2"/>
    <n v="29"/>
    <x v="146"/>
    <x v="2290"/>
    <n v="2328.41"/>
    <n v="0.37"/>
    <x v="2"/>
    <x v="116"/>
  </r>
  <r>
    <x v="0"/>
    <n v="1185732"/>
    <x v="202"/>
    <x v="4"/>
    <x v="28"/>
    <x v="31"/>
    <x v="3"/>
    <n v="33"/>
    <x v="138"/>
    <x v="2291"/>
    <n v="2509.6499999999996"/>
    <n v="0.44999999999999996"/>
    <x v="2"/>
    <x v="112"/>
  </r>
  <r>
    <x v="0"/>
    <n v="1185732"/>
    <x v="202"/>
    <x v="4"/>
    <x v="28"/>
    <x v="31"/>
    <x v="4"/>
    <n v="49"/>
    <x v="133"/>
    <x v="2292"/>
    <n v="4352.67"/>
    <n v="0.47"/>
    <x v="2"/>
    <x v="98"/>
  </r>
  <r>
    <x v="0"/>
    <n v="1185732"/>
    <x v="202"/>
    <x v="4"/>
    <x v="28"/>
    <x v="31"/>
    <x v="5"/>
    <n v="34"/>
    <x v="97"/>
    <x v="1990"/>
    <n v="4773.6000000000004"/>
    <n v="0.65"/>
    <x v="2"/>
    <x v="111"/>
  </r>
  <r>
    <x v="0"/>
    <n v="1185732"/>
    <x v="707"/>
    <x v="4"/>
    <x v="28"/>
    <x v="31"/>
    <x v="0"/>
    <n v="33"/>
    <x v="275"/>
    <x v="2293"/>
    <n v="5072.1000000000004"/>
    <n v="0.58000000000000007"/>
    <x v="2"/>
    <x v="112"/>
  </r>
  <r>
    <x v="0"/>
    <n v="1185732"/>
    <x v="707"/>
    <x v="4"/>
    <x v="28"/>
    <x v="31"/>
    <x v="1"/>
    <n v="32"/>
    <x v="124"/>
    <x v="1764"/>
    <n v="3292.7999999999997"/>
    <n v="0.49"/>
    <x v="2"/>
    <x v="114"/>
  </r>
  <r>
    <x v="0"/>
    <n v="1185732"/>
    <x v="707"/>
    <x v="4"/>
    <x v="28"/>
    <x v="31"/>
    <x v="2"/>
    <n v="24"/>
    <x v="141"/>
    <x v="2294"/>
    <n v="1650.72"/>
    <n v="0.38"/>
    <x v="2"/>
    <x v="110"/>
  </r>
  <r>
    <x v="0"/>
    <n v="1185732"/>
    <x v="707"/>
    <x v="4"/>
    <x v="28"/>
    <x v="31"/>
    <x v="3"/>
    <n v="27"/>
    <x v="179"/>
    <x v="2295"/>
    <n v="1632.96"/>
    <n v="0.42"/>
    <x v="2"/>
    <x v="118"/>
  </r>
  <r>
    <x v="0"/>
    <n v="1185732"/>
    <x v="707"/>
    <x v="4"/>
    <x v="28"/>
    <x v="31"/>
    <x v="4"/>
    <n v="41"/>
    <x v="141"/>
    <x v="2296"/>
    <n v="3562.08"/>
    <n v="0.48"/>
    <x v="2"/>
    <x v="87"/>
  </r>
  <r>
    <x v="0"/>
    <n v="1185732"/>
    <x v="707"/>
    <x v="4"/>
    <x v="28"/>
    <x v="31"/>
    <x v="5"/>
    <n v="32"/>
    <x v="133"/>
    <x v="1236"/>
    <n v="3810.2400000000002"/>
    <n v="0.63"/>
    <x v="2"/>
    <x v="114"/>
  </r>
  <r>
    <x v="0"/>
    <n v="1185732"/>
    <x v="229"/>
    <x v="4"/>
    <x v="28"/>
    <x v="31"/>
    <x v="0"/>
    <n v="33"/>
    <x v="276"/>
    <x v="2297"/>
    <n v="5323.2300000000005"/>
    <n v="0.57000000000000006"/>
    <x v="2"/>
    <x v="112"/>
  </r>
  <r>
    <x v="0"/>
    <n v="1185732"/>
    <x v="229"/>
    <x v="4"/>
    <x v="28"/>
    <x v="31"/>
    <x v="1"/>
    <n v="34"/>
    <x v="131"/>
    <x v="2298"/>
    <n v="2846.4799999999996"/>
    <n v="0.45999999999999996"/>
    <x v="2"/>
    <x v="111"/>
  </r>
  <r>
    <x v="0"/>
    <n v="1185732"/>
    <x v="229"/>
    <x v="4"/>
    <x v="28"/>
    <x v="31"/>
    <x v="2"/>
    <n v="24"/>
    <x v="131"/>
    <x v="1716"/>
    <n v="1659.84"/>
    <n v="0.38"/>
    <x v="2"/>
    <x v="110"/>
  </r>
  <r>
    <x v="0"/>
    <n v="1185732"/>
    <x v="229"/>
    <x v="4"/>
    <x v="28"/>
    <x v="31"/>
    <x v="3"/>
    <n v="27"/>
    <x v="263"/>
    <x v="2299"/>
    <n v="2089.8000000000002"/>
    <n v="0.43"/>
    <x v="2"/>
    <x v="118"/>
  </r>
  <r>
    <x v="0"/>
    <n v="1185732"/>
    <x v="229"/>
    <x v="4"/>
    <x v="28"/>
    <x v="31"/>
    <x v="4"/>
    <n v="47"/>
    <x v="143"/>
    <x v="1373"/>
    <n v="4418"/>
    <n v="0.5"/>
    <x v="2"/>
    <x v="85"/>
  </r>
  <r>
    <x v="0"/>
    <n v="1185732"/>
    <x v="229"/>
    <x v="4"/>
    <x v="28"/>
    <x v="31"/>
    <x v="5"/>
    <n v="39"/>
    <x v="144"/>
    <x v="2300"/>
    <n v="5135.13"/>
    <n v="0.63"/>
    <x v="2"/>
    <x v="93"/>
  </r>
  <r>
    <x v="0"/>
    <n v="1185732"/>
    <x v="258"/>
    <x v="4"/>
    <x v="28"/>
    <x v="31"/>
    <x v="0"/>
    <n v="48"/>
    <x v="277"/>
    <x v="2301"/>
    <n v="7444.8"/>
    <n v="0.55000000000000004"/>
    <x v="2"/>
    <x v="92"/>
  </r>
  <r>
    <x v="0"/>
    <n v="1185732"/>
    <x v="258"/>
    <x v="4"/>
    <x v="28"/>
    <x v="31"/>
    <x v="1"/>
    <n v="45"/>
    <x v="143"/>
    <x v="2302"/>
    <n v="3806.9999999999995"/>
    <n v="0.44999999999999996"/>
    <x v="2"/>
    <x v="96"/>
  </r>
  <r>
    <x v="0"/>
    <n v="1185732"/>
    <x v="258"/>
    <x v="4"/>
    <x v="28"/>
    <x v="31"/>
    <x v="2"/>
    <n v="41"/>
    <x v="124"/>
    <x v="1325"/>
    <n v="3185.7"/>
    <n v="0.37"/>
    <x v="2"/>
    <x v="87"/>
  </r>
  <r>
    <x v="0"/>
    <n v="1185732"/>
    <x v="258"/>
    <x v="4"/>
    <x v="28"/>
    <x v="31"/>
    <x v="3"/>
    <n v="43"/>
    <x v="131"/>
    <x v="2303"/>
    <n v="3286.92"/>
    <n v="0.42"/>
    <x v="2"/>
    <x v="94"/>
  </r>
  <r>
    <x v="0"/>
    <n v="1185732"/>
    <x v="258"/>
    <x v="4"/>
    <x v="28"/>
    <x v="31"/>
    <x v="4"/>
    <n v="53"/>
    <x v="130"/>
    <x v="2304"/>
    <n v="5194"/>
    <n v="0.5"/>
    <x v="2"/>
    <x v="102"/>
  </r>
  <r>
    <x v="0"/>
    <n v="1185732"/>
    <x v="258"/>
    <x v="4"/>
    <x v="28"/>
    <x v="31"/>
    <x v="5"/>
    <n v="59"/>
    <x v="40"/>
    <x v="2305"/>
    <n v="7080"/>
    <n v="0.6"/>
    <x v="2"/>
    <x v="95"/>
  </r>
  <r>
    <x v="0"/>
    <n v="1185732"/>
    <x v="291"/>
    <x v="4"/>
    <x v="28"/>
    <x v="31"/>
    <x v="0"/>
    <n v="51"/>
    <x v="118"/>
    <x v="2306"/>
    <n v="7796.880000000001"/>
    <n v="0.56000000000000005"/>
    <x v="2"/>
    <x v="109"/>
  </r>
  <r>
    <x v="0"/>
    <n v="1185732"/>
    <x v="291"/>
    <x v="4"/>
    <x v="28"/>
    <x v="31"/>
    <x v="1"/>
    <n v="49"/>
    <x v="40"/>
    <x v="1082"/>
    <n v="4410"/>
    <n v="0.44999999999999996"/>
    <x v="2"/>
    <x v="98"/>
  </r>
  <r>
    <x v="0"/>
    <n v="1185732"/>
    <x v="291"/>
    <x v="4"/>
    <x v="28"/>
    <x v="31"/>
    <x v="2"/>
    <n v="47"/>
    <x v="144"/>
    <x v="2307"/>
    <n v="3536.2799999999997"/>
    <n v="0.36"/>
    <x v="2"/>
    <x v="85"/>
  </r>
  <r>
    <x v="0"/>
    <n v="1185732"/>
    <x v="291"/>
    <x v="4"/>
    <x v="28"/>
    <x v="31"/>
    <x v="3"/>
    <n v="47"/>
    <x v="153"/>
    <x v="960"/>
    <n v="4610.7"/>
    <n v="0.44999999999999996"/>
    <x v="2"/>
    <x v="85"/>
  </r>
  <r>
    <x v="0"/>
    <n v="1185732"/>
    <x v="291"/>
    <x v="4"/>
    <x v="28"/>
    <x v="31"/>
    <x v="4"/>
    <n v="62"/>
    <x v="49"/>
    <x v="2308"/>
    <n v="5440.4999999999991"/>
    <n v="0.44999999999999996"/>
    <x v="2"/>
    <x v="104"/>
  </r>
  <r>
    <x v="0"/>
    <n v="1185732"/>
    <x v="291"/>
    <x v="4"/>
    <x v="28"/>
    <x v="31"/>
    <x v="5"/>
    <n v="65"/>
    <x v="43"/>
    <x v="2309"/>
    <n v="10400"/>
    <n v="0.64"/>
    <x v="2"/>
    <x v="124"/>
  </r>
  <r>
    <x v="0"/>
    <n v="1185732"/>
    <x v="319"/>
    <x v="4"/>
    <x v="28"/>
    <x v="31"/>
    <x v="0"/>
    <n v="63"/>
    <x v="278"/>
    <x v="2310"/>
    <n v="11559.87"/>
    <n v="0.59000000000000008"/>
    <x v="2"/>
    <x v="121"/>
  </r>
  <r>
    <x v="0"/>
    <n v="1185732"/>
    <x v="319"/>
    <x v="4"/>
    <x v="28"/>
    <x v="31"/>
    <x v="1"/>
    <n v="58"/>
    <x v="83"/>
    <x v="796"/>
    <n v="7673.4"/>
    <n v="0.49"/>
    <x v="2"/>
    <x v="91"/>
  </r>
  <r>
    <x v="0"/>
    <n v="1185732"/>
    <x v="319"/>
    <x v="4"/>
    <x v="28"/>
    <x v="31"/>
    <x v="2"/>
    <n v="51"/>
    <x v="154"/>
    <x v="2311"/>
    <n v="4553.28"/>
    <n v="0.36"/>
    <x v="2"/>
    <x v="109"/>
  </r>
  <r>
    <x v="0"/>
    <n v="1185732"/>
    <x v="319"/>
    <x v="4"/>
    <x v="28"/>
    <x v="31"/>
    <x v="3"/>
    <n v="52"/>
    <x v="158"/>
    <x v="2181"/>
    <n v="4411.68"/>
    <n v="0.42"/>
    <x v="2"/>
    <x v="107"/>
  </r>
  <r>
    <x v="0"/>
    <n v="1185732"/>
    <x v="319"/>
    <x v="4"/>
    <x v="28"/>
    <x v="31"/>
    <x v="4"/>
    <n v="64"/>
    <x v="142"/>
    <x v="2312"/>
    <n v="6911.9999999999991"/>
    <n v="0.44999999999999996"/>
    <x v="2"/>
    <x v="101"/>
  </r>
  <r>
    <x v="0"/>
    <n v="1185732"/>
    <x v="319"/>
    <x v="4"/>
    <x v="28"/>
    <x v="31"/>
    <x v="5"/>
    <n v="66"/>
    <x v="255"/>
    <x v="2313"/>
    <n v="10467.6"/>
    <n v="0.65"/>
    <x v="2"/>
    <x v="108"/>
  </r>
  <r>
    <x v="0"/>
    <n v="1185732"/>
    <x v="351"/>
    <x v="4"/>
    <x v="28"/>
    <x v="31"/>
    <x v="0"/>
    <n v="62"/>
    <x v="279"/>
    <x v="2314"/>
    <n v="11520.840000000002"/>
    <n v="0.57000000000000006"/>
    <x v="2"/>
    <x v="104"/>
  </r>
  <r>
    <x v="0"/>
    <n v="1185732"/>
    <x v="351"/>
    <x v="4"/>
    <x v="28"/>
    <x v="31"/>
    <x v="1"/>
    <n v="54"/>
    <x v="93"/>
    <x v="2315"/>
    <n v="6429.78"/>
    <n v="0.49"/>
    <x v="2"/>
    <x v="99"/>
  </r>
  <r>
    <x v="0"/>
    <n v="1185732"/>
    <x v="351"/>
    <x v="4"/>
    <x v="28"/>
    <x v="31"/>
    <x v="2"/>
    <n v="50"/>
    <x v="108"/>
    <x v="1885"/>
    <n v="4620"/>
    <n v="0.4"/>
    <x v="2"/>
    <x v="100"/>
  </r>
  <r>
    <x v="0"/>
    <n v="1185732"/>
    <x v="351"/>
    <x v="4"/>
    <x v="28"/>
    <x v="31"/>
    <x v="3"/>
    <n v="44"/>
    <x v="148"/>
    <x v="1387"/>
    <n v="4203.32"/>
    <n v="0.41"/>
    <x v="2"/>
    <x v="90"/>
  </r>
  <r>
    <x v="0"/>
    <n v="1185732"/>
    <x v="351"/>
    <x v="4"/>
    <x v="28"/>
    <x v="31"/>
    <x v="4"/>
    <n v="51"/>
    <x v="37"/>
    <x v="2103"/>
    <n v="5278.5"/>
    <n v="0.45999999999999996"/>
    <x v="2"/>
    <x v="109"/>
  </r>
  <r>
    <x v="0"/>
    <n v="1185732"/>
    <x v="351"/>
    <x v="4"/>
    <x v="28"/>
    <x v="31"/>
    <x v="5"/>
    <n v="58"/>
    <x v="104"/>
    <x v="2316"/>
    <n v="9835.64"/>
    <n v="0.61"/>
    <x v="2"/>
    <x v="91"/>
  </r>
  <r>
    <x v="0"/>
    <n v="1185732"/>
    <x v="381"/>
    <x v="4"/>
    <x v="28"/>
    <x v="31"/>
    <x v="0"/>
    <n v="51"/>
    <x v="280"/>
    <x v="2317"/>
    <n v="8489.4600000000009"/>
    <n v="0.58000000000000007"/>
    <x v="2"/>
    <x v="109"/>
  </r>
  <r>
    <x v="0"/>
    <n v="1185732"/>
    <x v="381"/>
    <x v="4"/>
    <x v="28"/>
    <x v="31"/>
    <x v="1"/>
    <n v="48"/>
    <x v="149"/>
    <x v="2318"/>
    <n v="5137.92"/>
    <n v="0.48"/>
    <x v="2"/>
    <x v="92"/>
  </r>
  <r>
    <x v="0"/>
    <n v="1185732"/>
    <x v="381"/>
    <x v="4"/>
    <x v="28"/>
    <x v="31"/>
    <x v="2"/>
    <n v="38"/>
    <x v="130"/>
    <x v="1512"/>
    <n v="2904.7200000000003"/>
    <n v="0.39"/>
    <x v="2"/>
    <x v="115"/>
  </r>
  <r>
    <x v="0"/>
    <n v="1185732"/>
    <x v="381"/>
    <x v="4"/>
    <x v="28"/>
    <x v="31"/>
    <x v="3"/>
    <n v="39"/>
    <x v="124"/>
    <x v="854"/>
    <n v="3276"/>
    <n v="0.4"/>
    <x v="2"/>
    <x v="93"/>
  </r>
  <r>
    <x v="0"/>
    <n v="1185732"/>
    <x v="381"/>
    <x v="4"/>
    <x v="28"/>
    <x v="31"/>
    <x v="4"/>
    <n v="48"/>
    <x v="36"/>
    <x v="865"/>
    <n v="3863.9999999999995"/>
    <n v="0.45999999999999996"/>
    <x v="2"/>
    <x v="92"/>
  </r>
  <r>
    <x v="0"/>
    <n v="1185732"/>
    <x v="381"/>
    <x v="4"/>
    <x v="28"/>
    <x v="31"/>
    <x v="5"/>
    <n v="52"/>
    <x v="136"/>
    <x v="2319"/>
    <n v="7238.4"/>
    <n v="0.6"/>
    <x v="2"/>
    <x v="107"/>
  </r>
  <r>
    <x v="0"/>
    <n v="1185732"/>
    <x v="413"/>
    <x v="4"/>
    <x v="28"/>
    <x v="31"/>
    <x v="0"/>
    <n v="50"/>
    <x v="255"/>
    <x v="2320"/>
    <n v="7320"/>
    <n v="0.6"/>
    <x v="2"/>
    <x v="100"/>
  </r>
  <r>
    <x v="0"/>
    <n v="1185732"/>
    <x v="413"/>
    <x v="4"/>
    <x v="28"/>
    <x v="31"/>
    <x v="1"/>
    <n v="42"/>
    <x v="159"/>
    <x v="2321"/>
    <n v="4368"/>
    <n v="0.5"/>
    <x v="2"/>
    <x v="119"/>
  </r>
  <r>
    <x v="0"/>
    <n v="1185732"/>
    <x v="413"/>
    <x v="4"/>
    <x v="28"/>
    <x v="31"/>
    <x v="2"/>
    <n v="41"/>
    <x v="129"/>
    <x v="940"/>
    <n v="2814.2400000000002"/>
    <n v="0.39"/>
    <x v="2"/>
    <x v="87"/>
  </r>
  <r>
    <x v="0"/>
    <n v="1185732"/>
    <x v="413"/>
    <x v="4"/>
    <x v="28"/>
    <x v="31"/>
    <x v="3"/>
    <n v="41"/>
    <x v="129"/>
    <x v="940"/>
    <n v="2886.4"/>
    <n v="0.4"/>
    <x v="2"/>
    <x v="87"/>
  </r>
  <r>
    <x v="0"/>
    <n v="1185732"/>
    <x v="413"/>
    <x v="4"/>
    <x v="28"/>
    <x v="31"/>
    <x v="4"/>
    <n v="52"/>
    <x v="133"/>
    <x v="753"/>
    <n v="4717.4399999999996"/>
    <n v="0.48"/>
    <x v="2"/>
    <x v="107"/>
  </r>
  <r>
    <x v="0"/>
    <n v="1185732"/>
    <x v="413"/>
    <x v="4"/>
    <x v="28"/>
    <x v="31"/>
    <x v="5"/>
    <n v="56"/>
    <x v="37"/>
    <x v="789"/>
    <n v="8190"/>
    <n v="0.65"/>
    <x v="2"/>
    <x v="97"/>
  </r>
  <r>
    <x v="0"/>
    <n v="1185732"/>
    <x v="443"/>
    <x v="4"/>
    <x v="28"/>
    <x v="31"/>
    <x v="0"/>
    <n v="50"/>
    <x v="104"/>
    <x v="2322"/>
    <n v="7923.0000000000009"/>
    <n v="0.57000000000000006"/>
    <x v="2"/>
    <x v="100"/>
  </r>
  <r>
    <x v="0"/>
    <n v="1185732"/>
    <x v="443"/>
    <x v="4"/>
    <x v="28"/>
    <x v="31"/>
    <x v="1"/>
    <n v="44"/>
    <x v="143"/>
    <x v="980"/>
    <n v="3722.3999999999996"/>
    <n v="0.44999999999999996"/>
    <x v="2"/>
    <x v="90"/>
  </r>
  <r>
    <x v="0"/>
    <n v="1185732"/>
    <x v="443"/>
    <x v="4"/>
    <x v="28"/>
    <x v="31"/>
    <x v="2"/>
    <n v="43"/>
    <x v="158"/>
    <x v="2323"/>
    <n v="3040.1"/>
    <n v="0.35"/>
    <x v="2"/>
    <x v="94"/>
  </r>
  <r>
    <x v="0"/>
    <n v="1185732"/>
    <x v="443"/>
    <x v="4"/>
    <x v="28"/>
    <x v="31"/>
    <x v="3"/>
    <n v="53"/>
    <x v="37"/>
    <x v="2324"/>
    <n v="5008.5"/>
    <n v="0.42"/>
    <x v="2"/>
    <x v="102"/>
  </r>
  <r>
    <x v="0"/>
    <n v="1185732"/>
    <x v="443"/>
    <x v="4"/>
    <x v="28"/>
    <x v="31"/>
    <x v="4"/>
    <n v="66"/>
    <x v="130"/>
    <x v="1113"/>
    <n v="6079.92"/>
    <n v="0.47"/>
    <x v="2"/>
    <x v="108"/>
  </r>
  <r>
    <x v="0"/>
    <n v="1185732"/>
    <x v="443"/>
    <x v="4"/>
    <x v="28"/>
    <x v="31"/>
    <x v="5"/>
    <n v="74"/>
    <x v="92"/>
    <x v="2325"/>
    <n v="9603.7199999999993"/>
    <n v="0.63"/>
    <x v="2"/>
    <x v="135"/>
  </r>
  <r>
    <x v="0"/>
    <n v="1185732"/>
    <x v="472"/>
    <x v="4"/>
    <x v="28"/>
    <x v="31"/>
    <x v="0"/>
    <n v="67"/>
    <x v="94"/>
    <x v="2326"/>
    <n v="11658"/>
    <n v="0.6"/>
    <x v="2"/>
    <x v="125"/>
  </r>
  <r>
    <x v="0"/>
    <n v="1185732"/>
    <x v="472"/>
    <x v="4"/>
    <x v="28"/>
    <x v="31"/>
    <x v="1"/>
    <n v="58"/>
    <x v="156"/>
    <x v="1211"/>
    <n v="5715.9"/>
    <n v="0.44999999999999996"/>
    <x v="2"/>
    <x v="91"/>
  </r>
  <r>
    <x v="2"/>
    <n v="1185732"/>
    <x v="472"/>
    <x v="4"/>
    <x v="28"/>
    <x v="31"/>
    <x v="2"/>
    <n v="56"/>
    <x v="102"/>
    <x v="755"/>
    <n v="4214"/>
    <n v="0.35"/>
    <x v="2"/>
    <x v="97"/>
  </r>
  <r>
    <x v="2"/>
    <n v="1185732"/>
    <x v="472"/>
    <x v="4"/>
    <x v="28"/>
    <x v="31"/>
    <x v="3"/>
    <n v="59"/>
    <x v="145"/>
    <x v="2327"/>
    <n v="5150.7"/>
    <n v="0.44999999999999996"/>
    <x v="2"/>
    <x v="95"/>
  </r>
  <r>
    <x v="2"/>
    <n v="1185732"/>
    <x v="472"/>
    <x v="4"/>
    <x v="28"/>
    <x v="31"/>
    <x v="4"/>
    <n v="66"/>
    <x v="37"/>
    <x v="2328"/>
    <n v="6682.4999999999991"/>
    <n v="0.44999999999999996"/>
    <x v="2"/>
    <x v="108"/>
  </r>
  <r>
    <x v="2"/>
    <n v="1185732"/>
    <x v="472"/>
    <x v="4"/>
    <x v="28"/>
    <x v="31"/>
    <x v="5"/>
    <n v="68"/>
    <x v="151"/>
    <x v="2329"/>
    <n v="9302.4"/>
    <n v="0.6"/>
    <x v="2"/>
    <x v="105"/>
  </r>
  <r>
    <x v="2"/>
    <n v="1185732"/>
    <x v="170"/>
    <x v="4"/>
    <x v="28"/>
    <x v="31"/>
    <x v="0"/>
    <n v="33"/>
    <x v="108"/>
    <x v="2330"/>
    <n v="3811.5"/>
    <n v="0.5"/>
    <x v="2"/>
    <x v="112"/>
  </r>
  <r>
    <x v="2"/>
    <n v="1185732"/>
    <x v="170"/>
    <x v="4"/>
    <x v="28"/>
    <x v="31"/>
    <x v="1"/>
    <n v="34"/>
    <x v="141"/>
    <x v="2331"/>
    <n v="3077"/>
    <n v="0.5"/>
    <x v="2"/>
    <x v="111"/>
  </r>
  <r>
    <x v="2"/>
    <n v="1185732"/>
    <x v="170"/>
    <x v="4"/>
    <x v="28"/>
    <x v="31"/>
    <x v="2"/>
    <n v="24"/>
    <x v="133"/>
    <x v="2332"/>
    <n v="2449.44"/>
    <n v="0.54"/>
    <x v="2"/>
    <x v="110"/>
  </r>
  <r>
    <x v="2"/>
    <n v="1185732"/>
    <x v="170"/>
    <x v="4"/>
    <x v="28"/>
    <x v="31"/>
    <x v="3"/>
    <n v="29"/>
    <x v="217"/>
    <x v="2333"/>
    <n v="2759.3500000000004"/>
    <n v="0.55000000000000004"/>
    <x v="2"/>
    <x v="116"/>
  </r>
  <r>
    <x v="2"/>
    <n v="1185732"/>
    <x v="170"/>
    <x v="4"/>
    <x v="28"/>
    <x v="31"/>
    <x v="4"/>
    <n v="42"/>
    <x v="163"/>
    <x v="2334"/>
    <n v="3013.9199999999996"/>
    <n v="0.45999999999999996"/>
    <x v="2"/>
    <x v="119"/>
  </r>
  <r>
    <x v="2"/>
    <n v="1185732"/>
    <x v="170"/>
    <x v="4"/>
    <x v="28"/>
    <x v="31"/>
    <x v="5"/>
    <n v="34"/>
    <x v="130"/>
    <x v="807"/>
    <n v="4264.96"/>
    <n v="0.64"/>
    <x v="2"/>
    <x v="111"/>
  </r>
  <r>
    <x v="2"/>
    <n v="1185732"/>
    <x v="199"/>
    <x v="4"/>
    <x v="28"/>
    <x v="31"/>
    <x v="0"/>
    <n v="34"/>
    <x v="121"/>
    <x v="2335"/>
    <n v="4471"/>
    <n v="0.5"/>
    <x v="2"/>
    <x v="111"/>
  </r>
  <r>
    <x v="2"/>
    <n v="1185732"/>
    <x v="199"/>
    <x v="4"/>
    <x v="28"/>
    <x v="31"/>
    <x v="1"/>
    <n v="34"/>
    <x v="143"/>
    <x v="1232"/>
    <n v="3068.16"/>
    <n v="0.48"/>
    <x v="2"/>
    <x v="111"/>
  </r>
  <r>
    <x v="2"/>
    <n v="1185732"/>
    <x v="199"/>
    <x v="4"/>
    <x v="28"/>
    <x v="31"/>
    <x v="2"/>
    <n v="23"/>
    <x v="138"/>
    <x v="2336"/>
    <n v="2137.8500000000004"/>
    <n v="0.55000000000000004"/>
    <x v="2"/>
    <x v="113"/>
  </r>
  <r>
    <x v="2"/>
    <n v="1185732"/>
    <x v="199"/>
    <x v="4"/>
    <x v="29"/>
    <x v="32"/>
    <x v="3"/>
    <n v="29"/>
    <x v="213"/>
    <x v="2337"/>
    <n v="2059"/>
    <n v="0.5"/>
    <x v="2"/>
    <x v="116"/>
  </r>
  <r>
    <x v="2"/>
    <n v="1185732"/>
    <x v="199"/>
    <x v="4"/>
    <x v="29"/>
    <x v="32"/>
    <x v="4"/>
    <n v="44"/>
    <x v="263"/>
    <x v="1830"/>
    <n v="3960"/>
    <n v="0.5"/>
    <x v="2"/>
    <x v="90"/>
  </r>
  <r>
    <x v="2"/>
    <n v="1185732"/>
    <x v="199"/>
    <x v="4"/>
    <x v="29"/>
    <x v="32"/>
    <x v="5"/>
    <n v="29"/>
    <x v="126"/>
    <x v="2338"/>
    <n v="3532.2"/>
    <n v="0.6"/>
    <x v="2"/>
    <x v="116"/>
  </r>
  <r>
    <x v="2"/>
    <n v="1185732"/>
    <x v="704"/>
    <x v="4"/>
    <x v="29"/>
    <x v="32"/>
    <x v="0"/>
    <n v="28"/>
    <x v="91"/>
    <x v="1110"/>
    <n v="4173.12"/>
    <n v="0.54"/>
    <x v="2"/>
    <x v="128"/>
  </r>
  <r>
    <x v="2"/>
    <n v="1185732"/>
    <x v="704"/>
    <x v="4"/>
    <x v="29"/>
    <x v="32"/>
    <x v="1"/>
    <n v="29"/>
    <x v="42"/>
    <x v="2339"/>
    <n v="1957.4999999999998"/>
    <n v="0.44999999999999996"/>
    <x v="2"/>
    <x v="116"/>
  </r>
  <r>
    <x v="2"/>
    <n v="1185732"/>
    <x v="704"/>
    <x v="4"/>
    <x v="29"/>
    <x v="32"/>
    <x v="2"/>
    <n v="19"/>
    <x v="141"/>
    <x v="2340"/>
    <n v="1788.28"/>
    <n v="0.52"/>
    <x v="2"/>
    <x v="131"/>
  </r>
  <r>
    <x v="2"/>
    <n v="1185732"/>
    <x v="704"/>
    <x v="4"/>
    <x v="29"/>
    <x v="32"/>
    <x v="3"/>
    <n v="25"/>
    <x v="168"/>
    <x v="1991"/>
    <n v="1674"/>
    <n v="0.54"/>
    <x v="2"/>
    <x v="130"/>
  </r>
  <r>
    <x v="2"/>
    <n v="1185732"/>
    <x v="704"/>
    <x v="4"/>
    <x v="29"/>
    <x v="32"/>
    <x v="4"/>
    <n v="37"/>
    <x v="174"/>
    <x v="2341"/>
    <n v="2630.7"/>
    <n v="0.44999999999999996"/>
    <x v="2"/>
    <x v="117"/>
  </r>
  <r>
    <x v="2"/>
    <n v="1185732"/>
    <x v="704"/>
    <x v="4"/>
    <x v="29"/>
    <x v="32"/>
    <x v="5"/>
    <n v="27"/>
    <x v="138"/>
    <x v="2342"/>
    <n v="2829.06"/>
    <n v="0.62"/>
    <x v="2"/>
    <x v="118"/>
  </r>
  <r>
    <x v="2"/>
    <n v="1185732"/>
    <x v="721"/>
    <x v="4"/>
    <x v="29"/>
    <x v="32"/>
    <x v="0"/>
    <n v="27"/>
    <x v="121"/>
    <x v="2343"/>
    <n v="3834.5400000000004"/>
    <n v="0.54"/>
    <x v="2"/>
    <x v="118"/>
  </r>
  <r>
    <x v="2"/>
    <n v="1185732"/>
    <x v="721"/>
    <x v="4"/>
    <x v="29"/>
    <x v="32"/>
    <x v="1"/>
    <n v="28"/>
    <x v="155"/>
    <x v="2344"/>
    <n v="2039.8"/>
    <n v="0.47"/>
    <x v="2"/>
    <x v="128"/>
  </r>
  <r>
    <x v="2"/>
    <n v="1185732"/>
    <x v="721"/>
    <x v="4"/>
    <x v="29"/>
    <x v="32"/>
    <x v="2"/>
    <n v="20"/>
    <x v="179"/>
    <x v="1477"/>
    <n v="1584.0000000000002"/>
    <n v="0.55000000000000004"/>
    <x v="2"/>
    <x v="127"/>
  </r>
  <r>
    <x v="2"/>
    <n v="1185732"/>
    <x v="721"/>
    <x v="4"/>
    <x v="29"/>
    <x v="32"/>
    <x v="3"/>
    <n v="24"/>
    <x v="150"/>
    <x v="1597"/>
    <n v="1814.4"/>
    <n v="0.54"/>
    <x v="2"/>
    <x v="110"/>
  </r>
  <r>
    <x v="2"/>
    <n v="1185732"/>
    <x v="721"/>
    <x v="4"/>
    <x v="29"/>
    <x v="32"/>
    <x v="4"/>
    <n v="42"/>
    <x v="165"/>
    <x v="2277"/>
    <n v="2751"/>
    <n v="0.5"/>
    <x v="2"/>
    <x v="119"/>
  </r>
  <r>
    <x v="2"/>
    <n v="1185732"/>
    <x v="721"/>
    <x v="4"/>
    <x v="29"/>
    <x v="32"/>
    <x v="5"/>
    <n v="32"/>
    <x v="133"/>
    <x v="1236"/>
    <n v="3689.2799999999997"/>
    <n v="0.61"/>
    <x v="2"/>
    <x v="114"/>
  </r>
  <r>
    <x v="2"/>
    <n v="1185732"/>
    <x v="255"/>
    <x v="4"/>
    <x v="29"/>
    <x v="32"/>
    <x v="0"/>
    <n v="41"/>
    <x v="271"/>
    <x v="2345"/>
    <n v="5547.3"/>
    <n v="0.55000000000000004"/>
    <x v="2"/>
    <x v="87"/>
  </r>
  <r>
    <x v="2"/>
    <n v="1185732"/>
    <x v="255"/>
    <x v="4"/>
    <x v="29"/>
    <x v="32"/>
    <x v="1"/>
    <n v="42"/>
    <x v="131"/>
    <x v="947"/>
    <n v="3516.24"/>
    <n v="0.45999999999999996"/>
    <x v="2"/>
    <x v="119"/>
  </r>
  <r>
    <x v="2"/>
    <n v="1185732"/>
    <x v="255"/>
    <x v="4"/>
    <x v="29"/>
    <x v="32"/>
    <x v="2"/>
    <n v="37"/>
    <x v="138"/>
    <x v="2346"/>
    <n v="3314.09"/>
    <n v="0.53"/>
    <x v="2"/>
    <x v="117"/>
  </r>
  <r>
    <x v="2"/>
    <n v="1185732"/>
    <x v="255"/>
    <x v="4"/>
    <x v="29"/>
    <x v="32"/>
    <x v="3"/>
    <n v="38"/>
    <x v="42"/>
    <x v="2073"/>
    <n v="3078"/>
    <n v="0.54"/>
    <x v="2"/>
    <x v="115"/>
  </r>
  <r>
    <x v="2"/>
    <n v="1185732"/>
    <x v="255"/>
    <x v="4"/>
    <x v="29"/>
    <x v="32"/>
    <x v="4"/>
    <n v="46"/>
    <x v="42"/>
    <x v="1310"/>
    <n v="3381"/>
    <n v="0.49"/>
    <x v="2"/>
    <x v="89"/>
  </r>
  <r>
    <x v="2"/>
    <n v="1185732"/>
    <x v="255"/>
    <x v="4"/>
    <x v="29"/>
    <x v="32"/>
    <x v="5"/>
    <n v="51"/>
    <x v="126"/>
    <x v="917"/>
    <n v="6418.86"/>
    <n v="0.62"/>
    <x v="2"/>
    <x v="109"/>
  </r>
  <r>
    <x v="2"/>
    <n v="1185732"/>
    <x v="288"/>
    <x v="4"/>
    <x v="29"/>
    <x v="32"/>
    <x v="0"/>
    <n v="46"/>
    <x v="99"/>
    <x v="2347"/>
    <n v="6021.4000000000005"/>
    <n v="0.55000000000000004"/>
    <x v="2"/>
    <x v="89"/>
  </r>
  <r>
    <x v="2"/>
    <n v="1185732"/>
    <x v="288"/>
    <x v="4"/>
    <x v="29"/>
    <x v="32"/>
    <x v="1"/>
    <n v="42"/>
    <x v="131"/>
    <x v="947"/>
    <n v="3592.68"/>
    <n v="0.47"/>
    <x v="2"/>
    <x v="119"/>
  </r>
  <r>
    <x v="2"/>
    <n v="1185732"/>
    <x v="288"/>
    <x v="4"/>
    <x v="29"/>
    <x v="32"/>
    <x v="2"/>
    <n v="47"/>
    <x v="138"/>
    <x v="953"/>
    <n v="4289.22"/>
    <n v="0.54"/>
    <x v="2"/>
    <x v="85"/>
  </r>
  <r>
    <x v="2"/>
    <n v="1185732"/>
    <x v="288"/>
    <x v="4"/>
    <x v="29"/>
    <x v="32"/>
    <x v="3"/>
    <n v="49"/>
    <x v="138"/>
    <x v="2348"/>
    <n v="4223.3100000000004"/>
    <n v="0.51"/>
    <x v="2"/>
    <x v="98"/>
  </r>
  <r>
    <x v="2"/>
    <n v="1185732"/>
    <x v="288"/>
    <x v="4"/>
    <x v="29"/>
    <x v="32"/>
    <x v="4"/>
    <n v="61"/>
    <x v="134"/>
    <x v="2349"/>
    <n v="4872.07"/>
    <n v="0.49"/>
    <x v="2"/>
    <x v="103"/>
  </r>
  <r>
    <x v="2"/>
    <n v="1185732"/>
    <x v="288"/>
    <x v="4"/>
    <x v="29"/>
    <x v="32"/>
    <x v="5"/>
    <n v="67"/>
    <x v="108"/>
    <x v="2350"/>
    <n v="9286.1999999999989"/>
    <n v="0.6"/>
    <x v="2"/>
    <x v="125"/>
  </r>
  <r>
    <x v="2"/>
    <n v="1185732"/>
    <x v="316"/>
    <x v="4"/>
    <x v="29"/>
    <x v="32"/>
    <x v="0"/>
    <n v="60"/>
    <x v="281"/>
    <x v="2150"/>
    <n v="8820"/>
    <n v="0.5"/>
    <x v="2"/>
    <x v="106"/>
  </r>
  <r>
    <x v="2"/>
    <n v="1185732"/>
    <x v="316"/>
    <x v="4"/>
    <x v="29"/>
    <x v="32"/>
    <x v="1"/>
    <n v="58"/>
    <x v="167"/>
    <x v="1834"/>
    <n v="6496"/>
    <n v="0.5"/>
    <x v="2"/>
    <x v="91"/>
  </r>
  <r>
    <x v="2"/>
    <n v="1185732"/>
    <x v="316"/>
    <x v="4"/>
    <x v="29"/>
    <x v="32"/>
    <x v="2"/>
    <n v="53"/>
    <x v="130"/>
    <x v="2304"/>
    <n v="5713.4000000000005"/>
    <n v="0.55000000000000004"/>
    <x v="2"/>
    <x v="102"/>
  </r>
  <r>
    <x v="2"/>
    <n v="1185732"/>
    <x v="316"/>
    <x v="4"/>
    <x v="29"/>
    <x v="32"/>
    <x v="3"/>
    <n v="52"/>
    <x v="126"/>
    <x v="966"/>
    <n v="5383.56"/>
    <n v="0.51"/>
    <x v="2"/>
    <x v="107"/>
  </r>
  <r>
    <x v="2"/>
    <n v="1185732"/>
    <x v="316"/>
    <x v="4"/>
    <x v="29"/>
    <x v="32"/>
    <x v="4"/>
    <n v="59"/>
    <x v="131"/>
    <x v="918"/>
    <n v="5261.62"/>
    <n v="0.49"/>
    <x v="2"/>
    <x v="95"/>
  </r>
  <r>
    <x v="2"/>
    <n v="1185732"/>
    <x v="316"/>
    <x v="4"/>
    <x v="29"/>
    <x v="32"/>
    <x v="5"/>
    <n v="64"/>
    <x v="121"/>
    <x v="2351"/>
    <n v="10604.16"/>
    <n v="0.63"/>
    <x v="2"/>
    <x v="101"/>
  </r>
  <r>
    <x v="2"/>
    <n v="1185732"/>
    <x v="348"/>
    <x v="4"/>
    <x v="29"/>
    <x v="32"/>
    <x v="0"/>
    <n v="61"/>
    <x v="110"/>
    <x v="2352"/>
    <n v="9957.6400000000012"/>
    <n v="0.53"/>
    <x v="2"/>
    <x v="103"/>
  </r>
  <r>
    <x v="2"/>
    <n v="1185732"/>
    <x v="348"/>
    <x v="4"/>
    <x v="29"/>
    <x v="32"/>
    <x v="1"/>
    <n v="58"/>
    <x v="40"/>
    <x v="2353"/>
    <n v="5219.9999999999991"/>
    <n v="0.44999999999999996"/>
    <x v="2"/>
    <x v="91"/>
  </r>
  <r>
    <x v="2"/>
    <n v="1185732"/>
    <x v="348"/>
    <x v="4"/>
    <x v="29"/>
    <x v="32"/>
    <x v="2"/>
    <n v="54"/>
    <x v="124"/>
    <x v="879"/>
    <n v="6010.2000000000007"/>
    <n v="0.53"/>
    <x v="2"/>
    <x v="99"/>
  </r>
  <r>
    <x v="2"/>
    <n v="1185732"/>
    <x v="348"/>
    <x v="4"/>
    <x v="29"/>
    <x v="32"/>
    <x v="3"/>
    <n v="44"/>
    <x v="131"/>
    <x v="2354"/>
    <n v="4244.24"/>
    <n v="0.53"/>
    <x v="2"/>
    <x v="90"/>
  </r>
  <r>
    <x v="2"/>
    <n v="1185732"/>
    <x v="348"/>
    <x v="4"/>
    <x v="29"/>
    <x v="32"/>
    <x v="4"/>
    <n v="53"/>
    <x v="129"/>
    <x v="2355"/>
    <n v="4477.4399999999996"/>
    <n v="0.48"/>
    <x v="2"/>
    <x v="102"/>
  </r>
  <r>
    <x v="2"/>
    <n v="1185732"/>
    <x v="348"/>
    <x v="4"/>
    <x v="29"/>
    <x v="32"/>
    <x v="5"/>
    <n v="54"/>
    <x v="108"/>
    <x v="2356"/>
    <n v="7983.3600000000006"/>
    <n v="0.64"/>
    <x v="2"/>
    <x v="99"/>
  </r>
  <r>
    <x v="2"/>
    <n v="1185732"/>
    <x v="378"/>
    <x v="4"/>
    <x v="29"/>
    <x v="32"/>
    <x v="0"/>
    <n v="53"/>
    <x v="43"/>
    <x v="2357"/>
    <n v="6890"/>
    <n v="0.52"/>
    <x v="2"/>
    <x v="102"/>
  </r>
  <r>
    <x v="2"/>
    <n v="1185732"/>
    <x v="378"/>
    <x v="4"/>
    <x v="29"/>
    <x v="32"/>
    <x v="1"/>
    <n v="49"/>
    <x v="141"/>
    <x v="2193"/>
    <n v="4434.5"/>
    <n v="0.5"/>
    <x v="2"/>
    <x v="98"/>
  </r>
  <r>
    <x v="2"/>
    <n v="1185732"/>
    <x v="378"/>
    <x v="4"/>
    <x v="29"/>
    <x v="32"/>
    <x v="2"/>
    <n v="28"/>
    <x v="36"/>
    <x v="1071"/>
    <n v="2499"/>
    <n v="0.51"/>
    <x v="2"/>
    <x v="128"/>
  </r>
  <r>
    <x v="2"/>
    <n v="1185732"/>
    <x v="378"/>
    <x v="4"/>
    <x v="29"/>
    <x v="32"/>
    <x v="3"/>
    <n v="28"/>
    <x v="42"/>
    <x v="1077"/>
    <n v="2100"/>
    <n v="0.5"/>
    <x v="2"/>
    <x v="128"/>
  </r>
  <r>
    <x v="2"/>
    <n v="1185732"/>
    <x v="378"/>
    <x v="4"/>
    <x v="29"/>
    <x v="32"/>
    <x v="4"/>
    <n v="38"/>
    <x v="163"/>
    <x v="1903"/>
    <n v="2726.8799999999997"/>
    <n v="0.45999999999999996"/>
    <x v="2"/>
    <x v="115"/>
  </r>
  <r>
    <x v="2"/>
    <n v="1185732"/>
    <x v="378"/>
    <x v="4"/>
    <x v="29"/>
    <x v="32"/>
    <x v="5"/>
    <n v="41"/>
    <x v="126"/>
    <x v="2358"/>
    <n v="5077.03"/>
    <n v="0.61"/>
    <x v="2"/>
    <x v="87"/>
  </r>
  <r>
    <x v="2"/>
    <n v="1185732"/>
    <x v="410"/>
    <x v="4"/>
    <x v="29"/>
    <x v="32"/>
    <x v="0"/>
    <n v="42"/>
    <x v="82"/>
    <x v="869"/>
    <n v="5556.6"/>
    <n v="0.54"/>
    <x v="2"/>
    <x v="119"/>
  </r>
  <r>
    <x v="2"/>
    <n v="1185732"/>
    <x v="410"/>
    <x v="4"/>
    <x v="29"/>
    <x v="32"/>
    <x v="1"/>
    <n v="33"/>
    <x v="130"/>
    <x v="1829"/>
    <n v="2975.2799999999997"/>
    <n v="0.45999999999999996"/>
    <x v="2"/>
    <x v="112"/>
  </r>
  <r>
    <x v="2"/>
    <n v="1185732"/>
    <x v="410"/>
    <x v="4"/>
    <x v="29"/>
    <x v="32"/>
    <x v="2"/>
    <n v="34"/>
    <x v="42"/>
    <x v="2047"/>
    <n v="2601"/>
    <n v="0.51"/>
    <x v="2"/>
    <x v="111"/>
  </r>
  <r>
    <x v="2"/>
    <n v="1185732"/>
    <x v="410"/>
    <x v="4"/>
    <x v="29"/>
    <x v="32"/>
    <x v="3"/>
    <n v="34"/>
    <x v="160"/>
    <x v="1311"/>
    <n v="2937.6000000000004"/>
    <n v="0.54"/>
    <x v="2"/>
    <x v="111"/>
  </r>
  <r>
    <x v="2"/>
    <n v="1185732"/>
    <x v="410"/>
    <x v="4"/>
    <x v="29"/>
    <x v="32"/>
    <x v="4"/>
    <n v="42"/>
    <x v="197"/>
    <x v="2359"/>
    <n v="2941.2599999999998"/>
    <n v="0.47"/>
    <x v="2"/>
    <x v="119"/>
  </r>
  <r>
    <x v="2"/>
    <n v="1185732"/>
    <x v="410"/>
    <x v="4"/>
    <x v="29"/>
    <x v="32"/>
    <x v="5"/>
    <n v="48"/>
    <x v="129"/>
    <x v="2360"/>
    <n v="5322.24"/>
    <n v="0.63"/>
    <x v="2"/>
    <x v="92"/>
  </r>
  <r>
    <x v="2"/>
    <n v="1185732"/>
    <x v="440"/>
    <x v="4"/>
    <x v="29"/>
    <x v="32"/>
    <x v="0"/>
    <n v="44"/>
    <x v="102"/>
    <x v="2361"/>
    <n v="5203"/>
    <n v="0.55000000000000004"/>
    <x v="2"/>
    <x v="90"/>
  </r>
  <r>
    <x v="2"/>
    <n v="1185732"/>
    <x v="440"/>
    <x v="4"/>
    <x v="29"/>
    <x v="32"/>
    <x v="1"/>
    <n v="32"/>
    <x v="49"/>
    <x v="1204"/>
    <n v="2932.7999999999997"/>
    <n v="0.47"/>
    <x v="2"/>
    <x v="114"/>
  </r>
  <r>
    <x v="2"/>
    <n v="1185732"/>
    <x v="440"/>
    <x v="4"/>
    <x v="29"/>
    <x v="32"/>
    <x v="2"/>
    <n v="38"/>
    <x v="212"/>
    <x v="1508"/>
    <n v="3426.84"/>
    <n v="0.54"/>
    <x v="2"/>
    <x v="115"/>
  </r>
  <r>
    <x v="2"/>
    <n v="1185732"/>
    <x v="440"/>
    <x v="4"/>
    <x v="29"/>
    <x v="32"/>
    <x v="3"/>
    <n v="55"/>
    <x v="134"/>
    <x v="2362"/>
    <n v="4572.1499999999996"/>
    <n v="0.51"/>
    <x v="2"/>
    <x v="88"/>
  </r>
  <r>
    <x v="2"/>
    <n v="1185732"/>
    <x v="440"/>
    <x v="4"/>
    <x v="29"/>
    <x v="32"/>
    <x v="4"/>
    <n v="72"/>
    <x v="134"/>
    <x v="1324"/>
    <n v="5750.64"/>
    <n v="0.49"/>
    <x v="2"/>
    <x v="120"/>
  </r>
  <r>
    <x v="2"/>
    <n v="1185732"/>
    <x v="440"/>
    <x v="4"/>
    <x v="29"/>
    <x v="32"/>
    <x v="5"/>
    <n v="72"/>
    <x v="124"/>
    <x v="1394"/>
    <n v="9676.8000000000011"/>
    <n v="0.64"/>
    <x v="2"/>
    <x v="120"/>
  </r>
  <r>
    <x v="2"/>
    <n v="1185732"/>
    <x v="469"/>
    <x v="4"/>
    <x v="29"/>
    <x v="32"/>
    <x v="0"/>
    <n v="64"/>
    <x v="255"/>
    <x v="2363"/>
    <n v="7964.16"/>
    <n v="0.51"/>
    <x v="2"/>
    <x v="101"/>
  </r>
  <r>
    <x v="2"/>
    <n v="1185732"/>
    <x v="469"/>
    <x v="4"/>
    <x v="29"/>
    <x v="32"/>
    <x v="1"/>
    <n v="55"/>
    <x v="158"/>
    <x v="2364"/>
    <n v="4999.4999999999991"/>
    <n v="0.44999999999999996"/>
    <x v="2"/>
    <x v="88"/>
  </r>
  <r>
    <x v="5"/>
    <n v="1185732"/>
    <x v="469"/>
    <x v="4"/>
    <x v="29"/>
    <x v="32"/>
    <x v="2"/>
    <n v="55"/>
    <x v="153"/>
    <x v="899"/>
    <n v="6114.9000000000005"/>
    <n v="0.51"/>
    <x v="2"/>
    <x v="88"/>
  </r>
  <r>
    <x v="5"/>
    <n v="1185732"/>
    <x v="469"/>
    <x v="4"/>
    <x v="29"/>
    <x v="32"/>
    <x v="3"/>
    <n v="55"/>
    <x v="130"/>
    <x v="2365"/>
    <n v="5821.2000000000007"/>
    <n v="0.54"/>
    <x v="2"/>
    <x v="88"/>
  </r>
  <r>
    <x v="5"/>
    <n v="1185732"/>
    <x v="469"/>
    <x v="4"/>
    <x v="29"/>
    <x v="32"/>
    <x v="4"/>
    <n v="65"/>
    <x v="138"/>
    <x v="2366"/>
    <n v="5382.65"/>
    <n v="0.49"/>
    <x v="2"/>
    <x v="124"/>
  </r>
  <r>
    <x v="5"/>
    <n v="1185732"/>
    <x v="469"/>
    <x v="4"/>
    <x v="29"/>
    <x v="32"/>
    <x v="5"/>
    <n v="69"/>
    <x v="37"/>
    <x v="2367"/>
    <n v="10091.25"/>
    <n v="0.65"/>
    <x v="2"/>
    <x v="122"/>
  </r>
  <r>
    <x v="5"/>
    <n v="1185732"/>
    <x v="177"/>
    <x v="4"/>
    <x v="29"/>
    <x v="32"/>
    <x v="0"/>
    <n v="32"/>
    <x v="145"/>
    <x v="2368"/>
    <n v="3228.1600000000003"/>
    <n v="0.52"/>
    <x v="2"/>
    <x v="114"/>
  </r>
  <r>
    <x v="5"/>
    <n v="1185732"/>
    <x v="177"/>
    <x v="4"/>
    <x v="29"/>
    <x v="32"/>
    <x v="1"/>
    <n v="33"/>
    <x v="42"/>
    <x v="1150"/>
    <n v="2475"/>
    <n v="0.5"/>
    <x v="2"/>
    <x v="112"/>
  </r>
  <r>
    <x v="5"/>
    <n v="1185732"/>
    <x v="177"/>
    <x v="4"/>
    <x v="29"/>
    <x v="32"/>
    <x v="2"/>
    <n v="24"/>
    <x v="212"/>
    <x v="2369"/>
    <n v="2164.3200000000002"/>
    <n v="0.54"/>
    <x v="2"/>
    <x v="110"/>
  </r>
  <r>
    <x v="5"/>
    <n v="1185732"/>
    <x v="177"/>
    <x v="4"/>
    <x v="29"/>
    <x v="32"/>
    <x v="3"/>
    <n v="29"/>
    <x v="248"/>
    <x v="2020"/>
    <n v="1854.8400000000001"/>
    <n v="0.52"/>
    <x v="2"/>
    <x v="116"/>
  </r>
  <r>
    <x v="5"/>
    <n v="1185732"/>
    <x v="177"/>
    <x v="4"/>
    <x v="29"/>
    <x v="32"/>
    <x v="4"/>
    <n v="44"/>
    <x v="209"/>
    <x v="805"/>
    <n v="2816"/>
    <n v="0.5"/>
    <x v="2"/>
    <x v="90"/>
  </r>
  <r>
    <x v="5"/>
    <n v="1185732"/>
    <x v="177"/>
    <x v="4"/>
    <x v="29"/>
    <x v="32"/>
    <x v="5"/>
    <n v="32"/>
    <x v="217"/>
    <x v="1474"/>
    <n v="3598.4"/>
    <n v="0.65"/>
    <x v="2"/>
    <x v="114"/>
  </r>
  <r>
    <x v="5"/>
    <n v="1185732"/>
    <x v="206"/>
    <x v="4"/>
    <x v="29"/>
    <x v="32"/>
    <x v="0"/>
    <n v="32"/>
    <x v="108"/>
    <x v="1936"/>
    <n v="3696"/>
    <n v="0.5"/>
    <x v="2"/>
    <x v="114"/>
  </r>
  <r>
    <x v="5"/>
    <n v="1185732"/>
    <x v="206"/>
    <x v="4"/>
    <x v="29"/>
    <x v="32"/>
    <x v="1"/>
    <n v="33"/>
    <x v="231"/>
    <x v="1770"/>
    <n v="2359.5"/>
    <n v="0.5"/>
    <x v="2"/>
    <x v="112"/>
  </r>
  <r>
    <x v="5"/>
    <n v="1185732"/>
    <x v="206"/>
    <x v="4"/>
    <x v="29"/>
    <x v="32"/>
    <x v="2"/>
    <n v="23"/>
    <x v="174"/>
    <x v="2370"/>
    <n v="1817"/>
    <n v="0.5"/>
    <x v="2"/>
    <x v="113"/>
  </r>
  <r>
    <x v="5"/>
    <n v="1185732"/>
    <x v="206"/>
    <x v="3"/>
    <x v="30"/>
    <x v="33"/>
    <x v="3"/>
    <n v="29"/>
    <x v="253"/>
    <x v="2038"/>
    <n v="1464.5"/>
    <n v="0.5"/>
    <x v="2"/>
    <x v="116"/>
  </r>
  <r>
    <x v="5"/>
    <n v="1185732"/>
    <x v="206"/>
    <x v="3"/>
    <x v="30"/>
    <x v="33"/>
    <x v="4"/>
    <n v="41"/>
    <x v="185"/>
    <x v="2131"/>
    <n v="2300.9199999999996"/>
    <n v="0.45999999999999996"/>
    <x v="2"/>
    <x v="87"/>
  </r>
  <r>
    <x v="5"/>
    <n v="1185732"/>
    <x v="206"/>
    <x v="3"/>
    <x v="30"/>
    <x v="33"/>
    <x v="5"/>
    <n v="29"/>
    <x v="231"/>
    <x v="1904"/>
    <n v="2529.67"/>
    <n v="0.61"/>
    <x v="2"/>
    <x v="116"/>
  </r>
  <r>
    <x v="5"/>
    <n v="1185732"/>
    <x v="214"/>
    <x v="3"/>
    <x v="30"/>
    <x v="33"/>
    <x v="0"/>
    <n v="27"/>
    <x v="108"/>
    <x v="2371"/>
    <n v="3243.2400000000002"/>
    <n v="0.52"/>
    <x v="2"/>
    <x v="118"/>
  </r>
  <r>
    <x v="5"/>
    <n v="1185732"/>
    <x v="214"/>
    <x v="3"/>
    <x v="30"/>
    <x v="33"/>
    <x v="1"/>
    <n v="27"/>
    <x v="214"/>
    <x v="2372"/>
    <n v="1530.8999999999999"/>
    <n v="0.44999999999999996"/>
    <x v="2"/>
    <x v="118"/>
  </r>
  <r>
    <x v="5"/>
    <n v="1185732"/>
    <x v="214"/>
    <x v="3"/>
    <x v="30"/>
    <x v="33"/>
    <x v="2"/>
    <n v="20"/>
    <x v="168"/>
    <x v="2373"/>
    <n v="1314.4"/>
    <n v="0.53"/>
    <x v="2"/>
    <x v="127"/>
  </r>
  <r>
    <x v="5"/>
    <n v="1185732"/>
    <x v="214"/>
    <x v="3"/>
    <x v="30"/>
    <x v="33"/>
    <x v="3"/>
    <n v="24"/>
    <x v="230"/>
    <x v="1045"/>
    <n v="1223.04"/>
    <n v="0.52"/>
    <x v="2"/>
    <x v="110"/>
  </r>
  <r>
    <x v="5"/>
    <n v="1185732"/>
    <x v="214"/>
    <x v="3"/>
    <x v="30"/>
    <x v="33"/>
    <x v="4"/>
    <n v="37"/>
    <x v="161"/>
    <x v="2374"/>
    <n v="2048.69"/>
    <n v="0.49"/>
    <x v="2"/>
    <x v="117"/>
  </r>
  <r>
    <x v="5"/>
    <n v="1185732"/>
    <x v="214"/>
    <x v="3"/>
    <x v="30"/>
    <x v="33"/>
    <x v="5"/>
    <n v="28"/>
    <x v="209"/>
    <x v="2375"/>
    <n v="2186.2399999999998"/>
    <n v="0.61"/>
    <x v="2"/>
    <x v="128"/>
  </r>
  <r>
    <x v="5"/>
    <n v="1185732"/>
    <x v="233"/>
    <x v="3"/>
    <x v="30"/>
    <x v="33"/>
    <x v="0"/>
    <n v="28"/>
    <x v="153"/>
    <x v="2376"/>
    <n v="3357.2000000000003"/>
    <n v="0.55000000000000004"/>
    <x v="2"/>
    <x v="128"/>
  </r>
  <r>
    <x v="5"/>
    <n v="1185732"/>
    <x v="233"/>
    <x v="3"/>
    <x v="30"/>
    <x v="33"/>
    <x v="1"/>
    <n v="28"/>
    <x v="215"/>
    <x v="1609"/>
    <n v="1522.92"/>
    <n v="0.49"/>
    <x v="2"/>
    <x v="128"/>
  </r>
  <r>
    <x v="5"/>
    <n v="1185732"/>
    <x v="233"/>
    <x v="3"/>
    <x v="30"/>
    <x v="33"/>
    <x v="2"/>
    <n v="19"/>
    <x v="162"/>
    <x v="2377"/>
    <n v="1067.42"/>
    <n v="0.53"/>
    <x v="2"/>
    <x v="131"/>
  </r>
  <r>
    <x v="5"/>
    <n v="1185732"/>
    <x v="233"/>
    <x v="3"/>
    <x v="30"/>
    <x v="33"/>
    <x v="3"/>
    <n v="24"/>
    <x v="240"/>
    <x v="2134"/>
    <n v="1224"/>
    <n v="0.5"/>
    <x v="2"/>
    <x v="110"/>
  </r>
  <r>
    <x v="5"/>
    <n v="1185732"/>
    <x v="233"/>
    <x v="3"/>
    <x v="30"/>
    <x v="33"/>
    <x v="4"/>
    <n v="42"/>
    <x v="253"/>
    <x v="2378"/>
    <n v="1993.7399999999998"/>
    <n v="0.47"/>
    <x v="2"/>
    <x v="119"/>
  </r>
  <r>
    <x v="5"/>
    <n v="1185732"/>
    <x v="233"/>
    <x v="3"/>
    <x v="30"/>
    <x v="33"/>
    <x v="5"/>
    <n v="34"/>
    <x v="251"/>
    <x v="2379"/>
    <n v="3027.7000000000003"/>
    <n v="0.65"/>
    <x v="2"/>
    <x v="111"/>
  </r>
  <r>
    <x v="5"/>
    <n v="1185732"/>
    <x v="262"/>
    <x v="3"/>
    <x v="30"/>
    <x v="33"/>
    <x v="0"/>
    <n v="42"/>
    <x v="273"/>
    <x v="962"/>
    <n v="4347"/>
    <n v="0.5"/>
    <x v="2"/>
    <x v="119"/>
  </r>
  <r>
    <x v="5"/>
    <n v="1185732"/>
    <x v="262"/>
    <x v="3"/>
    <x v="30"/>
    <x v="33"/>
    <x v="1"/>
    <n v="44"/>
    <x v="192"/>
    <x v="1773"/>
    <n v="2910.6"/>
    <n v="0.49"/>
    <x v="2"/>
    <x v="90"/>
  </r>
  <r>
    <x v="5"/>
    <n v="1185732"/>
    <x v="262"/>
    <x v="3"/>
    <x v="30"/>
    <x v="33"/>
    <x v="2"/>
    <n v="39"/>
    <x v="231"/>
    <x v="2291"/>
    <n v="2844.27"/>
    <n v="0.51"/>
    <x v="2"/>
    <x v="93"/>
  </r>
  <r>
    <x v="5"/>
    <n v="1185732"/>
    <x v="262"/>
    <x v="3"/>
    <x v="30"/>
    <x v="33"/>
    <x v="3"/>
    <n v="38"/>
    <x v="248"/>
    <x v="1242"/>
    <n v="2570.7000000000003"/>
    <n v="0.55000000000000004"/>
    <x v="2"/>
    <x v="115"/>
  </r>
  <r>
    <x v="5"/>
    <n v="1185732"/>
    <x v="262"/>
    <x v="3"/>
    <x v="30"/>
    <x v="33"/>
    <x v="4"/>
    <n v="49"/>
    <x v="214"/>
    <x v="817"/>
    <n v="2840.04"/>
    <n v="0.45999999999999996"/>
    <x v="2"/>
    <x v="98"/>
  </r>
  <r>
    <x v="5"/>
    <n v="1185732"/>
    <x v="262"/>
    <x v="3"/>
    <x v="30"/>
    <x v="33"/>
    <x v="5"/>
    <n v="53"/>
    <x v="231"/>
    <x v="2380"/>
    <n v="4850.5600000000004"/>
    <n v="0.64"/>
    <x v="2"/>
    <x v="102"/>
  </r>
  <r>
    <x v="5"/>
    <n v="1185732"/>
    <x v="295"/>
    <x v="3"/>
    <x v="30"/>
    <x v="33"/>
    <x v="0"/>
    <n v="49"/>
    <x v="136"/>
    <x v="1238"/>
    <n v="6025.04"/>
    <n v="0.53"/>
    <x v="2"/>
    <x v="98"/>
  </r>
  <r>
    <x v="5"/>
    <n v="1185732"/>
    <x v="295"/>
    <x v="3"/>
    <x v="30"/>
    <x v="33"/>
    <x v="1"/>
    <n v="41"/>
    <x v="216"/>
    <x v="1307"/>
    <n v="2602.6799999999998"/>
    <n v="0.45999999999999996"/>
    <x v="2"/>
    <x v="87"/>
  </r>
  <r>
    <x v="5"/>
    <n v="1185732"/>
    <x v="295"/>
    <x v="3"/>
    <x v="30"/>
    <x v="33"/>
    <x v="2"/>
    <n v="49"/>
    <x v="213"/>
    <x v="2381"/>
    <n v="3757.32"/>
    <n v="0.54"/>
    <x v="2"/>
    <x v="98"/>
  </r>
  <r>
    <x v="5"/>
    <n v="1185732"/>
    <x v="295"/>
    <x v="3"/>
    <x v="30"/>
    <x v="33"/>
    <x v="3"/>
    <n v="49"/>
    <x v="150"/>
    <x v="2382"/>
    <n v="3498.6"/>
    <n v="0.51"/>
    <x v="2"/>
    <x v="98"/>
  </r>
  <r>
    <x v="5"/>
    <n v="1185732"/>
    <x v="295"/>
    <x v="3"/>
    <x v="30"/>
    <x v="33"/>
    <x v="4"/>
    <n v="62"/>
    <x v="42"/>
    <x v="1878"/>
    <n v="4371"/>
    <n v="0.47"/>
    <x v="2"/>
    <x v="104"/>
  </r>
  <r>
    <x v="5"/>
    <n v="1185732"/>
    <x v="295"/>
    <x v="3"/>
    <x v="30"/>
    <x v="33"/>
    <x v="5"/>
    <n v="64"/>
    <x v="130"/>
    <x v="2383"/>
    <n v="7777.28"/>
    <n v="0.62"/>
    <x v="2"/>
    <x v="101"/>
  </r>
  <r>
    <x v="5"/>
    <n v="1185732"/>
    <x v="323"/>
    <x v="3"/>
    <x v="30"/>
    <x v="33"/>
    <x v="0"/>
    <n v="63"/>
    <x v="100"/>
    <x v="2384"/>
    <n v="8255.52"/>
    <n v="0.52"/>
    <x v="2"/>
    <x v="121"/>
  </r>
  <r>
    <x v="5"/>
    <n v="1185732"/>
    <x v="323"/>
    <x v="3"/>
    <x v="30"/>
    <x v="33"/>
    <x v="1"/>
    <n v="56"/>
    <x v="49"/>
    <x v="1639"/>
    <n v="5132.3999999999996"/>
    <n v="0.47"/>
    <x v="2"/>
    <x v="97"/>
  </r>
  <r>
    <x v="5"/>
    <n v="1185732"/>
    <x v="323"/>
    <x v="3"/>
    <x v="30"/>
    <x v="33"/>
    <x v="2"/>
    <n v="51"/>
    <x v="217"/>
    <x v="1717"/>
    <n v="4499.7300000000005"/>
    <n v="0.51"/>
    <x v="2"/>
    <x v="109"/>
  </r>
  <r>
    <x v="5"/>
    <n v="1185732"/>
    <x v="323"/>
    <x v="3"/>
    <x v="30"/>
    <x v="33"/>
    <x v="3"/>
    <n v="53"/>
    <x v="152"/>
    <x v="2385"/>
    <n v="4350.2400000000007"/>
    <n v="0.54"/>
    <x v="2"/>
    <x v="102"/>
  </r>
  <r>
    <x v="5"/>
    <n v="1185732"/>
    <x v="323"/>
    <x v="3"/>
    <x v="30"/>
    <x v="33"/>
    <x v="4"/>
    <n v="59"/>
    <x v="125"/>
    <x v="2386"/>
    <n v="4179.5599999999995"/>
    <n v="0.45999999999999996"/>
    <x v="2"/>
    <x v="95"/>
  </r>
  <r>
    <x v="5"/>
    <n v="1185732"/>
    <x v="323"/>
    <x v="3"/>
    <x v="30"/>
    <x v="33"/>
    <x v="5"/>
    <n v="69"/>
    <x v="141"/>
    <x v="1879"/>
    <n v="7868.07"/>
    <n v="0.63"/>
    <x v="2"/>
    <x v="122"/>
  </r>
  <r>
    <x v="5"/>
    <n v="1185732"/>
    <x v="355"/>
    <x v="3"/>
    <x v="30"/>
    <x v="33"/>
    <x v="0"/>
    <n v="61"/>
    <x v="151"/>
    <x v="2387"/>
    <n v="6954"/>
    <n v="0.5"/>
    <x v="2"/>
    <x v="103"/>
  </r>
  <r>
    <x v="5"/>
    <n v="1185732"/>
    <x v="355"/>
    <x v="3"/>
    <x v="30"/>
    <x v="33"/>
    <x v="1"/>
    <n v="58"/>
    <x v="49"/>
    <x v="1217"/>
    <n v="5202.5999999999995"/>
    <n v="0.45999999999999996"/>
    <x v="2"/>
    <x v="91"/>
  </r>
  <r>
    <x v="5"/>
    <n v="1185732"/>
    <x v="355"/>
    <x v="3"/>
    <x v="30"/>
    <x v="33"/>
    <x v="2"/>
    <n v="53"/>
    <x v="42"/>
    <x v="1882"/>
    <n v="4054.5"/>
    <n v="0.51"/>
    <x v="2"/>
    <x v="102"/>
  </r>
  <r>
    <x v="5"/>
    <n v="1185732"/>
    <x v="355"/>
    <x v="3"/>
    <x v="30"/>
    <x v="33"/>
    <x v="3"/>
    <n v="41"/>
    <x v="174"/>
    <x v="2388"/>
    <n v="3303.78"/>
    <n v="0.51"/>
    <x v="2"/>
    <x v="87"/>
  </r>
  <r>
    <x v="5"/>
    <n v="1185732"/>
    <x v="355"/>
    <x v="3"/>
    <x v="30"/>
    <x v="33"/>
    <x v="4"/>
    <n v="50"/>
    <x v="192"/>
    <x v="2389"/>
    <n v="3307.5"/>
    <n v="0.49"/>
    <x v="2"/>
    <x v="100"/>
  </r>
  <r>
    <x v="5"/>
    <n v="1185732"/>
    <x v="355"/>
    <x v="3"/>
    <x v="30"/>
    <x v="33"/>
    <x v="5"/>
    <n v="54"/>
    <x v="138"/>
    <x v="2390"/>
    <n v="5566.86"/>
    <n v="0.61"/>
    <x v="2"/>
    <x v="99"/>
  </r>
  <r>
    <x v="5"/>
    <n v="1185732"/>
    <x v="385"/>
    <x v="3"/>
    <x v="30"/>
    <x v="33"/>
    <x v="0"/>
    <n v="50"/>
    <x v="37"/>
    <x v="186"/>
    <n v="6075"/>
    <n v="0.54"/>
    <x v="2"/>
    <x v="100"/>
  </r>
  <r>
    <x v="5"/>
    <n v="1185732"/>
    <x v="385"/>
    <x v="3"/>
    <x v="30"/>
    <x v="33"/>
    <x v="1"/>
    <n v="47"/>
    <x v="217"/>
    <x v="2391"/>
    <n v="3821.5699999999997"/>
    <n v="0.47"/>
    <x v="2"/>
    <x v="85"/>
  </r>
  <r>
    <x v="5"/>
    <n v="1185732"/>
    <x v="385"/>
    <x v="3"/>
    <x v="30"/>
    <x v="33"/>
    <x v="2"/>
    <n v="23"/>
    <x v="216"/>
    <x v="1312"/>
    <n v="1745.7"/>
    <n v="0.55000000000000004"/>
    <x v="2"/>
    <x v="113"/>
  </r>
  <r>
    <x v="5"/>
    <n v="1185732"/>
    <x v="385"/>
    <x v="3"/>
    <x v="30"/>
    <x v="33"/>
    <x v="3"/>
    <n v="24"/>
    <x v="161"/>
    <x v="2392"/>
    <n v="1383.1200000000001"/>
    <n v="0.51"/>
    <x v="2"/>
    <x v="110"/>
  </r>
  <r>
    <x v="5"/>
    <n v="1185732"/>
    <x v="385"/>
    <x v="3"/>
    <x v="30"/>
    <x v="33"/>
    <x v="4"/>
    <n v="32"/>
    <x v="185"/>
    <x v="1181"/>
    <n v="1873.9199999999998"/>
    <n v="0.48"/>
    <x v="2"/>
    <x v="114"/>
  </r>
  <r>
    <x v="5"/>
    <n v="1185732"/>
    <x v="385"/>
    <x v="3"/>
    <x v="30"/>
    <x v="33"/>
    <x v="5"/>
    <n v="37"/>
    <x v="216"/>
    <x v="2393"/>
    <n v="3165.72"/>
    <n v="0.62"/>
    <x v="2"/>
    <x v="117"/>
  </r>
  <r>
    <x v="5"/>
    <n v="1185732"/>
    <x v="417"/>
    <x v="3"/>
    <x v="30"/>
    <x v="33"/>
    <x v="0"/>
    <n v="36"/>
    <x v="124"/>
    <x v="832"/>
    <n v="3931.2000000000003"/>
    <n v="0.52"/>
    <x v="2"/>
    <x v="86"/>
  </r>
  <r>
    <x v="5"/>
    <n v="1185732"/>
    <x v="417"/>
    <x v="3"/>
    <x v="30"/>
    <x v="33"/>
    <x v="1"/>
    <n v="29"/>
    <x v="216"/>
    <x v="1261"/>
    <n v="1880.9399999999998"/>
    <n v="0.47"/>
    <x v="2"/>
    <x v="116"/>
  </r>
  <r>
    <x v="5"/>
    <n v="1185732"/>
    <x v="417"/>
    <x v="3"/>
    <x v="30"/>
    <x v="33"/>
    <x v="2"/>
    <n v="27"/>
    <x v="162"/>
    <x v="1008"/>
    <n v="1516.8600000000001"/>
    <n v="0.53"/>
    <x v="2"/>
    <x v="118"/>
  </r>
  <r>
    <x v="5"/>
    <n v="1185732"/>
    <x v="417"/>
    <x v="3"/>
    <x v="30"/>
    <x v="33"/>
    <x v="3"/>
    <n v="29"/>
    <x v="205"/>
    <x v="1973"/>
    <n v="1656.48"/>
    <n v="0.51"/>
    <x v="2"/>
    <x v="116"/>
  </r>
  <r>
    <x v="5"/>
    <n v="1185732"/>
    <x v="417"/>
    <x v="3"/>
    <x v="30"/>
    <x v="33"/>
    <x v="4"/>
    <n v="37"/>
    <x v="210"/>
    <x v="1249"/>
    <n v="1974.32"/>
    <n v="0.45999999999999996"/>
    <x v="2"/>
    <x v="117"/>
  </r>
  <r>
    <x v="5"/>
    <n v="1185732"/>
    <x v="417"/>
    <x v="3"/>
    <x v="30"/>
    <x v="33"/>
    <x v="5"/>
    <n v="38"/>
    <x v="135"/>
    <x v="1513"/>
    <n v="3519.18"/>
    <n v="0.63"/>
    <x v="2"/>
    <x v="115"/>
  </r>
  <r>
    <x v="5"/>
    <n v="1185732"/>
    <x v="447"/>
    <x v="3"/>
    <x v="30"/>
    <x v="33"/>
    <x v="0"/>
    <n v="34"/>
    <x v="138"/>
    <x v="2394"/>
    <n v="2987.92"/>
    <n v="0.52"/>
    <x v="2"/>
    <x v="111"/>
  </r>
  <r>
    <x v="5"/>
    <n v="1185732"/>
    <x v="447"/>
    <x v="3"/>
    <x v="30"/>
    <x v="33"/>
    <x v="1"/>
    <n v="24"/>
    <x v="150"/>
    <x v="1597"/>
    <n v="1511.9999999999998"/>
    <n v="0.44999999999999996"/>
    <x v="2"/>
    <x v="110"/>
  </r>
  <r>
    <x v="5"/>
    <n v="1185732"/>
    <x v="447"/>
    <x v="3"/>
    <x v="30"/>
    <x v="33"/>
    <x v="2"/>
    <n v="32"/>
    <x v="210"/>
    <x v="1067"/>
    <n v="1856"/>
    <n v="0.5"/>
    <x v="2"/>
    <x v="114"/>
  </r>
  <r>
    <x v="5"/>
    <n v="1185732"/>
    <x v="447"/>
    <x v="3"/>
    <x v="30"/>
    <x v="33"/>
    <x v="3"/>
    <n v="59"/>
    <x v="192"/>
    <x v="2395"/>
    <n v="3982.5"/>
    <n v="0.5"/>
    <x v="2"/>
    <x v="95"/>
  </r>
  <r>
    <x v="5"/>
    <n v="1185732"/>
    <x v="447"/>
    <x v="3"/>
    <x v="30"/>
    <x v="33"/>
    <x v="4"/>
    <n v="76"/>
    <x v="216"/>
    <x v="1355"/>
    <n v="5139.12"/>
    <n v="0.49"/>
    <x v="2"/>
    <x v="123"/>
  </r>
  <r>
    <x v="5"/>
    <n v="1185732"/>
    <x v="447"/>
    <x v="3"/>
    <x v="30"/>
    <x v="33"/>
    <x v="5"/>
    <n v="74"/>
    <x v="212"/>
    <x v="2396"/>
    <n v="7909.12"/>
    <n v="0.64"/>
    <x v="2"/>
    <x v="135"/>
  </r>
  <r>
    <x v="5"/>
    <n v="1185732"/>
    <x v="476"/>
    <x v="3"/>
    <x v="30"/>
    <x v="33"/>
    <x v="0"/>
    <n v="70"/>
    <x v="108"/>
    <x v="1332"/>
    <n v="8085"/>
    <n v="0.5"/>
    <x v="2"/>
    <x v="162"/>
  </r>
  <r>
    <x v="5"/>
    <n v="1185732"/>
    <x v="476"/>
    <x v="3"/>
    <x v="30"/>
    <x v="33"/>
    <x v="1"/>
    <n v="60"/>
    <x v="141"/>
    <x v="2397"/>
    <n v="5104.2"/>
    <n v="0.47"/>
    <x v="2"/>
    <x v="106"/>
  </r>
  <r>
    <x v="3"/>
    <n v="1185732"/>
    <x v="476"/>
    <x v="3"/>
    <x v="30"/>
    <x v="33"/>
    <x v="2"/>
    <n v="59"/>
    <x v="147"/>
    <x v="2398"/>
    <n v="4939.4800000000005"/>
    <n v="0.52"/>
    <x v="2"/>
    <x v="95"/>
  </r>
  <r>
    <x v="3"/>
    <n v="1185732"/>
    <x v="476"/>
    <x v="3"/>
    <x v="30"/>
    <x v="33"/>
    <x v="3"/>
    <n v="63"/>
    <x v="135"/>
    <x v="2292"/>
    <n v="4630.5"/>
    <n v="0.5"/>
    <x v="2"/>
    <x v="121"/>
  </r>
  <r>
    <x v="3"/>
    <n v="1185732"/>
    <x v="476"/>
    <x v="3"/>
    <x v="30"/>
    <x v="33"/>
    <x v="4"/>
    <n v="68"/>
    <x v="213"/>
    <x v="2399"/>
    <n v="4731.4399999999996"/>
    <n v="0.49"/>
    <x v="2"/>
    <x v="105"/>
  </r>
  <r>
    <x v="3"/>
    <n v="1185732"/>
    <x v="476"/>
    <x v="3"/>
    <x v="30"/>
    <x v="33"/>
    <x v="5"/>
    <n v="74"/>
    <x v="163"/>
    <x v="2400"/>
    <n v="6926.4"/>
    <n v="0.6"/>
    <x v="2"/>
    <x v="135"/>
  </r>
  <r>
    <x v="5"/>
    <n v="1185732"/>
    <x v="186"/>
    <x v="3"/>
    <x v="30"/>
    <x v="33"/>
    <x v="0"/>
    <n v="37"/>
    <x v="192"/>
    <x v="1873"/>
    <n v="2697.3"/>
    <n v="0.54"/>
    <x v="2"/>
    <x v="117"/>
  </r>
  <r>
    <x v="5"/>
    <n v="1185732"/>
    <x v="186"/>
    <x v="3"/>
    <x v="30"/>
    <x v="33"/>
    <x v="1"/>
    <n v="38"/>
    <x v="252"/>
    <x v="2401"/>
    <n v="1393.08"/>
    <n v="0.47"/>
    <x v="2"/>
    <x v="115"/>
  </r>
  <r>
    <x v="5"/>
    <n v="1185732"/>
    <x v="186"/>
    <x v="3"/>
    <x v="30"/>
    <x v="33"/>
    <x v="2"/>
    <n v="28"/>
    <x v="41"/>
    <x v="2402"/>
    <n v="1092"/>
    <n v="0.52"/>
    <x v="2"/>
    <x v="128"/>
  </r>
  <r>
    <x v="5"/>
    <n v="1185732"/>
    <x v="186"/>
    <x v="3"/>
    <x v="30"/>
    <x v="33"/>
    <x v="3"/>
    <n v="34"/>
    <x v="186"/>
    <x v="2403"/>
    <n v="714"/>
    <n v="0.5"/>
    <x v="2"/>
    <x v="111"/>
  </r>
  <r>
    <x v="5"/>
    <n v="1185732"/>
    <x v="186"/>
    <x v="3"/>
    <x v="30"/>
    <x v="33"/>
    <x v="4"/>
    <n v="46"/>
    <x v="239"/>
    <x v="1191"/>
    <n v="1124.24"/>
    <n v="0.47"/>
    <x v="2"/>
    <x v="89"/>
  </r>
  <r>
    <x v="5"/>
    <n v="1185732"/>
    <x v="186"/>
    <x v="3"/>
    <x v="30"/>
    <x v="33"/>
    <x v="5"/>
    <n v="37"/>
    <x v="194"/>
    <x v="1592"/>
    <n v="1618.38"/>
    <n v="0.54"/>
    <x v="2"/>
    <x v="117"/>
  </r>
  <r>
    <x v="5"/>
    <n v="1185732"/>
    <x v="696"/>
    <x v="3"/>
    <x v="30"/>
    <x v="33"/>
    <x v="0"/>
    <n v="38"/>
    <x v="216"/>
    <x v="2404"/>
    <n v="2779.32"/>
    <n v="0.53"/>
    <x v="2"/>
    <x v="115"/>
  </r>
  <r>
    <x v="5"/>
    <n v="1185732"/>
    <x v="696"/>
    <x v="3"/>
    <x v="30"/>
    <x v="33"/>
    <x v="1"/>
    <n v="38"/>
    <x v="208"/>
    <x v="1945"/>
    <n v="1013.8399999999999"/>
    <n v="0.45999999999999996"/>
    <x v="2"/>
    <x v="115"/>
  </r>
  <r>
    <x v="5"/>
    <n v="1185732"/>
    <x v="696"/>
    <x v="3"/>
    <x v="30"/>
    <x v="33"/>
    <x v="2"/>
    <n v="29"/>
    <x v="184"/>
    <x v="1631"/>
    <n v="968.31000000000006"/>
    <n v="0.53"/>
    <x v="2"/>
    <x v="116"/>
  </r>
  <r>
    <x v="5"/>
    <n v="1185732"/>
    <x v="696"/>
    <x v="4"/>
    <x v="31"/>
    <x v="34"/>
    <x v="3"/>
    <n v="34"/>
    <x v="171"/>
    <x v="2405"/>
    <n v="624.24"/>
    <n v="0.54"/>
    <x v="2"/>
    <x v="111"/>
  </r>
  <r>
    <x v="5"/>
    <n v="1185732"/>
    <x v="696"/>
    <x v="4"/>
    <x v="31"/>
    <x v="34"/>
    <x v="4"/>
    <n v="48"/>
    <x v="190"/>
    <x v="1138"/>
    <n v="1218.24"/>
    <n v="0.47"/>
    <x v="2"/>
    <x v="92"/>
  </r>
  <r>
    <x v="5"/>
    <n v="1185732"/>
    <x v="696"/>
    <x v="4"/>
    <x v="31"/>
    <x v="34"/>
    <x v="5"/>
    <n v="39"/>
    <x v="252"/>
    <x v="1653"/>
    <n v="1551.42"/>
    <n v="0.51"/>
    <x v="2"/>
    <x v="93"/>
  </r>
  <r>
    <x v="5"/>
    <n v="1185732"/>
    <x v="226"/>
    <x v="4"/>
    <x v="31"/>
    <x v="34"/>
    <x v="0"/>
    <n v="41"/>
    <x v="163"/>
    <x v="1493"/>
    <n v="3261.96"/>
    <n v="0.51"/>
    <x v="2"/>
    <x v="87"/>
  </r>
  <r>
    <x v="5"/>
    <n v="1185732"/>
    <x v="226"/>
    <x v="4"/>
    <x v="31"/>
    <x v="34"/>
    <x v="1"/>
    <n v="41"/>
    <x v="229"/>
    <x v="2406"/>
    <n v="1185.31"/>
    <n v="0.49"/>
    <x v="2"/>
    <x v="87"/>
  </r>
  <r>
    <x v="5"/>
    <n v="1185732"/>
    <x v="226"/>
    <x v="4"/>
    <x v="31"/>
    <x v="34"/>
    <x v="2"/>
    <n v="34"/>
    <x v="201"/>
    <x v="2407"/>
    <n v="1241"/>
    <n v="0.5"/>
    <x v="2"/>
    <x v="111"/>
  </r>
  <r>
    <x v="5"/>
    <n v="1185732"/>
    <x v="226"/>
    <x v="4"/>
    <x v="31"/>
    <x v="34"/>
    <x v="3"/>
    <n v="36"/>
    <x v="234"/>
    <x v="1611"/>
    <n v="505.44"/>
    <n v="0.52"/>
    <x v="2"/>
    <x v="86"/>
  </r>
  <r>
    <x v="5"/>
    <n v="1185732"/>
    <x v="226"/>
    <x v="4"/>
    <x v="31"/>
    <x v="34"/>
    <x v="4"/>
    <n v="52"/>
    <x v="178"/>
    <x v="1145"/>
    <n v="1052.48"/>
    <n v="0.45999999999999996"/>
    <x v="2"/>
    <x v="107"/>
  </r>
  <r>
    <x v="5"/>
    <n v="1185732"/>
    <x v="226"/>
    <x v="4"/>
    <x v="31"/>
    <x v="34"/>
    <x v="5"/>
    <n v="42"/>
    <x v="188"/>
    <x v="2171"/>
    <n v="1392.3"/>
    <n v="0.51"/>
    <x v="2"/>
    <x v="119"/>
  </r>
  <r>
    <x v="5"/>
    <n v="1185732"/>
    <x v="245"/>
    <x v="4"/>
    <x v="31"/>
    <x v="34"/>
    <x v="0"/>
    <n v="41"/>
    <x v="164"/>
    <x v="1189"/>
    <n v="2683.4500000000003"/>
    <n v="0.55000000000000004"/>
    <x v="2"/>
    <x v="87"/>
  </r>
  <r>
    <x v="5"/>
    <n v="1185732"/>
    <x v="245"/>
    <x v="4"/>
    <x v="31"/>
    <x v="34"/>
    <x v="1"/>
    <n v="41"/>
    <x v="200"/>
    <x v="2408"/>
    <n v="964.31999999999994"/>
    <n v="0.48"/>
    <x v="2"/>
    <x v="87"/>
  </r>
  <r>
    <x v="5"/>
    <n v="1185732"/>
    <x v="245"/>
    <x v="4"/>
    <x v="31"/>
    <x v="34"/>
    <x v="2"/>
    <n v="38"/>
    <x v="200"/>
    <x v="1433"/>
    <n v="1024.1000000000001"/>
    <n v="0.55000000000000004"/>
    <x v="2"/>
    <x v="115"/>
  </r>
  <r>
    <x v="5"/>
    <n v="1185732"/>
    <x v="245"/>
    <x v="4"/>
    <x v="31"/>
    <x v="34"/>
    <x v="3"/>
    <n v="42"/>
    <x v="225"/>
    <x v="2409"/>
    <n v="609"/>
    <n v="0.5"/>
    <x v="2"/>
    <x v="119"/>
  </r>
  <r>
    <x v="5"/>
    <n v="1185732"/>
    <x v="245"/>
    <x v="4"/>
    <x v="31"/>
    <x v="34"/>
    <x v="4"/>
    <n v="47"/>
    <x v="191"/>
    <x v="2410"/>
    <n v="806.05"/>
    <n v="0.49"/>
    <x v="2"/>
    <x v="85"/>
  </r>
  <r>
    <x v="5"/>
    <n v="1185732"/>
    <x v="245"/>
    <x v="4"/>
    <x v="31"/>
    <x v="34"/>
    <x v="5"/>
    <n v="36"/>
    <x v="41"/>
    <x v="1147"/>
    <n v="1350"/>
    <n v="0.5"/>
    <x v="2"/>
    <x v="86"/>
  </r>
  <r>
    <x v="5"/>
    <n v="1185732"/>
    <x v="276"/>
    <x v="4"/>
    <x v="31"/>
    <x v="34"/>
    <x v="0"/>
    <n v="49"/>
    <x v="163"/>
    <x v="947"/>
    <n v="3898.44"/>
    <n v="0.51"/>
    <x v="2"/>
    <x v="98"/>
  </r>
  <r>
    <x v="5"/>
    <n v="1185732"/>
    <x v="276"/>
    <x v="4"/>
    <x v="31"/>
    <x v="34"/>
    <x v="1"/>
    <n v="42"/>
    <x v="181"/>
    <x v="2062"/>
    <n v="1428"/>
    <n v="0.5"/>
    <x v="2"/>
    <x v="119"/>
  </r>
  <r>
    <x v="5"/>
    <n v="1185732"/>
    <x v="276"/>
    <x v="4"/>
    <x v="31"/>
    <x v="34"/>
    <x v="2"/>
    <n v="38"/>
    <x v="208"/>
    <x v="1945"/>
    <n v="1146.08"/>
    <n v="0.52"/>
    <x v="2"/>
    <x v="115"/>
  </r>
  <r>
    <x v="5"/>
    <n v="1185732"/>
    <x v="276"/>
    <x v="4"/>
    <x v="31"/>
    <x v="34"/>
    <x v="3"/>
    <n v="38"/>
    <x v="183"/>
    <x v="1135"/>
    <n v="779.7600000000001"/>
    <n v="0.54"/>
    <x v="2"/>
    <x v="115"/>
  </r>
  <r>
    <x v="5"/>
    <n v="1185732"/>
    <x v="276"/>
    <x v="4"/>
    <x v="31"/>
    <x v="34"/>
    <x v="4"/>
    <n v="46"/>
    <x v="186"/>
    <x v="2411"/>
    <n v="888.71999999999991"/>
    <n v="0.45999999999999996"/>
    <x v="2"/>
    <x v="89"/>
  </r>
  <r>
    <x v="5"/>
    <n v="1185732"/>
    <x v="276"/>
    <x v="4"/>
    <x v="31"/>
    <x v="34"/>
    <x v="5"/>
    <n v="51"/>
    <x v="170"/>
    <x v="2412"/>
    <n v="2158.83"/>
    <n v="0.51"/>
    <x v="2"/>
    <x v="109"/>
  </r>
  <r>
    <x v="5"/>
    <n v="1185732"/>
    <x v="306"/>
    <x v="4"/>
    <x v="31"/>
    <x v="34"/>
    <x v="0"/>
    <n v="36"/>
    <x v="213"/>
    <x v="2413"/>
    <n v="2556"/>
    <n v="0.5"/>
    <x v="2"/>
    <x v="86"/>
  </r>
  <r>
    <x v="5"/>
    <n v="1185732"/>
    <x v="306"/>
    <x v="4"/>
    <x v="31"/>
    <x v="34"/>
    <x v="1"/>
    <n v="33"/>
    <x v="169"/>
    <x v="2414"/>
    <n v="1245.0899999999999"/>
    <n v="0.49"/>
    <x v="2"/>
    <x v="112"/>
  </r>
  <r>
    <x v="5"/>
    <n v="1185732"/>
    <x v="306"/>
    <x v="4"/>
    <x v="31"/>
    <x v="34"/>
    <x v="2"/>
    <n v="28"/>
    <x v="195"/>
    <x v="2415"/>
    <n v="862.40000000000009"/>
    <n v="0.55000000000000004"/>
    <x v="2"/>
    <x v="128"/>
  </r>
  <r>
    <x v="5"/>
    <n v="1185732"/>
    <x v="306"/>
    <x v="4"/>
    <x v="31"/>
    <x v="34"/>
    <x v="3"/>
    <n v="29"/>
    <x v="239"/>
    <x v="2416"/>
    <n v="829.40000000000009"/>
    <n v="0.55000000000000004"/>
    <x v="2"/>
    <x v="116"/>
  </r>
  <r>
    <x v="5"/>
    <n v="1185732"/>
    <x v="306"/>
    <x v="4"/>
    <x v="31"/>
    <x v="34"/>
    <x v="4"/>
    <n v="49"/>
    <x v="190"/>
    <x v="1050"/>
    <n v="1296.54"/>
    <n v="0.49"/>
    <x v="2"/>
    <x v="98"/>
  </r>
  <r>
    <x v="5"/>
    <n v="1185732"/>
    <x v="306"/>
    <x v="4"/>
    <x v="31"/>
    <x v="34"/>
    <x v="5"/>
    <n v="52"/>
    <x v="253"/>
    <x v="2417"/>
    <n v="2731.04"/>
    <n v="0.52"/>
    <x v="2"/>
    <x v="107"/>
  </r>
  <r>
    <x v="5"/>
    <n v="1185732"/>
    <x v="335"/>
    <x v="4"/>
    <x v="31"/>
    <x v="34"/>
    <x v="0"/>
    <n v="47"/>
    <x v="137"/>
    <x v="2418"/>
    <n v="4342.8"/>
    <n v="0.55000000000000004"/>
    <x v="2"/>
    <x v="85"/>
  </r>
  <r>
    <x v="5"/>
    <n v="1185732"/>
    <x v="335"/>
    <x v="4"/>
    <x v="31"/>
    <x v="34"/>
    <x v="1"/>
    <n v="44"/>
    <x v="60"/>
    <x v="2419"/>
    <n v="2048.1999999999998"/>
    <n v="0.49"/>
    <x v="2"/>
    <x v="90"/>
  </r>
  <r>
    <x v="5"/>
    <n v="1185732"/>
    <x v="335"/>
    <x v="4"/>
    <x v="31"/>
    <x v="34"/>
    <x v="2"/>
    <n v="38"/>
    <x v="173"/>
    <x v="2420"/>
    <n v="1363.44"/>
    <n v="0.52"/>
    <x v="2"/>
    <x v="115"/>
  </r>
  <r>
    <x v="5"/>
    <n v="1185732"/>
    <x v="335"/>
    <x v="4"/>
    <x v="31"/>
    <x v="34"/>
    <x v="3"/>
    <n v="37"/>
    <x v="184"/>
    <x v="1028"/>
    <n v="1258.74"/>
    <n v="0.54"/>
    <x v="2"/>
    <x v="117"/>
  </r>
  <r>
    <x v="5"/>
    <n v="1185732"/>
    <x v="335"/>
    <x v="4"/>
    <x v="31"/>
    <x v="34"/>
    <x v="4"/>
    <n v="46"/>
    <x v="41"/>
    <x v="1049"/>
    <n v="1586.9999999999998"/>
    <n v="0.45999999999999996"/>
    <x v="2"/>
    <x v="89"/>
  </r>
  <r>
    <x v="5"/>
    <n v="1185732"/>
    <x v="335"/>
    <x v="4"/>
    <x v="31"/>
    <x v="34"/>
    <x v="5"/>
    <n v="50"/>
    <x v="202"/>
    <x v="1301"/>
    <n v="3105"/>
    <n v="0.54"/>
    <x v="2"/>
    <x v="100"/>
  </r>
  <r>
    <x v="5"/>
    <n v="1185732"/>
    <x v="367"/>
    <x v="4"/>
    <x v="31"/>
    <x v="34"/>
    <x v="0"/>
    <n v="46"/>
    <x v="212"/>
    <x v="1308"/>
    <n v="4148.2800000000007"/>
    <n v="0.54"/>
    <x v="2"/>
    <x v="89"/>
  </r>
  <r>
    <x v="5"/>
    <n v="1185732"/>
    <x v="367"/>
    <x v="4"/>
    <x v="31"/>
    <x v="34"/>
    <x v="1"/>
    <n v="41"/>
    <x v="250"/>
    <x v="2421"/>
    <n v="1753.57"/>
    <n v="0.47"/>
    <x v="2"/>
    <x v="87"/>
  </r>
  <r>
    <x v="5"/>
    <n v="1185732"/>
    <x v="367"/>
    <x v="4"/>
    <x v="31"/>
    <x v="34"/>
    <x v="2"/>
    <n v="36"/>
    <x v="232"/>
    <x v="1477"/>
    <n v="1555.2"/>
    <n v="0.54"/>
    <x v="2"/>
    <x v="86"/>
  </r>
  <r>
    <x v="5"/>
    <n v="1185732"/>
    <x v="367"/>
    <x v="4"/>
    <x v="31"/>
    <x v="34"/>
    <x v="3"/>
    <n v="38"/>
    <x v="41"/>
    <x v="1027"/>
    <n v="1425"/>
    <n v="0.5"/>
    <x v="2"/>
    <x v="115"/>
  </r>
  <r>
    <x v="5"/>
    <n v="1185732"/>
    <x v="367"/>
    <x v="4"/>
    <x v="31"/>
    <x v="34"/>
    <x v="4"/>
    <n v="49"/>
    <x v="188"/>
    <x v="1007"/>
    <n v="1560.6499999999999"/>
    <n v="0.49"/>
    <x v="2"/>
    <x v="98"/>
  </r>
  <r>
    <x v="5"/>
    <n v="1185732"/>
    <x v="367"/>
    <x v="4"/>
    <x v="31"/>
    <x v="34"/>
    <x v="5"/>
    <n v="51"/>
    <x v="196"/>
    <x v="2281"/>
    <n v="3304.8"/>
    <n v="0.54"/>
    <x v="2"/>
    <x v="109"/>
  </r>
  <r>
    <x v="5"/>
    <n v="1185732"/>
    <x v="399"/>
    <x v="4"/>
    <x v="31"/>
    <x v="34"/>
    <x v="0"/>
    <n v="48"/>
    <x v="251"/>
    <x v="1925"/>
    <n v="3485.28"/>
    <n v="0.53"/>
    <x v="2"/>
    <x v="92"/>
  </r>
  <r>
    <x v="5"/>
    <n v="1185732"/>
    <x v="399"/>
    <x v="4"/>
    <x v="31"/>
    <x v="34"/>
    <x v="1"/>
    <n v="44"/>
    <x v="198"/>
    <x v="1771"/>
    <n v="2026.6399999999999"/>
    <n v="0.49"/>
    <x v="2"/>
    <x v="90"/>
  </r>
  <r>
    <x v="5"/>
    <n v="1185732"/>
    <x v="399"/>
    <x v="4"/>
    <x v="31"/>
    <x v="34"/>
    <x v="2"/>
    <n v="33"/>
    <x v="188"/>
    <x v="1410"/>
    <n v="1136.8500000000001"/>
    <n v="0.53"/>
    <x v="2"/>
    <x v="112"/>
  </r>
  <r>
    <x v="5"/>
    <n v="1185732"/>
    <x v="399"/>
    <x v="4"/>
    <x v="31"/>
    <x v="34"/>
    <x v="3"/>
    <n v="32"/>
    <x v="190"/>
    <x v="2100"/>
    <n v="881.28"/>
    <n v="0.51"/>
    <x v="2"/>
    <x v="114"/>
  </r>
  <r>
    <x v="5"/>
    <n v="1185732"/>
    <x v="399"/>
    <x v="4"/>
    <x v="31"/>
    <x v="34"/>
    <x v="4"/>
    <n v="43"/>
    <x v="208"/>
    <x v="1248"/>
    <n v="1172.1799999999998"/>
    <n v="0.47"/>
    <x v="2"/>
    <x v="94"/>
  </r>
  <r>
    <x v="5"/>
    <n v="1185732"/>
    <x v="399"/>
    <x v="4"/>
    <x v="31"/>
    <x v="34"/>
    <x v="5"/>
    <n v="49"/>
    <x v="238"/>
    <x v="2260"/>
    <n v="1885.52"/>
    <n v="0.52"/>
    <x v="2"/>
    <x v="98"/>
  </r>
  <r>
    <x v="5"/>
    <n v="1185732"/>
    <x v="428"/>
    <x v="4"/>
    <x v="31"/>
    <x v="34"/>
    <x v="0"/>
    <n v="53"/>
    <x v="214"/>
    <x v="2422"/>
    <n v="3672.9"/>
    <n v="0.55000000000000004"/>
    <x v="2"/>
    <x v="102"/>
  </r>
  <r>
    <x v="5"/>
    <n v="1185732"/>
    <x v="428"/>
    <x v="4"/>
    <x v="31"/>
    <x v="34"/>
    <x v="1"/>
    <n v="41"/>
    <x v="170"/>
    <x v="2423"/>
    <n v="1701.5"/>
    <n v="0.5"/>
    <x v="2"/>
    <x v="87"/>
  </r>
  <r>
    <x v="5"/>
    <n v="1185732"/>
    <x v="428"/>
    <x v="4"/>
    <x v="31"/>
    <x v="34"/>
    <x v="2"/>
    <n v="43"/>
    <x v="172"/>
    <x v="2424"/>
    <n v="1091.3400000000001"/>
    <n v="0.54"/>
    <x v="2"/>
    <x v="94"/>
  </r>
  <r>
    <x v="5"/>
    <n v="1185732"/>
    <x v="428"/>
    <x v="4"/>
    <x v="31"/>
    <x v="34"/>
    <x v="3"/>
    <n v="41"/>
    <x v="186"/>
    <x v="2425"/>
    <n v="895.44"/>
    <n v="0.52"/>
    <x v="2"/>
    <x v="87"/>
  </r>
  <r>
    <x v="5"/>
    <n v="1185732"/>
    <x v="428"/>
    <x v="4"/>
    <x v="31"/>
    <x v="34"/>
    <x v="4"/>
    <n v="53"/>
    <x v="207"/>
    <x v="1163"/>
    <n v="1064.77"/>
    <n v="0.49"/>
    <x v="2"/>
    <x v="102"/>
  </r>
  <r>
    <x v="5"/>
    <n v="1185732"/>
    <x v="428"/>
    <x v="4"/>
    <x v="31"/>
    <x v="34"/>
    <x v="5"/>
    <n v="53"/>
    <x v="170"/>
    <x v="2426"/>
    <n v="2199.5"/>
    <n v="0.5"/>
    <x v="2"/>
    <x v="102"/>
  </r>
  <r>
    <x v="5"/>
    <n v="1185732"/>
    <x v="459"/>
    <x v="4"/>
    <x v="31"/>
    <x v="34"/>
    <x v="0"/>
    <n v="48"/>
    <x v="248"/>
    <x v="1102"/>
    <n v="3070.08"/>
    <n v="0.52"/>
    <x v="2"/>
    <x v="92"/>
  </r>
  <r>
    <x v="5"/>
    <n v="1185732"/>
    <x v="459"/>
    <x v="4"/>
    <x v="31"/>
    <x v="34"/>
    <x v="1"/>
    <n v="39"/>
    <x v="249"/>
    <x v="1482"/>
    <n v="1319.76"/>
    <n v="0.47"/>
    <x v="2"/>
    <x v="93"/>
  </r>
  <r>
    <x v="5"/>
    <n v="1185732"/>
    <x v="459"/>
    <x v="4"/>
    <x v="31"/>
    <x v="34"/>
    <x v="2"/>
    <n v="41"/>
    <x v="282"/>
    <x v="2021"/>
    <n v="1191.8700000000001"/>
    <n v="0.51"/>
    <x v="2"/>
    <x v="87"/>
  </r>
  <r>
    <x v="0"/>
    <n v="1185732"/>
    <x v="459"/>
    <x v="4"/>
    <x v="31"/>
    <x v="34"/>
    <x v="3"/>
    <n v="52"/>
    <x v="239"/>
    <x v="1704"/>
    <n v="1352"/>
    <n v="0.5"/>
    <x v="2"/>
    <x v="107"/>
  </r>
  <r>
    <x v="0"/>
    <n v="1185732"/>
    <x v="459"/>
    <x v="4"/>
    <x v="31"/>
    <x v="34"/>
    <x v="4"/>
    <n v="59"/>
    <x v="206"/>
    <x v="2427"/>
    <n v="1500.96"/>
    <n v="0.48"/>
    <x v="2"/>
    <x v="95"/>
  </r>
  <r>
    <x v="0"/>
    <n v="1185732"/>
    <x v="459"/>
    <x v="4"/>
    <x v="31"/>
    <x v="34"/>
    <x v="5"/>
    <n v="66"/>
    <x v="232"/>
    <x v="1481"/>
    <n v="2851.2000000000003"/>
    <n v="0.54"/>
    <x v="2"/>
    <x v="108"/>
  </r>
  <r>
    <x v="0"/>
    <n v="1185732"/>
    <x v="488"/>
    <x v="4"/>
    <x v="31"/>
    <x v="34"/>
    <x v="0"/>
    <n v="59"/>
    <x v="174"/>
    <x v="2428"/>
    <n v="5127.1000000000004"/>
    <n v="0.55000000000000004"/>
    <x v="2"/>
    <x v="95"/>
  </r>
  <r>
    <x v="0"/>
    <n v="1185732"/>
    <x v="488"/>
    <x v="4"/>
    <x v="31"/>
    <x v="34"/>
    <x v="1"/>
    <n v="52"/>
    <x v="230"/>
    <x v="2072"/>
    <n v="2446.08"/>
    <n v="0.48"/>
    <x v="2"/>
    <x v="107"/>
  </r>
  <r>
    <x v="0"/>
    <n v="1185732"/>
    <x v="488"/>
    <x v="4"/>
    <x v="31"/>
    <x v="34"/>
    <x v="2"/>
    <n v="51"/>
    <x v="238"/>
    <x v="2429"/>
    <n v="2075.7000000000003"/>
    <n v="0.55000000000000004"/>
    <x v="2"/>
    <x v="109"/>
  </r>
  <r>
    <x v="0"/>
    <n v="1185732"/>
    <x v="488"/>
    <x v="4"/>
    <x v="31"/>
    <x v="34"/>
    <x v="3"/>
    <n v="49"/>
    <x v="181"/>
    <x v="2165"/>
    <n v="1765.96"/>
    <n v="0.53"/>
    <x v="2"/>
    <x v="98"/>
  </r>
  <r>
    <x v="0"/>
    <n v="1185732"/>
    <x v="488"/>
    <x v="4"/>
    <x v="31"/>
    <x v="34"/>
    <x v="4"/>
    <n v="54"/>
    <x v="181"/>
    <x v="1821"/>
    <n v="1725.84"/>
    <n v="0.47"/>
    <x v="2"/>
    <x v="99"/>
  </r>
  <r>
    <x v="0"/>
    <n v="1185732"/>
    <x v="488"/>
    <x v="4"/>
    <x v="31"/>
    <x v="34"/>
    <x v="5"/>
    <n v="64"/>
    <x v="230"/>
    <x v="1154"/>
    <n v="3324.1600000000003"/>
    <n v="0.53"/>
    <x v="2"/>
    <x v="101"/>
  </r>
  <r>
    <x v="0"/>
    <n v="1185732"/>
    <x v="184"/>
    <x v="4"/>
    <x v="31"/>
    <x v="34"/>
    <x v="0"/>
    <n v="29"/>
    <x v="133"/>
    <x v="1558"/>
    <n v="2959.7400000000002"/>
    <n v="0.54"/>
    <x v="2"/>
    <x v="116"/>
  </r>
  <r>
    <x v="0"/>
    <n v="1185732"/>
    <x v="184"/>
    <x v="4"/>
    <x v="31"/>
    <x v="34"/>
    <x v="1"/>
    <n v="29"/>
    <x v="213"/>
    <x v="2337"/>
    <n v="1853.1"/>
    <n v="0.44999999999999996"/>
    <x v="2"/>
    <x v="116"/>
  </r>
  <r>
    <x v="0"/>
    <n v="1185732"/>
    <x v="184"/>
    <x v="4"/>
    <x v="31"/>
    <x v="34"/>
    <x v="2"/>
    <n v="18"/>
    <x v="174"/>
    <x v="2430"/>
    <n v="1564.2"/>
    <n v="0.55000000000000004"/>
    <x v="2"/>
    <x v="129"/>
  </r>
  <r>
    <x v="0"/>
    <n v="1185732"/>
    <x v="184"/>
    <x v="4"/>
    <x v="31"/>
    <x v="34"/>
    <x v="3"/>
    <n v="23"/>
    <x v="253"/>
    <x v="2431"/>
    <n v="1231.19"/>
    <n v="0.53"/>
    <x v="2"/>
    <x v="113"/>
  </r>
  <r>
    <x v="0"/>
    <n v="1185732"/>
    <x v="184"/>
    <x v="4"/>
    <x v="31"/>
    <x v="34"/>
    <x v="4"/>
    <n v="38"/>
    <x v="202"/>
    <x v="1819"/>
    <n v="2097.6"/>
    <n v="0.48"/>
    <x v="2"/>
    <x v="115"/>
  </r>
  <r>
    <x v="0"/>
    <n v="1185732"/>
    <x v="184"/>
    <x v="4"/>
    <x v="31"/>
    <x v="34"/>
    <x v="5"/>
    <n v="29"/>
    <x v="174"/>
    <x v="1649"/>
    <n v="2840.84"/>
    <n v="0.62"/>
    <x v="2"/>
    <x v="116"/>
  </r>
  <r>
    <x v="0"/>
    <n v="1185732"/>
    <x v="213"/>
    <x v="4"/>
    <x v="31"/>
    <x v="34"/>
    <x v="0"/>
    <n v="28"/>
    <x v="37"/>
    <x v="848"/>
    <n v="3276"/>
    <n v="0.52"/>
    <x v="2"/>
    <x v="128"/>
  </r>
  <r>
    <x v="0"/>
    <n v="1185732"/>
    <x v="213"/>
    <x v="4"/>
    <x v="31"/>
    <x v="34"/>
    <x v="1"/>
    <n v="27"/>
    <x v="162"/>
    <x v="1008"/>
    <n v="1373.76"/>
    <n v="0.48"/>
    <x v="2"/>
    <x v="118"/>
  </r>
  <r>
    <x v="0"/>
    <n v="1185732"/>
    <x v="213"/>
    <x v="4"/>
    <x v="31"/>
    <x v="34"/>
    <x v="2"/>
    <n v="18"/>
    <x v="168"/>
    <x v="2432"/>
    <n v="1227.6000000000001"/>
    <n v="0.55000000000000004"/>
    <x v="2"/>
    <x v="129"/>
  </r>
  <r>
    <x v="0"/>
    <n v="1185732"/>
    <x v="213"/>
    <x v="1"/>
    <x v="32"/>
    <x v="35"/>
    <x v="3"/>
    <n v="25"/>
    <x v="250"/>
    <x v="2433"/>
    <n v="1137.5"/>
    <n v="0.5"/>
    <x v="2"/>
    <x v="130"/>
  </r>
  <r>
    <x v="0"/>
    <n v="1185732"/>
    <x v="213"/>
    <x v="1"/>
    <x v="32"/>
    <x v="35"/>
    <x v="4"/>
    <n v="39"/>
    <x v="243"/>
    <x v="1297"/>
    <n v="1937.5199999999998"/>
    <n v="0.45999999999999996"/>
    <x v="2"/>
    <x v="93"/>
  </r>
  <r>
    <x v="0"/>
    <n v="1185732"/>
    <x v="213"/>
    <x v="1"/>
    <x v="32"/>
    <x v="35"/>
    <x v="5"/>
    <n v="24"/>
    <x v="35"/>
    <x v="2434"/>
    <n v="1800"/>
    <n v="0.6"/>
    <x v="2"/>
    <x v="110"/>
  </r>
  <r>
    <x v="0"/>
    <n v="1185732"/>
    <x v="221"/>
    <x v="1"/>
    <x v="32"/>
    <x v="35"/>
    <x v="0"/>
    <n v="23"/>
    <x v="283"/>
    <x v="2435"/>
    <n v="2365.5500000000002"/>
    <n v="0.55000000000000004"/>
    <x v="2"/>
    <x v="113"/>
  </r>
  <r>
    <x v="0"/>
    <n v="1185732"/>
    <x v="221"/>
    <x v="1"/>
    <x v="32"/>
    <x v="35"/>
    <x v="1"/>
    <n v="24"/>
    <x v="38"/>
    <x v="2436"/>
    <n v="1128"/>
    <n v="0.47"/>
    <x v="2"/>
    <x v="110"/>
  </r>
  <r>
    <x v="0"/>
    <n v="1185732"/>
    <x v="221"/>
    <x v="1"/>
    <x v="32"/>
    <x v="35"/>
    <x v="2"/>
    <n v="14"/>
    <x v="209"/>
    <x v="1565"/>
    <n v="949.76"/>
    <n v="0.53"/>
    <x v="2"/>
    <x v="146"/>
  </r>
  <r>
    <x v="0"/>
    <n v="1185732"/>
    <x v="221"/>
    <x v="1"/>
    <x v="32"/>
    <x v="35"/>
    <x v="3"/>
    <n v="19"/>
    <x v="232"/>
    <x v="2437"/>
    <n v="790.4"/>
    <n v="0.52"/>
    <x v="2"/>
    <x v="131"/>
  </r>
  <r>
    <x v="0"/>
    <n v="1185732"/>
    <x v="221"/>
    <x v="1"/>
    <x v="32"/>
    <x v="35"/>
    <x v="4"/>
    <n v="32"/>
    <x v="194"/>
    <x v="1138"/>
    <n v="1192.32"/>
    <n v="0.45999999999999996"/>
    <x v="2"/>
    <x v="114"/>
  </r>
  <r>
    <x v="0"/>
    <n v="1185732"/>
    <x v="221"/>
    <x v="1"/>
    <x v="32"/>
    <x v="35"/>
    <x v="5"/>
    <n v="24"/>
    <x v="248"/>
    <x v="2438"/>
    <n v="1830.24"/>
    <n v="0.62"/>
    <x v="2"/>
    <x v="110"/>
  </r>
  <r>
    <x v="0"/>
    <n v="1185732"/>
    <x v="240"/>
    <x v="1"/>
    <x v="32"/>
    <x v="35"/>
    <x v="0"/>
    <n v="23"/>
    <x v="138"/>
    <x v="2336"/>
    <n v="2098.98"/>
    <n v="0.54"/>
    <x v="2"/>
    <x v="113"/>
  </r>
  <r>
    <x v="0"/>
    <n v="1185732"/>
    <x v="240"/>
    <x v="1"/>
    <x v="32"/>
    <x v="35"/>
    <x v="1"/>
    <n v="23"/>
    <x v="245"/>
    <x v="2439"/>
    <n v="1253.5"/>
    <n v="0.5"/>
    <x v="2"/>
    <x v="113"/>
  </r>
  <r>
    <x v="0"/>
    <n v="1185732"/>
    <x v="240"/>
    <x v="1"/>
    <x v="32"/>
    <x v="35"/>
    <x v="2"/>
    <n v="14"/>
    <x v="253"/>
    <x v="2440"/>
    <n v="777.7"/>
    <n v="0.55000000000000004"/>
    <x v="2"/>
    <x v="146"/>
  </r>
  <r>
    <x v="0"/>
    <n v="1185732"/>
    <x v="240"/>
    <x v="1"/>
    <x v="32"/>
    <x v="35"/>
    <x v="3"/>
    <n v="19"/>
    <x v="41"/>
    <x v="2441"/>
    <n v="741"/>
    <n v="0.52"/>
    <x v="2"/>
    <x v="131"/>
  </r>
  <r>
    <x v="0"/>
    <n v="1185732"/>
    <x v="240"/>
    <x v="1"/>
    <x v="32"/>
    <x v="35"/>
    <x v="4"/>
    <n v="38"/>
    <x v="194"/>
    <x v="1068"/>
    <n v="1477.44"/>
    <n v="0.48"/>
    <x v="2"/>
    <x v="115"/>
  </r>
  <r>
    <x v="0"/>
    <n v="1185732"/>
    <x v="240"/>
    <x v="1"/>
    <x v="32"/>
    <x v="35"/>
    <x v="5"/>
    <n v="28"/>
    <x v="168"/>
    <x v="1524"/>
    <n v="2117.92"/>
    <n v="0.61"/>
    <x v="2"/>
    <x v="128"/>
  </r>
  <r>
    <x v="0"/>
    <n v="1185732"/>
    <x v="269"/>
    <x v="1"/>
    <x v="32"/>
    <x v="35"/>
    <x v="0"/>
    <n v="39"/>
    <x v="145"/>
    <x v="2442"/>
    <n v="4161.3"/>
    <n v="0.55000000000000004"/>
    <x v="2"/>
    <x v="93"/>
  </r>
  <r>
    <x v="0"/>
    <n v="1185732"/>
    <x v="269"/>
    <x v="1"/>
    <x v="32"/>
    <x v="35"/>
    <x v="1"/>
    <n v="37"/>
    <x v="165"/>
    <x v="1909"/>
    <n v="2181.1499999999996"/>
    <n v="0.44999999999999996"/>
    <x v="2"/>
    <x v="117"/>
  </r>
  <r>
    <x v="0"/>
    <n v="1185732"/>
    <x v="269"/>
    <x v="1"/>
    <x v="32"/>
    <x v="35"/>
    <x v="2"/>
    <n v="33"/>
    <x v="164"/>
    <x v="1913"/>
    <n v="2120.58"/>
    <n v="0.54"/>
    <x v="2"/>
    <x v="112"/>
  </r>
  <r>
    <x v="0"/>
    <n v="1185732"/>
    <x v="269"/>
    <x v="1"/>
    <x v="32"/>
    <x v="35"/>
    <x v="3"/>
    <n v="33"/>
    <x v="253"/>
    <x v="1525"/>
    <n v="1699.83"/>
    <n v="0.51"/>
    <x v="2"/>
    <x v="112"/>
  </r>
  <r>
    <x v="0"/>
    <n v="1185732"/>
    <x v="269"/>
    <x v="1"/>
    <x v="32"/>
    <x v="35"/>
    <x v="4"/>
    <n v="41"/>
    <x v="210"/>
    <x v="1192"/>
    <n v="2235.3199999999997"/>
    <n v="0.47"/>
    <x v="2"/>
    <x v="87"/>
  </r>
  <r>
    <x v="0"/>
    <n v="1185732"/>
    <x v="269"/>
    <x v="1"/>
    <x v="32"/>
    <x v="35"/>
    <x v="5"/>
    <n v="47"/>
    <x v="150"/>
    <x v="1928"/>
    <n v="4211.2"/>
    <n v="0.64"/>
    <x v="2"/>
    <x v="85"/>
  </r>
  <r>
    <x v="0"/>
    <n v="1185732"/>
    <x v="302"/>
    <x v="1"/>
    <x v="32"/>
    <x v="35"/>
    <x v="0"/>
    <n v="44"/>
    <x v="124"/>
    <x v="889"/>
    <n v="4804.8"/>
    <n v="0.52"/>
    <x v="2"/>
    <x v="90"/>
  </r>
  <r>
    <x v="0"/>
    <n v="1185732"/>
    <x v="302"/>
    <x v="1"/>
    <x v="32"/>
    <x v="35"/>
    <x v="1"/>
    <n v="37"/>
    <x v="35"/>
    <x v="2443"/>
    <n v="2173.75"/>
    <n v="0.47"/>
    <x v="2"/>
    <x v="117"/>
  </r>
  <r>
    <x v="0"/>
    <n v="1185732"/>
    <x v="302"/>
    <x v="1"/>
    <x v="32"/>
    <x v="35"/>
    <x v="2"/>
    <n v="41"/>
    <x v="231"/>
    <x v="2444"/>
    <n v="3224.65"/>
    <n v="0.55000000000000004"/>
    <x v="2"/>
    <x v="87"/>
  </r>
  <r>
    <x v="0"/>
    <n v="1185732"/>
    <x v="302"/>
    <x v="1"/>
    <x v="32"/>
    <x v="35"/>
    <x v="3"/>
    <n v="43"/>
    <x v="236"/>
    <x v="2445"/>
    <n v="2515.5"/>
    <n v="0.5"/>
    <x v="2"/>
    <x v="94"/>
  </r>
  <r>
    <x v="0"/>
    <n v="1185732"/>
    <x v="302"/>
    <x v="1"/>
    <x v="32"/>
    <x v="35"/>
    <x v="4"/>
    <n v="57"/>
    <x v="192"/>
    <x v="2446"/>
    <n v="3462.7499999999995"/>
    <n v="0.44999999999999996"/>
    <x v="2"/>
    <x v="126"/>
  </r>
  <r>
    <x v="0"/>
    <n v="1185732"/>
    <x v="302"/>
    <x v="1"/>
    <x v="32"/>
    <x v="35"/>
    <x v="5"/>
    <n v="60"/>
    <x v="143"/>
    <x v="1347"/>
    <n v="7106.4"/>
    <n v="0.63"/>
    <x v="2"/>
    <x v="106"/>
  </r>
  <r>
    <x v="0"/>
    <n v="1185732"/>
    <x v="330"/>
    <x v="1"/>
    <x v="32"/>
    <x v="35"/>
    <x v="0"/>
    <n v="58"/>
    <x v="166"/>
    <x v="2447"/>
    <n v="6537.18"/>
    <n v="0.51"/>
    <x v="2"/>
    <x v="91"/>
  </r>
  <r>
    <x v="1"/>
    <n v="1185732"/>
    <x v="330"/>
    <x v="1"/>
    <x v="32"/>
    <x v="35"/>
    <x v="1"/>
    <n v="53"/>
    <x v="163"/>
    <x v="2448"/>
    <n v="3720.5999999999995"/>
    <n v="0.44999999999999996"/>
    <x v="2"/>
    <x v="102"/>
  </r>
  <r>
    <x v="1"/>
    <n v="1185732"/>
    <x v="330"/>
    <x v="1"/>
    <x v="32"/>
    <x v="35"/>
    <x v="2"/>
    <n v="48"/>
    <x v="213"/>
    <x v="2137"/>
    <n v="3408"/>
    <n v="0.5"/>
    <x v="2"/>
    <x v="92"/>
  </r>
  <r>
    <x v="1"/>
    <n v="1185732"/>
    <x v="330"/>
    <x v="1"/>
    <x v="32"/>
    <x v="35"/>
    <x v="3"/>
    <n v="48"/>
    <x v="168"/>
    <x v="2188"/>
    <n v="3154.56"/>
    <n v="0.53"/>
    <x v="2"/>
    <x v="92"/>
  </r>
  <r>
    <x v="1"/>
    <n v="1185732"/>
    <x v="330"/>
    <x v="1"/>
    <x v="32"/>
    <x v="35"/>
    <x v="4"/>
    <n v="59"/>
    <x v="42"/>
    <x v="1896"/>
    <n v="4248"/>
    <n v="0.48"/>
    <x v="2"/>
    <x v="95"/>
  </r>
  <r>
    <x v="1"/>
    <n v="1185732"/>
    <x v="330"/>
    <x v="1"/>
    <x v="32"/>
    <x v="35"/>
    <x v="5"/>
    <n v="61"/>
    <x v="129"/>
    <x v="2449"/>
    <n v="6548.96"/>
    <n v="0.61"/>
    <x v="2"/>
    <x v="103"/>
  </r>
  <r>
    <x v="1"/>
    <n v="1185732"/>
    <x v="362"/>
    <x v="1"/>
    <x v="32"/>
    <x v="35"/>
    <x v="0"/>
    <n v="56"/>
    <x v="102"/>
    <x v="755"/>
    <n v="6501.6"/>
    <n v="0.54"/>
    <x v="2"/>
    <x v="97"/>
  </r>
  <r>
    <x v="1"/>
    <n v="1185732"/>
    <x v="362"/>
    <x v="1"/>
    <x v="32"/>
    <x v="35"/>
    <x v="1"/>
    <n v="50"/>
    <x v="137"/>
    <x v="865"/>
    <n v="4032"/>
    <n v="0.48"/>
    <x v="2"/>
    <x v="100"/>
  </r>
  <r>
    <x v="1"/>
    <n v="1185732"/>
    <x v="362"/>
    <x v="1"/>
    <x v="32"/>
    <x v="35"/>
    <x v="2"/>
    <n v="48"/>
    <x v="135"/>
    <x v="822"/>
    <n v="3669.1200000000003"/>
    <n v="0.52"/>
    <x v="2"/>
    <x v="92"/>
  </r>
  <r>
    <x v="1"/>
    <n v="1185732"/>
    <x v="362"/>
    <x v="1"/>
    <x v="32"/>
    <x v="35"/>
    <x v="3"/>
    <n v="39"/>
    <x v="209"/>
    <x v="1952"/>
    <n v="2595.84"/>
    <n v="0.52"/>
    <x v="2"/>
    <x v="93"/>
  </r>
  <r>
    <x v="1"/>
    <n v="1185732"/>
    <x v="362"/>
    <x v="1"/>
    <x v="32"/>
    <x v="35"/>
    <x v="4"/>
    <n v="46"/>
    <x v="185"/>
    <x v="1133"/>
    <n v="2525.3999999999996"/>
    <n v="0.44999999999999996"/>
    <x v="2"/>
    <x v="89"/>
  </r>
  <r>
    <x v="1"/>
    <n v="1185732"/>
    <x v="362"/>
    <x v="1"/>
    <x v="32"/>
    <x v="35"/>
    <x v="5"/>
    <n v="53"/>
    <x v="138"/>
    <x v="2450"/>
    <n v="5822.05"/>
    <n v="0.65"/>
    <x v="2"/>
    <x v="102"/>
  </r>
  <r>
    <x v="1"/>
    <n v="1185732"/>
    <x v="392"/>
    <x v="1"/>
    <x v="32"/>
    <x v="35"/>
    <x v="0"/>
    <n v="47"/>
    <x v="126"/>
    <x v="1396"/>
    <n v="5152.1400000000003"/>
    <n v="0.54"/>
    <x v="2"/>
    <x v="85"/>
  </r>
  <r>
    <x v="1"/>
    <n v="1185732"/>
    <x v="392"/>
    <x v="1"/>
    <x v="32"/>
    <x v="35"/>
    <x v="1"/>
    <n v="42"/>
    <x v="135"/>
    <x v="817"/>
    <n v="2778.2999999999997"/>
    <n v="0.44999999999999996"/>
    <x v="2"/>
    <x v="119"/>
  </r>
  <r>
    <x v="1"/>
    <n v="1185732"/>
    <x v="392"/>
    <x v="1"/>
    <x v="32"/>
    <x v="35"/>
    <x v="2"/>
    <n v="19"/>
    <x v="248"/>
    <x v="2021"/>
    <n v="1168.5"/>
    <n v="0.5"/>
    <x v="2"/>
    <x v="131"/>
  </r>
  <r>
    <x v="1"/>
    <n v="1185732"/>
    <x v="392"/>
    <x v="1"/>
    <x v="32"/>
    <x v="35"/>
    <x v="3"/>
    <n v="19"/>
    <x v="38"/>
    <x v="2085"/>
    <n v="1045"/>
    <n v="0.55000000000000004"/>
    <x v="2"/>
    <x v="131"/>
  </r>
  <r>
    <x v="1"/>
    <n v="1185732"/>
    <x v="392"/>
    <x v="1"/>
    <x v="32"/>
    <x v="35"/>
    <x v="4"/>
    <n v="29"/>
    <x v="243"/>
    <x v="2451"/>
    <n v="1503.36"/>
    <n v="0.48"/>
    <x v="2"/>
    <x v="116"/>
  </r>
  <r>
    <x v="1"/>
    <n v="1185732"/>
    <x v="392"/>
    <x v="1"/>
    <x v="32"/>
    <x v="35"/>
    <x v="5"/>
    <n v="32"/>
    <x v="242"/>
    <x v="1784"/>
    <n v="2579.1999999999998"/>
    <n v="0.62"/>
    <x v="2"/>
    <x v="114"/>
  </r>
  <r>
    <x v="1"/>
    <n v="1185732"/>
    <x v="424"/>
    <x v="1"/>
    <x v="32"/>
    <x v="35"/>
    <x v="0"/>
    <n v="32"/>
    <x v="129"/>
    <x v="805"/>
    <n v="3041.28"/>
    <n v="0.54"/>
    <x v="2"/>
    <x v="114"/>
  </r>
  <r>
    <x v="1"/>
    <n v="1185732"/>
    <x v="424"/>
    <x v="1"/>
    <x v="32"/>
    <x v="35"/>
    <x v="1"/>
    <n v="25"/>
    <x v="57"/>
    <x v="2452"/>
    <n v="1631.2499999999998"/>
    <n v="0.44999999999999996"/>
    <x v="2"/>
    <x v="130"/>
  </r>
  <r>
    <x v="1"/>
    <n v="1185732"/>
    <x v="424"/>
    <x v="1"/>
    <x v="32"/>
    <x v="35"/>
    <x v="2"/>
    <n v="24"/>
    <x v="230"/>
    <x v="1045"/>
    <n v="1270.0800000000002"/>
    <n v="0.54"/>
    <x v="2"/>
    <x v="110"/>
  </r>
  <r>
    <x v="1"/>
    <n v="1185732"/>
    <x v="424"/>
    <x v="1"/>
    <x v="32"/>
    <x v="35"/>
    <x v="3"/>
    <n v="23"/>
    <x v="193"/>
    <x v="2453"/>
    <n v="1207.5"/>
    <n v="0.5"/>
    <x v="2"/>
    <x v="113"/>
  </r>
  <r>
    <x v="1"/>
    <n v="1185732"/>
    <x v="424"/>
    <x v="1"/>
    <x v="32"/>
    <x v="35"/>
    <x v="4"/>
    <n v="32"/>
    <x v="230"/>
    <x v="1620"/>
    <n v="1568"/>
    <n v="0.5"/>
    <x v="2"/>
    <x v="114"/>
  </r>
  <r>
    <x v="2"/>
    <n v="1185732"/>
    <x v="424"/>
    <x v="1"/>
    <x v="32"/>
    <x v="35"/>
    <x v="5"/>
    <n v="33"/>
    <x v="168"/>
    <x v="2454"/>
    <n v="2618.88"/>
    <n v="0.64"/>
    <x v="2"/>
    <x v="112"/>
  </r>
  <r>
    <x v="2"/>
    <n v="1185732"/>
    <x v="454"/>
    <x v="1"/>
    <x v="32"/>
    <x v="35"/>
    <x v="0"/>
    <n v="28"/>
    <x v="134"/>
    <x v="1622"/>
    <n v="2464.56"/>
    <n v="0.54"/>
    <x v="2"/>
    <x v="128"/>
  </r>
  <r>
    <x v="2"/>
    <n v="1185732"/>
    <x v="454"/>
    <x v="1"/>
    <x v="32"/>
    <x v="35"/>
    <x v="1"/>
    <n v="18"/>
    <x v="236"/>
    <x v="1015"/>
    <n v="947.69999999999993"/>
    <n v="0.44999999999999996"/>
    <x v="2"/>
    <x v="129"/>
  </r>
  <r>
    <x v="2"/>
    <n v="1185732"/>
    <x v="454"/>
    <x v="1"/>
    <x v="32"/>
    <x v="35"/>
    <x v="2"/>
    <n v="28"/>
    <x v="215"/>
    <x v="1609"/>
    <n v="1678.3200000000002"/>
    <n v="0.54"/>
    <x v="2"/>
    <x v="128"/>
  </r>
  <r>
    <x v="2"/>
    <n v="1185732"/>
    <x v="454"/>
    <x v="1"/>
    <x v="32"/>
    <x v="35"/>
    <x v="3"/>
    <n v="54"/>
    <x v="236"/>
    <x v="814"/>
    <n v="3348.54"/>
    <n v="0.53"/>
    <x v="2"/>
    <x v="99"/>
  </r>
  <r>
    <x v="2"/>
    <n v="1185732"/>
    <x v="454"/>
    <x v="1"/>
    <x v="32"/>
    <x v="35"/>
    <x v="4"/>
    <n v="71"/>
    <x v="248"/>
    <x v="841"/>
    <n v="3929.8499999999995"/>
    <n v="0.44999999999999996"/>
    <x v="2"/>
    <x v="132"/>
  </r>
  <r>
    <x v="2"/>
    <n v="1185732"/>
    <x v="454"/>
    <x v="1"/>
    <x v="32"/>
    <x v="35"/>
    <x v="5"/>
    <n v="68"/>
    <x v="174"/>
    <x v="2455"/>
    <n v="6553.84"/>
    <n v="0.61"/>
    <x v="2"/>
    <x v="105"/>
  </r>
  <r>
    <x v="2"/>
    <n v="1185732"/>
    <x v="483"/>
    <x v="1"/>
    <x v="32"/>
    <x v="35"/>
    <x v="0"/>
    <n v="68"/>
    <x v="145"/>
    <x v="2456"/>
    <n v="6991.76"/>
    <n v="0.53"/>
    <x v="2"/>
    <x v="105"/>
  </r>
  <r>
    <x v="2"/>
    <n v="1185732"/>
    <x v="483"/>
    <x v="1"/>
    <x v="32"/>
    <x v="35"/>
    <x v="1"/>
    <n v="58"/>
    <x v="155"/>
    <x v="878"/>
    <n v="4405.1000000000004"/>
    <n v="0.49"/>
    <x v="2"/>
    <x v="91"/>
  </r>
  <r>
    <x v="2"/>
    <n v="1185732"/>
    <x v="483"/>
    <x v="1"/>
    <x v="32"/>
    <x v="35"/>
    <x v="2"/>
    <n v="59"/>
    <x v="251"/>
    <x v="2457"/>
    <n v="4364.8200000000006"/>
    <n v="0.54"/>
    <x v="2"/>
    <x v="95"/>
  </r>
  <r>
    <x v="2"/>
    <n v="1185732"/>
    <x v="483"/>
    <x v="1"/>
    <x v="32"/>
    <x v="35"/>
    <x v="3"/>
    <n v="56"/>
    <x v="247"/>
    <x v="1512"/>
    <n v="3872.96"/>
    <n v="0.52"/>
    <x v="2"/>
    <x v="97"/>
  </r>
  <r>
    <x v="2"/>
    <n v="1185732"/>
    <x v="483"/>
    <x v="1"/>
    <x v="32"/>
    <x v="35"/>
    <x v="4"/>
    <n v="65"/>
    <x v="168"/>
    <x v="2282"/>
    <n v="4030"/>
    <n v="0.5"/>
    <x v="2"/>
    <x v="124"/>
  </r>
  <r>
    <x v="2"/>
    <n v="1185732"/>
    <x v="483"/>
    <x v="1"/>
    <x v="32"/>
    <x v="35"/>
    <x v="5"/>
    <n v="71"/>
    <x v="179"/>
    <x v="1957"/>
    <n v="6236.6399999999994"/>
    <n v="0.61"/>
    <x v="2"/>
    <x v="132"/>
  </r>
  <r>
    <x v="2"/>
    <n v="1197831"/>
    <x v="187"/>
    <x v="1"/>
    <x v="32"/>
    <x v="35"/>
    <x v="0"/>
    <n v="24"/>
    <x v="129"/>
    <x v="1529"/>
    <n v="2154.2400000000002"/>
    <n v="0.51"/>
    <x v="2"/>
    <x v="110"/>
  </r>
  <r>
    <x v="2"/>
    <n v="1197831"/>
    <x v="187"/>
    <x v="1"/>
    <x v="32"/>
    <x v="35"/>
    <x v="1"/>
    <n v="25"/>
    <x v="165"/>
    <x v="2458"/>
    <n v="1473.7499999999998"/>
    <n v="0.44999999999999996"/>
    <x v="2"/>
    <x v="130"/>
  </r>
  <r>
    <x v="2"/>
    <n v="1197831"/>
    <x v="187"/>
    <x v="1"/>
    <x v="32"/>
    <x v="35"/>
    <x v="2"/>
    <n v="14"/>
    <x v="236"/>
    <x v="2459"/>
    <n v="835.38"/>
    <n v="0.51"/>
    <x v="2"/>
    <x v="146"/>
  </r>
  <r>
    <x v="2"/>
    <n v="1197831"/>
    <x v="187"/>
    <x v="1"/>
    <x v="32"/>
    <x v="35"/>
    <x v="3"/>
    <n v="19"/>
    <x v="252"/>
    <x v="2460"/>
    <n v="785.46"/>
    <n v="0.53"/>
    <x v="2"/>
    <x v="131"/>
  </r>
  <r>
    <x v="2"/>
    <n v="1197831"/>
    <x v="187"/>
    <x v="1"/>
    <x v="32"/>
    <x v="35"/>
    <x v="4"/>
    <n v="34"/>
    <x v="60"/>
    <x v="2461"/>
    <n v="1550.3999999999999"/>
    <n v="0.48"/>
    <x v="2"/>
    <x v="111"/>
  </r>
  <r>
    <x v="2"/>
    <n v="1197831"/>
    <x v="187"/>
    <x v="1"/>
    <x v="32"/>
    <x v="35"/>
    <x v="5"/>
    <n v="23"/>
    <x v="185"/>
    <x v="1159"/>
    <n v="1459.1200000000001"/>
    <n v="0.52"/>
    <x v="2"/>
    <x v="113"/>
  </r>
  <r>
    <x v="2"/>
    <n v="1197831"/>
    <x v="695"/>
    <x v="1"/>
    <x v="32"/>
    <x v="35"/>
    <x v="0"/>
    <n v="24"/>
    <x v="133"/>
    <x v="2332"/>
    <n v="2313.36"/>
    <n v="0.51"/>
    <x v="2"/>
    <x v="110"/>
  </r>
  <r>
    <x v="2"/>
    <n v="1197831"/>
    <x v="695"/>
    <x v="1"/>
    <x v="32"/>
    <x v="35"/>
    <x v="1"/>
    <n v="24"/>
    <x v="193"/>
    <x v="2462"/>
    <n v="1134"/>
    <n v="0.44999999999999996"/>
    <x v="2"/>
    <x v="110"/>
  </r>
  <r>
    <x v="2"/>
    <n v="1197831"/>
    <x v="695"/>
    <x v="1"/>
    <x v="32"/>
    <x v="35"/>
    <x v="2"/>
    <n v="14"/>
    <x v="196"/>
    <x v="2023"/>
    <n v="840"/>
    <n v="0.5"/>
    <x v="2"/>
    <x v="146"/>
  </r>
  <r>
    <x v="1"/>
    <n v="1197831"/>
    <x v="695"/>
    <x v="1"/>
    <x v="33"/>
    <x v="36"/>
    <x v="3"/>
    <n v="18"/>
    <x v="227"/>
    <x v="2068"/>
    <n v="630"/>
    <n v="0.5"/>
    <x v="2"/>
    <x v="129"/>
  </r>
  <r>
    <x v="1"/>
    <n v="1197831"/>
    <x v="695"/>
    <x v="1"/>
    <x v="33"/>
    <x v="36"/>
    <x v="4"/>
    <n v="34"/>
    <x v="230"/>
    <x v="2165"/>
    <n v="1499.3999999999999"/>
    <n v="0.44999999999999996"/>
    <x v="2"/>
    <x v="111"/>
  </r>
  <r>
    <x v="1"/>
    <n v="1197831"/>
    <x v="695"/>
    <x v="1"/>
    <x v="33"/>
    <x v="36"/>
    <x v="5"/>
    <n v="19"/>
    <x v="202"/>
    <x v="2024"/>
    <n v="1179.9000000000001"/>
    <n v="0.54"/>
    <x v="2"/>
    <x v="131"/>
  </r>
  <r>
    <x v="1"/>
    <n v="1197831"/>
    <x v="224"/>
    <x v="1"/>
    <x v="33"/>
    <x v="36"/>
    <x v="0"/>
    <n v="18"/>
    <x v="141"/>
    <x v="2463"/>
    <n v="1726.74"/>
    <n v="0.53"/>
    <x v="2"/>
    <x v="129"/>
  </r>
  <r>
    <x v="1"/>
    <n v="1197831"/>
    <x v="224"/>
    <x v="1"/>
    <x v="33"/>
    <x v="36"/>
    <x v="1"/>
    <n v="20"/>
    <x v="230"/>
    <x v="2464"/>
    <n v="881.99999999999989"/>
    <n v="0.44999999999999996"/>
    <x v="2"/>
    <x v="127"/>
  </r>
  <r>
    <x v="1"/>
    <n v="1197831"/>
    <x v="224"/>
    <x v="1"/>
    <x v="33"/>
    <x v="36"/>
    <x v="2"/>
    <n v="10"/>
    <x v="246"/>
    <x v="1006"/>
    <n v="475.20000000000005"/>
    <n v="0.54"/>
    <x v="2"/>
    <x v="158"/>
  </r>
  <r>
    <x v="1"/>
    <n v="1197831"/>
    <x v="224"/>
    <x v="1"/>
    <x v="33"/>
    <x v="36"/>
    <x v="3"/>
    <n v="19"/>
    <x v="180"/>
    <x v="2465"/>
    <n v="592.80000000000007"/>
    <n v="0.52"/>
    <x v="2"/>
    <x v="131"/>
  </r>
  <r>
    <x v="1"/>
    <n v="1197831"/>
    <x v="224"/>
    <x v="1"/>
    <x v="33"/>
    <x v="36"/>
    <x v="4"/>
    <n v="32"/>
    <x v="188"/>
    <x v="1413"/>
    <n v="956.8"/>
    <n v="0.45999999999999996"/>
    <x v="2"/>
    <x v="114"/>
  </r>
  <r>
    <x v="1"/>
    <n v="1197831"/>
    <x v="224"/>
    <x v="1"/>
    <x v="33"/>
    <x v="36"/>
    <x v="5"/>
    <n v="24"/>
    <x v="240"/>
    <x v="2134"/>
    <n v="1248.48"/>
    <n v="0.51"/>
    <x v="2"/>
    <x v="110"/>
  </r>
  <r>
    <x v="1"/>
    <n v="1197831"/>
    <x v="243"/>
    <x v="1"/>
    <x v="33"/>
    <x v="36"/>
    <x v="0"/>
    <n v="23"/>
    <x v="132"/>
    <x v="1261"/>
    <n v="2161.08"/>
    <n v="0.54"/>
    <x v="2"/>
    <x v="113"/>
  </r>
  <r>
    <x v="1"/>
    <n v="1197831"/>
    <x v="243"/>
    <x v="1"/>
    <x v="33"/>
    <x v="36"/>
    <x v="1"/>
    <n v="24"/>
    <x v="194"/>
    <x v="1121"/>
    <n v="952.56"/>
    <n v="0.49"/>
    <x v="2"/>
    <x v="110"/>
  </r>
  <r>
    <x v="1"/>
    <n v="1197831"/>
    <x v="243"/>
    <x v="1"/>
    <x v="33"/>
    <x v="36"/>
    <x v="2"/>
    <n v="14"/>
    <x v="41"/>
    <x v="2041"/>
    <n v="546"/>
    <n v="0.52"/>
    <x v="2"/>
    <x v="146"/>
  </r>
  <r>
    <x v="1"/>
    <n v="1197831"/>
    <x v="243"/>
    <x v="1"/>
    <x v="33"/>
    <x v="36"/>
    <x v="3"/>
    <n v="20"/>
    <x v="184"/>
    <x v="2068"/>
    <n v="667.80000000000007"/>
    <n v="0.53"/>
    <x v="2"/>
    <x v="127"/>
  </r>
  <r>
    <x v="1"/>
    <n v="1197831"/>
    <x v="243"/>
    <x v="1"/>
    <x v="33"/>
    <x v="36"/>
    <x v="4"/>
    <n v="37"/>
    <x v="201"/>
    <x v="1446"/>
    <n v="1296.48"/>
    <n v="0.48"/>
    <x v="2"/>
    <x v="117"/>
  </r>
  <r>
    <x v="1"/>
    <n v="1197831"/>
    <x v="243"/>
    <x v="1"/>
    <x v="33"/>
    <x v="36"/>
    <x v="5"/>
    <n v="28"/>
    <x v="210"/>
    <x v="1973"/>
    <n v="1656.48"/>
    <n v="0.51"/>
    <x v="2"/>
    <x v="128"/>
  </r>
  <r>
    <x v="1"/>
    <n v="1197831"/>
    <x v="272"/>
    <x v="1"/>
    <x v="33"/>
    <x v="36"/>
    <x v="0"/>
    <n v="39"/>
    <x v="141"/>
    <x v="2466"/>
    <n v="3811.86"/>
    <n v="0.54"/>
    <x v="2"/>
    <x v="93"/>
  </r>
  <r>
    <x v="1"/>
    <n v="1197831"/>
    <x v="272"/>
    <x v="1"/>
    <x v="33"/>
    <x v="36"/>
    <x v="1"/>
    <n v="38"/>
    <x v="161"/>
    <x v="2206"/>
    <n v="2147"/>
    <n v="0.5"/>
    <x v="2"/>
    <x v="115"/>
  </r>
  <r>
    <x v="1"/>
    <n v="1197831"/>
    <x v="272"/>
    <x v="1"/>
    <x v="33"/>
    <x v="36"/>
    <x v="2"/>
    <n v="34"/>
    <x v="250"/>
    <x v="2467"/>
    <n v="1701.7"/>
    <n v="0.55000000000000004"/>
    <x v="2"/>
    <x v="111"/>
  </r>
  <r>
    <x v="1"/>
    <n v="1197831"/>
    <x v="272"/>
    <x v="1"/>
    <x v="33"/>
    <x v="36"/>
    <x v="3"/>
    <n v="34"/>
    <x v="252"/>
    <x v="2468"/>
    <n v="1405.5600000000002"/>
    <n v="0.53"/>
    <x v="2"/>
    <x v="111"/>
  </r>
  <r>
    <x v="1"/>
    <n v="1197831"/>
    <x v="272"/>
    <x v="1"/>
    <x v="33"/>
    <x v="36"/>
    <x v="4"/>
    <n v="42"/>
    <x v="211"/>
    <x v="2469"/>
    <n v="1677.8999999999999"/>
    <n v="0.47"/>
    <x v="2"/>
    <x v="119"/>
  </r>
  <r>
    <x v="1"/>
    <n v="1197831"/>
    <x v="272"/>
    <x v="1"/>
    <x v="33"/>
    <x v="36"/>
    <x v="5"/>
    <n v="44"/>
    <x v="215"/>
    <x v="1118"/>
    <n v="2686.2000000000003"/>
    <n v="0.55000000000000004"/>
    <x v="2"/>
    <x v="90"/>
  </r>
  <r>
    <x v="1"/>
    <n v="1197831"/>
    <x v="305"/>
    <x v="1"/>
    <x v="33"/>
    <x v="36"/>
    <x v="0"/>
    <n v="36"/>
    <x v="126"/>
    <x v="1205"/>
    <n v="3654"/>
    <n v="0.5"/>
    <x v="2"/>
    <x v="86"/>
  </r>
  <r>
    <x v="1"/>
    <n v="1197831"/>
    <x v="305"/>
    <x v="1"/>
    <x v="33"/>
    <x v="36"/>
    <x v="1"/>
    <n v="32"/>
    <x v="162"/>
    <x v="1723"/>
    <n v="1662.08"/>
    <n v="0.49"/>
    <x v="2"/>
    <x v="114"/>
  </r>
  <r>
    <x v="1"/>
    <n v="1197831"/>
    <x v="305"/>
    <x v="1"/>
    <x v="33"/>
    <x v="36"/>
    <x v="2"/>
    <n v="38"/>
    <x v="233"/>
    <x v="2470"/>
    <n v="2134.08"/>
    <n v="0.54"/>
    <x v="2"/>
    <x v="115"/>
  </r>
  <r>
    <x v="1"/>
    <n v="1197831"/>
    <x v="305"/>
    <x v="1"/>
    <x v="33"/>
    <x v="36"/>
    <x v="3"/>
    <n v="37"/>
    <x v="230"/>
    <x v="2260"/>
    <n v="1885.52"/>
    <n v="0.52"/>
    <x v="2"/>
    <x v="117"/>
  </r>
  <r>
    <x v="1"/>
    <n v="1197831"/>
    <x v="305"/>
    <x v="1"/>
    <x v="33"/>
    <x v="36"/>
    <x v="4"/>
    <n v="54"/>
    <x v="230"/>
    <x v="1442"/>
    <n v="2540.16"/>
    <n v="0.48"/>
    <x v="2"/>
    <x v="99"/>
  </r>
  <r>
    <x v="1"/>
    <n v="1197831"/>
    <x v="305"/>
    <x v="1"/>
    <x v="33"/>
    <x v="36"/>
    <x v="5"/>
    <n v="54"/>
    <x v="160"/>
    <x v="1143"/>
    <n v="4665.6000000000004"/>
    <n v="0.54"/>
    <x v="2"/>
    <x v="99"/>
  </r>
  <r>
    <x v="1"/>
    <n v="1197831"/>
    <x v="333"/>
    <x v="1"/>
    <x v="33"/>
    <x v="36"/>
    <x v="0"/>
    <n v="50"/>
    <x v="148"/>
    <x v="2471"/>
    <n v="5825"/>
    <n v="0.5"/>
    <x v="2"/>
    <x v="100"/>
  </r>
  <r>
    <x v="1"/>
    <n v="1197831"/>
    <x v="333"/>
    <x v="1"/>
    <x v="33"/>
    <x v="36"/>
    <x v="1"/>
    <n v="47"/>
    <x v="135"/>
    <x v="1094"/>
    <n v="3109.0499999999997"/>
    <n v="0.44999999999999996"/>
    <x v="2"/>
    <x v="85"/>
  </r>
  <r>
    <x v="1"/>
    <n v="1197831"/>
    <x v="333"/>
    <x v="1"/>
    <x v="33"/>
    <x v="36"/>
    <x v="2"/>
    <n v="43"/>
    <x v="214"/>
    <x v="2472"/>
    <n v="2763.18"/>
    <n v="0.51"/>
    <x v="2"/>
    <x v="94"/>
  </r>
  <r>
    <x v="1"/>
    <n v="1197831"/>
    <x v="333"/>
    <x v="1"/>
    <x v="33"/>
    <x v="36"/>
    <x v="3"/>
    <n v="41"/>
    <x v="210"/>
    <x v="1192"/>
    <n v="2568.2400000000002"/>
    <n v="0.54"/>
    <x v="2"/>
    <x v="87"/>
  </r>
  <r>
    <x v="1"/>
    <n v="1197831"/>
    <x v="333"/>
    <x v="1"/>
    <x v="33"/>
    <x v="36"/>
    <x v="4"/>
    <n v="55"/>
    <x v="164"/>
    <x v="2473"/>
    <n v="3207.0499999999997"/>
    <n v="0.49"/>
    <x v="2"/>
    <x v="88"/>
  </r>
  <r>
    <x v="1"/>
    <n v="1197831"/>
    <x v="333"/>
    <x v="1"/>
    <x v="33"/>
    <x v="36"/>
    <x v="5"/>
    <n v="63"/>
    <x v="42"/>
    <x v="1366"/>
    <n v="5103"/>
    <n v="0.54"/>
    <x v="2"/>
    <x v="121"/>
  </r>
  <r>
    <x v="1"/>
    <n v="1197831"/>
    <x v="365"/>
    <x v="1"/>
    <x v="33"/>
    <x v="36"/>
    <x v="0"/>
    <n v="55"/>
    <x v="124"/>
    <x v="1885"/>
    <n v="6237"/>
    <n v="0.54"/>
    <x v="2"/>
    <x v="88"/>
  </r>
  <r>
    <x v="1"/>
    <n v="1197831"/>
    <x v="365"/>
    <x v="1"/>
    <x v="33"/>
    <x v="36"/>
    <x v="1"/>
    <n v="50"/>
    <x v="152"/>
    <x v="2474"/>
    <n v="3648"/>
    <n v="0.48"/>
    <x v="2"/>
    <x v="100"/>
  </r>
  <r>
    <x v="1"/>
    <n v="1197831"/>
    <x v="365"/>
    <x v="1"/>
    <x v="33"/>
    <x v="36"/>
    <x v="2"/>
    <n v="47"/>
    <x v="214"/>
    <x v="1911"/>
    <n v="3079.44"/>
    <n v="0.52"/>
    <x v="2"/>
    <x v="85"/>
  </r>
  <r>
    <x v="1"/>
    <n v="1197831"/>
    <x v="365"/>
    <x v="1"/>
    <x v="33"/>
    <x v="36"/>
    <x v="3"/>
    <n v="39"/>
    <x v="233"/>
    <x v="1519"/>
    <n v="2028"/>
    <n v="0.5"/>
    <x v="2"/>
    <x v="93"/>
  </r>
  <r>
    <x v="1"/>
    <n v="1197831"/>
    <x v="365"/>
    <x v="1"/>
    <x v="33"/>
    <x v="36"/>
    <x v="4"/>
    <n v="48"/>
    <x v="161"/>
    <x v="2475"/>
    <n v="2657.7599999999998"/>
    <n v="0.49"/>
    <x v="2"/>
    <x v="92"/>
  </r>
  <r>
    <x v="1"/>
    <n v="1197831"/>
    <x v="365"/>
    <x v="1"/>
    <x v="33"/>
    <x v="36"/>
    <x v="5"/>
    <n v="50"/>
    <x v="231"/>
    <x v="1516"/>
    <n v="3718"/>
    <n v="0.52"/>
    <x v="2"/>
    <x v="100"/>
  </r>
  <r>
    <x v="1"/>
    <n v="1197831"/>
    <x v="395"/>
    <x v="1"/>
    <x v="33"/>
    <x v="36"/>
    <x v="0"/>
    <n v="48"/>
    <x v="131"/>
    <x v="2321"/>
    <n v="4542.72"/>
    <n v="0.52"/>
    <x v="2"/>
    <x v="92"/>
  </r>
  <r>
    <x v="1"/>
    <n v="1197831"/>
    <x v="395"/>
    <x v="1"/>
    <x v="33"/>
    <x v="36"/>
    <x v="1"/>
    <n v="39"/>
    <x v="214"/>
    <x v="1502"/>
    <n v="2358.7199999999998"/>
    <n v="0.48"/>
    <x v="2"/>
    <x v="93"/>
  </r>
  <r>
    <x v="1"/>
    <n v="1197831"/>
    <x v="395"/>
    <x v="1"/>
    <x v="33"/>
    <x v="36"/>
    <x v="2"/>
    <n v="14"/>
    <x v="246"/>
    <x v="2476"/>
    <n v="640.64"/>
    <n v="0.52"/>
    <x v="2"/>
    <x v="146"/>
  </r>
  <r>
    <x v="1"/>
    <n v="1197831"/>
    <x v="395"/>
    <x v="1"/>
    <x v="33"/>
    <x v="36"/>
    <x v="3"/>
    <n v="14"/>
    <x v="246"/>
    <x v="2476"/>
    <n v="640.64"/>
    <n v="0.52"/>
    <x v="2"/>
    <x v="146"/>
  </r>
  <r>
    <x v="1"/>
    <n v="1197831"/>
    <x v="395"/>
    <x v="1"/>
    <x v="33"/>
    <x v="36"/>
    <x v="4"/>
    <n v="23"/>
    <x v="198"/>
    <x v="2477"/>
    <n v="1081"/>
    <n v="0.5"/>
    <x v="2"/>
    <x v="113"/>
  </r>
  <r>
    <x v="1"/>
    <n v="1197831"/>
    <x v="395"/>
    <x v="1"/>
    <x v="33"/>
    <x v="36"/>
    <x v="5"/>
    <n v="29"/>
    <x v="164"/>
    <x v="2203"/>
    <n v="1863.5400000000002"/>
    <n v="0.54"/>
    <x v="2"/>
    <x v="116"/>
  </r>
  <r>
    <x v="1"/>
    <n v="1197831"/>
    <x v="427"/>
    <x v="1"/>
    <x v="33"/>
    <x v="36"/>
    <x v="0"/>
    <n v="27"/>
    <x v="42"/>
    <x v="1156"/>
    <n v="2025"/>
    <n v="0.5"/>
    <x v="2"/>
    <x v="118"/>
  </r>
  <r>
    <x v="1"/>
    <n v="1197831"/>
    <x v="427"/>
    <x v="1"/>
    <x v="33"/>
    <x v="36"/>
    <x v="1"/>
    <n v="19"/>
    <x v="162"/>
    <x v="2377"/>
    <n v="906.3"/>
    <n v="0.44999999999999996"/>
    <x v="2"/>
    <x v="131"/>
  </r>
  <r>
    <x v="1"/>
    <n v="1197831"/>
    <x v="427"/>
    <x v="1"/>
    <x v="33"/>
    <x v="36"/>
    <x v="2"/>
    <n v="19"/>
    <x v="252"/>
    <x v="2460"/>
    <n v="741"/>
    <n v="0.5"/>
    <x v="2"/>
    <x v="131"/>
  </r>
  <r>
    <x v="1"/>
    <n v="1197831"/>
    <x v="427"/>
    <x v="1"/>
    <x v="33"/>
    <x v="36"/>
    <x v="3"/>
    <n v="19"/>
    <x v="249"/>
    <x v="1457"/>
    <n v="725.04000000000008"/>
    <n v="0.53"/>
    <x v="2"/>
    <x v="131"/>
  </r>
  <r>
    <x v="1"/>
    <n v="1197831"/>
    <x v="427"/>
    <x v="1"/>
    <x v="33"/>
    <x v="36"/>
    <x v="4"/>
    <n v="27"/>
    <x v="170"/>
    <x v="2478"/>
    <n v="1053.27"/>
    <n v="0.47"/>
    <x v="2"/>
    <x v="118"/>
  </r>
  <r>
    <x v="3"/>
    <n v="1197831"/>
    <x v="427"/>
    <x v="1"/>
    <x v="33"/>
    <x v="36"/>
    <x v="5"/>
    <n v="29"/>
    <x v="233"/>
    <x v="2479"/>
    <n v="1598.48"/>
    <n v="0.53"/>
    <x v="2"/>
    <x v="116"/>
  </r>
  <r>
    <x v="3"/>
    <n v="1197831"/>
    <x v="457"/>
    <x v="1"/>
    <x v="33"/>
    <x v="36"/>
    <x v="0"/>
    <n v="24"/>
    <x v="231"/>
    <x v="1944"/>
    <n v="1716"/>
    <n v="0.5"/>
    <x v="2"/>
    <x v="110"/>
  </r>
  <r>
    <x v="3"/>
    <n v="1197831"/>
    <x v="457"/>
    <x v="1"/>
    <x v="33"/>
    <x v="36"/>
    <x v="1"/>
    <n v="14"/>
    <x v="198"/>
    <x v="2480"/>
    <n v="658"/>
    <n v="0.5"/>
    <x v="2"/>
    <x v="146"/>
  </r>
  <r>
    <x v="3"/>
    <n v="1197831"/>
    <x v="457"/>
    <x v="1"/>
    <x v="33"/>
    <x v="36"/>
    <x v="2"/>
    <n v="23"/>
    <x v="228"/>
    <x v="1669"/>
    <n v="1055.7"/>
    <n v="0.51"/>
    <x v="2"/>
    <x v="113"/>
  </r>
  <r>
    <x v="3"/>
    <n v="1197831"/>
    <x v="457"/>
    <x v="1"/>
    <x v="33"/>
    <x v="36"/>
    <x v="3"/>
    <n v="51"/>
    <x v="245"/>
    <x v="2481"/>
    <n v="2779.5"/>
    <n v="0.5"/>
    <x v="2"/>
    <x v="109"/>
  </r>
  <r>
    <x v="3"/>
    <n v="1197831"/>
    <x v="457"/>
    <x v="1"/>
    <x v="33"/>
    <x v="36"/>
    <x v="4"/>
    <n v="69"/>
    <x v="250"/>
    <x v="2482"/>
    <n v="2951.1299999999997"/>
    <n v="0.47"/>
    <x v="2"/>
    <x v="122"/>
  </r>
  <r>
    <x v="3"/>
    <n v="1197831"/>
    <x v="457"/>
    <x v="1"/>
    <x v="33"/>
    <x v="36"/>
    <x v="5"/>
    <n v="73"/>
    <x v="236"/>
    <x v="2483"/>
    <n v="4526.7300000000005"/>
    <n v="0.53"/>
    <x v="2"/>
    <x v="134"/>
  </r>
  <r>
    <x v="3"/>
    <n v="1197831"/>
    <x v="486"/>
    <x v="1"/>
    <x v="33"/>
    <x v="36"/>
    <x v="0"/>
    <n v="67"/>
    <x v="126"/>
    <x v="2484"/>
    <n v="7480.55"/>
    <n v="0.55000000000000004"/>
    <x v="2"/>
    <x v="125"/>
  </r>
  <r>
    <x v="3"/>
    <n v="1197831"/>
    <x v="486"/>
    <x v="1"/>
    <x v="33"/>
    <x v="36"/>
    <x v="1"/>
    <n v="54"/>
    <x v="150"/>
    <x v="832"/>
    <n v="3553.2"/>
    <n v="0.47"/>
    <x v="2"/>
    <x v="99"/>
  </r>
  <r>
    <x v="3"/>
    <n v="1197831"/>
    <x v="486"/>
    <x v="1"/>
    <x v="33"/>
    <x v="36"/>
    <x v="2"/>
    <n v="55"/>
    <x v="214"/>
    <x v="799"/>
    <n v="3742.2000000000003"/>
    <n v="0.54"/>
    <x v="2"/>
    <x v="88"/>
  </r>
  <r>
    <x v="3"/>
    <n v="1197831"/>
    <x v="486"/>
    <x v="1"/>
    <x v="33"/>
    <x v="36"/>
    <x v="3"/>
    <n v="57"/>
    <x v="196"/>
    <x v="2485"/>
    <n v="3488.4"/>
    <n v="0.51"/>
    <x v="2"/>
    <x v="126"/>
  </r>
  <r>
    <x v="3"/>
    <n v="1197831"/>
    <x v="486"/>
    <x v="1"/>
    <x v="33"/>
    <x v="36"/>
    <x v="4"/>
    <n v="64"/>
    <x v="205"/>
    <x v="2486"/>
    <n v="3512.3199999999997"/>
    <n v="0.49"/>
    <x v="2"/>
    <x v="101"/>
  </r>
  <r>
    <x v="3"/>
    <n v="1197831"/>
    <x v="486"/>
    <x v="1"/>
    <x v="33"/>
    <x v="36"/>
    <x v="5"/>
    <n v="70"/>
    <x v="42"/>
    <x v="922"/>
    <n v="5355"/>
    <n v="0.51"/>
    <x v="2"/>
    <x v="162"/>
  </r>
  <r>
    <x v="3"/>
    <n v="1197831"/>
    <x v="187"/>
    <x v="1"/>
    <x v="33"/>
    <x v="36"/>
    <x v="0"/>
    <n v="24"/>
    <x v="212"/>
    <x v="2369"/>
    <n v="2124.2400000000002"/>
    <n v="0.53"/>
    <x v="2"/>
    <x v="110"/>
  </r>
  <r>
    <x v="3"/>
    <n v="1197831"/>
    <x v="187"/>
    <x v="1"/>
    <x v="33"/>
    <x v="36"/>
    <x v="1"/>
    <n v="25"/>
    <x v="245"/>
    <x v="2487"/>
    <n v="1226.2499999999998"/>
    <n v="0.44999999999999996"/>
    <x v="2"/>
    <x v="130"/>
  </r>
  <r>
    <x v="3"/>
    <n v="1197831"/>
    <x v="187"/>
    <x v="1"/>
    <x v="33"/>
    <x v="36"/>
    <x v="2"/>
    <n v="15"/>
    <x v="230"/>
    <x v="2488"/>
    <n v="808.50000000000011"/>
    <n v="0.55000000000000004"/>
    <x v="2"/>
    <x v="148"/>
  </r>
  <r>
    <x v="3"/>
    <n v="1197831"/>
    <x v="187"/>
    <x v="1"/>
    <x v="33"/>
    <x v="36"/>
    <x v="3"/>
    <n v="18"/>
    <x v="188"/>
    <x v="2489"/>
    <n v="643.5"/>
    <n v="0.55000000000000004"/>
    <x v="2"/>
    <x v="129"/>
  </r>
  <r>
    <x v="3"/>
    <n v="1197831"/>
    <x v="187"/>
    <x v="1"/>
    <x v="33"/>
    <x v="36"/>
    <x v="4"/>
    <n v="33"/>
    <x v="232"/>
    <x v="2490"/>
    <n v="1320"/>
    <n v="0.5"/>
    <x v="2"/>
    <x v="112"/>
  </r>
  <r>
    <x v="3"/>
    <n v="1197831"/>
    <x v="187"/>
    <x v="1"/>
    <x v="33"/>
    <x v="36"/>
    <x v="5"/>
    <n v="23"/>
    <x v="253"/>
    <x v="2431"/>
    <n v="1207.96"/>
    <n v="0.52"/>
    <x v="2"/>
    <x v="113"/>
  </r>
  <r>
    <x v="3"/>
    <n v="1197831"/>
    <x v="695"/>
    <x v="1"/>
    <x v="33"/>
    <x v="36"/>
    <x v="0"/>
    <n v="24"/>
    <x v="138"/>
    <x v="1519"/>
    <n v="2109.12"/>
    <n v="0.52"/>
    <x v="2"/>
    <x v="110"/>
  </r>
  <r>
    <x v="3"/>
    <n v="1197831"/>
    <x v="695"/>
    <x v="1"/>
    <x v="33"/>
    <x v="36"/>
    <x v="1"/>
    <n v="23"/>
    <x v="232"/>
    <x v="2049"/>
    <n v="846.4"/>
    <n v="0.45999999999999996"/>
    <x v="2"/>
    <x v="113"/>
  </r>
  <r>
    <x v="3"/>
    <n v="1197831"/>
    <x v="695"/>
    <x v="1"/>
    <x v="33"/>
    <x v="36"/>
    <x v="2"/>
    <n v="15"/>
    <x v="250"/>
    <x v="2491"/>
    <n v="682.5"/>
    <n v="0.5"/>
    <x v="2"/>
    <x v="148"/>
  </r>
  <r>
    <x v="3"/>
    <n v="1197831"/>
    <x v="695"/>
    <x v="1"/>
    <x v="34"/>
    <x v="37"/>
    <x v="3"/>
    <n v="19"/>
    <x v="200"/>
    <x v="2492"/>
    <n v="474.81"/>
    <n v="0.51"/>
    <x v="2"/>
    <x v="131"/>
  </r>
  <r>
    <x v="3"/>
    <n v="1197831"/>
    <x v="695"/>
    <x v="1"/>
    <x v="34"/>
    <x v="37"/>
    <x v="4"/>
    <n v="34"/>
    <x v="41"/>
    <x v="2493"/>
    <n v="1198.5"/>
    <n v="0.47"/>
    <x v="2"/>
    <x v="111"/>
  </r>
  <r>
    <x v="3"/>
    <n v="1197831"/>
    <x v="695"/>
    <x v="1"/>
    <x v="34"/>
    <x v="37"/>
    <x v="5"/>
    <n v="18"/>
    <x v="230"/>
    <x v="1444"/>
    <n v="899.64"/>
    <n v="0.51"/>
    <x v="2"/>
    <x v="129"/>
  </r>
  <r>
    <x v="3"/>
    <n v="1197831"/>
    <x v="224"/>
    <x v="1"/>
    <x v="34"/>
    <x v="37"/>
    <x v="0"/>
    <n v="19"/>
    <x v="125"/>
    <x v="2204"/>
    <n v="1463"/>
    <n v="0.5"/>
    <x v="2"/>
    <x v="131"/>
  </r>
  <r>
    <x v="3"/>
    <n v="1197831"/>
    <x v="224"/>
    <x v="1"/>
    <x v="34"/>
    <x v="37"/>
    <x v="1"/>
    <n v="19"/>
    <x v="201"/>
    <x v="2494"/>
    <n v="665.76"/>
    <n v="0.48"/>
    <x v="2"/>
    <x v="131"/>
  </r>
  <r>
    <x v="3"/>
    <n v="1197831"/>
    <x v="224"/>
    <x v="1"/>
    <x v="34"/>
    <x v="37"/>
    <x v="2"/>
    <n v="9"/>
    <x v="232"/>
    <x v="2495"/>
    <n v="360"/>
    <n v="0.5"/>
    <x v="2"/>
    <x v="147"/>
  </r>
  <r>
    <x v="3"/>
    <n v="1197831"/>
    <x v="224"/>
    <x v="1"/>
    <x v="34"/>
    <x v="37"/>
    <x v="3"/>
    <n v="20"/>
    <x v="171"/>
    <x v="2496"/>
    <n v="340"/>
    <n v="0.5"/>
    <x v="2"/>
    <x v="127"/>
  </r>
  <r>
    <x v="3"/>
    <n v="1197831"/>
    <x v="224"/>
    <x v="1"/>
    <x v="34"/>
    <x v="37"/>
    <x v="4"/>
    <n v="34"/>
    <x v="200"/>
    <x v="1627"/>
    <n v="783.02"/>
    <n v="0.47"/>
    <x v="2"/>
    <x v="111"/>
  </r>
  <r>
    <x v="3"/>
    <n v="1197831"/>
    <x v="224"/>
    <x v="1"/>
    <x v="34"/>
    <x v="37"/>
    <x v="5"/>
    <n v="23"/>
    <x v="173"/>
    <x v="2497"/>
    <n v="856.98"/>
    <n v="0.54"/>
    <x v="2"/>
    <x v="113"/>
  </r>
  <r>
    <x v="3"/>
    <n v="1197831"/>
    <x v="243"/>
    <x v="1"/>
    <x v="34"/>
    <x v="37"/>
    <x v="0"/>
    <n v="24"/>
    <x v="152"/>
    <x v="2498"/>
    <n v="1933.44"/>
    <n v="0.53"/>
    <x v="2"/>
    <x v="110"/>
  </r>
  <r>
    <x v="3"/>
    <n v="1197831"/>
    <x v="243"/>
    <x v="1"/>
    <x v="34"/>
    <x v="37"/>
    <x v="1"/>
    <n v="23"/>
    <x v="188"/>
    <x v="2499"/>
    <n v="717.6"/>
    <n v="0.48"/>
    <x v="2"/>
    <x v="113"/>
  </r>
  <r>
    <x v="3"/>
    <n v="1197831"/>
    <x v="243"/>
    <x v="1"/>
    <x v="34"/>
    <x v="37"/>
    <x v="2"/>
    <n v="14"/>
    <x v="181"/>
    <x v="1664"/>
    <n v="504.56"/>
    <n v="0.53"/>
    <x v="2"/>
    <x v="146"/>
  </r>
  <r>
    <x v="3"/>
    <n v="1197831"/>
    <x v="243"/>
    <x v="1"/>
    <x v="34"/>
    <x v="37"/>
    <x v="3"/>
    <n v="18"/>
    <x v="222"/>
    <x v="2500"/>
    <n v="429.3"/>
    <n v="0.53"/>
    <x v="2"/>
    <x v="129"/>
  </r>
  <r>
    <x v="3"/>
    <n v="1197831"/>
    <x v="243"/>
    <x v="1"/>
    <x v="34"/>
    <x v="37"/>
    <x v="4"/>
    <n v="38"/>
    <x v="206"/>
    <x v="2377"/>
    <n v="1007"/>
    <n v="0.5"/>
    <x v="2"/>
    <x v="115"/>
  </r>
  <r>
    <x v="3"/>
    <n v="1197831"/>
    <x v="243"/>
    <x v="1"/>
    <x v="34"/>
    <x v="37"/>
    <x v="5"/>
    <n v="28"/>
    <x v="198"/>
    <x v="1023"/>
    <n v="1447.6000000000001"/>
    <n v="0.55000000000000004"/>
    <x v="2"/>
    <x v="128"/>
  </r>
  <r>
    <x v="3"/>
    <n v="1197831"/>
    <x v="272"/>
    <x v="1"/>
    <x v="34"/>
    <x v="37"/>
    <x v="0"/>
    <n v="36"/>
    <x v="212"/>
    <x v="2194"/>
    <n v="3246.48"/>
    <n v="0.54"/>
    <x v="2"/>
    <x v="86"/>
  </r>
  <r>
    <x v="3"/>
    <n v="1197831"/>
    <x v="272"/>
    <x v="1"/>
    <x v="34"/>
    <x v="37"/>
    <x v="1"/>
    <n v="39"/>
    <x v="237"/>
    <x v="2093"/>
    <n v="1526.85"/>
    <n v="0.44999999999999996"/>
    <x v="2"/>
    <x v="93"/>
  </r>
  <r>
    <x v="3"/>
    <n v="1197831"/>
    <x v="272"/>
    <x v="1"/>
    <x v="34"/>
    <x v="37"/>
    <x v="2"/>
    <n v="34"/>
    <x v="249"/>
    <x v="2134"/>
    <n v="1272.96"/>
    <n v="0.52"/>
    <x v="2"/>
    <x v="111"/>
  </r>
  <r>
    <x v="3"/>
    <n v="1197831"/>
    <x v="272"/>
    <x v="1"/>
    <x v="34"/>
    <x v="37"/>
    <x v="3"/>
    <n v="34"/>
    <x v="229"/>
    <x v="2501"/>
    <n v="1103.3000000000002"/>
    <n v="0.55000000000000004"/>
    <x v="2"/>
    <x v="111"/>
  </r>
  <r>
    <x v="3"/>
    <n v="1197831"/>
    <x v="272"/>
    <x v="1"/>
    <x v="34"/>
    <x v="37"/>
    <x v="4"/>
    <n v="43"/>
    <x v="41"/>
    <x v="2502"/>
    <n v="1451.2499999999998"/>
    <n v="0.44999999999999996"/>
    <x v="2"/>
    <x v="94"/>
  </r>
  <r>
    <x v="3"/>
    <n v="1197831"/>
    <x v="272"/>
    <x v="1"/>
    <x v="34"/>
    <x v="37"/>
    <x v="5"/>
    <n v="42"/>
    <x v="230"/>
    <x v="1728"/>
    <n v="2140.3200000000002"/>
    <n v="0.52"/>
    <x v="2"/>
    <x v="119"/>
  </r>
  <r>
    <x v="3"/>
    <n v="1197831"/>
    <x v="305"/>
    <x v="1"/>
    <x v="34"/>
    <x v="37"/>
    <x v="0"/>
    <n v="38"/>
    <x v="163"/>
    <x v="1903"/>
    <n v="3023.28"/>
    <n v="0.51"/>
    <x v="2"/>
    <x v="115"/>
  </r>
  <r>
    <x v="3"/>
    <n v="1197831"/>
    <x v="305"/>
    <x v="1"/>
    <x v="34"/>
    <x v="37"/>
    <x v="1"/>
    <n v="33"/>
    <x v="246"/>
    <x v="2503"/>
    <n v="1306.8"/>
    <n v="0.44999999999999996"/>
    <x v="2"/>
    <x v="112"/>
  </r>
  <r>
    <x v="3"/>
    <n v="1197831"/>
    <x v="305"/>
    <x v="1"/>
    <x v="34"/>
    <x v="37"/>
    <x v="2"/>
    <n v="36"/>
    <x v="246"/>
    <x v="2094"/>
    <n v="1647.3600000000001"/>
    <n v="0.52"/>
    <x v="2"/>
    <x v="86"/>
  </r>
  <r>
    <x v="3"/>
    <n v="1197831"/>
    <x v="305"/>
    <x v="1"/>
    <x v="34"/>
    <x v="37"/>
    <x v="3"/>
    <n v="38"/>
    <x v="237"/>
    <x v="2504"/>
    <n v="1653"/>
    <n v="0.5"/>
    <x v="2"/>
    <x v="115"/>
  </r>
  <r>
    <x v="3"/>
    <n v="1197831"/>
    <x v="305"/>
    <x v="1"/>
    <x v="34"/>
    <x v="37"/>
    <x v="4"/>
    <n v="51"/>
    <x v="237"/>
    <x v="2505"/>
    <n v="2085.39"/>
    <n v="0.47"/>
    <x v="2"/>
    <x v="109"/>
  </r>
  <r>
    <x v="3"/>
    <n v="1197831"/>
    <x v="305"/>
    <x v="1"/>
    <x v="34"/>
    <x v="37"/>
    <x v="5"/>
    <n v="55"/>
    <x v="168"/>
    <x v="2506"/>
    <n v="3478.2000000000003"/>
    <n v="0.51"/>
    <x v="2"/>
    <x v="88"/>
  </r>
  <r>
    <x v="3"/>
    <n v="1197831"/>
    <x v="333"/>
    <x v="1"/>
    <x v="34"/>
    <x v="37"/>
    <x v="0"/>
    <n v="50"/>
    <x v="131"/>
    <x v="916"/>
    <n v="4732"/>
    <n v="0.52"/>
    <x v="2"/>
    <x v="100"/>
  </r>
  <r>
    <x v="3"/>
    <n v="1197831"/>
    <x v="333"/>
    <x v="1"/>
    <x v="34"/>
    <x v="37"/>
    <x v="1"/>
    <n v="45"/>
    <x v="236"/>
    <x v="1148"/>
    <n v="2632.5"/>
    <n v="0.5"/>
    <x v="2"/>
    <x v="96"/>
  </r>
  <r>
    <x v="3"/>
    <n v="1197831"/>
    <x v="333"/>
    <x v="1"/>
    <x v="34"/>
    <x v="37"/>
    <x v="2"/>
    <n v="44"/>
    <x v="198"/>
    <x v="1771"/>
    <n v="2233.44"/>
    <n v="0.54"/>
    <x v="2"/>
    <x v="90"/>
  </r>
  <r>
    <x v="3"/>
    <n v="1197831"/>
    <x v="333"/>
    <x v="1"/>
    <x v="34"/>
    <x v="37"/>
    <x v="3"/>
    <n v="41"/>
    <x v="211"/>
    <x v="2507"/>
    <n v="1847.0500000000002"/>
    <n v="0.53"/>
    <x v="2"/>
    <x v="87"/>
  </r>
  <r>
    <x v="3"/>
    <n v="1197831"/>
    <x v="333"/>
    <x v="1"/>
    <x v="34"/>
    <x v="37"/>
    <x v="4"/>
    <n v="59"/>
    <x v="230"/>
    <x v="1260"/>
    <n v="2659.72"/>
    <n v="0.45999999999999996"/>
    <x v="2"/>
    <x v="95"/>
  </r>
  <r>
    <x v="3"/>
    <n v="1197831"/>
    <x v="333"/>
    <x v="1"/>
    <x v="34"/>
    <x v="37"/>
    <x v="5"/>
    <n v="61"/>
    <x v="213"/>
    <x v="2508"/>
    <n v="4677.4800000000005"/>
    <n v="0.54"/>
    <x v="2"/>
    <x v="103"/>
  </r>
  <r>
    <x v="3"/>
    <n v="1197831"/>
    <x v="365"/>
    <x v="1"/>
    <x v="34"/>
    <x v="37"/>
    <x v="0"/>
    <n v="56"/>
    <x v="133"/>
    <x v="1208"/>
    <n v="5397.84"/>
    <n v="0.51"/>
    <x v="2"/>
    <x v="97"/>
  </r>
  <r>
    <x v="3"/>
    <n v="1197831"/>
    <x v="365"/>
    <x v="1"/>
    <x v="34"/>
    <x v="37"/>
    <x v="1"/>
    <n v="51"/>
    <x v="161"/>
    <x v="1511"/>
    <n v="2708.6099999999997"/>
    <n v="0.47"/>
    <x v="2"/>
    <x v="109"/>
  </r>
  <r>
    <x v="3"/>
    <n v="1197831"/>
    <x v="365"/>
    <x v="1"/>
    <x v="34"/>
    <x v="37"/>
    <x v="2"/>
    <n v="47"/>
    <x v="161"/>
    <x v="2509"/>
    <n v="2814.83"/>
    <n v="0.53"/>
    <x v="2"/>
    <x v="85"/>
  </r>
  <r>
    <x v="3"/>
    <n v="1197831"/>
    <x v="365"/>
    <x v="1"/>
    <x v="34"/>
    <x v="37"/>
    <x v="3"/>
    <n v="37"/>
    <x v="246"/>
    <x v="1190"/>
    <n v="1693.1200000000001"/>
    <n v="0.52"/>
    <x v="2"/>
    <x v="117"/>
  </r>
  <r>
    <x v="3"/>
    <n v="1197831"/>
    <x v="365"/>
    <x v="1"/>
    <x v="34"/>
    <x v="37"/>
    <x v="4"/>
    <n v="47"/>
    <x v="194"/>
    <x v="2510"/>
    <n v="1713.1499999999999"/>
    <n v="0.44999999999999996"/>
    <x v="2"/>
    <x v="85"/>
  </r>
  <r>
    <x v="3"/>
    <n v="1197831"/>
    <x v="365"/>
    <x v="1"/>
    <x v="34"/>
    <x v="37"/>
    <x v="5"/>
    <n v="50"/>
    <x v="168"/>
    <x v="1461"/>
    <n v="3224"/>
    <n v="0.52"/>
    <x v="2"/>
    <x v="100"/>
  </r>
  <r>
    <x v="3"/>
    <n v="1197831"/>
    <x v="395"/>
    <x v="1"/>
    <x v="34"/>
    <x v="37"/>
    <x v="0"/>
    <n v="49"/>
    <x v="42"/>
    <x v="1691"/>
    <n v="3969.0000000000005"/>
    <n v="0.54"/>
    <x v="2"/>
    <x v="98"/>
  </r>
  <r>
    <x v="3"/>
    <n v="1197831"/>
    <x v="395"/>
    <x v="1"/>
    <x v="34"/>
    <x v="37"/>
    <x v="1"/>
    <n v="38"/>
    <x v="230"/>
    <x v="1555"/>
    <n v="1675.7999999999997"/>
    <n v="0.44999999999999996"/>
    <x v="2"/>
    <x v="115"/>
  </r>
  <r>
    <x v="3"/>
    <n v="1197831"/>
    <x v="395"/>
    <x v="1"/>
    <x v="34"/>
    <x v="37"/>
    <x v="2"/>
    <n v="14"/>
    <x v="173"/>
    <x v="2511"/>
    <n v="492.66"/>
    <n v="0.51"/>
    <x v="2"/>
    <x v="146"/>
  </r>
  <r>
    <x v="3"/>
    <n v="1197831"/>
    <x v="395"/>
    <x v="1"/>
    <x v="34"/>
    <x v="37"/>
    <x v="3"/>
    <n v="14"/>
    <x v="184"/>
    <x v="2512"/>
    <n v="449.82"/>
    <n v="0.51"/>
    <x v="2"/>
    <x v="146"/>
  </r>
  <r>
    <x v="3"/>
    <n v="1197831"/>
    <x v="395"/>
    <x v="1"/>
    <x v="34"/>
    <x v="37"/>
    <x v="4"/>
    <n v="23"/>
    <x v="181"/>
    <x v="1125"/>
    <n v="703.8"/>
    <n v="0.44999999999999996"/>
    <x v="2"/>
    <x v="113"/>
  </r>
  <r>
    <x v="3"/>
    <n v="1197831"/>
    <x v="395"/>
    <x v="1"/>
    <x v="34"/>
    <x v="37"/>
    <x v="5"/>
    <n v="28"/>
    <x v="250"/>
    <x v="2119"/>
    <n v="1324.96"/>
    <n v="0.52"/>
    <x v="2"/>
    <x v="128"/>
  </r>
  <r>
    <x v="3"/>
    <n v="1197831"/>
    <x v="427"/>
    <x v="1"/>
    <x v="34"/>
    <x v="37"/>
    <x v="0"/>
    <n v="29"/>
    <x v="251"/>
    <x v="2513"/>
    <n v="2145.42"/>
    <n v="0.54"/>
    <x v="2"/>
    <x v="116"/>
  </r>
  <r>
    <x v="3"/>
    <n v="1197831"/>
    <x v="427"/>
    <x v="1"/>
    <x v="34"/>
    <x v="37"/>
    <x v="1"/>
    <n v="19"/>
    <x v="246"/>
    <x v="1608"/>
    <n v="769.11999999999989"/>
    <n v="0.45999999999999996"/>
    <x v="2"/>
    <x v="131"/>
  </r>
  <r>
    <x v="3"/>
    <n v="1197831"/>
    <x v="427"/>
    <x v="1"/>
    <x v="34"/>
    <x v="37"/>
    <x v="2"/>
    <n v="20"/>
    <x v="195"/>
    <x v="2514"/>
    <n v="571.20000000000005"/>
    <n v="0.51"/>
    <x v="2"/>
    <x v="127"/>
  </r>
  <r>
    <x v="3"/>
    <n v="1197831"/>
    <x v="427"/>
    <x v="1"/>
    <x v="34"/>
    <x v="37"/>
    <x v="3"/>
    <n v="18"/>
    <x v="239"/>
    <x v="2515"/>
    <n v="486.72"/>
    <n v="0.52"/>
    <x v="2"/>
    <x v="129"/>
  </r>
  <r>
    <x v="3"/>
    <n v="1197831"/>
    <x v="427"/>
    <x v="1"/>
    <x v="34"/>
    <x v="37"/>
    <x v="4"/>
    <n v="29"/>
    <x v="50"/>
    <x v="2516"/>
    <n v="696"/>
    <n v="0.48"/>
    <x v="2"/>
    <x v="116"/>
  </r>
  <r>
    <x v="4"/>
    <n v="1197831"/>
    <x v="427"/>
    <x v="1"/>
    <x v="34"/>
    <x v="37"/>
    <x v="5"/>
    <n v="29"/>
    <x v="250"/>
    <x v="1938"/>
    <n v="1451.45"/>
    <n v="0.55000000000000004"/>
    <x v="2"/>
    <x v="116"/>
  </r>
  <r>
    <x v="4"/>
    <n v="1197831"/>
    <x v="457"/>
    <x v="1"/>
    <x v="34"/>
    <x v="37"/>
    <x v="0"/>
    <n v="23"/>
    <x v="247"/>
    <x v="2053"/>
    <n v="1651.8600000000001"/>
    <n v="0.54"/>
    <x v="2"/>
    <x v="113"/>
  </r>
  <r>
    <x v="4"/>
    <n v="1197831"/>
    <x v="457"/>
    <x v="1"/>
    <x v="34"/>
    <x v="37"/>
    <x v="1"/>
    <n v="14"/>
    <x v="252"/>
    <x v="994"/>
    <n v="513.24"/>
    <n v="0.47"/>
    <x v="2"/>
    <x v="146"/>
  </r>
  <r>
    <x v="4"/>
    <n v="1197831"/>
    <x v="457"/>
    <x v="1"/>
    <x v="34"/>
    <x v="37"/>
    <x v="2"/>
    <n v="23"/>
    <x v="238"/>
    <x v="1629"/>
    <n v="919.08"/>
    <n v="0.54"/>
    <x v="2"/>
    <x v="113"/>
  </r>
  <r>
    <x v="4"/>
    <n v="1197831"/>
    <x v="457"/>
    <x v="1"/>
    <x v="34"/>
    <x v="37"/>
    <x v="3"/>
    <n v="52"/>
    <x v="41"/>
    <x v="1042"/>
    <n v="2067"/>
    <n v="0.53"/>
    <x v="2"/>
    <x v="107"/>
  </r>
  <r>
    <x v="4"/>
    <n v="1197831"/>
    <x v="457"/>
    <x v="1"/>
    <x v="34"/>
    <x v="37"/>
    <x v="4"/>
    <n v="71"/>
    <x v="169"/>
    <x v="2517"/>
    <n v="2678.83"/>
    <n v="0.49"/>
    <x v="2"/>
    <x v="132"/>
  </r>
  <r>
    <x v="4"/>
    <n v="1197831"/>
    <x v="457"/>
    <x v="1"/>
    <x v="34"/>
    <x v="37"/>
    <x v="5"/>
    <n v="72"/>
    <x v="193"/>
    <x v="832"/>
    <n v="3780"/>
    <n v="0.5"/>
    <x v="2"/>
    <x v="120"/>
  </r>
  <r>
    <x v="4"/>
    <n v="1197831"/>
    <x v="486"/>
    <x v="1"/>
    <x v="34"/>
    <x v="37"/>
    <x v="0"/>
    <n v="64"/>
    <x v="138"/>
    <x v="2518"/>
    <n v="5948.8"/>
    <n v="0.55000000000000004"/>
    <x v="2"/>
    <x v="101"/>
  </r>
  <r>
    <x v="4"/>
    <n v="1197831"/>
    <x v="486"/>
    <x v="1"/>
    <x v="34"/>
    <x v="37"/>
    <x v="1"/>
    <n v="58"/>
    <x v="164"/>
    <x v="802"/>
    <n v="3105.8999999999996"/>
    <n v="0.44999999999999996"/>
    <x v="2"/>
    <x v="91"/>
  </r>
  <r>
    <x v="4"/>
    <n v="1197831"/>
    <x v="486"/>
    <x v="1"/>
    <x v="34"/>
    <x v="37"/>
    <x v="2"/>
    <n v="55"/>
    <x v="253"/>
    <x v="1483"/>
    <n v="2777.5"/>
    <n v="0.5"/>
    <x v="2"/>
    <x v="88"/>
  </r>
  <r>
    <x v="4"/>
    <n v="1197831"/>
    <x v="486"/>
    <x v="1"/>
    <x v="34"/>
    <x v="37"/>
    <x v="3"/>
    <n v="54"/>
    <x v="198"/>
    <x v="1197"/>
    <n v="2690.28"/>
    <n v="0.53"/>
    <x v="2"/>
    <x v="99"/>
  </r>
  <r>
    <x v="4"/>
    <n v="1197831"/>
    <x v="486"/>
    <x v="1"/>
    <x v="34"/>
    <x v="37"/>
    <x v="4"/>
    <n v="69"/>
    <x v="194"/>
    <x v="2519"/>
    <n v="2682.72"/>
    <n v="0.48"/>
    <x v="2"/>
    <x v="122"/>
  </r>
  <r>
    <x v="4"/>
    <n v="1197831"/>
    <x v="486"/>
    <x v="1"/>
    <x v="34"/>
    <x v="37"/>
    <x v="5"/>
    <n v="68"/>
    <x v="248"/>
    <x v="1759"/>
    <n v="4182"/>
    <n v="0.5"/>
    <x v="2"/>
    <x v="105"/>
  </r>
  <r>
    <x v="4"/>
    <n v="1197831"/>
    <x v="180"/>
    <x v="1"/>
    <x v="34"/>
    <x v="37"/>
    <x v="0"/>
    <n v="23"/>
    <x v="197"/>
    <x v="1985"/>
    <n v="1679.23"/>
    <n v="0.49"/>
    <x v="2"/>
    <x v="113"/>
  </r>
  <r>
    <x v="4"/>
    <n v="1197831"/>
    <x v="180"/>
    <x v="1"/>
    <x v="34"/>
    <x v="37"/>
    <x v="1"/>
    <n v="23"/>
    <x v="250"/>
    <x v="2035"/>
    <n v="1025.57"/>
    <n v="0.49"/>
    <x v="2"/>
    <x v="113"/>
  </r>
  <r>
    <x v="4"/>
    <n v="1197831"/>
    <x v="180"/>
    <x v="1"/>
    <x v="34"/>
    <x v="37"/>
    <x v="2"/>
    <n v="14"/>
    <x v="246"/>
    <x v="2476"/>
    <n v="591.36"/>
    <n v="0.48"/>
    <x v="2"/>
    <x v="146"/>
  </r>
  <r>
    <x v="4"/>
    <n v="1197831"/>
    <x v="180"/>
    <x v="1"/>
    <x v="34"/>
    <x v="37"/>
    <x v="3"/>
    <n v="19"/>
    <x v="195"/>
    <x v="1423"/>
    <n v="521.36"/>
    <n v="0.49"/>
    <x v="2"/>
    <x v="131"/>
  </r>
  <r>
    <x v="4"/>
    <n v="1197831"/>
    <x v="180"/>
    <x v="1"/>
    <x v="34"/>
    <x v="37"/>
    <x v="4"/>
    <n v="33"/>
    <x v="188"/>
    <x v="1410"/>
    <n v="1029.5999999999999"/>
    <n v="0.48"/>
    <x v="2"/>
    <x v="112"/>
  </r>
  <r>
    <x v="4"/>
    <n v="1197831"/>
    <x v="180"/>
    <x v="1"/>
    <x v="34"/>
    <x v="37"/>
    <x v="5"/>
    <n v="23"/>
    <x v="240"/>
    <x v="1017"/>
    <n v="1173"/>
    <n v="0.5"/>
    <x v="2"/>
    <x v="113"/>
  </r>
  <r>
    <x v="4"/>
    <n v="1197831"/>
    <x v="209"/>
    <x v="1"/>
    <x v="34"/>
    <x v="37"/>
    <x v="0"/>
    <n v="23"/>
    <x v="244"/>
    <x v="2520"/>
    <n v="1751.2199999999998"/>
    <n v="0.47"/>
    <x v="2"/>
    <x v="113"/>
  </r>
  <r>
    <x v="4"/>
    <n v="1197831"/>
    <x v="209"/>
    <x v="1"/>
    <x v="34"/>
    <x v="37"/>
    <x v="1"/>
    <n v="23"/>
    <x v="188"/>
    <x v="2499"/>
    <n v="747.5"/>
    <n v="0.5"/>
    <x v="2"/>
    <x v="113"/>
  </r>
  <r>
    <x v="4"/>
    <n v="1197831"/>
    <x v="209"/>
    <x v="1"/>
    <x v="34"/>
    <x v="37"/>
    <x v="2"/>
    <n v="14"/>
    <x v="41"/>
    <x v="2041"/>
    <n v="514.5"/>
    <n v="0.49"/>
    <x v="2"/>
    <x v="146"/>
  </r>
  <r>
    <x v="4"/>
    <n v="1197831"/>
    <x v="209"/>
    <x v="3"/>
    <x v="35"/>
    <x v="38"/>
    <x v="3"/>
    <n v="20"/>
    <x v="186"/>
    <x v="1136"/>
    <n v="377.99999999999994"/>
    <n v="0.44999999999999996"/>
    <x v="2"/>
    <x v="127"/>
  </r>
  <r>
    <x v="4"/>
    <n v="1197831"/>
    <x v="209"/>
    <x v="3"/>
    <x v="35"/>
    <x v="38"/>
    <x v="4"/>
    <n v="32"/>
    <x v="181"/>
    <x v="1569"/>
    <n v="1044.48"/>
    <n v="0.48"/>
    <x v="2"/>
    <x v="114"/>
  </r>
  <r>
    <x v="4"/>
    <n v="1197831"/>
    <x v="209"/>
    <x v="3"/>
    <x v="35"/>
    <x v="38"/>
    <x v="5"/>
    <n v="18"/>
    <x v="230"/>
    <x v="1444"/>
    <n v="864.36"/>
    <n v="0.49"/>
    <x v="2"/>
    <x v="129"/>
  </r>
  <r>
    <x v="4"/>
    <n v="1197831"/>
    <x v="217"/>
    <x v="3"/>
    <x v="35"/>
    <x v="38"/>
    <x v="0"/>
    <n v="20"/>
    <x v="269"/>
    <x v="2167"/>
    <n v="1499.3999999999999"/>
    <n v="0.49"/>
    <x v="2"/>
    <x v="127"/>
  </r>
  <r>
    <x v="4"/>
    <n v="1197831"/>
    <x v="217"/>
    <x v="3"/>
    <x v="35"/>
    <x v="38"/>
    <x v="1"/>
    <n v="19"/>
    <x v="229"/>
    <x v="2521"/>
    <n v="526.87"/>
    <n v="0.47"/>
    <x v="2"/>
    <x v="131"/>
  </r>
  <r>
    <x v="4"/>
    <n v="1197831"/>
    <x v="217"/>
    <x v="3"/>
    <x v="35"/>
    <x v="38"/>
    <x v="2"/>
    <n v="9"/>
    <x v="41"/>
    <x v="2522"/>
    <n v="310.5"/>
    <n v="0.45999999999999996"/>
    <x v="2"/>
    <x v="147"/>
  </r>
  <r>
    <x v="4"/>
    <n v="1197831"/>
    <x v="217"/>
    <x v="3"/>
    <x v="35"/>
    <x v="38"/>
    <x v="3"/>
    <n v="20"/>
    <x v="259"/>
    <x v="2523"/>
    <n v="249.6"/>
    <n v="0.48"/>
    <x v="2"/>
    <x v="127"/>
  </r>
  <r>
    <x v="4"/>
    <n v="1197831"/>
    <x v="217"/>
    <x v="3"/>
    <x v="35"/>
    <x v="38"/>
    <x v="4"/>
    <n v="32"/>
    <x v="207"/>
    <x v="2524"/>
    <n v="603.52"/>
    <n v="0.45999999999999996"/>
    <x v="2"/>
    <x v="114"/>
  </r>
  <r>
    <x v="4"/>
    <n v="1197831"/>
    <x v="217"/>
    <x v="3"/>
    <x v="35"/>
    <x v="38"/>
    <x v="5"/>
    <n v="23"/>
    <x v="188"/>
    <x v="2499"/>
    <n v="747.5"/>
    <n v="0.5"/>
    <x v="2"/>
    <x v="113"/>
  </r>
  <r>
    <x v="4"/>
    <n v="1197831"/>
    <x v="236"/>
    <x v="3"/>
    <x v="35"/>
    <x v="38"/>
    <x v="0"/>
    <n v="24"/>
    <x v="42"/>
    <x v="1104"/>
    <n v="1619.9999999999998"/>
    <n v="0.44999999999999996"/>
    <x v="2"/>
    <x v="110"/>
  </r>
  <r>
    <x v="4"/>
    <n v="1197831"/>
    <x v="236"/>
    <x v="3"/>
    <x v="35"/>
    <x v="38"/>
    <x v="1"/>
    <n v="25"/>
    <x v="208"/>
    <x v="2516"/>
    <n v="696"/>
    <n v="0.48"/>
    <x v="2"/>
    <x v="130"/>
  </r>
  <r>
    <x v="4"/>
    <n v="1197831"/>
    <x v="236"/>
    <x v="3"/>
    <x v="35"/>
    <x v="38"/>
    <x v="2"/>
    <n v="14"/>
    <x v="180"/>
    <x v="1136"/>
    <n v="420"/>
    <n v="0.5"/>
    <x v="2"/>
    <x v="146"/>
  </r>
  <r>
    <x v="4"/>
    <n v="1197831"/>
    <x v="236"/>
    <x v="3"/>
    <x v="35"/>
    <x v="38"/>
    <x v="3"/>
    <n v="19"/>
    <x v="191"/>
    <x v="2525"/>
    <n v="299.24999999999994"/>
    <n v="0.44999999999999996"/>
    <x v="2"/>
    <x v="131"/>
  </r>
  <r>
    <x v="4"/>
    <n v="1197831"/>
    <x v="236"/>
    <x v="3"/>
    <x v="35"/>
    <x v="38"/>
    <x v="4"/>
    <n v="39"/>
    <x v="183"/>
    <x v="2460"/>
    <n v="726.18"/>
    <n v="0.49"/>
    <x v="2"/>
    <x v="93"/>
  </r>
  <r>
    <x v="4"/>
    <n v="1197831"/>
    <x v="236"/>
    <x v="3"/>
    <x v="35"/>
    <x v="38"/>
    <x v="5"/>
    <n v="29"/>
    <x v="194"/>
    <x v="2526"/>
    <n v="1151.01"/>
    <n v="0.49"/>
    <x v="2"/>
    <x v="116"/>
  </r>
  <r>
    <x v="4"/>
    <n v="1197831"/>
    <x v="265"/>
    <x v="3"/>
    <x v="35"/>
    <x v="38"/>
    <x v="0"/>
    <n v="36"/>
    <x v="231"/>
    <x v="1182"/>
    <n v="2316.6"/>
    <n v="0.44999999999999996"/>
    <x v="2"/>
    <x v="86"/>
  </r>
  <r>
    <x v="4"/>
    <n v="1197831"/>
    <x v="265"/>
    <x v="3"/>
    <x v="35"/>
    <x v="38"/>
    <x v="1"/>
    <n v="39"/>
    <x v="169"/>
    <x v="2527"/>
    <n v="1441.44"/>
    <n v="0.48"/>
    <x v="2"/>
    <x v="93"/>
  </r>
  <r>
    <x v="4"/>
    <n v="1197831"/>
    <x v="265"/>
    <x v="3"/>
    <x v="35"/>
    <x v="38"/>
    <x v="2"/>
    <n v="32"/>
    <x v="188"/>
    <x v="1413"/>
    <n v="1019.1999999999999"/>
    <n v="0.49"/>
    <x v="2"/>
    <x v="114"/>
  </r>
  <r>
    <x v="4"/>
    <n v="1197831"/>
    <x v="265"/>
    <x v="3"/>
    <x v="35"/>
    <x v="38"/>
    <x v="3"/>
    <n v="32"/>
    <x v="208"/>
    <x v="2528"/>
    <n v="928"/>
    <n v="0.5"/>
    <x v="2"/>
    <x v="114"/>
  </r>
  <r>
    <x v="4"/>
    <n v="1197831"/>
    <x v="265"/>
    <x v="3"/>
    <x v="35"/>
    <x v="38"/>
    <x v="4"/>
    <n v="43"/>
    <x v="195"/>
    <x v="1768"/>
    <n v="1204"/>
    <n v="0.5"/>
    <x v="2"/>
    <x v="94"/>
  </r>
  <r>
    <x v="4"/>
    <n v="1197831"/>
    <x v="265"/>
    <x v="3"/>
    <x v="35"/>
    <x v="38"/>
    <x v="5"/>
    <n v="42"/>
    <x v="198"/>
    <x v="2529"/>
    <n v="1776.6"/>
    <n v="0.44999999999999996"/>
    <x v="2"/>
    <x v="119"/>
  </r>
  <r>
    <x v="4"/>
    <n v="1197831"/>
    <x v="298"/>
    <x v="3"/>
    <x v="35"/>
    <x v="38"/>
    <x v="0"/>
    <n v="37"/>
    <x v="179"/>
    <x v="1656"/>
    <n v="2664"/>
    <n v="0.5"/>
    <x v="2"/>
    <x v="117"/>
  </r>
  <r>
    <x v="4"/>
    <n v="1197831"/>
    <x v="298"/>
    <x v="3"/>
    <x v="35"/>
    <x v="38"/>
    <x v="1"/>
    <n v="32"/>
    <x v="198"/>
    <x v="2530"/>
    <n v="1443.84"/>
    <n v="0.48"/>
    <x v="2"/>
    <x v="114"/>
  </r>
  <r>
    <x v="4"/>
    <n v="1197831"/>
    <x v="298"/>
    <x v="3"/>
    <x v="35"/>
    <x v="38"/>
    <x v="2"/>
    <n v="37"/>
    <x v="194"/>
    <x v="1592"/>
    <n v="1378.62"/>
    <n v="0.45999999999999996"/>
    <x v="2"/>
    <x v="117"/>
  </r>
  <r>
    <x v="4"/>
    <n v="1197831"/>
    <x v="298"/>
    <x v="3"/>
    <x v="35"/>
    <x v="38"/>
    <x v="3"/>
    <n v="38"/>
    <x v="232"/>
    <x v="2531"/>
    <n v="1367.9999999999998"/>
    <n v="0.44999999999999996"/>
    <x v="2"/>
    <x v="115"/>
  </r>
  <r>
    <x v="4"/>
    <n v="1197831"/>
    <x v="298"/>
    <x v="3"/>
    <x v="35"/>
    <x v="38"/>
    <x v="4"/>
    <n v="54"/>
    <x v="170"/>
    <x v="2097"/>
    <n v="2151.36"/>
    <n v="0.48"/>
    <x v="2"/>
    <x v="99"/>
  </r>
  <r>
    <x v="4"/>
    <n v="1197831"/>
    <x v="298"/>
    <x v="3"/>
    <x v="35"/>
    <x v="38"/>
    <x v="5"/>
    <n v="58"/>
    <x v="236"/>
    <x v="2532"/>
    <n v="3325.14"/>
    <n v="0.49"/>
    <x v="2"/>
    <x v="91"/>
  </r>
  <r>
    <x v="4"/>
    <n v="1197831"/>
    <x v="326"/>
    <x v="3"/>
    <x v="35"/>
    <x v="38"/>
    <x v="0"/>
    <n v="51"/>
    <x v="131"/>
    <x v="824"/>
    <n v="4641"/>
    <n v="0.5"/>
    <x v="2"/>
    <x v="109"/>
  </r>
  <r>
    <x v="4"/>
    <n v="1197831"/>
    <x v="326"/>
    <x v="3"/>
    <x v="35"/>
    <x v="38"/>
    <x v="1"/>
    <n v="49"/>
    <x v="164"/>
    <x v="950"/>
    <n v="2915.5"/>
    <n v="0.5"/>
    <x v="2"/>
    <x v="98"/>
  </r>
  <r>
    <x v="4"/>
    <n v="1197831"/>
    <x v="326"/>
    <x v="3"/>
    <x v="35"/>
    <x v="38"/>
    <x v="2"/>
    <n v="42"/>
    <x v="240"/>
    <x v="2533"/>
    <n v="1970.6399999999999"/>
    <n v="0.45999999999999996"/>
    <x v="2"/>
    <x v="119"/>
  </r>
  <r>
    <x v="4"/>
    <n v="1197831"/>
    <x v="326"/>
    <x v="3"/>
    <x v="35"/>
    <x v="38"/>
    <x v="3"/>
    <n v="43"/>
    <x v="41"/>
    <x v="2502"/>
    <n v="1580.25"/>
    <n v="0.49"/>
    <x v="2"/>
    <x v="94"/>
  </r>
  <r>
    <x v="4"/>
    <n v="1197831"/>
    <x v="326"/>
    <x v="3"/>
    <x v="35"/>
    <x v="38"/>
    <x v="4"/>
    <n v="56"/>
    <x v="250"/>
    <x v="2072"/>
    <n v="2344.16"/>
    <n v="0.45999999999999996"/>
    <x v="2"/>
    <x v="97"/>
  </r>
  <r>
    <x v="4"/>
    <n v="1197831"/>
    <x v="326"/>
    <x v="3"/>
    <x v="35"/>
    <x v="38"/>
    <x v="5"/>
    <n v="60"/>
    <x v="150"/>
    <x v="865"/>
    <n v="4116"/>
    <n v="0.49"/>
    <x v="2"/>
    <x v="106"/>
  </r>
  <r>
    <x v="4"/>
    <n v="1197831"/>
    <x v="358"/>
    <x v="3"/>
    <x v="35"/>
    <x v="38"/>
    <x v="0"/>
    <n v="56"/>
    <x v="133"/>
    <x v="1208"/>
    <n v="5292"/>
    <n v="0.5"/>
    <x v="2"/>
    <x v="97"/>
  </r>
  <r>
    <x v="4"/>
    <n v="1197831"/>
    <x v="358"/>
    <x v="3"/>
    <x v="35"/>
    <x v="38"/>
    <x v="1"/>
    <n v="51"/>
    <x v="215"/>
    <x v="2534"/>
    <n v="2547.4499999999998"/>
    <n v="0.44999999999999996"/>
    <x v="2"/>
    <x v="109"/>
  </r>
  <r>
    <x v="4"/>
    <n v="1197831"/>
    <x v="358"/>
    <x v="3"/>
    <x v="35"/>
    <x v="38"/>
    <x v="2"/>
    <n v="47"/>
    <x v="240"/>
    <x v="2535"/>
    <n v="2397"/>
    <n v="0.5"/>
    <x v="2"/>
    <x v="85"/>
  </r>
  <r>
    <x v="4"/>
    <n v="1197831"/>
    <x v="358"/>
    <x v="3"/>
    <x v="35"/>
    <x v="38"/>
    <x v="3"/>
    <n v="37"/>
    <x v="228"/>
    <x v="1824"/>
    <n v="1631.7"/>
    <n v="0.49"/>
    <x v="2"/>
    <x v="117"/>
  </r>
  <r>
    <x v="4"/>
    <n v="1197831"/>
    <x v="358"/>
    <x v="3"/>
    <x v="35"/>
    <x v="38"/>
    <x v="4"/>
    <n v="47"/>
    <x v="173"/>
    <x v="1954"/>
    <n v="1621.5"/>
    <n v="0.5"/>
    <x v="2"/>
    <x v="85"/>
  </r>
  <r>
    <x v="4"/>
    <n v="1197831"/>
    <x v="358"/>
    <x v="3"/>
    <x v="35"/>
    <x v="38"/>
    <x v="5"/>
    <n v="52"/>
    <x v="161"/>
    <x v="1970"/>
    <n v="2938"/>
    <n v="0.5"/>
    <x v="2"/>
    <x v="107"/>
  </r>
  <r>
    <x v="4"/>
    <n v="1197831"/>
    <x v="388"/>
    <x v="3"/>
    <x v="35"/>
    <x v="38"/>
    <x v="0"/>
    <n v="47"/>
    <x v="241"/>
    <x v="2536"/>
    <n v="3877.5"/>
    <n v="0.5"/>
    <x v="2"/>
    <x v="85"/>
  </r>
  <r>
    <x v="4"/>
    <n v="1197831"/>
    <x v="388"/>
    <x v="3"/>
    <x v="35"/>
    <x v="38"/>
    <x v="1"/>
    <n v="38"/>
    <x v="250"/>
    <x v="2164"/>
    <n v="1556.1"/>
    <n v="0.44999999999999996"/>
    <x v="2"/>
    <x v="115"/>
  </r>
  <r>
    <x v="4"/>
    <n v="1197831"/>
    <x v="388"/>
    <x v="3"/>
    <x v="35"/>
    <x v="38"/>
    <x v="2"/>
    <n v="15"/>
    <x v="41"/>
    <x v="2537"/>
    <n v="528.75"/>
    <n v="0.47"/>
    <x v="2"/>
    <x v="148"/>
  </r>
  <r>
    <x v="4"/>
    <n v="1197831"/>
    <x v="388"/>
    <x v="3"/>
    <x v="35"/>
    <x v="38"/>
    <x v="3"/>
    <n v="14"/>
    <x v="188"/>
    <x v="2538"/>
    <n v="427.7"/>
    <n v="0.47"/>
    <x v="2"/>
    <x v="146"/>
  </r>
  <r>
    <x v="4"/>
    <n v="1197831"/>
    <x v="388"/>
    <x v="3"/>
    <x v="35"/>
    <x v="38"/>
    <x v="4"/>
    <n v="24"/>
    <x v="176"/>
    <x v="2539"/>
    <n v="717.36"/>
    <n v="0.49"/>
    <x v="2"/>
    <x v="110"/>
  </r>
  <r>
    <x v="4"/>
    <n v="1197831"/>
    <x v="388"/>
    <x v="3"/>
    <x v="35"/>
    <x v="38"/>
    <x v="5"/>
    <n v="29"/>
    <x v="198"/>
    <x v="2540"/>
    <n v="1335.74"/>
    <n v="0.49"/>
    <x v="2"/>
    <x v="116"/>
  </r>
  <r>
    <x v="4"/>
    <n v="1197831"/>
    <x v="420"/>
    <x v="3"/>
    <x v="35"/>
    <x v="38"/>
    <x v="0"/>
    <n v="29"/>
    <x v="57"/>
    <x v="2258"/>
    <n v="1934.3"/>
    <n v="0.45999999999999996"/>
    <x v="2"/>
    <x v="116"/>
  </r>
  <r>
    <x v="4"/>
    <n v="1197831"/>
    <x v="420"/>
    <x v="3"/>
    <x v="35"/>
    <x v="38"/>
    <x v="1"/>
    <n v="19"/>
    <x v="211"/>
    <x v="2541"/>
    <n v="742.9"/>
    <n v="0.45999999999999996"/>
    <x v="2"/>
    <x v="131"/>
  </r>
  <r>
    <x v="4"/>
    <n v="1197831"/>
    <x v="420"/>
    <x v="3"/>
    <x v="35"/>
    <x v="38"/>
    <x v="2"/>
    <n v="19"/>
    <x v="180"/>
    <x v="2465"/>
    <n v="535.79999999999995"/>
    <n v="0.47"/>
    <x v="2"/>
    <x v="131"/>
  </r>
  <r>
    <x v="4"/>
    <n v="1197831"/>
    <x v="420"/>
    <x v="3"/>
    <x v="35"/>
    <x v="38"/>
    <x v="3"/>
    <n v="19"/>
    <x v="172"/>
    <x v="1422"/>
    <n v="428.64"/>
    <n v="0.48"/>
    <x v="2"/>
    <x v="131"/>
  </r>
  <r>
    <x v="4"/>
    <n v="1197831"/>
    <x v="420"/>
    <x v="3"/>
    <x v="35"/>
    <x v="38"/>
    <x v="4"/>
    <n v="29"/>
    <x v="219"/>
    <x v="2542"/>
    <n v="653.66"/>
    <n v="0.49"/>
    <x v="2"/>
    <x v="116"/>
  </r>
  <r>
    <x v="0"/>
    <n v="1197831"/>
    <x v="420"/>
    <x v="3"/>
    <x v="35"/>
    <x v="38"/>
    <x v="5"/>
    <n v="28"/>
    <x v="228"/>
    <x v="2462"/>
    <n v="1209.5999999999999"/>
    <n v="0.48"/>
    <x v="2"/>
    <x v="128"/>
  </r>
  <r>
    <x v="0"/>
    <n v="1197831"/>
    <x v="450"/>
    <x v="3"/>
    <x v="35"/>
    <x v="38"/>
    <x v="0"/>
    <n v="23"/>
    <x v="185"/>
    <x v="1159"/>
    <n v="1318.82"/>
    <n v="0.47"/>
    <x v="2"/>
    <x v="113"/>
  </r>
  <r>
    <x v="0"/>
    <n v="1197831"/>
    <x v="450"/>
    <x v="3"/>
    <x v="35"/>
    <x v="38"/>
    <x v="1"/>
    <n v="14"/>
    <x v="249"/>
    <x v="2543"/>
    <n v="504"/>
    <n v="0.5"/>
    <x v="2"/>
    <x v="146"/>
  </r>
  <r>
    <x v="0"/>
    <n v="1197831"/>
    <x v="450"/>
    <x v="3"/>
    <x v="35"/>
    <x v="38"/>
    <x v="2"/>
    <n v="23"/>
    <x v="235"/>
    <x v="2544"/>
    <n v="632.5"/>
    <n v="0.5"/>
    <x v="2"/>
    <x v="113"/>
  </r>
  <r>
    <x v="0"/>
    <n v="1197831"/>
    <x v="450"/>
    <x v="3"/>
    <x v="35"/>
    <x v="38"/>
    <x v="3"/>
    <n v="54"/>
    <x v="170"/>
    <x v="2097"/>
    <n v="2151.36"/>
    <n v="0.48"/>
    <x v="2"/>
    <x v="99"/>
  </r>
  <r>
    <x v="0"/>
    <n v="1197831"/>
    <x v="450"/>
    <x v="3"/>
    <x v="35"/>
    <x v="38"/>
    <x v="4"/>
    <n v="68"/>
    <x v="227"/>
    <x v="1686"/>
    <n v="2189.6"/>
    <n v="0.45999999999999996"/>
    <x v="2"/>
    <x v="105"/>
  </r>
  <r>
    <x v="0"/>
    <n v="1197831"/>
    <x v="450"/>
    <x v="3"/>
    <x v="35"/>
    <x v="38"/>
    <x v="5"/>
    <n v="73"/>
    <x v="246"/>
    <x v="2545"/>
    <n v="2955.04"/>
    <n v="0.45999999999999996"/>
    <x v="2"/>
    <x v="134"/>
  </r>
  <r>
    <x v="0"/>
    <n v="1197831"/>
    <x v="479"/>
    <x v="3"/>
    <x v="35"/>
    <x v="38"/>
    <x v="0"/>
    <n v="66"/>
    <x v="42"/>
    <x v="2546"/>
    <n v="4950"/>
    <n v="0.5"/>
    <x v="2"/>
    <x v="108"/>
  </r>
  <r>
    <x v="0"/>
    <n v="1197831"/>
    <x v="479"/>
    <x v="3"/>
    <x v="35"/>
    <x v="38"/>
    <x v="1"/>
    <n v="59"/>
    <x v="196"/>
    <x v="2547"/>
    <n v="3540"/>
    <n v="0.5"/>
    <x v="2"/>
    <x v="95"/>
  </r>
  <r>
    <x v="0"/>
    <n v="1197831"/>
    <x v="479"/>
    <x v="3"/>
    <x v="35"/>
    <x v="38"/>
    <x v="2"/>
    <n v="58"/>
    <x v="60"/>
    <x v="1645"/>
    <n v="2534.6"/>
    <n v="0.45999999999999996"/>
    <x v="2"/>
    <x v="91"/>
  </r>
  <r>
    <x v="0"/>
    <n v="1197831"/>
    <x v="479"/>
    <x v="3"/>
    <x v="35"/>
    <x v="38"/>
    <x v="3"/>
    <n v="59"/>
    <x v="228"/>
    <x v="1319"/>
    <n v="2389.4999999999995"/>
    <n v="0.44999999999999996"/>
    <x v="2"/>
    <x v="95"/>
  </r>
  <r>
    <x v="0"/>
    <n v="1197831"/>
    <x v="479"/>
    <x v="3"/>
    <x v="35"/>
    <x v="38"/>
    <x v="4"/>
    <n v="64"/>
    <x v="194"/>
    <x v="1052"/>
    <n v="2592"/>
    <n v="0.5"/>
    <x v="2"/>
    <x v="101"/>
  </r>
  <r>
    <x v="0"/>
    <n v="1197831"/>
    <x v="479"/>
    <x v="3"/>
    <x v="35"/>
    <x v="38"/>
    <x v="5"/>
    <n v="68"/>
    <x v="205"/>
    <x v="2074"/>
    <n v="3503.3599999999997"/>
    <n v="0.45999999999999996"/>
    <x v="2"/>
    <x v="105"/>
  </r>
  <r>
    <x v="0"/>
    <n v="1185732"/>
    <x v="176"/>
    <x v="3"/>
    <x v="35"/>
    <x v="38"/>
    <x v="0"/>
    <n v="38"/>
    <x v="216"/>
    <x v="2404"/>
    <n v="2569.56"/>
    <n v="0.49"/>
    <x v="2"/>
    <x v="115"/>
  </r>
  <r>
    <x v="0"/>
    <n v="1185732"/>
    <x v="176"/>
    <x v="3"/>
    <x v="35"/>
    <x v="38"/>
    <x v="1"/>
    <n v="37"/>
    <x v="232"/>
    <x v="2548"/>
    <n v="1184"/>
    <n v="0.4"/>
    <x v="2"/>
    <x v="117"/>
  </r>
  <r>
    <x v="0"/>
    <n v="1185732"/>
    <x v="176"/>
    <x v="3"/>
    <x v="35"/>
    <x v="38"/>
    <x v="2"/>
    <n v="27"/>
    <x v="170"/>
    <x v="2478"/>
    <n v="986.04"/>
    <n v="0.44"/>
    <x v="2"/>
    <x v="118"/>
  </r>
  <r>
    <x v="0"/>
    <n v="1185732"/>
    <x v="176"/>
    <x v="3"/>
    <x v="35"/>
    <x v="38"/>
    <x v="3"/>
    <n v="34"/>
    <x v="218"/>
    <x v="2549"/>
    <n v="489.6"/>
    <n v="0.4"/>
    <x v="2"/>
    <x v="111"/>
  </r>
  <r>
    <x v="0"/>
    <n v="1185732"/>
    <x v="176"/>
    <x v="3"/>
    <x v="35"/>
    <x v="38"/>
    <x v="4"/>
    <n v="48"/>
    <x v="178"/>
    <x v="1004"/>
    <n v="992.64"/>
    <n v="0.47"/>
    <x v="2"/>
    <x v="92"/>
  </r>
  <r>
    <x v="0"/>
    <n v="1185732"/>
    <x v="176"/>
    <x v="3"/>
    <x v="35"/>
    <x v="38"/>
    <x v="5"/>
    <n v="37"/>
    <x v="249"/>
    <x v="2550"/>
    <n v="1465.2"/>
    <n v="0.55000000000000004"/>
    <x v="2"/>
    <x v="117"/>
  </r>
  <r>
    <x v="0"/>
    <n v="1185732"/>
    <x v="207"/>
    <x v="3"/>
    <x v="35"/>
    <x v="38"/>
    <x v="0"/>
    <n v="37"/>
    <x v="174"/>
    <x v="2341"/>
    <n v="2923"/>
    <n v="0.5"/>
    <x v="2"/>
    <x v="117"/>
  </r>
  <r>
    <x v="0"/>
    <n v="1185732"/>
    <x v="207"/>
    <x v="3"/>
    <x v="35"/>
    <x v="38"/>
    <x v="1"/>
    <n v="39"/>
    <x v="172"/>
    <x v="2551"/>
    <n v="806.52"/>
    <n v="0.44"/>
    <x v="2"/>
    <x v="93"/>
  </r>
  <r>
    <x v="0"/>
    <n v="1185732"/>
    <x v="207"/>
    <x v="3"/>
    <x v="35"/>
    <x v="38"/>
    <x v="2"/>
    <n v="29"/>
    <x v="229"/>
    <x v="2552"/>
    <n v="735.73"/>
    <n v="0.43"/>
    <x v="2"/>
    <x v="116"/>
  </r>
  <r>
    <x v="0"/>
    <n v="1185732"/>
    <x v="207"/>
    <x v="3"/>
    <x v="36"/>
    <x v="39"/>
    <x v="3"/>
    <n v="33"/>
    <x v="52"/>
    <x v="2553"/>
    <n v="363"/>
    <n v="0.44"/>
    <x v="2"/>
    <x v="112"/>
  </r>
  <r>
    <x v="0"/>
    <n v="1185732"/>
    <x v="207"/>
    <x v="3"/>
    <x v="36"/>
    <x v="39"/>
    <x v="4"/>
    <n v="48"/>
    <x v="219"/>
    <x v="2554"/>
    <n v="993.59999999999991"/>
    <n v="0.44999999999999996"/>
    <x v="2"/>
    <x v="92"/>
  </r>
  <r>
    <x v="0"/>
    <n v="1185732"/>
    <x v="207"/>
    <x v="3"/>
    <x v="36"/>
    <x v="39"/>
    <x v="5"/>
    <n v="32"/>
    <x v="232"/>
    <x v="2555"/>
    <n v="1408"/>
    <n v="0.55000000000000004"/>
    <x v="2"/>
    <x v="114"/>
  </r>
  <r>
    <x v="0"/>
    <n v="1185732"/>
    <x v="216"/>
    <x v="3"/>
    <x v="36"/>
    <x v="39"/>
    <x v="0"/>
    <n v="39"/>
    <x v="168"/>
    <x v="2556"/>
    <n v="2369.64"/>
    <n v="0.49"/>
    <x v="2"/>
    <x v="93"/>
  </r>
  <r>
    <x v="0"/>
    <n v="1185732"/>
    <x v="216"/>
    <x v="3"/>
    <x v="36"/>
    <x v="39"/>
    <x v="1"/>
    <n v="37"/>
    <x v="50"/>
    <x v="2557"/>
    <n v="777"/>
    <n v="0.42"/>
    <x v="2"/>
    <x v="117"/>
  </r>
  <r>
    <x v="0"/>
    <n v="1185732"/>
    <x v="216"/>
    <x v="3"/>
    <x v="36"/>
    <x v="39"/>
    <x v="2"/>
    <n v="27"/>
    <x v="229"/>
    <x v="2558"/>
    <n v="669.06"/>
    <n v="0.42"/>
    <x v="2"/>
    <x v="118"/>
  </r>
  <r>
    <x v="0"/>
    <n v="1185732"/>
    <x v="216"/>
    <x v="3"/>
    <x v="36"/>
    <x v="39"/>
    <x v="3"/>
    <n v="33"/>
    <x v="264"/>
    <x v="2559"/>
    <n v="333.96"/>
    <n v="0.44"/>
    <x v="2"/>
    <x v="112"/>
  </r>
  <r>
    <x v="0"/>
    <n v="1185732"/>
    <x v="216"/>
    <x v="3"/>
    <x v="36"/>
    <x v="39"/>
    <x v="4"/>
    <n v="47"/>
    <x v="226"/>
    <x v="2560"/>
    <n v="728.5"/>
    <n v="0.5"/>
    <x v="2"/>
    <x v="85"/>
  </r>
  <r>
    <x v="0"/>
    <n v="1185732"/>
    <x v="216"/>
    <x v="3"/>
    <x v="36"/>
    <x v="39"/>
    <x v="5"/>
    <n v="37"/>
    <x v="229"/>
    <x v="2561"/>
    <n v="1156.99"/>
    <n v="0.53"/>
    <x v="2"/>
    <x v="117"/>
  </r>
  <r>
    <x v="0"/>
    <n v="1185732"/>
    <x v="235"/>
    <x v="3"/>
    <x v="36"/>
    <x v="39"/>
    <x v="0"/>
    <n v="38"/>
    <x v="161"/>
    <x v="2206"/>
    <n v="1975.2399999999998"/>
    <n v="0.45999999999999996"/>
    <x v="2"/>
    <x v="115"/>
  </r>
  <r>
    <x v="0"/>
    <n v="1185732"/>
    <x v="235"/>
    <x v="3"/>
    <x v="36"/>
    <x v="39"/>
    <x v="1"/>
    <n v="39"/>
    <x v="186"/>
    <x v="2459"/>
    <n v="671.57999999999993"/>
    <n v="0.41"/>
    <x v="2"/>
    <x v="93"/>
  </r>
  <r>
    <x v="0"/>
    <n v="1185732"/>
    <x v="235"/>
    <x v="3"/>
    <x v="36"/>
    <x v="39"/>
    <x v="2"/>
    <n v="29"/>
    <x v="222"/>
    <x v="2562"/>
    <n v="522"/>
    <n v="0.4"/>
    <x v="2"/>
    <x v="116"/>
  </r>
  <r>
    <x v="0"/>
    <n v="1185732"/>
    <x v="235"/>
    <x v="3"/>
    <x v="36"/>
    <x v="39"/>
    <x v="3"/>
    <n v="34"/>
    <x v="187"/>
    <x v="2496"/>
    <n v="292.39999999999998"/>
    <n v="0.43"/>
    <x v="2"/>
    <x v="111"/>
  </r>
  <r>
    <x v="0"/>
    <n v="1185732"/>
    <x v="235"/>
    <x v="3"/>
    <x v="36"/>
    <x v="39"/>
    <x v="4"/>
    <n v="56"/>
    <x v="225"/>
    <x v="2563"/>
    <n v="747.04"/>
    <n v="0.45999999999999996"/>
    <x v="2"/>
    <x v="97"/>
  </r>
  <r>
    <x v="0"/>
    <n v="1185732"/>
    <x v="235"/>
    <x v="3"/>
    <x v="36"/>
    <x v="39"/>
    <x v="5"/>
    <n v="48"/>
    <x v="176"/>
    <x v="2564"/>
    <n v="1551.8400000000001"/>
    <n v="0.53"/>
    <x v="2"/>
    <x v="92"/>
  </r>
  <r>
    <x v="0"/>
    <n v="1185732"/>
    <x v="266"/>
    <x v="3"/>
    <x v="36"/>
    <x v="39"/>
    <x v="0"/>
    <n v="58"/>
    <x v="284"/>
    <x v="2565"/>
    <n v="3789.14"/>
    <n v="0.47"/>
    <x v="2"/>
    <x v="91"/>
  </r>
  <r>
    <x v="0"/>
    <n v="1185732"/>
    <x v="266"/>
    <x v="3"/>
    <x v="36"/>
    <x v="39"/>
    <x v="1"/>
    <n v="45"/>
    <x v="180"/>
    <x v="1147"/>
    <n v="1214.9999999999998"/>
    <n v="0.44999999999999996"/>
    <x v="2"/>
    <x v="96"/>
  </r>
  <r>
    <x v="0"/>
    <n v="1185732"/>
    <x v="266"/>
    <x v="3"/>
    <x v="36"/>
    <x v="39"/>
    <x v="2"/>
    <n v="43"/>
    <x v="219"/>
    <x v="2566"/>
    <n v="830.76"/>
    <n v="0.42"/>
    <x v="2"/>
    <x v="94"/>
  </r>
  <r>
    <x v="0"/>
    <n v="1185732"/>
    <x v="266"/>
    <x v="3"/>
    <x v="36"/>
    <x v="39"/>
    <x v="3"/>
    <n v="43"/>
    <x v="259"/>
    <x v="2567"/>
    <n v="503.09999999999997"/>
    <n v="0.44999999999999996"/>
    <x v="2"/>
    <x v="94"/>
  </r>
  <r>
    <x v="0"/>
    <n v="1185732"/>
    <x v="266"/>
    <x v="3"/>
    <x v="36"/>
    <x v="39"/>
    <x v="4"/>
    <n v="51"/>
    <x v="183"/>
    <x v="1440"/>
    <n v="969"/>
    <n v="0.5"/>
    <x v="2"/>
    <x v="109"/>
  </r>
  <r>
    <x v="0"/>
    <n v="1185732"/>
    <x v="266"/>
    <x v="3"/>
    <x v="36"/>
    <x v="39"/>
    <x v="5"/>
    <n v="58"/>
    <x v="181"/>
    <x v="2568"/>
    <n v="2011.44"/>
    <n v="0.51"/>
    <x v="2"/>
    <x v="91"/>
  </r>
  <r>
    <x v="0"/>
    <n v="1185732"/>
    <x v="296"/>
    <x v="3"/>
    <x v="36"/>
    <x v="39"/>
    <x v="0"/>
    <n v="41"/>
    <x v="192"/>
    <x v="1820"/>
    <n v="2546.1"/>
    <n v="0.45999999999999996"/>
    <x v="2"/>
    <x v="87"/>
  </r>
  <r>
    <x v="0"/>
    <n v="1185732"/>
    <x v="296"/>
    <x v="3"/>
    <x v="36"/>
    <x v="39"/>
    <x v="1"/>
    <n v="39"/>
    <x v="227"/>
    <x v="2171"/>
    <n v="1092"/>
    <n v="0.4"/>
    <x v="2"/>
    <x v="93"/>
  </r>
  <r>
    <x v="0"/>
    <n v="1185732"/>
    <x v="296"/>
    <x v="3"/>
    <x v="36"/>
    <x v="39"/>
    <x v="2"/>
    <n v="32"/>
    <x v="190"/>
    <x v="2100"/>
    <n v="743.04"/>
    <n v="0.43"/>
    <x v="2"/>
    <x v="114"/>
  </r>
  <r>
    <x v="0"/>
    <n v="1185732"/>
    <x v="296"/>
    <x v="3"/>
    <x v="36"/>
    <x v="39"/>
    <x v="3"/>
    <n v="32"/>
    <x v="200"/>
    <x v="2415"/>
    <n v="705.59999999999991"/>
    <n v="0.44999999999999996"/>
    <x v="2"/>
    <x v="114"/>
  </r>
  <r>
    <x v="0"/>
    <n v="1185732"/>
    <x v="296"/>
    <x v="3"/>
    <x v="36"/>
    <x v="39"/>
    <x v="4"/>
    <n v="41"/>
    <x v="175"/>
    <x v="1588"/>
    <n v="940.94999999999993"/>
    <n v="0.44999999999999996"/>
    <x v="2"/>
    <x v="87"/>
  </r>
  <r>
    <x v="0"/>
    <n v="1185732"/>
    <x v="296"/>
    <x v="3"/>
    <x v="36"/>
    <x v="39"/>
    <x v="5"/>
    <n v="50"/>
    <x v="198"/>
    <x v="1030"/>
    <n v="2491"/>
    <n v="0.53"/>
    <x v="2"/>
    <x v="100"/>
  </r>
  <r>
    <x v="0"/>
    <n v="1185732"/>
    <x v="325"/>
    <x v="3"/>
    <x v="36"/>
    <x v="39"/>
    <x v="0"/>
    <n v="47"/>
    <x v="125"/>
    <x v="2569"/>
    <n v="3329.4799999999996"/>
    <n v="0.45999999999999996"/>
    <x v="2"/>
    <x v="85"/>
  </r>
  <r>
    <x v="0"/>
    <n v="1185732"/>
    <x v="325"/>
    <x v="3"/>
    <x v="36"/>
    <x v="39"/>
    <x v="1"/>
    <n v="44"/>
    <x v="194"/>
    <x v="1471"/>
    <n v="1603.8"/>
    <n v="0.44999999999999996"/>
    <x v="2"/>
    <x v="90"/>
  </r>
  <r>
    <x v="0"/>
    <n v="1185732"/>
    <x v="325"/>
    <x v="3"/>
    <x v="36"/>
    <x v="39"/>
    <x v="2"/>
    <n v="37"/>
    <x v="176"/>
    <x v="2570"/>
    <n v="947.93999999999994"/>
    <n v="0.42"/>
    <x v="2"/>
    <x v="117"/>
  </r>
  <r>
    <x v="0"/>
    <n v="1185732"/>
    <x v="325"/>
    <x v="3"/>
    <x v="36"/>
    <x v="39"/>
    <x v="3"/>
    <n v="38"/>
    <x v="178"/>
    <x v="1608"/>
    <n v="718.96"/>
    <n v="0.43"/>
    <x v="2"/>
    <x v="115"/>
  </r>
  <r>
    <x v="0"/>
    <n v="1185732"/>
    <x v="325"/>
    <x v="3"/>
    <x v="36"/>
    <x v="39"/>
    <x v="4"/>
    <n v="49"/>
    <x v="239"/>
    <x v="2119"/>
    <n v="1172.08"/>
    <n v="0.45999999999999996"/>
    <x v="2"/>
    <x v="98"/>
  </r>
  <r>
    <x v="0"/>
    <n v="1185732"/>
    <x v="325"/>
    <x v="3"/>
    <x v="36"/>
    <x v="39"/>
    <x v="5"/>
    <n v="53"/>
    <x v="198"/>
    <x v="1914"/>
    <n v="2640.46"/>
    <n v="0.53"/>
    <x v="2"/>
    <x v="102"/>
  </r>
  <r>
    <x v="0"/>
    <n v="1185732"/>
    <x v="357"/>
    <x v="3"/>
    <x v="36"/>
    <x v="39"/>
    <x v="0"/>
    <n v="49"/>
    <x v="165"/>
    <x v="1079"/>
    <n v="3081.12"/>
    <n v="0.48"/>
    <x v="2"/>
    <x v="98"/>
  </r>
  <r>
    <x v="0"/>
    <n v="1185732"/>
    <x v="357"/>
    <x v="3"/>
    <x v="36"/>
    <x v="39"/>
    <x v="1"/>
    <n v="42"/>
    <x v="252"/>
    <x v="1070"/>
    <n v="1474.1999999999998"/>
    <n v="0.44999999999999996"/>
    <x v="2"/>
    <x v="119"/>
  </r>
  <r>
    <x v="0"/>
    <n v="1185732"/>
    <x v="357"/>
    <x v="3"/>
    <x v="36"/>
    <x v="39"/>
    <x v="2"/>
    <n v="36"/>
    <x v="188"/>
    <x v="1021"/>
    <n v="936"/>
    <n v="0.4"/>
    <x v="2"/>
    <x v="86"/>
  </r>
  <r>
    <x v="0"/>
    <n v="1185732"/>
    <x v="357"/>
    <x v="3"/>
    <x v="36"/>
    <x v="39"/>
    <x v="3"/>
    <n v="38"/>
    <x v="208"/>
    <x v="1945"/>
    <n v="947.72"/>
    <n v="0.43"/>
    <x v="2"/>
    <x v="115"/>
  </r>
  <r>
    <x v="0"/>
    <n v="1185732"/>
    <x v="357"/>
    <x v="3"/>
    <x v="36"/>
    <x v="39"/>
    <x v="4"/>
    <n v="47"/>
    <x v="219"/>
    <x v="2477"/>
    <n v="994.51999999999987"/>
    <n v="0.45999999999999996"/>
    <x v="2"/>
    <x v="85"/>
  </r>
  <r>
    <x v="0"/>
    <n v="1185732"/>
    <x v="357"/>
    <x v="3"/>
    <x v="36"/>
    <x v="39"/>
    <x v="5"/>
    <n v="53"/>
    <x v="246"/>
    <x v="1432"/>
    <n v="2332"/>
    <n v="0.5"/>
    <x v="2"/>
    <x v="102"/>
  </r>
  <r>
    <x v="0"/>
    <n v="1185732"/>
    <x v="389"/>
    <x v="3"/>
    <x v="36"/>
    <x v="39"/>
    <x v="0"/>
    <n v="42"/>
    <x v="216"/>
    <x v="1865"/>
    <n v="2608.1999999999998"/>
    <n v="0.44999999999999996"/>
    <x v="2"/>
    <x v="119"/>
  </r>
  <r>
    <x v="0"/>
    <n v="1185732"/>
    <x v="389"/>
    <x v="3"/>
    <x v="36"/>
    <x v="39"/>
    <x v="1"/>
    <n v="39"/>
    <x v="232"/>
    <x v="1320"/>
    <n v="1248"/>
    <n v="0.4"/>
    <x v="2"/>
    <x v="93"/>
  </r>
  <r>
    <x v="0"/>
    <n v="1185732"/>
    <x v="389"/>
    <x v="3"/>
    <x v="36"/>
    <x v="39"/>
    <x v="2"/>
    <n v="32"/>
    <x v="206"/>
    <x v="2571"/>
    <n v="678.40000000000009"/>
    <n v="0.4"/>
    <x v="2"/>
    <x v="114"/>
  </r>
  <r>
    <x v="0"/>
    <n v="1185732"/>
    <x v="389"/>
    <x v="3"/>
    <x v="36"/>
    <x v="39"/>
    <x v="3"/>
    <n v="34"/>
    <x v="203"/>
    <x v="1583"/>
    <n v="530.4"/>
    <n v="0.4"/>
    <x v="2"/>
    <x v="111"/>
  </r>
  <r>
    <x v="0"/>
    <n v="1185732"/>
    <x v="389"/>
    <x v="3"/>
    <x v="36"/>
    <x v="39"/>
    <x v="4"/>
    <n v="41"/>
    <x v="186"/>
    <x v="2425"/>
    <n v="861"/>
    <n v="0.5"/>
    <x v="2"/>
    <x v="87"/>
  </r>
  <r>
    <x v="0"/>
    <n v="1185732"/>
    <x v="389"/>
    <x v="3"/>
    <x v="36"/>
    <x v="39"/>
    <x v="5"/>
    <n v="46"/>
    <x v="188"/>
    <x v="1044"/>
    <n v="1495"/>
    <n v="0.5"/>
    <x v="2"/>
    <x v="89"/>
  </r>
  <r>
    <x v="0"/>
    <n v="1185732"/>
    <x v="418"/>
    <x v="3"/>
    <x v="36"/>
    <x v="39"/>
    <x v="0"/>
    <n v="54"/>
    <x v="233"/>
    <x v="797"/>
    <n v="2583.3599999999997"/>
    <n v="0.45999999999999996"/>
    <x v="2"/>
    <x v="99"/>
  </r>
  <r>
    <x v="0"/>
    <n v="1185732"/>
    <x v="418"/>
    <x v="3"/>
    <x v="36"/>
    <x v="39"/>
    <x v="1"/>
    <n v="41"/>
    <x v="41"/>
    <x v="1491"/>
    <n v="1291.5"/>
    <n v="0.42"/>
    <x v="2"/>
    <x v="87"/>
  </r>
  <r>
    <x v="0"/>
    <n v="1185732"/>
    <x v="418"/>
    <x v="3"/>
    <x v="36"/>
    <x v="39"/>
    <x v="2"/>
    <n v="43"/>
    <x v="186"/>
    <x v="2572"/>
    <n v="722.40000000000009"/>
    <n v="0.4"/>
    <x v="2"/>
    <x v="94"/>
  </r>
  <r>
    <x v="0"/>
    <n v="1185732"/>
    <x v="418"/>
    <x v="3"/>
    <x v="36"/>
    <x v="39"/>
    <x v="3"/>
    <n v="43"/>
    <x v="218"/>
    <x v="2573"/>
    <n v="696.59999999999991"/>
    <n v="0.44999999999999996"/>
    <x v="2"/>
    <x v="94"/>
  </r>
  <r>
    <x v="0"/>
    <n v="1185732"/>
    <x v="418"/>
    <x v="3"/>
    <x v="36"/>
    <x v="39"/>
    <x v="4"/>
    <n v="54"/>
    <x v="183"/>
    <x v="1940"/>
    <n v="964.43999999999994"/>
    <n v="0.47"/>
    <x v="2"/>
    <x v="99"/>
  </r>
  <r>
    <x v="2"/>
    <n v="1185732"/>
    <x v="418"/>
    <x v="3"/>
    <x v="36"/>
    <x v="39"/>
    <x v="5"/>
    <n v="55"/>
    <x v="227"/>
    <x v="2574"/>
    <n v="2117.5"/>
    <n v="0.55000000000000004"/>
    <x v="2"/>
    <x v="88"/>
  </r>
  <r>
    <x v="2"/>
    <n v="1185732"/>
    <x v="449"/>
    <x v="3"/>
    <x v="36"/>
    <x v="39"/>
    <x v="0"/>
    <n v="53"/>
    <x v="233"/>
    <x v="1499"/>
    <n v="2700.88"/>
    <n v="0.49"/>
    <x v="2"/>
    <x v="102"/>
  </r>
  <r>
    <x v="2"/>
    <n v="1185732"/>
    <x v="449"/>
    <x v="3"/>
    <x v="36"/>
    <x v="39"/>
    <x v="1"/>
    <n v="41"/>
    <x v="184"/>
    <x v="2099"/>
    <n v="1059.03"/>
    <n v="0.41"/>
    <x v="2"/>
    <x v="87"/>
  </r>
  <r>
    <x v="2"/>
    <n v="1185732"/>
    <x v="449"/>
    <x v="3"/>
    <x v="36"/>
    <x v="39"/>
    <x v="2"/>
    <n v="43"/>
    <x v="282"/>
    <x v="2575"/>
    <n v="1078.44"/>
    <n v="0.44"/>
    <x v="2"/>
    <x v="94"/>
  </r>
  <r>
    <x v="2"/>
    <n v="1185732"/>
    <x v="449"/>
    <x v="3"/>
    <x v="36"/>
    <x v="39"/>
    <x v="3"/>
    <n v="43"/>
    <x v="178"/>
    <x v="1688"/>
    <n v="832.48"/>
    <n v="0.44"/>
    <x v="2"/>
    <x v="94"/>
  </r>
  <r>
    <x v="2"/>
    <n v="1185732"/>
    <x v="449"/>
    <x v="3"/>
    <x v="36"/>
    <x v="39"/>
    <x v="4"/>
    <n v="59"/>
    <x v="222"/>
    <x v="2576"/>
    <n v="1221.3"/>
    <n v="0.45999999999999996"/>
    <x v="2"/>
    <x v="95"/>
  </r>
  <r>
    <x v="2"/>
    <n v="1185732"/>
    <x v="449"/>
    <x v="3"/>
    <x v="36"/>
    <x v="39"/>
    <x v="5"/>
    <n v="61"/>
    <x v="188"/>
    <x v="1048"/>
    <n v="1982.5"/>
    <n v="0.5"/>
    <x v="2"/>
    <x v="103"/>
  </r>
  <r>
    <x v="2"/>
    <n v="1185732"/>
    <x v="478"/>
    <x v="3"/>
    <x v="36"/>
    <x v="39"/>
    <x v="0"/>
    <n v="58"/>
    <x v="150"/>
    <x v="1850"/>
    <n v="3735.2"/>
    <n v="0.45999999999999996"/>
    <x v="2"/>
    <x v="91"/>
  </r>
  <r>
    <x v="2"/>
    <n v="1185732"/>
    <x v="478"/>
    <x v="3"/>
    <x v="36"/>
    <x v="39"/>
    <x v="1"/>
    <n v="45"/>
    <x v="41"/>
    <x v="2577"/>
    <n v="1451.25"/>
    <n v="0.43"/>
    <x v="2"/>
    <x v="96"/>
  </r>
  <r>
    <x v="2"/>
    <n v="1185732"/>
    <x v="478"/>
    <x v="3"/>
    <x v="36"/>
    <x v="39"/>
    <x v="2"/>
    <n v="45"/>
    <x v="201"/>
    <x v="2578"/>
    <n v="1379.7"/>
    <n v="0.42"/>
    <x v="2"/>
    <x v="96"/>
  </r>
  <r>
    <x v="2"/>
    <n v="1185732"/>
    <x v="478"/>
    <x v="3"/>
    <x v="36"/>
    <x v="39"/>
    <x v="3"/>
    <n v="45"/>
    <x v="50"/>
    <x v="2579"/>
    <n v="1012.4999999999999"/>
    <n v="0.44999999999999996"/>
    <x v="2"/>
    <x v="96"/>
  </r>
  <r>
    <x v="2"/>
    <n v="1185732"/>
    <x v="478"/>
    <x v="3"/>
    <x v="36"/>
    <x v="39"/>
    <x v="4"/>
    <n v="56"/>
    <x v="50"/>
    <x v="1752"/>
    <n v="1259.9999999999998"/>
    <n v="0.44999999999999996"/>
    <x v="2"/>
    <x v="97"/>
  </r>
  <r>
    <x v="2"/>
    <n v="1185732"/>
    <x v="478"/>
    <x v="3"/>
    <x v="36"/>
    <x v="39"/>
    <x v="5"/>
    <n v="64"/>
    <x v="41"/>
    <x v="1287"/>
    <n v="2496"/>
    <n v="0.52"/>
    <x v="2"/>
    <x v="101"/>
  </r>
  <r>
    <x v="2"/>
    <n v="1185732"/>
    <x v="173"/>
    <x v="3"/>
    <x v="36"/>
    <x v="39"/>
    <x v="0"/>
    <n v="33"/>
    <x v="209"/>
    <x v="1529"/>
    <n v="1900.7999999999997"/>
    <n v="0.44999999999999996"/>
    <x v="2"/>
    <x v="112"/>
  </r>
  <r>
    <x v="2"/>
    <n v="1185732"/>
    <x v="173"/>
    <x v="3"/>
    <x v="36"/>
    <x v="39"/>
    <x v="1"/>
    <n v="32"/>
    <x v="238"/>
    <x v="2580"/>
    <n v="1041.92"/>
    <n v="0.44"/>
    <x v="2"/>
    <x v="114"/>
  </r>
  <r>
    <x v="2"/>
    <n v="1185732"/>
    <x v="173"/>
    <x v="3"/>
    <x v="36"/>
    <x v="39"/>
    <x v="2"/>
    <n v="25"/>
    <x v="238"/>
    <x v="2557"/>
    <n v="740"/>
    <n v="0.4"/>
    <x v="2"/>
    <x v="130"/>
  </r>
  <r>
    <x v="2"/>
    <n v="1185732"/>
    <x v="173"/>
    <x v="3"/>
    <x v="36"/>
    <x v="39"/>
    <x v="3"/>
    <n v="28"/>
    <x v="204"/>
    <x v="2581"/>
    <n v="415.79999999999995"/>
    <n v="0.44999999999999996"/>
    <x v="2"/>
    <x v="128"/>
  </r>
  <r>
    <x v="2"/>
    <n v="1185732"/>
    <x v="173"/>
    <x v="3"/>
    <x v="36"/>
    <x v="39"/>
    <x v="4"/>
    <n v="43"/>
    <x v="200"/>
    <x v="2582"/>
    <n v="1032.43"/>
    <n v="0.49"/>
    <x v="2"/>
    <x v="94"/>
  </r>
  <r>
    <x v="2"/>
    <n v="1185732"/>
    <x v="173"/>
    <x v="3"/>
    <x v="36"/>
    <x v="39"/>
    <x v="5"/>
    <n v="33"/>
    <x v="249"/>
    <x v="1463"/>
    <n v="1211.76"/>
    <n v="0.51"/>
    <x v="2"/>
    <x v="112"/>
  </r>
  <r>
    <x v="2"/>
    <n v="1185732"/>
    <x v="204"/>
    <x v="3"/>
    <x v="36"/>
    <x v="39"/>
    <x v="0"/>
    <n v="34"/>
    <x v="152"/>
    <x v="1056"/>
    <n v="2325.6"/>
    <n v="0.44999999999999996"/>
    <x v="2"/>
    <x v="111"/>
  </r>
  <r>
    <x v="2"/>
    <n v="1185732"/>
    <x v="204"/>
    <x v="3"/>
    <x v="36"/>
    <x v="39"/>
    <x v="1"/>
    <n v="34"/>
    <x v="175"/>
    <x v="2583"/>
    <n v="745.62"/>
    <n v="0.43"/>
    <x v="2"/>
    <x v="111"/>
  </r>
  <r>
    <x v="2"/>
    <n v="1185732"/>
    <x v="204"/>
    <x v="3"/>
    <x v="36"/>
    <x v="39"/>
    <x v="2"/>
    <n v="24"/>
    <x v="181"/>
    <x v="1168"/>
    <n v="685.43999999999994"/>
    <n v="0.42"/>
    <x v="2"/>
    <x v="110"/>
  </r>
  <r>
    <x v="2"/>
    <n v="1185732"/>
    <x v="204"/>
    <x v="3"/>
    <x v="37"/>
    <x v="40"/>
    <x v="3"/>
    <n v="29"/>
    <x v="267"/>
    <x v="2584"/>
    <n v="391.49999999999994"/>
    <n v="0.44999999999999996"/>
    <x v="2"/>
    <x v="116"/>
  </r>
  <r>
    <x v="2"/>
    <n v="1185732"/>
    <x v="204"/>
    <x v="3"/>
    <x v="37"/>
    <x v="40"/>
    <x v="4"/>
    <n v="42"/>
    <x v="175"/>
    <x v="1593"/>
    <n v="1049.58"/>
    <n v="0.49"/>
    <x v="2"/>
    <x v="119"/>
  </r>
  <r>
    <x v="2"/>
    <n v="1185732"/>
    <x v="204"/>
    <x v="3"/>
    <x v="37"/>
    <x v="40"/>
    <x v="5"/>
    <n v="23"/>
    <x v="173"/>
    <x v="2497"/>
    <n v="809.37"/>
    <n v="0.51"/>
    <x v="2"/>
    <x v="113"/>
  </r>
  <r>
    <x v="2"/>
    <n v="1185732"/>
    <x v="710"/>
    <x v="3"/>
    <x v="37"/>
    <x v="40"/>
    <x v="0"/>
    <n v="29"/>
    <x v="189"/>
    <x v="2585"/>
    <n v="1826.4199999999998"/>
    <n v="0.47"/>
    <x v="2"/>
    <x v="116"/>
  </r>
  <r>
    <x v="2"/>
    <n v="1185732"/>
    <x v="710"/>
    <x v="3"/>
    <x v="37"/>
    <x v="40"/>
    <x v="1"/>
    <n v="27"/>
    <x v="208"/>
    <x v="2586"/>
    <n v="657.72"/>
    <n v="0.42"/>
    <x v="2"/>
    <x v="118"/>
  </r>
  <r>
    <x v="2"/>
    <n v="1185732"/>
    <x v="710"/>
    <x v="3"/>
    <x v="37"/>
    <x v="40"/>
    <x v="2"/>
    <n v="19"/>
    <x v="195"/>
    <x v="1423"/>
    <n v="446.88"/>
    <n v="0.42"/>
    <x v="2"/>
    <x v="131"/>
  </r>
  <r>
    <x v="2"/>
    <n v="1185732"/>
    <x v="710"/>
    <x v="3"/>
    <x v="37"/>
    <x v="40"/>
    <x v="3"/>
    <n v="25"/>
    <x v="223"/>
    <x v="2587"/>
    <n v="231"/>
    <n v="0.42"/>
    <x v="2"/>
    <x v="130"/>
  </r>
  <r>
    <x v="2"/>
    <n v="1185732"/>
    <x v="710"/>
    <x v="3"/>
    <x v="37"/>
    <x v="40"/>
    <x v="4"/>
    <n v="36"/>
    <x v="218"/>
    <x v="1612"/>
    <n v="648"/>
    <n v="0.5"/>
    <x v="2"/>
    <x v="86"/>
  </r>
  <r>
    <x v="2"/>
    <n v="1185732"/>
    <x v="710"/>
    <x v="3"/>
    <x v="37"/>
    <x v="40"/>
    <x v="5"/>
    <n v="28"/>
    <x v="184"/>
    <x v="1444"/>
    <n v="917.28000000000009"/>
    <n v="0.52"/>
    <x v="2"/>
    <x v="128"/>
  </r>
  <r>
    <x v="2"/>
    <n v="1185732"/>
    <x v="232"/>
    <x v="3"/>
    <x v="37"/>
    <x v="40"/>
    <x v="0"/>
    <n v="28"/>
    <x v="161"/>
    <x v="2172"/>
    <n v="1550.36"/>
    <n v="0.49"/>
    <x v="2"/>
    <x v="128"/>
  </r>
  <r>
    <x v="2"/>
    <n v="1185732"/>
    <x v="232"/>
    <x v="3"/>
    <x v="37"/>
    <x v="40"/>
    <x v="1"/>
    <n v="28"/>
    <x v="178"/>
    <x v="2476"/>
    <n v="529.76"/>
    <n v="0.43"/>
    <x v="2"/>
    <x v="128"/>
  </r>
  <r>
    <x v="2"/>
    <n v="1185732"/>
    <x v="232"/>
    <x v="3"/>
    <x v="37"/>
    <x v="40"/>
    <x v="2"/>
    <n v="19"/>
    <x v="207"/>
    <x v="1000"/>
    <n v="327.18"/>
    <n v="0.42"/>
    <x v="2"/>
    <x v="131"/>
  </r>
  <r>
    <x v="2"/>
    <n v="1185732"/>
    <x v="232"/>
    <x v="3"/>
    <x v="37"/>
    <x v="40"/>
    <x v="3"/>
    <n v="24"/>
    <x v="223"/>
    <x v="2588"/>
    <n v="227.04"/>
    <n v="0.43"/>
    <x v="2"/>
    <x v="110"/>
  </r>
  <r>
    <x v="2"/>
    <n v="1185732"/>
    <x v="232"/>
    <x v="3"/>
    <x v="37"/>
    <x v="40"/>
    <x v="4"/>
    <n v="58"/>
    <x v="267"/>
    <x v="1667"/>
    <n v="835.19999999999993"/>
    <n v="0.48"/>
    <x v="2"/>
    <x v="91"/>
  </r>
  <r>
    <x v="2"/>
    <n v="1185732"/>
    <x v="232"/>
    <x v="3"/>
    <x v="37"/>
    <x v="40"/>
    <x v="5"/>
    <n v="49"/>
    <x v="181"/>
    <x v="2165"/>
    <n v="1765.96"/>
    <n v="0.53"/>
    <x v="2"/>
    <x v="98"/>
  </r>
  <r>
    <x v="2"/>
    <n v="1185732"/>
    <x v="263"/>
    <x v="3"/>
    <x v="37"/>
    <x v="40"/>
    <x v="0"/>
    <n v="55"/>
    <x v="285"/>
    <x v="1544"/>
    <n v="3405.6"/>
    <n v="0.48"/>
    <x v="2"/>
    <x v="88"/>
  </r>
  <r>
    <x v="2"/>
    <n v="1185732"/>
    <x v="263"/>
    <x v="3"/>
    <x v="37"/>
    <x v="40"/>
    <x v="1"/>
    <n v="41"/>
    <x v="190"/>
    <x v="1693"/>
    <n v="974.16"/>
    <n v="0.44"/>
    <x v="2"/>
    <x v="87"/>
  </r>
  <r>
    <x v="2"/>
    <n v="1185732"/>
    <x v="263"/>
    <x v="3"/>
    <x v="37"/>
    <x v="40"/>
    <x v="2"/>
    <n v="37"/>
    <x v="175"/>
    <x v="2589"/>
    <n v="811.41"/>
    <n v="0.43"/>
    <x v="2"/>
    <x v="117"/>
  </r>
  <r>
    <x v="2"/>
    <n v="1185732"/>
    <x v="263"/>
    <x v="3"/>
    <x v="37"/>
    <x v="40"/>
    <x v="3"/>
    <n v="36"/>
    <x v="259"/>
    <x v="2515"/>
    <n v="411.84"/>
    <n v="0.44"/>
    <x v="2"/>
    <x v="86"/>
  </r>
  <r>
    <x v="2"/>
    <n v="1185732"/>
    <x v="263"/>
    <x v="3"/>
    <x v="37"/>
    <x v="40"/>
    <x v="4"/>
    <n v="46"/>
    <x v="226"/>
    <x v="2590"/>
    <n v="684.48"/>
    <n v="0.48"/>
    <x v="2"/>
    <x v="89"/>
  </r>
  <r>
    <x v="2"/>
    <n v="1185732"/>
    <x v="263"/>
    <x v="3"/>
    <x v="37"/>
    <x v="40"/>
    <x v="5"/>
    <n v="52"/>
    <x v="41"/>
    <x v="1042"/>
    <n v="1989"/>
    <n v="0.51"/>
    <x v="2"/>
    <x v="107"/>
  </r>
  <r>
    <x v="2"/>
    <n v="1185732"/>
    <x v="293"/>
    <x v="3"/>
    <x v="37"/>
    <x v="40"/>
    <x v="0"/>
    <n v="36"/>
    <x v="35"/>
    <x v="1720"/>
    <n v="2024.9999999999998"/>
    <n v="0.44999999999999996"/>
    <x v="2"/>
    <x v="86"/>
  </r>
  <r>
    <x v="2"/>
    <n v="1185732"/>
    <x v="293"/>
    <x v="3"/>
    <x v="37"/>
    <x v="40"/>
    <x v="1"/>
    <n v="32"/>
    <x v="188"/>
    <x v="1413"/>
    <n v="894.4"/>
    <n v="0.43"/>
    <x v="2"/>
    <x v="114"/>
  </r>
  <r>
    <x v="2"/>
    <n v="1185732"/>
    <x v="293"/>
    <x v="3"/>
    <x v="37"/>
    <x v="40"/>
    <x v="2"/>
    <n v="27"/>
    <x v="180"/>
    <x v="2591"/>
    <n v="648"/>
    <n v="0.4"/>
    <x v="2"/>
    <x v="118"/>
  </r>
  <r>
    <x v="2"/>
    <n v="1185732"/>
    <x v="293"/>
    <x v="3"/>
    <x v="37"/>
    <x v="40"/>
    <x v="3"/>
    <n v="29"/>
    <x v="175"/>
    <x v="1141"/>
    <n v="621.17999999999995"/>
    <n v="0.42"/>
    <x v="2"/>
    <x v="116"/>
  </r>
  <r>
    <x v="2"/>
    <n v="1185732"/>
    <x v="293"/>
    <x v="3"/>
    <x v="37"/>
    <x v="40"/>
    <x v="4"/>
    <n v="38"/>
    <x v="172"/>
    <x v="1016"/>
    <n v="821.56"/>
    <n v="0.45999999999999996"/>
    <x v="2"/>
    <x v="115"/>
  </r>
  <r>
    <x v="2"/>
    <n v="1185732"/>
    <x v="293"/>
    <x v="3"/>
    <x v="37"/>
    <x v="40"/>
    <x v="5"/>
    <n v="51"/>
    <x v="250"/>
    <x v="1510"/>
    <n v="2506.1400000000003"/>
    <n v="0.54"/>
    <x v="2"/>
    <x v="109"/>
  </r>
  <r>
    <x v="2"/>
    <n v="1185732"/>
    <x v="322"/>
    <x v="3"/>
    <x v="37"/>
    <x v="40"/>
    <x v="0"/>
    <n v="48"/>
    <x v="160"/>
    <x v="1363"/>
    <n v="3763.2"/>
    <n v="0.49"/>
    <x v="2"/>
    <x v="92"/>
  </r>
  <r>
    <x v="2"/>
    <n v="1185732"/>
    <x v="322"/>
    <x v="3"/>
    <x v="37"/>
    <x v="40"/>
    <x v="1"/>
    <n v="44"/>
    <x v="199"/>
    <x v="1683"/>
    <n v="1589.28"/>
    <n v="0.43"/>
    <x v="2"/>
    <x v="90"/>
  </r>
  <r>
    <x v="2"/>
    <n v="1185732"/>
    <x v="322"/>
    <x v="3"/>
    <x v="37"/>
    <x v="40"/>
    <x v="2"/>
    <n v="37"/>
    <x v="229"/>
    <x v="2561"/>
    <n v="873.2"/>
    <n v="0.4"/>
    <x v="2"/>
    <x v="117"/>
  </r>
  <r>
    <x v="2"/>
    <n v="1185732"/>
    <x v="322"/>
    <x v="3"/>
    <x v="37"/>
    <x v="40"/>
    <x v="3"/>
    <n v="38"/>
    <x v="206"/>
    <x v="2377"/>
    <n v="866.02"/>
    <n v="0.43"/>
    <x v="2"/>
    <x v="115"/>
  </r>
  <r>
    <x v="2"/>
    <n v="1185732"/>
    <x v="322"/>
    <x v="3"/>
    <x v="37"/>
    <x v="40"/>
    <x v="4"/>
    <n v="49"/>
    <x v="180"/>
    <x v="1454"/>
    <n v="1352.3999999999999"/>
    <n v="0.45999999999999996"/>
    <x v="2"/>
    <x v="98"/>
  </r>
  <r>
    <x v="2"/>
    <n v="1185732"/>
    <x v="322"/>
    <x v="3"/>
    <x v="37"/>
    <x v="40"/>
    <x v="5"/>
    <n v="54"/>
    <x v="230"/>
    <x v="1442"/>
    <n v="2857.6800000000003"/>
    <n v="0.54"/>
    <x v="2"/>
    <x v="99"/>
  </r>
  <r>
    <x v="2"/>
    <n v="1185732"/>
    <x v="354"/>
    <x v="3"/>
    <x v="37"/>
    <x v="40"/>
    <x v="0"/>
    <n v="46"/>
    <x v="135"/>
    <x v="2224"/>
    <n v="3313.38"/>
    <n v="0.49"/>
    <x v="2"/>
    <x v="89"/>
  </r>
  <r>
    <x v="2"/>
    <n v="1185732"/>
    <x v="354"/>
    <x v="3"/>
    <x v="37"/>
    <x v="40"/>
    <x v="1"/>
    <n v="42"/>
    <x v="228"/>
    <x v="1053"/>
    <n v="1512"/>
    <n v="0.4"/>
    <x v="2"/>
    <x v="119"/>
  </r>
  <r>
    <x v="2"/>
    <n v="1185732"/>
    <x v="354"/>
    <x v="3"/>
    <x v="37"/>
    <x v="40"/>
    <x v="2"/>
    <n v="37"/>
    <x v="184"/>
    <x v="1028"/>
    <n v="955.70999999999992"/>
    <n v="0.41"/>
    <x v="2"/>
    <x v="117"/>
  </r>
  <r>
    <x v="2"/>
    <n v="1185732"/>
    <x v="354"/>
    <x v="3"/>
    <x v="37"/>
    <x v="40"/>
    <x v="3"/>
    <n v="38"/>
    <x v="239"/>
    <x v="1456"/>
    <n v="810.16"/>
    <n v="0.41"/>
    <x v="2"/>
    <x v="115"/>
  </r>
  <r>
    <x v="2"/>
    <n v="1185732"/>
    <x v="354"/>
    <x v="3"/>
    <x v="37"/>
    <x v="40"/>
    <x v="4"/>
    <n v="46"/>
    <x v="178"/>
    <x v="2048"/>
    <n v="931.04"/>
    <n v="0.45999999999999996"/>
    <x v="2"/>
    <x v="89"/>
  </r>
  <r>
    <x v="2"/>
    <n v="1185732"/>
    <x v="354"/>
    <x v="3"/>
    <x v="37"/>
    <x v="40"/>
    <x v="5"/>
    <n v="54"/>
    <x v="60"/>
    <x v="1206"/>
    <n v="2718.9"/>
    <n v="0.53"/>
    <x v="2"/>
    <x v="99"/>
  </r>
  <r>
    <x v="2"/>
    <n v="1185732"/>
    <x v="386"/>
    <x v="3"/>
    <x v="37"/>
    <x v="40"/>
    <x v="0"/>
    <n v="36"/>
    <x v="247"/>
    <x v="2257"/>
    <n v="2394"/>
    <n v="0.5"/>
    <x v="2"/>
    <x v="86"/>
  </r>
  <r>
    <x v="2"/>
    <n v="1185732"/>
    <x v="386"/>
    <x v="3"/>
    <x v="37"/>
    <x v="40"/>
    <x v="1"/>
    <n v="34"/>
    <x v="249"/>
    <x v="2134"/>
    <n v="1052.6399999999999"/>
    <n v="0.43"/>
    <x v="2"/>
    <x v="111"/>
  </r>
  <r>
    <x v="2"/>
    <n v="1185732"/>
    <x v="386"/>
    <x v="3"/>
    <x v="37"/>
    <x v="40"/>
    <x v="2"/>
    <n v="27"/>
    <x v="175"/>
    <x v="2592"/>
    <n v="605.88"/>
    <n v="0.44"/>
    <x v="2"/>
    <x v="118"/>
  </r>
  <r>
    <x v="2"/>
    <n v="1185732"/>
    <x v="386"/>
    <x v="3"/>
    <x v="37"/>
    <x v="40"/>
    <x v="3"/>
    <n v="28"/>
    <x v="178"/>
    <x v="2476"/>
    <n v="505.11999999999995"/>
    <n v="0.41"/>
    <x v="2"/>
    <x v="128"/>
  </r>
  <r>
    <x v="2"/>
    <n v="1185732"/>
    <x v="386"/>
    <x v="3"/>
    <x v="37"/>
    <x v="40"/>
    <x v="4"/>
    <n v="36"/>
    <x v="186"/>
    <x v="1005"/>
    <n v="740.88"/>
    <n v="0.49"/>
    <x v="2"/>
    <x v="86"/>
  </r>
  <r>
    <x v="2"/>
    <n v="1185732"/>
    <x v="386"/>
    <x v="3"/>
    <x v="37"/>
    <x v="40"/>
    <x v="5"/>
    <n v="44"/>
    <x v="184"/>
    <x v="1262"/>
    <n v="1524.6000000000001"/>
    <n v="0.55000000000000004"/>
    <x v="2"/>
    <x v="90"/>
  </r>
  <r>
    <x v="2"/>
    <n v="1185732"/>
    <x v="415"/>
    <x v="3"/>
    <x v="37"/>
    <x v="40"/>
    <x v="0"/>
    <n v="49"/>
    <x v="210"/>
    <x v="1343"/>
    <n v="2671.48"/>
    <n v="0.47"/>
    <x v="2"/>
    <x v="98"/>
  </r>
  <r>
    <x v="2"/>
    <n v="1185732"/>
    <x v="415"/>
    <x v="3"/>
    <x v="37"/>
    <x v="40"/>
    <x v="1"/>
    <n v="36"/>
    <x v="201"/>
    <x v="2593"/>
    <n v="1077.48"/>
    <n v="0.41"/>
    <x v="2"/>
    <x v="86"/>
  </r>
  <r>
    <x v="2"/>
    <n v="1185732"/>
    <x v="415"/>
    <x v="3"/>
    <x v="37"/>
    <x v="40"/>
    <x v="2"/>
    <n v="39"/>
    <x v="203"/>
    <x v="2594"/>
    <n v="669.24"/>
    <n v="0.44"/>
    <x v="2"/>
    <x v="93"/>
  </r>
  <r>
    <x v="2"/>
    <n v="1185732"/>
    <x v="415"/>
    <x v="3"/>
    <x v="37"/>
    <x v="40"/>
    <x v="3"/>
    <n v="38"/>
    <x v="204"/>
    <x v="1570"/>
    <n v="501.6"/>
    <n v="0.4"/>
    <x v="2"/>
    <x v="115"/>
  </r>
  <r>
    <x v="2"/>
    <n v="1185732"/>
    <x v="415"/>
    <x v="3"/>
    <x v="37"/>
    <x v="40"/>
    <x v="4"/>
    <n v="45"/>
    <x v="171"/>
    <x v="1948"/>
    <n v="719.09999999999991"/>
    <n v="0.47"/>
    <x v="2"/>
    <x v="96"/>
  </r>
  <r>
    <x v="0"/>
    <n v="1185732"/>
    <x v="415"/>
    <x v="3"/>
    <x v="37"/>
    <x v="40"/>
    <x v="5"/>
    <n v="53"/>
    <x v="201"/>
    <x v="1036"/>
    <n v="2050.5700000000002"/>
    <n v="0.53"/>
    <x v="2"/>
    <x v="102"/>
  </r>
  <r>
    <x v="0"/>
    <n v="1185732"/>
    <x v="446"/>
    <x v="3"/>
    <x v="37"/>
    <x v="40"/>
    <x v="0"/>
    <n v="49"/>
    <x v="196"/>
    <x v="1129"/>
    <n v="2940"/>
    <n v="0.5"/>
    <x v="2"/>
    <x v="98"/>
  </r>
  <r>
    <x v="0"/>
    <n v="1185732"/>
    <x v="446"/>
    <x v="3"/>
    <x v="37"/>
    <x v="40"/>
    <x v="1"/>
    <n v="36"/>
    <x v="201"/>
    <x v="2593"/>
    <n v="1182.5999999999999"/>
    <n v="0.44999999999999996"/>
    <x v="2"/>
    <x v="86"/>
  </r>
  <r>
    <x v="0"/>
    <n v="1185732"/>
    <x v="446"/>
    <x v="3"/>
    <x v="37"/>
    <x v="40"/>
    <x v="2"/>
    <n v="39"/>
    <x v="206"/>
    <x v="2595"/>
    <n v="909.48"/>
    <n v="0.44"/>
    <x v="2"/>
    <x v="93"/>
  </r>
  <r>
    <x v="0"/>
    <n v="1185732"/>
    <x v="446"/>
    <x v="3"/>
    <x v="37"/>
    <x v="40"/>
    <x v="3"/>
    <n v="39"/>
    <x v="172"/>
    <x v="2551"/>
    <n v="788.18999999999994"/>
    <n v="0.43"/>
    <x v="2"/>
    <x v="93"/>
  </r>
  <r>
    <x v="0"/>
    <n v="1185732"/>
    <x v="446"/>
    <x v="3"/>
    <x v="37"/>
    <x v="40"/>
    <x v="4"/>
    <n v="55"/>
    <x v="178"/>
    <x v="2596"/>
    <n v="1089"/>
    <n v="0.44999999999999996"/>
    <x v="2"/>
    <x v="88"/>
  </r>
  <r>
    <x v="0"/>
    <n v="1185732"/>
    <x v="446"/>
    <x v="3"/>
    <x v="37"/>
    <x v="40"/>
    <x v="5"/>
    <n v="60"/>
    <x v="188"/>
    <x v="1042"/>
    <n v="1989"/>
    <n v="0.51"/>
    <x v="2"/>
    <x v="106"/>
  </r>
  <r>
    <x v="0"/>
    <n v="1185732"/>
    <x v="475"/>
    <x v="3"/>
    <x v="37"/>
    <x v="40"/>
    <x v="0"/>
    <n v="55"/>
    <x v="42"/>
    <x v="1289"/>
    <n v="3794.9999999999995"/>
    <n v="0.45999999999999996"/>
    <x v="2"/>
    <x v="88"/>
  </r>
  <r>
    <x v="0"/>
    <n v="1185732"/>
    <x v="475"/>
    <x v="3"/>
    <x v="37"/>
    <x v="40"/>
    <x v="1"/>
    <n v="46"/>
    <x v="41"/>
    <x v="1049"/>
    <n v="1552.4999999999998"/>
    <n v="0.44999999999999996"/>
    <x v="2"/>
    <x v="89"/>
  </r>
  <r>
    <x v="0"/>
    <n v="1185732"/>
    <x v="475"/>
    <x v="3"/>
    <x v="37"/>
    <x v="40"/>
    <x v="2"/>
    <n v="48"/>
    <x v="201"/>
    <x v="1781"/>
    <n v="1576.8"/>
    <n v="0.44999999999999996"/>
    <x v="2"/>
    <x v="92"/>
  </r>
  <r>
    <x v="0"/>
    <n v="1185732"/>
    <x v="475"/>
    <x v="3"/>
    <x v="37"/>
    <x v="40"/>
    <x v="3"/>
    <n v="47"/>
    <x v="190"/>
    <x v="2597"/>
    <n v="1040.58"/>
    <n v="0.41"/>
    <x v="2"/>
    <x v="85"/>
  </r>
  <r>
    <x v="0"/>
    <n v="1185732"/>
    <x v="475"/>
    <x v="3"/>
    <x v="37"/>
    <x v="40"/>
    <x v="4"/>
    <n v="58"/>
    <x v="190"/>
    <x v="2451"/>
    <n v="1409.3999999999999"/>
    <n v="0.44999999999999996"/>
    <x v="2"/>
    <x v="91"/>
  </r>
  <r>
    <x v="0"/>
    <n v="1185732"/>
    <x v="475"/>
    <x v="3"/>
    <x v="37"/>
    <x v="40"/>
    <x v="5"/>
    <n v="63"/>
    <x v="252"/>
    <x v="1502"/>
    <n v="2604.42"/>
    <n v="0.53"/>
    <x v="2"/>
    <x v="121"/>
  </r>
  <r>
    <x v="0"/>
    <n v="1185732"/>
    <x v="170"/>
    <x v="3"/>
    <x v="37"/>
    <x v="40"/>
    <x v="0"/>
    <n v="27"/>
    <x v="161"/>
    <x v="1943"/>
    <n v="1372.9499999999998"/>
    <n v="0.44999999999999996"/>
    <x v="2"/>
    <x v="118"/>
  </r>
  <r>
    <x v="0"/>
    <n v="1185732"/>
    <x v="170"/>
    <x v="3"/>
    <x v="37"/>
    <x v="40"/>
    <x v="1"/>
    <n v="29"/>
    <x v="227"/>
    <x v="2598"/>
    <n v="933.8"/>
    <n v="0.45999999999999996"/>
    <x v="2"/>
    <x v="116"/>
  </r>
  <r>
    <x v="0"/>
    <n v="1185732"/>
    <x v="170"/>
    <x v="3"/>
    <x v="37"/>
    <x v="40"/>
    <x v="2"/>
    <n v="19"/>
    <x v="181"/>
    <x v="1414"/>
    <n v="581.4"/>
    <n v="0.44999999999999996"/>
    <x v="2"/>
    <x v="131"/>
  </r>
  <r>
    <x v="0"/>
    <n v="1185732"/>
    <x v="170"/>
    <x v="3"/>
    <x v="37"/>
    <x v="40"/>
    <x v="3"/>
    <n v="24"/>
    <x v="259"/>
    <x v="2599"/>
    <n v="280.79999999999995"/>
    <n v="0.44999999999999996"/>
    <x v="2"/>
    <x v="110"/>
  </r>
  <r>
    <x v="0"/>
    <n v="1185732"/>
    <x v="170"/>
    <x v="3"/>
    <x v="37"/>
    <x v="40"/>
    <x v="4"/>
    <n v="38"/>
    <x v="186"/>
    <x v="1946"/>
    <n v="1005.48"/>
    <n v="0.63"/>
    <x v="2"/>
    <x v="115"/>
  </r>
  <r>
    <x v="0"/>
    <n v="1185732"/>
    <x v="170"/>
    <x v="3"/>
    <x v="37"/>
    <x v="40"/>
    <x v="5"/>
    <n v="28"/>
    <x v="41"/>
    <x v="2402"/>
    <n v="1092"/>
    <n v="0.52"/>
    <x v="2"/>
    <x v="128"/>
  </r>
  <r>
    <x v="0"/>
    <n v="1185732"/>
    <x v="201"/>
    <x v="3"/>
    <x v="37"/>
    <x v="40"/>
    <x v="0"/>
    <n v="28"/>
    <x v="57"/>
    <x v="1066"/>
    <n v="1786.4"/>
    <n v="0.44"/>
    <x v="2"/>
    <x v="128"/>
  </r>
  <r>
    <x v="0"/>
    <n v="1185732"/>
    <x v="201"/>
    <x v="3"/>
    <x v="37"/>
    <x v="40"/>
    <x v="1"/>
    <n v="28"/>
    <x v="222"/>
    <x v="2068"/>
    <n v="579.59999999999991"/>
    <n v="0.45999999999999996"/>
    <x v="2"/>
    <x v="128"/>
  </r>
  <r>
    <x v="0"/>
    <n v="1185732"/>
    <x v="201"/>
    <x v="3"/>
    <x v="37"/>
    <x v="40"/>
    <x v="2"/>
    <n v="19"/>
    <x v="195"/>
    <x v="1423"/>
    <n v="436.23999999999995"/>
    <n v="0.41"/>
    <x v="2"/>
    <x v="131"/>
  </r>
  <r>
    <x v="0"/>
    <n v="1185732"/>
    <x v="201"/>
    <x v="3"/>
    <x v="38"/>
    <x v="41"/>
    <x v="3"/>
    <n v="25"/>
    <x v="264"/>
    <x v="2600"/>
    <n v="253"/>
    <n v="0.44"/>
    <x v="2"/>
    <x v="130"/>
  </r>
  <r>
    <x v="0"/>
    <n v="1185732"/>
    <x v="201"/>
    <x v="3"/>
    <x v="38"/>
    <x v="41"/>
    <x v="4"/>
    <n v="38"/>
    <x v="183"/>
    <x v="1135"/>
    <n v="938.6"/>
    <n v="0.65"/>
    <x v="2"/>
    <x v="115"/>
  </r>
  <r>
    <x v="0"/>
    <n v="1185732"/>
    <x v="201"/>
    <x v="3"/>
    <x v="38"/>
    <x v="41"/>
    <x v="5"/>
    <n v="14"/>
    <x v="181"/>
    <x v="1664"/>
    <n v="514.08000000000004"/>
    <n v="0.54"/>
    <x v="2"/>
    <x v="146"/>
  </r>
  <r>
    <x v="0"/>
    <n v="1185732"/>
    <x v="707"/>
    <x v="3"/>
    <x v="38"/>
    <x v="41"/>
    <x v="0"/>
    <n v="19"/>
    <x v="224"/>
    <x v="1621"/>
    <n v="1033.6000000000001"/>
    <n v="0.4"/>
    <x v="2"/>
    <x v="131"/>
  </r>
  <r>
    <x v="0"/>
    <n v="1185732"/>
    <x v="707"/>
    <x v="3"/>
    <x v="38"/>
    <x v="41"/>
    <x v="1"/>
    <n v="19"/>
    <x v="172"/>
    <x v="1422"/>
    <n v="401.84999999999997"/>
    <n v="0.44999999999999996"/>
    <x v="2"/>
    <x v="131"/>
  </r>
  <r>
    <x v="0"/>
    <n v="1185732"/>
    <x v="707"/>
    <x v="3"/>
    <x v="38"/>
    <x v="41"/>
    <x v="2"/>
    <n v="9"/>
    <x v="188"/>
    <x v="1578"/>
    <n v="234"/>
    <n v="0.4"/>
    <x v="2"/>
    <x v="147"/>
  </r>
  <r>
    <x v="0"/>
    <n v="1185732"/>
    <x v="707"/>
    <x v="3"/>
    <x v="38"/>
    <x v="41"/>
    <x v="3"/>
    <n v="14"/>
    <x v="177"/>
    <x v="2601"/>
    <n v="164.64"/>
    <n v="0.42"/>
    <x v="2"/>
    <x v="146"/>
  </r>
  <r>
    <x v="0"/>
    <n v="1185732"/>
    <x v="707"/>
    <x v="3"/>
    <x v="38"/>
    <x v="41"/>
    <x v="4"/>
    <n v="28"/>
    <x v="203"/>
    <x v="994"/>
    <n v="698.88"/>
    <n v="0.64"/>
    <x v="2"/>
    <x v="128"/>
  </r>
  <r>
    <x v="0"/>
    <n v="1185732"/>
    <x v="707"/>
    <x v="3"/>
    <x v="38"/>
    <x v="41"/>
    <x v="5"/>
    <n v="20"/>
    <x v="181"/>
    <x v="2602"/>
    <n v="720.80000000000007"/>
    <n v="0.53"/>
    <x v="2"/>
    <x v="127"/>
  </r>
  <r>
    <x v="0"/>
    <n v="1185732"/>
    <x v="229"/>
    <x v="3"/>
    <x v="38"/>
    <x v="41"/>
    <x v="0"/>
    <n v="20"/>
    <x v="168"/>
    <x v="2373"/>
    <n v="1116"/>
    <n v="0.44999999999999996"/>
    <x v="2"/>
    <x v="127"/>
  </r>
  <r>
    <x v="0"/>
    <n v="1185732"/>
    <x v="229"/>
    <x v="3"/>
    <x v="38"/>
    <x v="41"/>
    <x v="1"/>
    <n v="18"/>
    <x v="200"/>
    <x v="2512"/>
    <n v="432.18"/>
    <n v="0.49"/>
    <x v="2"/>
    <x v="129"/>
  </r>
  <r>
    <x v="0"/>
    <n v="1185732"/>
    <x v="229"/>
    <x v="3"/>
    <x v="38"/>
    <x v="41"/>
    <x v="2"/>
    <n v="10"/>
    <x v="206"/>
    <x v="2603"/>
    <n v="233.2"/>
    <n v="0.44"/>
    <x v="2"/>
    <x v="158"/>
  </r>
  <r>
    <x v="0"/>
    <n v="1185732"/>
    <x v="229"/>
    <x v="3"/>
    <x v="38"/>
    <x v="41"/>
    <x v="3"/>
    <n v="15"/>
    <x v="177"/>
    <x v="2604"/>
    <n v="188.99999999999997"/>
    <n v="0.44999999999999996"/>
    <x v="2"/>
    <x v="148"/>
  </r>
  <r>
    <x v="0"/>
    <n v="1185732"/>
    <x v="229"/>
    <x v="3"/>
    <x v="38"/>
    <x v="41"/>
    <x v="4"/>
    <n v="55"/>
    <x v="171"/>
    <x v="2605"/>
    <n v="1140.7"/>
    <n v="0.61"/>
    <x v="2"/>
    <x v="88"/>
  </r>
  <r>
    <x v="0"/>
    <n v="1185732"/>
    <x v="229"/>
    <x v="3"/>
    <x v="38"/>
    <x v="41"/>
    <x v="5"/>
    <n v="46"/>
    <x v="184"/>
    <x v="2606"/>
    <n v="1506.96"/>
    <n v="0.52"/>
    <x v="2"/>
    <x v="89"/>
  </r>
  <r>
    <x v="0"/>
    <n v="1185732"/>
    <x v="260"/>
    <x v="3"/>
    <x v="38"/>
    <x v="41"/>
    <x v="0"/>
    <n v="57"/>
    <x v="272"/>
    <x v="2607"/>
    <n v="3495.24"/>
    <n v="0.42"/>
    <x v="2"/>
    <x v="126"/>
  </r>
  <r>
    <x v="0"/>
    <n v="1185732"/>
    <x v="260"/>
    <x v="3"/>
    <x v="38"/>
    <x v="41"/>
    <x v="1"/>
    <n v="37"/>
    <x v="184"/>
    <x v="1028"/>
    <n v="1072.26"/>
    <n v="0.45999999999999996"/>
    <x v="2"/>
    <x v="117"/>
  </r>
  <r>
    <x v="0"/>
    <n v="1185732"/>
    <x v="260"/>
    <x v="3"/>
    <x v="38"/>
    <x v="41"/>
    <x v="2"/>
    <n v="33"/>
    <x v="190"/>
    <x v="2608"/>
    <n v="730.62"/>
    <n v="0.41"/>
    <x v="2"/>
    <x v="112"/>
  </r>
  <r>
    <x v="0"/>
    <n v="1185732"/>
    <x v="260"/>
    <x v="3"/>
    <x v="38"/>
    <x v="41"/>
    <x v="3"/>
    <n v="33"/>
    <x v="171"/>
    <x v="2609"/>
    <n v="493.68"/>
    <n v="0.44"/>
    <x v="2"/>
    <x v="112"/>
  </r>
  <r>
    <x v="0"/>
    <n v="1185732"/>
    <x v="260"/>
    <x v="3"/>
    <x v="38"/>
    <x v="41"/>
    <x v="4"/>
    <n v="43"/>
    <x v="186"/>
    <x v="2572"/>
    <n v="1173.9000000000001"/>
    <n v="0.65"/>
    <x v="2"/>
    <x v="94"/>
  </r>
  <r>
    <x v="0"/>
    <n v="1185732"/>
    <x v="260"/>
    <x v="3"/>
    <x v="38"/>
    <x v="41"/>
    <x v="5"/>
    <n v="46"/>
    <x v="173"/>
    <x v="1312"/>
    <n v="1650.48"/>
    <n v="0.52"/>
    <x v="2"/>
    <x v="89"/>
  </r>
  <r>
    <x v="0"/>
    <n v="1185732"/>
    <x v="290"/>
    <x v="3"/>
    <x v="38"/>
    <x v="41"/>
    <x v="0"/>
    <n v="32"/>
    <x v="251"/>
    <x v="2610"/>
    <n v="1841.28"/>
    <n v="0.42"/>
    <x v="2"/>
    <x v="114"/>
  </r>
  <r>
    <x v="0"/>
    <n v="1185732"/>
    <x v="290"/>
    <x v="3"/>
    <x v="38"/>
    <x v="41"/>
    <x v="1"/>
    <n v="28"/>
    <x v="169"/>
    <x v="1009"/>
    <n v="1034.8799999999999"/>
    <n v="0.48"/>
    <x v="2"/>
    <x v="128"/>
  </r>
  <r>
    <x v="0"/>
    <n v="1185732"/>
    <x v="290"/>
    <x v="3"/>
    <x v="38"/>
    <x v="41"/>
    <x v="2"/>
    <n v="23"/>
    <x v="50"/>
    <x v="2611"/>
    <n v="517.5"/>
    <n v="0.44999999999999996"/>
    <x v="2"/>
    <x v="113"/>
  </r>
  <r>
    <x v="0"/>
    <n v="1185732"/>
    <x v="290"/>
    <x v="3"/>
    <x v="38"/>
    <x v="41"/>
    <x v="3"/>
    <n v="24"/>
    <x v="178"/>
    <x v="2612"/>
    <n v="464.64"/>
    <n v="0.44"/>
    <x v="2"/>
    <x v="110"/>
  </r>
  <r>
    <x v="0"/>
    <n v="1185732"/>
    <x v="290"/>
    <x v="3"/>
    <x v="38"/>
    <x v="41"/>
    <x v="4"/>
    <n v="34"/>
    <x v="178"/>
    <x v="2613"/>
    <n v="957.44"/>
    <n v="0.64"/>
    <x v="2"/>
    <x v="111"/>
  </r>
  <r>
    <x v="0"/>
    <n v="1185732"/>
    <x v="290"/>
    <x v="3"/>
    <x v="38"/>
    <x v="41"/>
    <x v="5"/>
    <n v="51"/>
    <x v="211"/>
    <x v="2614"/>
    <n v="2297.5500000000002"/>
    <n v="0.53"/>
    <x v="2"/>
    <x v="109"/>
  </r>
  <r>
    <x v="0"/>
    <n v="1185732"/>
    <x v="319"/>
    <x v="3"/>
    <x v="38"/>
    <x v="41"/>
    <x v="0"/>
    <n v="49"/>
    <x v="216"/>
    <x v="2224"/>
    <n v="2975.28"/>
    <n v="0.44"/>
    <x v="2"/>
    <x v="98"/>
  </r>
  <r>
    <x v="0"/>
    <n v="1185732"/>
    <x v="319"/>
    <x v="3"/>
    <x v="38"/>
    <x v="41"/>
    <x v="1"/>
    <n v="44"/>
    <x v="237"/>
    <x v="2174"/>
    <n v="1875.72"/>
    <n v="0.49"/>
    <x v="2"/>
    <x v="90"/>
  </r>
  <r>
    <x v="0"/>
    <n v="1185732"/>
    <x v="319"/>
    <x v="3"/>
    <x v="38"/>
    <x v="41"/>
    <x v="2"/>
    <n v="36"/>
    <x v="181"/>
    <x v="2134"/>
    <n v="1077.1200000000001"/>
    <n v="0.44"/>
    <x v="2"/>
    <x v="86"/>
  </r>
  <r>
    <x v="0"/>
    <n v="1185732"/>
    <x v="319"/>
    <x v="3"/>
    <x v="38"/>
    <x v="41"/>
    <x v="3"/>
    <n v="37"/>
    <x v="172"/>
    <x v="2615"/>
    <n v="712.99"/>
    <n v="0.41"/>
    <x v="2"/>
    <x v="117"/>
  </r>
  <r>
    <x v="0"/>
    <n v="1185732"/>
    <x v="319"/>
    <x v="3"/>
    <x v="38"/>
    <x v="41"/>
    <x v="4"/>
    <n v="46"/>
    <x v="180"/>
    <x v="998"/>
    <n v="1656"/>
    <n v="0.6"/>
    <x v="2"/>
    <x v="89"/>
  </r>
  <r>
    <x v="0"/>
    <n v="1185732"/>
    <x v="319"/>
    <x v="3"/>
    <x v="38"/>
    <x v="41"/>
    <x v="5"/>
    <n v="51"/>
    <x v="198"/>
    <x v="2535"/>
    <n v="2397"/>
    <n v="0.5"/>
    <x v="2"/>
    <x v="109"/>
  </r>
  <r>
    <x v="0"/>
    <n v="1185732"/>
    <x v="351"/>
    <x v="3"/>
    <x v="38"/>
    <x v="41"/>
    <x v="0"/>
    <n v="49"/>
    <x v="165"/>
    <x v="1079"/>
    <n v="2695.98"/>
    <n v="0.42"/>
    <x v="2"/>
    <x v="98"/>
  </r>
  <r>
    <x v="0"/>
    <n v="1185732"/>
    <x v="351"/>
    <x v="3"/>
    <x v="38"/>
    <x v="41"/>
    <x v="1"/>
    <n v="42"/>
    <x v="252"/>
    <x v="1070"/>
    <n v="1506.9599999999998"/>
    <n v="0.45999999999999996"/>
    <x v="2"/>
    <x v="119"/>
  </r>
  <r>
    <x v="0"/>
    <n v="1185732"/>
    <x v="351"/>
    <x v="3"/>
    <x v="38"/>
    <x v="41"/>
    <x v="2"/>
    <n v="39"/>
    <x v="176"/>
    <x v="2616"/>
    <n v="1022.97"/>
    <n v="0.43"/>
    <x v="2"/>
    <x v="93"/>
  </r>
  <r>
    <x v="0"/>
    <n v="1185732"/>
    <x v="351"/>
    <x v="3"/>
    <x v="38"/>
    <x v="41"/>
    <x v="3"/>
    <n v="37"/>
    <x v="190"/>
    <x v="2617"/>
    <n v="819.18"/>
    <n v="0.41"/>
    <x v="2"/>
    <x v="117"/>
  </r>
  <r>
    <x v="0"/>
    <n v="1185732"/>
    <x v="351"/>
    <x v="3"/>
    <x v="38"/>
    <x v="41"/>
    <x v="4"/>
    <n v="48"/>
    <x v="175"/>
    <x v="2134"/>
    <n v="1468.8"/>
    <n v="0.6"/>
    <x v="2"/>
    <x v="92"/>
  </r>
  <r>
    <x v="0"/>
    <n v="1185732"/>
    <x v="351"/>
    <x v="3"/>
    <x v="38"/>
    <x v="41"/>
    <x v="5"/>
    <n v="53"/>
    <x v="230"/>
    <x v="2618"/>
    <n v="2856.7000000000003"/>
    <n v="0.55000000000000004"/>
    <x v="2"/>
    <x v="102"/>
  </r>
  <r>
    <x v="0"/>
    <n v="1185732"/>
    <x v="383"/>
    <x v="3"/>
    <x v="38"/>
    <x v="41"/>
    <x v="0"/>
    <n v="34"/>
    <x v="247"/>
    <x v="2619"/>
    <n v="1808.8000000000002"/>
    <n v="0.4"/>
    <x v="2"/>
    <x v="111"/>
  </r>
  <r>
    <x v="0"/>
    <n v="1185732"/>
    <x v="383"/>
    <x v="3"/>
    <x v="38"/>
    <x v="41"/>
    <x v="1"/>
    <n v="27"/>
    <x v="169"/>
    <x v="2620"/>
    <n v="977.13"/>
    <n v="0.47"/>
    <x v="2"/>
    <x v="118"/>
  </r>
  <r>
    <x v="0"/>
    <n v="1185732"/>
    <x v="383"/>
    <x v="3"/>
    <x v="38"/>
    <x v="41"/>
    <x v="2"/>
    <n v="24"/>
    <x v="200"/>
    <x v="2621"/>
    <n v="470.40000000000003"/>
    <n v="0.4"/>
    <x v="2"/>
    <x v="110"/>
  </r>
  <r>
    <x v="0"/>
    <n v="1185732"/>
    <x v="383"/>
    <x v="3"/>
    <x v="38"/>
    <x v="41"/>
    <x v="3"/>
    <n v="23"/>
    <x v="183"/>
    <x v="2622"/>
    <n v="393.29999999999995"/>
    <n v="0.44999999999999996"/>
    <x v="2"/>
    <x v="113"/>
  </r>
  <r>
    <x v="0"/>
    <n v="1185732"/>
    <x v="383"/>
    <x v="3"/>
    <x v="38"/>
    <x v="41"/>
    <x v="4"/>
    <n v="34"/>
    <x v="222"/>
    <x v="1948"/>
    <n v="933.3"/>
    <n v="0.61"/>
    <x v="2"/>
    <x v="111"/>
  </r>
  <r>
    <x v="0"/>
    <n v="1185732"/>
    <x v="383"/>
    <x v="3"/>
    <x v="38"/>
    <x v="41"/>
    <x v="5"/>
    <n v="36"/>
    <x v="176"/>
    <x v="2623"/>
    <n v="1098"/>
    <n v="0.5"/>
    <x v="2"/>
    <x v="86"/>
  </r>
  <r>
    <x v="0"/>
    <n v="1185732"/>
    <x v="412"/>
    <x v="3"/>
    <x v="38"/>
    <x v="41"/>
    <x v="0"/>
    <n v="43"/>
    <x v="205"/>
    <x v="2129"/>
    <n v="1974.56"/>
    <n v="0.41"/>
    <x v="2"/>
    <x v="94"/>
  </r>
  <r>
    <x v="0"/>
    <n v="1185732"/>
    <x v="412"/>
    <x v="3"/>
    <x v="38"/>
    <x v="41"/>
    <x v="1"/>
    <n v="32"/>
    <x v="41"/>
    <x v="2436"/>
    <n v="1104"/>
    <n v="0.45999999999999996"/>
    <x v="2"/>
    <x v="114"/>
  </r>
  <r>
    <x v="0"/>
    <n v="1185732"/>
    <x v="412"/>
    <x v="3"/>
    <x v="38"/>
    <x v="41"/>
    <x v="2"/>
    <n v="34"/>
    <x v="203"/>
    <x v="1583"/>
    <n v="543.66"/>
    <n v="0.41"/>
    <x v="2"/>
    <x v="111"/>
  </r>
  <r>
    <x v="0"/>
    <n v="1185732"/>
    <x v="412"/>
    <x v="3"/>
    <x v="38"/>
    <x v="41"/>
    <x v="3"/>
    <n v="34"/>
    <x v="226"/>
    <x v="2624"/>
    <n v="442.68"/>
    <n v="0.42"/>
    <x v="2"/>
    <x v="111"/>
  </r>
  <r>
    <x v="0"/>
    <n v="1185732"/>
    <x v="412"/>
    <x v="3"/>
    <x v="38"/>
    <x v="41"/>
    <x v="4"/>
    <n v="42"/>
    <x v="183"/>
    <x v="1946"/>
    <n v="1021.44"/>
    <n v="0.64"/>
    <x v="2"/>
    <x v="119"/>
  </r>
  <r>
    <x v="3"/>
    <n v="1185732"/>
    <x v="412"/>
    <x v="3"/>
    <x v="38"/>
    <x v="41"/>
    <x v="5"/>
    <n v="49"/>
    <x v="201"/>
    <x v="2625"/>
    <n v="1895.8100000000002"/>
    <n v="0.53"/>
    <x v="2"/>
    <x v="98"/>
  </r>
  <r>
    <x v="3"/>
    <n v="1185732"/>
    <x v="443"/>
    <x v="3"/>
    <x v="38"/>
    <x v="41"/>
    <x v="0"/>
    <n v="41"/>
    <x v="205"/>
    <x v="2626"/>
    <n v="2020.48"/>
    <n v="0.44"/>
    <x v="2"/>
    <x v="87"/>
  </r>
  <r>
    <x v="3"/>
    <n v="1185732"/>
    <x v="443"/>
    <x v="3"/>
    <x v="38"/>
    <x v="41"/>
    <x v="1"/>
    <n v="32"/>
    <x v="249"/>
    <x v="2627"/>
    <n v="1128.96"/>
    <n v="0.49"/>
    <x v="2"/>
    <x v="114"/>
  </r>
  <r>
    <x v="3"/>
    <n v="1185732"/>
    <x v="443"/>
    <x v="3"/>
    <x v="38"/>
    <x v="41"/>
    <x v="2"/>
    <n v="32"/>
    <x v="282"/>
    <x v="2628"/>
    <n v="802.56000000000006"/>
    <n v="0.44"/>
    <x v="2"/>
    <x v="114"/>
  </r>
  <r>
    <x v="3"/>
    <n v="1185732"/>
    <x v="443"/>
    <x v="3"/>
    <x v="38"/>
    <x v="41"/>
    <x v="3"/>
    <n v="34"/>
    <x v="239"/>
    <x v="1459"/>
    <n v="724.88"/>
    <n v="0.41"/>
    <x v="2"/>
    <x v="111"/>
  </r>
  <r>
    <x v="3"/>
    <n v="1185732"/>
    <x v="443"/>
    <x v="3"/>
    <x v="38"/>
    <x v="41"/>
    <x v="4"/>
    <n v="55"/>
    <x v="200"/>
    <x v="2629"/>
    <n v="1617"/>
    <n v="0.6"/>
    <x v="2"/>
    <x v="88"/>
  </r>
  <r>
    <x v="3"/>
    <n v="1185732"/>
    <x v="443"/>
    <x v="3"/>
    <x v="38"/>
    <x v="41"/>
    <x v="5"/>
    <n v="59"/>
    <x v="249"/>
    <x v="2630"/>
    <n v="2208.96"/>
    <n v="0.52"/>
    <x v="2"/>
    <x v="95"/>
  </r>
  <r>
    <x v="3"/>
    <n v="1185732"/>
    <x v="472"/>
    <x v="3"/>
    <x v="38"/>
    <x v="41"/>
    <x v="0"/>
    <n v="54"/>
    <x v="135"/>
    <x v="1898"/>
    <n v="3333.96"/>
    <n v="0.42"/>
    <x v="2"/>
    <x v="99"/>
  </r>
  <r>
    <x v="3"/>
    <n v="1185732"/>
    <x v="472"/>
    <x v="3"/>
    <x v="38"/>
    <x v="41"/>
    <x v="1"/>
    <n v="47"/>
    <x v="250"/>
    <x v="2269"/>
    <n v="2010.1899999999998"/>
    <n v="0.47"/>
    <x v="2"/>
    <x v="85"/>
  </r>
  <r>
    <x v="3"/>
    <n v="1185732"/>
    <x v="472"/>
    <x v="3"/>
    <x v="38"/>
    <x v="41"/>
    <x v="2"/>
    <n v="47"/>
    <x v="170"/>
    <x v="2631"/>
    <n v="1638.4199999999998"/>
    <n v="0.42"/>
    <x v="2"/>
    <x v="85"/>
  </r>
  <r>
    <x v="3"/>
    <n v="1185732"/>
    <x v="472"/>
    <x v="3"/>
    <x v="38"/>
    <x v="41"/>
    <x v="3"/>
    <n v="49"/>
    <x v="176"/>
    <x v="2632"/>
    <n v="1285.27"/>
    <n v="0.43"/>
    <x v="2"/>
    <x v="98"/>
  </r>
  <r>
    <x v="3"/>
    <n v="1185732"/>
    <x v="472"/>
    <x v="3"/>
    <x v="38"/>
    <x v="41"/>
    <x v="4"/>
    <n v="59"/>
    <x v="229"/>
    <x v="2633"/>
    <n v="2123.41"/>
    <n v="0.61"/>
    <x v="2"/>
    <x v="95"/>
  </r>
  <r>
    <x v="3"/>
    <n v="1185732"/>
    <x v="472"/>
    <x v="3"/>
    <x v="38"/>
    <x v="41"/>
    <x v="5"/>
    <n v="59"/>
    <x v="246"/>
    <x v="1584"/>
    <n v="2855.6000000000004"/>
    <n v="0.55000000000000004"/>
    <x v="2"/>
    <x v="95"/>
  </r>
  <r>
    <x v="3"/>
    <n v="1185732"/>
    <x v="167"/>
    <x v="3"/>
    <x v="38"/>
    <x v="41"/>
    <x v="0"/>
    <n v="28"/>
    <x v="214"/>
    <x v="2634"/>
    <n v="1587.6"/>
    <n v="0.44999999999999996"/>
    <x v="2"/>
    <x v="128"/>
  </r>
  <r>
    <x v="3"/>
    <n v="1185732"/>
    <x v="167"/>
    <x v="3"/>
    <x v="38"/>
    <x v="41"/>
    <x v="1"/>
    <n v="29"/>
    <x v="227"/>
    <x v="2598"/>
    <n v="933.8"/>
    <n v="0.45999999999999996"/>
    <x v="2"/>
    <x v="116"/>
  </r>
  <r>
    <x v="3"/>
    <n v="1185732"/>
    <x v="167"/>
    <x v="3"/>
    <x v="38"/>
    <x v="41"/>
    <x v="2"/>
    <n v="18"/>
    <x v="188"/>
    <x v="2489"/>
    <n v="479.7"/>
    <n v="0.41"/>
    <x v="2"/>
    <x v="129"/>
  </r>
  <r>
    <x v="3"/>
    <n v="1185732"/>
    <x v="167"/>
    <x v="3"/>
    <x v="38"/>
    <x v="41"/>
    <x v="3"/>
    <n v="23"/>
    <x v="225"/>
    <x v="2635"/>
    <n v="300.14999999999998"/>
    <n v="0.44999999999999996"/>
    <x v="2"/>
    <x v="113"/>
  </r>
  <r>
    <x v="3"/>
    <n v="1185732"/>
    <x v="167"/>
    <x v="3"/>
    <x v="38"/>
    <x v="41"/>
    <x v="4"/>
    <n v="38"/>
    <x v="222"/>
    <x v="1458"/>
    <n v="1060.2"/>
    <n v="0.62"/>
    <x v="2"/>
    <x v="115"/>
  </r>
  <r>
    <x v="3"/>
    <n v="1185732"/>
    <x v="167"/>
    <x v="3"/>
    <x v="38"/>
    <x v="41"/>
    <x v="5"/>
    <n v="28"/>
    <x v="201"/>
    <x v="2636"/>
    <n v="1124.2"/>
    <n v="0.55000000000000004"/>
    <x v="2"/>
    <x v="128"/>
  </r>
  <r>
    <x v="3"/>
    <n v="1185732"/>
    <x v="198"/>
    <x v="3"/>
    <x v="38"/>
    <x v="41"/>
    <x v="0"/>
    <n v="29"/>
    <x v="150"/>
    <x v="1066"/>
    <n v="1664.6"/>
    <n v="0.41"/>
    <x v="2"/>
    <x v="116"/>
  </r>
  <r>
    <x v="3"/>
    <n v="1185732"/>
    <x v="198"/>
    <x v="3"/>
    <x v="38"/>
    <x v="41"/>
    <x v="1"/>
    <n v="29"/>
    <x v="203"/>
    <x v="1577"/>
    <n v="554.18999999999994"/>
    <n v="0.49"/>
    <x v="2"/>
    <x v="116"/>
  </r>
  <r>
    <x v="3"/>
    <n v="1185732"/>
    <x v="198"/>
    <x v="3"/>
    <x v="38"/>
    <x v="41"/>
    <x v="2"/>
    <n v="20"/>
    <x v="180"/>
    <x v="2637"/>
    <n v="516"/>
    <n v="0.43"/>
    <x v="2"/>
    <x v="127"/>
  </r>
  <r>
    <x v="3"/>
    <n v="1185732"/>
    <x v="198"/>
    <x v="3"/>
    <x v="39"/>
    <x v="42"/>
    <x v="3"/>
    <n v="23"/>
    <x v="187"/>
    <x v="2638"/>
    <n v="197.79999999999998"/>
    <n v="0.43"/>
    <x v="2"/>
    <x v="113"/>
  </r>
  <r>
    <x v="3"/>
    <n v="1185732"/>
    <x v="198"/>
    <x v="3"/>
    <x v="39"/>
    <x v="42"/>
    <x v="4"/>
    <n v="38"/>
    <x v="183"/>
    <x v="1135"/>
    <n v="880.84"/>
    <n v="0.61"/>
    <x v="2"/>
    <x v="115"/>
  </r>
  <r>
    <x v="3"/>
    <n v="1185732"/>
    <x v="198"/>
    <x v="3"/>
    <x v="39"/>
    <x v="42"/>
    <x v="5"/>
    <n v="14"/>
    <x v="188"/>
    <x v="2538"/>
    <n v="464.1"/>
    <n v="0.51"/>
    <x v="2"/>
    <x v="146"/>
  </r>
  <r>
    <x v="3"/>
    <n v="1185732"/>
    <x v="704"/>
    <x v="3"/>
    <x v="39"/>
    <x v="42"/>
    <x v="0"/>
    <n v="19"/>
    <x v="286"/>
    <x v="2639"/>
    <n v="1098.3899999999999"/>
    <n v="0.41"/>
    <x v="2"/>
    <x v="131"/>
  </r>
  <r>
    <x v="3"/>
    <n v="1185732"/>
    <x v="704"/>
    <x v="3"/>
    <x v="39"/>
    <x v="42"/>
    <x v="1"/>
    <n v="19"/>
    <x v="178"/>
    <x v="2640"/>
    <n v="418"/>
    <n v="0.5"/>
    <x v="2"/>
    <x v="131"/>
  </r>
  <r>
    <x v="3"/>
    <n v="1185732"/>
    <x v="704"/>
    <x v="3"/>
    <x v="39"/>
    <x v="42"/>
    <x v="2"/>
    <n v="9"/>
    <x v="229"/>
    <x v="2641"/>
    <n v="233.64000000000001"/>
    <n v="0.44"/>
    <x v="2"/>
    <x v="147"/>
  </r>
  <r>
    <x v="3"/>
    <n v="1185732"/>
    <x v="704"/>
    <x v="3"/>
    <x v="39"/>
    <x v="42"/>
    <x v="3"/>
    <n v="14"/>
    <x v="187"/>
    <x v="2642"/>
    <n v="114.8"/>
    <n v="0.41"/>
    <x v="2"/>
    <x v="146"/>
  </r>
  <r>
    <x v="3"/>
    <n v="1185732"/>
    <x v="704"/>
    <x v="3"/>
    <x v="39"/>
    <x v="42"/>
    <x v="4"/>
    <n v="29"/>
    <x v="171"/>
    <x v="2643"/>
    <n v="601.46"/>
    <n v="0.61"/>
    <x v="2"/>
    <x v="116"/>
  </r>
  <r>
    <x v="3"/>
    <n v="1185732"/>
    <x v="704"/>
    <x v="3"/>
    <x v="39"/>
    <x v="42"/>
    <x v="5"/>
    <n v="18"/>
    <x v="184"/>
    <x v="2644"/>
    <n v="612.36"/>
    <n v="0.54"/>
    <x v="2"/>
    <x v="129"/>
  </r>
  <r>
    <x v="3"/>
    <n v="1185732"/>
    <x v="721"/>
    <x v="3"/>
    <x v="39"/>
    <x v="42"/>
    <x v="0"/>
    <n v="18"/>
    <x v="185"/>
    <x v="2623"/>
    <n v="900.3599999999999"/>
    <n v="0.41"/>
    <x v="2"/>
    <x v="129"/>
  </r>
  <r>
    <x v="3"/>
    <n v="1185732"/>
    <x v="721"/>
    <x v="3"/>
    <x v="39"/>
    <x v="42"/>
    <x v="1"/>
    <n v="20"/>
    <x v="203"/>
    <x v="2645"/>
    <n v="358.79999999999995"/>
    <n v="0.45999999999999996"/>
    <x v="2"/>
    <x v="127"/>
  </r>
  <r>
    <x v="3"/>
    <n v="1185732"/>
    <x v="721"/>
    <x v="3"/>
    <x v="39"/>
    <x v="42"/>
    <x v="2"/>
    <n v="9"/>
    <x v="207"/>
    <x v="2646"/>
    <n v="158.66999999999999"/>
    <n v="0.43"/>
    <x v="2"/>
    <x v="147"/>
  </r>
  <r>
    <x v="3"/>
    <n v="1185732"/>
    <x v="721"/>
    <x v="3"/>
    <x v="39"/>
    <x v="42"/>
    <x v="3"/>
    <n v="15"/>
    <x v="223"/>
    <x v="2647"/>
    <n v="135.29999999999998"/>
    <n v="0.41"/>
    <x v="2"/>
    <x v="148"/>
  </r>
  <r>
    <x v="3"/>
    <n v="1185732"/>
    <x v="721"/>
    <x v="3"/>
    <x v="39"/>
    <x v="42"/>
    <x v="4"/>
    <n v="55"/>
    <x v="259"/>
    <x v="2648"/>
    <n v="886.6"/>
    <n v="0.62"/>
    <x v="2"/>
    <x v="88"/>
  </r>
  <r>
    <x v="3"/>
    <n v="1185732"/>
    <x v="721"/>
    <x v="3"/>
    <x v="39"/>
    <x v="42"/>
    <x v="5"/>
    <n v="49"/>
    <x v="176"/>
    <x v="2632"/>
    <n v="1643.95"/>
    <n v="0.55000000000000004"/>
    <x v="2"/>
    <x v="98"/>
  </r>
  <r>
    <x v="3"/>
    <n v="1185732"/>
    <x v="257"/>
    <x v="3"/>
    <x v="39"/>
    <x v="42"/>
    <x v="0"/>
    <n v="58"/>
    <x v="189"/>
    <x v="819"/>
    <n v="3186.52"/>
    <n v="0.41"/>
    <x v="2"/>
    <x v="91"/>
  </r>
  <r>
    <x v="3"/>
    <n v="1185732"/>
    <x v="257"/>
    <x v="3"/>
    <x v="39"/>
    <x v="42"/>
    <x v="1"/>
    <n v="39"/>
    <x v="50"/>
    <x v="1022"/>
    <n v="955.5"/>
    <n v="0.49"/>
    <x v="2"/>
    <x v="93"/>
  </r>
  <r>
    <x v="3"/>
    <n v="1185732"/>
    <x v="257"/>
    <x v="3"/>
    <x v="39"/>
    <x v="42"/>
    <x v="2"/>
    <n v="33"/>
    <x v="200"/>
    <x v="2649"/>
    <n v="727.65"/>
    <n v="0.44999999999999996"/>
    <x v="2"/>
    <x v="112"/>
  </r>
  <r>
    <x v="3"/>
    <n v="1185732"/>
    <x v="257"/>
    <x v="3"/>
    <x v="39"/>
    <x v="42"/>
    <x v="3"/>
    <n v="32"/>
    <x v="183"/>
    <x v="2650"/>
    <n v="535.04"/>
    <n v="0.44"/>
    <x v="2"/>
    <x v="114"/>
  </r>
  <r>
    <x v="3"/>
    <n v="1185732"/>
    <x v="257"/>
    <x v="3"/>
    <x v="39"/>
    <x v="42"/>
    <x v="4"/>
    <n v="44"/>
    <x v="206"/>
    <x v="2651"/>
    <n v="1422.52"/>
    <n v="0.61"/>
    <x v="2"/>
    <x v="90"/>
  </r>
  <r>
    <x v="3"/>
    <n v="1185732"/>
    <x v="257"/>
    <x v="3"/>
    <x v="39"/>
    <x v="42"/>
    <x v="5"/>
    <n v="47"/>
    <x v="228"/>
    <x v="2652"/>
    <n v="2157.3000000000002"/>
    <n v="0.51"/>
    <x v="2"/>
    <x v="85"/>
  </r>
  <r>
    <x v="3"/>
    <n v="1185732"/>
    <x v="287"/>
    <x v="3"/>
    <x v="39"/>
    <x v="42"/>
    <x v="0"/>
    <n v="32"/>
    <x v="160"/>
    <x v="2653"/>
    <n v="2252.8000000000002"/>
    <n v="0.44"/>
    <x v="2"/>
    <x v="114"/>
  </r>
  <r>
    <x v="3"/>
    <n v="1185732"/>
    <x v="287"/>
    <x v="3"/>
    <x v="39"/>
    <x v="42"/>
    <x v="1"/>
    <n v="27"/>
    <x v="228"/>
    <x v="1972"/>
    <n v="1190.7"/>
    <n v="0.49"/>
    <x v="2"/>
    <x v="118"/>
  </r>
  <r>
    <x v="3"/>
    <n v="1185732"/>
    <x v="287"/>
    <x v="3"/>
    <x v="39"/>
    <x v="42"/>
    <x v="2"/>
    <n v="24"/>
    <x v="239"/>
    <x v="2654"/>
    <n v="549.12"/>
    <n v="0.44"/>
    <x v="2"/>
    <x v="110"/>
  </r>
  <r>
    <x v="3"/>
    <n v="1185732"/>
    <x v="287"/>
    <x v="3"/>
    <x v="39"/>
    <x v="42"/>
    <x v="3"/>
    <n v="24"/>
    <x v="172"/>
    <x v="2655"/>
    <n v="462.47999999999996"/>
    <n v="0.41"/>
    <x v="2"/>
    <x v="110"/>
  </r>
  <r>
    <x v="3"/>
    <n v="1185732"/>
    <x v="287"/>
    <x v="3"/>
    <x v="39"/>
    <x v="42"/>
    <x v="4"/>
    <n v="34"/>
    <x v="219"/>
    <x v="1125"/>
    <n v="938.4"/>
    <n v="0.6"/>
    <x v="2"/>
    <x v="111"/>
  </r>
  <r>
    <x v="3"/>
    <n v="1185732"/>
    <x v="287"/>
    <x v="3"/>
    <x v="39"/>
    <x v="42"/>
    <x v="5"/>
    <n v="51"/>
    <x v="230"/>
    <x v="1123"/>
    <n v="2748.9"/>
    <n v="0.55000000000000004"/>
    <x v="2"/>
    <x v="109"/>
  </r>
  <r>
    <x v="3"/>
    <n v="1185732"/>
    <x v="316"/>
    <x v="3"/>
    <x v="39"/>
    <x v="42"/>
    <x v="0"/>
    <n v="45"/>
    <x v="197"/>
    <x v="2656"/>
    <n v="2816.1"/>
    <n v="0.42"/>
    <x v="2"/>
    <x v="96"/>
  </r>
  <r>
    <x v="3"/>
    <n v="1185732"/>
    <x v="316"/>
    <x v="3"/>
    <x v="39"/>
    <x v="42"/>
    <x v="1"/>
    <n v="42"/>
    <x v="237"/>
    <x v="2175"/>
    <n v="1790.46"/>
    <n v="0.49"/>
    <x v="2"/>
    <x v="119"/>
  </r>
  <r>
    <x v="3"/>
    <n v="1185732"/>
    <x v="316"/>
    <x v="3"/>
    <x v="39"/>
    <x v="42"/>
    <x v="2"/>
    <n v="38"/>
    <x v="176"/>
    <x v="2657"/>
    <n v="996.74"/>
    <n v="0.43"/>
    <x v="2"/>
    <x v="115"/>
  </r>
  <r>
    <x v="3"/>
    <n v="1185732"/>
    <x v="316"/>
    <x v="3"/>
    <x v="39"/>
    <x v="42"/>
    <x v="3"/>
    <n v="38"/>
    <x v="175"/>
    <x v="1440"/>
    <n v="813.95999999999992"/>
    <n v="0.42"/>
    <x v="2"/>
    <x v="115"/>
  </r>
  <r>
    <x v="3"/>
    <n v="1185732"/>
    <x v="316"/>
    <x v="3"/>
    <x v="39"/>
    <x v="42"/>
    <x v="4"/>
    <n v="48"/>
    <x v="50"/>
    <x v="2436"/>
    <n v="1488"/>
    <n v="0.62"/>
    <x v="2"/>
    <x v="92"/>
  </r>
  <r>
    <x v="3"/>
    <n v="1185732"/>
    <x v="316"/>
    <x v="3"/>
    <x v="39"/>
    <x v="42"/>
    <x v="5"/>
    <n v="52"/>
    <x v="198"/>
    <x v="2658"/>
    <n v="2639.52"/>
    <n v="0.54"/>
    <x v="2"/>
    <x v="107"/>
  </r>
  <r>
    <x v="3"/>
    <n v="1185732"/>
    <x v="348"/>
    <x v="3"/>
    <x v="39"/>
    <x v="42"/>
    <x v="0"/>
    <n v="46"/>
    <x v="174"/>
    <x v="2659"/>
    <n v="3052.56"/>
    <n v="0.42"/>
    <x v="2"/>
    <x v="89"/>
  </r>
  <r>
    <x v="3"/>
    <n v="1185732"/>
    <x v="348"/>
    <x v="3"/>
    <x v="39"/>
    <x v="42"/>
    <x v="1"/>
    <n v="43"/>
    <x v="199"/>
    <x v="2660"/>
    <n v="1697.6399999999999"/>
    <n v="0.47"/>
    <x v="2"/>
    <x v="94"/>
  </r>
  <r>
    <x v="3"/>
    <n v="1185732"/>
    <x v="348"/>
    <x v="3"/>
    <x v="39"/>
    <x v="42"/>
    <x v="2"/>
    <n v="39"/>
    <x v="195"/>
    <x v="1140"/>
    <n v="873.6"/>
    <n v="0.4"/>
    <x v="2"/>
    <x v="93"/>
  </r>
  <r>
    <x v="3"/>
    <n v="1185732"/>
    <x v="348"/>
    <x v="3"/>
    <x v="39"/>
    <x v="42"/>
    <x v="3"/>
    <n v="39"/>
    <x v="50"/>
    <x v="1022"/>
    <n v="877.49999999999989"/>
    <n v="0.44999999999999996"/>
    <x v="2"/>
    <x v="93"/>
  </r>
  <r>
    <x v="3"/>
    <n v="1185732"/>
    <x v="348"/>
    <x v="3"/>
    <x v="39"/>
    <x v="42"/>
    <x v="4"/>
    <n v="48"/>
    <x v="219"/>
    <x v="2554"/>
    <n v="1435.2"/>
    <n v="0.65"/>
    <x v="2"/>
    <x v="92"/>
  </r>
  <r>
    <x v="3"/>
    <n v="1185732"/>
    <x v="348"/>
    <x v="3"/>
    <x v="39"/>
    <x v="42"/>
    <x v="5"/>
    <n v="52"/>
    <x v="240"/>
    <x v="1721"/>
    <n v="2705.04"/>
    <n v="0.51"/>
    <x v="2"/>
    <x v="107"/>
  </r>
  <r>
    <x v="3"/>
    <n v="1185732"/>
    <x v="380"/>
    <x v="3"/>
    <x v="39"/>
    <x v="42"/>
    <x v="0"/>
    <n v="33"/>
    <x v="231"/>
    <x v="1770"/>
    <n v="1934.79"/>
    <n v="0.41"/>
    <x v="2"/>
    <x v="112"/>
  </r>
  <r>
    <x v="3"/>
    <n v="1185732"/>
    <x v="380"/>
    <x v="3"/>
    <x v="39"/>
    <x v="42"/>
    <x v="1"/>
    <n v="29"/>
    <x v="188"/>
    <x v="2031"/>
    <n v="848.24999999999989"/>
    <n v="0.44999999999999996"/>
    <x v="2"/>
    <x v="116"/>
  </r>
  <r>
    <x v="3"/>
    <n v="1185732"/>
    <x v="380"/>
    <x v="3"/>
    <x v="39"/>
    <x v="42"/>
    <x v="2"/>
    <n v="24"/>
    <x v="178"/>
    <x v="2612"/>
    <n v="475.19999999999993"/>
    <n v="0.44999999999999996"/>
    <x v="2"/>
    <x v="110"/>
  </r>
  <r>
    <x v="3"/>
    <n v="1185732"/>
    <x v="380"/>
    <x v="3"/>
    <x v="39"/>
    <x v="42"/>
    <x v="3"/>
    <n v="23"/>
    <x v="171"/>
    <x v="2661"/>
    <n v="351.9"/>
    <n v="0.44999999999999996"/>
    <x v="2"/>
    <x v="113"/>
  </r>
  <r>
    <x v="3"/>
    <n v="1185732"/>
    <x v="380"/>
    <x v="3"/>
    <x v="39"/>
    <x v="42"/>
    <x v="4"/>
    <n v="33"/>
    <x v="204"/>
    <x v="2662"/>
    <n v="707.85"/>
    <n v="0.65"/>
    <x v="2"/>
    <x v="112"/>
  </r>
  <r>
    <x v="3"/>
    <n v="1185732"/>
    <x v="380"/>
    <x v="3"/>
    <x v="39"/>
    <x v="42"/>
    <x v="5"/>
    <n v="38"/>
    <x v="239"/>
    <x v="1456"/>
    <n v="988"/>
    <n v="0.5"/>
    <x v="2"/>
    <x v="115"/>
  </r>
  <r>
    <x v="3"/>
    <n v="1185732"/>
    <x v="409"/>
    <x v="3"/>
    <x v="39"/>
    <x v="42"/>
    <x v="0"/>
    <n v="43"/>
    <x v="161"/>
    <x v="1445"/>
    <n v="2040.78"/>
    <n v="0.42"/>
    <x v="2"/>
    <x v="94"/>
  </r>
  <r>
    <x v="3"/>
    <n v="1185732"/>
    <x v="409"/>
    <x v="3"/>
    <x v="39"/>
    <x v="42"/>
    <x v="1"/>
    <n v="33"/>
    <x v="181"/>
    <x v="1152"/>
    <n v="1077.1199999999999"/>
    <n v="0.48"/>
    <x v="2"/>
    <x v="112"/>
  </r>
  <r>
    <x v="3"/>
    <n v="1185732"/>
    <x v="409"/>
    <x v="3"/>
    <x v="39"/>
    <x v="42"/>
    <x v="2"/>
    <n v="34"/>
    <x v="204"/>
    <x v="2609"/>
    <n v="482.46"/>
    <n v="0.43"/>
    <x v="2"/>
    <x v="111"/>
  </r>
  <r>
    <x v="3"/>
    <n v="1185732"/>
    <x v="409"/>
    <x v="3"/>
    <x v="39"/>
    <x v="42"/>
    <x v="3"/>
    <n v="32"/>
    <x v="204"/>
    <x v="2612"/>
    <n v="432.96"/>
    <n v="0.41"/>
    <x v="2"/>
    <x v="114"/>
  </r>
  <r>
    <x v="3"/>
    <n v="1185732"/>
    <x v="409"/>
    <x v="3"/>
    <x v="39"/>
    <x v="42"/>
    <x v="4"/>
    <n v="44"/>
    <x v="204"/>
    <x v="2663"/>
    <n v="914.76"/>
    <n v="0.63"/>
    <x v="2"/>
    <x v="90"/>
  </r>
  <r>
    <x v="3"/>
    <n v="1185732"/>
    <x v="409"/>
    <x v="3"/>
    <x v="39"/>
    <x v="42"/>
    <x v="5"/>
    <n v="46"/>
    <x v="188"/>
    <x v="1044"/>
    <n v="1524.9"/>
    <n v="0.51"/>
    <x v="2"/>
    <x v="89"/>
  </r>
  <r>
    <x v="3"/>
    <n v="1185732"/>
    <x v="440"/>
    <x v="3"/>
    <x v="39"/>
    <x v="42"/>
    <x v="0"/>
    <n v="41"/>
    <x v="233"/>
    <x v="2230"/>
    <n v="1833.52"/>
    <n v="0.43"/>
    <x v="2"/>
    <x v="87"/>
  </r>
  <r>
    <x v="3"/>
    <n v="1185732"/>
    <x v="440"/>
    <x v="3"/>
    <x v="39"/>
    <x v="42"/>
    <x v="1"/>
    <n v="32"/>
    <x v="252"/>
    <x v="2664"/>
    <n v="1173.1199999999999"/>
    <n v="0.47"/>
    <x v="2"/>
    <x v="114"/>
  </r>
  <r>
    <x v="3"/>
    <n v="1185732"/>
    <x v="440"/>
    <x v="3"/>
    <x v="39"/>
    <x v="42"/>
    <x v="2"/>
    <n v="33"/>
    <x v="173"/>
    <x v="2665"/>
    <n v="956.33999999999992"/>
    <n v="0.42"/>
    <x v="2"/>
    <x v="112"/>
  </r>
  <r>
    <x v="3"/>
    <n v="1185732"/>
    <x v="440"/>
    <x v="3"/>
    <x v="39"/>
    <x v="42"/>
    <x v="3"/>
    <n v="33"/>
    <x v="188"/>
    <x v="1410"/>
    <n v="965.24999999999989"/>
    <n v="0.44999999999999996"/>
    <x v="2"/>
    <x v="112"/>
  </r>
  <r>
    <x v="3"/>
    <n v="1185732"/>
    <x v="440"/>
    <x v="3"/>
    <x v="39"/>
    <x v="42"/>
    <x v="4"/>
    <n v="58"/>
    <x v="195"/>
    <x v="1973"/>
    <n v="2013.76"/>
    <n v="0.62"/>
    <x v="2"/>
    <x v="91"/>
  </r>
  <r>
    <x v="3"/>
    <n v="1185732"/>
    <x v="440"/>
    <x v="3"/>
    <x v="39"/>
    <x v="42"/>
    <x v="5"/>
    <n v="61"/>
    <x v="41"/>
    <x v="2666"/>
    <n v="2333.25"/>
    <n v="0.51"/>
    <x v="2"/>
    <x v="103"/>
  </r>
  <r>
    <x v="3"/>
    <n v="1185732"/>
    <x v="469"/>
    <x v="3"/>
    <x v="39"/>
    <x v="42"/>
    <x v="0"/>
    <n v="58"/>
    <x v="216"/>
    <x v="2667"/>
    <n v="3281.64"/>
    <n v="0.41"/>
    <x v="2"/>
    <x v="91"/>
  </r>
  <r>
    <x v="3"/>
    <n v="1185732"/>
    <x v="469"/>
    <x v="3"/>
    <x v="39"/>
    <x v="42"/>
    <x v="1"/>
    <n v="49"/>
    <x v="240"/>
    <x v="1123"/>
    <n v="2349.06"/>
    <n v="0.47"/>
    <x v="2"/>
    <x v="98"/>
  </r>
  <r>
    <x v="3"/>
    <n v="1185732"/>
    <x v="469"/>
    <x v="3"/>
    <x v="39"/>
    <x v="42"/>
    <x v="2"/>
    <n v="45"/>
    <x v="237"/>
    <x v="2668"/>
    <n v="1722.6"/>
    <n v="0.44"/>
    <x v="2"/>
    <x v="96"/>
  </r>
  <r>
    <x v="3"/>
    <n v="1185732"/>
    <x v="469"/>
    <x v="3"/>
    <x v="39"/>
    <x v="42"/>
    <x v="3"/>
    <n v="48"/>
    <x v="201"/>
    <x v="1781"/>
    <n v="1576.8"/>
    <n v="0.44999999999999996"/>
    <x v="2"/>
    <x v="92"/>
  </r>
  <r>
    <x v="3"/>
    <n v="1185732"/>
    <x v="469"/>
    <x v="3"/>
    <x v="39"/>
    <x v="42"/>
    <x v="4"/>
    <n v="57"/>
    <x v="201"/>
    <x v="2669"/>
    <n v="2496.6"/>
    <n v="0.6"/>
    <x v="2"/>
    <x v="126"/>
  </r>
  <r>
    <x v="3"/>
    <n v="1185732"/>
    <x v="469"/>
    <x v="3"/>
    <x v="39"/>
    <x v="42"/>
    <x v="5"/>
    <n v="59"/>
    <x v="246"/>
    <x v="1584"/>
    <n v="2699.84"/>
    <n v="0.52"/>
    <x v="2"/>
    <x v="95"/>
  </r>
  <r>
    <x v="3"/>
    <n v="1185732"/>
    <x v="174"/>
    <x v="3"/>
    <x v="39"/>
    <x v="42"/>
    <x v="0"/>
    <n v="32"/>
    <x v="150"/>
    <x v="1063"/>
    <n v="2329.6"/>
    <n v="0.52"/>
    <x v="2"/>
    <x v="114"/>
  </r>
  <r>
    <x v="3"/>
    <n v="1185732"/>
    <x v="174"/>
    <x v="3"/>
    <x v="39"/>
    <x v="42"/>
    <x v="1"/>
    <n v="32"/>
    <x v="252"/>
    <x v="2664"/>
    <n v="1272.96"/>
    <n v="0.51"/>
    <x v="2"/>
    <x v="114"/>
  </r>
  <r>
    <x v="3"/>
    <n v="1185732"/>
    <x v="174"/>
    <x v="3"/>
    <x v="39"/>
    <x v="42"/>
    <x v="2"/>
    <n v="24"/>
    <x v="237"/>
    <x v="2670"/>
    <n v="939.59999999999991"/>
    <n v="0.44999999999999996"/>
    <x v="2"/>
    <x v="110"/>
  </r>
  <r>
    <x v="3"/>
    <n v="1185732"/>
    <x v="174"/>
    <x v="3"/>
    <x v="39"/>
    <x v="42"/>
    <x v="3"/>
    <n v="28"/>
    <x v="178"/>
    <x v="2476"/>
    <n v="591.36"/>
    <n v="0.48"/>
    <x v="2"/>
    <x v="128"/>
  </r>
  <r>
    <x v="3"/>
    <n v="1185732"/>
    <x v="174"/>
    <x v="3"/>
    <x v="39"/>
    <x v="42"/>
    <x v="4"/>
    <n v="41"/>
    <x v="208"/>
    <x v="2671"/>
    <n v="1046.32"/>
    <n v="0.44"/>
    <x v="2"/>
    <x v="87"/>
  </r>
  <r>
    <x v="3"/>
    <n v="1185732"/>
    <x v="174"/>
    <x v="3"/>
    <x v="39"/>
    <x v="42"/>
    <x v="5"/>
    <n v="32"/>
    <x v="199"/>
    <x v="1174"/>
    <n v="1344"/>
    <n v="0.5"/>
    <x v="2"/>
    <x v="114"/>
  </r>
  <r>
    <x v="3"/>
    <n v="1185732"/>
    <x v="205"/>
    <x v="3"/>
    <x v="39"/>
    <x v="42"/>
    <x v="0"/>
    <n v="34"/>
    <x v="160"/>
    <x v="1311"/>
    <n v="2992.0000000000005"/>
    <n v="0.55000000000000004"/>
    <x v="2"/>
    <x v="111"/>
  </r>
  <r>
    <x v="3"/>
    <n v="1185732"/>
    <x v="205"/>
    <x v="3"/>
    <x v="39"/>
    <x v="42"/>
    <x v="1"/>
    <n v="34"/>
    <x v="239"/>
    <x v="1459"/>
    <n v="901.68000000000006"/>
    <n v="0.51"/>
    <x v="2"/>
    <x v="111"/>
  </r>
  <r>
    <x v="3"/>
    <n v="1185732"/>
    <x v="205"/>
    <x v="3"/>
    <x v="39"/>
    <x v="42"/>
    <x v="2"/>
    <n v="24"/>
    <x v="201"/>
    <x v="2672"/>
    <n v="876"/>
    <n v="0.5"/>
    <x v="2"/>
    <x v="110"/>
  </r>
  <r>
    <x v="3"/>
    <n v="1185732"/>
    <x v="205"/>
    <x v="3"/>
    <x v="40"/>
    <x v="43"/>
    <x v="3"/>
    <n v="29"/>
    <x v="218"/>
    <x v="2673"/>
    <n v="490.67999999999995"/>
    <n v="0.47"/>
    <x v="2"/>
    <x v="116"/>
  </r>
  <r>
    <x v="3"/>
    <n v="1185732"/>
    <x v="205"/>
    <x v="3"/>
    <x v="40"/>
    <x v="43"/>
    <x v="4"/>
    <n v="41"/>
    <x v="208"/>
    <x v="2671"/>
    <n v="1046.32"/>
    <n v="0.44"/>
    <x v="2"/>
    <x v="87"/>
  </r>
  <r>
    <x v="3"/>
    <n v="1185732"/>
    <x v="205"/>
    <x v="3"/>
    <x v="40"/>
    <x v="43"/>
    <x v="5"/>
    <n v="19"/>
    <x v="41"/>
    <x v="2441"/>
    <n v="726.75"/>
    <n v="0.51"/>
    <x v="2"/>
    <x v="131"/>
  </r>
  <r>
    <x v="3"/>
    <n v="1185732"/>
    <x v="214"/>
    <x v="3"/>
    <x v="40"/>
    <x v="43"/>
    <x v="0"/>
    <n v="23"/>
    <x v="287"/>
    <x v="2674"/>
    <n v="1771.23"/>
    <n v="0.51"/>
    <x v="2"/>
    <x v="113"/>
  </r>
  <r>
    <x v="3"/>
    <n v="1185732"/>
    <x v="214"/>
    <x v="3"/>
    <x v="40"/>
    <x v="43"/>
    <x v="1"/>
    <n v="23"/>
    <x v="176"/>
    <x v="2675"/>
    <n v="771.65000000000009"/>
    <n v="0.55000000000000004"/>
    <x v="2"/>
    <x v="113"/>
  </r>
  <r>
    <x v="3"/>
    <n v="1185732"/>
    <x v="214"/>
    <x v="3"/>
    <x v="40"/>
    <x v="43"/>
    <x v="2"/>
    <n v="14"/>
    <x v="249"/>
    <x v="2543"/>
    <n v="504"/>
    <n v="0.5"/>
    <x v="2"/>
    <x v="146"/>
  </r>
  <r>
    <x v="3"/>
    <n v="1185732"/>
    <x v="214"/>
    <x v="3"/>
    <x v="40"/>
    <x v="43"/>
    <x v="3"/>
    <n v="19"/>
    <x v="226"/>
    <x v="2676"/>
    <n v="265.04999999999995"/>
    <n v="0.44999999999999996"/>
    <x v="2"/>
    <x v="131"/>
  </r>
  <r>
    <x v="3"/>
    <n v="1185732"/>
    <x v="214"/>
    <x v="3"/>
    <x v="40"/>
    <x v="43"/>
    <x v="4"/>
    <n v="32"/>
    <x v="178"/>
    <x v="2677"/>
    <n v="605.43999999999994"/>
    <n v="0.43"/>
    <x v="2"/>
    <x v="114"/>
  </r>
  <r>
    <x v="3"/>
    <n v="1185732"/>
    <x v="214"/>
    <x v="3"/>
    <x v="40"/>
    <x v="43"/>
    <x v="5"/>
    <n v="24"/>
    <x v="238"/>
    <x v="2678"/>
    <n v="923.52"/>
    <n v="0.52"/>
    <x v="2"/>
    <x v="110"/>
  </r>
  <r>
    <x v="3"/>
    <n v="1185732"/>
    <x v="233"/>
    <x v="3"/>
    <x v="40"/>
    <x v="43"/>
    <x v="0"/>
    <n v="23"/>
    <x v="35"/>
    <x v="2679"/>
    <n v="1581.2500000000002"/>
    <n v="0.55000000000000004"/>
    <x v="2"/>
    <x v="113"/>
  </r>
  <r>
    <x v="3"/>
    <n v="1185732"/>
    <x v="233"/>
    <x v="3"/>
    <x v="40"/>
    <x v="43"/>
    <x v="1"/>
    <n v="23"/>
    <x v="190"/>
    <x v="1589"/>
    <n v="645.84"/>
    <n v="0.52"/>
    <x v="2"/>
    <x v="113"/>
  </r>
  <r>
    <x v="3"/>
    <n v="1185732"/>
    <x v="233"/>
    <x v="3"/>
    <x v="40"/>
    <x v="43"/>
    <x v="2"/>
    <n v="14"/>
    <x v="239"/>
    <x v="2680"/>
    <n v="364"/>
    <n v="0.5"/>
    <x v="2"/>
    <x v="146"/>
  </r>
  <r>
    <x v="3"/>
    <n v="1185732"/>
    <x v="233"/>
    <x v="3"/>
    <x v="40"/>
    <x v="43"/>
    <x v="3"/>
    <n v="19"/>
    <x v="218"/>
    <x v="2681"/>
    <n v="328.32"/>
    <n v="0.48"/>
    <x v="2"/>
    <x v="131"/>
  </r>
  <r>
    <x v="3"/>
    <n v="1185732"/>
    <x v="233"/>
    <x v="3"/>
    <x v="40"/>
    <x v="43"/>
    <x v="4"/>
    <n v="61"/>
    <x v="222"/>
    <x v="2682"/>
    <n v="1207.8"/>
    <n v="0.44"/>
    <x v="2"/>
    <x v="103"/>
  </r>
  <r>
    <x v="3"/>
    <n v="1185732"/>
    <x v="233"/>
    <x v="3"/>
    <x v="40"/>
    <x v="43"/>
    <x v="5"/>
    <n v="47"/>
    <x v="249"/>
    <x v="1604"/>
    <n v="1861.2"/>
    <n v="0.55000000000000004"/>
    <x v="2"/>
    <x v="85"/>
  </r>
  <r>
    <x v="3"/>
    <n v="1185732"/>
    <x v="264"/>
    <x v="3"/>
    <x v="40"/>
    <x v="43"/>
    <x v="0"/>
    <n v="54"/>
    <x v="288"/>
    <x v="2683"/>
    <n v="4428"/>
    <n v="0.5"/>
    <x v="2"/>
    <x v="99"/>
  </r>
  <r>
    <x v="3"/>
    <n v="1185732"/>
    <x v="264"/>
    <x v="3"/>
    <x v="40"/>
    <x v="43"/>
    <x v="1"/>
    <n v="37"/>
    <x v="201"/>
    <x v="1446"/>
    <n v="1485.5500000000002"/>
    <n v="0.55000000000000004"/>
    <x v="2"/>
    <x v="117"/>
  </r>
  <r>
    <x v="3"/>
    <n v="1185732"/>
    <x v="264"/>
    <x v="3"/>
    <x v="40"/>
    <x v="43"/>
    <x v="2"/>
    <n v="34"/>
    <x v="195"/>
    <x v="2684"/>
    <n v="894.88"/>
    <n v="0.47"/>
    <x v="2"/>
    <x v="111"/>
  </r>
  <r>
    <x v="3"/>
    <n v="1185732"/>
    <x v="264"/>
    <x v="3"/>
    <x v="40"/>
    <x v="43"/>
    <x v="3"/>
    <n v="34"/>
    <x v="200"/>
    <x v="1627"/>
    <n v="816.34"/>
    <n v="0.49"/>
    <x v="2"/>
    <x v="111"/>
  </r>
  <r>
    <x v="3"/>
    <n v="1185732"/>
    <x v="264"/>
    <x v="3"/>
    <x v="40"/>
    <x v="43"/>
    <x v="4"/>
    <n v="44"/>
    <x v="208"/>
    <x v="2685"/>
    <n v="1148.3999999999999"/>
    <n v="0.44999999999999996"/>
    <x v="2"/>
    <x v="90"/>
  </r>
  <r>
    <x v="3"/>
    <n v="1185732"/>
    <x v="264"/>
    <x v="3"/>
    <x v="40"/>
    <x v="43"/>
    <x v="5"/>
    <n v="53"/>
    <x v="250"/>
    <x v="2686"/>
    <n v="2507.96"/>
    <n v="0.52"/>
    <x v="2"/>
    <x v="102"/>
  </r>
  <r>
    <x v="3"/>
    <n v="1185732"/>
    <x v="294"/>
    <x v="3"/>
    <x v="40"/>
    <x v="43"/>
    <x v="0"/>
    <n v="36"/>
    <x v="155"/>
    <x v="1761"/>
    <n v="3069.0000000000005"/>
    <n v="0.55000000000000004"/>
    <x v="2"/>
    <x v="86"/>
  </r>
  <r>
    <x v="3"/>
    <n v="1185732"/>
    <x v="294"/>
    <x v="3"/>
    <x v="40"/>
    <x v="43"/>
    <x v="1"/>
    <n v="32"/>
    <x v="198"/>
    <x v="2530"/>
    <n v="1594.24"/>
    <n v="0.53"/>
    <x v="2"/>
    <x v="114"/>
  </r>
  <r>
    <x v="3"/>
    <n v="1185732"/>
    <x v="294"/>
    <x v="3"/>
    <x v="40"/>
    <x v="43"/>
    <x v="2"/>
    <n v="27"/>
    <x v="50"/>
    <x v="2687"/>
    <n v="607.49999999999989"/>
    <n v="0.44999999999999996"/>
    <x v="2"/>
    <x v="118"/>
  </r>
  <r>
    <x v="3"/>
    <n v="1185732"/>
    <x v="294"/>
    <x v="3"/>
    <x v="40"/>
    <x v="43"/>
    <x v="3"/>
    <n v="29"/>
    <x v="219"/>
    <x v="2542"/>
    <n v="626.98"/>
    <n v="0.47"/>
    <x v="2"/>
    <x v="116"/>
  </r>
  <r>
    <x v="3"/>
    <n v="1185732"/>
    <x v="294"/>
    <x v="3"/>
    <x v="40"/>
    <x v="43"/>
    <x v="4"/>
    <n v="36"/>
    <x v="206"/>
    <x v="1425"/>
    <n v="858.59999999999991"/>
    <n v="0.44999999999999996"/>
    <x v="2"/>
    <x v="86"/>
  </r>
  <r>
    <x v="3"/>
    <n v="1185732"/>
    <x v="294"/>
    <x v="3"/>
    <x v="40"/>
    <x v="43"/>
    <x v="5"/>
    <n v="56"/>
    <x v="250"/>
    <x v="2072"/>
    <n v="2598.96"/>
    <n v="0.51"/>
    <x v="2"/>
    <x v="97"/>
  </r>
  <r>
    <x v="3"/>
    <n v="1185732"/>
    <x v="323"/>
    <x v="3"/>
    <x v="40"/>
    <x v="43"/>
    <x v="0"/>
    <n v="51"/>
    <x v="197"/>
    <x v="2688"/>
    <n v="4027.4700000000003"/>
    <n v="0.53"/>
    <x v="2"/>
    <x v="109"/>
  </r>
  <r>
    <x v="3"/>
    <n v="1185732"/>
    <x v="323"/>
    <x v="3"/>
    <x v="40"/>
    <x v="43"/>
    <x v="1"/>
    <n v="49"/>
    <x v="199"/>
    <x v="1728"/>
    <n v="2058"/>
    <n v="0.5"/>
    <x v="2"/>
    <x v="98"/>
  </r>
  <r>
    <x v="3"/>
    <n v="1185732"/>
    <x v="323"/>
    <x v="3"/>
    <x v="40"/>
    <x v="43"/>
    <x v="2"/>
    <n v="42"/>
    <x v="181"/>
    <x v="2062"/>
    <n v="1285.1999999999998"/>
    <n v="0.44999999999999996"/>
    <x v="2"/>
    <x v="119"/>
  </r>
  <r>
    <x v="3"/>
    <n v="1185732"/>
    <x v="323"/>
    <x v="3"/>
    <x v="40"/>
    <x v="43"/>
    <x v="3"/>
    <n v="42"/>
    <x v="200"/>
    <x v="2689"/>
    <n v="967.26"/>
    <n v="0.47"/>
    <x v="2"/>
    <x v="119"/>
  </r>
  <r>
    <x v="3"/>
    <n v="1185732"/>
    <x v="323"/>
    <x v="3"/>
    <x v="40"/>
    <x v="43"/>
    <x v="4"/>
    <n v="51"/>
    <x v="50"/>
    <x v="2493"/>
    <n v="1071"/>
    <n v="0.42"/>
    <x v="2"/>
    <x v="109"/>
  </r>
  <r>
    <x v="3"/>
    <n v="1185732"/>
    <x v="323"/>
    <x v="3"/>
    <x v="40"/>
    <x v="43"/>
    <x v="5"/>
    <n v="54"/>
    <x v="253"/>
    <x v="1828"/>
    <n v="2781.54"/>
    <n v="0.51"/>
    <x v="2"/>
    <x v="99"/>
  </r>
  <r>
    <x v="3"/>
    <n v="1185732"/>
    <x v="355"/>
    <x v="3"/>
    <x v="40"/>
    <x v="43"/>
    <x v="0"/>
    <n v="47"/>
    <x v="152"/>
    <x v="2690"/>
    <n v="3929.2000000000003"/>
    <n v="0.55000000000000004"/>
    <x v="2"/>
    <x v="85"/>
  </r>
  <r>
    <x v="3"/>
    <n v="1185732"/>
    <x v="355"/>
    <x v="3"/>
    <x v="40"/>
    <x v="43"/>
    <x v="1"/>
    <n v="41"/>
    <x v="237"/>
    <x v="2020"/>
    <n v="1926.18"/>
    <n v="0.54"/>
    <x v="2"/>
    <x v="87"/>
  </r>
  <r>
    <x v="3"/>
    <n v="1185732"/>
    <x v="355"/>
    <x v="3"/>
    <x v="40"/>
    <x v="43"/>
    <x v="2"/>
    <n v="37"/>
    <x v="195"/>
    <x v="2691"/>
    <n v="973.83999999999992"/>
    <n v="0.47"/>
    <x v="2"/>
    <x v="117"/>
  </r>
  <r>
    <x v="3"/>
    <n v="1185732"/>
    <x v="355"/>
    <x v="3"/>
    <x v="40"/>
    <x v="43"/>
    <x v="3"/>
    <n v="38"/>
    <x v="180"/>
    <x v="2692"/>
    <n v="1071.5999999999999"/>
    <n v="0.47"/>
    <x v="2"/>
    <x v="115"/>
  </r>
  <r>
    <x v="3"/>
    <n v="1185732"/>
    <x v="355"/>
    <x v="3"/>
    <x v="40"/>
    <x v="43"/>
    <x v="4"/>
    <n v="47"/>
    <x v="206"/>
    <x v="989"/>
    <n v="1120.9499999999998"/>
    <n v="0.44999999999999996"/>
    <x v="2"/>
    <x v="85"/>
  </r>
  <r>
    <x v="3"/>
    <n v="1185732"/>
    <x v="355"/>
    <x v="3"/>
    <x v="40"/>
    <x v="43"/>
    <x v="5"/>
    <n v="54"/>
    <x v="250"/>
    <x v="1502"/>
    <n v="2604.42"/>
    <n v="0.53"/>
    <x v="2"/>
    <x v="99"/>
  </r>
  <r>
    <x v="3"/>
    <n v="1185732"/>
    <x v="387"/>
    <x v="3"/>
    <x v="40"/>
    <x v="43"/>
    <x v="0"/>
    <n v="33"/>
    <x v="247"/>
    <x v="2166"/>
    <n v="2370.06"/>
    <n v="0.54"/>
    <x v="2"/>
    <x v="112"/>
  </r>
  <r>
    <x v="3"/>
    <n v="1185732"/>
    <x v="387"/>
    <x v="3"/>
    <x v="40"/>
    <x v="43"/>
    <x v="1"/>
    <n v="29"/>
    <x v="238"/>
    <x v="2693"/>
    <n v="1073"/>
    <n v="0.5"/>
    <x v="2"/>
    <x v="116"/>
  </r>
  <r>
    <x v="3"/>
    <n v="1185732"/>
    <x v="387"/>
    <x v="3"/>
    <x v="40"/>
    <x v="43"/>
    <x v="2"/>
    <n v="23"/>
    <x v="200"/>
    <x v="2694"/>
    <n v="529.68999999999994"/>
    <n v="0.47"/>
    <x v="2"/>
    <x v="113"/>
  </r>
  <r>
    <x v="3"/>
    <n v="1185732"/>
    <x v="387"/>
    <x v="3"/>
    <x v="40"/>
    <x v="43"/>
    <x v="3"/>
    <n v="24"/>
    <x v="207"/>
    <x v="1447"/>
    <n v="462.47999999999996"/>
    <n v="0.47"/>
    <x v="2"/>
    <x v="110"/>
  </r>
  <r>
    <x v="3"/>
    <n v="1185732"/>
    <x v="387"/>
    <x v="3"/>
    <x v="40"/>
    <x v="43"/>
    <x v="4"/>
    <n v="33"/>
    <x v="186"/>
    <x v="2695"/>
    <n v="554.4"/>
    <n v="0.4"/>
    <x v="2"/>
    <x v="112"/>
  </r>
  <r>
    <x v="3"/>
    <n v="1185732"/>
    <x v="387"/>
    <x v="3"/>
    <x v="40"/>
    <x v="43"/>
    <x v="5"/>
    <n v="36"/>
    <x v="181"/>
    <x v="2134"/>
    <n v="1272.96"/>
    <n v="0.52"/>
    <x v="2"/>
    <x v="86"/>
  </r>
  <r>
    <x v="3"/>
    <n v="1185732"/>
    <x v="416"/>
    <x v="3"/>
    <x v="40"/>
    <x v="43"/>
    <x v="0"/>
    <n v="41"/>
    <x v="210"/>
    <x v="1192"/>
    <n v="2520.6800000000003"/>
    <n v="0.53"/>
    <x v="2"/>
    <x v="87"/>
  </r>
  <r>
    <x v="3"/>
    <n v="1185732"/>
    <x v="416"/>
    <x v="3"/>
    <x v="40"/>
    <x v="43"/>
    <x v="1"/>
    <n v="32"/>
    <x v="188"/>
    <x v="1413"/>
    <n v="1144"/>
    <n v="0.55000000000000004"/>
    <x v="2"/>
    <x v="114"/>
  </r>
  <r>
    <x v="3"/>
    <n v="1185732"/>
    <x v="416"/>
    <x v="3"/>
    <x v="40"/>
    <x v="43"/>
    <x v="2"/>
    <n v="32"/>
    <x v="183"/>
    <x v="2650"/>
    <n v="571.52"/>
    <n v="0.47"/>
    <x v="2"/>
    <x v="114"/>
  </r>
  <r>
    <x v="3"/>
    <n v="1185732"/>
    <x v="416"/>
    <x v="3"/>
    <x v="40"/>
    <x v="43"/>
    <x v="3"/>
    <n v="33"/>
    <x v="178"/>
    <x v="2663"/>
    <n v="667.92"/>
    <n v="0.45999999999999996"/>
    <x v="2"/>
    <x v="112"/>
  </r>
  <r>
    <x v="3"/>
    <n v="1185732"/>
    <x v="416"/>
    <x v="3"/>
    <x v="40"/>
    <x v="43"/>
    <x v="4"/>
    <n v="41"/>
    <x v="183"/>
    <x v="1696"/>
    <n v="685.52"/>
    <n v="0.44"/>
    <x v="2"/>
    <x v="87"/>
  </r>
  <r>
    <x v="3"/>
    <n v="1185732"/>
    <x v="416"/>
    <x v="3"/>
    <x v="40"/>
    <x v="43"/>
    <x v="5"/>
    <n v="48"/>
    <x v="170"/>
    <x v="2696"/>
    <n v="2111.52"/>
    <n v="0.53"/>
    <x v="2"/>
    <x v="92"/>
  </r>
  <r>
    <x v="3"/>
    <n v="1185732"/>
    <x v="447"/>
    <x v="3"/>
    <x v="40"/>
    <x v="43"/>
    <x v="0"/>
    <n v="41"/>
    <x v="248"/>
    <x v="2697"/>
    <n v="2571.9299999999998"/>
    <n v="0.51"/>
    <x v="2"/>
    <x v="87"/>
  </r>
  <r>
    <x v="3"/>
    <n v="1185732"/>
    <x v="447"/>
    <x v="3"/>
    <x v="40"/>
    <x v="43"/>
    <x v="1"/>
    <n v="33"/>
    <x v="230"/>
    <x v="1462"/>
    <n v="1778.7"/>
    <n v="0.55000000000000004"/>
    <x v="2"/>
    <x v="112"/>
  </r>
  <r>
    <x v="3"/>
    <n v="1185732"/>
    <x v="447"/>
    <x v="3"/>
    <x v="40"/>
    <x v="43"/>
    <x v="2"/>
    <n v="32"/>
    <x v="194"/>
    <x v="1138"/>
    <n v="1244.1599999999999"/>
    <n v="0.48"/>
    <x v="2"/>
    <x v="114"/>
  </r>
  <r>
    <x v="3"/>
    <n v="1185732"/>
    <x v="447"/>
    <x v="3"/>
    <x v="40"/>
    <x v="43"/>
    <x v="3"/>
    <n v="34"/>
    <x v="170"/>
    <x v="2698"/>
    <n v="1411"/>
    <n v="0.5"/>
    <x v="2"/>
    <x v="111"/>
  </r>
  <r>
    <x v="3"/>
    <n v="1185732"/>
    <x v="447"/>
    <x v="3"/>
    <x v="40"/>
    <x v="43"/>
    <x v="4"/>
    <n v="55"/>
    <x v="41"/>
    <x v="1518"/>
    <n v="1650"/>
    <n v="0.4"/>
    <x v="2"/>
    <x v="88"/>
  </r>
  <r>
    <x v="3"/>
    <n v="1185732"/>
    <x v="447"/>
    <x v="3"/>
    <x v="40"/>
    <x v="43"/>
    <x v="5"/>
    <n v="61"/>
    <x v="250"/>
    <x v="1741"/>
    <n v="2997.5400000000004"/>
    <n v="0.54"/>
    <x v="2"/>
    <x v="103"/>
  </r>
  <r>
    <x v="3"/>
    <n v="1185732"/>
    <x v="476"/>
    <x v="3"/>
    <x v="40"/>
    <x v="43"/>
    <x v="0"/>
    <n v="58"/>
    <x v="42"/>
    <x v="1149"/>
    <n v="4437"/>
    <n v="0.51"/>
    <x v="2"/>
    <x v="91"/>
  </r>
  <r>
    <x v="3"/>
    <n v="1185732"/>
    <x v="476"/>
    <x v="3"/>
    <x v="40"/>
    <x v="43"/>
    <x v="1"/>
    <n v="49"/>
    <x v="243"/>
    <x v="1442"/>
    <n v="2910.6000000000004"/>
    <n v="0.55000000000000004"/>
    <x v="2"/>
    <x v="98"/>
  </r>
  <r>
    <x v="3"/>
    <n v="1185732"/>
    <x v="476"/>
    <x v="3"/>
    <x v="40"/>
    <x v="43"/>
    <x v="2"/>
    <n v="49"/>
    <x v="193"/>
    <x v="2699"/>
    <n v="2366.6999999999998"/>
    <n v="0.45999999999999996"/>
    <x v="2"/>
    <x v="98"/>
  </r>
  <r>
    <x v="3"/>
    <n v="1185732"/>
    <x v="476"/>
    <x v="3"/>
    <x v="40"/>
    <x v="43"/>
    <x v="3"/>
    <n v="45"/>
    <x v="237"/>
    <x v="2668"/>
    <n v="1957.5"/>
    <n v="0.5"/>
    <x v="2"/>
    <x v="96"/>
  </r>
  <r>
    <x v="3"/>
    <n v="1185732"/>
    <x v="476"/>
    <x v="3"/>
    <x v="40"/>
    <x v="43"/>
    <x v="4"/>
    <n v="54"/>
    <x v="199"/>
    <x v="2332"/>
    <n v="1950.48"/>
    <n v="0.43"/>
    <x v="2"/>
    <x v="99"/>
  </r>
  <r>
    <x v="3"/>
    <n v="1185732"/>
    <x v="476"/>
    <x v="3"/>
    <x v="40"/>
    <x v="43"/>
    <x v="5"/>
    <n v="62"/>
    <x v="196"/>
    <x v="2700"/>
    <n v="3720"/>
    <n v="0.5"/>
    <x v="2"/>
    <x v="104"/>
  </r>
  <r>
    <x v="3"/>
    <n v="1185732"/>
    <x v="181"/>
    <x v="3"/>
    <x v="40"/>
    <x v="43"/>
    <x v="0"/>
    <n v="32"/>
    <x v="35"/>
    <x v="2701"/>
    <n v="2080"/>
    <n v="0.52"/>
    <x v="2"/>
    <x v="114"/>
  </r>
  <r>
    <x v="3"/>
    <n v="1185732"/>
    <x v="181"/>
    <x v="3"/>
    <x v="40"/>
    <x v="43"/>
    <x v="1"/>
    <n v="32"/>
    <x v="41"/>
    <x v="2436"/>
    <n v="1320"/>
    <n v="0.55000000000000004"/>
    <x v="2"/>
    <x v="114"/>
  </r>
  <r>
    <x v="3"/>
    <n v="1185732"/>
    <x v="181"/>
    <x v="3"/>
    <x v="40"/>
    <x v="43"/>
    <x v="2"/>
    <n v="25"/>
    <x v="237"/>
    <x v="2702"/>
    <n v="1196.25"/>
    <n v="0.55000000000000004"/>
    <x v="2"/>
    <x v="130"/>
  </r>
  <r>
    <x v="3"/>
    <n v="1185732"/>
    <x v="181"/>
    <x v="3"/>
    <x v="40"/>
    <x v="43"/>
    <x v="3"/>
    <n v="29"/>
    <x v="222"/>
    <x v="2562"/>
    <n v="704.7"/>
    <n v="0.54"/>
    <x v="2"/>
    <x v="116"/>
  </r>
  <r>
    <x v="3"/>
    <n v="1185732"/>
    <x v="181"/>
    <x v="3"/>
    <x v="40"/>
    <x v="43"/>
    <x v="4"/>
    <n v="41"/>
    <x v="190"/>
    <x v="1693"/>
    <n v="1129.1400000000001"/>
    <n v="0.51"/>
    <x v="2"/>
    <x v="87"/>
  </r>
  <r>
    <x v="3"/>
    <n v="1185732"/>
    <x v="181"/>
    <x v="3"/>
    <x v="40"/>
    <x v="43"/>
    <x v="5"/>
    <n v="34"/>
    <x v="41"/>
    <x v="2493"/>
    <n v="1275"/>
    <n v="0.5"/>
    <x v="2"/>
    <x v="111"/>
  </r>
  <r>
    <x v="3"/>
    <n v="1185732"/>
    <x v="212"/>
    <x v="3"/>
    <x v="40"/>
    <x v="43"/>
    <x v="0"/>
    <n v="33"/>
    <x v="197"/>
    <x v="2703"/>
    <n v="2655.1800000000003"/>
    <n v="0.54"/>
    <x v="2"/>
    <x v="112"/>
  </r>
  <r>
    <x v="3"/>
    <n v="1185732"/>
    <x v="212"/>
    <x v="3"/>
    <x v="40"/>
    <x v="43"/>
    <x v="1"/>
    <n v="38"/>
    <x v="50"/>
    <x v="2085"/>
    <n v="1045"/>
    <n v="0.55000000000000004"/>
    <x v="2"/>
    <x v="115"/>
  </r>
  <r>
    <x v="3"/>
    <n v="1185732"/>
    <x v="212"/>
    <x v="3"/>
    <x v="40"/>
    <x v="43"/>
    <x v="2"/>
    <n v="27"/>
    <x v="41"/>
    <x v="1134"/>
    <n v="1032.75"/>
    <n v="0.51"/>
    <x v="2"/>
    <x v="118"/>
  </r>
  <r>
    <x v="3"/>
    <n v="1185732"/>
    <x v="212"/>
    <x v="0"/>
    <x v="41"/>
    <x v="31"/>
    <x v="3"/>
    <n v="34"/>
    <x v="200"/>
    <x v="1627"/>
    <n v="882.98"/>
    <n v="0.53"/>
    <x v="2"/>
    <x v="111"/>
  </r>
  <r>
    <x v="3"/>
    <n v="1185732"/>
    <x v="212"/>
    <x v="0"/>
    <x v="41"/>
    <x v="31"/>
    <x v="4"/>
    <n v="48"/>
    <x v="188"/>
    <x v="1320"/>
    <n v="1653.6000000000001"/>
    <n v="0.53"/>
    <x v="2"/>
    <x v="92"/>
  </r>
  <r>
    <x v="3"/>
    <n v="1185732"/>
    <x v="212"/>
    <x v="0"/>
    <x v="41"/>
    <x v="31"/>
    <x v="5"/>
    <n v="24"/>
    <x v="193"/>
    <x v="2462"/>
    <n v="1360.8000000000002"/>
    <n v="0.54"/>
    <x v="2"/>
    <x v="110"/>
  </r>
  <r>
    <x v="3"/>
    <n v="1185732"/>
    <x v="221"/>
    <x v="0"/>
    <x v="41"/>
    <x v="31"/>
    <x v="0"/>
    <n v="28"/>
    <x v="241"/>
    <x v="1506"/>
    <n v="2356.1999999999998"/>
    <n v="0.51"/>
    <x v="2"/>
    <x v="128"/>
  </r>
  <r>
    <x v="3"/>
    <n v="1185732"/>
    <x v="221"/>
    <x v="0"/>
    <x v="41"/>
    <x v="31"/>
    <x v="1"/>
    <n v="27"/>
    <x v="173"/>
    <x v="2704"/>
    <n v="1006.0200000000001"/>
    <n v="0.54"/>
    <x v="2"/>
    <x v="118"/>
  </r>
  <r>
    <x v="3"/>
    <n v="1185732"/>
    <x v="221"/>
    <x v="0"/>
    <x v="41"/>
    <x v="31"/>
    <x v="2"/>
    <n v="19"/>
    <x v="250"/>
    <x v="2705"/>
    <n v="933.66000000000008"/>
    <n v="0.54"/>
    <x v="2"/>
    <x v="131"/>
  </r>
  <r>
    <x v="3"/>
    <n v="1185732"/>
    <x v="221"/>
    <x v="0"/>
    <x v="41"/>
    <x v="31"/>
    <x v="3"/>
    <n v="23"/>
    <x v="200"/>
    <x v="2694"/>
    <n v="597.31000000000006"/>
    <n v="0.53"/>
    <x v="2"/>
    <x v="113"/>
  </r>
  <r>
    <x v="3"/>
    <n v="1185732"/>
    <x v="221"/>
    <x v="0"/>
    <x v="41"/>
    <x v="31"/>
    <x v="4"/>
    <n v="37"/>
    <x v="229"/>
    <x v="2561"/>
    <n v="1091.5"/>
    <n v="0.5"/>
    <x v="2"/>
    <x v="117"/>
  </r>
  <r>
    <x v="3"/>
    <n v="1185732"/>
    <x v="221"/>
    <x v="0"/>
    <x v="41"/>
    <x v="31"/>
    <x v="5"/>
    <n v="29"/>
    <x v="194"/>
    <x v="2526"/>
    <n v="1268.46"/>
    <n v="0.54"/>
    <x v="2"/>
    <x v="116"/>
  </r>
  <r>
    <x v="3"/>
    <n v="1185732"/>
    <x v="240"/>
    <x v="0"/>
    <x v="41"/>
    <x v="31"/>
    <x v="0"/>
    <n v="27"/>
    <x v="231"/>
    <x v="1988"/>
    <n v="1969.1100000000001"/>
    <n v="0.51"/>
    <x v="2"/>
    <x v="118"/>
  </r>
  <r>
    <x v="3"/>
    <n v="1185732"/>
    <x v="240"/>
    <x v="0"/>
    <x v="41"/>
    <x v="31"/>
    <x v="1"/>
    <n v="28"/>
    <x v="41"/>
    <x v="2402"/>
    <n v="1155"/>
    <n v="0.55000000000000004"/>
    <x v="2"/>
    <x v="128"/>
  </r>
  <r>
    <x v="3"/>
    <n v="1185732"/>
    <x v="240"/>
    <x v="0"/>
    <x v="41"/>
    <x v="31"/>
    <x v="2"/>
    <n v="19"/>
    <x v="181"/>
    <x v="1414"/>
    <n v="697.68000000000006"/>
    <n v="0.54"/>
    <x v="2"/>
    <x v="131"/>
  </r>
  <r>
    <x v="3"/>
    <n v="1185732"/>
    <x v="240"/>
    <x v="0"/>
    <x v="41"/>
    <x v="31"/>
    <x v="3"/>
    <n v="25"/>
    <x v="172"/>
    <x v="2706"/>
    <n v="611"/>
    <n v="0.52"/>
    <x v="2"/>
    <x v="130"/>
  </r>
  <r>
    <x v="3"/>
    <n v="1185732"/>
    <x v="240"/>
    <x v="0"/>
    <x v="41"/>
    <x v="31"/>
    <x v="4"/>
    <n v="60"/>
    <x v="195"/>
    <x v="1597"/>
    <n v="1848.0000000000002"/>
    <n v="0.55000000000000004"/>
    <x v="2"/>
    <x v="106"/>
  </r>
  <r>
    <x v="3"/>
    <n v="1185732"/>
    <x v="240"/>
    <x v="0"/>
    <x v="41"/>
    <x v="31"/>
    <x v="5"/>
    <n v="47"/>
    <x v="198"/>
    <x v="2707"/>
    <n v="2253.1799999999998"/>
    <n v="0.51"/>
    <x v="2"/>
    <x v="85"/>
  </r>
  <r>
    <x v="3"/>
    <n v="1185732"/>
    <x v="271"/>
    <x v="0"/>
    <x v="41"/>
    <x v="31"/>
    <x v="0"/>
    <n v="58"/>
    <x v="289"/>
    <x v="2708"/>
    <n v="5398.64"/>
    <n v="0.52"/>
    <x v="2"/>
    <x v="91"/>
  </r>
  <r>
    <x v="3"/>
    <n v="1185732"/>
    <x v="271"/>
    <x v="0"/>
    <x v="41"/>
    <x v="31"/>
    <x v="1"/>
    <n v="37"/>
    <x v="237"/>
    <x v="2709"/>
    <n v="1641.69"/>
    <n v="0.51"/>
    <x v="2"/>
    <x v="117"/>
  </r>
  <r>
    <x v="3"/>
    <n v="1185732"/>
    <x v="271"/>
    <x v="0"/>
    <x v="41"/>
    <x v="31"/>
    <x v="2"/>
    <n v="32"/>
    <x v="169"/>
    <x v="1173"/>
    <n v="1355.2"/>
    <n v="0.55000000000000004"/>
    <x v="2"/>
    <x v="114"/>
  </r>
  <r>
    <x v="3"/>
    <n v="1185732"/>
    <x v="271"/>
    <x v="0"/>
    <x v="41"/>
    <x v="31"/>
    <x v="3"/>
    <n v="33"/>
    <x v="50"/>
    <x v="2710"/>
    <n v="907.50000000000011"/>
    <n v="0.55000000000000004"/>
    <x v="2"/>
    <x v="112"/>
  </r>
  <r>
    <x v="3"/>
    <n v="1185732"/>
    <x v="271"/>
    <x v="0"/>
    <x v="41"/>
    <x v="31"/>
    <x v="4"/>
    <n v="42"/>
    <x v="181"/>
    <x v="2062"/>
    <n v="1542.24"/>
    <n v="0.54"/>
    <x v="2"/>
    <x v="119"/>
  </r>
  <r>
    <x v="3"/>
    <n v="1185732"/>
    <x v="271"/>
    <x v="0"/>
    <x v="41"/>
    <x v="31"/>
    <x v="5"/>
    <n v="52"/>
    <x v="60"/>
    <x v="1254"/>
    <n v="2717"/>
    <n v="0.55000000000000004"/>
    <x v="2"/>
    <x v="107"/>
  </r>
  <r>
    <x v="3"/>
    <n v="1185732"/>
    <x v="301"/>
    <x v="0"/>
    <x v="41"/>
    <x v="31"/>
    <x v="0"/>
    <n v="43"/>
    <x v="42"/>
    <x v="1089"/>
    <n v="3354"/>
    <n v="0.52"/>
    <x v="2"/>
    <x v="94"/>
  </r>
  <r>
    <x v="3"/>
    <n v="1185732"/>
    <x v="301"/>
    <x v="0"/>
    <x v="41"/>
    <x v="31"/>
    <x v="1"/>
    <n v="37"/>
    <x v="164"/>
    <x v="2711"/>
    <n v="2201.5"/>
    <n v="0.5"/>
    <x v="2"/>
    <x v="117"/>
  </r>
  <r>
    <x v="3"/>
    <n v="1185732"/>
    <x v="301"/>
    <x v="0"/>
    <x v="41"/>
    <x v="31"/>
    <x v="2"/>
    <n v="33"/>
    <x v="194"/>
    <x v="2712"/>
    <n v="1443.42"/>
    <n v="0.54"/>
    <x v="2"/>
    <x v="112"/>
  </r>
  <r>
    <x v="3"/>
    <n v="1185732"/>
    <x v="301"/>
    <x v="0"/>
    <x v="41"/>
    <x v="31"/>
    <x v="3"/>
    <n v="33"/>
    <x v="173"/>
    <x v="2665"/>
    <n v="1184.04"/>
    <n v="0.52"/>
    <x v="2"/>
    <x v="112"/>
  </r>
  <r>
    <x v="3"/>
    <n v="1185732"/>
    <x v="301"/>
    <x v="0"/>
    <x v="41"/>
    <x v="31"/>
    <x v="4"/>
    <n v="41"/>
    <x v="238"/>
    <x v="2713"/>
    <n v="1668.7"/>
    <n v="0.55000000000000004"/>
    <x v="2"/>
    <x v="87"/>
  </r>
  <r>
    <x v="3"/>
    <n v="1185732"/>
    <x v="301"/>
    <x v="0"/>
    <x v="41"/>
    <x v="31"/>
    <x v="5"/>
    <n v="59"/>
    <x v="202"/>
    <x v="1827"/>
    <n v="3528.2000000000003"/>
    <n v="0.52"/>
    <x v="2"/>
    <x v="95"/>
  </r>
  <r>
    <x v="3"/>
    <n v="1185732"/>
    <x v="330"/>
    <x v="0"/>
    <x v="41"/>
    <x v="31"/>
    <x v="0"/>
    <n v="55"/>
    <x v="131"/>
    <x v="2714"/>
    <n v="5205.2"/>
    <n v="0.52"/>
    <x v="2"/>
    <x v="88"/>
  </r>
  <r>
    <x v="3"/>
    <n v="1185732"/>
    <x v="330"/>
    <x v="0"/>
    <x v="41"/>
    <x v="31"/>
    <x v="1"/>
    <n v="50"/>
    <x v="210"/>
    <x v="1826"/>
    <n v="3074"/>
    <n v="0.53"/>
    <x v="2"/>
    <x v="100"/>
  </r>
  <r>
    <x v="3"/>
    <n v="1185732"/>
    <x v="330"/>
    <x v="0"/>
    <x v="41"/>
    <x v="31"/>
    <x v="2"/>
    <n v="49"/>
    <x v="230"/>
    <x v="2715"/>
    <n v="2545.06"/>
    <n v="0.53"/>
    <x v="2"/>
    <x v="98"/>
  </r>
  <r>
    <x v="3"/>
    <n v="1185732"/>
    <x v="330"/>
    <x v="0"/>
    <x v="41"/>
    <x v="31"/>
    <x v="3"/>
    <n v="48"/>
    <x v="169"/>
    <x v="1683"/>
    <n v="1884.96"/>
    <n v="0.51"/>
    <x v="2"/>
    <x v="92"/>
  </r>
  <r>
    <x v="3"/>
    <n v="1185732"/>
    <x v="330"/>
    <x v="0"/>
    <x v="41"/>
    <x v="31"/>
    <x v="4"/>
    <n v="54"/>
    <x v="237"/>
    <x v="2234"/>
    <n v="2536.92"/>
    <n v="0.54"/>
    <x v="2"/>
    <x v="99"/>
  </r>
  <r>
    <x v="3"/>
    <n v="1185732"/>
    <x v="330"/>
    <x v="0"/>
    <x v="41"/>
    <x v="31"/>
    <x v="5"/>
    <n v="63"/>
    <x v="247"/>
    <x v="2716"/>
    <n v="4524.66"/>
    <n v="0.54"/>
    <x v="2"/>
    <x v="121"/>
  </r>
  <r>
    <x v="3"/>
    <n v="1185732"/>
    <x v="362"/>
    <x v="0"/>
    <x v="41"/>
    <x v="31"/>
    <x v="0"/>
    <n v="46"/>
    <x v="165"/>
    <x v="2717"/>
    <n v="3133.52"/>
    <n v="0.52"/>
    <x v="2"/>
    <x v="89"/>
  </r>
  <r>
    <x v="3"/>
    <n v="1185732"/>
    <x v="362"/>
    <x v="0"/>
    <x v="41"/>
    <x v="31"/>
    <x v="1"/>
    <n v="42"/>
    <x v="228"/>
    <x v="1053"/>
    <n v="2079"/>
    <n v="0.55000000000000004"/>
    <x v="2"/>
    <x v="119"/>
  </r>
  <r>
    <x v="3"/>
    <n v="1185732"/>
    <x v="362"/>
    <x v="0"/>
    <x v="41"/>
    <x v="31"/>
    <x v="2"/>
    <n v="38"/>
    <x v="237"/>
    <x v="2504"/>
    <n v="1719.1200000000001"/>
    <n v="0.52"/>
    <x v="2"/>
    <x v="115"/>
  </r>
  <r>
    <x v="3"/>
    <n v="1185732"/>
    <x v="362"/>
    <x v="0"/>
    <x v="41"/>
    <x v="31"/>
    <x v="3"/>
    <n v="36"/>
    <x v="249"/>
    <x v="1138"/>
    <n v="1321.92"/>
    <n v="0.51"/>
    <x v="2"/>
    <x v="86"/>
  </r>
  <r>
    <x v="3"/>
    <n v="1185732"/>
    <x v="362"/>
    <x v="0"/>
    <x v="41"/>
    <x v="31"/>
    <x v="4"/>
    <n v="49"/>
    <x v="181"/>
    <x v="2165"/>
    <n v="1799.2800000000002"/>
    <n v="0.54"/>
    <x v="2"/>
    <x v="98"/>
  </r>
  <r>
    <x v="3"/>
    <n v="1185732"/>
    <x v="362"/>
    <x v="0"/>
    <x v="41"/>
    <x v="31"/>
    <x v="5"/>
    <n v="54"/>
    <x v="202"/>
    <x v="1013"/>
    <n v="3353.4"/>
    <n v="0.54"/>
    <x v="2"/>
    <x v="99"/>
  </r>
  <r>
    <x v="3"/>
    <n v="1185732"/>
    <x v="394"/>
    <x v="0"/>
    <x v="41"/>
    <x v="31"/>
    <x v="0"/>
    <n v="34"/>
    <x v="125"/>
    <x v="1078"/>
    <n v="2670.36"/>
    <n v="0.51"/>
    <x v="2"/>
    <x v="111"/>
  </r>
  <r>
    <x v="3"/>
    <n v="1185732"/>
    <x v="394"/>
    <x v="0"/>
    <x v="41"/>
    <x v="31"/>
    <x v="1"/>
    <n v="29"/>
    <x v="250"/>
    <x v="1938"/>
    <n v="1398.67"/>
    <n v="0.53"/>
    <x v="2"/>
    <x v="116"/>
  </r>
  <r>
    <x v="3"/>
    <n v="1185732"/>
    <x v="394"/>
    <x v="0"/>
    <x v="41"/>
    <x v="31"/>
    <x v="2"/>
    <n v="24"/>
    <x v="181"/>
    <x v="1168"/>
    <n v="881.28000000000009"/>
    <n v="0.54"/>
    <x v="2"/>
    <x v="110"/>
  </r>
  <r>
    <x v="3"/>
    <n v="1185732"/>
    <x v="394"/>
    <x v="0"/>
    <x v="41"/>
    <x v="31"/>
    <x v="3"/>
    <n v="23"/>
    <x v="229"/>
    <x v="2046"/>
    <n v="678.5"/>
    <n v="0.5"/>
    <x v="2"/>
    <x v="113"/>
  </r>
  <r>
    <x v="3"/>
    <n v="1185732"/>
    <x v="394"/>
    <x v="0"/>
    <x v="41"/>
    <x v="31"/>
    <x v="4"/>
    <n v="32"/>
    <x v="176"/>
    <x v="993"/>
    <n v="1015.0400000000001"/>
    <n v="0.52"/>
    <x v="2"/>
    <x v="114"/>
  </r>
  <r>
    <x v="3"/>
    <n v="1185732"/>
    <x v="394"/>
    <x v="0"/>
    <x v="41"/>
    <x v="31"/>
    <x v="5"/>
    <n v="36"/>
    <x v="41"/>
    <x v="1147"/>
    <n v="1377"/>
    <n v="0.51"/>
    <x v="2"/>
    <x v="86"/>
  </r>
  <r>
    <x v="3"/>
    <n v="1185732"/>
    <x v="423"/>
    <x v="0"/>
    <x v="41"/>
    <x v="31"/>
    <x v="0"/>
    <n v="41"/>
    <x v="202"/>
    <x v="1475"/>
    <n v="2546.1000000000004"/>
    <n v="0.54"/>
    <x v="2"/>
    <x v="87"/>
  </r>
  <r>
    <x v="3"/>
    <n v="1185732"/>
    <x v="423"/>
    <x v="0"/>
    <x v="41"/>
    <x v="31"/>
    <x v="1"/>
    <n v="32"/>
    <x v="232"/>
    <x v="2555"/>
    <n v="1331.2"/>
    <n v="0.52"/>
    <x v="2"/>
    <x v="114"/>
  </r>
  <r>
    <x v="3"/>
    <n v="1185732"/>
    <x v="423"/>
    <x v="0"/>
    <x v="41"/>
    <x v="31"/>
    <x v="2"/>
    <n v="33"/>
    <x v="178"/>
    <x v="2663"/>
    <n v="769.56000000000006"/>
    <n v="0.53"/>
    <x v="2"/>
    <x v="112"/>
  </r>
  <r>
    <x v="3"/>
    <n v="1185732"/>
    <x v="423"/>
    <x v="0"/>
    <x v="41"/>
    <x v="31"/>
    <x v="3"/>
    <n v="32"/>
    <x v="172"/>
    <x v="2718"/>
    <n v="797.12"/>
    <n v="0.53"/>
    <x v="2"/>
    <x v="114"/>
  </r>
  <r>
    <x v="3"/>
    <n v="1185732"/>
    <x v="423"/>
    <x v="0"/>
    <x v="41"/>
    <x v="31"/>
    <x v="4"/>
    <n v="41"/>
    <x v="206"/>
    <x v="1163"/>
    <n v="1195.1500000000001"/>
    <n v="0.55000000000000004"/>
    <x v="2"/>
    <x v="87"/>
  </r>
  <r>
    <x v="0"/>
    <n v="1185732"/>
    <x v="423"/>
    <x v="0"/>
    <x v="41"/>
    <x v="31"/>
    <x v="5"/>
    <n v="47"/>
    <x v="199"/>
    <x v="2529"/>
    <n v="1974"/>
    <n v="0.5"/>
    <x v="2"/>
    <x v="85"/>
  </r>
  <r>
    <x v="0"/>
    <n v="1185732"/>
    <x v="454"/>
    <x v="0"/>
    <x v="41"/>
    <x v="31"/>
    <x v="0"/>
    <n v="44"/>
    <x v="236"/>
    <x v="1182"/>
    <n v="2676.96"/>
    <n v="0.52"/>
    <x v="2"/>
    <x v="90"/>
  </r>
  <r>
    <x v="0"/>
    <n v="1185732"/>
    <x v="454"/>
    <x v="0"/>
    <x v="41"/>
    <x v="31"/>
    <x v="1"/>
    <n v="33"/>
    <x v="60"/>
    <x v="2719"/>
    <n v="1661.5500000000002"/>
    <n v="0.53"/>
    <x v="2"/>
    <x v="112"/>
  </r>
  <r>
    <x v="0"/>
    <n v="1185732"/>
    <x v="454"/>
    <x v="0"/>
    <x v="41"/>
    <x v="31"/>
    <x v="2"/>
    <n v="32"/>
    <x v="169"/>
    <x v="1173"/>
    <n v="1232"/>
    <n v="0.5"/>
    <x v="2"/>
    <x v="114"/>
  </r>
  <r>
    <x v="0"/>
    <n v="1185732"/>
    <x v="454"/>
    <x v="0"/>
    <x v="41"/>
    <x v="31"/>
    <x v="3"/>
    <n v="38"/>
    <x v="250"/>
    <x v="2164"/>
    <n v="1901.9"/>
    <n v="0.55000000000000004"/>
    <x v="2"/>
    <x v="115"/>
  </r>
  <r>
    <x v="0"/>
    <n v="1185732"/>
    <x v="454"/>
    <x v="0"/>
    <x v="41"/>
    <x v="31"/>
    <x v="4"/>
    <n v="62"/>
    <x v="252"/>
    <x v="2556"/>
    <n v="2563.08"/>
    <n v="0.53"/>
    <x v="2"/>
    <x v="104"/>
  </r>
  <r>
    <x v="0"/>
    <n v="1185732"/>
    <x v="454"/>
    <x v="0"/>
    <x v="41"/>
    <x v="31"/>
    <x v="5"/>
    <n v="64"/>
    <x v="38"/>
    <x v="2720"/>
    <n v="3264"/>
    <n v="0.51"/>
    <x v="2"/>
    <x v="101"/>
  </r>
  <r>
    <x v="0"/>
    <n v="1185732"/>
    <x v="483"/>
    <x v="0"/>
    <x v="41"/>
    <x v="31"/>
    <x v="0"/>
    <n v="60"/>
    <x v="129"/>
    <x v="846"/>
    <n v="5491.2"/>
    <n v="0.52"/>
    <x v="2"/>
    <x v="106"/>
  </r>
  <r>
    <x v="0"/>
    <n v="1185732"/>
    <x v="483"/>
    <x v="0"/>
    <x v="41"/>
    <x v="31"/>
    <x v="1"/>
    <n v="52"/>
    <x v="192"/>
    <x v="2029"/>
    <n v="3650.4"/>
    <n v="0.52"/>
    <x v="2"/>
    <x v="107"/>
  </r>
  <r>
    <x v="3"/>
    <n v="1185732"/>
    <x v="483"/>
    <x v="0"/>
    <x v="41"/>
    <x v="31"/>
    <x v="2"/>
    <n v="50"/>
    <x v="205"/>
    <x v="2721"/>
    <n v="2968"/>
    <n v="0.53"/>
    <x v="2"/>
    <x v="100"/>
  </r>
  <r>
    <x v="0"/>
    <n v="1185732"/>
    <x v="483"/>
    <x v="0"/>
    <x v="41"/>
    <x v="31"/>
    <x v="3"/>
    <n v="53"/>
    <x v="240"/>
    <x v="1739"/>
    <n v="2757.06"/>
    <n v="0.51"/>
    <x v="2"/>
    <x v="102"/>
  </r>
  <r>
    <x v="0"/>
    <n v="1185732"/>
    <x v="483"/>
    <x v="0"/>
    <x v="41"/>
    <x v="31"/>
    <x v="4"/>
    <n v="61"/>
    <x v="60"/>
    <x v="2722"/>
    <n v="2897.5"/>
    <n v="0.5"/>
    <x v="2"/>
    <x v="103"/>
  </r>
  <r>
    <x v="0"/>
    <n v="1185732"/>
    <x v="483"/>
    <x v="0"/>
    <x v="41"/>
    <x v="31"/>
    <x v="5"/>
    <n v="68"/>
    <x v="185"/>
    <x v="2723"/>
    <n v="4562.8"/>
    <n v="0.55000000000000004"/>
    <x v="2"/>
    <x v="105"/>
  </r>
  <r>
    <x v="0"/>
    <n v="1185732"/>
    <x v="188"/>
    <x v="0"/>
    <x v="41"/>
    <x v="31"/>
    <x v="0"/>
    <n v="33"/>
    <x v="162"/>
    <x v="2724"/>
    <n v="1749"/>
    <n v="0.5"/>
    <x v="2"/>
    <x v="112"/>
  </r>
  <r>
    <x v="0"/>
    <n v="1185732"/>
    <x v="188"/>
    <x v="0"/>
    <x v="41"/>
    <x v="31"/>
    <x v="1"/>
    <n v="34"/>
    <x v="181"/>
    <x v="2725"/>
    <n v="1086.6399999999999"/>
    <n v="0.47"/>
    <x v="2"/>
    <x v="111"/>
  </r>
  <r>
    <x v="0"/>
    <n v="1185732"/>
    <x v="188"/>
    <x v="0"/>
    <x v="41"/>
    <x v="31"/>
    <x v="2"/>
    <n v="24"/>
    <x v="184"/>
    <x v="1005"/>
    <n v="695.52"/>
    <n v="0.45999999999999996"/>
    <x v="2"/>
    <x v="110"/>
  </r>
  <r>
    <x v="0"/>
    <n v="1185732"/>
    <x v="188"/>
    <x v="0"/>
    <x v="41"/>
    <x v="31"/>
    <x v="3"/>
    <n v="28"/>
    <x v="187"/>
    <x v="2726"/>
    <n v="280"/>
    <n v="0.5"/>
    <x v="2"/>
    <x v="128"/>
  </r>
  <r>
    <x v="0"/>
    <n v="1185732"/>
    <x v="188"/>
    <x v="0"/>
    <x v="41"/>
    <x v="31"/>
    <x v="4"/>
    <n v="42"/>
    <x v="204"/>
    <x v="2695"/>
    <n v="595.98"/>
    <n v="0.43"/>
    <x v="2"/>
    <x v="119"/>
  </r>
  <r>
    <x v="0"/>
    <n v="1185732"/>
    <x v="188"/>
    <x v="0"/>
    <x v="41"/>
    <x v="31"/>
    <x v="5"/>
    <n v="33"/>
    <x v="229"/>
    <x v="2727"/>
    <n v="778.80000000000007"/>
    <n v="0.4"/>
    <x v="2"/>
    <x v="112"/>
  </r>
  <r>
    <x v="0"/>
    <n v="1185732"/>
    <x v="696"/>
    <x v="0"/>
    <x v="41"/>
    <x v="31"/>
    <x v="0"/>
    <n v="32"/>
    <x v="216"/>
    <x v="1617"/>
    <n v="2340.48"/>
    <n v="0.53"/>
    <x v="2"/>
    <x v="114"/>
  </r>
  <r>
    <x v="3"/>
    <n v="1185732"/>
    <x v="696"/>
    <x v="0"/>
    <x v="41"/>
    <x v="31"/>
    <x v="1"/>
    <n v="34"/>
    <x v="183"/>
    <x v="1414"/>
    <n v="594.31999999999994"/>
    <n v="0.45999999999999996"/>
    <x v="2"/>
    <x v="111"/>
  </r>
  <r>
    <x v="3"/>
    <n v="1185732"/>
    <x v="696"/>
    <x v="0"/>
    <x v="41"/>
    <x v="31"/>
    <x v="2"/>
    <n v="24"/>
    <x v="219"/>
    <x v="2728"/>
    <n v="518.88"/>
    <n v="0.47"/>
    <x v="2"/>
    <x v="110"/>
  </r>
  <r>
    <x v="3"/>
    <n v="1185732"/>
    <x v="696"/>
    <x v="0"/>
    <x v="42"/>
    <x v="44"/>
    <x v="3"/>
    <n v="28"/>
    <x v="261"/>
    <x v="2601"/>
    <n v="196"/>
    <n v="0.5"/>
    <x v="2"/>
    <x v="128"/>
  </r>
  <r>
    <x v="3"/>
    <n v="1185732"/>
    <x v="696"/>
    <x v="0"/>
    <x v="42"/>
    <x v="44"/>
    <x v="4"/>
    <n v="41"/>
    <x v="226"/>
    <x v="1573"/>
    <n v="571.94999999999993"/>
    <n v="0.44999999999999996"/>
    <x v="2"/>
    <x v="87"/>
  </r>
  <r>
    <x v="3"/>
    <n v="1185732"/>
    <x v="696"/>
    <x v="0"/>
    <x v="42"/>
    <x v="44"/>
    <x v="5"/>
    <n v="34"/>
    <x v="184"/>
    <x v="1593"/>
    <n v="921.06"/>
    <n v="0.43"/>
    <x v="2"/>
    <x v="111"/>
  </r>
  <r>
    <x v="3"/>
    <n v="1185732"/>
    <x v="225"/>
    <x v="0"/>
    <x v="42"/>
    <x v="44"/>
    <x v="0"/>
    <n v="32"/>
    <x v="35"/>
    <x v="2701"/>
    <n v="2120"/>
    <n v="0.53"/>
    <x v="2"/>
    <x v="114"/>
  </r>
  <r>
    <x v="3"/>
    <n v="1185732"/>
    <x v="225"/>
    <x v="0"/>
    <x v="42"/>
    <x v="44"/>
    <x v="1"/>
    <n v="34"/>
    <x v="203"/>
    <x v="1583"/>
    <n v="623.21999999999991"/>
    <n v="0.47"/>
    <x v="2"/>
    <x v="111"/>
  </r>
  <r>
    <x v="3"/>
    <n v="1185732"/>
    <x v="225"/>
    <x v="0"/>
    <x v="42"/>
    <x v="44"/>
    <x v="2"/>
    <n v="24"/>
    <x v="206"/>
    <x v="2729"/>
    <n v="623.28"/>
    <n v="0.49"/>
    <x v="2"/>
    <x v="110"/>
  </r>
  <r>
    <x v="3"/>
    <n v="1185732"/>
    <x v="225"/>
    <x v="0"/>
    <x v="42"/>
    <x v="44"/>
    <x v="3"/>
    <n v="29"/>
    <x v="260"/>
    <x v="1606"/>
    <n v="93.38"/>
    <n v="0.45999999999999996"/>
    <x v="2"/>
    <x v="116"/>
  </r>
  <r>
    <x v="3"/>
    <n v="1185732"/>
    <x v="225"/>
    <x v="0"/>
    <x v="42"/>
    <x v="44"/>
    <x v="4"/>
    <n v="43"/>
    <x v="223"/>
    <x v="2730"/>
    <n v="406.78"/>
    <n v="0.43"/>
    <x v="2"/>
    <x v="94"/>
  </r>
  <r>
    <x v="3"/>
    <n v="1185732"/>
    <x v="225"/>
    <x v="0"/>
    <x v="42"/>
    <x v="44"/>
    <x v="5"/>
    <n v="33"/>
    <x v="200"/>
    <x v="2649"/>
    <n v="727.65"/>
    <n v="0.44999999999999996"/>
    <x v="2"/>
    <x v="112"/>
  </r>
  <r>
    <x v="3"/>
    <n v="1185732"/>
    <x v="244"/>
    <x v="0"/>
    <x v="42"/>
    <x v="44"/>
    <x v="0"/>
    <n v="33"/>
    <x v="209"/>
    <x v="1529"/>
    <n v="2154.2400000000002"/>
    <n v="0.51"/>
    <x v="2"/>
    <x v="112"/>
  </r>
  <r>
    <x v="3"/>
    <n v="1185732"/>
    <x v="244"/>
    <x v="0"/>
    <x v="42"/>
    <x v="44"/>
    <x v="1"/>
    <n v="32"/>
    <x v="226"/>
    <x v="2731"/>
    <n v="466.23999999999995"/>
    <n v="0.47"/>
    <x v="2"/>
    <x v="114"/>
  </r>
  <r>
    <x v="3"/>
    <n v="1185732"/>
    <x v="244"/>
    <x v="0"/>
    <x v="42"/>
    <x v="44"/>
    <x v="2"/>
    <n v="24"/>
    <x v="204"/>
    <x v="2732"/>
    <n v="388.08"/>
    <n v="0.49"/>
    <x v="2"/>
    <x v="110"/>
  </r>
  <r>
    <x v="3"/>
    <n v="1185732"/>
    <x v="244"/>
    <x v="0"/>
    <x v="42"/>
    <x v="44"/>
    <x v="3"/>
    <n v="27"/>
    <x v="220"/>
    <x v="2733"/>
    <n v="164.97"/>
    <n v="0.47"/>
    <x v="2"/>
    <x v="118"/>
  </r>
  <r>
    <x v="3"/>
    <n v="1185732"/>
    <x v="244"/>
    <x v="0"/>
    <x v="42"/>
    <x v="44"/>
    <x v="4"/>
    <n v="41"/>
    <x v="290"/>
    <x v="2734"/>
    <n v="276.75"/>
    <n v="0.44999999999999996"/>
    <x v="2"/>
    <x v="87"/>
  </r>
  <r>
    <x v="3"/>
    <n v="1185732"/>
    <x v="244"/>
    <x v="0"/>
    <x v="42"/>
    <x v="44"/>
    <x v="5"/>
    <n v="32"/>
    <x v="239"/>
    <x v="2735"/>
    <n v="732.16"/>
    <n v="0.44"/>
    <x v="2"/>
    <x v="114"/>
  </r>
  <r>
    <x v="3"/>
    <n v="1185732"/>
    <x v="273"/>
    <x v="0"/>
    <x v="42"/>
    <x v="44"/>
    <x v="0"/>
    <n v="49"/>
    <x v="266"/>
    <x v="1260"/>
    <n v="3006.6400000000003"/>
    <n v="0.52"/>
    <x v="2"/>
    <x v="98"/>
  </r>
  <r>
    <x v="3"/>
    <n v="1185732"/>
    <x v="273"/>
    <x v="0"/>
    <x v="42"/>
    <x v="44"/>
    <x v="1"/>
    <n v="42"/>
    <x v="172"/>
    <x v="1665"/>
    <n v="908.04"/>
    <n v="0.45999999999999996"/>
    <x v="2"/>
    <x v="119"/>
  </r>
  <r>
    <x v="3"/>
    <n v="1185732"/>
    <x v="273"/>
    <x v="0"/>
    <x v="42"/>
    <x v="44"/>
    <x v="2"/>
    <n v="36"/>
    <x v="183"/>
    <x v="1457"/>
    <n v="656.64"/>
    <n v="0.48"/>
    <x v="2"/>
    <x v="86"/>
  </r>
  <r>
    <x v="3"/>
    <n v="1185732"/>
    <x v="273"/>
    <x v="0"/>
    <x v="42"/>
    <x v="44"/>
    <x v="3"/>
    <n v="37"/>
    <x v="267"/>
    <x v="2736"/>
    <n v="532.79999999999995"/>
    <n v="0.48"/>
    <x v="2"/>
    <x v="117"/>
  </r>
  <r>
    <x v="3"/>
    <n v="1185732"/>
    <x v="273"/>
    <x v="0"/>
    <x v="42"/>
    <x v="44"/>
    <x v="4"/>
    <n v="49"/>
    <x v="218"/>
    <x v="1444"/>
    <n v="740.88"/>
    <n v="0.42"/>
    <x v="2"/>
    <x v="98"/>
  </r>
  <r>
    <x v="3"/>
    <n v="1185732"/>
    <x v="273"/>
    <x v="0"/>
    <x v="42"/>
    <x v="44"/>
    <x v="5"/>
    <n v="52"/>
    <x v="184"/>
    <x v="1070"/>
    <n v="1343.1599999999999"/>
    <n v="0.41"/>
    <x v="2"/>
    <x v="107"/>
  </r>
  <r>
    <x v="3"/>
    <n v="1185732"/>
    <x v="306"/>
    <x v="0"/>
    <x v="42"/>
    <x v="44"/>
    <x v="0"/>
    <n v="47"/>
    <x v="35"/>
    <x v="2737"/>
    <n v="2937.5"/>
    <n v="0.5"/>
    <x v="2"/>
    <x v="85"/>
  </r>
  <r>
    <x v="3"/>
    <n v="1185732"/>
    <x v="306"/>
    <x v="0"/>
    <x v="42"/>
    <x v="44"/>
    <x v="1"/>
    <n v="41"/>
    <x v="41"/>
    <x v="1491"/>
    <n v="1445.25"/>
    <n v="0.47"/>
    <x v="2"/>
    <x v="87"/>
  </r>
  <r>
    <x v="0"/>
    <n v="1185732"/>
    <x v="306"/>
    <x v="0"/>
    <x v="42"/>
    <x v="44"/>
    <x v="2"/>
    <n v="37"/>
    <x v="172"/>
    <x v="2615"/>
    <n v="869.5"/>
    <n v="0.5"/>
    <x v="2"/>
    <x v="117"/>
  </r>
  <r>
    <x v="0"/>
    <n v="1185732"/>
    <x v="306"/>
    <x v="0"/>
    <x v="42"/>
    <x v="44"/>
    <x v="3"/>
    <n v="37"/>
    <x v="178"/>
    <x v="1676"/>
    <n v="814"/>
    <n v="0.5"/>
    <x v="2"/>
    <x v="117"/>
  </r>
  <r>
    <x v="0"/>
    <n v="1185732"/>
    <x v="306"/>
    <x v="0"/>
    <x v="42"/>
    <x v="44"/>
    <x v="4"/>
    <n v="49"/>
    <x v="186"/>
    <x v="2689"/>
    <n v="905.52"/>
    <n v="0.44"/>
    <x v="2"/>
    <x v="98"/>
  </r>
  <r>
    <x v="0"/>
    <n v="1185732"/>
    <x v="306"/>
    <x v="0"/>
    <x v="42"/>
    <x v="44"/>
    <x v="5"/>
    <n v="53"/>
    <x v="199"/>
    <x v="1730"/>
    <n v="2003.3999999999999"/>
    <n v="0.44999999999999996"/>
    <x v="2"/>
    <x v="102"/>
  </r>
  <r>
    <x v="0"/>
    <n v="1185732"/>
    <x v="334"/>
    <x v="0"/>
    <x v="42"/>
    <x v="44"/>
    <x v="0"/>
    <n v="49"/>
    <x v="165"/>
    <x v="1079"/>
    <n v="3337.88"/>
    <n v="0.52"/>
    <x v="2"/>
    <x v="98"/>
  </r>
  <r>
    <x v="2"/>
    <n v="1185732"/>
    <x v="334"/>
    <x v="0"/>
    <x v="42"/>
    <x v="44"/>
    <x v="1"/>
    <n v="42"/>
    <x v="249"/>
    <x v="2091"/>
    <n v="1451.52"/>
    <n v="0.48"/>
    <x v="2"/>
    <x v="119"/>
  </r>
  <r>
    <x v="2"/>
    <n v="1185732"/>
    <x v="334"/>
    <x v="0"/>
    <x v="42"/>
    <x v="44"/>
    <x v="2"/>
    <n v="37"/>
    <x v="180"/>
    <x v="2738"/>
    <n v="1087.8"/>
    <n v="0.49"/>
    <x v="2"/>
    <x v="117"/>
  </r>
  <r>
    <x v="2"/>
    <n v="1185732"/>
    <x v="334"/>
    <x v="0"/>
    <x v="42"/>
    <x v="44"/>
    <x v="3"/>
    <n v="36"/>
    <x v="222"/>
    <x v="2591"/>
    <n v="761.4"/>
    <n v="0.47"/>
    <x v="2"/>
    <x v="86"/>
  </r>
  <r>
    <x v="2"/>
    <n v="1185732"/>
    <x v="334"/>
    <x v="0"/>
    <x v="42"/>
    <x v="44"/>
    <x v="4"/>
    <n v="46"/>
    <x v="175"/>
    <x v="1017"/>
    <n v="1055.6999999999998"/>
    <n v="0.44999999999999996"/>
    <x v="2"/>
    <x v="89"/>
  </r>
  <r>
    <x v="2"/>
    <n v="1185732"/>
    <x v="334"/>
    <x v="0"/>
    <x v="42"/>
    <x v="44"/>
    <x v="5"/>
    <n v="54"/>
    <x v="240"/>
    <x v="1745"/>
    <n v="2313.36"/>
    <n v="0.42"/>
    <x v="2"/>
    <x v="99"/>
  </r>
  <r>
    <x v="2"/>
    <n v="1185732"/>
    <x v="366"/>
    <x v="0"/>
    <x v="42"/>
    <x v="44"/>
    <x v="0"/>
    <n v="48"/>
    <x v="192"/>
    <x v="1024"/>
    <n v="3434.4"/>
    <n v="0.53"/>
    <x v="2"/>
    <x v="92"/>
  </r>
  <r>
    <x v="2"/>
    <n v="1185732"/>
    <x v="366"/>
    <x v="0"/>
    <x v="42"/>
    <x v="44"/>
    <x v="1"/>
    <n v="41"/>
    <x v="170"/>
    <x v="2423"/>
    <n v="1701.5"/>
    <n v="0.5"/>
    <x v="2"/>
    <x v="87"/>
  </r>
  <r>
    <x v="2"/>
    <n v="1185732"/>
    <x v="366"/>
    <x v="0"/>
    <x v="42"/>
    <x v="44"/>
    <x v="2"/>
    <n v="39"/>
    <x v="180"/>
    <x v="1021"/>
    <n v="1170"/>
    <n v="0.5"/>
    <x v="2"/>
    <x v="93"/>
  </r>
  <r>
    <x v="2"/>
    <n v="1185732"/>
    <x v="366"/>
    <x v="0"/>
    <x v="42"/>
    <x v="44"/>
    <x v="3"/>
    <n v="37"/>
    <x v="178"/>
    <x v="1676"/>
    <n v="748.88"/>
    <n v="0.45999999999999996"/>
    <x v="2"/>
    <x v="117"/>
  </r>
  <r>
    <x v="2"/>
    <n v="1185732"/>
    <x v="366"/>
    <x v="0"/>
    <x v="42"/>
    <x v="44"/>
    <x v="4"/>
    <n v="47"/>
    <x v="183"/>
    <x v="1016"/>
    <n v="803.69999999999993"/>
    <n v="0.44999999999999996"/>
    <x v="2"/>
    <x v="85"/>
  </r>
  <r>
    <x v="2"/>
    <n v="1185732"/>
    <x v="366"/>
    <x v="0"/>
    <x v="42"/>
    <x v="44"/>
    <x v="5"/>
    <n v="53"/>
    <x v="194"/>
    <x v="1436"/>
    <n v="1845.99"/>
    <n v="0.43"/>
    <x v="2"/>
    <x v="102"/>
  </r>
  <r>
    <x v="2"/>
    <n v="1185732"/>
    <x v="396"/>
    <x v="0"/>
    <x v="42"/>
    <x v="44"/>
    <x v="0"/>
    <n v="49"/>
    <x v="209"/>
    <x v="1154"/>
    <n v="3198.7200000000003"/>
    <n v="0.51"/>
    <x v="2"/>
    <x v="98"/>
  </r>
  <r>
    <x v="2"/>
    <n v="1185732"/>
    <x v="396"/>
    <x v="0"/>
    <x v="42"/>
    <x v="44"/>
    <x v="1"/>
    <n v="44"/>
    <x v="184"/>
    <x v="1262"/>
    <n v="1247.3999999999999"/>
    <n v="0.44999999999999996"/>
    <x v="2"/>
    <x v="90"/>
  </r>
  <r>
    <x v="2"/>
    <n v="1185732"/>
    <x v="396"/>
    <x v="0"/>
    <x v="42"/>
    <x v="44"/>
    <x v="2"/>
    <n v="38"/>
    <x v="218"/>
    <x v="1457"/>
    <n v="684"/>
    <n v="0.5"/>
    <x v="2"/>
    <x v="115"/>
  </r>
  <r>
    <x v="2"/>
    <n v="1185732"/>
    <x v="396"/>
    <x v="0"/>
    <x v="42"/>
    <x v="44"/>
    <x v="3"/>
    <n v="36"/>
    <x v="52"/>
    <x v="2739"/>
    <n v="404.99999999999994"/>
    <n v="0.44999999999999996"/>
    <x v="2"/>
    <x v="86"/>
  </r>
  <r>
    <x v="2"/>
    <n v="1185732"/>
    <x v="396"/>
    <x v="0"/>
    <x v="42"/>
    <x v="44"/>
    <x v="4"/>
    <n v="48"/>
    <x v="267"/>
    <x v="1434"/>
    <n v="619.20000000000005"/>
    <n v="0.43"/>
    <x v="2"/>
    <x v="92"/>
  </r>
  <r>
    <x v="2"/>
    <n v="1185732"/>
    <x v="396"/>
    <x v="0"/>
    <x v="42"/>
    <x v="44"/>
    <x v="5"/>
    <n v="54"/>
    <x v="50"/>
    <x v="1147"/>
    <n v="1080"/>
    <n v="0.4"/>
    <x v="2"/>
    <x v="99"/>
  </r>
  <r>
    <x v="2"/>
    <n v="1185732"/>
    <x v="428"/>
    <x v="0"/>
    <x v="42"/>
    <x v="44"/>
    <x v="0"/>
    <n v="52"/>
    <x v="161"/>
    <x v="1970"/>
    <n v="3173.0400000000004"/>
    <n v="0.54"/>
    <x v="2"/>
    <x v="107"/>
  </r>
  <r>
    <x v="2"/>
    <n v="1185732"/>
    <x v="428"/>
    <x v="0"/>
    <x v="42"/>
    <x v="44"/>
    <x v="1"/>
    <n v="48"/>
    <x v="208"/>
    <x v="2740"/>
    <n v="1280.6399999999999"/>
    <n v="0.45999999999999996"/>
    <x v="2"/>
    <x v="92"/>
  </r>
  <r>
    <x v="2"/>
    <n v="1185732"/>
    <x v="428"/>
    <x v="0"/>
    <x v="42"/>
    <x v="44"/>
    <x v="2"/>
    <n v="49"/>
    <x v="52"/>
    <x v="2741"/>
    <n v="563.5"/>
    <n v="0.45999999999999996"/>
    <x v="2"/>
    <x v="98"/>
  </r>
  <r>
    <x v="0"/>
    <n v="1185732"/>
    <x v="428"/>
    <x v="0"/>
    <x v="42"/>
    <x v="44"/>
    <x v="3"/>
    <n v="49"/>
    <x v="262"/>
    <x v="2742"/>
    <n v="514.5"/>
    <n v="0.5"/>
    <x v="2"/>
    <x v="98"/>
  </r>
  <r>
    <x v="0"/>
    <n v="1185732"/>
    <x v="428"/>
    <x v="0"/>
    <x v="42"/>
    <x v="44"/>
    <x v="4"/>
    <n v="56"/>
    <x v="187"/>
    <x v="2514"/>
    <n v="448"/>
    <n v="0.4"/>
    <x v="2"/>
    <x v="97"/>
  </r>
  <r>
    <x v="0"/>
    <n v="1185732"/>
    <x v="428"/>
    <x v="0"/>
    <x v="42"/>
    <x v="44"/>
    <x v="5"/>
    <n v="60"/>
    <x v="239"/>
    <x v="1320"/>
    <n v="1248"/>
    <n v="0.4"/>
    <x v="2"/>
    <x v="106"/>
  </r>
  <r>
    <x v="0"/>
    <n v="1185732"/>
    <x v="458"/>
    <x v="0"/>
    <x v="42"/>
    <x v="44"/>
    <x v="0"/>
    <n v="58"/>
    <x v="246"/>
    <x v="2743"/>
    <n v="2807.2000000000003"/>
    <n v="0.55000000000000004"/>
    <x v="2"/>
    <x v="91"/>
  </r>
  <r>
    <x v="0"/>
    <n v="1185732"/>
    <x v="458"/>
    <x v="0"/>
    <x v="42"/>
    <x v="44"/>
    <x v="1"/>
    <n v="45"/>
    <x v="175"/>
    <x v="2744"/>
    <n v="1078.6499999999999"/>
    <n v="0.47"/>
    <x v="2"/>
    <x v="96"/>
  </r>
  <r>
    <x v="0"/>
    <n v="1185732"/>
    <x v="458"/>
    <x v="0"/>
    <x v="42"/>
    <x v="44"/>
    <x v="2"/>
    <n v="49"/>
    <x v="291"/>
    <x v="1045"/>
    <n v="1176"/>
    <n v="0.5"/>
    <x v="2"/>
    <x v="98"/>
  </r>
  <r>
    <x v="0"/>
    <n v="1185732"/>
    <x v="458"/>
    <x v="0"/>
    <x v="42"/>
    <x v="44"/>
    <x v="3"/>
    <n v="48"/>
    <x v="207"/>
    <x v="2745"/>
    <n v="905.28"/>
    <n v="0.45999999999999996"/>
    <x v="2"/>
    <x v="92"/>
  </r>
  <r>
    <x v="0"/>
    <n v="1185732"/>
    <x v="458"/>
    <x v="0"/>
    <x v="42"/>
    <x v="44"/>
    <x v="4"/>
    <n v="56"/>
    <x v="226"/>
    <x v="2746"/>
    <n v="763.84"/>
    <n v="0.44"/>
    <x v="2"/>
    <x v="97"/>
  </r>
  <r>
    <x v="0"/>
    <n v="1185732"/>
    <x v="458"/>
    <x v="0"/>
    <x v="42"/>
    <x v="44"/>
    <x v="5"/>
    <n v="62"/>
    <x v="184"/>
    <x v="2747"/>
    <n v="1679.58"/>
    <n v="0.43"/>
    <x v="2"/>
    <x v="104"/>
  </r>
  <r>
    <x v="0"/>
    <n v="1185732"/>
    <x v="487"/>
    <x v="0"/>
    <x v="42"/>
    <x v="44"/>
    <x v="0"/>
    <n v="57"/>
    <x v="185"/>
    <x v="2748"/>
    <n v="3477"/>
    <n v="0.5"/>
    <x v="2"/>
    <x v="126"/>
  </r>
  <r>
    <x v="0"/>
    <n v="1185732"/>
    <x v="487"/>
    <x v="0"/>
    <x v="42"/>
    <x v="44"/>
    <x v="1"/>
    <n v="46"/>
    <x v="188"/>
    <x v="1044"/>
    <n v="1495"/>
    <n v="0.5"/>
    <x v="2"/>
    <x v="89"/>
  </r>
  <r>
    <x v="0"/>
    <n v="1185732"/>
    <x v="487"/>
    <x v="0"/>
    <x v="42"/>
    <x v="44"/>
    <x v="2"/>
    <n v="45"/>
    <x v="188"/>
    <x v="2071"/>
    <n v="1374.75"/>
    <n v="0.47"/>
    <x v="2"/>
    <x v="96"/>
  </r>
  <r>
    <x v="0"/>
    <n v="1185732"/>
    <x v="487"/>
    <x v="0"/>
    <x v="42"/>
    <x v="44"/>
    <x v="3"/>
    <n v="49"/>
    <x v="178"/>
    <x v="1009"/>
    <n v="1013.3199999999999"/>
    <n v="0.47"/>
    <x v="2"/>
    <x v="98"/>
  </r>
  <r>
    <x v="0"/>
    <n v="1185732"/>
    <x v="487"/>
    <x v="0"/>
    <x v="42"/>
    <x v="44"/>
    <x v="4"/>
    <n v="54"/>
    <x v="175"/>
    <x v="2039"/>
    <n v="1129.1399999999999"/>
    <n v="0.41"/>
    <x v="2"/>
    <x v="99"/>
  </r>
  <r>
    <x v="0"/>
    <n v="1185732"/>
    <x v="487"/>
    <x v="0"/>
    <x v="42"/>
    <x v="44"/>
    <x v="5"/>
    <n v="61"/>
    <x v="249"/>
    <x v="2749"/>
    <n v="1844.6399999999999"/>
    <n v="0.42"/>
    <x v="2"/>
    <x v="103"/>
  </r>
  <r>
    <x v="0"/>
    <n v="1185732"/>
    <x v="181"/>
    <x v="0"/>
    <x v="42"/>
    <x v="44"/>
    <x v="0"/>
    <n v="36"/>
    <x v="251"/>
    <x v="1822"/>
    <n v="2219.3999999999996"/>
    <n v="0.44999999999999996"/>
    <x v="2"/>
    <x v="86"/>
  </r>
  <r>
    <x v="0"/>
    <n v="1185732"/>
    <x v="181"/>
    <x v="0"/>
    <x v="42"/>
    <x v="44"/>
    <x v="1"/>
    <n v="38"/>
    <x v="194"/>
    <x v="1068"/>
    <n v="1539"/>
    <n v="0.5"/>
    <x v="2"/>
    <x v="115"/>
  </r>
  <r>
    <x v="0"/>
    <n v="1185732"/>
    <x v="181"/>
    <x v="0"/>
    <x v="42"/>
    <x v="44"/>
    <x v="2"/>
    <n v="29"/>
    <x v="250"/>
    <x v="1938"/>
    <n v="1398.67"/>
    <n v="0.53"/>
    <x v="2"/>
    <x v="116"/>
  </r>
  <r>
    <x v="0"/>
    <n v="1185732"/>
    <x v="181"/>
    <x v="0"/>
    <x v="42"/>
    <x v="44"/>
    <x v="3"/>
    <n v="32"/>
    <x v="172"/>
    <x v="2718"/>
    <n v="827.2"/>
    <n v="0.55000000000000004"/>
    <x v="2"/>
    <x v="114"/>
  </r>
  <r>
    <x v="0"/>
    <n v="1185732"/>
    <x v="181"/>
    <x v="0"/>
    <x v="42"/>
    <x v="44"/>
    <x v="4"/>
    <n v="49"/>
    <x v="229"/>
    <x v="2750"/>
    <n v="1214.22"/>
    <n v="0.42"/>
    <x v="2"/>
    <x v="98"/>
  </r>
  <r>
    <x v="0"/>
    <n v="1185732"/>
    <x v="181"/>
    <x v="0"/>
    <x v="42"/>
    <x v="44"/>
    <x v="5"/>
    <n v="36"/>
    <x v="194"/>
    <x v="2751"/>
    <n v="1487.16"/>
    <n v="0.51"/>
    <x v="2"/>
    <x v="86"/>
  </r>
  <r>
    <x v="0"/>
    <n v="1185732"/>
    <x v="210"/>
    <x v="0"/>
    <x v="42"/>
    <x v="44"/>
    <x v="0"/>
    <n v="39"/>
    <x v="179"/>
    <x v="797"/>
    <n v="2808"/>
    <n v="0.5"/>
    <x v="2"/>
    <x v="93"/>
  </r>
  <r>
    <x v="0"/>
    <n v="1185732"/>
    <x v="210"/>
    <x v="0"/>
    <x v="42"/>
    <x v="44"/>
    <x v="1"/>
    <n v="37"/>
    <x v="176"/>
    <x v="2570"/>
    <n v="1038.22"/>
    <n v="0.45999999999999996"/>
    <x v="2"/>
    <x v="117"/>
  </r>
  <r>
    <x v="0"/>
    <n v="1185732"/>
    <x v="210"/>
    <x v="0"/>
    <x v="42"/>
    <x v="44"/>
    <x v="2"/>
    <n v="27"/>
    <x v="173"/>
    <x v="2704"/>
    <n v="950.13"/>
    <n v="0.51"/>
    <x v="2"/>
    <x v="118"/>
  </r>
  <r>
    <x v="0"/>
    <n v="1185732"/>
    <x v="210"/>
    <x v="0"/>
    <x v="43"/>
    <x v="45"/>
    <x v="3"/>
    <n v="33"/>
    <x v="222"/>
    <x v="2752"/>
    <n v="816.75000000000011"/>
    <n v="0.55000000000000004"/>
    <x v="2"/>
    <x v="112"/>
  </r>
  <r>
    <x v="0"/>
    <n v="1185732"/>
    <x v="210"/>
    <x v="0"/>
    <x v="43"/>
    <x v="45"/>
    <x v="4"/>
    <n v="45"/>
    <x v="188"/>
    <x v="2071"/>
    <n v="1199.25"/>
    <n v="0.41"/>
    <x v="2"/>
    <x v="96"/>
  </r>
  <r>
    <x v="0"/>
    <n v="1185732"/>
    <x v="210"/>
    <x v="0"/>
    <x v="43"/>
    <x v="45"/>
    <x v="5"/>
    <n v="39"/>
    <x v="230"/>
    <x v="1299"/>
    <n v="2025.66"/>
    <n v="0.53"/>
    <x v="2"/>
    <x v="93"/>
  </r>
  <r>
    <x v="0"/>
    <n v="1185732"/>
    <x v="218"/>
    <x v="0"/>
    <x v="43"/>
    <x v="45"/>
    <x v="0"/>
    <n v="36"/>
    <x v="174"/>
    <x v="2753"/>
    <n v="2616.48"/>
    <n v="0.45999999999999996"/>
    <x v="2"/>
    <x v="86"/>
  </r>
  <r>
    <x v="0"/>
    <n v="1185732"/>
    <x v="218"/>
    <x v="0"/>
    <x v="43"/>
    <x v="45"/>
    <x v="1"/>
    <n v="39"/>
    <x v="181"/>
    <x v="2468"/>
    <n v="1193.3999999999999"/>
    <n v="0.44999999999999996"/>
    <x v="2"/>
    <x v="93"/>
  </r>
  <r>
    <x v="0"/>
    <n v="1185732"/>
    <x v="218"/>
    <x v="0"/>
    <x v="43"/>
    <x v="45"/>
    <x v="2"/>
    <n v="29"/>
    <x v="173"/>
    <x v="2754"/>
    <n v="1080.54"/>
    <n v="0.54"/>
    <x v="2"/>
    <x v="116"/>
  </r>
  <r>
    <x v="0"/>
    <n v="1185732"/>
    <x v="218"/>
    <x v="0"/>
    <x v="43"/>
    <x v="45"/>
    <x v="3"/>
    <n v="32"/>
    <x v="226"/>
    <x v="2731"/>
    <n v="525.76"/>
    <n v="0.53"/>
    <x v="2"/>
    <x v="114"/>
  </r>
  <r>
    <x v="0"/>
    <n v="1185732"/>
    <x v="218"/>
    <x v="0"/>
    <x v="43"/>
    <x v="45"/>
    <x v="4"/>
    <n v="46"/>
    <x v="200"/>
    <x v="1719"/>
    <n v="924.14"/>
    <n v="0.41"/>
    <x v="2"/>
    <x v="89"/>
  </r>
  <r>
    <x v="0"/>
    <n v="1185732"/>
    <x v="218"/>
    <x v="0"/>
    <x v="43"/>
    <x v="45"/>
    <x v="5"/>
    <n v="39"/>
    <x v="249"/>
    <x v="1482"/>
    <n v="1404"/>
    <n v="0.5"/>
    <x v="2"/>
    <x v="93"/>
  </r>
  <r>
    <x v="0"/>
    <n v="1185732"/>
    <x v="237"/>
    <x v="0"/>
    <x v="43"/>
    <x v="45"/>
    <x v="0"/>
    <n v="36"/>
    <x v="165"/>
    <x v="2755"/>
    <n v="2358"/>
    <n v="0.5"/>
    <x v="2"/>
    <x v="86"/>
  </r>
  <r>
    <x v="0"/>
    <n v="1185732"/>
    <x v="237"/>
    <x v="0"/>
    <x v="43"/>
    <x v="45"/>
    <x v="1"/>
    <n v="38"/>
    <x v="176"/>
    <x v="2657"/>
    <n v="1089.46"/>
    <n v="0.47"/>
    <x v="2"/>
    <x v="115"/>
  </r>
  <r>
    <x v="0"/>
    <n v="1185732"/>
    <x v="237"/>
    <x v="0"/>
    <x v="43"/>
    <x v="45"/>
    <x v="2"/>
    <n v="27"/>
    <x v="229"/>
    <x v="2558"/>
    <n v="876.15000000000009"/>
    <n v="0.55000000000000004"/>
    <x v="2"/>
    <x v="118"/>
  </r>
  <r>
    <x v="0"/>
    <n v="1185732"/>
    <x v="237"/>
    <x v="0"/>
    <x v="43"/>
    <x v="45"/>
    <x v="3"/>
    <n v="32"/>
    <x v="178"/>
    <x v="2677"/>
    <n v="718.08"/>
    <n v="0.51"/>
    <x v="2"/>
    <x v="114"/>
  </r>
  <r>
    <x v="0"/>
    <n v="1185732"/>
    <x v="237"/>
    <x v="0"/>
    <x v="43"/>
    <x v="45"/>
    <x v="4"/>
    <n v="47"/>
    <x v="222"/>
    <x v="2756"/>
    <n v="951.74999999999989"/>
    <n v="0.44999999999999996"/>
    <x v="2"/>
    <x v="85"/>
  </r>
  <r>
    <x v="0"/>
    <n v="1185732"/>
    <x v="237"/>
    <x v="0"/>
    <x v="43"/>
    <x v="45"/>
    <x v="5"/>
    <n v="38"/>
    <x v="252"/>
    <x v="2401"/>
    <n v="1600.5600000000002"/>
    <n v="0.54"/>
    <x v="2"/>
    <x v="115"/>
  </r>
  <r>
    <x v="0"/>
    <n v="1185732"/>
    <x v="266"/>
    <x v="0"/>
    <x v="43"/>
    <x v="45"/>
    <x v="0"/>
    <n v="51"/>
    <x v="160"/>
    <x v="2757"/>
    <n v="3916.7999999999997"/>
    <n v="0.48"/>
    <x v="2"/>
    <x v="109"/>
  </r>
  <r>
    <x v="0"/>
    <n v="1185732"/>
    <x v="266"/>
    <x v="0"/>
    <x v="43"/>
    <x v="45"/>
    <x v="1"/>
    <n v="47"/>
    <x v="173"/>
    <x v="1954"/>
    <n v="1459.35"/>
    <n v="0.44999999999999996"/>
    <x v="2"/>
    <x v="85"/>
  </r>
  <r>
    <x v="0"/>
    <n v="1185732"/>
    <x v="266"/>
    <x v="0"/>
    <x v="43"/>
    <x v="45"/>
    <x v="2"/>
    <n v="41"/>
    <x v="194"/>
    <x v="2758"/>
    <n v="1726.92"/>
    <n v="0.52"/>
    <x v="2"/>
    <x v="87"/>
  </r>
  <r>
    <x v="0"/>
    <n v="1185732"/>
    <x v="266"/>
    <x v="0"/>
    <x v="43"/>
    <x v="45"/>
    <x v="3"/>
    <n v="41"/>
    <x v="188"/>
    <x v="2759"/>
    <n v="1385.8"/>
    <n v="0.52"/>
    <x v="2"/>
    <x v="87"/>
  </r>
  <r>
    <x v="0"/>
    <n v="1185732"/>
    <x v="266"/>
    <x v="0"/>
    <x v="43"/>
    <x v="45"/>
    <x v="4"/>
    <n v="50"/>
    <x v="238"/>
    <x v="2760"/>
    <n v="1554"/>
    <n v="0.42"/>
    <x v="2"/>
    <x v="100"/>
  </r>
  <r>
    <x v="0"/>
    <n v="1185732"/>
    <x v="266"/>
    <x v="0"/>
    <x v="43"/>
    <x v="45"/>
    <x v="5"/>
    <n v="54"/>
    <x v="233"/>
    <x v="797"/>
    <n v="3088.8"/>
    <n v="0.55000000000000004"/>
    <x v="2"/>
    <x v="99"/>
  </r>
  <r>
    <x v="0"/>
    <n v="1185732"/>
    <x v="299"/>
    <x v="0"/>
    <x v="43"/>
    <x v="45"/>
    <x v="0"/>
    <n v="51"/>
    <x v="133"/>
    <x v="2761"/>
    <n v="4433.9399999999996"/>
    <n v="0.45999999999999996"/>
    <x v="2"/>
    <x v="109"/>
  </r>
  <r>
    <x v="0"/>
    <n v="1185732"/>
    <x v="299"/>
    <x v="0"/>
    <x v="43"/>
    <x v="45"/>
    <x v="1"/>
    <n v="48"/>
    <x v="196"/>
    <x v="2762"/>
    <n v="2591.9999999999995"/>
    <n v="0.44999999999999996"/>
    <x v="2"/>
    <x v="92"/>
  </r>
  <r>
    <x v="0"/>
    <n v="1185732"/>
    <x v="299"/>
    <x v="0"/>
    <x v="43"/>
    <x v="45"/>
    <x v="2"/>
    <n v="43"/>
    <x v="211"/>
    <x v="2228"/>
    <n v="1937.15"/>
    <n v="0.53"/>
    <x v="2"/>
    <x v="94"/>
  </r>
  <r>
    <x v="0"/>
    <n v="1185732"/>
    <x v="299"/>
    <x v="0"/>
    <x v="43"/>
    <x v="45"/>
    <x v="3"/>
    <n v="41"/>
    <x v="41"/>
    <x v="1491"/>
    <n v="1691.2500000000002"/>
    <n v="0.55000000000000004"/>
    <x v="2"/>
    <x v="87"/>
  </r>
  <r>
    <x v="0"/>
    <n v="1185732"/>
    <x v="299"/>
    <x v="0"/>
    <x v="43"/>
    <x v="45"/>
    <x v="4"/>
    <n v="50"/>
    <x v="41"/>
    <x v="2763"/>
    <n v="1500"/>
    <n v="0.4"/>
    <x v="2"/>
    <x v="100"/>
  </r>
  <r>
    <x v="0"/>
    <n v="1185732"/>
    <x v="299"/>
    <x v="0"/>
    <x v="43"/>
    <x v="45"/>
    <x v="5"/>
    <n v="56"/>
    <x v="192"/>
    <x v="832"/>
    <n v="4006.8"/>
    <n v="0.53"/>
    <x v="2"/>
    <x v="97"/>
  </r>
  <r>
    <x v="0"/>
    <n v="1185732"/>
    <x v="327"/>
    <x v="0"/>
    <x v="43"/>
    <x v="45"/>
    <x v="0"/>
    <n v="53"/>
    <x v="131"/>
    <x v="1368"/>
    <n v="4823"/>
    <n v="0.5"/>
    <x v="2"/>
    <x v="102"/>
  </r>
  <r>
    <x v="0"/>
    <n v="1185732"/>
    <x v="327"/>
    <x v="0"/>
    <x v="43"/>
    <x v="45"/>
    <x v="1"/>
    <n v="47"/>
    <x v="164"/>
    <x v="2764"/>
    <n v="2516.85"/>
    <n v="0.44999999999999996"/>
    <x v="2"/>
    <x v="85"/>
  </r>
  <r>
    <x v="0"/>
    <n v="1185732"/>
    <x v="327"/>
    <x v="0"/>
    <x v="43"/>
    <x v="45"/>
    <x v="2"/>
    <n v="41"/>
    <x v="240"/>
    <x v="2765"/>
    <n v="2258.2800000000002"/>
    <n v="0.54"/>
    <x v="2"/>
    <x v="87"/>
  </r>
  <r>
    <x v="0"/>
    <n v="1185732"/>
    <x v="327"/>
    <x v="0"/>
    <x v="43"/>
    <x v="45"/>
    <x v="3"/>
    <n v="43"/>
    <x v="228"/>
    <x v="2222"/>
    <n v="2051.1"/>
    <n v="0.53"/>
    <x v="2"/>
    <x v="94"/>
  </r>
  <r>
    <x v="0"/>
    <n v="1185732"/>
    <x v="327"/>
    <x v="0"/>
    <x v="43"/>
    <x v="45"/>
    <x v="4"/>
    <n v="51"/>
    <x v="198"/>
    <x v="2535"/>
    <n v="1965.54"/>
    <n v="0.41"/>
    <x v="2"/>
    <x v="109"/>
  </r>
  <r>
    <x v="0"/>
    <n v="1185732"/>
    <x v="327"/>
    <x v="0"/>
    <x v="43"/>
    <x v="45"/>
    <x v="5"/>
    <n v="55"/>
    <x v="57"/>
    <x v="2255"/>
    <n v="3987.5"/>
    <n v="0.5"/>
    <x v="2"/>
    <x v="88"/>
  </r>
  <r>
    <x v="0"/>
    <n v="1185732"/>
    <x v="359"/>
    <x v="0"/>
    <x v="43"/>
    <x v="45"/>
    <x v="0"/>
    <n v="50"/>
    <x v="134"/>
    <x v="1921"/>
    <n v="3993.5"/>
    <n v="0.49"/>
    <x v="2"/>
    <x v="100"/>
  </r>
  <r>
    <x v="0"/>
    <n v="1185732"/>
    <x v="359"/>
    <x v="0"/>
    <x v="43"/>
    <x v="45"/>
    <x v="1"/>
    <n v="47"/>
    <x v="209"/>
    <x v="2766"/>
    <n v="2767.3599999999997"/>
    <n v="0.45999999999999996"/>
    <x v="2"/>
    <x v="85"/>
  </r>
  <r>
    <x v="0"/>
    <n v="1185732"/>
    <x v="359"/>
    <x v="0"/>
    <x v="43"/>
    <x v="45"/>
    <x v="2"/>
    <n v="42"/>
    <x v="193"/>
    <x v="1692"/>
    <n v="2205"/>
    <n v="0.5"/>
    <x v="2"/>
    <x v="119"/>
  </r>
  <r>
    <x v="0"/>
    <n v="1185732"/>
    <x v="359"/>
    <x v="0"/>
    <x v="43"/>
    <x v="45"/>
    <x v="3"/>
    <n v="41"/>
    <x v="184"/>
    <x v="2099"/>
    <n v="1291.5"/>
    <n v="0.5"/>
    <x v="2"/>
    <x v="87"/>
  </r>
  <r>
    <x v="0"/>
    <n v="1185732"/>
    <x v="359"/>
    <x v="0"/>
    <x v="43"/>
    <x v="45"/>
    <x v="4"/>
    <n v="50"/>
    <x v="184"/>
    <x v="1438"/>
    <n v="1417.4999999999998"/>
    <n v="0.44999999999999996"/>
    <x v="2"/>
    <x v="100"/>
  </r>
  <r>
    <x v="0"/>
    <n v="1185732"/>
    <x v="359"/>
    <x v="0"/>
    <x v="43"/>
    <x v="45"/>
    <x v="5"/>
    <n v="59"/>
    <x v="196"/>
    <x v="2547"/>
    <n v="3681.6"/>
    <n v="0.52"/>
    <x v="2"/>
    <x v="95"/>
  </r>
  <r>
    <x v="0"/>
    <n v="1185732"/>
    <x v="389"/>
    <x v="0"/>
    <x v="43"/>
    <x v="45"/>
    <x v="0"/>
    <n v="50"/>
    <x v="213"/>
    <x v="2121"/>
    <n v="3479"/>
    <n v="0.49"/>
    <x v="2"/>
    <x v="100"/>
  </r>
  <r>
    <x v="0"/>
    <n v="1185732"/>
    <x v="389"/>
    <x v="0"/>
    <x v="43"/>
    <x v="45"/>
    <x v="1"/>
    <n v="47"/>
    <x v="211"/>
    <x v="2767"/>
    <n v="1797.7499999999998"/>
    <n v="0.44999999999999996"/>
    <x v="2"/>
    <x v="85"/>
  </r>
  <r>
    <x v="0"/>
    <n v="1185732"/>
    <x v="389"/>
    <x v="0"/>
    <x v="43"/>
    <x v="45"/>
    <x v="2"/>
    <n v="43"/>
    <x v="176"/>
    <x v="1122"/>
    <n v="1337.73"/>
    <n v="0.51"/>
    <x v="2"/>
    <x v="94"/>
  </r>
  <r>
    <x v="0"/>
    <n v="1185732"/>
    <x v="389"/>
    <x v="0"/>
    <x v="43"/>
    <x v="45"/>
    <x v="3"/>
    <n v="41"/>
    <x v="180"/>
    <x v="1707"/>
    <n v="1254.5999999999999"/>
    <n v="0.51"/>
    <x v="2"/>
    <x v="87"/>
  </r>
  <r>
    <x v="0"/>
    <n v="1185732"/>
    <x v="389"/>
    <x v="0"/>
    <x v="43"/>
    <x v="45"/>
    <x v="4"/>
    <n v="50"/>
    <x v="180"/>
    <x v="2434"/>
    <n v="1320"/>
    <n v="0.44"/>
    <x v="2"/>
    <x v="100"/>
  </r>
  <r>
    <x v="0"/>
    <n v="1185732"/>
    <x v="389"/>
    <x v="0"/>
    <x v="43"/>
    <x v="45"/>
    <x v="5"/>
    <n v="58"/>
    <x v="199"/>
    <x v="1809"/>
    <n v="2630.88"/>
    <n v="0.54"/>
    <x v="2"/>
    <x v="91"/>
  </r>
  <r>
    <x v="0"/>
    <n v="1185732"/>
    <x v="421"/>
    <x v="0"/>
    <x v="43"/>
    <x v="45"/>
    <x v="0"/>
    <n v="56"/>
    <x v="209"/>
    <x v="2486"/>
    <n v="3225.5999999999995"/>
    <n v="0.44999999999999996"/>
    <x v="2"/>
    <x v="97"/>
  </r>
  <r>
    <x v="0"/>
    <n v="1185732"/>
    <x v="421"/>
    <x v="0"/>
    <x v="43"/>
    <x v="45"/>
    <x v="1"/>
    <n v="51"/>
    <x v="228"/>
    <x v="1253"/>
    <n v="2111.3999999999996"/>
    <n v="0.45999999999999996"/>
    <x v="2"/>
    <x v="109"/>
  </r>
  <r>
    <x v="0"/>
    <n v="1185732"/>
    <x v="421"/>
    <x v="0"/>
    <x v="43"/>
    <x v="45"/>
    <x v="2"/>
    <n v="50"/>
    <x v="239"/>
    <x v="1711"/>
    <n v="1430.0000000000002"/>
    <n v="0.55000000000000004"/>
    <x v="2"/>
    <x v="100"/>
  </r>
  <r>
    <x v="0"/>
    <n v="1185732"/>
    <x v="421"/>
    <x v="0"/>
    <x v="43"/>
    <x v="45"/>
    <x v="3"/>
    <n v="52"/>
    <x v="178"/>
    <x v="1145"/>
    <n v="1144"/>
    <n v="0.5"/>
    <x v="2"/>
    <x v="107"/>
  </r>
  <r>
    <x v="0"/>
    <n v="1185732"/>
    <x v="421"/>
    <x v="0"/>
    <x v="43"/>
    <x v="45"/>
    <x v="4"/>
    <n v="62"/>
    <x v="200"/>
    <x v="2768"/>
    <n v="1215.2"/>
    <n v="0.4"/>
    <x v="2"/>
    <x v="104"/>
  </r>
  <r>
    <x v="4"/>
    <n v="1185732"/>
    <x v="421"/>
    <x v="0"/>
    <x v="43"/>
    <x v="45"/>
    <x v="5"/>
    <n v="63"/>
    <x v="252"/>
    <x v="1502"/>
    <n v="2702.7000000000003"/>
    <n v="0.55000000000000004"/>
    <x v="2"/>
    <x v="121"/>
  </r>
  <r>
    <x v="4"/>
    <n v="1185732"/>
    <x v="451"/>
    <x v="0"/>
    <x v="43"/>
    <x v="45"/>
    <x v="0"/>
    <n v="60"/>
    <x v="192"/>
    <x v="1851"/>
    <n v="3807"/>
    <n v="0.47"/>
    <x v="2"/>
    <x v="106"/>
  </r>
  <r>
    <x v="4"/>
    <n v="1185732"/>
    <x v="451"/>
    <x v="0"/>
    <x v="43"/>
    <x v="45"/>
    <x v="1"/>
    <n v="53"/>
    <x v="211"/>
    <x v="1286"/>
    <n v="2072.2999999999997"/>
    <n v="0.45999999999999996"/>
    <x v="2"/>
    <x v="102"/>
  </r>
  <r>
    <x v="4"/>
    <n v="1185732"/>
    <x v="451"/>
    <x v="0"/>
    <x v="43"/>
    <x v="45"/>
    <x v="2"/>
    <n v="52"/>
    <x v="292"/>
    <x v="2769"/>
    <n v="2280.7200000000003"/>
    <n v="0.51"/>
    <x v="2"/>
    <x v="107"/>
  </r>
  <r>
    <x v="4"/>
    <n v="1185732"/>
    <x v="451"/>
    <x v="0"/>
    <x v="43"/>
    <x v="45"/>
    <x v="3"/>
    <n v="51"/>
    <x v="199"/>
    <x v="2533"/>
    <n v="2270.52"/>
    <n v="0.53"/>
    <x v="2"/>
    <x v="109"/>
  </r>
  <r>
    <x v="4"/>
    <n v="1185732"/>
    <x v="451"/>
    <x v="0"/>
    <x v="43"/>
    <x v="45"/>
    <x v="4"/>
    <n v="60"/>
    <x v="249"/>
    <x v="1069"/>
    <n v="1728"/>
    <n v="0.4"/>
    <x v="2"/>
    <x v="106"/>
  </r>
  <r>
    <x v="4"/>
    <n v="1185732"/>
    <x v="451"/>
    <x v="0"/>
    <x v="43"/>
    <x v="45"/>
    <x v="5"/>
    <n v="64"/>
    <x v="230"/>
    <x v="1154"/>
    <n v="3449.6000000000004"/>
    <n v="0.55000000000000004"/>
    <x v="2"/>
    <x v="101"/>
  </r>
  <r>
    <x v="4"/>
    <n v="1185732"/>
    <x v="480"/>
    <x v="0"/>
    <x v="43"/>
    <x v="45"/>
    <x v="0"/>
    <n v="62"/>
    <x v="137"/>
    <x v="1871"/>
    <n v="4895.5199999999995"/>
    <n v="0.47"/>
    <x v="2"/>
    <x v="104"/>
  </r>
  <r>
    <x v="4"/>
    <n v="1185732"/>
    <x v="480"/>
    <x v="0"/>
    <x v="43"/>
    <x v="45"/>
    <x v="1"/>
    <n v="50"/>
    <x v="38"/>
    <x v="1503"/>
    <n v="2400"/>
    <n v="0.48"/>
    <x v="2"/>
    <x v="100"/>
  </r>
  <r>
    <x v="4"/>
    <n v="1185732"/>
    <x v="480"/>
    <x v="0"/>
    <x v="43"/>
    <x v="45"/>
    <x v="2"/>
    <n v="50"/>
    <x v="245"/>
    <x v="2056"/>
    <n v="2943"/>
    <n v="0.54"/>
    <x v="2"/>
    <x v="100"/>
  </r>
  <r>
    <x v="4"/>
    <n v="1185732"/>
    <x v="480"/>
    <x v="0"/>
    <x v="43"/>
    <x v="45"/>
    <x v="3"/>
    <n v="53"/>
    <x v="230"/>
    <x v="2618"/>
    <n v="2804.76"/>
    <n v="0.54"/>
    <x v="2"/>
    <x v="102"/>
  </r>
  <r>
    <x v="4"/>
    <n v="1185732"/>
    <x v="480"/>
    <x v="0"/>
    <x v="43"/>
    <x v="45"/>
    <x v="4"/>
    <n v="61"/>
    <x v="250"/>
    <x v="1741"/>
    <n v="2220.4"/>
    <n v="0.4"/>
    <x v="2"/>
    <x v="103"/>
  </r>
  <r>
    <x v="4"/>
    <n v="1185732"/>
    <x v="480"/>
    <x v="0"/>
    <x v="43"/>
    <x v="45"/>
    <x v="5"/>
    <n v="65"/>
    <x v="248"/>
    <x v="942"/>
    <n v="3997.5"/>
    <n v="0.5"/>
    <x v="2"/>
    <x v="124"/>
  </r>
  <r>
    <x v="4"/>
    <n v="1185732"/>
    <x v="174"/>
    <x v="0"/>
    <x v="43"/>
    <x v="45"/>
    <x v="0"/>
    <n v="32"/>
    <x v="216"/>
    <x v="1617"/>
    <n v="2208"/>
    <n v="0.5"/>
    <x v="2"/>
    <x v="114"/>
  </r>
  <r>
    <x v="4"/>
    <n v="1185732"/>
    <x v="174"/>
    <x v="0"/>
    <x v="43"/>
    <x v="45"/>
    <x v="1"/>
    <n v="33"/>
    <x v="169"/>
    <x v="2414"/>
    <n v="1194.27"/>
    <n v="0.47"/>
    <x v="2"/>
    <x v="112"/>
  </r>
  <r>
    <x v="4"/>
    <n v="1185732"/>
    <x v="174"/>
    <x v="0"/>
    <x v="43"/>
    <x v="45"/>
    <x v="2"/>
    <n v="24"/>
    <x v="249"/>
    <x v="2100"/>
    <n v="881.28"/>
    <n v="0.51"/>
    <x v="2"/>
    <x v="110"/>
  </r>
  <r>
    <x v="4"/>
    <n v="1185732"/>
    <x v="174"/>
    <x v="0"/>
    <x v="43"/>
    <x v="45"/>
    <x v="3"/>
    <n v="27"/>
    <x v="183"/>
    <x v="2770"/>
    <n v="513"/>
    <n v="0.5"/>
    <x v="2"/>
    <x v="118"/>
  </r>
  <r>
    <x v="4"/>
    <n v="1185732"/>
    <x v="174"/>
    <x v="0"/>
    <x v="43"/>
    <x v="45"/>
    <x v="4"/>
    <n v="41"/>
    <x v="172"/>
    <x v="2771"/>
    <n v="770.80000000000007"/>
    <n v="0.4"/>
    <x v="2"/>
    <x v="87"/>
  </r>
  <r>
    <x v="4"/>
    <n v="1185732"/>
    <x v="174"/>
    <x v="0"/>
    <x v="43"/>
    <x v="45"/>
    <x v="5"/>
    <n v="33"/>
    <x v="173"/>
    <x v="2665"/>
    <n v="1252.3500000000001"/>
    <n v="0.55000000000000004"/>
    <x v="2"/>
    <x v="112"/>
  </r>
  <r>
    <x v="4"/>
    <n v="1185732"/>
    <x v="203"/>
    <x v="0"/>
    <x v="43"/>
    <x v="45"/>
    <x v="0"/>
    <n v="34"/>
    <x v="135"/>
    <x v="1123"/>
    <n v="2399.04"/>
    <n v="0.48"/>
    <x v="2"/>
    <x v="111"/>
  </r>
  <r>
    <x v="4"/>
    <n v="1185732"/>
    <x v="203"/>
    <x v="0"/>
    <x v="43"/>
    <x v="45"/>
    <x v="1"/>
    <n v="32"/>
    <x v="206"/>
    <x v="2571"/>
    <n v="848"/>
    <n v="0.5"/>
    <x v="2"/>
    <x v="114"/>
  </r>
  <r>
    <x v="4"/>
    <n v="1185732"/>
    <x v="203"/>
    <x v="0"/>
    <x v="43"/>
    <x v="45"/>
    <x v="2"/>
    <n v="24"/>
    <x v="184"/>
    <x v="1005"/>
    <n v="771.12"/>
    <n v="0.51"/>
    <x v="2"/>
    <x v="110"/>
  </r>
  <r>
    <x v="4"/>
    <n v="1185732"/>
    <x v="203"/>
    <x v="0"/>
    <x v="44"/>
    <x v="46"/>
    <x v="3"/>
    <n v="29"/>
    <x v="267"/>
    <x v="2584"/>
    <n v="461.1"/>
    <n v="0.53"/>
    <x v="2"/>
    <x v="116"/>
  </r>
  <r>
    <x v="4"/>
    <n v="1185732"/>
    <x v="203"/>
    <x v="0"/>
    <x v="44"/>
    <x v="46"/>
    <x v="4"/>
    <n v="41"/>
    <x v="172"/>
    <x v="2771"/>
    <n v="770.80000000000007"/>
    <n v="0.4"/>
    <x v="2"/>
    <x v="87"/>
  </r>
  <r>
    <x v="4"/>
    <n v="1185732"/>
    <x v="203"/>
    <x v="0"/>
    <x v="44"/>
    <x v="46"/>
    <x v="5"/>
    <n v="32"/>
    <x v="238"/>
    <x v="2580"/>
    <n v="1255.04"/>
    <n v="0.53"/>
    <x v="2"/>
    <x v="114"/>
  </r>
  <r>
    <x v="4"/>
    <n v="1185732"/>
    <x v="708"/>
    <x v="0"/>
    <x v="44"/>
    <x v="46"/>
    <x v="0"/>
    <n v="32"/>
    <x v="179"/>
    <x v="2040"/>
    <n v="2119.6799999999998"/>
    <n v="0.45999999999999996"/>
    <x v="2"/>
    <x v="114"/>
  </r>
  <r>
    <x v="4"/>
    <n v="1185732"/>
    <x v="708"/>
    <x v="0"/>
    <x v="44"/>
    <x v="46"/>
    <x v="1"/>
    <n v="32"/>
    <x v="208"/>
    <x v="2528"/>
    <n v="909.43999999999994"/>
    <n v="0.49"/>
    <x v="2"/>
    <x v="114"/>
  </r>
  <r>
    <x v="4"/>
    <n v="1185732"/>
    <x v="708"/>
    <x v="0"/>
    <x v="44"/>
    <x v="46"/>
    <x v="2"/>
    <n v="24"/>
    <x v="229"/>
    <x v="2772"/>
    <n v="750.48"/>
    <n v="0.53"/>
    <x v="2"/>
    <x v="110"/>
  </r>
  <r>
    <x v="4"/>
    <n v="1185732"/>
    <x v="708"/>
    <x v="0"/>
    <x v="44"/>
    <x v="46"/>
    <x v="3"/>
    <n v="27"/>
    <x v="223"/>
    <x v="2773"/>
    <n v="308.88"/>
    <n v="0.52"/>
    <x v="2"/>
    <x v="118"/>
  </r>
  <r>
    <x v="4"/>
    <n v="1185732"/>
    <x v="708"/>
    <x v="0"/>
    <x v="44"/>
    <x v="46"/>
    <x v="4"/>
    <n v="43"/>
    <x v="171"/>
    <x v="2774"/>
    <n v="657.9"/>
    <n v="0.44999999999999996"/>
    <x v="2"/>
    <x v="94"/>
  </r>
  <r>
    <x v="4"/>
    <n v="1185732"/>
    <x v="708"/>
    <x v="0"/>
    <x v="44"/>
    <x v="46"/>
    <x v="5"/>
    <n v="32"/>
    <x v="176"/>
    <x v="993"/>
    <n v="976"/>
    <n v="0.5"/>
    <x v="2"/>
    <x v="114"/>
  </r>
  <r>
    <x v="4"/>
    <n v="1185732"/>
    <x v="230"/>
    <x v="0"/>
    <x v="44"/>
    <x v="46"/>
    <x v="0"/>
    <n v="34"/>
    <x v="247"/>
    <x v="2619"/>
    <n v="2261"/>
    <n v="0.5"/>
    <x v="2"/>
    <x v="111"/>
  </r>
  <r>
    <x v="4"/>
    <n v="1185732"/>
    <x v="230"/>
    <x v="0"/>
    <x v="44"/>
    <x v="46"/>
    <x v="1"/>
    <n v="33"/>
    <x v="175"/>
    <x v="2775"/>
    <n v="774.18"/>
    <n v="0.45999999999999996"/>
    <x v="2"/>
    <x v="112"/>
  </r>
  <r>
    <x v="4"/>
    <n v="1185732"/>
    <x v="230"/>
    <x v="0"/>
    <x v="44"/>
    <x v="46"/>
    <x v="2"/>
    <n v="24"/>
    <x v="175"/>
    <x v="2549"/>
    <n v="612"/>
    <n v="0.5"/>
    <x v="2"/>
    <x v="110"/>
  </r>
  <r>
    <x v="4"/>
    <n v="1185732"/>
    <x v="230"/>
    <x v="0"/>
    <x v="44"/>
    <x v="46"/>
    <x v="3"/>
    <n v="27"/>
    <x v="234"/>
    <x v="2776"/>
    <n v="371.79"/>
    <n v="0.51"/>
    <x v="2"/>
    <x v="118"/>
  </r>
  <r>
    <x v="4"/>
    <n v="1185732"/>
    <x v="230"/>
    <x v="0"/>
    <x v="44"/>
    <x v="46"/>
    <x v="4"/>
    <n v="44"/>
    <x v="234"/>
    <x v="1677"/>
    <n v="522.72"/>
    <n v="0.44"/>
    <x v="2"/>
    <x v="90"/>
  </r>
  <r>
    <x v="4"/>
    <n v="1185732"/>
    <x v="230"/>
    <x v="0"/>
    <x v="44"/>
    <x v="46"/>
    <x v="5"/>
    <n v="33"/>
    <x v="181"/>
    <x v="1152"/>
    <n v="1211.76"/>
    <n v="0.54"/>
    <x v="2"/>
    <x v="112"/>
  </r>
  <r>
    <x v="4"/>
    <n v="1185732"/>
    <x v="259"/>
    <x v="0"/>
    <x v="44"/>
    <x v="46"/>
    <x v="0"/>
    <n v="48"/>
    <x v="242"/>
    <x v="1204"/>
    <n v="2932.7999999999997"/>
    <n v="0.47"/>
    <x v="2"/>
    <x v="92"/>
  </r>
  <r>
    <x v="4"/>
    <n v="1185732"/>
    <x v="259"/>
    <x v="0"/>
    <x v="44"/>
    <x v="46"/>
    <x v="1"/>
    <n v="41"/>
    <x v="181"/>
    <x v="1119"/>
    <n v="1394"/>
    <n v="0.5"/>
    <x v="2"/>
    <x v="87"/>
  </r>
  <r>
    <x v="4"/>
    <n v="1185732"/>
    <x v="259"/>
    <x v="0"/>
    <x v="44"/>
    <x v="46"/>
    <x v="2"/>
    <n v="38"/>
    <x v="41"/>
    <x v="1027"/>
    <n v="1425"/>
    <n v="0.5"/>
    <x v="2"/>
    <x v="115"/>
  </r>
  <r>
    <x v="4"/>
    <n v="1185732"/>
    <x v="259"/>
    <x v="0"/>
    <x v="44"/>
    <x v="46"/>
    <x v="3"/>
    <n v="38"/>
    <x v="195"/>
    <x v="1001"/>
    <n v="1064"/>
    <n v="0.5"/>
    <x v="2"/>
    <x v="115"/>
  </r>
  <r>
    <x v="4"/>
    <n v="1185732"/>
    <x v="259"/>
    <x v="0"/>
    <x v="44"/>
    <x v="46"/>
    <x v="4"/>
    <n v="47"/>
    <x v="181"/>
    <x v="2209"/>
    <n v="1310.3599999999999"/>
    <n v="0.41"/>
    <x v="2"/>
    <x v="85"/>
  </r>
  <r>
    <x v="4"/>
    <n v="1185732"/>
    <x v="259"/>
    <x v="0"/>
    <x v="44"/>
    <x v="46"/>
    <x v="5"/>
    <n v="51"/>
    <x v="240"/>
    <x v="1285"/>
    <n v="2705.04"/>
    <n v="0.52"/>
    <x v="2"/>
    <x v="109"/>
  </r>
  <r>
    <x v="4"/>
    <n v="1185732"/>
    <x v="292"/>
    <x v="0"/>
    <x v="44"/>
    <x v="46"/>
    <x v="0"/>
    <n v="45"/>
    <x v="163"/>
    <x v="2029"/>
    <n v="3229.2"/>
    <n v="0.45999999999999996"/>
    <x v="2"/>
    <x v="96"/>
  </r>
  <r>
    <x v="4"/>
    <n v="1185732"/>
    <x v="292"/>
    <x v="0"/>
    <x v="44"/>
    <x v="46"/>
    <x v="1"/>
    <n v="44"/>
    <x v="193"/>
    <x v="1506"/>
    <n v="2125.1999999999998"/>
    <n v="0.45999999999999996"/>
    <x v="2"/>
    <x v="90"/>
  </r>
  <r>
    <x v="4"/>
    <n v="1185732"/>
    <x v="292"/>
    <x v="0"/>
    <x v="44"/>
    <x v="46"/>
    <x v="2"/>
    <n v="38"/>
    <x v="173"/>
    <x v="2420"/>
    <n v="1389.66"/>
    <n v="0.53"/>
    <x v="2"/>
    <x v="115"/>
  </r>
  <r>
    <x v="4"/>
    <n v="1185732"/>
    <x v="292"/>
    <x v="0"/>
    <x v="44"/>
    <x v="46"/>
    <x v="3"/>
    <n v="39"/>
    <x v="188"/>
    <x v="2777"/>
    <n v="1368.9"/>
    <n v="0.54"/>
    <x v="2"/>
    <x v="93"/>
  </r>
  <r>
    <x v="4"/>
    <n v="1185732"/>
    <x v="292"/>
    <x v="0"/>
    <x v="44"/>
    <x v="46"/>
    <x v="4"/>
    <n v="46"/>
    <x v="188"/>
    <x v="1044"/>
    <n v="1345.4999999999998"/>
    <n v="0.44999999999999996"/>
    <x v="2"/>
    <x v="89"/>
  </r>
  <r>
    <x v="4"/>
    <n v="1185732"/>
    <x v="292"/>
    <x v="0"/>
    <x v="44"/>
    <x v="46"/>
    <x v="5"/>
    <n v="50"/>
    <x v="196"/>
    <x v="1194"/>
    <n v="3000"/>
    <n v="0.5"/>
    <x v="2"/>
    <x v="100"/>
  </r>
  <r>
    <x v="4"/>
    <n v="1185732"/>
    <x v="320"/>
    <x v="0"/>
    <x v="44"/>
    <x v="46"/>
    <x v="0"/>
    <n v="47"/>
    <x v="143"/>
    <x v="1373"/>
    <n v="4152.92"/>
    <n v="0.47"/>
    <x v="2"/>
    <x v="85"/>
  </r>
  <r>
    <x v="4"/>
    <n v="1185732"/>
    <x v="320"/>
    <x v="0"/>
    <x v="44"/>
    <x v="46"/>
    <x v="1"/>
    <n v="42"/>
    <x v="230"/>
    <x v="1728"/>
    <n v="2058"/>
    <n v="0.5"/>
    <x v="2"/>
    <x v="119"/>
  </r>
  <r>
    <x v="4"/>
    <n v="1185732"/>
    <x v="320"/>
    <x v="0"/>
    <x v="44"/>
    <x v="46"/>
    <x v="2"/>
    <n v="37"/>
    <x v="194"/>
    <x v="1592"/>
    <n v="1558.44"/>
    <n v="0.52"/>
    <x v="2"/>
    <x v="117"/>
  </r>
  <r>
    <x v="4"/>
    <n v="1185732"/>
    <x v="320"/>
    <x v="0"/>
    <x v="44"/>
    <x v="46"/>
    <x v="3"/>
    <n v="36"/>
    <x v="184"/>
    <x v="1439"/>
    <n v="1224.72"/>
    <n v="0.54"/>
    <x v="2"/>
    <x v="86"/>
  </r>
  <r>
    <x v="4"/>
    <n v="1185732"/>
    <x v="320"/>
    <x v="0"/>
    <x v="44"/>
    <x v="46"/>
    <x v="4"/>
    <n v="48"/>
    <x v="238"/>
    <x v="2778"/>
    <n v="1527.36"/>
    <n v="0.43"/>
    <x v="2"/>
    <x v="92"/>
  </r>
  <r>
    <x v="4"/>
    <n v="1185732"/>
    <x v="320"/>
    <x v="0"/>
    <x v="44"/>
    <x v="46"/>
    <x v="5"/>
    <n v="54"/>
    <x v="165"/>
    <x v="1725"/>
    <n v="3749.2200000000003"/>
    <n v="0.53"/>
    <x v="2"/>
    <x v="99"/>
  </r>
  <r>
    <x v="4"/>
    <n v="1185732"/>
    <x v="352"/>
    <x v="0"/>
    <x v="44"/>
    <x v="46"/>
    <x v="0"/>
    <n v="47"/>
    <x v="263"/>
    <x v="2302"/>
    <n v="4060.7999999999997"/>
    <n v="0.48"/>
    <x v="2"/>
    <x v="85"/>
  </r>
  <r>
    <x v="4"/>
    <n v="1185732"/>
    <x v="352"/>
    <x v="0"/>
    <x v="44"/>
    <x v="46"/>
    <x v="1"/>
    <n v="42"/>
    <x v="253"/>
    <x v="2378"/>
    <n v="1993.7399999999998"/>
    <n v="0.47"/>
    <x v="2"/>
    <x v="119"/>
  </r>
  <r>
    <x v="4"/>
    <n v="1185732"/>
    <x v="352"/>
    <x v="0"/>
    <x v="44"/>
    <x v="46"/>
    <x v="2"/>
    <n v="37"/>
    <x v="41"/>
    <x v="2173"/>
    <n v="1498.5"/>
    <n v="0.54"/>
    <x v="2"/>
    <x v="117"/>
  </r>
  <r>
    <x v="4"/>
    <n v="1185732"/>
    <x v="352"/>
    <x v="0"/>
    <x v="44"/>
    <x v="46"/>
    <x v="3"/>
    <n v="36"/>
    <x v="239"/>
    <x v="1039"/>
    <n v="954.72"/>
    <n v="0.51"/>
    <x v="2"/>
    <x v="86"/>
  </r>
  <r>
    <x v="4"/>
    <n v="1185732"/>
    <x v="352"/>
    <x v="0"/>
    <x v="44"/>
    <x v="46"/>
    <x v="4"/>
    <n v="46"/>
    <x v="219"/>
    <x v="1769"/>
    <n v="909.88"/>
    <n v="0.43"/>
    <x v="2"/>
    <x v="89"/>
  </r>
  <r>
    <x v="4"/>
    <n v="1185732"/>
    <x v="352"/>
    <x v="0"/>
    <x v="44"/>
    <x v="46"/>
    <x v="5"/>
    <n v="52"/>
    <x v="193"/>
    <x v="1780"/>
    <n v="2893.8"/>
    <n v="0.53"/>
    <x v="2"/>
    <x v="107"/>
  </r>
  <r>
    <x v="4"/>
    <n v="1185732"/>
    <x v="382"/>
    <x v="0"/>
    <x v="44"/>
    <x v="46"/>
    <x v="0"/>
    <n v="46"/>
    <x v="168"/>
    <x v="2779"/>
    <n v="2794.96"/>
    <n v="0.49"/>
    <x v="2"/>
    <x v="89"/>
  </r>
  <r>
    <x v="4"/>
    <n v="1185732"/>
    <x v="382"/>
    <x v="0"/>
    <x v="44"/>
    <x v="46"/>
    <x v="1"/>
    <n v="41"/>
    <x v="249"/>
    <x v="2438"/>
    <n v="1476"/>
    <n v="0.5"/>
    <x v="2"/>
    <x v="87"/>
  </r>
  <r>
    <x v="4"/>
    <n v="1185732"/>
    <x v="382"/>
    <x v="0"/>
    <x v="44"/>
    <x v="46"/>
    <x v="2"/>
    <n v="39"/>
    <x v="175"/>
    <x v="2265"/>
    <n v="1054.17"/>
    <n v="0.53"/>
    <x v="2"/>
    <x v="93"/>
  </r>
  <r>
    <x v="4"/>
    <n v="1185732"/>
    <x v="382"/>
    <x v="0"/>
    <x v="44"/>
    <x v="46"/>
    <x v="3"/>
    <n v="37"/>
    <x v="183"/>
    <x v="1428"/>
    <n v="745.18000000000006"/>
    <n v="0.53"/>
    <x v="2"/>
    <x v="117"/>
  </r>
  <r>
    <x v="4"/>
    <n v="1185732"/>
    <x v="382"/>
    <x v="0"/>
    <x v="44"/>
    <x v="46"/>
    <x v="4"/>
    <n v="47"/>
    <x v="207"/>
    <x v="2771"/>
    <n v="790.06999999999994"/>
    <n v="0.41"/>
    <x v="2"/>
    <x v="85"/>
  </r>
  <r>
    <x v="4"/>
    <n v="1185732"/>
    <x v="382"/>
    <x v="0"/>
    <x v="44"/>
    <x v="46"/>
    <x v="5"/>
    <n v="50"/>
    <x v="201"/>
    <x v="2780"/>
    <n v="1934.5"/>
    <n v="0.53"/>
    <x v="2"/>
    <x v="100"/>
  </r>
  <r>
    <x v="4"/>
    <n v="1185732"/>
    <x v="414"/>
    <x v="0"/>
    <x v="44"/>
    <x v="46"/>
    <x v="0"/>
    <n v="53"/>
    <x v="164"/>
    <x v="2781"/>
    <n v="2901.22"/>
    <n v="0.45999999999999996"/>
    <x v="2"/>
    <x v="102"/>
  </r>
  <r>
    <x v="4"/>
    <n v="1185732"/>
    <x v="414"/>
    <x v="0"/>
    <x v="44"/>
    <x v="46"/>
    <x v="1"/>
    <n v="48"/>
    <x v="184"/>
    <x v="2091"/>
    <n v="1512"/>
    <n v="0.5"/>
    <x v="2"/>
    <x v="92"/>
  </r>
  <r>
    <x v="4"/>
    <n v="1185732"/>
    <x v="414"/>
    <x v="0"/>
    <x v="44"/>
    <x v="46"/>
    <x v="2"/>
    <n v="46"/>
    <x v="186"/>
    <x v="2411"/>
    <n v="966"/>
    <n v="0.5"/>
    <x v="2"/>
    <x v="89"/>
  </r>
  <r>
    <x v="4"/>
    <n v="1185732"/>
    <x v="414"/>
    <x v="0"/>
    <x v="44"/>
    <x v="46"/>
    <x v="3"/>
    <n v="48"/>
    <x v="226"/>
    <x v="2782"/>
    <n v="773.76"/>
    <n v="0.52"/>
    <x v="2"/>
    <x v="92"/>
  </r>
  <r>
    <x v="4"/>
    <n v="1185732"/>
    <x v="414"/>
    <x v="0"/>
    <x v="44"/>
    <x v="46"/>
    <x v="4"/>
    <n v="58"/>
    <x v="183"/>
    <x v="1945"/>
    <n v="903.64"/>
    <n v="0.41"/>
    <x v="2"/>
    <x v="91"/>
  </r>
  <r>
    <x v="2"/>
    <n v="1185732"/>
    <x v="414"/>
    <x v="0"/>
    <x v="44"/>
    <x v="46"/>
    <x v="5"/>
    <n v="62"/>
    <x v="181"/>
    <x v="2783"/>
    <n v="2234.48"/>
    <n v="0.53"/>
    <x v="2"/>
    <x v="104"/>
  </r>
  <r>
    <x v="2"/>
    <n v="1185732"/>
    <x v="444"/>
    <x v="0"/>
    <x v="44"/>
    <x v="46"/>
    <x v="0"/>
    <n v="59"/>
    <x v="243"/>
    <x v="1488"/>
    <n v="3058.56"/>
    <n v="0.48"/>
    <x v="2"/>
    <x v="95"/>
  </r>
  <r>
    <x v="2"/>
    <n v="1185732"/>
    <x v="444"/>
    <x v="0"/>
    <x v="44"/>
    <x v="46"/>
    <x v="1"/>
    <n v="46"/>
    <x v="232"/>
    <x v="2784"/>
    <n v="1803.2"/>
    <n v="0.49"/>
    <x v="2"/>
    <x v="89"/>
  </r>
  <r>
    <x v="2"/>
    <n v="1185732"/>
    <x v="444"/>
    <x v="0"/>
    <x v="44"/>
    <x v="46"/>
    <x v="2"/>
    <n v="48"/>
    <x v="181"/>
    <x v="2785"/>
    <n v="1664.64"/>
    <n v="0.51"/>
    <x v="2"/>
    <x v="92"/>
  </r>
  <r>
    <x v="2"/>
    <n v="1185732"/>
    <x v="444"/>
    <x v="0"/>
    <x v="44"/>
    <x v="46"/>
    <x v="3"/>
    <n v="49"/>
    <x v="188"/>
    <x v="1007"/>
    <n v="1751.7500000000002"/>
    <n v="0.55000000000000004"/>
    <x v="2"/>
    <x v="98"/>
  </r>
  <r>
    <x v="2"/>
    <n v="1185732"/>
    <x v="444"/>
    <x v="0"/>
    <x v="44"/>
    <x v="46"/>
    <x v="4"/>
    <n v="55"/>
    <x v="229"/>
    <x v="2786"/>
    <n v="1427.8"/>
    <n v="0.44"/>
    <x v="2"/>
    <x v="88"/>
  </r>
  <r>
    <x v="2"/>
    <n v="1185732"/>
    <x v="444"/>
    <x v="0"/>
    <x v="44"/>
    <x v="46"/>
    <x v="5"/>
    <n v="59"/>
    <x v="250"/>
    <x v="2787"/>
    <n v="2845.57"/>
    <n v="0.53"/>
    <x v="2"/>
    <x v="95"/>
  </r>
  <r>
    <x v="2"/>
    <n v="1185732"/>
    <x v="473"/>
    <x v="0"/>
    <x v="44"/>
    <x v="46"/>
    <x v="0"/>
    <n v="55"/>
    <x v="197"/>
    <x v="2788"/>
    <n v="3933.6"/>
    <n v="0.48"/>
    <x v="2"/>
    <x v="88"/>
  </r>
  <r>
    <x v="2"/>
    <n v="1185732"/>
    <x v="473"/>
    <x v="0"/>
    <x v="44"/>
    <x v="46"/>
    <x v="1"/>
    <n v="49"/>
    <x v="193"/>
    <x v="2699"/>
    <n v="2469.6"/>
    <n v="0.48"/>
    <x v="2"/>
    <x v="98"/>
  </r>
  <r>
    <x v="2"/>
    <n v="1185732"/>
    <x v="473"/>
    <x v="0"/>
    <x v="44"/>
    <x v="46"/>
    <x v="2"/>
    <n v="49"/>
    <x v="250"/>
    <x v="1595"/>
    <n v="2229.5"/>
    <n v="0.5"/>
    <x v="2"/>
    <x v="98"/>
  </r>
  <r>
    <x v="2"/>
    <n v="1185732"/>
    <x v="473"/>
    <x v="0"/>
    <x v="44"/>
    <x v="46"/>
    <x v="3"/>
    <n v="47"/>
    <x v="170"/>
    <x v="2631"/>
    <n v="1989.51"/>
    <n v="0.51"/>
    <x v="2"/>
    <x v="85"/>
  </r>
  <r>
    <x v="2"/>
    <n v="1185732"/>
    <x v="473"/>
    <x v="0"/>
    <x v="44"/>
    <x v="46"/>
    <x v="4"/>
    <n v="55"/>
    <x v="170"/>
    <x v="2789"/>
    <n v="2054.25"/>
    <n v="0.44999999999999996"/>
    <x v="2"/>
    <x v="88"/>
  </r>
  <r>
    <x v="2"/>
    <n v="1185732"/>
    <x v="473"/>
    <x v="0"/>
    <x v="44"/>
    <x v="46"/>
    <x v="5"/>
    <n v="59"/>
    <x v="253"/>
    <x v="2790"/>
    <n v="3217.86"/>
    <n v="0.54"/>
    <x v="2"/>
    <x v="95"/>
  </r>
  <r>
    <x v="2"/>
    <n v="1185732"/>
    <x v="171"/>
    <x v="0"/>
    <x v="44"/>
    <x v="46"/>
    <x v="0"/>
    <n v="38"/>
    <x v="35"/>
    <x v="806"/>
    <n v="2422.5"/>
    <n v="0.51"/>
    <x v="2"/>
    <x v="115"/>
  </r>
  <r>
    <x v="2"/>
    <n v="1185732"/>
    <x v="171"/>
    <x v="0"/>
    <x v="44"/>
    <x v="46"/>
    <x v="1"/>
    <n v="37"/>
    <x v="237"/>
    <x v="2709"/>
    <n v="1673.88"/>
    <n v="0.52"/>
    <x v="2"/>
    <x v="117"/>
  </r>
  <r>
    <x v="2"/>
    <n v="1185732"/>
    <x v="171"/>
    <x v="0"/>
    <x v="44"/>
    <x v="46"/>
    <x v="2"/>
    <n v="28"/>
    <x v="228"/>
    <x v="2462"/>
    <n v="1008"/>
    <n v="0.4"/>
    <x v="2"/>
    <x v="128"/>
  </r>
  <r>
    <x v="2"/>
    <n v="1185732"/>
    <x v="171"/>
    <x v="0"/>
    <x v="44"/>
    <x v="46"/>
    <x v="3"/>
    <n v="33"/>
    <x v="186"/>
    <x v="2695"/>
    <n v="609.84"/>
    <n v="0.44"/>
    <x v="2"/>
    <x v="112"/>
  </r>
  <r>
    <x v="2"/>
    <n v="1185732"/>
    <x v="171"/>
    <x v="0"/>
    <x v="44"/>
    <x v="46"/>
    <x v="4"/>
    <n v="49"/>
    <x v="180"/>
    <x v="1454"/>
    <n v="1205.3999999999999"/>
    <n v="0.41"/>
    <x v="2"/>
    <x v="98"/>
  </r>
  <r>
    <x v="2"/>
    <n v="1185732"/>
    <x v="171"/>
    <x v="0"/>
    <x v="44"/>
    <x v="46"/>
    <x v="5"/>
    <n v="37"/>
    <x v="194"/>
    <x v="1592"/>
    <n v="1498.5"/>
    <n v="0.5"/>
    <x v="2"/>
    <x v="117"/>
  </r>
  <r>
    <x v="2"/>
    <n v="1185732"/>
    <x v="200"/>
    <x v="0"/>
    <x v="44"/>
    <x v="46"/>
    <x v="0"/>
    <n v="39"/>
    <x v="197"/>
    <x v="2791"/>
    <n v="2905.5"/>
    <n v="0.5"/>
    <x v="2"/>
    <x v="93"/>
  </r>
  <r>
    <x v="2"/>
    <n v="1185732"/>
    <x v="200"/>
    <x v="0"/>
    <x v="44"/>
    <x v="46"/>
    <x v="1"/>
    <n v="37"/>
    <x v="190"/>
    <x v="2617"/>
    <n v="999"/>
    <n v="0.5"/>
    <x v="2"/>
    <x v="117"/>
  </r>
  <r>
    <x v="2"/>
    <n v="1185732"/>
    <x v="200"/>
    <x v="0"/>
    <x v="44"/>
    <x v="46"/>
    <x v="2"/>
    <n v="29"/>
    <x v="188"/>
    <x v="2031"/>
    <n v="848.24999999999989"/>
    <n v="0.44999999999999996"/>
    <x v="2"/>
    <x v="116"/>
  </r>
  <r>
    <x v="2"/>
    <n v="1185732"/>
    <x v="200"/>
    <x v="0"/>
    <x v="45"/>
    <x v="47"/>
    <x v="3"/>
    <n v="32"/>
    <x v="171"/>
    <x v="1449"/>
    <n v="478.72"/>
    <n v="0.44"/>
    <x v="2"/>
    <x v="114"/>
  </r>
  <r>
    <x v="2"/>
    <n v="1185732"/>
    <x v="200"/>
    <x v="0"/>
    <x v="45"/>
    <x v="47"/>
    <x v="4"/>
    <n v="49"/>
    <x v="180"/>
    <x v="1454"/>
    <n v="1293.5999999999999"/>
    <n v="0.44"/>
    <x v="2"/>
    <x v="98"/>
  </r>
  <r>
    <x v="2"/>
    <n v="1185732"/>
    <x v="200"/>
    <x v="0"/>
    <x v="45"/>
    <x v="47"/>
    <x v="5"/>
    <n v="39"/>
    <x v="199"/>
    <x v="1070"/>
    <n v="1474.1999999999998"/>
    <n v="0.44999999999999996"/>
    <x v="2"/>
    <x v="93"/>
  </r>
  <r>
    <x v="2"/>
    <n v="1185732"/>
    <x v="705"/>
    <x v="0"/>
    <x v="45"/>
    <x v="47"/>
    <x v="0"/>
    <n v="39"/>
    <x v="242"/>
    <x v="2792"/>
    <n v="2535"/>
    <n v="0.5"/>
    <x v="2"/>
    <x v="93"/>
  </r>
  <r>
    <x v="2"/>
    <n v="1185732"/>
    <x v="705"/>
    <x v="0"/>
    <x v="45"/>
    <x v="47"/>
    <x v="1"/>
    <n v="38"/>
    <x v="195"/>
    <x v="1001"/>
    <n v="1149.1200000000001"/>
    <n v="0.54"/>
    <x v="2"/>
    <x v="115"/>
  </r>
  <r>
    <x v="2"/>
    <n v="1185732"/>
    <x v="705"/>
    <x v="0"/>
    <x v="45"/>
    <x v="47"/>
    <x v="2"/>
    <n v="29"/>
    <x v="181"/>
    <x v="1451"/>
    <n v="887.39999999999986"/>
    <n v="0.44999999999999996"/>
    <x v="2"/>
    <x v="116"/>
  </r>
  <r>
    <x v="2"/>
    <n v="1185732"/>
    <x v="705"/>
    <x v="0"/>
    <x v="45"/>
    <x v="47"/>
    <x v="3"/>
    <n v="32"/>
    <x v="267"/>
    <x v="1585"/>
    <n v="403.2"/>
    <n v="0.42"/>
    <x v="2"/>
    <x v="114"/>
  </r>
  <r>
    <x v="2"/>
    <n v="1185732"/>
    <x v="705"/>
    <x v="0"/>
    <x v="45"/>
    <x v="47"/>
    <x v="4"/>
    <n v="48"/>
    <x v="203"/>
    <x v="1039"/>
    <n v="748.80000000000007"/>
    <n v="0.4"/>
    <x v="2"/>
    <x v="92"/>
  </r>
  <r>
    <x v="2"/>
    <n v="1185732"/>
    <x v="705"/>
    <x v="0"/>
    <x v="45"/>
    <x v="47"/>
    <x v="5"/>
    <n v="38"/>
    <x v="201"/>
    <x v="2793"/>
    <n v="1359.26"/>
    <n v="0.49"/>
    <x v="2"/>
    <x v="115"/>
  </r>
  <r>
    <x v="2"/>
    <n v="1185732"/>
    <x v="722"/>
    <x v="0"/>
    <x v="45"/>
    <x v="47"/>
    <x v="0"/>
    <n v="36"/>
    <x v="42"/>
    <x v="1996"/>
    <n v="2700"/>
    <n v="0.5"/>
    <x v="2"/>
    <x v="86"/>
  </r>
  <r>
    <x v="2"/>
    <n v="1185732"/>
    <x v="722"/>
    <x v="0"/>
    <x v="45"/>
    <x v="47"/>
    <x v="1"/>
    <n v="38"/>
    <x v="208"/>
    <x v="1945"/>
    <n v="1212.2"/>
    <n v="0.55000000000000004"/>
    <x v="2"/>
    <x v="115"/>
  </r>
  <r>
    <x v="2"/>
    <n v="1185732"/>
    <x v="722"/>
    <x v="0"/>
    <x v="45"/>
    <x v="47"/>
    <x v="2"/>
    <n v="29"/>
    <x v="195"/>
    <x v="2563"/>
    <n v="698.31999999999994"/>
    <n v="0.43"/>
    <x v="2"/>
    <x v="116"/>
  </r>
  <r>
    <x v="2"/>
    <n v="1185732"/>
    <x v="722"/>
    <x v="0"/>
    <x v="45"/>
    <x v="47"/>
    <x v="3"/>
    <n v="32"/>
    <x v="183"/>
    <x v="2650"/>
    <n v="547.19999999999993"/>
    <n v="0.44999999999999996"/>
    <x v="2"/>
    <x v="114"/>
  </r>
  <r>
    <x v="2"/>
    <n v="1185732"/>
    <x v="722"/>
    <x v="0"/>
    <x v="45"/>
    <x v="47"/>
    <x v="4"/>
    <n v="46"/>
    <x v="191"/>
    <x v="2058"/>
    <n v="724.49999999999989"/>
    <n v="0.44999999999999996"/>
    <x v="2"/>
    <x v="89"/>
  </r>
  <r>
    <x v="2"/>
    <n v="1185732"/>
    <x v="722"/>
    <x v="0"/>
    <x v="45"/>
    <x v="47"/>
    <x v="5"/>
    <n v="36"/>
    <x v="173"/>
    <x v="1706"/>
    <n v="1242"/>
    <n v="0.5"/>
    <x v="2"/>
    <x v="86"/>
  </r>
  <r>
    <x v="2"/>
    <n v="1185732"/>
    <x v="256"/>
    <x v="0"/>
    <x v="45"/>
    <x v="47"/>
    <x v="0"/>
    <n v="54"/>
    <x v="213"/>
    <x v="2794"/>
    <n v="3910.6800000000003"/>
    <n v="0.51"/>
    <x v="2"/>
    <x v="99"/>
  </r>
  <r>
    <x v="2"/>
    <n v="1185732"/>
    <x v="256"/>
    <x v="0"/>
    <x v="45"/>
    <x v="47"/>
    <x v="1"/>
    <n v="48"/>
    <x v="201"/>
    <x v="1781"/>
    <n v="1857.1200000000001"/>
    <n v="0.53"/>
    <x v="2"/>
    <x v="92"/>
  </r>
  <r>
    <x v="2"/>
    <n v="1185732"/>
    <x v="256"/>
    <x v="0"/>
    <x v="45"/>
    <x v="47"/>
    <x v="2"/>
    <n v="43"/>
    <x v="238"/>
    <x v="2229"/>
    <n v="1272.8000000000002"/>
    <n v="0.4"/>
    <x v="2"/>
    <x v="94"/>
  </r>
  <r>
    <x v="2"/>
    <n v="1185732"/>
    <x v="256"/>
    <x v="0"/>
    <x v="45"/>
    <x v="47"/>
    <x v="3"/>
    <n v="44"/>
    <x v="184"/>
    <x v="1262"/>
    <n v="1136.52"/>
    <n v="0.41"/>
    <x v="2"/>
    <x v="90"/>
  </r>
  <r>
    <x v="2"/>
    <n v="1185732"/>
    <x v="256"/>
    <x v="0"/>
    <x v="45"/>
    <x v="47"/>
    <x v="4"/>
    <n v="50"/>
    <x v="227"/>
    <x v="2795"/>
    <n v="1540"/>
    <n v="0.44"/>
    <x v="2"/>
    <x v="100"/>
  </r>
  <r>
    <x v="2"/>
    <n v="1185732"/>
    <x v="256"/>
    <x v="0"/>
    <x v="45"/>
    <x v="47"/>
    <x v="5"/>
    <n v="55"/>
    <x v="161"/>
    <x v="2796"/>
    <n v="3045.35"/>
    <n v="0.49"/>
    <x v="2"/>
    <x v="88"/>
  </r>
  <r>
    <x v="2"/>
    <n v="1185732"/>
    <x v="289"/>
    <x v="0"/>
    <x v="45"/>
    <x v="47"/>
    <x v="0"/>
    <n v="50"/>
    <x v="36"/>
    <x v="308"/>
    <n v="4812.5"/>
    <n v="0.55000000000000004"/>
    <x v="2"/>
    <x v="100"/>
  </r>
  <r>
    <x v="2"/>
    <n v="1185732"/>
    <x v="289"/>
    <x v="0"/>
    <x v="45"/>
    <x v="47"/>
    <x v="1"/>
    <n v="48"/>
    <x v="198"/>
    <x v="2797"/>
    <n v="2256"/>
    <n v="0.5"/>
    <x v="2"/>
    <x v="92"/>
  </r>
  <r>
    <x v="2"/>
    <n v="1185732"/>
    <x v="289"/>
    <x v="0"/>
    <x v="45"/>
    <x v="47"/>
    <x v="2"/>
    <n v="42"/>
    <x v="237"/>
    <x v="2175"/>
    <n v="1644.2999999999997"/>
    <n v="0.44999999999999996"/>
    <x v="2"/>
    <x v="119"/>
  </r>
  <r>
    <x v="2"/>
    <n v="1185732"/>
    <x v="289"/>
    <x v="0"/>
    <x v="45"/>
    <x v="47"/>
    <x v="3"/>
    <n v="42"/>
    <x v="232"/>
    <x v="1597"/>
    <n v="1411.2"/>
    <n v="0.42"/>
    <x v="2"/>
    <x v="119"/>
  </r>
  <r>
    <x v="2"/>
    <n v="1185732"/>
    <x v="289"/>
    <x v="0"/>
    <x v="45"/>
    <x v="47"/>
    <x v="4"/>
    <n v="53"/>
    <x v="238"/>
    <x v="1710"/>
    <n v="1725.68"/>
    <n v="0.44"/>
    <x v="2"/>
    <x v="102"/>
  </r>
  <r>
    <x v="2"/>
    <n v="1185732"/>
    <x v="289"/>
    <x v="0"/>
    <x v="45"/>
    <x v="47"/>
    <x v="5"/>
    <n v="56"/>
    <x v="248"/>
    <x v="2798"/>
    <n v="3375.12"/>
    <n v="0.49"/>
    <x v="2"/>
    <x v="97"/>
  </r>
  <r>
    <x v="2"/>
    <n v="1185732"/>
    <x v="317"/>
    <x v="0"/>
    <x v="45"/>
    <x v="47"/>
    <x v="0"/>
    <n v="54"/>
    <x v="133"/>
    <x v="1263"/>
    <n v="5511.2400000000007"/>
    <n v="0.54"/>
    <x v="2"/>
    <x v="99"/>
  </r>
  <r>
    <x v="2"/>
    <n v="1185732"/>
    <x v="317"/>
    <x v="0"/>
    <x v="45"/>
    <x v="47"/>
    <x v="1"/>
    <n v="48"/>
    <x v="205"/>
    <x v="1251"/>
    <n v="2849.28"/>
    <n v="0.53"/>
    <x v="2"/>
    <x v="92"/>
  </r>
  <r>
    <x v="2"/>
    <n v="1185732"/>
    <x v="317"/>
    <x v="0"/>
    <x v="45"/>
    <x v="47"/>
    <x v="2"/>
    <n v="44"/>
    <x v="194"/>
    <x v="1471"/>
    <n v="1568.16"/>
    <n v="0.44"/>
    <x v="2"/>
    <x v="90"/>
  </r>
  <r>
    <x v="2"/>
    <n v="1185732"/>
    <x v="317"/>
    <x v="0"/>
    <x v="45"/>
    <x v="47"/>
    <x v="3"/>
    <n v="42"/>
    <x v="232"/>
    <x v="1597"/>
    <n v="1478.4"/>
    <n v="0.44"/>
    <x v="2"/>
    <x v="119"/>
  </r>
  <r>
    <x v="2"/>
    <n v="1185732"/>
    <x v="317"/>
    <x v="0"/>
    <x v="45"/>
    <x v="47"/>
    <x v="4"/>
    <n v="53"/>
    <x v="194"/>
    <x v="1436"/>
    <n v="1888.92"/>
    <n v="0.44"/>
    <x v="2"/>
    <x v="102"/>
  </r>
  <r>
    <x v="2"/>
    <n v="1185732"/>
    <x v="317"/>
    <x v="0"/>
    <x v="45"/>
    <x v="47"/>
    <x v="5"/>
    <n v="56"/>
    <x v="231"/>
    <x v="2354"/>
    <n v="3843.8399999999997"/>
    <n v="0.48"/>
    <x v="2"/>
    <x v="97"/>
  </r>
  <r>
    <x v="2"/>
    <n v="1185732"/>
    <x v="349"/>
    <x v="0"/>
    <x v="45"/>
    <x v="47"/>
    <x v="0"/>
    <n v="51"/>
    <x v="134"/>
    <x v="2799"/>
    <n v="4572.1500000000005"/>
    <n v="0.55000000000000004"/>
    <x v="2"/>
    <x v="109"/>
  </r>
  <r>
    <x v="2"/>
    <n v="1185732"/>
    <x v="349"/>
    <x v="0"/>
    <x v="45"/>
    <x v="47"/>
    <x v="1"/>
    <n v="48"/>
    <x v="243"/>
    <x v="1052"/>
    <n v="2851.2000000000003"/>
    <n v="0.55000000000000004"/>
    <x v="2"/>
    <x v="92"/>
  </r>
  <r>
    <x v="2"/>
    <n v="1185732"/>
    <x v="349"/>
    <x v="0"/>
    <x v="45"/>
    <x v="47"/>
    <x v="2"/>
    <n v="41"/>
    <x v="211"/>
    <x v="2507"/>
    <n v="1463.7"/>
    <n v="0.42"/>
    <x v="2"/>
    <x v="87"/>
  </r>
  <r>
    <x v="2"/>
    <n v="1185732"/>
    <x v="349"/>
    <x v="0"/>
    <x v="45"/>
    <x v="47"/>
    <x v="3"/>
    <n v="41"/>
    <x v="181"/>
    <x v="1119"/>
    <n v="1143.08"/>
    <n v="0.41"/>
    <x v="2"/>
    <x v="87"/>
  </r>
  <r>
    <x v="2"/>
    <n v="1185732"/>
    <x v="349"/>
    <x v="0"/>
    <x v="45"/>
    <x v="47"/>
    <x v="4"/>
    <n v="51"/>
    <x v="239"/>
    <x v="2468"/>
    <n v="1166.8800000000001"/>
    <n v="0.44"/>
    <x v="2"/>
    <x v="109"/>
  </r>
  <r>
    <x v="2"/>
    <n v="1185732"/>
    <x v="349"/>
    <x v="0"/>
    <x v="45"/>
    <x v="47"/>
    <x v="5"/>
    <n v="55"/>
    <x v="193"/>
    <x v="2141"/>
    <n v="2887.5"/>
    <n v="0.5"/>
    <x v="2"/>
    <x v="88"/>
  </r>
  <r>
    <x v="2"/>
    <n v="1185732"/>
    <x v="379"/>
    <x v="0"/>
    <x v="45"/>
    <x v="47"/>
    <x v="0"/>
    <n v="52"/>
    <x v="35"/>
    <x v="2800"/>
    <n v="3510.0000000000005"/>
    <n v="0.54"/>
    <x v="2"/>
    <x v="107"/>
  </r>
  <r>
    <x v="2"/>
    <n v="1185732"/>
    <x v="379"/>
    <x v="0"/>
    <x v="45"/>
    <x v="47"/>
    <x v="1"/>
    <n v="47"/>
    <x v="41"/>
    <x v="2801"/>
    <n v="1833"/>
    <n v="0.52"/>
    <x v="2"/>
    <x v="85"/>
  </r>
  <r>
    <x v="2"/>
    <n v="1185732"/>
    <x v="379"/>
    <x v="0"/>
    <x v="45"/>
    <x v="47"/>
    <x v="2"/>
    <n v="41"/>
    <x v="180"/>
    <x v="1707"/>
    <n v="1082.4000000000001"/>
    <n v="0.44"/>
    <x v="2"/>
    <x v="87"/>
  </r>
  <r>
    <x v="2"/>
    <n v="1185732"/>
    <x v="379"/>
    <x v="0"/>
    <x v="45"/>
    <x v="47"/>
    <x v="3"/>
    <n v="41"/>
    <x v="219"/>
    <x v="2802"/>
    <n v="848.69999999999993"/>
    <n v="0.44999999999999996"/>
    <x v="2"/>
    <x v="87"/>
  </r>
  <r>
    <x v="2"/>
    <n v="1185732"/>
    <x v="379"/>
    <x v="0"/>
    <x v="45"/>
    <x v="47"/>
    <x v="4"/>
    <n v="50"/>
    <x v="175"/>
    <x v="2493"/>
    <n v="1071"/>
    <n v="0.42"/>
    <x v="2"/>
    <x v="100"/>
  </r>
  <r>
    <x v="2"/>
    <n v="1185732"/>
    <x v="379"/>
    <x v="0"/>
    <x v="45"/>
    <x v="47"/>
    <x v="5"/>
    <n v="54"/>
    <x v="170"/>
    <x v="2097"/>
    <n v="2196.1799999999998"/>
    <n v="0.49"/>
    <x v="2"/>
    <x v="99"/>
  </r>
  <r>
    <x v="2"/>
    <n v="1185732"/>
    <x v="411"/>
    <x v="0"/>
    <x v="45"/>
    <x v="47"/>
    <x v="0"/>
    <n v="59"/>
    <x v="161"/>
    <x v="2803"/>
    <n v="3666.8500000000004"/>
    <n v="0.55000000000000004"/>
    <x v="2"/>
    <x v="95"/>
  </r>
  <r>
    <x v="2"/>
    <n v="1185732"/>
    <x v="411"/>
    <x v="0"/>
    <x v="45"/>
    <x v="47"/>
    <x v="1"/>
    <n v="52"/>
    <x v="249"/>
    <x v="1618"/>
    <n v="1872"/>
    <n v="0.5"/>
    <x v="2"/>
    <x v="107"/>
  </r>
  <r>
    <x v="2"/>
    <n v="1185732"/>
    <x v="411"/>
    <x v="0"/>
    <x v="45"/>
    <x v="47"/>
    <x v="2"/>
    <n v="53"/>
    <x v="200"/>
    <x v="2804"/>
    <n v="1116.71"/>
    <n v="0.43"/>
    <x v="2"/>
    <x v="102"/>
  </r>
  <r>
    <x v="2"/>
    <n v="1185732"/>
    <x v="411"/>
    <x v="0"/>
    <x v="45"/>
    <x v="47"/>
    <x v="3"/>
    <n v="50"/>
    <x v="183"/>
    <x v="2085"/>
    <n v="760"/>
    <n v="0.4"/>
    <x v="2"/>
    <x v="100"/>
  </r>
  <r>
    <x v="2"/>
    <n v="1185732"/>
    <x v="411"/>
    <x v="0"/>
    <x v="45"/>
    <x v="47"/>
    <x v="4"/>
    <n v="64"/>
    <x v="186"/>
    <x v="1174"/>
    <n v="1128.96"/>
    <n v="0.42"/>
    <x v="2"/>
    <x v="101"/>
  </r>
  <r>
    <x v="0"/>
    <n v="1185732"/>
    <x v="411"/>
    <x v="0"/>
    <x v="45"/>
    <x v="47"/>
    <x v="5"/>
    <n v="63"/>
    <x v="238"/>
    <x v="2805"/>
    <n v="2331"/>
    <n v="0.5"/>
    <x v="2"/>
    <x v="121"/>
  </r>
  <r>
    <x v="0"/>
    <n v="1185732"/>
    <x v="441"/>
    <x v="0"/>
    <x v="45"/>
    <x v="47"/>
    <x v="0"/>
    <n v="60"/>
    <x v="215"/>
    <x v="2806"/>
    <n v="3330"/>
    <n v="0.5"/>
    <x v="2"/>
    <x v="106"/>
  </r>
  <r>
    <x v="0"/>
    <n v="1185732"/>
    <x v="441"/>
    <x v="0"/>
    <x v="45"/>
    <x v="47"/>
    <x v="1"/>
    <n v="51"/>
    <x v="199"/>
    <x v="2533"/>
    <n v="2227.6800000000003"/>
    <n v="0.52"/>
    <x v="2"/>
    <x v="109"/>
  </r>
  <r>
    <x v="0"/>
    <n v="1185732"/>
    <x v="441"/>
    <x v="0"/>
    <x v="45"/>
    <x v="47"/>
    <x v="2"/>
    <n v="51"/>
    <x v="232"/>
    <x v="2807"/>
    <n v="1835.9999999999998"/>
    <n v="0.44999999999999996"/>
    <x v="2"/>
    <x v="109"/>
  </r>
  <r>
    <x v="0"/>
    <n v="1185732"/>
    <x v="441"/>
    <x v="0"/>
    <x v="45"/>
    <x v="47"/>
    <x v="3"/>
    <n v="50"/>
    <x v="232"/>
    <x v="2701"/>
    <n v="1680"/>
    <n v="0.42"/>
    <x v="2"/>
    <x v="100"/>
  </r>
  <r>
    <x v="0"/>
    <n v="1185732"/>
    <x v="441"/>
    <x v="0"/>
    <x v="45"/>
    <x v="47"/>
    <x v="4"/>
    <n v="60"/>
    <x v="181"/>
    <x v="2807"/>
    <n v="1795.2"/>
    <n v="0.44"/>
    <x v="2"/>
    <x v="106"/>
  </r>
  <r>
    <x v="0"/>
    <n v="1185732"/>
    <x v="441"/>
    <x v="0"/>
    <x v="45"/>
    <x v="47"/>
    <x v="5"/>
    <n v="67"/>
    <x v="60"/>
    <x v="2808"/>
    <n v="2991.5499999999997"/>
    <n v="0.47"/>
    <x v="2"/>
    <x v="125"/>
  </r>
  <r>
    <x v="0"/>
    <n v="1185732"/>
    <x v="470"/>
    <x v="0"/>
    <x v="45"/>
    <x v="47"/>
    <x v="0"/>
    <n v="59"/>
    <x v="42"/>
    <x v="1896"/>
    <n v="4513.5"/>
    <n v="0.51"/>
    <x v="2"/>
    <x v="95"/>
  </r>
  <r>
    <x v="0"/>
    <n v="1185732"/>
    <x v="470"/>
    <x v="0"/>
    <x v="45"/>
    <x v="47"/>
    <x v="1"/>
    <n v="51"/>
    <x v="253"/>
    <x v="2135"/>
    <n v="2627.01"/>
    <n v="0.51"/>
    <x v="2"/>
    <x v="109"/>
  </r>
  <r>
    <x v="0"/>
    <n v="1185732"/>
    <x v="470"/>
    <x v="0"/>
    <x v="45"/>
    <x v="47"/>
    <x v="2"/>
    <n v="50"/>
    <x v="246"/>
    <x v="1953"/>
    <n v="1979.9999999999998"/>
    <n v="0.44999999999999996"/>
    <x v="2"/>
    <x v="100"/>
  </r>
  <r>
    <x v="0"/>
    <n v="1185732"/>
    <x v="470"/>
    <x v="0"/>
    <x v="45"/>
    <x v="47"/>
    <x v="3"/>
    <n v="53"/>
    <x v="237"/>
    <x v="1976"/>
    <n v="1936.62"/>
    <n v="0.42"/>
    <x v="2"/>
    <x v="102"/>
  </r>
  <r>
    <x v="0"/>
    <n v="1185732"/>
    <x v="470"/>
    <x v="0"/>
    <x v="45"/>
    <x v="47"/>
    <x v="4"/>
    <n v="60"/>
    <x v="252"/>
    <x v="2809"/>
    <n v="2106"/>
    <n v="0.44999999999999996"/>
    <x v="2"/>
    <x v="106"/>
  </r>
  <r>
    <x v="0"/>
    <n v="1185732"/>
    <x v="470"/>
    <x v="0"/>
    <x v="45"/>
    <x v="47"/>
    <x v="5"/>
    <n v="67"/>
    <x v="205"/>
    <x v="1338"/>
    <n v="3451.8399999999997"/>
    <n v="0.45999999999999996"/>
    <x v="2"/>
    <x v="125"/>
  </r>
  <r>
    <x v="0"/>
    <n v="1185732"/>
    <x v="174"/>
    <x v="0"/>
    <x v="45"/>
    <x v="47"/>
    <x v="0"/>
    <n v="34"/>
    <x v="202"/>
    <x v="2810"/>
    <n v="1798.6"/>
    <n v="0.45999999999999996"/>
    <x v="2"/>
    <x v="111"/>
  </r>
  <r>
    <x v="0"/>
    <n v="1185732"/>
    <x v="174"/>
    <x v="0"/>
    <x v="45"/>
    <x v="47"/>
    <x v="1"/>
    <n v="34"/>
    <x v="184"/>
    <x v="1593"/>
    <n v="963.89999999999986"/>
    <n v="0.44999999999999996"/>
    <x v="2"/>
    <x v="111"/>
  </r>
  <r>
    <x v="0"/>
    <n v="1185732"/>
    <x v="174"/>
    <x v="0"/>
    <x v="45"/>
    <x v="47"/>
    <x v="2"/>
    <n v="24"/>
    <x v="184"/>
    <x v="1005"/>
    <n v="831.6"/>
    <n v="0.55000000000000004"/>
    <x v="2"/>
    <x v="110"/>
  </r>
  <r>
    <x v="0"/>
    <n v="1185732"/>
    <x v="174"/>
    <x v="0"/>
    <x v="45"/>
    <x v="47"/>
    <x v="3"/>
    <n v="29"/>
    <x v="187"/>
    <x v="2811"/>
    <n v="307.40000000000003"/>
    <n v="0.53"/>
    <x v="2"/>
    <x v="116"/>
  </r>
  <r>
    <x v="0"/>
    <n v="1185732"/>
    <x v="174"/>
    <x v="0"/>
    <x v="45"/>
    <x v="47"/>
    <x v="4"/>
    <n v="44"/>
    <x v="204"/>
    <x v="2663"/>
    <n v="580.80000000000007"/>
    <n v="0.4"/>
    <x v="2"/>
    <x v="90"/>
  </r>
  <r>
    <x v="0"/>
    <n v="1185732"/>
    <x v="174"/>
    <x v="0"/>
    <x v="45"/>
    <x v="47"/>
    <x v="5"/>
    <n v="33"/>
    <x v="184"/>
    <x v="2620"/>
    <n v="1122.6600000000001"/>
    <n v="0.54"/>
    <x v="2"/>
    <x v="112"/>
  </r>
  <r>
    <x v="0"/>
    <n v="1185732"/>
    <x v="203"/>
    <x v="0"/>
    <x v="45"/>
    <x v="47"/>
    <x v="0"/>
    <n v="34"/>
    <x v="164"/>
    <x v="1061"/>
    <n v="1982.54"/>
    <n v="0.49"/>
    <x v="2"/>
    <x v="111"/>
  </r>
  <r>
    <x v="0"/>
    <n v="1185732"/>
    <x v="203"/>
    <x v="0"/>
    <x v="45"/>
    <x v="47"/>
    <x v="1"/>
    <n v="34"/>
    <x v="218"/>
    <x v="2549"/>
    <n v="575.28"/>
    <n v="0.47"/>
    <x v="2"/>
    <x v="111"/>
  </r>
  <r>
    <x v="0"/>
    <n v="1185732"/>
    <x v="203"/>
    <x v="0"/>
    <x v="45"/>
    <x v="47"/>
    <x v="2"/>
    <n v="24"/>
    <x v="200"/>
    <x v="2621"/>
    <n v="588"/>
    <n v="0.5"/>
    <x v="2"/>
    <x v="110"/>
  </r>
  <r>
    <x v="0"/>
    <n v="1185732"/>
    <x v="203"/>
    <x v="0"/>
    <x v="46"/>
    <x v="48"/>
    <x v="3"/>
    <n v="29"/>
    <x v="220"/>
    <x v="2812"/>
    <n v="203.58"/>
    <n v="0.54"/>
    <x v="2"/>
    <x v="116"/>
  </r>
  <r>
    <x v="0"/>
    <n v="1185732"/>
    <x v="203"/>
    <x v="0"/>
    <x v="46"/>
    <x v="48"/>
    <x v="4"/>
    <n v="41"/>
    <x v="191"/>
    <x v="2813"/>
    <n v="588.34999999999991"/>
    <n v="0.41"/>
    <x v="2"/>
    <x v="87"/>
  </r>
  <r>
    <x v="0"/>
    <n v="1185732"/>
    <x v="203"/>
    <x v="0"/>
    <x v="46"/>
    <x v="48"/>
    <x v="5"/>
    <n v="33"/>
    <x v="188"/>
    <x v="1410"/>
    <n v="1136.8500000000001"/>
    <n v="0.53"/>
    <x v="2"/>
    <x v="112"/>
  </r>
  <r>
    <x v="0"/>
    <n v="1185732"/>
    <x v="708"/>
    <x v="0"/>
    <x v="46"/>
    <x v="48"/>
    <x v="0"/>
    <n v="34"/>
    <x v="215"/>
    <x v="2429"/>
    <n v="1887"/>
    <n v="0.5"/>
    <x v="2"/>
    <x v="111"/>
  </r>
  <r>
    <x v="0"/>
    <n v="1185732"/>
    <x v="708"/>
    <x v="0"/>
    <x v="46"/>
    <x v="48"/>
    <x v="1"/>
    <n v="34"/>
    <x v="178"/>
    <x v="2613"/>
    <n v="673.19999999999993"/>
    <n v="0.44999999999999996"/>
    <x v="2"/>
    <x v="111"/>
  </r>
  <r>
    <x v="0"/>
    <n v="1185732"/>
    <x v="708"/>
    <x v="0"/>
    <x v="46"/>
    <x v="48"/>
    <x v="2"/>
    <n v="23"/>
    <x v="175"/>
    <x v="2814"/>
    <n v="609.96"/>
    <n v="0.52"/>
    <x v="2"/>
    <x v="113"/>
  </r>
  <r>
    <x v="0"/>
    <n v="1185732"/>
    <x v="708"/>
    <x v="0"/>
    <x v="46"/>
    <x v="48"/>
    <x v="3"/>
    <n v="29"/>
    <x v="221"/>
    <x v="2815"/>
    <n v="116"/>
    <n v="0.5"/>
    <x v="2"/>
    <x v="116"/>
  </r>
  <r>
    <x v="0"/>
    <n v="1185732"/>
    <x v="708"/>
    <x v="0"/>
    <x v="46"/>
    <x v="48"/>
    <x v="4"/>
    <n v="44"/>
    <x v="187"/>
    <x v="1006"/>
    <n v="395.99999999999994"/>
    <n v="0.44999999999999996"/>
    <x v="2"/>
    <x v="90"/>
  </r>
  <r>
    <x v="0"/>
    <n v="1185732"/>
    <x v="708"/>
    <x v="0"/>
    <x v="46"/>
    <x v="48"/>
    <x v="5"/>
    <n v="32"/>
    <x v="175"/>
    <x v="1168"/>
    <n v="881.28000000000009"/>
    <n v="0.54"/>
    <x v="2"/>
    <x v="114"/>
  </r>
  <r>
    <x v="0"/>
    <n v="1185732"/>
    <x v="230"/>
    <x v="0"/>
    <x v="46"/>
    <x v="48"/>
    <x v="0"/>
    <n v="32"/>
    <x v="215"/>
    <x v="2778"/>
    <n v="1740.48"/>
    <n v="0.49"/>
    <x v="2"/>
    <x v="114"/>
  </r>
  <r>
    <x v="0"/>
    <n v="1185732"/>
    <x v="230"/>
    <x v="0"/>
    <x v="46"/>
    <x v="48"/>
    <x v="1"/>
    <n v="32"/>
    <x v="204"/>
    <x v="2612"/>
    <n v="528"/>
    <n v="0.5"/>
    <x v="2"/>
    <x v="114"/>
  </r>
  <r>
    <x v="0"/>
    <n v="1185732"/>
    <x v="230"/>
    <x v="0"/>
    <x v="46"/>
    <x v="48"/>
    <x v="2"/>
    <n v="24"/>
    <x v="218"/>
    <x v="2816"/>
    <n v="449.28000000000003"/>
    <n v="0.52"/>
    <x v="2"/>
    <x v="110"/>
  </r>
  <r>
    <x v="0"/>
    <n v="1185732"/>
    <x v="230"/>
    <x v="0"/>
    <x v="46"/>
    <x v="48"/>
    <x v="3"/>
    <n v="29"/>
    <x v="220"/>
    <x v="2812"/>
    <n v="199.81"/>
    <n v="0.53"/>
    <x v="2"/>
    <x v="116"/>
  </r>
  <r>
    <x v="0"/>
    <n v="1185732"/>
    <x v="230"/>
    <x v="0"/>
    <x v="46"/>
    <x v="48"/>
    <x v="4"/>
    <n v="44"/>
    <x v="290"/>
    <x v="2817"/>
    <n v="264"/>
    <n v="0.4"/>
    <x v="2"/>
    <x v="90"/>
  </r>
  <r>
    <x v="0"/>
    <n v="1185732"/>
    <x v="230"/>
    <x v="0"/>
    <x v="46"/>
    <x v="48"/>
    <x v="5"/>
    <n v="33"/>
    <x v="50"/>
    <x v="2710"/>
    <n v="858"/>
    <n v="0.52"/>
    <x v="2"/>
    <x v="112"/>
  </r>
  <r>
    <x v="0"/>
    <n v="1185732"/>
    <x v="259"/>
    <x v="0"/>
    <x v="46"/>
    <x v="48"/>
    <x v="0"/>
    <n v="49"/>
    <x v="185"/>
    <x v="2818"/>
    <n v="2989"/>
    <n v="0.5"/>
    <x v="2"/>
    <x v="98"/>
  </r>
  <r>
    <x v="0"/>
    <n v="1185732"/>
    <x v="259"/>
    <x v="0"/>
    <x v="46"/>
    <x v="48"/>
    <x v="1"/>
    <n v="43"/>
    <x v="200"/>
    <x v="2582"/>
    <n v="948.14999999999986"/>
    <n v="0.44999999999999996"/>
    <x v="2"/>
    <x v="94"/>
  </r>
  <r>
    <x v="0"/>
    <n v="1185732"/>
    <x v="259"/>
    <x v="0"/>
    <x v="46"/>
    <x v="48"/>
    <x v="2"/>
    <n v="39"/>
    <x v="180"/>
    <x v="1021"/>
    <n v="1263.6000000000001"/>
    <n v="0.54"/>
    <x v="2"/>
    <x v="93"/>
  </r>
  <r>
    <x v="0"/>
    <n v="1185732"/>
    <x v="259"/>
    <x v="0"/>
    <x v="46"/>
    <x v="48"/>
    <x v="3"/>
    <n v="39"/>
    <x v="178"/>
    <x v="2819"/>
    <n v="892.32"/>
    <n v="0.52"/>
    <x v="2"/>
    <x v="93"/>
  </r>
  <r>
    <x v="0"/>
    <n v="1185732"/>
    <x v="259"/>
    <x v="0"/>
    <x v="46"/>
    <x v="48"/>
    <x v="4"/>
    <n v="49"/>
    <x v="219"/>
    <x v="1719"/>
    <n v="901.6"/>
    <n v="0.4"/>
    <x v="2"/>
    <x v="98"/>
  </r>
  <r>
    <x v="0"/>
    <n v="1185732"/>
    <x v="259"/>
    <x v="0"/>
    <x v="46"/>
    <x v="48"/>
    <x v="5"/>
    <n v="52"/>
    <x v="194"/>
    <x v="1297"/>
    <n v="2232.36"/>
    <n v="0.53"/>
    <x v="2"/>
    <x v="107"/>
  </r>
  <r>
    <x v="0"/>
    <n v="1185732"/>
    <x v="292"/>
    <x v="0"/>
    <x v="46"/>
    <x v="48"/>
    <x v="0"/>
    <n v="47"/>
    <x v="216"/>
    <x v="1344"/>
    <n v="2918.7"/>
    <n v="0.44999999999999996"/>
    <x v="2"/>
    <x v="85"/>
  </r>
  <r>
    <x v="0"/>
    <n v="1185732"/>
    <x v="292"/>
    <x v="0"/>
    <x v="46"/>
    <x v="48"/>
    <x v="1"/>
    <n v="41"/>
    <x v="228"/>
    <x v="2820"/>
    <n v="1808.1"/>
    <n v="0.49"/>
    <x v="2"/>
    <x v="87"/>
  </r>
  <r>
    <x v="0"/>
    <n v="1185732"/>
    <x v="292"/>
    <x v="0"/>
    <x v="46"/>
    <x v="48"/>
    <x v="2"/>
    <n v="39"/>
    <x v="188"/>
    <x v="2777"/>
    <n v="1394.25"/>
    <n v="0.55000000000000004"/>
    <x v="2"/>
    <x v="93"/>
  </r>
  <r>
    <x v="0"/>
    <n v="1185732"/>
    <x v="292"/>
    <x v="0"/>
    <x v="46"/>
    <x v="48"/>
    <x v="3"/>
    <n v="39"/>
    <x v="180"/>
    <x v="1021"/>
    <n v="1263.6000000000001"/>
    <n v="0.54"/>
    <x v="2"/>
    <x v="93"/>
  </r>
  <r>
    <x v="0"/>
    <n v="1185732"/>
    <x v="292"/>
    <x v="0"/>
    <x v="46"/>
    <x v="48"/>
    <x v="4"/>
    <n v="48"/>
    <x v="208"/>
    <x v="2740"/>
    <n v="1141.4399999999998"/>
    <n v="0.41"/>
    <x v="2"/>
    <x v="92"/>
  </r>
  <r>
    <x v="0"/>
    <n v="1185732"/>
    <x v="292"/>
    <x v="0"/>
    <x v="46"/>
    <x v="48"/>
    <x v="5"/>
    <n v="51"/>
    <x v="246"/>
    <x v="1772"/>
    <n v="2288.88"/>
    <n v="0.51"/>
    <x v="2"/>
    <x v="109"/>
  </r>
  <r>
    <x v="0"/>
    <n v="1185732"/>
    <x v="320"/>
    <x v="0"/>
    <x v="46"/>
    <x v="48"/>
    <x v="0"/>
    <n v="46"/>
    <x v="212"/>
    <x v="1308"/>
    <n v="3456.8999999999996"/>
    <n v="0.44999999999999996"/>
    <x v="2"/>
    <x v="89"/>
  </r>
  <r>
    <x v="0"/>
    <n v="1185732"/>
    <x v="320"/>
    <x v="0"/>
    <x v="46"/>
    <x v="48"/>
    <x v="1"/>
    <n v="41"/>
    <x v="194"/>
    <x v="2758"/>
    <n v="1660.5"/>
    <n v="0.5"/>
    <x v="2"/>
    <x v="87"/>
  </r>
  <r>
    <x v="0"/>
    <n v="1185732"/>
    <x v="320"/>
    <x v="0"/>
    <x v="46"/>
    <x v="48"/>
    <x v="2"/>
    <n v="37"/>
    <x v="188"/>
    <x v="2821"/>
    <n v="1250.6000000000001"/>
    <n v="0.52"/>
    <x v="2"/>
    <x v="117"/>
  </r>
  <r>
    <x v="0"/>
    <n v="1185732"/>
    <x v="320"/>
    <x v="0"/>
    <x v="46"/>
    <x v="48"/>
    <x v="3"/>
    <n v="37"/>
    <x v="208"/>
    <x v="2693"/>
    <n v="1115.92"/>
    <n v="0.52"/>
    <x v="2"/>
    <x v="117"/>
  </r>
  <r>
    <x v="0"/>
    <n v="1185732"/>
    <x v="320"/>
    <x v="0"/>
    <x v="46"/>
    <x v="48"/>
    <x v="4"/>
    <n v="47"/>
    <x v="184"/>
    <x v="1167"/>
    <n v="1184.4000000000001"/>
    <n v="0.4"/>
    <x v="2"/>
    <x v="85"/>
  </r>
  <r>
    <x v="0"/>
    <n v="1185732"/>
    <x v="320"/>
    <x v="0"/>
    <x v="46"/>
    <x v="48"/>
    <x v="5"/>
    <n v="50"/>
    <x v="210"/>
    <x v="1826"/>
    <n v="2900"/>
    <n v="0.5"/>
    <x v="2"/>
    <x v="100"/>
  </r>
  <r>
    <x v="0"/>
    <n v="1185732"/>
    <x v="352"/>
    <x v="0"/>
    <x v="46"/>
    <x v="48"/>
    <x v="0"/>
    <n v="46"/>
    <x v="231"/>
    <x v="2247"/>
    <n v="3157.44"/>
    <n v="0.48"/>
    <x v="2"/>
    <x v="89"/>
  </r>
  <r>
    <x v="0"/>
    <n v="1185732"/>
    <x v="352"/>
    <x v="0"/>
    <x v="46"/>
    <x v="48"/>
    <x v="1"/>
    <n v="42"/>
    <x v="250"/>
    <x v="1299"/>
    <n v="1796.34"/>
    <n v="0.47"/>
    <x v="2"/>
    <x v="119"/>
  </r>
  <r>
    <x v="0"/>
    <n v="1185732"/>
    <x v="352"/>
    <x v="0"/>
    <x v="46"/>
    <x v="48"/>
    <x v="2"/>
    <n v="38"/>
    <x v="41"/>
    <x v="1027"/>
    <n v="1567.5000000000002"/>
    <n v="0.55000000000000004"/>
    <x v="2"/>
    <x v="115"/>
  </r>
  <r>
    <x v="0"/>
    <n v="1185732"/>
    <x v="352"/>
    <x v="0"/>
    <x v="46"/>
    <x v="48"/>
    <x v="3"/>
    <n v="37"/>
    <x v="203"/>
    <x v="2822"/>
    <n v="764.79000000000008"/>
    <n v="0.53"/>
    <x v="2"/>
    <x v="117"/>
  </r>
  <r>
    <x v="0"/>
    <n v="1185732"/>
    <x v="352"/>
    <x v="0"/>
    <x v="46"/>
    <x v="48"/>
    <x v="4"/>
    <n v="45"/>
    <x v="226"/>
    <x v="2823"/>
    <n v="558"/>
    <n v="0.4"/>
    <x v="2"/>
    <x v="96"/>
  </r>
  <r>
    <x v="0"/>
    <n v="1185732"/>
    <x v="352"/>
    <x v="0"/>
    <x v="46"/>
    <x v="48"/>
    <x v="5"/>
    <n v="52"/>
    <x v="237"/>
    <x v="1074"/>
    <n v="2442.96"/>
    <n v="0.54"/>
    <x v="2"/>
    <x v="107"/>
  </r>
  <r>
    <x v="0"/>
    <n v="1185732"/>
    <x v="382"/>
    <x v="0"/>
    <x v="46"/>
    <x v="48"/>
    <x v="0"/>
    <n v="45"/>
    <x v="215"/>
    <x v="1873"/>
    <n v="2247.75"/>
    <n v="0.44999999999999996"/>
    <x v="2"/>
    <x v="96"/>
  </r>
  <r>
    <x v="0"/>
    <n v="1185732"/>
    <x v="382"/>
    <x v="0"/>
    <x v="46"/>
    <x v="48"/>
    <x v="1"/>
    <n v="43"/>
    <x v="195"/>
    <x v="1768"/>
    <n v="1155.8399999999999"/>
    <n v="0.48"/>
    <x v="2"/>
    <x v="94"/>
  </r>
  <r>
    <x v="0"/>
    <n v="1185732"/>
    <x v="382"/>
    <x v="0"/>
    <x v="46"/>
    <x v="48"/>
    <x v="2"/>
    <n v="36"/>
    <x v="183"/>
    <x v="1457"/>
    <n v="697.68000000000006"/>
    <n v="0.51"/>
    <x v="2"/>
    <x v="86"/>
  </r>
  <r>
    <x v="0"/>
    <n v="1185732"/>
    <x v="382"/>
    <x v="0"/>
    <x v="46"/>
    <x v="48"/>
    <x v="3"/>
    <n v="39"/>
    <x v="234"/>
    <x v="1590"/>
    <n v="568.62"/>
    <n v="0.54"/>
    <x v="2"/>
    <x v="93"/>
  </r>
  <r>
    <x v="0"/>
    <n v="1185732"/>
    <x v="382"/>
    <x v="0"/>
    <x v="46"/>
    <x v="48"/>
    <x v="4"/>
    <n v="47"/>
    <x v="234"/>
    <x v="2824"/>
    <n v="520.29"/>
    <n v="0.41"/>
    <x v="2"/>
    <x v="85"/>
  </r>
  <r>
    <x v="0"/>
    <n v="1185732"/>
    <x v="382"/>
    <x v="0"/>
    <x v="46"/>
    <x v="48"/>
    <x v="5"/>
    <n v="52"/>
    <x v="208"/>
    <x v="2479"/>
    <n v="1538.16"/>
    <n v="0.51"/>
    <x v="2"/>
    <x v="107"/>
  </r>
  <r>
    <x v="0"/>
    <n v="1185732"/>
    <x v="414"/>
    <x v="0"/>
    <x v="46"/>
    <x v="48"/>
    <x v="0"/>
    <n v="53"/>
    <x v="198"/>
    <x v="1914"/>
    <n v="2491"/>
    <n v="0.5"/>
    <x v="2"/>
    <x v="102"/>
  </r>
  <r>
    <x v="0"/>
    <n v="1185732"/>
    <x v="414"/>
    <x v="0"/>
    <x v="46"/>
    <x v="48"/>
    <x v="1"/>
    <n v="46"/>
    <x v="195"/>
    <x v="1531"/>
    <n v="1262.24"/>
    <n v="0.49"/>
    <x v="2"/>
    <x v="89"/>
  </r>
  <r>
    <x v="0"/>
    <n v="1185732"/>
    <x v="414"/>
    <x v="0"/>
    <x v="46"/>
    <x v="48"/>
    <x v="2"/>
    <n v="45"/>
    <x v="225"/>
    <x v="2562"/>
    <n v="678.6"/>
    <n v="0.52"/>
    <x v="2"/>
    <x v="96"/>
  </r>
  <r>
    <x v="0"/>
    <n v="1185732"/>
    <x v="414"/>
    <x v="0"/>
    <x v="46"/>
    <x v="48"/>
    <x v="3"/>
    <n v="47"/>
    <x v="264"/>
    <x v="1571"/>
    <n v="540.5"/>
    <n v="0.5"/>
    <x v="2"/>
    <x v="85"/>
  </r>
  <r>
    <x v="0"/>
    <n v="1185732"/>
    <x v="414"/>
    <x v="0"/>
    <x v="46"/>
    <x v="48"/>
    <x v="4"/>
    <n v="55"/>
    <x v="182"/>
    <x v="2825"/>
    <n v="418"/>
    <n v="0.4"/>
    <x v="2"/>
    <x v="88"/>
  </r>
  <r>
    <x v="2"/>
    <n v="1185732"/>
    <x v="414"/>
    <x v="0"/>
    <x v="46"/>
    <x v="48"/>
    <x v="5"/>
    <n v="64"/>
    <x v="208"/>
    <x v="1067"/>
    <n v="1893.1200000000001"/>
    <n v="0.51"/>
    <x v="2"/>
    <x v="101"/>
  </r>
  <r>
    <x v="2"/>
    <n v="1185732"/>
    <x v="444"/>
    <x v="0"/>
    <x v="46"/>
    <x v="48"/>
    <x v="0"/>
    <n v="55"/>
    <x v="60"/>
    <x v="2826"/>
    <n v="2560.25"/>
    <n v="0.49"/>
    <x v="2"/>
    <x v="88"/>
  </r>
  <r>
    <x v="2"/>
    <n v="1185732"/>
    <x v="444"/>
    <x v="0"/>
    <x v="46"/>
    <x v="48"/>
    <x v="1"/>
    <n v="46"/>
    <x v="184"/>
    <x v="2606"/>
    <n v="1304.0999999999999"/>
    <n v="0.44999999999999996"/>
    <x v="2"/>
    <x v="89"/>
  </r>
  <r>
    <x v="2"/>
    <n v="1185732"/>
    <x v="444"/>
    <x v="0"/>
    <x v="46"/>
    <x v="48"/>
    <x v="2"/>
    <n v="48"/>
    <x v="293"/>
    <x v="2827"/>
    <n v="1658.88"/>
    <n v="0.54"/>
    <x v="2"/>
    <x v="92"/>
  </r>
  <r>
    <x v="2"/>
    <n v="1185732"/>
    <x v="444"/>
    <x v="0"/>
    <x v="46"/>
    <x v="48"/>
    <x v="3"/>
    <n v="48"/>
    <x v="208"/>
    <x v="2740"/>
    <n v="1531.2"/>
    <n v="0.55000000000000004"/>
    <x v="2"/>
    <x v="92"/>
  </r>
  <r>
    <x v="2"/>
    <n v="1185732"/>
    <x v="444"/>
    <x v="0"/>
    <x v="46"/>
    <x v="48"/>
    <x v="4"/>
    <n v="58"/>
    <x v="178"/>
    <x v="2685"/>
    <n v="1122.8800000000001"/>
    <n v="0.44"/>
    <x v="2"/>
    <x v="91"/>
  </r>
  <r>
    <x v="2"/>
    <n v="1185732"/>
    <x v="444"/>
    <x v="0"/>
    <x v="46"/>
    <x v="48"/>
    <x v="5"/>
    <n v="60"/>
    <x v="169"/>
    <x v="1506"/>
    <n v="2402.4"/>
    <n v="0.52"/>
    <x v="2"/>
    <x v="106"/>
  </r>
  <r>
    <x v="2"/>
    <n v="1185732"/>
    <x v="473"/>
    <x v="0"/>
    <x v="46"/>
    <x v="48"/>
    <x v="0"/>
    <n v="54"/>
    <x v="192"/>
    <x v="2242"/>
    <n v="3645"/>
    <n v="0.5"/>
    <x v="2"/>
    <x v="99"/>
  </r>
  <r>
    <x v="2"/>
    <n v="1185732"/>
    <x v="473"/>
    <x v="0"/>
    <x v="46"/>
    <x v="48"/>
    <x v="1"/>
    <n v="45"/>
    <x v="252"/>
    <x v="1517"/>
    <n v="1684.8"/>
    <n v="0.48"/>
    <x v="2"/>
    <x v="96"/>
  </r>
  <r>
    <x v="2"/>
    <n v="1185732"/>
    <x v="473"/>
    <x v="0"/>
    <x v="46"/>
    <x v="48"/>
    <x v="2"/>
    <n v="47"/>
    <x v="238"/>
    <x v="1057"/>
    <n v="1773.78"/>
    <n v="0.51"/>
    <x v="2"/>
    <x v="85"/>
  </r>
  <r>
    <x v="2"/>
    <n v="1185732"/>
    <x v="473"/>
    <x v="0"/>
    <x v="46"/>
    <x v="48"/>
    <x v="3"/>
    <n v="48"/>
    <x v="188"/>
    <x v="1320"/>
    <n v="1560"/>
    <n v="0.5"/>
    <x v="2"/>
    <x v="92"/>
  </r>
  <r>
    <x v="2"/>
    <n v="1185732"/>
    <x v="473"/>
    <x v="0"/>
    <x v="46"/>
    <x v="48"/>
    <x v="4"/>
    <n v="56"/>
    <x v="181"/>
    <x v="1465"/>
    <n v="1637.44"/>
    <n v="0.43"/>
    <x v="2"/>
    <x v="97"/>
  </r>
  <r>
    <x v="2"/>
    <n v="1185732"/>
    <x v="473"/>
    <x v="0"/>
    <x v="46"/>
    <x v="48"/>
    <x v="5"/>
    <n v="60"/>
    <x v="211"/>
    <x v="2047"/>
    <n v="2805"/>
    <n v="0.55000000000000004"/>
    <x v="2"/>
    <x v="106"/>
  </r>
  <r>
    <x v="2"/>
    <n v="1185732"/>
    <x v="181"/>
    <x v="0"/>
    <x v="46"/>
    <x v="48"/>
    <x v="0"/>
    <n v="38"/>
    <x v="214"/>
    <x v="2257"/>
    <n v="2058.84"/>
    <n v="0.43"/>
    <x v="2"/>
    <x v="115"/>
  </r>
  <r>
    <x v="2"/>
    <n v="1185732"/>
    <x v="181"/>
    <x v="0"/>
    <x v="46"/>
    <x v="48"/>
    <x v="1"/>
    <n v="38"/>
    <x v="181"/>
    <x v="1621"/>
    <n v="1136.96"/>
    <n v="0.44"/>
    <x v="2"/>
    <x v="115"/>
  </r>
  <r>
    <x v="2"/>
    <n v="1185732"/>
    <x v="181"/>
    <x v="0"/>
    <x v="46"/>
    <x v="48"/>
    <x v="2"/>
    <n v="27"/>
    <x v="201"/>
    <x v="2828"/>
    <n v="709.56"/>
    <n v="0.36"/>
    <x v="2"/>
    <x v="118"/>
  </r>
  <r>
    <x v="2"/>
    <n v="1185732"/>
    <x v="181"/>
    <x v="0"/>
    <x v="46"/>
    <x v="48"/>
    <x v="3"/>
    <n v="34"/>
    <x v="259"/>
    <x v="2829"/>
    <n v="335.92"/>
    <n v="0.38"/>
    <x v="2"/>
    <x v="111"/>
  </r>
  <r>
    <x v="2"/>
    <n v="1185732"/>
    <x v="181"/>
    <x v="0"/>
    <x v="46"/>
    <x v="48"/>
    <x v="4"/>
    <n v="48"/>
    <x v="207"/>
    <x v="2745"/>
    <n v="767.52"/>
    <n v="0.39"/>
    <x v="2"/>
    <x v="92"/>
  </r>
  <r>
    <x v="2"/>
    <n v="1185732"/>
    <x v="181"/>
    <x v="0"/>
    <x v="46"/>
    <x v="48"/>
    <x v="5"/>
    <n v="38"/>
    <x v="227"/>
    <x v="2044"/>
    <n v="1090.5999999999999"/>
    <n v="0.41"/>
    <x v="2"/>
    <x v="115"/>
  </r>
  <r>
    <x v="2"/>
    <n v="1185732"/>
    <x v="210"/>
    <x v="0"/>
    <x v="46"/>
    <x v="48"/>
    <x v="0"/>
    <n v="36"/>
    <x v="150"/>
    <x v="1735"/>
    <n v="2066.4"/>
    <n v="0.41"/>
    <x v="2"/>
    <x v="86"/>
  </r>
  <r>
    <x v="2"/>
    <n v="1185732"/>
    <x v="210"/>
    <x v="0"/>
    <x v="46"/>
    <x v="48"/>
    <x v="1"/>
    <n v="38"/>
    <x v="207"/>
    <x v="1696"/>
    <n v="654.36"/>
    <n v="0.42"/>
    <x v="2"/>
    <x v="115"/>
  </r>
  <r>
    <x v="2"/>
    <n v="1185732"/>
    <x v="210"/>
    <x v="0"/>
    <x v="46"/>
    <x v="48"/>
    <x v="2"/>
    <n v="29"/>
    <x v="180"/>
    <x v="1667"/>
    <n v="661.2"/>
    <n v="0.38"/>
    <x v="2"/>
    <x v="116"/>
  </r>
  <r>
    <x v="2"/>
    <n v="1185732"/>
    <x v="210"/>
    <x v="0"/>
    <x v="47"/>
    <x v="49"/>
    <x v="3"/>
    <n v="32"/>
    <x v="181"/>
    <x v="1569"/>
    <n v="826.88"/>
    <n v="0.38"/>
    <x v="2"/>
    <x v="114"/>
  </r>
  <r>
    <x v="2"/>
    <n v="1185732"/>
    <x v="210"/>
    <x v="0"/>
    <x v="47"/>
    <x v="49"/>
    <x v="4"/>
    <n v="48"/>
    <x v="207"/>
    <x v="2745"/>
    <n v="747.84"/>
    <n v="0.38"/>
    <x v="2"/>
    <x v="92"/>
  </r>
  <r>
    <x v="2"/>
    <n v="1185732"/>
    <x v="210"/>
    <x v="0"/>
    <x v="47"/>
    <x v="49"/>
    <x v="5"/>
    <n v="38"/>
    <x v="41"/>
    <x v="1027"/>
    <n v="1254"/>
    <n v="0.44"/>
    <x v="2"/>
    <x v="115"/>
  </r>
  <r>
    <x v="2"/>
    <n v="1185732"/>
    <x v="218"/>
    <x v="0"/>
    <x v="47"/>
    <x v="49"/>
    <x v="0"/>
    <n v="38"/>
    <x v="268"/>
    <x v="2830"/>
    <n v="2123.44"/>
    <n v="0.44"/>
    <x v="2"/>
    <x v="115"/>
  </r>
  <r>
    <x v="2"/>
    <n v="1185732"/>
    <x v="218"/>
    <x v="0"/>
    <x v="47"/>
    <x v="49"/>
    <x v="1"/>
    <n v="38"/>
    <x v="172"/>
    <x v="1016"/>
    <n v="803.69999999999993"/>
    <n v="0.44999999999999996"/>
    <x v="2"/>
    <x v="115"/>
  </r>
  <r>
    <x v="2"/>
    <n v="1185732"/>
    <x v="218"/>
    <x v="0"/>
    <x v="47"/>
    <x v="49"/>
    <x v="2"/>
    <n v="28"/>
    <x v="50"/>
    <x v="1415"/>
    <n v="546"/>
    <n v="0.39"/>
    <x v="2"/>
    <x v="128"/>
  </r>
  <r>
    <x v="2"/>
    <n v="1185732"/>
    <x v="218"/>
    <x v="0"/>
    <x v="47"/>
    <x v="49"/>
    <x v="3"/>
    <n v="34"/>
    <x v="237"/>
    <x v="1431"/>
    <n v="1064.8799999999999"/>
    <n v="0.36"/>
    <x v="2"/>
    <x v="111"/>
  </r>
  <r>
    <x v="2"/>
    <n v="1185732"/>
    <x v="218"/>
    <x v="0"/>
    <x v="47"/>
    <x v="49"/>
    <x v="4"/>
    <n v="46"/>
    <x v="225"/>
    <x v="2542"/>
    <n v="520.26"/>
    <n v="0.39"/>
    <x v="2"/>
    <x v="89"/>
  </r>
  <r>
    <x v="2"/>
    <n v="1185732"/>
    <x v="218"/>
    <x v="0"/>
    <x v="47"/>
    <x v="49"/>
    <x v="5"/>
    <n v="39"/>
    <x v="190"/>
    <x v="1015"/>
    <n v="863.45999999999992"/>
    <n v="0.41"/>
    <x v="2"/>
    <x v="93"/>
  </r>
  <r>
    <x v="2"/>
    <n v="1185732"/>
    <x v="237"/>
    <x v="0"/>
    <x v="47"/>
    <x v="49"/>
    <x v="0"/>
    <n v="38"/>
    <x v="236"/>
    <x v="1663"/>
    <n v="2000.6999999999998"/>
    <n v="0.44999999999999996"/>
    <x v="2"/>
    <x v="115"/>
  </r>
  <r>
    <x v="2"/>
    <n v="1185732"/>
    <x v="237"/>
    <x v="0"/>
    <x v="47"/>
    <x v="49"/>
    <x v="1"/>
    <n v="37"/>
    <x v="222"/>
    <x v="2831"/>
    <n v="732.6"/>
    <n v="0.44"/>
    <x v="2"/>
    <x v="117"/>
  </r>
  <r>
    <x v="2"/>
    <n v="1185732"/>
    <x v="237"/>
    <x v="0"/>
    <x v="47"/>
    <x v="49"/>
    <x v="2"/>
    <n v="29"/>
    <x v="207"/>
    <x v="1605"/>
    <n v="416.15"/>
    <n v="0.35"/>
    <x v="2"/>
    <x v="116"/>
  </r>
  <r>
    <x v="2"/>
    <n v="1185732"/>
    <x v="237"/>
    <x v="0"/>
    <x v="47"/>
    <x v="49"/>
    <x v="3"/>
    <n v="32"/>
    <x v="191"/>
    <x v="2514"/>
    <n v="436.8"/>
    <n v="0.39"/>
    <x v="2"/>
    <x v="114"/>
  </r>
  <r>
    <x v="2"/>
    <n v="1185732"/>
    <x v="237"/>
    <x v="0"/>
    <x v="47"/>
    <x v="49"/>
    <x v="4"/>
    <n v="49"/>
    <x v="204"/>
    <x v="2649"/>
    <n v="614.46"/>
    <n v="0.38"/>
    <x v="2"/>
    <x v="98"/>
  </r>
  <r>
    <x v="2"/>
    <n v="1185732"/>
    <x v="237"/>
    <x v="0"/>
    <x v="47"/>
    <x v="49"/>
    <x v="5"/>
    <n v="39"/>
    <x v="170"/>
    <x v="2832"/>
    <n v="1424.28"/>
    <n v="0.44"/>
    <x v="2"/>
    <x v="93"/>
  </r>
  <r>
    <x v="2"/>
    <n v="1185732"/>
    <x v="266"/>
    <x v="0"/>
    <x v="47"/>
    <x v="49"/>
    <x v="0"/>
    <n v="53"/>
    <x v="285"/>
    <x v="2833"/>
    <n v="2939.91"/>
    <n v="0.43"/>
    <x v="2"/>
    <x v="102"/>
  </r>
  <r>
    <x v="2"/>
    <n v="1185732"/>
    <x v="266"/>
    <x v="0"/>
    <x v="47"/>
    <x v="49"/>
    <x v="1"/>
    <n v="47"/>
    <x v="190"/>
    <x v="2597"/>
    <n v="1091.3399999999999"/>
    <n v="0.43"/>
    <x v="2"/>
    <x v="85"/>
  </r>
  <r>
    <x v="2"/>
    <n v="1185732"/>
    <x v="266"/>
    <x v="0"/>
    <x v="47"/>
    <x v="49"/>
    <x v="2"/>
    <n v="41"/>
    <x v="195"/>
    <x v="1047"/>
    <n v="918.40000000000009"/>
    <n v="0.4"/>
    <x v="2"/>
    <x v="87"/>
  </r>
  <r>
    <x v="2"/>
    <n v="1185732"/>
    <x v="266"/>
    <x v="0"/>
    <x v="47"/>
    <x v="49"/>
    <x v="3"/>
    <n v="44"/>
    <x v="172"/>
    <x v="1132"/>
    <n v="806.52"/>
    <n v="0.39"/>
    <x v="2"/>
    <x v="90"/>
  </r>
  <r>
    <x v="2"/>
    <n v="1185732"/>
    <x v="266"/>
    <x v="0"/>
    <x v="47"/>
    <x v="49"/>
    <x v="4"/>
    <n v="50"/>
    <x v="190"/>
    <x v="1147"/>
    <n v="1026"/>
    <n v="0.38"/>
    <x v="2"/>
    <x v="100"/>
  </r>
  <r>
    <x v="2"/>
    <n v="1185732"/>
    <x v="266"/>
    <x v="0"/>
    <x v="47"/>
    <x v="49"/>
    <x v="5"/>
    <n v="55"/>
    <x v="246"/>
    <x v="2834"/>
    <n v="1984.3999999999999"/>
    <n v="0.41"/>
    <x v="2"/>
    <x v="88"/>
  </r>
  <r>
    <x v="2"/>
    <n v="1185732"/>
    <x v="299"/>
    <x v="0"/>
    <x v="47"/>
    <x v="49"/>
    <x v="0"/>
    <n v="51"/>
    <x v="155"/>
    <x v="2835"/>
    <n v="3320.1"/>
    <n v="0.42"/>
    <x v="2"/>
    <x v="109"/>
  </r>
  <r>
    <x v="2"/>
    <n v="1185732"/>
    <x v="299"/>
    <x v="0"/>
    <x v="47"/>
    <x v="49"/>
    <x v="1"/>
    <n v="47"/>
    <x v="198"/>
    <x v="2707"/>
    <n v="1855.56"/>
    <n v="0.42"/>
    <x v="2"/>
    <x v="85"/>
  </r>
  <r>
    <x v="2"/>
    <n v="1185732"/>
    <x v="299"/>
    <x v="0"/>
    <x v="47"/>
    <x v="49"/>
    <x v="2"/>
    <n v="42"/>
    <x v="181"/>
    <x v="2062"/>
    <n v="1028.1599999999999"/>
    <n v="0.36"/>
    <x v="2"/>
    <x v="119"/>
  </r>
  <r>
    <x v="2"/>
    <n v="1185732"/>
    <x v="299"/>
    <x v="0"/>
    <x v="47"/>
    <x v="49"/>
    <x v="3"/>
    <n v="41"/>
    <x v="188"/>
    <x v="2759"/>
    <n v="932.74999999999989"/>
    <n v="0.35"/>
    <x v="2"/>
    <x v="87"/>
  </r>
  <r>
    <x v="2"/>
    <n v="1185732"/>
    <x v="299"/>
    <x v="0"/>
    <x v="47"/>
    <x v="49"/>
    <x v="4"/>
    <n v="51"/>
    <x v="229"/>
    <x v="1151"/>
    <n v="1143.42"/>
    <n v="0.38"/>
    <x v="2"/>
    <x v="109"/>
  </r>
  <r>
    <x v="2"/>
    <n v="1185732"/>
    <x v="299"/>
    <x v="0"/>
    <x v="47"/>
    <x v="49"/>
    <x v="5"/>
    <n v="54"/>
    <x v="253"/>
    <x v="1828"/>
    <n v="2181.6"/>
    <n v="0.4"/>
    <x v="2"/>
    <x v="99"/>
  </r>
  <r>
    <x v="2"/>
    <n v="1185732"/>
    <x v="327"/>
    <x v="0"/>
    <x v="47"/>
    <x v="49"/>
    <x v="0"/>
    <n v="52"/>
    <x v="42"/>
    <x v="1216"/>
    <n v="3276"/>
    <n v="0.42"/>
    <x v="2"/>
    <x v="107"/>
  </r>
  <r>
    <x v="2"/>
    <n v="1185732"/>
    <x v="327"/>
    <x v="0"/>
    <x v="47"/>
    <x v="49"/>
    <x v="1"/>
    <n v="49"/>
    <x v="193"/>
    <x v="2699"/>
    <n v="2212.35"/>
    <n v="0.43"/>
    <x v="2"/>
    <x v="98"/>
  </r>
  <r>
    <x v="2"/>
    <n v="1185732"/>
    <x v="327"/>
    <x v="0"/>
    <x v="47"/>
    <x v="49"/>
    <x v="2"/>
    <n v="41"/>
    <x v="169"/>
    <x v="986"/>
    <n v="1168.0899999999999"/>
    <n v="0.37"/>
    <x v="2"/>
    <x v="87"/>
  </r>
  <r>
    <x v="2"/>
    <n v="1185732"/>
    <x v="327"/>
    <x v="0"/>
    <x v="47"/>
    <x v="49"/>
    <x v="3"/>
    <n v="44"/>
    <x v="195"/>
    <x v="1173"/>
    <n v="887.04"/>
    <n v="0.36"/>
    <x v="2"/>
    <x v="90"/>
  </r>
  <r>
    <x v="2"/>
    <n v="1185732"/>
    <x v="327"/>
    <x v="0"/>
    <x v="47"/>
    <x v="49"/>
    <x v="4"/>
    <n v="53"/>
    <x v="181"/>
    <x v="1746"/>
    <n v="1405.56"/>
    <n v="0.39"/>
    <x v="2"/>
    <x v="102"/>
  </r>
  <r>
    <x v="2"/>
    <n v="1185732"/>
    <x v="327"/>
    <x v="0"/>
    <x v="47"/>
    <x v="49"/>
    <x v="5"/>
    <n v="55"/>
    <x v="209"/>
    <x v="1505"/>
    <n v="2956.7999999999997"/>
    <n v="0.42"/>
    <x v="2"/>
    <x v="88"/>
  </r>
  <r>
    <x v="2"/>
    <n v="1185732"/>
    <x v="359"/>
    <x v="0"/>
    <x v="47"/>
    <x v="49"/>
    <x v="0"/>
    <n v="50"/>
    <x v="147"/>
    <x v="2836"/>
    <n v="3542"/>
    <n v="0.44"/>
    <x v="2"/>
    <x v="100"/>
  </r>
  <r>
    <x v="2"/>
    <n v="1185732"/>
    <x v="359"/>
    <x v="0"/>
    <x v="47"/>
    <x v="49"/>
    <x v="1"/>
    <n v="47"/>
    <x v="246"/>
    <x v="1771"/>
    <n v="1695.76"/>
    <n v="0.41"/>
    <x v="2"/>
    <x v="85"/>
  </r>
  <r>
    <x v="2"/>
    <n v="1185732"/>
    <x v="359"/>
    <x v="0"/>
    <x v="47"/>
    <x v="49"/>
    <x v="2"/>
    <n v="42"/>
    <x v="173"/>
    <x v="2606"/>
    <n v="1014.3"/>
    <n v="0.35"/>
    <x v="2"/>
    <x v="119"/>
  </r>
  <r>
    <x v="2"/>
    <n v="1185732"/>
    <x v="359"/>
    <x v="0"/>
    <x v="47"/>
    <x v="49"/>
    <x v="3"/>
    <n v="42"/>
    <x v="175"/>
    <x v="1593"/>
    <n v="771.12"/>
    <n v="0.36"/>
    <x v="2"/>
    <x v="119"/>
  </r>
  <r>
    <x v="2"/>
    <n v="1185732"/>
    <x v="359"/>
    <x v="0"/>
    <x v="47"/>
    <x v="49"/>
    <x v="4"/>
    <n v="50"/>
    <x v="178"/>
    <x v="995"/>
    <n v="814"/>
    <n v="0.37"/>
    <x v="2"/>
    <x v="100"/>
  </r>
  <r>
    <x v="2"/>
    <n v="1185732"/>
    <x v="359"/>
    <x v="0"/>
    <x v="47"/>
    <x v="49"/>
    <x v="5"/>
    <n v="58"/>
    <x v="250"/>
    <x v="1064"/>
    <n v="2375.1"/>
    <n v="0.44999999999999996"/>
    <x v="2"/>
    <x v="91"/>
  </r>
  <r>
    <x v="2"/>
    <n v="1185732"/>
    <x v="389"/>
    <x v="0"/>
    <x v="47"/>
    <x v="49"/>
    <x v="0"/>
    <n v="53"/>
    <x v="192"/>
    <x v="1099"/>
    <n v="3005.1"/>
    <n v="0.42"/>
    <x v="2"/>
    <x v="102"/>
  </r>
  <r>
    <x v="2"/>
    <n v="1185732"/>
    <x v="389"/>
    <x v="0"/>
    <x v="47"/>
    <x v="49"/>
    <x v="1"/>
    <n v="49"/>
    <x v="184"/>
    <x v="2837"/>
    <n v="1234.8000000000002"/>
    <n v="0.4"/>
    <x v="2"/>
    <x v="98"/>
  </r>
  <r>
    <x v="2"/>
    <n v="1185732"/>
    <x v="389"/>
    <x v="0"/>
    <x v="47"/>
    <x v="49"/>
    <x v="2"/>
    <n v="41"/>
    <x v="203"/>
    <x v="2838"/>
    <n v="591.63"/>
    <n v="0.37"/>
    <x v="2"/>
    <x v="87"/>
  </r>
  <r>
    <x v="2"/>
    <n v="1185732"/>
    <x v="389"/>
    <x v="0"/>
    <x v="47"/>
    <x v="49"/>
    <x v="3"/>
    <n v="42"/>
    <x v="218"/>
    <x v="1005"/>
    <n v="604.80000000000007"/>
    <n v="0.4"/>
    <x v="2"/>
    <x v="119"/>
  </r>
  <r>
    <x v="2"/>
    <n v="1185732"/>
    <x v="389"/>
    <x v="0"/>
    <x v="47"/>
    <x v="49"/>
    <x v="4"/>
    <n v="52"/>
    <x v="171"/>
    <x v="1459"/>
    <n v="636.48"/>
    <n v="0.36"/>
    <x v="2"/>
    <x v="107"/>
  </r>
  <r>
    <x v="2"/>
    <n v="1185732"/>
    <x v="389"/>
    <x v="0"/>
    <x v="47"/>
    <x v="49"/>
    <x v="5"/>
    <n v="57"/>
    <x v="184"/>
    <x v="1626"/>
    <n v="1615.9499999999998"/>
    <n v="0.44999999999999996"/>
    <x v="2"/>
    <x v="126"/>
  </r>
  <r>
    <x v="2"/>
    <n v="1185732"/>
    <x v="421"/>
    <x v="0"/>
    <x v="47"/>
    <x v="49"/>
    <x v="0"/>
    <n v="57"/>
    <x v="196"/>
    <x v="2485"/>
    <n v="3077.9999999999995"/>
    <n v="0.44999999999999996"/>
    <x v="2"/>
    <x v="126"/>
  </r>
  <r>
    <x v="2"/>
    <n v="1185732"/>
    <x v="421"/>
    <x v="0"/>
    <x v="47"/>
    <x v="49"/>
    <x v="1"/>
    <n v="53"/>
    <x v="195"/>
    <x v="2839"/>
    <n v="1335.6"/>
    <n v="0.44999999999999996"/>
    <x v="2"/>
    <x v="102"/>
  </r>
  <r>
    <x v="2"/>
    <n v="1185732"/>
    <x v="421"/>
    <x v="0"/>
    <x v="47"/>
    <x v="49"/>
    <x v="2"/>
    <n v="53"/>
    <x v="171"/>
    <x v="2840"/>
    <n v="630.69999999999993"/>
    <n v="0.35"/>
    <x v="2"/>
    <x v="102"/>
  </r>
  <r>
    <x v="2"/>
    <n v="1185732"/>
    <x v="421"/>
    <x v="0"/>
    <x v="47"/>
    <x v="49"/>
    <x v="3"/>
    <n v="54"/>
    <x v="234"/>
    <x v="2841"/>
    <n v="554.04"/>
    <n v="0.38"/>
    <x v="2"/>
    <x v="99"/>
  </r>
  <r>
    <x v="2"/>
    <n v="1185732"/>
    <x v="421"/>
    <x v="0"/>
    <x v="47"/>
    <x v="49"/>
    <x v="4"/>
    <n v="62"/>
    <x v="234"/>
    <x v="2210"/>
    <n v="585.9"/>
    <n v="0.35"/>
    <x v="2"/>
    <x v="104"/>
  </r>
  <r>
    <x v="5"/>
    <n v="1185732"/>
    <x v="421"/>
    <x v="0"/>
    <x v="47"/>
    <x v="49"/>
    <x v="5"/>
    <n v="66"/>
    <x v="188"/>
    <x v="2037"/>
    <n v="1887.6"/>
    <n v="0.44"/>
    <x v="2"/>
    <x v="108"/>
  </r>
  <r>
    <x v="5"/>
    <n v="1185732"/>
    <x v="451"/>
    <x v="0"/>
    <x v="47"/>
    <x v="49"/>
    <x v="0"/>
    <n v="62"/>
    <x v="161"/>
    <x v="1340"/>
    <n v="3012.58"/>
    <n v="0.43"/>
    <x v="2"/>
    <x v="104"/>
  </r>
  <r>
    <x v="5"/>
    <n v="1185732"/>
    <x v="451"/>
    <x v="0"/>
    <x v="47"/>
    <x v="49"/>
    <x v="1"/>
    <n v="52"/>
    <x v="228"/>
    <x v="2809"/>
    <n v="2059.1999999999998"/>
    <n v="0.44"/>
    <x v="2"/>
    <x v="107"/>
  </r>
  <r>
    <x v="5"/>
    <n v="1185732"/>
    <x v="451"/>
    <x v="0"/>
    <x v="47"/>
    <x v="49"/>
    <x v="2"/>
    <n v="50"/>
    <x v="170"/>
    <x v="1810"/>
    <n v="1494"/>
    <n v="0.36"/>
    <x v="2"/>
    <x v="100"/>
  </r>
  <r>
    <x v="5"/>
    <n v="1185732"/>
    <x v="451"/>
    <x v="0"/>
    <x v="47"/>
    <x v="49"/>
    <x v="3"/>
    <n v="51"/>
    <x v="232"/>
    <x v="2807"/>
    <n v="1591.2"/>
    <n v="0.39"/>
    <x v="2"/>
    <x v="109"/>
  </r>
  <r>
    <x v="5"/>
    <n v="1185732"/>
    <x v="451"/>
    <x v="0"/>
    <x v="47"/>
    <x v="49"/>
    <x v="4"/>
    <n v="63"/>
    <x v="227"/>
    <x v="1692"/>
    <n v="1675.8"/>
    <n v="0.38"/>
    <x v="2"/>
    <x v="121"/>
  </r>
  <r>
    <x v="5"/>
    <n v="1185732"/>
    <x v="451"/>
    <x v="0"/>
    <x v="47"/>
    <x v="49"/>
    <x v="5"/>
    <n v="64"/>
    <x v="230"/>
    <x v="1154"/>
    <n v="2822.3999999999996"/>
    <n v="0.44999999999999996"/>
    <x v="2"/>
    <x v="101"/>
  </r>
  <r>
    <x v="5"/>
    <n v="1185732"/>
    <x v="480"/>
    <x v="0"/>
    <x v="47"/>
    <x v="49"/>
    <x v="0"/>
    <n v="64"/>
    <x v="42"/>
    <x v="1234"/>
    <n v="3935.9999999999995"/>
    <n v="0.41"/>
    <x v="2"/>
    <x v="101"/>
  </r>
  <r>
    <x v="5"/>
    <n v="1185732"/>
    <x v="480"/>
    <x v="0"/>
    <x v="47"/>
    <x v="49"/>
    <x v="1"/>
    <n v="53"/>
    <x v="193"/>
    <x v="2842"/>
    <n v="2226"/>
    <n v="0.4"/>
    <x v="2"/>
    <x v="102"/>
  </r>
  <r>
    <x v="5"/>
    <n v="1185732"/>
    <x v="480"/>
    <x v="0"/>
    <x v="47"/>
    <x v="49"/>
    <x v="2"/>
    <n v="51"/>
    <x v="230"/>
    <x v="1123"/>
    <n v="1949.22"/>
    <n v="0.39"/>
    <x v="2"/>
    <x v="109"/>
  </r>
  <r>
    <x v="5"/>
    <n v="1185732"/>
    <x v="480"/>
    <x v="0"/>
    <x v="47"/>
    <x v="49"/>
    <x v="3"/>
    <n v="52"/>
    <x v="41"/>
    <x v="1042"/>
    <n v="1482"/>
    <n v="0.38"/>
    <x v="2"/>
    <x v="107"/>
  </r>
  <r>
    <x v="5"/>
    <n v="1185732"/>
    <x v="480"/>
    <x v="0"/>
    <x v="47"/>
    <x v="49"/>
    <x v="4"/>
    <n v="62"/>
    <x v="199"/>
    <x v="1496"/>
    <n v="2031.1200000000001"/>
    <n v="0.39"/>
    <x v="2"/>
    <x v="104"/>
  </r>
  <r>
    <x v="5"/>
    <n v="1185732"/>
    <x v="480"/>
    <x v="0"/>
    <x v="47"/>
    <x v="49"/>
    <x v="5"/>
    <n v="65"/>
    <x v="205"/>
    <x v="2843"/>
    <n v="3203.2"/>
    <n v="0.44"/>
    <x v="2"/>
    <x v="124"/>
  </r>
  <r>
    <x v="5"/>
    <n v="1185732"/>
    <x v="178"/>
    <x v="0"/>
    <x v="47"/>
    <x v="49"/>
    <x v="0"/>
    <n v="44"/>
    <x v="152"/>
    <x v="2844"/>
    <n v="3678.4"/>
    <n v="0.55000000000000004"/>
    <x v="2"/>
    <x v="90"/>
  </r>
  <r>
    <x v="5"/>
    <n v="1185732"/>
    <x v="178"/>
    <x v="0"/>
    <x v="47"/>
    <x v="49"/>
    <x v="1"/>
    <n v="42"/>
    <x v="198"/>
    <x v="2529"/>
    <n v="2368.7999999999997"/>
    <n v="0.6"/>
    <x v="2"/>
    <x v="119"/>
  </r>
  <r>
    <x v="5"/>
    <n v="1185732"/>
    <x v="178"/>
    <x v="0"/>
    <x v="47"/>
    <x v="49"/>
    <x v="2"/>
    <n v="32"/>
    <x v="250"/>
    <x v="1651"/>
    <n v="1310.3999999999999"/>
    <n v="0.44999999999999996"/>
    <x v="2"/>
    <x v="114"/>
  </r>
  <r>
    <x v="5"/>
    <n v="1185732"/>
    <x v="178"/>
    <x v="0"/>
    <x v="47"/>
    <x v="49"/>
    <x v="3"/>
    <n v="39"/>
    <x v="178"/>
    <x v="2819"/>
    <n v="840.84"/>
    <n v="0.49"/>
    <x v="2"/>
    <x v="93"/>
  </r>
  <r>
    <x v="5"/>
    <n v="1185732"/>
    <x v="178"/>
    <x v="0"/>
    <x v="47"/>
    <x v="49"/>
    <x v="4"/>
    <n v="52"/>
    <x v="181"/>
    <x v="1625"/>
    <n v="1661.9199999999998"/>
    <n v="0.47"/>
    <x v="2"/>
    <x v="107"/>
  </r>
  <r>
    <x v="5"/>
    <n v="1185732"/>
    <x v="178"/>
    <x v="0"/>
    <x v="47"/>
    <x v="49"/>
    <x v="5"/>
    <n v="44"/>
    <x v="230"/>
    <x v="1466"/>
    <n v="2199.12"/>
    <n v="0.51"/>
    <x v="2"/>
    <x v="90"/>
  </r>
  <r>
    <x v="5"/>
    <n v="1185732"/>
    <x v="207"/>
    <x v="0"/>
    <x v="47"/>
    <x v="49"/>
    <x v="0"/>
    <n v="41"/>
    <x v="212"/>
    <x v="2221"/>
    <n v="3834.32"/>
    <n v="0.56000000000000005"/>
    <x v="2"/>
    <x v="87"/>
  </r>
  <r>
    <x v="5"/>
    <n v="1185732"/>
    <x v="207"/>
    <x v="0"/>
    <x v="47"/>
    <x v="49"/>
    <x v="1"/>
    <n v="44"/>
    <x v="176"/>
    <x v="1727"/>
    <n v="1610.3999999999999"/>
    <n v="0.6"/>
    <x v="2"/>
    <x v="90"/>
  </r>
  <r>
    <x v="5"/>
    <n v="1185732"/>
    <x v="207"/>
    <x v="0"/>
    <x v="47"/>
    <x v="49"/>
    <x v="2"/>
    <n v="33"/>
    <x v="238"/>
    <x v="2069"/>
    <n v="1221"/>
    <n v="0.5"/>
    <x v="2"/>
    <x v="112"/>
  </r>
  <r>
    <x v="5"/>
    <n v="1185732"/>
    <x v="207"/>
    <x v="0"/>
    <x v="48"/>
    <x v="50"/>
    <x v="3"/>
    <n v="36"/>
    <x v="222"/>
    <x v="2591"/>
    <n v="745.19999999999993"/>
    <n v="0.45999999999999996"/>
    <x v="2"/>
    <x v="86"/>
  </r>
  <r>
    <x v="5"/>
    <n v="1185732"/>
    <x v="207"/>
    <x v="0"/>
    <x v="48"/>
    <x v="50"/>
    <x v="4"/>
    <n v="54"/>
    <x v="184"/>
    <x v="2372"/>
    <n v="1701"/>
    <n v="0.5"/>
    <x v="2"/>
    <x v="99"/>
  </r>
  <r>
    <x v="5"/>
    <n v="1185732"/>
    <x v="207"/>
    <x v="0"/>
    <x v="48"/>
    <x v="50"/>
    <x v="5"/>
    <n v="43"/>
    <x v="211"/>
    <x v="2228"/>
    <n v="1973.7"/>
    <n v="0.54"/>
    <x v="2"/>
    <x v="94"/>
  </r>
  <r>
    <x v="5"/>
    <n v="1185732"/>
    <x v="215"/>
    <x v="0"/>
    <x v="48"/>
    <x v="50"/>
    <x v="0"/>
    <n v="44"/>
    <x v="213"/>
    <x v="1315"/>
    <n v="3748.7999999999997"/>
    <n v="0.6"/>
    <x v="2"/>
    <x v="90"/>
  </r>
  <r>
    <x v="5"/>
    <n v="1185732"/>
    <x v="215"/>
    <x v="0"/>
    <x v="48"/>
    <x v="50"/>
    <x v="1"/>
    <n v="42"/>
    <x v="227"/>
    <x v="1454"/>
    <n v="1675.8000000000002"/>
    <n v="0.57000000000000006"/>
    <x v="2"/>
    <x v="119"/>
  </r>
  <r>
    <x v="5"/>
    <n v="1185732"/>
    <x v="215"/>
    <x v="0"/>
    <x v="48"/>
    <x v="50"/>
    <x v="2"/>
    <n v="34"/>
    <x v="169"/>
    <x v="2845"/>
    <n v="1282.82"/>
    <n v="0.49"/>
    <x v="2"/>
    <x v="111"/>
  </r>
  <r>
    <x v="5"/>
    <n v="1185732"/>
    <x v="215"/>
    <x v="0"/>
    <x v="48"/>
    <x v="50"/>
    <x v="3"/>
    <n v="36"/>
    <x v="183"/>
    <x v="1457"/>
    <n v="670.31999999999994"/>
    <n v="0.49"/>
    <x v="2"/>
    <x v="86"/>
  </r>
  <r>
    <x v="5"/>
    <n v="1185732"/>
    <x v="215"/>
    <x v="0"/>
    <x v="48"/>
    <x v="50"/>
    <x v="4"/>
    <n v="51"/>
    <x v="172"/>
    <x v="2846"/>
    <n v="1174.53"/>
    <n v="0.49"/>
    <x v="2"/>
    <x v="109"/>
  </r>
  <r>
    <x v="5"/>
    <n v="1185732"/>
    <x v="215"/>
    <x v="0"/>
    <x v="48"/>
    <x v="50"/>
    <x v="5"/>
    <n v="41"/>
    <x v="232"/>
    <x v="2847"/>
    <n v="1803.9999999999998"/>
    <n v="0.54999999999999993"/>
    <x v="2"/>
    <x v="87"/>
  </r>
  <r>
    <x v="5"/>
    <n v="1185732"/>
    <x v="234"/>
    <x v="0"/>
    <x v="48"/>
    <x v="50"/>
    <x v="0"/>
    <n v="41"/>
    <x v="251"/>
    <x v="2848"/>
    <n v="3145.5200000000004"/>
    <n v="0.56000000000000005"/>
    <x v="2"/>
    <x v="87"/>
  </r>
  <r>
    <x v="5"/>
    <n v="1185732"/>
    <x v="234"/>
    <x v="0"/>
    <x v="48"/>
    <x v="50"/>
    <x v="1"/>
    <n v="43"/>
    <x v="195"/>
    <x v="1768"/>
    <n v="1396.64"/>
    <n v="0.58000000000000007"/>
    <x v="2"/>
    <x v="94"/>
  </r>
  <r>
    <x v="5"/>
    <n v="1185732"/>
    <x v="234"/>
    <x v="0"/>
    <x v="48"/>
    <x v="50"/>
    <x v="2"/>
    <n v="32"/>
    <x v="188"/>
    <x v="1413"/>
    <n v="1040"/>
    <n v="0.5"/>
    <x v="2"/>
    <x v="114"/>
  </r>
  <r>
    <x v="5"/>
    <n v="1185732"/>
    <x v="234"/>
    <x v="0"/>
    <x v="48"/>
    <x v="50"/>
    <x v="3"/>
    <n v="36"/>
    <x v="178"/>
    <x v="1034"/>
    <n v="792"/>
    <n v="0.5"/>
    <x v="2"/>
    <x v="86"/>
  </r>
  <r>
    <x v="5"/>
    <n v="1185732"/>
    <x v="234"/>
    <x v="0"/>
    <x v="48"/>
    <x v="50"/>
    <x v="4"/>
    <n v="51"/>
    <x v="183"/>
    <x v="1440"/>
    <n v="891.4799999999999"/>
    <n v="0.45999999999999996"/>
    <x v="2"/>
    <x v="109"/>
  </r>
  <r>
    <x v="5"/>
    <n v="1185732"/>
    <x v="234"/>
    <x v="0"/>
    <x v="48"/>
    <x v="50"/>
    <x v="5"/>
    <n v="44"/>
    <x v="228"/>
    <x v="2849"/>
    <n v="2019.6000000000001"/>
    <n v="0.51"/>
    <x v="2"/>
    <x v="90"/>
  </r>
  <r>
    <x v="5"/>
    <n v="1185732"/>
    <x v="263"/>
    <x v="0"/>
    <x v="48"/>
    <x v="50"/>
    <x v="0"/>
    <n v="55"/>
    <x v="125"/>
    <x v="2850"/>
    <n v="4827.9000000000005"/>
    <n v="0.57000000000000006"/>
    <x v="2"/>
    <x v="88"/>
  </r>
  <r>
    <x v="5"/>
    <n v="1185732"/>
    <x v="263"/>
    <x v="0"/>
    <x v="48"/>
    <x v="50"/>
    <x v="1"/>
    <n v="54"/>
    <x v="232"/>
    <x v="1069"/>
    <n v="2419.2000000000003"/>
    <n v="0.56000000000000005"/>
    <x v="2"/>
    <x v="99"/>
  </r>
  <r>
    <x v="5"/>
    <n v="1185732"/>
    <x v="263"/>
    <x v="0"/>
    <x v="48"/>
    <x v="50"/>
    <x v="2"/>
    <n v="49"/>
    <x v="41"/>
    <x v="1038"/>
    <n v="1690.4999999999998"/>
    <n v="0.45999999999999996"/>
    <x v="2"/>
    <x v="98"/>
  </r>
  <r>
    <x v="5"/>
    <n v="1185732"/>
    <x v="263"/>
    <x v="0"/>
    <x v="48"/>
    <x v="50"/>
    <x v="3"/>
    <n v="46"/>
    <x v="188"/>
    <x v="1044"/>
    <n v="1405.3"/>
    <n v="0.47"/>
    <x v="2"/>
    <x v="89"/>
  </r>
  <r>
    <x v="5"/>
    <n v="1185732"/>
    <x v="263"/>
    <x v="0"/>
    <x v="48"/>
    <x v="50"/>
    <x v="4"/>
    <n v="55"/>
    <x v="249"/>
    <x v="2849"/>
    <n v="1861.1999999999998"/>
    <n v="0.47"/>
    <x v="2"/>
    <x v="88"/>
  </r>
  <r>
    <x v="5"/>
    <n v="1185732"/>
    <x v="263"/>
    <x v="0"/>
    <x v="48"/>
    <x v="50"/>
    <x v="5"/>
    <n v="60"/>
    <x v="196"/>
    <x v="1644"/>
    <n v="3744"/>
    <n v="0.52"/>
    <x v="2"/>
    <x v="106"/>
  </r>
  <r>
    <x v="5"/>
    <n v="1185732"/>
    <x v="296"/>
    <x v="0"/>
    <x v="48"/>
    <x v="50"/>
    <x v="0"/>
    <n v="58"/>
    <x v="134"/>
    <x v="972"/>
    <n v="5483.3200000000006"/>
    <n v="0.58000000000000007"/>
    <x v="2"/>
    <x v="91"/>
  </r>
  <r>
    <x v="5"/>
    <n v="1185732"/>
    <x v="296"/>
    <x v="0"/>
    <x v="48"/>
    <x v="50"/>
    <x v="1"/>
    <n v="53"/>
    <x v="210"/>
    <x v="2851"/>
    <n v="3627.3200000000006"/>
    <n v="0.59000000000000008"/>
    <x v="2"/>
    <x v="102"/>
  </r>
  <r>
    <x v="5"/>
    <n v="1185732"/>
    <x v="296"/>
    <x v="0"/>
    <x v="48"/>
    <x v="50"/>
    <x v="2"/>
    <n v="45"/>
    <x v="194"/>
    <x v="1994"/>
    <n v="1713.1499999999999"/>
    <n v="0.47"/>
    <x v="2"/>
    <x v="96"/>
  </r>
  <r>
    <x v="5"/>
    <n v="1185732"/>
    <x v="296"/>
    <x v="0"/>
    <x v="48"/>
    <x v="50"/>
    <x v="3"/>
    <n v="47"/>
    <x v="228"/>
    <x v="2652"/>
    <n v="1903.4999999999998"/>
    <n v="0.44999999999999996"/>
    <x v="2"/>
    <x v="85"/>
  </r>
  <r>
    <x v="5"/>
    <n v="1185732"/>
    <x v="296"/>
    <x v="0"/>
    <x v="48"/>
    <x v="50"/>
    <x v="4"/>
    <n v="58"/>
    <x v="194"/>
    <x v="2234"/>
    <n v="2349"/>
    <n v="0.5"/>
    <x v="2"/>
    <x v="91"/>
  </r>
  <r>
    <x v="5"/>
    <n v="1185732"/>
    <x v="296"/>
    <x v="0"/>
    <x v="48"/>
    <x v="50"/>
    <x v="5"/>
    <n v="62"/>
    <x v="236"/>
    <x v="2852"/>
    <n v="3772.08"/>
    <n v="0.52"/>
    <x v="2"/>
    <x v="104"/>
  </r>
  <r>
    <x v="5"/>
    <n v="1185732"/>
    <x v="324"/>
    <x v="0"/>
    <x v="48"/>
    <x v="50"/>
    <x v="0"/>
    <n v="54"/>
    <x v="131"/>
    <x v="753"/>
    <n v="5601.9600000000009"/>
    <n v="0.57000000000000006"/>
    <x v="2"/>
    <x v="99"/>
  </r>
  <r>
    <x v="5"/>
    <n v="1185732"/>
    <x v="324"/>
    <x v="0"/>
    <x v="48"/>
    <x v="50"/>
    <x v="1"/>
    <n v="51"/>
    <x v="202"/>
    <x v="2853"/>
    <n v="3284.4"/>
    <n v="0.56000000000000005"/>
    <x v="2"/>
    <x v="109"/>
  </r>
  <r>
    <x v="5"/>
    <n v="1185732"/>
    <x v="324"/>
    <x v="0"/>
    <x v="48"/>
    <x v="50"/>
    <x v="2"/>
    <n v="46"/>
    <x v="230"/>
    <x v="2052"/>
    <n v="2163.84"/>
    <n v="0.48"/>
    <x v="2"/>
    <x v="89"/>
  </r>
  <r>
    <x v="5"/>
    <n v="1185732"/>
    <x v="324"/>
    <x v="0"/>
    <x v="48"/>
    <x v="50"/>
    <x v="3"/>
    <n v="46"/>
    <x v="228"/>
    <x v="2854"/>
    <n v="2028.6"/>
    <n v="0.49"/>
    <x v="2"/>
    <x v="89"/>
  </r>
  <r>
    <x v="5"/>
    <n v="1185732"/>
    <x v="324"/>
    <x v="0"/>
    <x v="48"/>
    <x v="50"/>
    <x v="4"/>
    <n v="54"/>
    <x v="198"/>
    <x v="1197"/>
    <n v="2385.7199999999998"/>
    <n v="0.47"/>
    <x v="2"/>
    <x v="99"/>
  </r>
  <r>
    <x v="5"/>
    <n v="1185732"/>
    <x v="324"/>
    <x v="0"/>
    <x v="48"/>
    <x v="50"/>
    <x v="5"/>
    <n v="61"/>
    <x v="35"/>
    <x v="2855"/>
    <n v="3965"/>
    <n v="0.52"/>
    <x v="2"/>
    <x v="103"/>
  </r>
  <r>
    <x v="5"/>
    <n v="1185732"/>
    <x v="356"/>
    <x v="0"/>
    <x v="48"/>
    <x v="50"/>
    <x v="0"/>
    <n v="58"/>
    <x v="129"/>
    <x v="2856"/>
    <n v="6124.8"/>
    <n v="0.6"/>
    <x v="2"/>
    <x v="91"/>
  </r>
  <r>
    <x v="5"/>
    <n v="1185732"/>
    <x v="356"/>
    <x v="0"/>
    <x v="48"/>
    <x v="50"/>
    <x v="1"/>
    <n v="53"/>
    <x v="162"/>
    <x v="2857"/>
    <n v="3314.6200000000003"/>
    <n v="0.59000000000000008"/>
    <x v="2"/>
    <x v="102"/>
  </r>
  <r>
    <x v="5"/>
    <n v="1185732"/>
    <x v="356"/>
    <x v="0"/>
    <x v="48"/>
    <x v="50"/>
    <x v="2"/>
    <n v="48"/>
    <x v="193"/>
    <x v="1735"/>
    <n v="2318.3999999999996"/>
    <n v="0.45999999999999996"/>
    <x v="2"/>
    <x v="92"/>
  </r>
  <r>
    <x v="5"/>
    <n v="1185732"/>
    <x v="356"/>
    <x v="0"/>
    <x v="48"/>
    <x v="50"/>
    <x v="3"/>
    <n v="49"/>
    <x v="181"/>
    <x v="2165"/>
    <n v="1566.04"/>
    <n v="0.47"/>
    <x v="2"/>
    <x v="98"/>
  </r>
  <r>
    <x v="5"/>
    <n v="1185732"/>
    <x v="356"/>
    <x v="0"/>
    <x v="48"/>
    <x v="50"/>
    <x v="4"/>
    <n v="57"/>
    <x v="188"/>
    <x v="1075"/>
    <n v="1815.45"/>
    <n v="0.49"/>
    <x v="2"/>
    <x v="126"/>
  </r>
  <r>
    <x v="5"/>
    <n v="1185732"/>
    <x v="356"/>
    <x v="0"/>
    <x v="48"/>
    <x v="50"/>
    <x v="5"/>
    <n v="61"/>
    <x v="233"/>
    <x v="2858"/>
    <n v="3235.44"/>
    <n v="0.51"/>
    <x v="2"/>
    <x v="103"/>
  </r>
  <r>
    <x v="5"/>
    <n v="1185732"/>
    <x v="386"/>
    <x v="0"/>
    <x v="48"/>
    <x v="50"/>
    <x v="0"/>
    <n v="56"/>
    <x v="251"/>
    <x v="1876"/>
    <n v="4373.0400000000009"/>
    <n v="0.57000000000000006"/>
    <x v="2"/>
    <x v="97"/>
  </r>
  <r>
    <x v="5"/>
    <n v="1185732"/>
    <x v="386"/>
    <x v="0"/>
    <x v="48"/>
    <x v="50"/>
    <x v="1"/>
    <n v="50"/>
    <x v="211"/>
    <x v="1777"/>
    <n v="2550"/>
    <n v="0.6"/>
    <x v="2"/>
    <x v="100"/>
  </r>
  <r>
    <x v="5"/>
    <n v="1185732"/>
    <x v="386"/>
    <x v="0"/>
    <x v="48"/>
    <x v="50"/>
    <x v="2"/>
    <n v="46"/>
    <x v="195"/>
    <x v="1531"/>
    <n v="1288"/>
    <n v="0.5"/>
    <x v="2"/>
    <x v="89"/>
  </r>
  <r>
    <x v="5"/>
    <n v="1185732"/>
    <x v="386"/>
    <x v="0"/>
    <x v="48"/>
    <x v="50"/>
    <x v="3"/>
    <n v="45"/>
    <x v="239"/>
    <x v="1021"/>
    <n v="1146.5999999999999"/>
    <n v="0.49"/>
    <x v="2"/>
    <x v="96"/>
  </r>
  <r>
    <x v="5"/>
    <n v="1185732"/>
    <x v="386"/>
    <x v="0"/>
    <x v="48"/>
    <x v="50"/>
    <x v="4"/>
    <n v="58"/>
    <x v="50"/>
    <x v="2064"/>
    <n v="1363"/>
    <n v="0.47"/>
    <x v="2"/>
    <x v="91"/>
  </r>
  <r>
    <x v="5"/>
    <n v="1185732"/>
    <x v="386"/>
    <x v="0"/>
    <x v="48"/>
    <x v="50"/>
    <x v="5"/>
    <n v="59"/>
    <x v="252"/>
    <x v="2859"/>
    <n v="2531.1"/>
    <n v="0.54999999999999993"/>
    <x v="2"/>
    <x v="95"/>
  </r>
  <r>
    <x v="5"/>
    <n v="1185732"/>
    <x v="418"/>
    <x v="0"/>
    <x v="48"/>
    <x v="50"/>
    <x v="0"/>
    <n v="62"/>
    <x v="247"/>
    <x v="2860"/>
    <n v="4947.5999999999995"/>
    <n v="0.6"/>
    <x v="2"/>
    <x v="104"/>
  </r>
  <r>
    <x v="5"/>
    <n v="1185732"/>
    <x v="418"/>
    <x v="0"/>
    <x v="48"/>
    <x v="50"/>
    <x v="1"/>
    <n v="54"/>
    <x v="41"/>
    <x v="1156"/>
    <n v="2389.5000000000005"/>
    <n v="0.59000000000000008"/>
    <x v="2"/>
    <x v="99"/>
  </r>
  <r>
    <x v="5"/>
    <n v="1185732"/>
    <x v="418"/>
    <x v="0"/>
    <x v="48"/>
    <x v="50"/>
    <x v="2"/>
    <n v="59"/>
    <x v="190"/>
    <x v="1699"/>
    <n v="1593"/>
    <n v="0.5"/>
    <x v="2"/>
    <x v="95"/>
  </r>
  <r>
    <x v="5"/>
    <n v="1185732"/>
    <x v="418"/>
    <x v="0"/>
    <x v="48"/>
    <x v="50"/>
    <x v="3"/>
    <n v="55"/>
    <x v="219"/>
    <x v="1785"/>
    <n v="1214.3999999999999"/>
    <n v="0.48"/>
    <x v="2"/>
    <x v="88"/>
  </r>
  <r>
    <x v="5"/>
    <n v="1185732"/>
    <x v="418"/>
    <x v="0"/>
    <x v="48"/>
    <x v="50"/>
    <x v="4"/>
    <n v="66"/>
    <x v="175"/>
    <x v="2861"/>
    <n v="1615.6799999999998"/>
    <n v="0.48"/>
    <x v="2"/>
    <x v="108"/>
  </r>
  <r>
    <x v="3"/>
    <n v="1185732"/>
    <x v="418"/>
    <x v="0"/>
    <x v="48"/>
    <x v="50"/>
    <x v="5"/>
    <n v="71"/>
    <x v="194"/>
    <x v="2862"/>
    <n v="3048.03"/>
    <n v="0.53"/>
    <x v="2"/>
    <x v="132"/>
  </r>
  <r>
    <x v="3"/>
    <n v="1185732"/>
    <x v="448"/>
    <x v="0"/>
    <x v="48"/>
    <x v="50"/>
    <x v="0"/>
    <n v="64"/>
    <x v="214"/>
    <x v="2017"/>
    <n v="4838.3999999999996"/>
    <n v="0.6"/>
    <x v="2"/>
    <x v="101"/>
  </r>
  <r>
    <x v="3"/>
    <n v="1185732"/>
    <x v="448"/>
    <x v="0"/>
    <x v="48"/>
    <x v="50"/>
    <x v="1"/>
    <n v="55"/>
    <x v="194"/>
    <x v="2863"/>
    <n v="2583.9"/>
    <n v="0.58000000000000007"/>
    <x v="2"/>
    <x v="88"/>
  </r>
  <r>
    <x v="3"/>
    <n v="1185732"/>
    <x v="448"/>
    <x v="0"/>
    <x v="48"/>
    <x v="50"/>
    <x v="2"/>
    <n v="57"/>
    <x v="294"/>
    <x v="2864"/>
    <n v="2626.56"/>
    <n v="0.48"/>
    <x v="2"/>
    <x v="126"/>
  </r>
  <r>
    <x v="5"/>
    <n v="1185732"/>
    <x v="448"/>
    <x v="0"/>
    <x v="48"/>
    <x v="50"/>
    <x v="3"/>
    <n v="55"/>
    <x v="41"/>
    <x v="1518"/>
    <n v="2062.5"/>
    <n v="0.5"/>
    <x v="2"/>
    <x v="88"/>
  </r>
  <r>
    <x v="5"/>
    <n v="1185732"/>
    <x v="448"/>
    <x v="0"/>
    <x v="48"/>
    <x v="50"/>
    <x v="4"/>
    <n v="67"/>
    <x v="232"/>
    <x v="2865"/>
    <n v="2680"/>
    <n v="0.5"/>
    <x v="2"/>
    <x v="125"/>
  </r>
  <r>
    <x v="5"/>
    <n v="1185732"/>
    <x v="448"/>
    <x v="0"/>
    <x v="48"/>
    <x v="50"/>
    <x v="5"/>
    <n v="70"/>
    <x v="198"/>
    <x v="1928"/>
    <n v="3487.4"/>
    <n v="0.53"/>
    <x v="2"/>
    <x v="162"/>
  </r>
  <r>
    <x v="5"/>
    <n v="1185732"/>
    <x v="477"/>
    <x v="0"/>
    <x v="48"/>
    <x v="50"/>
    <x v="0"/>
    <n v="64"/>
    <x v="137"/>
    <x v="1369"/>
    <n v="6451.2"/>
    <n v="0.6"/>
    <x v="2"/>
    <x v="101"/>
  </r>
  <r>
    <x v="5"/>
    <n v="1185732"/>
    <x v="477"/>
    <x v="0"/>
    <x v="48"/>
    <x v="50"/>
    <x v="1"/>
    <n v="55"/>
    <x v="38"/>
    <x v="2866"/>
    <n v="3025.0000000000005"/>
    <n v="0.55000000000000004"/>
    <x v="2"/>
    <x v="88"/>
  </r>
  <r>
    <x v="5"/>
    <n v="1185732"/>
    <x v="477"/>
    <x v="0"/>
    <x v="48"/>
    <x v="50"/>
    <x v="2"/>
    <n v="55"/>
    <x v="161"/>
    <x v="2796"/>
    <n v="2921.0499999999997"/>
    <n v="0.47"/>
    <x v="2"/>
    <x v="88"/>
  </r>
  <r>
    <x v="5"/>
    <n v="1185732"/>
    <x v="477"/>
    <x v="0"/>
    <x v="48"/>
    <x v="50"/>
    <x v="3"/>
    <n v="56"/>
    <x v="194"/>
    <x v="2332"/>
    <n v="2041.1999999999998"/>
    <n v="0.44999999999999996"/>
    <x v="2"/>
    <x v="97"/>
  </r>
  <r>
    <x v="5"/>
    <n v="1185732"/>
    <x v="477"/>
    <x v="0"/>
    <x v="48"/>
    <x v="50"/>
    <x v="4"/>
    <n v="67"/>
    <x v="194"/>
    <x v="2867"/>
    <n v="2604.96"/>
    <n v="0.48"/>
    <x v="2"/>
    <x v="125"/>
  </r>
  <r>
    <x v="5"/>
    <n v="1185732"/>
    <x v="477"/>
    <x v="0"/>
    <x v="48"/>
    <x v="50"/>
    <x v="5"/>
    <n v="68"/>
    <x v="162"/>
    <x v="2868"/>
    <n v="3748.1600000000003"/>
    <n v="0.52"/>
    <x v="2"/>
    <x v="105"/>
  </r>
  <r>
    <x v="5"/>
    <n v="1185732"/>
    <x v="185"/>
    <x v="0"/>
    <x v="48"/>
    <x v="50"/>
    <x v="0"/>
    <n v="49"/>
    <x v="165"/>
    <x v="1079"/>
    <n v="3530.4500000000003"/>
    <n v="0.55000000000000004"/>
    <x v="2"/>
    <x v="98"/>
  </r>
  <r>
    <x v="5"/>
    <n v="1185732"/>
    <x v="185"/>
    <x v="0"/>
    <x v="48"/>
    <x v="50"/>
    <x v="1"/>
    <n v="45"/>
    <x v="250"/>
    <x v="2092"/>
    <n v="2170.35"/>
    <n v="0.53"/>
    <x v="2"/>
    <x v="96"/>
  </r>
  <r>
    <x v="5"/>
    <n v="1185732"/>
    <x v="185"/>
    <x v="0"/>
    <x v="48"/>
    <x v="50"/>
    <x v="2"/>
    <n v="38"/>
    <x v="194"/>
    <x v="1068"/>
    <n v="1385.1"/>
    <n v="0.44999999999999996"/>
    <x v="2"/>
    <x v="115"/>
  </r>
  <r>
    <x v="5"/>
    <n v="1185732"/>
    <x v="185"/>
    <x v="0"/>
    <x v="48"/>
    <x v="50"/>
    <x v="3"/>
    <n v="43"/>
    <x v="219"/>
    <x v="2566"/>
    <n v="791.2"/>
    <n v="0.4"/>
    <x v="2"/>
    <x v="94"/>
  </r>
  <r>
    <x v="5"/>
    <n v="1185732"/>
    <x v="185"/>
    <x v="0"/>
    <x v="48"/>
    <x v="50"/>
    <x v="4"/>
    <n v="59"/>
    <x v="195"/>
    <x v="1316"/>
    <n v="1453.76"/>
    <n v="0.44"/>
    <x v="2"/>
    <x v="95"/>
  </r>
  <r>
    <x v="5"/>
    <n v="1185732"/>
    <x v="185"/>
    <x v="0"/>
    <x v="48"/>
    <x v="50"/>
    <x v="5"/>
    <n v="49"/>
    <x v="246"/>
    <x v="1466"/>
    <n v="1940.3999999999999"/>
    <n v="0.44999999999999996"/>
    <x v="2"/>
    <x v="98"/>
  </r>
  <r>
    <x v="5"/>
    <n v="1185732"/>
    <x v="693"/>
    <x v="0"/>
    <x v="48"/>
    <x v="50"/>
    <x v="0"/>
    <n v="49"/>
    <x v="263"/>
    <x v="1392"/>
    <n v="4674.6000000000004"/>
    <n v="0.53"/>
    <x v="2"/>
    <x v="98"/>
  </r>
  <r>
    <x v="5"/>
    <n v="1185732"/>
    <x v="693"/>
    <x v="0"/>
    <x v="48"/>
    <x v="50"/>
    <x v="1"/>
    <n v="45"/>
    <x v="41"/>
    <x v="2577"/>
    <n v="1721.25"/>
    <n v="0.51"/>
    <x v="2"/>
    <x v="96"/>
  </r>
  <r>
    <x v="5"/>
    <n v="1185732"/>
    <x v="693"/>
    <x v="0"/>
    <x v="48"/>
    <x v="50"/>
    <x v="2"/>
    <n v="39"/>
    <x v="228"/>
    <x v="1517"/>
    <n v="1544.4"/>
    <n v="0.44"/>
    <x v="2"/>
    <x v="93"/>
  </r>
  <r>
    <x v="5"/>
    <n v="1185732"/>
    <x v="693"/>
    <x v="0"/>
    <x v="49"/>
    <x v="51"/>
    <x v="3"/>
    <n v="42"/>
    <x v="208"/>
    <x v="1684"/>
    <n v="1047.48"/>
    <n v="0.43"/>
    <x v="2"/>
    <x v="119"/>
  </r>
  <r>
    <x v="5"/>
    <n v="1185732"/>
    <x v="693"/>
    <x v="0"/>
    <x v="49"/>
    <x v="51"/>
    <x v="4"/>
    <n v="56"/>
    <x v="170"/>
    <x v="2869"/>
    <n v="1998.6399999999999"/>
    <n v="0.43"/>
    <x v="2"/>
    <x v="97"/>
  </r>
  <r>
    <x v="5"/>
    <n v="1185732"/>
    <x v="693"/>
    <x v="0"/>
    <x v="49"/>
    <x v="51"/>
    <x v="5"/>
    <n v="46"/>
    <x v="230"/>
    <x v="2052"/>
    <n v="2163.84"/>
    <n v="0.48"/>
    <x v="2"/>
    <x v="89"/>
  </r>
  <r>
    <x v="5"/>
    <n v="1185732"/>
    <x v="222"/>
    <x v="0"/>
    <x v="49"/>
    <x v="51"/>
    <x v="0"/>
    <n v="49"/>
    <x v="241"/>
    <x v="2870"/>
    <n v="4042.5"/>
    <n v="0.5"/>
    <x v="2"/>
    <x v="98"/>
  </r>
  <r>
    <x v="5"/>
    <n v="1185732"/>
    <x v="222"/>
    <x v="0"/>
    <x v="49"/>
    <x v="51"/>
    <x v="1"/>
    <n v="49"/>
    <x v="173"/>
    <x v="2871"/>
    <n v="1724.31"/>
    <n v="0.51"/>
    <x v="2"/>
    <x v="98"/>
  </r>
  <r>
    <x v="5"/>
    <n v="1185732"/>
    <x v="222"/>
    <x v="0"/>
    <x v="49"/>
    <x v="51"/>
    <x v="2"/>
    <n v="38"/>
    <x v="41"/>
    <x v="1027"/>
    <n v="1168.5"/>
    <n v="0.41"/>
    <x v="2"/>
    <x v="115"/>
  </r>
  <r>
    <x v="5"/>
    <n v="1185732"/>
    <x v="222"/>
    <x v="0"/>
    <x v="49"/>
    <x v="51"/>
    <x v="3"/>
    <n v="44"/>
    <x v="183"/>
    <x v="1608"/>
    <n v="702.24"/>
    <n v="0.42"/>
    <x v="2"/>
    <x v="90"/>
  </r>
  <r>
    <x v="5"/>
    <n v="1185732"/>
    <x v="222"/>
    <x v="0"/>
    <x v="49"/>
    <x v="51"/>
    <x v="4"/>
    <n v="58"/>
    <x v="180"/>
    <x v="2872"/>
    <n v="1565.9999999999998"/>
    <n v="0.44999999999999996"/>
    <x v="2"/>
    <x v="91"/>
  </r>
  <r>
    <x v="5"/>
    <n v="1185732"/>
    <x v="222"/>
    <x v="0"/>
    <x v="49"/>
    <x v="51"/>
    <x v="5"/>
    <n v="45"/>
    <x v="41"/>
    <x v="2577"/>
    <n v="1586.25"/>
    <n v="0.47"/>
    <x v="2"/>
    <x v="96"/>
  </r>
  <r>
    <x v="5"/>
    <n v="1185732"/>
    <x v="241"/>
    <x v="0"/>
    <x v="49"/>
    <x v="51"/>
    <x v="0"/>
    <n v="48"/>
    <x v="125"/>
    <x v="1936"/>
    <n v="3917.76"/>
    <n v="0.53"/>
    <x v="2"/>
    <x v="92"/>
  </r>
  <r>
    <x v="5"/>
    <n v="1185732"/>
    <x v="241"/>
    <x v="0"/>
    <x v="49"/>
    <x v="51"/>
    <x v="1"/>
    <n v="49"/>
    <x v="181"/>
    <x v="2165"/>
    <n v="1832.6000000000001"/>
    <n v="0.55000000000000004"/>
    <x v="2"/>
    <x v="98"/>
  </r>
  <r>
    <x v="5"/>
    <n v="1185732"/>
    <x v="241"/>
    <x v="0"/>
    <x v="49"/>
    <x v="51"/>
    <x v="2"/>
    <n v="38"/>
    <x v="201"/>
    <x v="2793"/>
    <n v="1220.56"/>
    <n v="0.44"/>
    <x v="2"/>
    <x v="115"/>
  </r>
  <r>
    <x v="5"/>
    <n v="1185732"/>
    <x v="241"/>
    <x v="0"/>
    <x v="49"/>
    <x v="51"/>
    <x v="3"/>
    <n v="44"/>
    <x v="200"/>
    <x v="1009"/>
    <n v="883.95999999999992"/>
    <n v="0.41"/>
    <x v="2"/>
    <x v="90"/>
  </r>
  <r>
    <x v="5"/>
    <n v="1185732"/>
    <x v="241"/>
    <x v="0"/>
    <x v="49"/>
    <x v="51"/>
    <x v="4"/>
    <n v="57"/>
    <x v="206"/>
    <x v="1179"/>
    <n v="1359.4499999999998"/>
    <n v="0.44999999999999996"/>
    <x v="2"/>
    <x v="126"/>
  </r>
  <r>
    <x v="5"/>
    <n v="1185732"/>
    <x v="241"/>
    <x v="0"/>
    <x v="49"/>
    <x v="51"/>
    <x v="5"/>
    <n v="46"/>
    <x v="230"/>
    <x v="2052"/>
    <n v="2073.6799999999998"/>
    <n v="0.45999999999999996"/>
    <x v="2"/>
    <x v="89"/>
  </r>
  <r>
    <x v="5"/>
    <n v="1185732"/>
    <x v="270"/>
    <x v="0"/>
    <x v="49"/>
    <x v="51"/>
    <x v="0"/>
    <n v="64"/>
    <x v="217"/>
    <x v="2873"/>
    <n v="5868.16"/>
    <n v="0.53"/>
    <x v="2"/>
    <x v="101"/>
  </r>
  <r>
    <x v="5"/>
    <n v="1185732"/>
    <x v="270"/>
    <x v="0"/>
    <x v="49"/>
    <x v="51"/>
    <x v="1"/>
    <n v="54"/>
    <x v="237"/>
    <x v="2234"/>
    <n v="2536.92"/>
    <n v="0.54"/>
    <x v="2"/>
    <x v="99"/>
  </r>
  <r>
    <x v="5"/>
    <n v="1185732"/>
    <x v="270"/>
    <x v="0"/>
    <x v="49"/>
    <x v="51"/>
    <x v="2"/>
    <n v="51"/>
    <x v="230"/>
    <x v="1123"/>
    <n v="2099.16"/>
    <n v="0.42"/>
    <x v="2"/>
    <x v="109"/>
  </r>
  <r>
    <x v="5"/>
    <n v="1185732"/>
    <x v="270"/>
    <x v="0"/>
    <x v="49"/>
    <x v="51"/>
    <x v="3"/>
    <n v="52"/>
    <x v="232"/>
    <x v="1784"/>
    <n v="1664"/>
    <n v="0.4"/>
    <x v="2"/>
    <x v="107"/>
  </r>
  <r>
    <x v="5"/>
    <n v="1185732"/>
    <x v="270"/>
    <x v="0"/>
    <x v="49"/>
    <x v="51"/>
    <x v="4"/>
    <n v="63"/>
    <x v="252"/>
    <x v="1502"/>
    <n v="2211.2999999999997"/>
    <n v="0.44999999999999996"/>
    <x v="2"/>
    <x v="121"/>
  </r>
  <r>
    <x v="5"/>
    <n v="1185732"/>
    <x v="270"/>
    <x v="0"/>
    <x v="49"/>
    <x v="51"/>
    <x v="5"/>
    <n v="65"/>
    <x v="202"/>
    <x v="2874"/>
    <n v="3438.4999999999995"/>
    <n v="0.45999999999999996"/>
    <x v="2"/>
    <x v="124"/>
  </r>
  <r>
    <x v="5"/>
    <n v="1185732"/>
    <x v="303"/>
    <x v="0"/>
    <x v="49"/>
    <x v="51"/>
    <x v="0"/>
    <n v="59"/>
    <x v="138"/>
    <x v="1560"/>
    <n v="5284.63"/>
    <n v="0.53"/>
    <x v="2"/>
    <x v="95"/>
  </r>
  <r>
    <x v="5"/>
    <n v="1185732"/>
    <x v="303"/>
    <x v="0"/>
    <x v="49"/>
    <x v="51"/>
    <x v="1"/>
    <n v="56"/>
    <x v="248"/>
    <x v="2798"/>
    <n v="3512.88"/>
    <n v="0.51"/>
    <x v="2"/>
    <x v="97"/>
  </r>
  <r>
    <x v="5"/>
    <n v="1185732"/>
    <x v="303"/>
    <x v="0"/>
    <x v="49"/>
    <x v="51"/>
    <x v="2"/>
    <n v="53"/>
    <x v="246"/>
    <x v="1432"/>
    <n v="2052.16"/>
    <n v="0.44"/>
    <x v="2"/>
    <x v="102"/>
  </r>
  <r>
    <x v="5"/>
    <n v="1185732"/>
    <x v="303"/>
    <x v="0"/>
    <x v="49"/>
    <x v="51"/>
    <x v="3"/>
    <n v="52"/>
    <x v="250"/>
    <x v="1947"/>
    <n v="1987.4399999999998"/>
    <n v="0.42"/>
    <x v="2"/>
    <x v="107"/>
  </r>
  <r>
    <x v="5"/>
    <n v="1185732"/>
    <x v="303"/>
    <x v="0"/>
    <x v="49"/>
    <x v="51"/>
    <x v="4"/>
    <n v="60"/>
    <x v="198"/>
    <x v="1552"/>
    <n v="2425.1999999999998"/>
    <n v="0.43"/>
    <x v="2"/>
    <x v="106"/>
  </r>
  <r>
    <x v="5"/>
    <n v="1185732"/>
    <x v="303"/>
    <x v="0"/>
    <x v="49"/>
    <x v="51"/>
    <x v="5"/>
    <n v="66"/>
    <x v="216"/>
    <x v="2875"/>
    <n v="4280.7599999999993"/>
    <n v="0.47"/>
    <x v="2"/>
    <x v="108"/>
  </r>
  <r>
    <x v="5"/>
    <n v="1185732"/>
    <x v="331"/>
    <x v="0"/>
    <x v="49"/>
    <x v="51"/>
    <x v="0"/>
    <n v="64"/>
    <x v="130"/>
    <x v="2383"/>
    <n v="6648.3200000000006"/>
    <n v="0.53"/>
    <x v="2"/>
    <x v="101"/>
  </r>
  <r>
    <x v="5"/>
    <n v="1185732"/>
    <x v="331"/>
    <x v="0"/>
    <x v="49"/>
    <x v="51"/>
    <x v="1"/>
    <n v="55"/>
    <x v="165"/>
    <x v="1255"/>
    <n v="3602.5"/>
    <n v="0.5"/>
    <x v="2"/>
    <x v="88"/>
  </r>
  <r>
    <x v="5"/>
    <n v="1185732"/>
    <x v="331"/>
    <x v="0"/>
    <x v="49"/>
    <x v="51"/>
    <x v="2"/>
    <n v="54"/>
    <x v="245"/>
    <x v="1229"/>
    <n v="2413.2599999999998"/>
    <n v="0.41"/>
    <x v="2"/>
    <x v="99"/>
  </r>
  <r>
    <x v="5"/>
    <n v="1185732"/>
    <x v="331"/>
    <x v="0"/>
    <x v="49"/>
    <x v="51"/>
    <x v="3"/>
    <n v="53"/>
    <x v="211"/>
    <x v="1286"/>
    <n v="1982.2"/>
    <n v="0.44"/>
    <x v="2"/>
    <x v="102"/>
  </r>
  <r>
    <x v="5"/>
    <n v="1185732"/>
    <x v="331"/>
    <x v="0"/>
    <x v="49"/>
    <x v="51"/>
    <x v="4"/>
    <n v="60"/>
    <x v="240"/>
    <x v="2281"/>
    <n v="2509.1999999999998"/>
    <n v="0.41"/>
    <x v="2"/>
    <x v="106"/>
  </r>
  <r>
    <x v="5"/>
    <n v="1185732"/>
    <x v="331"/>
    <x v="0"/>
    <x v="49"/>
    <x v="51"/>
    <x v="5"/>
    <n v="64"/>
    <x v="251"/>
    <x v="2876"/>
    <n v="4296.32"/>
    <n v="0.49"/>
    <x v="2"/>
    <x v="101"/>
  </r>
  <r>
    <x v="5"/>
    <n v="1185732"/>
    <x v="363"/>
    <x v="0"/>
    <x v="49"/>
    <x v="51"/>
    <x v="0"/>
    <n v="60"/>
    <x v="130"/>
    <x v="2202"/>
    <n v="5997.6"/>
    <n v="0.51"/>
    <x v="2"/>
    <x v="106"/>
  </r>
  <r>
    <x v="5"/>
    <n v="1185732"/>
    <x v="363"/>
    <x v="0"/>
    <x v="49"/>
    <x v="51"/>
    <x v="1"/>
    <n v="58"/>
    <x v="192"/>
    <x v="1937"/>
    <n v="4228.2000000000007"/>
    <n v="0.54"/>
    <x v="2"/>
    <x v="91"/>
  </r>
  <r>
    <x v="5"/>
    <n v="1185732"/>
    <x v="363"/>
    <x v="0"/>
    <x v="49"/>
    <x v="51"/>
    <x v="2"/>
    <n v="52"/>
    <x v="193"/>
    <x v="1780"/>
    <n v="2456.9999999999995"/>
    <n v="0.44999999999999996"/>
    <x v="2"/>
    <x v="107"/>
  </r>
  <r>
    <x v="5"/>
    <n v="1185732"/>
    <x v="363"/>
    <x v="0"/>
    <x v="49"/>
    <x v="51"/>
    <x v="3"/>
    <n v="51"/>
    <x v="249"/>
    <x v="1821"/>
    <n v="1542.24"/>
    <n v="0.42"/>
    <x v="2"/>
    <x v="109"/>
  </r>
  <r>
    <x v="5"/>
    <n v="1185732"/>
    <x v="363"/>
    <x v="0"/>
    <x v="49"/>
    <x v="51"/>
    <x v="4"/>
    <n v="59"/>
    <x v="201"/>
    <x v="2877"/>
    <n v="1938.1499999999999"/>
    <n v="0.44999999999999996"/>
    <x v="2"/>
    <x v="95"/>
  </r>
  <r>
    <x v="5"/>
    <n v="1185732"/>
    <x v="363"/>
    <x v="0"/>
    <x v="49"/>
    <x v="51"/>
    <x v="5"/>
    <n v="64"/>
    <x v="162"/>
    <x v="1968"/>
    <n v="3188.48"/>
    <n v="0.47"/>
    <x v="2"/>
    <x v="101"/>
  </r>
  <r>
    <x v="5"/>
    <n v="1185732"/>
    <x v="393"/>
    <x v="0"/>
    <x v="49"/>
    <x v="51"/>
    <x v="0"/>
    <n v="59"/>
    <x v="125"/>
    <x v="2386"/>
    <n v="4724.72"/>
    <n v="0.52"/>
    <x v="2"/>
    <x v="95"/>
  </r>
  <r>
    <x v="5"/>
    <n v="1185732"/>
    <x v="393"/>
    <x v="0"/>
    <x v="49"/>
    <x v="51"/>
    <x v="1"/>
    <n v="54"/>
    <x v="60"/>
    <x v="1206"/>
    <n v="2667.6"/>
    <n v="0.52"/>
    <x v="2"/>
    <x v="99"/>
  </r>
  <r>
    <x v="5"/>
    <n v="1185732"/>
    <x v="393"/>
    <x v="0"/>
    <x v="49"/>
    <x v="51"/>
    <x v="2"/>
    <n v="52"/>
    <x v="41"/>
    <x v="1042"/>
    <n v="1677"/>
    <n v="0.43"/>
    <x v="2"/>
    <x v="107"/>
  </r>
  <r>
    <x v="5"/>
    <n v="1185732"/>
    <x v="393"/>
    <x v="0"/>
    <x v="49"/>
    <x v="51"/>
    <x v="3"/>
    <n v="53"/>
    <x v="195"/>
    <x v="2839"/>
    <n v="1246.56"/>
    <n v="0.42"/>
    <x v="2"/>
    <x v="102"/>
  </r>
  <r>
    <x v="5"/>
    <n v="1185732"/>
    <x v="393"/>
    <x v="0"/>
    <x v="49"/>
    <x v="51"/>
    <x v="4"/>
    <n v="64"/>
    <x v="184"/>
    <x v="1012"/>
    <n v="1733.76"/>
    <n v="0.43"/>
    <x v="2"/>
    <x v="101"/>
  </r>
  <r>
    <x v="5"/>
    <n v="1185732"/>
    <x v="393"/>
    <x v="0"/>
    <x v="49"/>
    <x v="51"/>
    <x v="5"/>
    <n v="68"/>
    <x v="230"/>
    <x v="807"/>
    <n v="3065.4399999999996"/>
    <n v="0.45999999999999996"/>
    <x v="2"/>
    <x v="105"/>
  </r>
  <r>
    <x v="0"/>
    <n v="1185732"/>
    <x v="425"/>
    <x v="0"/>
    <x v="49"/>
    <x v="51"/>
    <x v="0"/>
    <n v="64"/>
    <x v="164"/>
    <x v="2074"/>
    <n v="4036.48"/>
    <n v="0.53"/>
    <x v="2"/>
    <x v="101"/>
  </r>
  <r>
    <x v="0"/>
    <n v="1185732"/>
    <x v="425"/>
    <x v="0"/>
    <x v="49"/>
    <x v="51"/>
    <x v="1"/>
    <n v="62"/>
    <x v="199"/>
    <x v="1496"/>
    <n v="2760.2400000000002"/>
    <n v="0.53"/>
    <x v="2"/>
    <x v="104"/>
  </r>
  <r>
    <x v="0"/>
    <n v="1185732"/>
    <x v="425"/>
    <x v="0"/>
    <x v="49"/>
    <x v="51"/>
    <x v="2"/>
    <n v="59"/>
    <x v="190"/>
    <x v="1699"/>
    <n v="1401.84"/>
    <n v="0.44"/>
    <x v="2"/>
    <x v="95"/>
  </r>
  <r>
    <x v="0"/>
    <n v="1185732"/>
    <x v="425"/>
    <x v="0"/>
    <x v="49"/>
    <x v="51"/>
    <x v="3"/>
    <n v="62"/>
    <x v="172"/>
    <x v="2878"/>
    <n v="1253.02"/>
    <n v="0.43"/>
    <x v="2"/>
    <x v="104"/>
  </r>
  <r>
    <x v="0"/>
    <n v="1185732"/>
    <x v="425"/>
    <x v="0"/>
    <x v="49"/>
    <x v="51"/>
    <x v="4"/>
    <n v="71"/>
    <x v="219"/>
    <x v="2879"/>
    <n v="1404.3799999999999"/>
    <n v="0.43"/>
    <x v="2"/>
    <x v="132"/>
  </r>
  <r>
    <x v="0"/>
    <n v="1185732"/>
    <x v="425"/>
    <x v="0"/>
    <x v="49"/>
    <x v="51"/>
    <x v="5"/>
    <n v="72"/>
    <x v="194"/>
    <x v="2880"/>
    <n v="2799.3599999999997"/>
    <n v="0.48"/>
    <x v="2"/>
    <x v="120"/>
  </r>
  <r>
    <x v="0"/>
    <n v="1185732"/>
    <x v="455"/>
    <x v="0"/>
    <x v="49"/>
    <x v="51"/>
    <x v="0"/>
    <n v="68"/>
    <x v="236"/>
    <x v="2246"/>
    <n v="4216.68"/>
    <n v="0.53"/>
    <x v="2"/>
    <x v="105"/>
  </r>
  <r>
    <x v="0"/>
    <n v="1185732"/>
    <x v="455"/>
    <x v="0"/>
    <x v="49"/>
    <x v="51"/>
    <x v="1"/>
    <n v="62"/>
    <x v="230"/>
    <x v="1703"/>
    <n v="3159.52"/>
    <n v="0.52"/>
    <x v="2"/>
    <x v="104"/>
  </r>
  <r>
    <x v="0"/>
    <n v="1185732"/>
    <x v="455"/>
    <x v="0"/>
    <x v="49"/>
    <x v="51"/>
    <x v="2"/>
    <n v="63"/>
    <x v="233"/>
    <x v="2334"/>
    <n v="2948.3999999999996"/>
    <n v="0.44999999999999996"/>
    <x v="2"/>
    <x v="121"/>
  </r>
  <r>
    <x v="0"/>
    <n v="1185732"/>
    <x v="455"/>
    <x v="0"/>
    <x v="49"/>
    <x v="51"/>
    <x v="3"/>
    <n v="64"/>
    <x v="211"/>
    <x v="1311"/>
    <n v="2176"/>
    <n v="0.4"/>
    <x v="2"/>
    <x v="101"/>
  </r>
  <r>
    <x v="0"/>
    <n v="1185732"/>
    <x v="455"/>
    <x v="0"/>
    <x v="49"/>
    <x v="51"/>
    <x v="4"/>
    <n v="71"/>
    <x v="194"/>
    <x v="2862"/>
    <n v="2415.42"/>
    <n v="0.42"/>
    <x v="2"/>
    <x v="132"/>
  </r>
  <r>
    <x v="0"/>
    <n v="1185732"/>
    <x v="455"/>
    <x v="0"/>
    <x v="49"/>
    <x v="51"/>
    <x v="5"/>
    <n v="78"/>
    <x v="210"/>
    <x v="818"/>
    <n v="4252.5599999999995"/>
    <n v="0.47"/>
    <x v="2"/>
    <x v="133"/>
  </r>
  <r>
    <x v="0"/>
    <n v="1185732"/>
    <x v="484"/>
    <x v="0"/>
    <x v="49"/>
    <x v="51"/>
    <x v="0"/>
    <n v="71"/>
    <x v="138"/>
    <x v="2881"/>
    <n v="6599.4500000000007"/>
    <n v="0.55000000000000004"/>
    <x v="2"/>
    <x v="132"/>
  </r>
  <r>
    <x v="0"/>
    <n v="1185732"/>
    <x v="484"/>
    <x v="0"/>
    <x v="49"/>
    <x v="51"/>
    <x v="1"/>
    <n v="59"/>
    <x v="202"/>
    <x v="1827"/>
    <n v="3731.7500000000005"/>
    <n v="0.55000000000000004"/>
    <x v="2"/>
    <x v="95"/>
  </r>
  <r>
    <x v="0"/>
    <n v="1185732"/>
    <x v="484"/>
    <x v="0"/>
    <x v="49"/>
    <x v="51"/>
    <x v="2"/>
    <n v="62"/>
    <x v="243"/>
    <x v="1348"/>
    <n v="2812.3199999999997"/>
    <n v="0.42"/>
    <x v="2"/>
    <x v="104"/>
  </r>
  <r>
    <x v="0"/>
    <n v="1185732"/>
    <x v="484"/>
    <x v="0"/>
    <x v="49"/>
    <x v="51"/>
    <x v="3"/>
    <n v="62"/>
    <x v="246"/>
    <x v="985"/>
    <n v="2400.64"/>
    <n v="0.44"/>
    <x v="2"/>
    <x v="104"/>
  </r>
  <r>
    <x v="0"/>
    <n v="1185732"/>
    <x v="484"/>
    <x v="0"/>
    <x v="49"/>
    <x v="51"/>
    <x v="4"/>
    <n v="74"/>
    <x v="193"/>
    <x v="2882"/>
    <n v="3341.1"/>
    <n v="0.43"/>
    <x v="2"/>
    <x v="135"/>
  </r>
  <r>
    <x v="0"/>
    <n v="1185732"/>
    <x v="484"/>
    <x v="0"/>
    <x v="49"/>
    <x v="51"/>
    <x v="5"/>
    <n v="74"/>
    <x v="236"/>
    <x v="2883"/>
    <n v="4242.42"/>
    <n v="0.49"/>
    <x v="2"/>
    <x v="135"/>
  </r>
  <r>
    <x v="0"/>
    <n v="1185732"/>
    <x v="188"/>
    <x v="0"/>
    <x v="49"/>
    <x v="51"/>
    <x v="0"/>
    <n v="52"/>
    <x v="57"/>
    <x v="2884"/>
    <n v="3468.4"/>
    <n v="0.46"/>
    <x v="2"/>
    <x v="107"/>
  </r>
  <r>
    <x v="0"/>
    <n v="1185732"/>
    <x v="188"/>
    <x v="0"/>
    <x v="49"/>
    <x v="51"/>
    <x v="1"/>
    <n v="50"/>
    <x v="199"/>
    <x v="1077"/>
    <n v="1974.0000000000002"/>
    <n v="0.47000000000000003"/>
    <x v="2"/>
    <x v="100"/>
  </r>
  <r>
    <x v="0"/>
    <n v="1185732"/>
    <x v="188"/>
    <x v="0"/>
    <x v="49"/>
    <x v="51"/>
    <x v="2"/>
    <n v="44"/>
    <x v="228"/>
    <x v="2849"/>
    <n v="1386"/>
    <n v="0.35"/>
    <x v="2"/>
    <x v="90"/>
  </r>
  <r>
    <x v="0"/>
    <n v="1185732"/>
    <x v="188"/>
    <x v="0"/>
    <x v="49"/>
    <x v="51"/>
    <x v="3"/>
    <n v="49"/>
    <x v="203"/>
    <x v="2885"/>
    <n v="707.06999999999994"/>
    <n v="0.37"/>
    <x v="2"/>
    <x v="98"/>
  </r>
  <r>
    <x v="0"/>
    <n v="1185732"/>
    <x v="188"/>
    <x v="0"/>
    <x v="49"/>
    <x v="51"/>
    <x v="4"/>
    <n v="60"/>
    <x v="190"/>
    <x v="1712"/>
    <n v="1198.8"/>
    <n v="0.37"/>
    <x v="2"/>
    <x v="106"/>
  </r>
  <r>
    <x v="0"/>
    <n v="1185732"/>
    <x v="188"/>
    <x v="0"/>
    <x v="49"/>
    <x v="51"/>
    <x v="5"/>
    <n v="54"/>
    <x v="252"/>
    <x v="1297"/>
    <n v="1895.3999999999999"/>
    <n v="0.44999999999999996"/>
    <x v="2"/>
    <x v="99"/>
  </r>
  <r>
    <x v="0"/>
    <n v="1185732"/>
    <x v="696"/>
    <x v="0"/>
    <x v="49"/>
    <x v="51"/>
    <x v="0"/>
    <n v="52"/>
    <x v="217"/>
    <x v="2886"/>
    <n v="4048.2000000000007"/>
    <n v="0.45000000000000007"/>
    <x v="2"/>
    <x v="107"/>
  </r>
  <r>
    <x v="0"/>
    <n v="1185732"/>
    <x v="696"/>
    <x v="0"/>
    <x v="49"/>
    <x v="51"/>
    <x v="1"/>
    <n v="53"/>
    <x v="229"/>
    <x v="2427"/>
    <n v="1438.42"/>
    <n v="0.46"/>
    <x v="2"/>
    <x v="102"/>
  </r>
  <r>
    <x v="0"/>
    <n v="1185732"/>
    <x v="696"/>
    <x v="0"/>
    <x v="49"/>
    <x v="51"/>
    <x v="2"/>
    <n v="43"/>
    <x v="170"/>
    <x v="2887"/>
    <n v="1427.6000000000001"/>
    <n v="0.4"/>
    <x v="2"/>
    <x v="94"/>
  </r>
  <r>
    <x v="0"/>
    <n v="1185732"/>
    <x v="0"/>
    <x v="0"/>
    <x v="0"/>
    <x v="0"/>
    <x v="0"/>
    <n v="34"/>
    <x v="295"/>
    <x v="2888"/>
    <n v="6789.12"/>
    <n v="0.52"/>
    <x v="1"/>
    <x v="111"/>
  </r>
  <r>
    <x v="0"/>
    <n v="1185732"/>
    <x v="1"/>
    <x v="0"/>
    <x v="0"/>
    <x v="0"/>
    <x v="1"/>
    <n v="36"/>
    <x v="63"/>
    <x v="2889"/>
    <n v="4031.9999999999995"/>
    <n v="0.35"/>
    <x v="1"/>
    <x v="86"/>
  </r>
  <r>
    <x v="0"/>
    <n v="1185732"/>
    <x v="2"/>
    <x v="0"/>
    <x v="0"/>
    <x v="0"/>
    <x v="2"/>
    <n v="32"/>
    <x v="44"/>
    <x v="1659"/>
    <n v="4144"/>
    <n v="0.37"/>
    <x v="1"/>
    <x v="114"/>
  </r>
  <r>
    <x v="0"/>
    <n v="1185732"/>
    <x v="3"/>
    <x v="0"/>
    <x v="0"/>
    <x v="0"/>
    <x v="3"/>
    <n v="36"/>
    <x v="296"/>
    <x v="2890"/>
    <n v="3742.92"/>
    <n v="0.37"/>
    <x v="1"/>
    <x v="86"/>
  </r>
  <r>
    <x v="0"/>
    <n v="1185732"/>
    <x v="4"/>
    <x v="0"/>
    <x v="0"/>
    <x v="0"/>
    <x v="4"/>
    <n v="43"/>
    <x v="297"/>
    <x v="2891"/>
    <n v="4868.46"/>
    <n v="0.37"/>
    <x v="1"/>
    <x v="94"/>
  </r>
  <r>
    <x v="0"/>
    <n v="1185732"/>
    <x v="5"/>
    <x v="0"/>
    <x v="0"/>
    <x v="0"/>
    <x v="5"/>
    <n v="38"/>
    <x v="298"/>
    <x v="857"/>
    <n v="4012.8"/>
    <n v="0.32"/>
    <x v="1"/>
    <x v="115"/>
  </r>
  <r>
    <x v="0"/>
    <n v="1185732"/>
    <x v="6"/>
    <x v="0"/>
    <x v="0"/>
    <x v="0"/>
    <x v="0"/>
    <n v="33"/>
    <x v="299"/>
    <x v="1883"/>
    <n v="6658.08"/>
    <n v="0.52"/>
    <x v="1"/>
    <x v="112"/>
  </r>
  <r>
    <x v="0"/>
    <n v="1185732"/>
    <x v="7"/>
    <x v="0"/>
    <x v="0"/>
    <x v="0"/>
    <x v="1"/>
    <n v="39"/>
    <x v="300"/>
    <x v="2892"/>
    <n v="4054.0499999999997"/>
    <n v="0.32999999999999996"/>
    <x v="1"/>
    <x v="93"/>
  </r>
  <r>
    <x v="0"/>
    <n v="1185732"/>
    <x v="8"/>
    <x v="0"/>
    <x v="0"/>
    <x v="0"/>
    <x v="2"/>
    <n v="32"/>
    <x v="258"/>
    <x v="2893"/>
    <n v="3927.68"/>
    <n v="0.38"/>
    <x v="1"/>
    <x v="114"/>
  </r>
  <r>
    <x v="0"/>
    <n v="1185732"/>
    <x v="9"/>
    <x v="0"/>
    <x v="0"/>
    <x v="0"/>
    <x v="3"/>
    <n v="32"/>
    <x v="154"/>
    <x v="1221"/>
    <n v="3015.68"/>
    <n v="0.38"/>
    <x v="1"/>
    <x v="114"/>
  </r>
  <r>
    <x v="0"/>
    <n v="1185732"/>
    <x v="10"/>
    <x v="0"/>
    <x v="0"/>
    <x v="0"/>
    <x v="4"/>
    <n v="43"/>
    <x v="297"/>
    <x v="2891"/>
    <n v="4605.2999999999993"/>
    <n v="0.35"/>
    <x v="1"/>
    <x v="94"/>
  </r>
  <r>
    <x v="0"/>
    <n v="1185732"/>
    <x v="11"/>
    <x v="0"/>
    <x v="0"/>
    <x v="0"/>
    <x v="5"/>
    <n v="36"/>
    <x v="44"/>
    <x v="789"/>
    <n v="3653.9999999999995"/>
    <n v="0.28999999999999998"/>
    <x v="1"/>
    <x v="86"/>
  </r>
  <r>
    <x v="0"/>
    <n v="1185732"/>
    <x v="12"/>
    <x v="0"/>
    <x v="0"/>
    <x v="0"/>
    <x v="0"/>
    <n v="40"/>
    <x v="301"/>
    <x v="1371"/>
    <n v="8112"/>
    <n v="0.52"/>
    <x v="1"/>
    <x v="163"/>
  </r>
  <r>
    <x v="0"/>
    <n v="1185732"/>
    <x v="13"/>
    <x v="0"/>
    <x v="0"/>
    <x v="0"/>
    <x v="1"/>
    <n v="35"/>
    <x v="300"/>
    <x v="982"/>
    <n v="3969"/>
    <n v="0.36"/>
    <x v="1"/>
    <x v="164"/>
  </r>
  <r>
    <x v="0"/>
    <n v="1185732"/>
    <x v="14"/>
    <x v="0"/>
    <x v="0"/>
    <x v="0"/>
    <x v="2"/>
    <n v="27"/>
    <x v="302"/>
    <x v="2894"/>
    <n v="3475.98"/>
    <n v="0.41"/>
    <x v="1"/>
    <x v="118"/>
  </r>
  <r>
    <x v="0"/>
    <n v="1185732"/>
    <x v="15"/>
    <x v="0"/>
    <x v="0"/>
    <x v="0"/>
    <x v="3"/>
    <n v="31"/>
    <x v="142"/>
    <x v="2700"/>
    <n v="2975.9999999999995"/>
    <n v="0.39999999999999997"/>
    <x v="1"/>
    <x v="165"/>
  </r>
  <r>
    <x v="0"/>
    <n v="1185732"/>
    <x v="16"/>
    <x v="0"/>
    <x v="0"/>
    <x v="0"/>
    <x v="4"/>
    <n v="43"/>
    <x v="303"/>
    <x v="2895"/>
    <n v="3976.64"/>
    <n v="0.32"/>
    <x v="1"/>
    <x v="94"/>
  </r>
  <r>
    <x v="0"/>
    <n v="1185732"/>
    <x v="17"/>
    <x v="0"/>
    <x v="0"/>
    <x v="0"/>
    <x v="5"/>
    <n v="36"/>
    <x v="258"/>
    <x v="2896"/>
    <n v="3139.5600000000004"/>
    <n v="0.27"/>
    <x v="1"/>
    <x v="86"/>
  </r>
  <r>
    <x v="0"/>
    <n v="1185732"/>
    <x v="18"/>
    <x v="0"/>
    <x v="0"/>
    <x v="0"/>
    <x v="0"/>
    <n v="33"/>
    <x v="304"/>
    <x v="2897"/>
    <n v="6629.0400000000009"/>
    <n v="0.54"/>
    <x v="1"/>
    <x v="112"/>
  </r>
  <r>
    <x v="0"/>
    <n v="1185732"/>
    <x v="19"/>
    <x v="0"/>
    <x v="0"/>
    <x v="0"/>
    <x v="1"/>
    <n v="35"/>
    <x v="300"/>
    <x v="982"/>
    <n v="3638.2499999999995"/>
    <n v="0.32999999999999996"/>
    <x v="1"/>
    <x v="164"/>
  </r>
  <r>
    <x v="0"/>
    <n v="1185732"/>
    <x v="20"/>
    <x v="0"/>
    <x v="0"/>
    <x v="0"/>
    <x v="2"/>
    <n v="28"/>
    <x v="300"/>
    <x v="1392"/>
    <n v="3351.6"/>
    <n v="0.38"/>
    <x v="1"/>
    <x v="128"/>
  </r>
  <r>
    <x v="0"/>
    <n v="1185732"/>
    <x v="21"/>
    <x v="0"/>
    <x v="0"/>
    <x v="0"/>
    <x v="3"/>
    <n v="31"/>
    <x v="303"/>
    <x v="2898"/>
    <n v="3314.83"/>
    <n v="0.37"/>
    <x v="1"/>
    <x v="165"/>
  </r>
  <r>
    <x v="0"/>
    <n v="1185732"/>
    <x v="22"/>
    <x v="0"/>
    <x v="0"/>
    <x v="0"/>
    <x v="4"/>
    <n v="44"/>
    <x v="296"/>
    <x v="2899"/>
    <n v="4451.04"/>
    <n v="0.36"/>
    <x v="1"/>
    <x v="90"/>
  </r>
  <r>
    <x v="0"/>
    <n v="1185732"/>
    <x v="23"/>
    <x v="0"/>
    <x v="0"/>
    <x v="0"/>
    <x v="5"/>
    <n v="39"/>
    <x v="305"/>
    <x v="2900"/>
    <n v="3506.4900000000002"/>
    <n v="0.27"/>
    <x v="1"/>
    <x v="93"/>
  </r>
  <r>
    <x v="0"/>
    <n v="1185732"/>
    <x v="24"/>
    <x v="0"/>
    <x v="0"/>
    <x v="0"/>
    <x v="0"/>
    <n v="44"/>
    <x v="306"/>
    <x v="2313"/>
    <n v="8374.08"/>
    <n v="0.52"/>
    <x v="1"/>
    <x v="90"/>
  </r>
  <r>
    <x v="0"/>
    <n v="1185732"/>
    <x v="25"/>
    <x v="0"/>
    <x v="0"/>
    <x v="0"/>
    <x v="1"/>
    <n v="37"/>
    <x v="307"/>
    <x v="2901"/>
    <n v="3833.2"/>
    <n v="0.35"/>
    <x v="1"/>
    <x v="117"/>
  </r>
  <r>
    <x v="0"/>
    <n v="1185732"/>
    <x v="26"/>
    <x v="0"/>
    <x v="0"/>
    <x v="0"/>
    <x v="2"/>
    <n v="36"/>
    <x v="308"/>
    <x v="1799"/>
    <n v="4354.5599999999995"/>
    <n v="0.42"/>
    <x v="1"/>
    <x v="86"/>
  </r>
  <r>
    <x v="0"/>
    <n v="1185732"/>
    <x v="27"/>
    <x v="0"/>
    <x v="0"/>
    <x v="0"/>
    <x v="3"/>
    <n v="33"/>
    <x v="303"/>
    <x v="2902"/>
    <n v="3814.7999999999997"/>
    <n v="0.39999999999999997"/>
    <x v="1"/>
    <x v="112"/>
  </r>
  <r>
    <x v="0"/>
    <n v="1185732"/>
    <x v="28"/>
    <x v="0"/>
    <x v="0"/>
    <x v="0"/>
    <x v="4"/>
    <n v="47"/>
    <x v="115"/>
    <x v="2903"/>
    <n v="4606"/>
    <n v="0.35"/>
    <x v="1"/>
    <x v="85"/>
  </r>
  <r>
    <x v="0"/>
    <n v="1185732"/>
    <x v="29"/>
    <x v="0"/>
    <x v="0"/>
    <x v="0"/>
    <x v="5"/>
    <n v="44"/>
    <x v="63"/>
    <x v="2904"/>
    <n v="4083.2"/>
    <n v="0.28999999999999998"/>
    <x v="1"/>
    <x v="90"/>
  </r>
  <r>
    <x v="0"/>
    <n v="1185732"/>
    <x v="30"/>
    <x v="0"/>
    <x v="0"/>
    <x v="0"/>
    <x v="0"/>
    <n v="47"/>
    <x v="46"/>
    <x v="2905"/>
    <n v="9776"/>
    <n v="0.52"/>
    <x v="1"/>
    <x v="85"/>
  </r>
  <r>
    <x v="0"/>
    <n v="1185732"/>
    <x v="31"/>
    <x v="0"/>
    <x v="0"/>
    <x v="0"/>
    <x v="1"/>
    <n v="41"/>
    <x v="309"/>
    <x v="2906"/>
    <n v="4739.5999999999995"/>
    <n v="0.33999999999999997"/>
    <x v="1"/>
    <x v="87"/>
  </r>
  <r>
    <x v="0"/>
    <n v="1185732"/>
    <x v="32"/>
    <x v="0"/>
    <x v="0"/>
    <x v="0"/>
    <x v="2"/>
    <n v="37"/>
    <x v="307"/>
    <x v="2901"/>
    <n v="4490.32"/>
    <n v="0.41"/>
    <x v="1"/>
    <x v="117"/>
  </r>
  <r>
    <x v="0"/>
    <n v="1185732"/>
    <x v="33"/>
    <x v="0"/>
    <x v="0"/>
    <x v="0"/>
    <x v="3"/>
    <n v="38"/>
    <x v="140"/>
    <x v="1406"/>
    <n v="4288.68"/>
    <n v="0.38"/>
    <x v="1"/>
    <x v="115"/>
  </r>
  <r>
    <x v="0"/>
    <n v="1185732"/>
    <x v="34"/>
    <x v="0"/>
    <x v="0"/>
    <x v="0"/>
    <x v="4"/>
    <n v="45"/>
    <x v="308"/>
    <x v="2907"/>
    <n v="4406.3999999999996"/>
    <n v="0.33999999999999997"/>
    <x v="1"/>
    <x v="96"/>
  </r>
  <r>
    <x v="0"/>
    <n v="1185732"/>
    <x v="35"/>
    <x v="0"/>
    <x v="0"/>
    <x v="0"/>
    <x v="5"/>
    <n v="46"/>
    <x v="310"/>
    <x v="2908"/>
    <n v="5107.84"/>
    <n v="0.32"/>
    <x v="1"/>
    <x v="89"/>
  </r>
  <r>
    <x v="0"/>
    <n v="1185732"/>
    <x v="36"/>
    <x v="0"/>
    <x v="0"/>
    <x v="0"/>
    <x v="0"/>
    <n v="44"/>
    <x v="311"/>
    <x v="2909"/>
    <n v="9929.92"/>
    <n v="0.52"/>
    <x v="1"/>
    <x v="90"/>
  </r>
  <r>
    <x v="0"/>
    <n v="1185732"/>
    <x v="37"/>
    <x v="0"/>
    <x v="0"/>
    <x v="0"/>
    <x v="1"/>
    <n v="41"/>
    <x v="312"/>
    <x v="2910"/>
    <n v="4824.0599999999995"/>
    <n v="0.37"/>
    <x v="1"/>
    <x v="87"/>
  </r>
  <r>
    <x v="0"/>
    <n v="1185732"/>
    <x v="38"/>
    <x v="0"/>
    <x v="0"/>
    <x v="0"/>
    <x v="2"/>
    <n v="35"/>
    <x v="70"/>
    <x v="929"/>
    <n v="4336.5"/>
    <n v="0.42"/>
    <x v="1"/>
    <x v="164"/>
  </r>
  <r>
    <x v="0"/>
    <n v="1185732"/>
    <x v="39"/>
    <x v="0"/>
    <x v="0"/>
    <x v="0"/>
    <x v="3"/>
    <n v="35"/>
    <x v="83"/>
    <x v="1366"/>
    <n v="3496.5"/>
    <n v="0.37"/>
    <x v="1"/>
    <x v="164"/>
  </r>
  <r>
    <x v="0"/>
    <n v="1185732"/>
    <x v="40"/>
    <x v="0"/>
    <x v="0"/>
    <x v="0"/>
    <x v="4"/>
    <n v="46"/>
    <x v="104"/>
    <x v="764"/>
    <n v="4347.9199999999992"/>
    <n v="0.33999999999999997"/>
    <x v="1"/>
    <x v="89"/>
  </r>
  <r>
    <x v="0"/>
    <n v="1185732"/>
    <x v="41"/>
    <x v="0"/>
    <x v="0"/>
    <x v="0"/>
    <x v="5"/>
    <n v="47"/>
    <x v="313"/>
    <x v="2911"/>
    <n v="4466.88"/>
    <n v="0.27"/>
    <x v="1"/>
    <x v="85"/>
  </r>
  <r>
    <x v="0"/>
    <n v="1185732"/>
    <x v="42"/>
    <x v="0"/>
    <x v="0"/>
    <x v="0"/>
    <x v="0"/>
    <n v="41"/>
    <x v="47"/>
    <x v="2912"/>
    <n v="7995"/>
    <n v="0.52"/>
    <x v="1"/>
    <x v="87"/>
  </r>
  <r>
    <x v="0"/>
    <n v="1185732"/>
    <x v="43"/>
    <x v="0"/>
    <x v="0"/>
    <x v="0"/>
    <x v="1"/>
    <n v="37"/>
    <x v="314"/>
    <x v="2913"/>
    <n v="4516.2199999999993"/>
    <n v="0.33999999999999997"/>
    <x v="1"/>
    <x v="117"/>
  </r>
  <r>
    <x v="0"/>
    <n v="1185732"/>
    <x v="44"/>
    <x v="0"/>
    <x v="0"/>
    <x v="0"/>
    <x v="2"/>
    <n v="37"/>
    <x v="302"/>
    <x v="2914"/>
    <n v="4298.66"/>
    <n v="0.37"/>
    <x v="1"/>
    <x v="117"/>
  </r>
  <r>
    <x v="0"/>
    <n v="1185732"/>
    <x v="45"/>
    <x v="0"/>
    <x v="0"/>
    <x v="0"/>
    <x v="3"/>
    <n v="40"/>
    <x v="315"/>
    <x v="2907"/>
    <n v="5184"/>
    <n v="0.39999999999999997"/>
    <x v="1"/>
    <x v="163"/>
  </r>
  <r>
    <x v="1"/>
    <n v="1185732"/>
    <x v="46"/>
    <x v="0"/>
    <x v="0"/>
    <x v="0"/>
    <x v="4"/>
    <n v="43"/>
    <x v="316"/>
    <x v="2915"/>
    <n v="3959.0099999999993"/>
    <n v="0.32999999999999996"/>
    <x v="1"/>
    <x v="94"/>
  </r>
  <r>
    <x v="1"/>
    <n v="1185732"/>
    <x v="47"/>
    <x v="0"/>
    <x v="0"/>
    <x v="0"/>
    <x v="5"/>
    <n v="48"/>
    <x v="317"/>
    <x v="2916"/>
    <n v="5112"/>
    <n v="0.3"/>
    <x v="1"/>
    <x v="92"/>
  </r>
  <r>
    <x v="1"/>
    <n v="1185732"/>
    <x v="48"/>
    <x v="0"/>
    <x v="0"/>
    <x v="0"/>
    <x v="0"/>
    <n v="39"/>
    <x v="318"/>
    <x v="2917"/>
    <n v="8751.6"/>
    <n v="0.55000000000000004"/>
    <x v="1"/>
    <x v="93"/>
  </r>
  <r>
    <x v="1"/>
    <n v="1185732"/>
    <x v="49"/>
    <x v="0"/>
    <x v="0"/>
    <x v="0"/>
    <x v="1"/>
    <n v="43"/>
    <x v="44"/>
    <x v="2918"/>
    <n v="4966.4999999999991"/>
    <n v="0.32999999999999996"/>
    <x v="1"/>
    <x v="94"/>
  </r>
  <r>
    <x v="1"/>
    <n v="1185732"/>
    <x v="50"/>
    <x v="0"/>
    <x v="0"/>
    <x v="0"/>
    <x v="2"/>
    <n v="36"/>
    <x v="300"/>
    <x v="879"/>
    <n v="4422.5999999999995"/>
    <n v="0.38999999999999996"/>
    <x v="1"/>
    <x v="86"/>
  </r>
  <r>
    <x v="1"/>
    <n v="1185732"/>
    <x v="51"/>
    <x v="0"/>
    <x v="0"/>
    <x v="0"/>
    <x v="3"/>
    <n v="34"/>
    <x v="297"/>
    <x v="2919"/>
    <n v="4057.5599999999995"/>
    <n v="0.38999999999999996"/>
    <x v="1"/>
    <x v="111"/>
  </r>
  <r>
    <x v="1"/>
    <n v="1185732"/>
    <x v="52"/>
    <x v="0"/>
    <x v="0"/>
    <x v="0"/>
    <x v="4"/>
    <n v="44"/>
    <x v="300"/>
    <x v="766"/>
    <n v="5128.2"/>
    <n v="0.37"/>
    <x v="1"/>
    <x v="90"/>
  </r>
  <r>
    <x v="1"/>
    <n v="1185732"/>
    <x v="53"/>
    <x v="0"/>
    <x v="0"/>
    <x v="0"/>
    <x v="5"/>
    <n v="45"/>
    <x v="44"/>
    <x v="2920"/>
    <n v="4725"/>
    <n v="0.3"/>
    <x v="1"/>
    <x v="96"/>
  </r>
  <r>
    <x v="1"/>
    <n v="1185732"/>
    <x v="54"/>
    <x v="0"/>
    <x v="0"/>
    <x v="0"/>
    <x v="4"/>
    <n v="51"/>
    <x v="303"/>
    <x v="2921"/>
    <n v="4716.4800000000005"/>
    <n v="0.32"/>
    <x v="1"/>
    <x v="109"/>
  </r>
  <r>
    <x v="1"/>
    <n v="1185732"/>
    <x v="55"/>
    <x v="0"/>
    <x v="0"/>
    <x v="0"/>
    <x v="5"/>
    <n v="50"/>
    <x v="298"/>
    <x v="2922"/>
    <n v="4620"/>
    <n v="0.28000000000000003"/>
    <x v="1"/>
    <x v="100"/>
  </r>
  <r>
    <x v="1"/>
    <n v="1185732"/>
    <x v="56"/>
    <x v="0"/>
    <x v="0"/>
    <x v="0"/>
    <x v="0"/>
    <n v="46"/>
    <x v="319"/>
    <x v="2923"/>
    <n v="10381.280000000001"/>
    <n v="0.56000000000000005"/>
    <x v="1"/>
    <x v="89"/>
  </r>
  <r>
    <x v="1"/>
    <n v="1185732"/>
    <x v="57"/>
    <x v="0"/>
    <x v="0"/>
    <x v="0"/>
    <x v="1"/>
    <n v="40"/>
    <x v="122"/>
    <x v="1401"/>
    <n v="4492.8"/>
    <n v="0.36"/>
    <x v="1"/>
    <x v="163"/>
  </r>
  <r>
    <x v="1"/>
    <n v="1185732"/>
    <x v="58"/>
    <x v="0"/>
    <x v="0"/>
    <x v="0"/>
    <x v="2"/>
    <n v="43"/>
    <x v="281"/>
    <x v="1860"/>
    <n v="5309.6399999999994"/>
    <n v="0.42"/>
    <x v="1"/>
    <x v="94"/>
  </r>
  <r>
    <x v="1"/>
    <n v="1185732"/>
    <x v="59"/>
    <x v="0"/>
    <x v="0"/>
    <x v="0"/>
    <x v="3"/>
    <n v="41"/>
    <x v="83"/>
    <x v="1916"/>
    <n v="4095.9"/>
    <n v="0.37"/>
    <x v="1"/>
    <x v="87"/>
  </r>
  <r>
    <x v="1"/>
    <n v="1185732"/>
    <x v="60"/>
    <x v="0"/>
    <x v="0"/>
    <x v="0"/>
    <x v="4"/>
    <n v="47"/>
    <x v="115"/>
    <x v="2903"/>
    <n v="4737.5999999999995"/>
    <n v="0.36"/>
    <x v="1"/>
    <x v="85"/>
  </r>
  <r>
    <x v="1"/>
    <n v="1185732"/>
    <x v="61"/>
    <x v="0"/>
    <x v="0"/>
    <x v="0"/>
    <x v="5"/>
    <n v="53"/>
    <x v="320"/>
    <x v="2924"/>
    <n v="4778.4800000000005"/>
    <n v="0.28000000000000003"/>
    <x v="1"/>
    <x v="102"/>
  </r>
  <r>
    <x v="1"/>
    <n v="1185732"/>
    <x v="62"/>
    <x v="0"/>
    <x v="0"/>
    <x v="0"/>
    <x v="0"/>
    <n v="48"/>
    <x v="58"/>
    <x v="779"/>
    <n v="11289.6"/>
    <n v="0.56000000000000005"/>
    <x v="1"/>
    <x v="92"/>
  </r>
  <r>
    <x v="1"/>
    <n v="1185732"/>
    <x v="63"/>
    <x v="0"/>
    <x v="0"/>
    <x v="0"/>
    <x v="1"/>
    <n v="43"/>
    <x v="321"/>
    <x v="2925"/>
    <n v="4665.5"/>
    <n v="0.35"/>
    <x v="1"/>
    <x v="94"/>
  </r>
  <r>
    <x v="1"/>
    <n v="1185732"/>
    <x v="64"/>
    <x v="0"/>
    <x v="0"/>
    <x v="0"/>
    <x v="2"/>
    <n v="42"/>
    <x v="305"/>
    <x v="2926"/>
    <n v="5594.4"/>
    <n v="0.39999999999999997"/>
    <x v="1"/>
    <x v="119"/>
  </r>
  <r>
    <x v="1"/>
    <n v="1185732"/>
    <x v="65"/>
    <x v="0"/>
    <x v="0"/>
    <x v="0"/>
    <x v="3"/>
    <n v="41"/>
    <x v="297"/>
    <x v="2927"/>
    <n v="5018.3999999999996"/>
    <n v="0.39999999999999997"/>
    <x v="1"/>
    <x v="87"/>
  </r>
  <r>
    <x v="1"/>
    <n v="1185732"/>
    <x v="66"/>
    <x v="0"/>
    <x v="0"/>
    <x v="0"/>
    <x v="4"/>
    <n v="48"/>
    <x v="316"/>
    <x v="2928"/>
    <n v="4955.04"/>
    <n v="0.37"/>
    <x v="1"/>
    <x v="92"/>
  </r>
  <r>
    <x v="1"/>
    <n v="1185732"/>
    <x v="67"/>
    <x v="0"/>
    <x v="0"/>
    <x v="0"/>
    <x v="5"/>
    <n v="48"/>
    <x v="309"/>
    <x v="2929"/>
    <n v="4896"/>
    <n v="0.3"/>
    <x v="1"/>
    <x v="92"/>
  </r>
  <r>
    <x v="2"/>
    <n v="1197831"/>
    <x v="68"/>
    <x v="0"/>
    <x v="0"/>
    <x v="0"/>
    <x v="0"/>
    <n v="20"/>
    <x v="83"/>
    <x v="1996"/>
    <n v="2105.9999999999995"/>
    <n v="0.38999999999999996"/>
    <x v="1"/>
    <x v="127"/>
  </r>
  <r>
    <x v="2"/>
    <n v="1197831"/>
    <x v="69"/>
    <x v="0"/>
    <x v="0"/>
    <x v="0"/>
    <x v="1"/>
    <n v="26"/>
    <x v="83"/>
    <x v="2029"/>
    <n v="2597.4"/>
    <n v="0.37"/>
    <x v="1"/>
    <x v="166"/>
  </r>
  <r>
    <x v="2"/>
    <n v="1197831"/>
    <x v="70"/>
    <x v="0"/>
    <x v="0"/>
    <x v="0"/>
    <x v="2"/>
    <n v="27"/>
    <x v="99"/>
    <x v="2930"/>
    <n v="2506.14"/>
    <n v="0.38999999999999996"/>
    <x v="1"/>
    <x v="118"/>
  </r>
  <r>
    <x v="2"/>
    <n v="1197831"/>
    <x v="71"/>
    <x v="0"/>
    <x v="0"/>
    <x v="0"/>
    <x v="3"/>
    <n v="27"/>
    <x v="124"/>
    <x v="1230"/>
    <n v="2948.4"/>
    <n v="0.52"/>
    <x v="1"/>
    <x v="118"/>
  </r>
  <r>
    <x v="2"/>
    <n v="1197831"/>
    <x v="72"/>
    <x v="1"/>
    <x v="1"/>
    <x v="1"/>
    <x v="4"/>
    <n v="26"/>
    <x v="129"/>
    <x v="2138"/>
    <n v="1555.84"/>
    <n v="0.33999999999999997"/>
    <x v="1"/>
    <x v="166"/>
  </r>
  <r>
    <x v="2"/>
    <n v="1197831"/>
    <x v="73"/>
    <x v="1"/>
    <x v="1"/>
    <x v="1"/>
    <x v="5"/>
    <n v="25"/>
    <x v="167"/>
    <x v="2721"/>
    <n v="3136.0000000000005"/>
    <n v="0.56000000000000005"/>
    <x v="1"/>
    <x v="130"/>
  </r>
  <r>
    <x v="2"/>
    <n v="1197831"/>
    <x v="74"/>
    <x v="1"/>
    <x v="1"/>
    <x v="1"/>
    <x v="0"/>
    <n v="20"/>
    <x v="128"/>
    <x v="2047"/>
    <n v="2091"/>
    <n v="0.41"/>
    <x v="1"/>
    <x v="127"/>
  </r>
  <r>
    <x v="2"/>
    <n v="1197831"/>
    <x v="75"/>
    <x v="1"/>
    <x v="1"/>
    <x v="1"/>
    <x v="1"/>
    <n v="23"/>
    <x v="303"/>
    <x v="2931"/>
    <n v="2791.74"/>
    <n v="0.42"/>
    <x v="1"/>
    <x v="113"/>
  </r>
  <r>
    <x v="2"/>
    <n v="1197831"/>
    <x v="76"/>
    <x v="1"/>
    <x v="1"/>
    <x v="1"/>
    <x v="2"/>
    <n v="27"/>
    <x v="116"/>
    <x v="1488"/>
    <n v="2612.52"/>
    <n v="0.41"/>
    <x v="1"/>
    <x v="118"/>
  </r>
  <r>
    <x v="2"/>
    <n v="1197831"/>
    <x v="77"/>
    <x v="1"/>
    <x v="1"/>
    <x v="1"/>
    <x v="3"/>
    <n v="26"/>
    <x v="127"/>
    <x v="2932"/>
    <n v="2769"/>
    <n v="0.5"/>
    <x v="1"/>
    <x v="166"/>
  </r>
  <r>
    <x v="2"/>
    <n v="1197831"/>
    <x v="78"/>
    <x v="1"/>
    <x v="1"/>
    <x v="1"/>
    <x v="4"/>
    <n v="28"/>
    <x v="160"/>
    <x v="1063"/>
    <n v="1478.3999999999999"/>
    <n v="0.32999999999999996"/>
    <x v="1"/>
    <x v="128"/>
  </r>
  <r>
    <x v="2"/>
    <n v="1197831"/>
    <x v="79"/>
    <x v="1"/>
    <x v="1"/>
    <x v="1"/>
    <x v="5"/>
    <n v="26"/>
    <x v="108"/>
    <x v="1266"/>
    <n v="3303.3"/>
    <n v="0.55000000000000004"/>
    <x v="1"/>
    <x v="166"/>
  </r>
  <r>
    <x v="2"/>
    <n v="1197831"/>
    <x v="80"/>
    <x v="1"/>
    <x v="1"/>
    <x v="1"/>
    <x v="0"/>
    <n v="20"/>
    <x v="297"/>
    <x v="2281"/>
    <n v="2570.4"/>
    <n v="0.42"/>
    <x v="1"/>
    <x v="127"/>
  </r>
  <r>
    <x v="2"/>
    <n v="1197831"/>
    <x v="81"/>
    <x v="1"/>
    <x v="1"/>
    <x v="1"/>
    <x v="1"/>
    <n v="30"/>
    <x v="121"/>
    <x v="2933"/>
    <n v="3077.0999999999995"/>
    <n v="0.38999999999999996"/>
    <x v="1"/>
    <x v="167"/>
  </r>
  <r>
    <x v="2"/>
    <n v="1197831"/>
    <x v="82"/>
    <x v="1"/>
    <x v="1"/>
    <x v="1"/>
    <x v="2"/>
    <n v="23"/>
    <x v="167"/>
    <x v="2934"/>
    <n v="2163.84"/>
    <n v="0.42"/>
    <x v="1"/>
    <x v="113"/>
  </r>
  <r>
    <x v="2"/>
    <n v="1197831"/>
    <x v="83"/>
    <x v="1"/>
    <x v="1"/>
    <x v="1"/>
    <x v="3"/>
    <n v="30"/>
    <x v="322"/>
    <x v="2281"/>
    <n v="2937.6"/>
    <n v="0.48"/>
    <x v="1"/>
    <x v="167"/>
  </r>
  <r>
    <x v="2"/>
    <n v="1197831"/>
    <x v="84"/>
    <x v="1"/>
    <x v="1"/>
    <x v="1"/>
    <x v="4"/>
    <n v="35"/>
    <x v="155"/>
    <x v="2935"/>
    <n v="1736"/>
    <n v="0.32"/>
    <x v="1"/>
    <x v="164"/>
  </r>
  <r>
    <x v="2"/>
    <n v="1197831"/>
    <x v="85"/>
    <x v="1"/>
    <x v="1"/>
    <x v="1"/>
    <x v="5"/>
    <n v="29"/>
    <x v="151"/>
    <x v="1907"/>
    <n v="3636.6000000000004"/>
    <n v="0.55000000000000004"/>
    <x v="1"/>
    <x v="116"/>
  </r>
  <r>
    <x v="2"/>
    <n v="1197831"/>
    <x v="86"/>
    <x v="1"/>
    <x v="1"/>
    <x v="1"/>
    <x v="0"/>
    <n v="23"/>
    <x v="297"/>
    <x v="2213"/>
    <n v="2604.06"/>
    <n v="0.37"/>
    <x v="1"/>
    <x v="113"/>
  </r>
  <r>
    <x v="2"/>
    <n v="1197831"/>
    <x v="87"/>
    <x v="1"/>
    <x v="1"/>
    <x v="1"/>
    <x v="1"/>
    <n v="29"/>
    <x v="297"/>
    <x v="2936"/>
    <n v="3638.3399999999997"/>
    <n v="0.41"/>
    <x v="1"/>
    <x v="116"/>
  </r>
  <r>
    <x v="2"/>
    <n v="1197831"/>
    <x v="88"/>
    <x v="1"/>
    <x v="1"/>
    <x v="1"/>
    <x v="2"/>
    <n v="24"/>
    <x v="136"/>
    <x v="1426"/>
    <n v="2060.16"/>
    <n v="0.37"/>
    <x v="1"/>
    <x v="110"/>
  </r>
  <r>
    <x v="2"/>
    <n v="1197831"/>
    <x v="89"/>
    <x v="1"/>
    <x v="1"/>
    <x v="1"/>
    <x v="3"/>
    <n v="28"/>
    <x v="127"/>
    <x v="2036"/>
    <n v="2862.72"/>
    <n v="0.48"/>
    <x v="1"/>
    <x v="128"/>
  </r>
  <r>
    <x v="1"/>
    <n v="1197831"/>
    <x v="90"/>
    <x v="1"/>
    <x v="1"/>
    <x v="1"/>
    <x v="4"/>
    <n v="34"/>
    <x v="289"/>
    <x v="2937"/>
    <n v="2069.2399999999998"/>
    <n v="0.33999999999999997"/>
    <x v="1"/>
    <x v="111"/>
  </r>
  <r>
    <x v="1"/>
    <n v="1197831"/>
    <x v="91"/>
    <x v="1"/>
    <x v="1"/>
    <x v="1"/>
    <x v="5"/>
    <n v="27"/>
    <x v="323"/>
    <x v="1990"/>
    <n v="4039.2000000000003"/>
    <n v="0.55000000000000004"/>
    <x v="1"/>
    <x v="118"/>
  </r>
  <r>
    <x v="1"/>
    <n v="1197831"/>
    <x v="92"/>
    <x v="1"/>
    <x v="1"/>
    <x v="1"/>
    <x v="0"/>
    <n v="24"/>
    <x v="300"/>
    <x v="832"/>
    <n v="2948.3999999999996"/>
    <n v="0.38999999999999996"/>
    <x v="1"/>
    <x v="110"/>
  </r>
  <r>
    <x v="1"/>
    <n v="1197831"/>
    <x v="93"/>
    <x v="1"/>
    <x v="1"/>
    <x v="1"/>
    <x v="1"/>
    <n v="30"/>
    <x v="280"/>
    <x v="1325"/>
    <n v="3616.2"/>
    <n v="0.42"/>
    <x v="1"/>
    <x v="167"/>
  </r>
  <r>
    <x v="1"/>
    <n v="1197831"/>
    <x v="94"/>
    <x v="1"/>
    <x v="1"/>
    <x v="1"/>
    <x v="2"/>
    <n v="23"/>
    <x v="142"/>
    <x v="2938"/>
    <n v="2042.3999999999999"/>
    <n v="0.37"/>
    <x v="1"/>
    <x v="113"/>
  </r>
  <r>
    <x v="1"/>
    <n v="1197831"/>
    <x v="95"/>
    <x v="1"/>
    <x v="1"/>
    <x v="1"/>
    <x v="3"/>
    <n v="31"/>
    <x v="82"/>
    <x v="2939"/>
    <n v="3873.4500000000003"/>
    <n v="0.51"/>
    <x v="1"/>
    <x v="165"/>
  </r>
  <r>
    <x v="1"/>
    <n v="1197831"/>
    <x v="96"/>
    <x v="1"/>
    <x v="1"/>
    <x v="1"/>
    <x v="4"/>
    <n v="35"/>
    <x v="263"/>
    <x v="848"/>
    <n v="2205"/>
    <n v="0.35"/>
    <x v="1"/>
    <x v="164"/>
  </r>
  <r>
    <x v="1"/>
    <n v="1197831"/>
    <x v="97"/>
    <x v="1"/>
    <x v="1"/>
    <x v="1"/>
    <x v="5"/>
    <n v="32"/>
    <x v="70"/>
    <x v="1729"/>
    <n v="5380.8"/>
    <n v="0.57000000000000006"/>
    <x v="1"/>
    <x v="114"/>
  </r>
  <r>
    <x v="1"/>
    <n v="1197831"/>
    <x v="98"/>
    <x v="1"/>
    <x v="1"/>
    <x v="1"/>
    <x v="0"/>
    <n v="28"/>
    <x v="70"/>
    <x v="2940"/>
    <n v="3386.6"/>
    <n v="0.41"/>
    <x v="1"/>
    <x v="128"/>
  </r>
  <r>
    <x v="1"/>
    <n v="1197831"/>
    <x v="99"/>
    <x v="1"/>
    <x v="1"/>
    <x v="1"/>
    <x v="1"/>
    <n v="33"/>
    <x v="258"/>
    <x v="2200"/>
    <n v="4476.78"/>
    <n v="0.42"/>
    <x v="1"/>
    <x v="112"/>
  </r>
  <r>
    <x v="1"/>
    <n v="1197831"/>
    <x v="100"/>
    <x v="1"/>
    <x v="1"/>
    <x v="1"/>
    <x v="2"/>
    <n v="27"/>
    <x v="324"/>
    <x v="2941"/>
    <n v="2851.2"/>
    <n v="0.39999999999999997"/>
    <x v="1"/>
    <x v="118"/>
  </r>
  <r>
    <x v="1"/>
    <n v="1197831"/>
    <x v="101"/>
    <x v="1"/>
    <x v="1"/>
    <x v="1"/>
    <x v="3"/>
    <n v="26"/>
    <x v="121"/>
    <x v="2942"/>
    <n v="3282.24"/>
    <n v="0.48"/>
    <x v="1"/>
    <x v="166"/>
  </r>
  <r>
    <x v="1"/>
    <n v="1197831"/>
    <x v="102"/>
    <x v="1"/>
    <x v="1"/>
    <x v="1"/>
    <x v="4"/>
    <n v="29"/>
    <x v="166"/>
    <x v="2943"/>
    <n v="2050.88"/>
    <n v="0.32"/>
    <x v="1"/>
    <x v="116"/>
  </r>
  <r>
    <x v="1"/>
    <n v="1197831"/>
    <x v="103"/>
    <x v="1"/>
    <x v="1"/>
    <x v="1"/>
    <x v="5"/>
    <n v="38"/>
    <x v="44"/>
    <x v="2944"/>
    <n v="7581.0000000000009"/>
    <n v="0.57000000000000006"/>
    <x v="1"/>
    <x v="115"/>
  </r>
  <r>
    <x v="1"/>
    <n v="1197831"/>
    <x v="104"/>
    <x v="1"/>
    <x v="1"/>
    <x v="1"/>
    <x v="0"/>
    <n v="29"/>
    <x v="70"/>
    <x v="1109"/>
    <n v="3421.9999999999995"/>
    <n v="0.39999999999999997"/>
    <x v="1"/>
    <x v="116"/>
  </r>
  <r>
    <x v="1"/>
    <n v="1197831"/>
    <x v="105"/>
    <x v="1"/>
    <x v="1"/>
    <x v="1"/>
    <x v="1"/>
    <n v="32"/>
    <x v="123"/>
    <x v="1220"/>
    <n v="3830.3999999999996"/>
    <n v="0.42"/>
    <x v="1"/>
    <x v="114"/>
  </r>
  <r>
    <x v="1"/>
    <n v="1197831"/>
    <x v="106"/>
    <x v="1"/>
    <x v="1"/>
    <x v="1"/>
    <x v="2"/>
    <n v="29"/>
    <x v="325"/>
    <x v="2945"/>
    <n v="4446.8599999999997"/>
    <n v="0.41"/>
    <x v="1"/>
    <x v="116"/>
  </r>
  <r>
    <x v="1"/>
    <n v="1197831"/>
    <x v="107"/>
    <x v="1"/>
    <x v="1"/>
    <x v="1"/>
    <x v="3"/>
    <n v="28"/>
    <x v="167"/>
    <x v="1154"/>
    <n v="3261.44"/>
    <n v="0.52"/>
    <x v="1"/>
    <x v="128"/>
  </r>
  <r>
    <x v="1"/>
    <n v="1197831"/>
    <x v="108"/>
    <x v="1"/>
    <x v="1"/>
    <x v="1"/>
    <x v="4"/>
    <n v="33"/>
    <x v="146"/>
    <x v="2946"/>
    <n v="2577.96"/>
    <n v="0.36"/>
    <x v="1"/>
    <x v="112"/>
  </r>
  <r>
    <x v="1"/>
    <n v="1197831"/>
    <x v="109"/>
    <x v="1"/>
    <x v="1"/>
    <x v="1"/>
    <x v="5"/>
    <n v="36"/>
    <x v="326"/>
    <x v="2947"/>
    <n v="5653.4400000000005"/>
    <n v="0.52"/>
    <x v="1"/>
    <x v="86"/>
  </r>
  <r>
    <x v="1"/>
    <n v="1197831"/>
    <x v="110"/>
    <x v="1"/>
    <x v="1"/>
    <x v="1"/>
    <x v="0"/>
    <n v="27"/>
    <x v="105"/>
    <x v="2948"/>
    <n v="3046.95"/>
    <n v="0.37"/>
    <x v="1"/>
    <x v="118"/>
  </r>
  <r>
    <x v="1"/>
    <n v="1197831"/>
    <x v="111"/>
    <x v="1"/>
    <x v="1"/>
    <x v="1"/>
    <x v="1"/>
    <n v="33"/>
    <x v="105"/>
    <x v="2949"/>
    <n v="3824.7"/>
    <n v="0.38"/>
    <x v="1"/>
    <x v="112"/>
  </r>
  <r>
    <x v="1"/>
    <n v="1197831"/>
    <x v="112"/>
    <x v="1"/>
    <x v="1"/>
    <x v="1"/>
    <x v="2"/>
    <n v="29"/>
    <x v="325"/>
    <x v="2945"/>
    <n v="4446.8599999999997"/>
    <n v="0.41"/>
    <x v="1"/>
    <x v="116"/>
  </r>
  <r>
    <x v="1"/>
    <n v="1197831"/>
    <x v="113"/>
    <x v="1"/>
    <x v="1"/>
    <x v="1"/>
    <x v="3"/>
    <n v="30"/>
    <x v="102"/>
    <x v="1089"/>
    <n v="3096"/>
    <n v="0.48"/>
    <x v="1"/>
    <x v="167"/>
  </r>
  <r>
    <x v="1"/>
    <n v="1197831"/>
    <x v="114"/>
    <x v="1"/>
    <x v="1"/>
    <x v="1"/>
    <x v="4"/>
    <n v="35"/>
    <x v="151"/>
    <x v="2950"/>
    <n v="2713.2"/>
    <n v="0.33999999999999997"/>
    <x v="1"/>
    <x v="164"/>
  </r>
  <r>
    <x v="1"/>
    <n v="1197831"/>
    <x v="115"/>
    <x v="1"/>
    <x v="1"/>
    <x v="1"/>
    <x v="5"/>
    <n v="39"/>
    <x v="83"/>
    <x v="2951"/>
    <n v="5686.2000000000007"/>
    <n v="0.54"/>
    <x v="1"/>
    <x v="93"/>
  </r>
  <r>
    <x v="1"/>
    <n v="1197831"/>
    <x v="116"/>
    <x v="1"/>
    <x v="1"/>
    <x v="1"/>
    <x v="0"/>
    <n v="33"/>
    <x v="324"/>
    <x v="2952"/>
    <n v="3659.04"/>
    <n v="0.42"/>
    <x v="1"/>
    <x v="112"/>
  </r>
  <r>
    <x v="1"/>
    <n v="1197831"/>
    <x v="117"/>
    <x v="1"/>
    <x v="1"/>
    <x v="1"/>
    <x v="1"/>
    <n v="32"/>
    <x v="128"/>
    <x v="2757"/>
    <n v="3019.2"/>
    <n v="0.37"/>
    <x v="1"/>
    <x v="114"/>
  </r>
  <r>
    <x v="1"/>
    <n v="1197831"/>
    <x v="118"/>
    <x v="1"/>
    <x v="1"/>
    <x v="1"/>
    <x v="2"/>
    <n v="36"/>
    <x v="300"/>
    <x v="879"/>
    <n v="4309.2"/>
    <n v="0.38"/>
    <x v="1"/>
    <x v="86"/>
  </r>
  <r>
    <x v="1"/>
    <n v="1197831"/>
    <x v="119"/>
    <x v="1"/>
    <x v="1"/>
    <x v="1"/>
    <x v="3"/>
    <n v="37"/>
    <x v="40"/>
    <x v="1276"/>
    <n v="3700"/>
    <n v="0.5"/>
    <x v="1"/>
    <x v="117"/>
  </r>
  <r>
    <x v="1"/>
    <n v="1197831"/>
    <x v="120"/>
    <x v="1"/>
    <x v="1"/>
    <x v="1"/>
    <x v="4"/>
    <n v="36"/>
    <x v="92"/>
    <x v="2953"/>
    <n v="2669.7599999999998"/>
    <n v="0.36"/>
    <x v="1"/>
    <x v="86"/>
  </r>
  <r>
    <x v="1"/>
    <n v="1197831"/>
    <x v="121"/>
    <x v="1"/>
    <x v="1"/>
    <x v="1"/>
    <x v="5"/>
    <n v="42"/>
    <x v="327"/>
    <x v="2954"/>
    <n v="7134.1200000000008"/>
    <n v="0.57000000000000006"/>
    <x v="1"/>
    <x v="119"/>
  </r>
  <r>
    <x v="1"/>
    <n v="1197831"/>
    <x v="122"/>
    <x v="1"/>
    <x v="1"/>
    <x v="1"/>
    <x v="0"/>
    <n v="31"/>
    <x v="323"/>
    <x v="2955"/>
    <n v="3288.4799999999996"/>
    <n v="0.38999999999999996"/>
    <x v="1"/>
    <x v="165"/>
  </r>
  <r>
    <x v="1"/>
    <n v="1197831"/>
    <x v="123"/>
    <x v="1"/>
    <x v="1"/>
    <x v="1"/>
    <x v="1"/>
    <n v="29"/>
    <x v="154"/>
    <x v="2286"/>
    <n v="2804.8799999999997"/>
    <n v="0.38999999999999996"/>
    <x v="1"/>
    <x v="116"/>
  </r>
  <r>
    <x v="1"/>
    <n v="1197831"/>
    <x v="124"/>
    <x v="1"/>
    <x v="1"/>
    <x v="1"/>
    <x v="2"/>
    <n v="39"/>
    <x v="128"/>
    <x v="2956"/>
    <n v="3679.65"/>
    <n v="0.37"/>
    <x v="1"/>
    <x v="93"/>
  </r>
  <r>
    <x v="1"/>
    <n v="1197831"/>
    <x v="125"/>
    <x v="1"/>
    <x v="1"/>
    <x v="1"/>
    <x v="3"/>
    <n v="36"/>
    <x v="322"/>
    <x v="1990"/>
    <n v="3451.6800000000003"/>
    <n v="0.47000000000000003"/>
    <x v="1"/>
    <x v="86"/>
  </r>
  <r>
    <x v="1"/>
    <n v="1197831"/>
    <x v="126"/>
    <x v="1"/>
    <x v="1"/>
    <x v="1"/>
    <x v="4"/>
    <n v="35"/>
    <x v="328"/>
    <x v="1037"/>
    <n v="2382.8000000000002"/>
    <n v="0.37"/>
    <x v="1"/>
    <x v="164"/>
  </r>
  <r>
    <x v="1"/>
    <n v="1197831"/>
    <x v="127"/>
    <x v="1"/>
    <x v="1"/>
    <x v="1"/>
    <x v="5"/>
    <n v="43"/>
    <x v="148"/>
    <x v="2957"/>
    <n v="5410.26"/>
    <n v="0.54"/>
    <x v="1"/>
    <x v="94"/>
  </r>
  <r>
    <x v="1"/>
    <n v="1197831"/>
    <x v="128"/>
    <x v="1"/>
    <x v="1"/>
    <x v="1"/>
    <x v="0"/>
    <n v="34"/>
    <x v="83"/>
    <x v="2958"/>
    <n v="3488.4"/>
    <n v="0.38"/>
    <x v="1"/>
    <x v="111"/>
  </r>
  <r>
    <x v="1"/>
    <n v="1197831"/>
    <x v="129"/>
    <x v="1"/>
    <x v="1"/>
    <x v="1"/>
    <x v="1"/>
    <n v="31"/>
    <x v="297"/>
    <x v="2959"/>
    <n v="3794.3999999999996"/>
    <n v="0.39999999999999997"/>
    <x v="1"/>
    <x v="165"/>
  </r>
  <r>
    <x v="1"/>
    <n v="1197831"/>
    <x v="130"/>
    <x v="1"/>
    <x v="1"/>
    <x v="1"/>
    <x v="2"/>
    <n v="34"/>
    <x v="296"/>
    <x v="2960"/>
    <n v="3726.0599999999995"/>
    <n v="0.38999999999999996"/>
    <x v="1"/>
    <x v="111"/>
  </r>
  <r>
    <x v="1"/>
    <n v="1197831"/>
    <x v="131"/>
    <x v="1"/>
    <x v="1"/>
    <x v="1"/>
    <x v="3"/>
    <n v="36"/>
    <x v="98"/>
    <x v="2961"/>
    <n v="4140"/>
    <n v="0.5"/>
    <x v="1"/>
    <x v="86"/>
  </r>
  <r>
    <x v="1"/>
    <n v="1197831"/>
    <x v="132"/>
    <x v="1"/>
    <x v="1"/>
    <x v="1"/>
    <x v="4"/>
    <n v="30"/>
    <x v="49"/>
    <x v="1484"/>
    <n v="1872"/>
    <n v="0.32"/>
    <x v="1"/>
    <x v="167"/>
  </r>
  <r>
    <x v="1"/>
    <n v="1197831"/>
    <x v="133"/>
    <x v="1"/>
    <x v="1"/>
    <x v="1"/>
    <x v="5"/>
    <n v="44"/>
    <x v="303"/>
    <x v="2962"/>
    <n v="7248.1200000000008"/>
    <n v="0.57000000000000006"/>
    <x v="1"/>
    <x v="90"/>
  </r>
  <r>
    <x v="1"/>
    <n v="1197831"/>
    <x v="134"/>
    <x v="1"/>
    <x v="1"/>
    <x v="1"/>
    <x v="0"/>
    <n v="32"/>
    <x v="305"/>
    <x v="2963"/>
    <n v="4262.3999999999996"/>
    <n v="0.39999999999999997"/>
    <x v="1"/>
    <x v="114"/>
  </r>
  <r>
    <x v="1"/>
    <n v="1197831"/>
    <x v="135"/>
    <x v="1"/>
    <x v="1"/>
    <x v="1"/>
    <x v="1"/>
    <n v="34"/>
    <x v="305"/>
    <x v="2964"/>
    <n v="4755.24"/>
    <n v="0.42"/>
    <x v="1"/>
    <x v="111"/>
  </r>
  <r>
    <x v="1"/>
    <n v="1197831"/>
    <x v="136"/>
    <x v="1"/>
    <x v="1"/>
    <x v="1"/>
    <x v="2"/>
    <n v="38"/>
    <x v="327"/>
    <x v="2124"/>
    <n v="4303.12"/>
    <n v="0.38"/>
    <x v="1"/>
    <x v="115"/>
  </r>
  <r>
    <x v="1"/>
    <n v="1197831"/>
    <x v="137"/>
    <x v="1"/>
    <x v="1"/>
    <x v="1"/>
    <x v="3"/>
    <n v="36"/>
    <x v="124"/>
    <x v="832"/>
    <n v="3931.2000000000003"/>
    <n v="0.52"/>
    <x v="1"/>
    <x v="86"/>
  </r>
  <r>
    <x v="1"/>
    <n v="1197831"/>
    <x v="138"/>
    <x v="1"/>
    <x v="1"/>
    <x v="1"/>
    <x v="4"/>
    <n v="30"/>
    <x v="159"/>
    <x v="1204"/>
    <n v="2246.4"/>
    <n v="0.36"/>
    <x v="1"/>
    <x v="167"/>
  </r>
  <r>
    <x v="1"/>
    <n v="1197831"/>
    <x v="139"/>
    <x v="1"/>
    <x v="1"/>
    <x v="1"/>
    <x v="5"/>
    <n v="41"/>
    <x v="297"/>
    <x v="2927"/>
    <n v="6900.3"/>
    <n v="0.55000000000000004"/>
    <x v="1"/>
    <x v="87"/>
  </r>
  <r>
    <x v="3"/>
    <n v="1128299"/>
    <x v="140"/>
    <x v="1"/>
    <x v="1"/>
    <x v="1"/>
    <x v="0"/>
    <n v="30"/>
    <x v="324"/>
    <x v="1830"/>
    <n v="3088.8"/>
    <n v="0.39"/>
    <x v="1"/>
    <x v="167"/>
  </r>
  <r>
    <x v="3"/>
    <n v="1128299"/>
    <x v="141"/>
    <x v="1"/>
    <x v="1"/>
    <x v="1"/>
    <x v="1"/>
    <n v="33"/>
    <x v="154"/>
    <x v="2965"/>
    <n v="1882.3200000000002"/>
    <n v="0.23"/>
    <x v="1"/>
    <x v="112"/>
  </r>
  <r>
    <x v="3"/>
    <n v="1128299"/>
    <x v="142"/>
    <x v="1"/>
    <x v="1"/>
    <x v="1"/>
    <x v="2"/>
    <n v="33"/>
    <x v="329"/>
    <x v="2966"/>
    <n v="3756.0600000000004"/>
    <n v="0.42000000000000004"/>
    <x v="1"/>
    <x v="112"/>
  </r>
  <r>
    <x v="3"/>
    <n v="1128299"/>
    <x v="143"/>
    <x v="1"/>
    <x v="1"/>
    <x v="1"/>
    <x v="3"/>
    <n v="35"/>
    <x v="156"/>
    <x v="2967"/>
    <n v="2759.4"/>
    <n v="0.36"/>
    <x v="1"/>
    <x v="164"/>
  </r>
  <r>
    <x v="3"/>
    <n v="1128299"/>
    <x v="144"/>
    <x v="2"/>
    <x v="2"/>
    <x v="2"/>
    <x v="4"/>
    <n v="38"/>
    <x v="217"/>
    <x v="2968"/>
    <n v="3549.96"/>
    <n v="0.54"/>
    <x v="1"/>
    <x v="115"/>
  </r>
  <r>
    <x v="3"/>
    <n v="1128299"/>
    <x v="145"/>
    <x v="2"/>
    <x v="2"/>
    <x v="2"/>
    <x v="5"/>
    <n v="36"/>
    <x v="148"/>
    <x v="2969"/>
    <n v="1761.4800000000002"/>
    <n v="0.21000000000000002"/>
    <x v="1"/>
    <x v="86"/>
  </r>
  <r>
    <x v="3"/>
    <n v="1128299"/>
    <x v="146"/>
    <x v="2"/>
    <x v="2"/>
    <x v="2"/>
    <x v="0"/>
    <n v="28"/>
    <x v="303"/>
    <x v="2115"/>
    <n v="3398.6400000000003"/>
    <n v="0.42000000000000004"/>
    <x v="1"/>
    <x v="128"/>
  </r>
  <r>
    <x v="3"/>
    <n v="1128299"/>
    <x v="147"/>
    <x v="2"/>
    <x v="2"/>
    <x v="2"/>
    <x v="1"/>
    <n v="36"/>
    <x v="101"/>
    <x v="2970"/>
    <n v="2151"/>
    <n v="0.25"/>
    <x v="1"/>
    <x v="86"/>
  </r>
  <r>
    <x v="3"/>
    <n v="1128299"/>
    <x v="148"/>
    <x v="2"/>
    <x v="2"/>
    <x v="2"/>
    <x v="2"/>
    <n v="40"/>
    <x v="87"/>
    <x v="2971"/>
    <n v="4050.8"/>
    <n v="0.41000000000000003"/>
    <x v="1"/>
    <x v="163"/>
  </r>
  <r>
    <x v="3"/>
    <n v="1128299"/>
    <x v="149"/>
    <x v="2"/>
    <x v="2"/>
    <x v="2"/>
    <x v="3"/>
    <n v="39"/>
    <x v="330"/>
    <x v="1202"/>
    <n v="2519.3999999999996"/>
    <n v="0.33999999999999997"/>
    <x v="1"/>
    <x v="93"/>
  </r>
  <r>
    <x v="3"/>
    <n v="1128299"/>
    <x v="150"/>
    <x v="2"/>
    <x v="2"/>
    <x v="2"/>
    <x v="4"/>
    <n v="42"/>
    <x v="241"/>
    <x v="799"/>
    <n v="3950.1000000000004"/>
    <n v="0.57000000000000006"/>
    <x v="1"/>
    <x v="119"/>
  </r>
  <r>
    <x v="3"/>
    <n v="1128299"/>
    <x v="151"/>
    <x v="2"/>
    <x v="2"/>
    <x v="2"/>
    <x v="5"/>
    <n v="33"/>
    <x v="124"/>
    <x v="799"/>
    <n v="1524.6000000000001"/>
    <n v="0.22000000000000003"/>
    <x v="1"/>
    <x v="112"/>
  </r>
  <r>
    <x v="3"/>
    <n v="1128299"/>
    <x v="152"/>
    <x v="2"/>
    <x v="2"/>
    <x v="2"/>
    <x v="0"/>
    <n v="36"/>
    <x v="323"/>
    <x v="2972"/>
    <n v="3818.88"/>
    <n v="0.39"/>
    <x v="1"/>
    <x v="86"/>
  </r>
  <r>
    <x v="3"/>
    <n v="1128299"/>
    <x v="153"/>
    <x v="2"/>
    <x v="2"/>
    <x v="2"/>
    <x v="1"/>
    <n v="39"/>
    <x v="108"/>
    <x v="1660"/>
    <n v="2072.0700000000002"/>
    <n v="0.23"/>
    <x v="1"/>
    <x v="93"/>
  </r>
  <r>
    <x v="3"/>
    <n v="1128299"/>
    <x v="154"/>
    <x v="2"/>
    <x v="2"/>
    <x v="2"/>
    <x v="2"/>
    <n v="47"/>
    <x v="124"/>
    <x v="2973"/>
    <n v="4145.4000000000005"/>
    <n v="0.42000000000000004"/>
    <x v="1"/>
    <x v="85"/>
  </r>
  <r>
    <x v="3"/>
    <n v="1128299"/>
    <x v="155"/>
    <x v="2"/>
    <x v="2"/>
    <x v="2"/>
    <x v="3"/>
    <n v="48"/>
    <x v="322"/>
    <x v="2972"/>
    <n v="3133.44"/>
    <n v="0.32"/>
    <x v="1"/>
    <x v="92"/>
  </r>
  <r>
    <x v="3"/>
    <n v="1128299"/>
    <x v="156"/>
    <x v="2"/>
    <x v="2"/>
    <x v="2"/>
    <x v="4"/>
    <n v="51"/>
    <x v="84"/>
    <x v="2974"/>
    <n v="4681.8"/>
    <n v="0.54"/>
    <x v="1"/>
    <x v="109"/>
  </r>
  <r>
    <x v="3"/>
    <n v="1128299"/>
    <x v="157"/>
    <x v="2"/>
    <x v="2"/>
    <x v="2"/>
    <x v="5"/>
    <n v="41"/>
    <x v="82"/>
    <x v="2975"/>
    <n v="2009"/>
    <n v="0.2"/>
    <x v="1"/>
    <x v="87"/>
  </r>
  <r>
    <x v="3"/>
    <n v="1128299"/>
    <x v="158"/>
    <x v="2"/>
    <x v="2"/>
    <x v="2"/>
    <x v="0"/>
    <n v="40"/>
    <x v="329"/>
    <x v="2976"/>
    <n v="4119.2"/>
    <n v="0.38"/>
    <x v="1"/>
    <x v="163"/>
  </r>
  <r>
    <x v="3"/>
    <n v="1128299"/>
    <x v="159"/>
    <x v="2"/>
    <x v="2"/>
    <x v="2"/>
    <x v="1"/>
    <n v="51"/>
    <x v="97"/>
    <x v="2977"/>
    <n v="2754"/>
    <n v="0.25"/>
    <x v="1"/>
    <x v="109"/>
  </r>
  <r>
    <x v="3"/>
    <n v="1128299"/>
    <x v="160"/>
    <x v="2"/>
    <x v="2"/>
    <x v="2"/>
    <x v="2"/>
    <n v="46"/>
    <x v="120"/>
    <x v="2978"/>
    <n v="4556.76"/>
    <n v="0.39"/>
    <x v="1"/>
    <x v="89"/>
  </r>
  <r>
    <x v="3"/>
    <n v="1128299"/>
    <x v="161"/>
    <x v="2"/>
    <x v="2"/>
    <x v="2"/>
    <x v="3"/>
    <n v="48"/>
    <x v="143"/>
    <x v="847"/>
    <n v="3068.16"/>
    <n v="0.33999999999999997"/>
    <x v="1"/>
    <x v="92"/>
  </r>
  <r>
    <x v="3"/>
    <n v="1128299"/>
    <x v="162"/>
    <x v="2"/>
    <x v="2"/>
    <x v="2"/>
    <x v="4"/>
    <n v="47"/>
    <x v="174"/>
    <x v="2005"/>
    <n v="4158.5600000000004"/>
    <n v="0.56000000000000005"/>
    <x v="1"/>
    <x v="85"/>
  </r>
  <r>
    <x v="3"/>
    <n v="1128299"/>
    <x v="163"/>
    <x v="2"/>
    <x v="2"/>
    <x v="2"/>
    <x v="5"/>
    <n v="62"/>
    <x v="82"/>
    <x v="2979"/>
    <n v="2886.1000000000004"/>
    <n v="0.19000000000000003"/>
    <x v="1"/>
    <x v="104"/>
  </r>
  <r>
    <x v="3"/>
    <n v="1128299"/>
    <x v="164"/>
    <x v="2"/>
    <x v="2"/>
    <x v="2"/>
    <x v="0"/>
    <n v="44"/>
    <x v="83"/>
    <x v="957"/>
    <n v="5227.2"/>
    <n v="0.44"/>
    <x v="1"/>
    <x v="90"/>
  </r>
  <r>
    <x v="3"/>
    <n v="1128299"/>
    <x v="165"/>
    <x v="2"/>
    <x v="2"/>
    <x v="2"/>
    <x v="1"/>
    <n v="51"/>
    <x v="148"/>
    <x v="2980"/>
    <n v="3208.4100000000003"/>
    <n v="0.27"/>
    <x v="1"/>
    <x v="109"/>
  </r>
  <r>
    <x v="3"/>
    <n v="1128299"/>
    <x v="166"/>
    <x v="2"/>
    <x v="2"/>
    <x v="2"/>
    <x v="2"/>
    <n v="46"/>
    <x v="37"/>
    <x v="839"/>
    <n v="4554"/>
    <n v="0.44"/>
    <x v="1"/>
    <x v="89"/>
  </r>
  <r>
    <x v="3"/>
    <n v="1128299"/>
    <x v="167"/>
    <x v="2"/>
    <x v="2"/>
    <x v="2"/>
    <x v="3"/>
    <n v="42"/>
    <x v="151"/>
    <x v="1983"/>
    <n v="4021.92"/>
    <n v="0.42"/>
    <x v="1"/>
    <x v="119"/>
  </r>
  <r>
    <x v="3"/>
    <n v="1128299"/>
    <x v="168"/>
    <x v="2"/>
    <x v="2"/>
    <x v="2"/>
    <x v="4"/>
    <n v="49"/>
    <x v="131"/>
    <x v="1550"/>
    <n v="5083.26"/>
    <n v="0.57000000000000006"/>
    <x v="1"/>
    <x v="98"/>
  </r>
  <r>
    <x v="3"/>
    <n v="1128299"/>
    <x v="169"/>
    <x v="2"/>
    <x v="2"/>
    <x v="2"/>
    <x v="5"/>
    <n v="58"/>
    <x v="37"/>
    <x v="1658"/>
    <n v="3001.5"/>
    <n v="0.23"/>
    <x v="1"/>
    <x v="91"/>
  </r>
  <r>
    <x v="3"/>
    <n v="1128299"/>
    <x v="170"/>
    <x v="2"/>
    <x v="2"/>
    <x v="2"/>
    <x v="0"/>
    <n v="41"/>
    <x v="331"/>
    <x v="2981"/>
    <n v="6011.8300000000008"/>
    <n v="0.43000000000000005"/>
    <x v="1"/>
    <x v="87"/>
  </r>
  <r>
    <x v="3"/>
    <n v="1128299"/>
    <x v="171"/>
    <x v="2"/>
    <x v="2"/>
    <x v="2"/>
    <x v="1"/>
    <n v="50"/>
    <x v="254"/>
    <x v="2982"/>
    <n v="3840"/>
    <n v="0.3"/>
    <x v="1"/>
    <x v="100"/>
  </r>
  <r>
    <x v="3"/>
    <n v="1128299"/>
    <x v="172"/>
    <x v="2"/>
    <x v="2"/>
    <x v="2"/>
    <x v="2"/>
    <n v="42"/>
    <x v="296"/>
    <x v="2983"/>
    <n v="5310.9000000000005"/>
    <n v="0.45"/>
    <x v="1"/>
    <x v="119"/>
  </r>
  <r>
    <x v="3"/>
    <n v="1128299"/>
    <x v="173"/>
    <x v="2"/>
    <x v="2"/>
    <x v="2"/>
    <x v="3"/>
    <n v="41"/>
    <x v="167"/>
    <x v="1081"/>
    <n v="3765.4399999999996"/>
    <n v="0.41"/>
    <x v="1"/>
    <x v="87"/>
  </r>
  <r>
    <x v="3"/>
    <n v="1128299"/>
    <x v="174"/>
    <x v="2"/>
    <x v="2"/>
    <x v="2"/>
    <x v="4"/>
    <n v="44"/>
    <x v="130"/>
    <x v="976"/>
    <n v="5260.6400000000012"/>
    <n v="0.6100000000000001"/>
    <x v="1"/>
    <x v="90"/>
  </r>
  <r>
    <x v="3"/>
    <n v="1128299"/>
    <x v="175"/>
    <x v="2"/>
    <x v="2"/>
    <x v="2"/>
    <x v="5"/>
    <n v="60"/>
    <x v="297"/>
    <x v="2984"/>
    <n v="4773.6000000000004"/>
    <n v="0.26"/>
    <x v="1"/>
    <x v="106"/>
  </r>
  <r>
    <x v="3"/>
    <n v="1128299"/>
    <x v="176"/>
    <x v="2"/>
    <x v="2"/>
    <x v="2"/>
    <x v="0"/>
    <n v="41"/>
    <x v="332"/>
    <x v="2985"/>
    <n v="5266.04"/>
    <n v="0.38"/>
    <x v="1"/>
    <x v="87"/>
  </r>
  <r>
    <x v="3"/>
    <n v="1128299"/>
    <x v="177"/>
    <x v="2"/>
    <x v="2"/>
    <x v="2"/>
    <x v="1"/>
    <n v="49"/>
    <x v="121"/>
    <x v="2986"/>
    <n v="3092.88"/>
    <n v="0.24000000000000002"/>
    <x v="1"/>
    <x v="98"/>
  </r>
  <r>
    <x v="3"/>
    <n v="1128299"/>
    <x v="178"/>
    <x v="2"/>
    <x v="2"/>
    <x v="2"/>
    <x v="2"/>
    <n v="46"/>
    <x v="324"/>
    <x v="1351"/>
    <n v="4857.6000000000004"/>
    <n v="0.4"/>
    <x v="1"/>
    <x v="89"/>
  </r>
  <r>
    <x v="3"/>
    <n v="1128299"/>
    <x v="179"/>
    <x v="2"/>
    <x v="2"/>
    <x v="2"/>
    <x v="3"/>
    <n v="46"/>
    <x v="87"/>
    <x v="770"/>
    <n v="4090.3199999999997"/>
    <n v="0.36"/>
    <x v="1"/>
    <x v="89"/>
  </r>
  <r>
    <x v="3"/>
    <n v="1128299"/>
    <x v="180"/>
    <x v="2"/>
    <x v="2"/>
    <x v="2"/>
    <x v="4"/>
    <n v="44"/>
    <x v="142"/>
    <x v="846"/>
    <n v="5913.6"/>
    <n v="0.56000000000000005"/>
    <x v="1"/>
    <x v="90"/>
  </r>
  <r>
    <x v="3"/>
    <n v="1128299"/>
    <x v="181"/>
    <x v="2"/>
    <x v="2"/>
    <x v="2"/>
    <x v="5"/>
    <n v="56"/>
    <x v="324"/>
    <x v="1796"/>
    <n v="2808.9600000000005"/>
    <n v="0.19000000000000003"/>
    <x v="1"/>
    <x v="97"/>
  </r>
  <r>
    <x v="3"/>
    <n v="1128299"/>
    <x v="182"/>
    <x v="2"/>
    <x v="2"/>
    <x v="2"/>
    <x v="0"/>
    <n v="45"/>
    <x v="326"/>
    <x v="2987"/>
    <n v="5436"/>
    <n v="0.4"/>
    <x v="1"/>
    <x v="96"/>
  </r>
  <r>
    <x v="3"/>
    <n v="1128299"/>
    <x v="183"/>
    <x v="2"/>
    <x v="2"/>
    <x v="2"/>
    <x v="1"/>
    <n v="47"/>
    <x v="104"/>
    <x v="2988"/>
    <n v="2874.52"/>
    <n v="0.22"/>
    <x v="1"/>
    <x v="85"/>
  </r>
  <r>
    <x v="3"/>
    <n v="1128299"/>
    <x v="184"/>
    <x v="2"/>
    <x v="2"/>
    <x v="2"/>
    <x v="2"/>
    <n v="51"/>
    <x v="154"/>
    <x v="2311"/>
    <n v="4932.72"/>
    <n v="0.39"/>
    <x v="1"/>
    <x v="109"/>
  </r>
  <r>
    <x v="3"/>
    <n v="1128299"/>
    <x v="185"/>
    <x v="2"/>
    <x v="2"/>
    <x v="2"/>
    <x v="3"/>
    <n v="52"/>
    <x v="128"/>
    <x v="2114"/>
    <n v="4508.3999999999996"/>
    <n v="0.33999999999999997"/>
    <x v="1"/>
    <x v="107"/>
  </r>
  <r>
    <x v="3"/>
    <n v="1128299"/>
    <x v="186"/>
    <x v="2"/>
    <x v="2"/>
    <x v="2"/>
    <x v="4"/>
    <n v="59"/>
    <x v="121"/>
    <x v="1877"/>
    <n v="8844.69"/>
    <n v="0.57000000000000006"/>
    <x v="1"/>
    <x v="95"/>
  </r>
  <r>
    <x v="3"/>
    <n v="1128299"/>
    <x v="187"/>
    <x v="2"/>
    <x v="2"/>
    <x v="2"/>
    <x v="5"/>
    <n v="60"/>
    <x v="120"/>
    <x v="2989"/>
    <n v="3352.8000000000006"/>
    <n v="0.22000000000000003"/>
    <x v="1"/>
    <x v="106"/>
  </r>
  <r>
    <x v="3"/>
    <n v="1128299"/>
    <x v="188"/>
    <x v="2"/>
    <x v="2"/>
    <x v="2"/>
    <x v="0"/>
    <n v="40"/>
    <x v="280"/>
    <x v="1813"/>
    <n v="4018.0000000000005"/>
    <n v="0.35000000000000003"/>
    <x v="1"/>
    <x v="163"/>
  </r>
  <r>
    <x v="3"/>
    <n v="1128299"/>
    <x v="189"/>
    <x v="2"/>
    <x v="2"/>
    <x v="2"/>
    <x v="1"/>
    <n v="42"/>
    <x v="280"/>
    <x v="2990"/>
    <n v="2049.1799999999998"/>
    <n v="0.16999999999999998"/>
    <x v="1"/>
    <x v="119"/>
  </r>
  <r>
    <x v="3"/>
    <n v="1128299"/>
    <x v="190"/>
    <x v="2"/>
    <x v="2"/>
    <x v="2"/>
    <x v="2"/>
    <n v="39"/>
    <x v="154"/>
    <x v="2991"/>
    <n v="3288.48"/>
    <n v="0.34"/>
    <x v="1"/>
    <x v="93"/>
  </r>
  <r>
    <x v="3"/>
    <n v="1128299"/>
    <x v="191"/>
    <x v="2"/>
    <x v="2"/>
    <x v="2"/>
    <x v="3"/>
    <n v="39"/>
    <x v="87"/>
    <x v="747"/>
    <n v="2600.91"/>
    <n v="0.26999999999999996"/>
    <x v="1"/>
    <x v="93"/>
  </r>
  <r>
    <x v="3"/>
    <n v="1128299"/>
    <x v="192"/>
    <x v="2"/>
    <x v="2"/>
    <x v="2"/>
    <x v="4"/>
    <n v="43"/>
    <x v="37"/>
    <x v="2992"/>
    <n v="4644.0000000000009"/>
    <n v="0.48000000000000009"/>
    <x v="1"/>
    <x v="94"/>
  </r>
  <r>
    <x v="3"/>
    <n v="1128299"/>
    <x v="193"/>
    <x v="2"/>
    <x v="2"/>
    <x v="2"/>
    <x v="5"/>
    <n v="51"/>
    <x v="324"/>
    <x v="2993"/>
    <n v="2019.6000000000004"/>
    <n v="0.15000000000000002"/>
    <x v="1"/>
    <x v="109"/>
  </r>
  <r>
    <x v="3"/>
    <n v="1128299"/>
    <x v="194"/>
    <x v="2"/>
    <x v="2"/>
    <x v="2"/>
    <x v="0"/>
    <n v="36"/>
    <x v="303"/>
    <x v="2919"/>
    <n v="3433.3200000000006"/>
    <n v="0.33000000000000007"/>
    <x v="1"/>
    <x v="86"/>
  </r>
  <r>
    <x v="3"/>
    <n v="1128299"/>
    <x v="195"/>
    <x v="2"/>
    <x v="2"/>
    <x v="2"/>
    <x v="1"/>
    <n v="39"/>
    <x v="115"/>
    <x v="1639"/>
    <n v="1965.6"/>
    <n v="0.18"/>
    <x v="1"/>
    <x v="93"/>
  </r>
  <r>
    <x v="3"/>
    <n v="1128299"/>
    <x v="196"/>
    <x v="2"/>
    <x v="2"/>
    <x v="2"/>
    <x v="2"/>
    <n v="42"/>
    <x v="124"/>
    <x v="1392"/>
    <n v="2910.6000000000008"/>
    <n v="0.33000000000000007"/>
    <x v="1"/>
    <x v="119"/>
  </r>
  <r>
    <x v="3"/>
    <n v="1128299"/>
    <x v="197"/>
    <x v="2"/>
    <x v="2"/>
    <x v="2"/>
    <x v="3"/>
    <n v="42"/>
    <x v="149"/>
    <x v="2994"/>
    <n v="2903.4599999999996"/>
    <n v="0.30999999999999994"/>
    <x v="1"/>
    <x v="119"/>
  </r>
  <r>
    <x v="3"/>
    <n v="1128299"/>
    <x v="198"/>
    <x v="2"/>
    <x v="2"/>
    <x v="2"/>
    <x v="4"/>
    <n v="50"/>
    <x v="166"/>
    <x v="2995"/>
    <n v="5193.5000000000009"/>
    <n v="0.47000000000000008"/>
    <x v="1"/>
    <x v="100"/>
  </r>
  <r>
    <x v="3"/>
    <n v="1128299"/>
    <x v="199"/>
    <x v="2"/>
    <x v="2"/>
    <x v="2"/>
    <x v="5"/>
    <n v="46"/>
    <x v="167"/>
    <x v="1399"/>
    <n v="1236.48"/>
    <n v="0.12000000000000001"/>
    <x v="1"/>
    <x v="89"/>
  </r>
  <r>
    <x v="3"/>
    <n v="1128299"/>
    <x v="200"/>
    <x v="2"/>
    <x v="2"/>
    <x v="2"/>
    <x v="0"/>
    <n v="39"/>
    <x v="121"/>
    <x v="2996"/>
    <n v="3589.9500000000003"/>
    <n v="0.35000000000000003"/>
    <x v="1"/>
    <x v="93"/>
  </r>
  <r>
    <x v="3"/>
    <n v="1128299"/>
    <x v="201"/>
    <x v="2"/>
    <x v="2"/>
    <x v="2"/>
    <x v="1"/>
    <n v="46"/>
    <x v="297"/>
    <x v="2997"/>
    <n v="2815.2000000000003"/>
    <n v="0.2"/>
    <x v="1"/>
    <x v="89"/>
  </r>
  <r>
    <x v="3"/>
    <n v="1128299"/>
    <x v="202"/>
    <x v="2"/>
    <x v="2"/>
    <x v="2"/>
    <x v="2"/>
    <n v="40"/>
    <x v="87"/>
    <x v="2971"/>
    <n v="3359.2000000000003"/>
    <n v="0.34"/>
    <x v="1"/>
    <x v="163"/>
  </r>
  <r>
    <x v="3"/>
    <n v="1128299"/>
    <x v="203"/>
    <x v="2"/>
    <x v="2"/>
    <x v="2"/>
    <x v="3"/>
    <n v="37"/>
    <x v="124"/>
    <x v="2882"/>
    <n v="2253.2999999999997"/>
    <n v="0.28999999999999998"/>
    <x v="1"/>
    <x v="117"/>
  </r>
  <r>
    <x v="3"/>
    <n v="1128299"/>
    <x v="204"/>
    <x v="2"/>
    <x v="2"/>
    <x v="2"/>
    <x v="4"/>
    <n v="51"/>
    <x v="151"/>
    <x v="2896"/>
    <n v="5465.1600000000008"/>
    <n v="0.47000000000000008"/>
    <x v="1"/>
    <x v="109"/>
  </r>
  <r>
    <x v="3"/>
    <n v="1128299"/>
    <x v="205"/>
    <x v="2"/>
    <x v="2"/>
    <x v="2"/>
    <x v="5"/>
    <n v="56"/>
    <x v="254"/>
    <x v="2998"/>
    <n v="2150.4000000000005"/>
    <n v="0.15000000000000002"/>
    <x v="1"/>
    <x v="97"/>
  </r>
  <r>
    <x v="3"/>
    <n v="1128299"/>
    <x v="206"/>
    <x v="2"/>
    <x v="2"/>
    <x v="2"/>
    <x v="0"/>
    <n v="40"/>
    <x v="320"/>
    <x v="2999"/>
    <n v="4250.4000000000005"/>
    <n v="0.33000000000000007"/>
    <x v="1"/>
    <x v="163"/>
  </r>
  <r>
    <x v="3"/>
    <n v="1128299"/>
    <x v="207"/>
    <x v="2"/>
    <x v="2"/>
    <x v="2"/>
    <x v="1"/>
    <n v="46"/>
    <x v="333"/>
    <x v="3000"/>
    <n v="3207.12"/>
    <n v="0.21"/>
    <x v="1"/>
    <x v="89"/>
  </r>
  <r>
    <x v="3"/>
    <n v="1128299"/>
    <x v="208"/>
    <x v="2"/>
    <x v="2"/>
    <x v="2"/>
    <x v="2"/>
    <n v="44"/>
    <x v="254"/>
    <x v="3001"/>
    <n v="3717.1200000000008"/>
    <n v="0.33000000000000007"/>
    <x v="1"/>
    <x v="90"/>
  </r>
  <r>
    <x v="3"/>
    <n v="1128299"/>
    <x v="209"/>
    <x v="2"/>
    <x v="2"/>
    <x v="2"/>
    <x v="3"/>
    <n v="40"/>
    <x v="329"/>
    <x v="2976"/>
    <n v="3252"/>
    <n v="0.3"/>
    <x v="1"/>
    <x v="163"/>
  </r>
  <r>
    <x v="3"/>
    <n v="1128299"/>
    <x v="210"/>
    <x v="2"/>
    <x v="2"/>
    <x v="2"/>
    <x v="4"/>
    <n v="43"/>
    <x v="82"/>
    <x v="1636"/>
    <n v="5478.2"/>
    <n v="0.52"/>
    <x v="1"/>
    <x v="94"/>
  </r>
  <r>
    <x v="3"/>
    <n v="1128299"/>
    <x v="211"/>
    <x v="2"/>
    <x v="2"/>
    <x v="2"/>
    <x v="5"/>
    <n v="50"/>
    <x v="254"/>
    <x v="2982"/>
    <n v="2176"/>
    <n v="0.17"/>
    <x v="1"/>
    <x v="100"/>
  </r>
  <r>
    <x v="4"/>
    <n v="1189833"/>
    <x v="212"/>
    <x v="2"/>
    <x v="2"/>
    <x v="2"/>
    <x v="0"/>
    <n v="26"/>
    <x v="167"/>
    <x v="810"/>
    <n v="2504.3200000000002"/>
    <n v="0.43000000000000005"/>
    <x v="1"/>
    <x v="166"/>
  </r>
  <r>
    <x v="4"/>
    <n v="1189833"/>
    <x v="213"/>
    <x v="2"/>
    <x v="2"/>
    <x v="2"/>
    <x v="1"/>
    <n v="35"/>
    <x v="167"/>
    <x v="1437"/>
    <n v="2352"/>
    <n v="0.3"/>
    <x v="1"/>
    <x v="164"/>
  </r>
  <r>
    <x v="4"/>
    <n v="1189833"/>
    <x v="214"/>
    <x v="2"/>
    <x v="2"/>
    <x v="2"/>
    <x v="2"/>
    <n v="36"/>
    <x v="146"/>
    <x v="1537"/>
    <n v="3281.0400000000004"/>
    <n v="0.42000000000000004"/>
    <x v="1"/>
    <x v="86"/>
  </r>
  <r>
    <x v="4"/>
    <n v="1189833"/>
    <x v="215"/>
    <x v="2"/>
    <x v="2"/>
    <x v="2"/>
    <x v="3"/>
    <n v="33"/>
    <x v="131"/>
    <x v="1266"/>
    <n v="2282.2800000000002"/>
    <n v="0.38"/>
    <x v="1"/>
    <x v="112"/>
  </r>
  <r>
    <x v="4"/>
    <n v="1189833"/>
    <x v="216"/>
    <x v="2"/>
    <x v="2"/>
    <x v="3"/>
    <x v="4"/>
    <n v="36"/>
    <x v="155"/>
    <x v="1761"/>
    <n v="3292.2000000000003"/>
    <n v="0.59000000000000008"/>
    <x v="1"/>
    <x v="86"/>
  </r>
  <r>
    <x v="4"/>
    <n v="1189833"/>
    <x v="217"/>
    <x v="2"/>
    <x v="2"/>
    <x v="3"/>
    <x v="5"/>
    <n v="29"/>
    <x v="124"/>
    <x v="2013"/>
    <n v="1400.7"/>
    <n v="0.23"/>
    <x v="1"/>
    <x v="116"/>
  </r>
  <r>
    <x v="4"/>
    <n v="1189833"/>
    <x v="218"/>
    <x v="2"/>
    <x v="2"/>
    <x v="3"/>
    <x v="0"/>
    <n v="28"/>
    <x v="142"/>
    <x v="1764"/>
    <n v="3091.2000000000003"/>
    <n v="0.46"/>
    <x v="1"/>
    <x v="128"/>
  </r>
  <r>
    <x v="4"/>
    <n v="1189833"/>
    <x v="219"/>
    <x v="2"/>
    <x v="2"/>
    <x v="3"/>
    <x v="1"/>
    <n v="30"/>
    <x v="102"/>
    <x v="1089"/>
    <n v="1999.5"/>
    <n v="0.31"/>
    <x v="1"/>
    <x v="167"/>
  </r>
  <r>
    <x v="4"/>
    <n v="1189833"/>
    <x v="220"/>
    <x v="2"/>
    <x v="2"/>
    <x v="3"/>
    <x v="2"/>
    <n v="33"/>
    <x v="149"/>
    <x v="3002"/>
    <n v="3090.78"/>
    <n v="0.42000000000000004"/>
    <x v="1"/>
    <x v="112"/>
  </r>
  <r>
    <x v="4"/>
    <n v="1189833"/>
    <x v="221"/>
    <x v="2"/>
    <x v="2"/>
    <x v="3"/>
    <x v="3"/>
    <n v="34"/>
    <x v="289"/>
    <x v="2937"/>
    <n v="2495.2599999999998"/>
    <n v="0.41"/>
    <x v="1"/>
    <x v="111"/>
  </r>
  <r>
    <x v="4"/>
    <n v="1189833"/>
    <x v="222"/>
    <x v="2"/>
    <x v="2"/>
    <x v="3"/>
    <x v="4"/>
    <n v="40"/>
    <x v="150"/>
    <x v="2721"/>
    <n v="3192.0000000000005"/>
    <n v="0.57000000000000006"/>
    <x v="1"/>
    <x v="163"/>
  </r>
  <r>
    <x v="4"/>
    <n v="1189833"/>
    <x v="223"/>
    <x v="2"/>
    <x v="2"/>
    <x v="3"/>
    <x v="5"/>
    <n v="32"/>
    <x v="159"/>
    <x v="2216"/>
    <n v="1730.56"/>
    <n v="0.26"/>
    <x v="1"/>
    <x v="114"/>
  </r>
  <r>
    <x v="4"/>
    <n v="1189833"/>
    <x v="224"/>
    <x v="2"/>
    <x v="2"/>
    <x v="3"/>
    <x v="0"/>
    <n v="24"/>
    <x v="324"/>
    <x v="1802"/>
    <n v="2787.84"/>
    <n v="0.44"/>
    <x v="1"/>
    <x v="110"/>
  </r>
  <r>
    <x v="4"/>
    <n v="1189833"/>
    <x v="225"/>
    <x v="2"/>
    <x v="2"/>
    <x v="3"/>
    <x v="1"/>
    <n v="36"/>
    <x v="151"/>
    <x v="1284"/>
    <n v="2298.2400000000002"/>
    <n v="0.28000000000000003"/>
    <x v="1"/>
    <x v="86"/>
  </r>
  <r>
    <x v="4"/>
    <n v="1189833"/>
    <x v="226"/>
    <x v="2"/>
    <x v="2"/>
    <x v="3"/>
    <x v="2"/>
    <n v="33"/>
    <x v="166"/>
    <x v="1687"/>
    <n v="3354.78"/>
    <n v="0.46"/>
    <x v="1"/>
    <x v="112"/>
  </r>
  <r>
    <x v="4"/>
    <n v="1189833"/>
    <x v="227"/>
    <x v="2"/>
    <x v="2"/>
    <x v="3"/>
    <x v="3"/>
    <n v="36"/>
    <x v="129"/>
    <x v="1802"/>
    <n v="2471.0399999999995"/>
    <n v="0.38999999999999996"/>
    <x v="1"/>
    <x v="86"/>
  </r>
  <r>
    <x v="4"/>
    <n v="1189833"/>
    <x v="228"/>
    <x v="2"/>
    <x v="2"/>
    <x v="3"/>
    <x v="4"/>
    <n v="36"/>
    <x v="209"/>
    <x v="2040"/>
    <n v="2718.7200000000003"/>
    <n v="0.59000000000000008"/>
    <x v="1"/>
    <x v="86"/>
  </r>
  <r>
    <x v="4"/>
    <n v="1189833"/>
    <x v="229"/>
    <x v="2"/>
    <x v="2"/>
    <x v="3"/>
    <x v="5"/>
    <n v="33"/>
    <x v="145"/>
    <x v="3003"/>
    <n v="1472.46"/>
    <n v="0.23"/>
    <x v="1"/>
    <x v="112"/>
  </r>
  <r>
    <x v="4"/>
    <n v="1189833"/>
    <x v="230"/>
    <x v="2"/>
    <x v="2"/>
    <x v="3"/>
    <x v="0"/>
    <n v="31"/>
    <x v="154"/>
    <x v="3004"/>
    <n v="3536.48"/>
    <n v="0.46"/>
    <x v="1"/>
    <x v="165"/>
  </r>
  <r>
    <x v="4"/>
    <n v="1189833"/>
    <x v="231"/>
    <x v="2"/>
    <x v="2"/>
    <x v="3"/>
    <x v="1"/>
    <n v="34"/>
    <x v="124"/>
    <x v="1292"/>
    <n v="2070.6"/>
    <n v="0.28999999999999998"/>
    <x v="1"/>
    <x v="111"/>
  </r>
  <r>
    <x v="4"/>
    <n v="1189833"/>
    <x v="232"/>
    <x v="2"/>
    <x v="2"/>
    <x v="3"/>
    <x v="2"/>
    <n v="38"/>
    <x v="92"/>
    <x v="3005"/>
    <n v="3679.1600000000003"/>
    <n v="0.47000000000000003"/>
    <x v="1"/>
    <x v="115"/>
  </r>
  <r>
    <x v="4"/>
    <n v="1189833"/>
    <x v="233"/>
    <x v="2"/>
    <x v="2"/>
    <x v="3"/>
    <x v="3"/>
    <n v="31"/>
    <x v="217"/>
    <x v="3006"/>
    <n v="2037.94"/>
    <n v="0.38"/>
    <x v="1"/>
    <x v="165"/>
  </r>
  <r>
    <x v="4"/>
    <n v="1189833"/>
    <x v="234"/>
    <x v="2"/>
    <x v="2"/>
    <x v="3"/>
    <x v="4"/>
    <n v="38"/>
    <x v="197"/>
    <x v="1924"/>
    <n v="3453.8200000000006"/>
    <n v="0.6100000000000001"/>
    <x v="1"/>
    <x v="115"/>
  </r>
  <r>
    <x v="4"/>
    <n v="1189833"/>
    <x v="235"/>
    <x v="2"/>
    <x v="2"/>
    <x v="3"/>
    <x v="5"/>
    <n v="49"/>
    <x v="334"/>
    <x v="3007"/>
    <n v="2619.54"/>
    <n v="0.27"/>
    <x v="1"/>
    <x v="98"/>
  </r>
  <r>
    <x v="4"/>
    <n v="1189833"/>
    <x v="236"/>
    <x v="2"/>
    <x v="2"/>
    <x v="3"/>
    <x v="0"/>
    <n v="32"/>
    <x v="142"/>
    <x v="1363"/>
    <n v="3609.6000000000004"/>
    <n v="0.47000000000000003"/>
    <x v="1"/>
    <x v="114"/>
  </r>
  <r>
    <x v="4"/>
    <n v="1189833"/>
    <x v="237"/>
    <x v="2"/>
    <x v="2"/>
    <x v="3"/>
    <x v="1"/>
    <n v="34"/>
    <x v="166"/>
    <x v="3008"/>
    <n v="2254.1999999999998"/>
    <n v="0.3"/>
    <x v="1"/>
    <x v="111"/>
  </r>
  <r>
    <x v="4"/>
    <n v="1189833"/>
    <x v="238"/>
    <x v="2"/>
    <x v="2"/>
    <x v="3"/>
    <x v="2"/>
    <n v="36"/>
    <x v="102"/>
    <x v="1540"/>
    <n v="3483"/>
    <n v="0.45"/>
    <x v="1"/>
    <x v="86"/>
  </r>
  <r>
    <x v="4"/>
    <n v="1189833"/>
    <x v="239"/>
    <x v="2"/>
    <x v="2"/>
    <x v="3"/>
    <x v="3"/>
    <n v="33"/>
    <x v="335"/>
    <x v="3009"/>
    <n v="2420.2200000000003"/>
    <n v="0.38"/>
    <x v="1"/>
    <x v="112"/>
  </r>
  <r>
    <x v="4"/>
    <n v="1189833"/>
    <x v="240"/>
    <x v="2"/>
    <x v="2"/>
    <x v="3"/>
    <x v="4"/>
    <n v="38"/>
    <x v="150"/>
    <x v="1666"/>
    <n v="3138.8000000000006"/>
    <n v="0.59000000000000008"/>
    <x v="1"/>
    <x v="115"/>
  </r>
  <r>
    <x v="4"/>
    <n v="1189833"/>
    <x v="241"/>
    <x v="2"/>
    <x v="2"/>
    <x v="3"/>
    <x v="5"/>
    <n v="43"/>
    <x v="92"/>
    <x v="1541"/>
    <n v="1948.76"/>
    <n v="0.22"/>
    <x v="1"/>
    <x v="94"/>
  </r>
  <r>
    <x v="4"/>
    <n v="1189833"/>
    <x v="242"/>
    <x v="2"/>
    <x v="2"/>
    <x v="3"/>
    <x v="0"/>
    <n v="36"/>
    <x v="140"/>
    <x v="3010"/>
    <n v="4704.4800000000005"/>
    <n v="0.44"/>
    <x v="1"/>
    <x v="86"/>
  </r>
  <r>
    <x v="4"/>
    <n v="1189833"/>
    <x v="243"/>
    <x v="2"/>
    <x v="2"/>
    <x v="3"/>
    <x v="1"/>
    <n v="35"/>
    <x v="37"/>
    <x v="1294"/>
    <n v="2362.5"/>
    <n v="0.3"/>
    <x v="1"/>
    <x v="164"/>
  </r>
  <r>
    <x v="4"/>
    <n v="1189833"/>
    <x v="244"/>
    <x v="2"/>
    <x v="2"/>
    <x v="3"/>
    <x v="2"/>
    <n v="35"/>
    <x v="148"/>
    <x v="3011"/>
    <n v="3425.1000000000004"/>
    <n v="0.42000000000000004"/>
    <x v="1"/>
    <x v="164"/>
  </r>
  <r>
    <x v="4"/>
    <n v="1189833"/>
    <x v="245"/>
    <x v="2"/>
    <x v="2"/>
    <x v="3"/>
    <x v="3"/>
    <n v="32"/>
    <x v="145"/>
    <x v="2368"/>
    <n v="2296.96"/>
    <n v="0.37"/>
    <x v="1"/>
    <x v="114"/>
  </r>
  <r>
    <x v="4"/>
    <n v="1189833"/>
    <x v="246"/>
    <x v="2"/>
    <x v="2"/>
    <x v="3"/>
    <x v="4"/>
    <n v="39"/>
    <x v="241"/>
    <x v="1215"/>
    <n v="3861.0000000000005"/>
    <n v="0.60000000000000009"/>
    <x v="1"/>
    <x v="93"/>
  </r>
  <r>
    <x v="4"/>
    <n v="1189833"/>
    <x v="247"/>
    <x v="2"/>
    <x v="2"/>
    <x v="3"/>
    <x v="5"/>
    <n v="48"/>
    <x v="324"/>
    <x v="3012"/>
    <n v="2787.84"/>
    <n v="0.22"/>
    <x v="1"/>
    <x v="92"/>
  </r>
  <r>
    <x v="4"/>
    <n v="1189833"/>
    <x v="248"/>
    <x v="2"/>
    <x v="2"/>
    <x v="3"/>
    <x v="0"/>
    <n v="30"/>
    <x v="123"/>
    <x v="815"/>
    <n v="4018.5000000000005"/>
    <n v="0.47000000000000003"/>
    <x v="1"/>
    <x v="167"/>
  </r>
  <r>
    <x v="4"/>
    <n v="1189833"/>
    <x v="249"/>
    <x v="2"/>
    <x v="2"/>
    <x v="3"/>
    <x v="1"/>
    <n v="37"/>
    <x v="323"/>
    <x v="3013"/>
    <n v="2918.56"/>
    <n v="0.28999999999999998"/>
    <x v="1"/>
    <x v="117"/>
  </r>
  <r>
    <x v="4"/>
    <n v="1189833"/>
    <x v="250"/>
    <x v="2"/>
    <x v="2"/>
    <x v="3"/>
    <x v="2"/>
    <n v="33"/>
    <x v="142"/>
    <x v="1830"/>
    <n v="3643.2000000000003"/>
    <n v="0.46"/>
    <x v="1"/>
    <x v="112"/>
  </r>
  <r>
    <x v="4"/>
    <n v="1189833"/>
    <x v="251"/>
    <x v="2"/>
    <x v="2"/>
    <x v="3"/>
    <x v="3"/>
    <n v="29"/>
    <x v="151"/>
    <x v="1907"/>
    <n v="2644.7999999999997"/>
    <n v="0.39999999999999997"/>
    <x v="1"/>
    <x v="116"/>
  </r>
  <r>
    <x v="4"/>
    <n v="1189833"/>
    <x v="252"/>
    <x v="2"/>
    <x v="2"/>
    <x v="3"/>
    <x v="4"/>
    <n v="38"/>
    <x v="167"/>
    <x v="1955"/>
    <n v="5107.2000000000007"/>
    <n v="0.60000000000000009"/>
    <x v="1"/>
    <x v="115"/>
  </r>
  <r>
    <x v="4"/>
    <n v="1189833"/>
    <x v="253"/>
    <x v="2"/>
    <x v="2"/>
    <x v="3"/>
    <x v="5"/>
    <n v="51"/>
    <x v="167"/>
    <x v="3014"/>
    <n v="2627.52"/>
    <n v="0.23"/>
    <x v="1"/>
    <x v="109"/>
  </r>
  <r>
    <x v="4"/>
    <n v="1189833"/>
    <x v="254"/>
    <x v="2"/>
    <x v="2"/>
    <x v="3"/>
    <x v="0"/>
    <n v="36"/>
    <x v="297"/>
    <x v="2977"/>
    <n v="4957.2"/>
    <n v="0.45"/>
    <x v="1"/>
    <x v="86"/>
  </r>
  <r>
    <x v="4"/>
    <n v="1189833"/>
    <x v="255"/>
    <x v="2"/>
    <x v="2"/>
    <x v="3"/>
    <x v="1"/>
    <n v="41"/>
    <x v="324"/>
    <x v="3015"/>
    <n v="3355.44"/>
    <n v="0.31"/>
    <x v="1"/>
    <x v="87"/>
  </r>
  <r>
    <x v="4"/>
    <n v="1189833"/>
    <x v="256"/>
    <x v="2"/>
    <x v="2"/>
    <x v="3"/>
    <x v="2"/>
    <n v="34"/>
    <x v="136"/>
    <x v="1139"/>
    <n v="3470.72"/>
    <n v="0.44"/>
    <x v="1"/>
    <x v="111"/>
  </r>
  <r>
    <x v="4"/>
    <n v="1189833"/>
    <x v="257"/>
    <x v="2"/>
    <x v="2"/>
    <x v="3"/>
    <x v="3"/>
    <n v="36"/>
    <x v="149"/>
    <x v="3016"/>
    <n v="3050.64"/>
    <n v="0.38"/>
    <x v="1"/>
    <x v="86"/>
  </r>
  <r>
    <x v="4"/>
    <n v="1189833"/>
    <x v="258"/>
    <x v="2"/>
    <x v="2"/>
    <x v="3"/>
    <x v="4"/>
    <n v="43"/>
    <x v="98"/>
    <x v="3017"/>
    <n v="6131.8000000000011"/>
    <n v="0.62000000000000011"/>
    <x v="1"/>
    <x v="94"/>
  </r>
  <r>
    <x v="4"/>
    <n v="1189833"/>
    <x v="259"/>
    <x v="2"/>
    <x v="2"/>
    <x v="3"/>
    <x v="5"/>
    <n v="46"/>
    <x v="159"/>
    <x v="3018"/>
    <n v="2200.64"/>
    <n v="0.23"/>
    <x v="1"/>
    <x v="89"/>
  </r>
  <r>
    <x v="4"/>
    <n v="1189833"/>
    <x v="260"/>
    <x v="2"/>
    <x v="2"/>
    <x v="3"/>
    <x v="0"/>
    <n v="38"/>
    <x v="303"/>
    <x v="3019"/>
    <n v="5051.72"/>
    <n v="0.46"/>
    <x v="1"/>
    <x v="115"/>
  </r>
  <r>
    <x v="4"/>
    <n v="1189833"/>
    <x v="261"/>
    <x v="2"/>
    <x v="2"/>
    <x v="3"/>
    <x v="1"/>
    <n v="39"/>
    <x v="324"/>
    <x v="1864"/>
    <n v="2779.92"/>
    <n v="0.27"/>
    <x v="1"/>
    <x v="93"/>
  </r>
  <r>
    <x v="4"/>
    <n v="1189833"/>
    <x v="262"/>
    <x v="2"/>
    <x v="2"/>
    <x v="3"/>
    <x v="2"/>
    <n v="38"/>
    <x v="124"/>
    <x v="2950"/>
    <n v="3591"/>
    <n v="0.45"/>
    <x v="1"/>
    <x v="115"/>
  </r>
  <r>
    <x v="4"/>
    <n v="1189833"/>
    <x v="263"/>
    <x v="2"/>
    <x v="2"/>
    <x v="3"/>
    <x v="3"/>
    <n v="39"/>
    <x v="49"/>
    <x v="3020"/>
    <n v="3041.9999999999995"/>
    <n v="0.39999999999999997"/>
    <x v="1"/>
    <x v="93"/>
  </r>
  <r>
    <x v="4"/>
    <n v="1189833"/>
    <x v="264"/>
    <x v="2"/>
    <x v="2"/>
    <x v="3"/>
    <x v="4"/>
    <n v="44"/>
    <x v="49"/>
    <x v="983"/>
    <n v="5319.6000000000013"/>
    <n v="0.62000000000000011"/>
    <x v="1"/>
    <x v="90"/>
  </r>
  <r>
    <x v="4"/>
    <n v="1189833"/>
    <x v="265"/>
    <x v="2"/>
    <x v="2"/>
    <x v="3"/>
    <x v="5"/>
    <n v="49"/>
    <x v="124"/>
    <x v="869"/>
    <n v="2263.8000000000002"/>
    <n v="0.22"/>
    <x v="1"/>
    <x v="98"/>
  </r>
  <r>
    <x v="4"/>
    <n v="1189833"/>
    <x v="266"/>
    <x v="2"/>
    <x v="2"/>
    <x v="3"/>
    <x v="0"/>
    <n v="36"/>
    <x v="254"/>
    <x v="3021"/>
    <n v="4331.5200000000004"/>
    <n v="0.47000000000000003"/>
    <x v="1"/>
    <x v="86"/>
  </r>
  <r>
    <x v="4"/>
    <n v="1189833"/>
    <x v="267"/>
    <x v="2"/>
    <x v="2"/>
    <x v="3"/>
    <x v="1"/>
    <n v="43"/>
    <x v="324"/>
    <x v="3022"/>
    <n v="3405.6"/>
    <n v="0.3"/>
    <x v="1"/>
    <x v="94"/>
  </r>
  <r>
    <x v="4"/>
    <n v="1189833"/>
    <x v="268"/>
    <x v="2"/>
    <x v="2"/>
    <x v="3"/>
    <x v="2"/>
    <n v="33"/>
    <x v="159"/>
    <x v="1317"/>
    <n v="2882.88"/>
    <n v="0.42000000000000004"/>
    <x v="1"/>
    <x v="112"/>
  </r>
  <r>
    <x v="4"/>
    <n v="1189833"/>
    <x v="269"/>
    <x v="2"/>
    <x v="2"/>
    <x v="3"/>
    <x v="3"/>
    <n v="33"/>
    <x v="127"/>
    <x v="3023"/>
    <n v="2952.18"/>
    <n v="0.42"/>
    <x v="1"/>
    <x v="112"/>
  </r>
  <r>
    <x v="4"/>
    <n v="1189833"/>
    <x v="270"/>
    <x v="2"/>
    <x v="2"/>
    <x v="3"/>
    <x v="4"/>
    <n v="46"/>
    <x v="124"/>
    <x v="2185"/>
    <n v="5989.2000000000007"/>
    <n v="0.62000000000000011"/>
    <x v="1"/>
    <x v="89"/>
  </r>
  <r>
    <x v="4"/>
    <n v="1189833"/>
    <x v="271"/>
    <x v="2"/>
    <x v="2"/>
    <x v="3"/>
    <x v="5"/>
    <n v="46"/>
    <x v="159"/>
    <x v="3018"/>
    <n v="2296.3200000000002"/>
    <n v="0.24000000000000002"/>
    <x v="1"/>
    <x v="89"/>
  </r>
  <r>
    <x v="4"/>
    <n v="1189833"/>
    <x v="272"/>
    <x v="2"/>
    <x v="2"/>
    <x v="3"/>
    <x v="0"/>
    <n v="40"/>
    <x v="323"/>
    <x v="1314"/>
    <n v="5004.8"/>
    <n v="0.46"/>
    <x v="1"/>
    <x v="163"/>
  </r>
  <r>
    <x v="4"/>
    <n v="1189833"/>
    <x v="273"/>
    <x v="2"/>
    <x v="2"/>
    <x v="3"/>
    <x v="1"/>
    <n v="42"/>
    <x v="324"/>
    <x v="1108"/>
    <n v="3326.4"/>
    <n v="0.3"/>
    <x v="1"/>
    <x v="119"/>
  </r>
  <r>
    <x v="4"/>
    <n v="1189833"/>
    <x v="274"/>
    <x v="2"/>
    <x v="2"/>
    <x v="3"/>
    <x v="2"/>
    <n v="35"/>
    <x v="149"/>
    <x v="3024"/>
    <n v="3590.3"/>
    <n v="0.46"/>
    <x v="1"/>
    <x v="164"/>
  </r>
  <r>
    <x v="4"/>
    <n v="1189833"/>
    <x v="275"/>
    <x v="2"/>
    <x v="2"/>
    <x v="3"/>
    <x v="3"/>
    <n v="33"/>
    <x v="166"/>
    <x v="1687"/>
    <n v="3063.06"/>
    <n v="0.42"/>
    <x v="1"/>
    <x v="112"/>
  </r>
  <r>
    <x v="4"/>
    <n v="1189833"/>
    <x v="276"/>
    <x v="2"/>
    <x v="2"/>
    <x v="3"/>
    <x v="4"/>
    <n v="46"/>
    <x v="322"/>
    <x v="1222"/>
    <n v="5348.880000000001"/>
    <n v="0.57000000000000006"/>
    <x v="1"/>
    <x v="89"/>
  </r>
  <r>
    <x v="4"/>
    <n v="1189833"/>
    <x v="277"/>
    <x v="2"/>
    <x v="2"/>
    <x v="3"/>
    <x v="5"/>
    <n v="49"/>
    <x v="99"/>
    <x v="756"/>
    <n v="2798.88"/>
    <n v="0.24000000000000002"/>
    <x v="1"/>
    <x v="98"/>
  </r>
  <r>
    <x v="4"/>
    <n v="1189833"/>
    <x v="278"/>
    <x v="2"/>
    <x v="2"/>
    <x v="3"/>
    <x v="0"/>
    <n v="39"/>
    <x v="300"/>
    <x v="2892"/>
    <n v="5651.1"/>
    <n v="0.46"/>
    <x v="1"/>
    <x v="93"/>
  </r>
  <r>
    <x v="4"/>
    <n v="1189833"/>
    <x v="279"/>
    <x v="2"/>
    <x v="2"/>
    <x v="3"/>
    <x v="1"/>
    <n v="42"/>
    <x v="308"/>
    <x v="3025"/>
    <n v="3386.88"/>
    <n v="0.28000000000000003"/>
    <x v="1"/>
    <x v="119"/>
  </r>
  <r>
    <x v="4"/>
    <n v="1189833"/>
    <x v="280"/>
    <x v="2"/>
    <x v="2"/>
    <x v="3"/>
    <x v="2"/>
    <n v="39"/>
    <x v="108"/>
    <x v="1660"/>
    <n v="4144.1400000000003"/>
    <n v="0.46"/>
    <x v="1"/>
    <x v="93"/>
  </r>
  <r>
    <x v="4"/>
    <n v="1189833"/>
    <x v="281"/>
    <x v="2"/>
    <x v="2"/>
    <x v="3"/>
    <x v="3"/>
    <n v="35"/>
    <x v="167"/>
    <x v="1437"/>
    <n v="3135.9999999999995"/>
    <n v="0.39999999999999997"/>
    <x v="1"/>
    <x v="164"/>
  </r>
  <r>
    <x v="4"/>
    <n v="1189833"/>
    <x v="282"/>
    <x v="2"/>
    <x v="2"/>
    <x v="3"/>
    <x v="4"/>
    <n v="43"/>
    <x v="156"/>
    <x v="3026"/>
    <n v="5838.5400000000009"/>
    <n v="0.62000000000000011"/>
    <x v="1"/>
    <x v="94"/>
  </r>
  <r>
    <x v="4"/>
    <n v="1189833"/>
    <x v="283"/>
    <x v="2"/>
    <x v="2"/>
    <x v="3"/>
    <x v="5"/>
    <n v="44"/>
    <x v="136"/>
    <x v="2856"/>
    <n v="2552"/>
    <n v="0.25"/>
    <x v="1"/>
    <x v="90"/>
  </r>
  <r>
    <x v="0"/>
    <n v="1185732"/>
    <x v="284"/>
    <x v="2"/>
    <x v="2"/>
    <x v="3"/>
    <x v="0"/>
    <n v="36"/>
    <x v="135"/>
    <x v="1442"/>
    <n v="2381.4"/>
    <n v="0.45"/>
    <x v="1"/>
    <x v="86"/>
  </r>
  <r>
    <x v="0"/>
    <n v="1185732"/>
    <x v="285"/>
    <x v="2"/>
    <x v="2"/>
    <x v="3"/>
    <x v="1"/>
    <n v="31"/>
    <x v="250"/>
    <x v="3027"/>
    <n v="1156.6099999999999"/>
    <n v="0.41"/>
    <x v="1"/>
    <x v="165"/>
  </r>
  <r>
    <x v="0"/>
    <n v="1185732"/>
    <x v="286"/>
    <x v="2"/>
    <x v="2"/>
    <x v="3"/>
    <x v="2"/>
    <n v="24"/>
    <x v="198"/>
    <x v="3028"/>
    <n v="879.83999999999992"/>
    <n v="0.38999999999999996"/>
    <x v="1"/>
    <x v="110"/>
  </r>
  <r>
    <x v="0"/>
    <n v="1185732"/>
    <x v="287"/>
    <x v="2"/>
    <x v="2"/>
    <x v="3"/>
    <x v="3"/>
    <n v="27"/>
    <x v="207"/>
    <x v="3029"/>
    <n v="509.22"/>
    <n v="0.46"/>
    <x v="1"/>
    <x v="118"/>
  </r>
  <r>
    <x v="2"/>
    <n v="1197831"/>
    <x v="360"/>
    <x v="1"/>
    <x v="1"/>
    <x v="5"/>
    <x v="4"/>
    <n v="26"/>
    <x v="161"/>
    <x v="3030"/>
    <n v="793.2600000000001"/>
    <n v="0.27"/>
    <x v="1"/>
    <x v="166"/>
  </r>
  <r>
    <x v="2"/>
    <n v="1197831"/>
    <x v="361"/>
    <x v="1"/>
    <x v="1"/>
    <x v="5"/>
    <x v="5"/>
    <n v="24"/>
    <x v="134"/>
    <x v="3031"/>
    <n v="1877.76"/>
    <n v="0.48"/>
    <x v="1"/>
    <x v="110"/>
  </r>
  <r>
    <x v="2"/>
    <n v="1197831"/>
    <x v="362"/>
    <x v="1"/>
    <x v="1"/>
    <x v="5"/>
    <x v="0"/>
    <n v="19"/>
    <x v="98"/>
    <x v="1819"/>
    <n v="1398.4"/>
    <n v="0.32"/>
    <x v="1"/>
    <x v="131"/>
  </r>
  <r>
    <x v="2"/>
    <n v="1197831"/>
    <x v="363"/>
    <x v="1"/>
    <x v="1"/>
    <x v="5"/>
    <x v="1"/>
    <n v="23"/>
    <x v="102"/>
    <x v="3032"/>
    <n v="1780.2"/>
    <n v="0.36"/>
    <x v="1"/>
    <x v="113"/>
  </r>
  <r>
    <x v="2"/>
    <n v="1197831"/>
    <x v="364"/>
    <x v="1"/>
    <x v="1"/>
    <x v="5"/>
    <x v="2"/>
    <n v="27"/>
    <x v="231"/>
    <x v="1988"/>
    <n v="1351.35"/>
    <n v="0.35"/>
    <x v="1"/>
    <x v="118"/>
  </r>
  <r>
    <x v="2"/>
    <n v="1197831"/>
    <x v="365"/>
    <x v="1"/>
    <x v="1"/>
    <x v="5"/>
    <x v="3"/>
    <n v="28"/>
    <x v="224"/>
    <x v="1465"/>
    <n v="1713.6000000000001"/>
    <n v="0.45"/>
    <x v="1"/>
    <x v="128"/>
  </r>
  <r>
    <x v="2"/>
    <n v="1197831"/>
    <x v="366"/>
    <x v="1"/>
    <x v="1"/>
    <x v="5"/>
    <x v="4"/>
    <n v="26"/>
    <x v="270"/>
    <x v="3033"/>
    <n v="773.76"/>
    <n v="0.32"/>
    <x v="1"/>
    <x v="166"/>
  </r>
  <r>
    <x v="2"/>
    <n v="1197831"/>
    <x v="367"/>
    <x v="1"/>
    <x v="1"/>
    <x v="5"/>
    <x v="5"/>
    <n v="26"/>
    <x v="155"/>
    <x v="1747"/>
    <n v="2055.3000000000002"/>
    <n v="0.51"/>
    <x v="1"/>
    <x v="166"/>
  </r>
  <r>
    <x v="2"/>
    <n v="1197831"/>
    <x v="368"/>
    <x v="1"/>
    <x v="1"/>
    <x v="5"/>
    <x v="0"/>
    <n v="21"/>
    <x v="126"/>
    <x v="2096"/>
    <n v="1662.5699999999997"/>
    <n v="0.38999999999999996"/>
    <x v="1"/>
    <x v="168"/>
  </r>
  <r>
    <x v="2"/>
    <n v="1197831"/>
    <x v="369"/>
    <x v="1"/>
    <x v="1"/>
    <x v="5"/>
    <x v="1"/>
    <n v="31"/>
    <x v="116"/>
    <x v="3034"/>
    <n v="2926.3999999999996"/>
    <n v="0.39999999999999997"/>
    <x v="1"/>
    <x v="165"/>
  </r>
  <r>
    <x v="2"/>
    <n v="1197831"/>
    <x v="370"/>
    <x v="1"/>
    <x v="1"/>
    <x v="5"/>
    <x v="2"/>
    <n v="20"/>
    <x v="155"/>
    <x v="1991"/>
    <n v="1178"/>
    <n v="0.38"/>
    <x v="1"/>
    <x v="127"/>
  </r>
  <r>
    <x v="2"/>
    <n v="1197831"/>
    <x v="371"/>
    <x v="1"/>
    <x v="1"/>
    <x v="5"/>
    <x v="3"/>
    <n v="26"/>
    <x v="150"/>
    <x v="2236"/>
    <n v="1710.8000000000002"/>
    <n v="0.47000000000000003"/>
    <x v="1"/>
    <x v="166"/>
  </r>
  <r>
    <x v="2"/>
    <n v="1197831"/>
    <x v="372"/>
    <x v="1"/>
    <x v="1"/>
    <x v="5"/>
    <x v="4"/>
    <n v="29"/>
    <x v="294"/>
    <x v="2740"/>
    <n v="1030.08"/>
    <n v="0.37"/>
    <x v="1"/>
    <x v="116"/>
  </r>
  <r>
    <x v="2"/>
    <n v="1197831"/>
    <x v="373"/>
    <x v="1"/>
    <x v="1"/>
    <x v="5"/>
    <x v="5"/>
    <n v="27"/>
    <x v="269"/>
    <x v="3035"/>
    <n v="2230.7400000000002"/>
    <n v="0.54"/>
    <x v="1"/>
    <x v="118"/>
  </r>
  <r>
    <x v="2"/>
    <n v="1197831"/>
    <x v="374"/>
    <x v="1"/>
    <x v="1"/>
    <x v="5"/>
    <x v="0"/>
    <n v="13"/>
    <x v="108"/>
    <x v="2527"/>
    <n v="1201.1999999999998"/>
    <n v="0.39999999999999997"/>
    <x v="1"/>
    <x v="169"/>
  </r>
  <r>
    <x v="2"/>
    <n v="1197831"/>
    <x v="375"/>
    <x v="1"/>
    <x v="1"/>
    <x v="5"/>
    <x v="1"/>
    <n v="21"/>
    <x v="124"/>
    <x v="1692"/>
    <n v="1763.9999999999998"/>
    <n v="0.39999999999999997"/>
    <x v="1"/>
    <x v="168"/>
  </r>
  <r>
    <x v="2"/>
    <n v="1197831"/>
    <x v="376"/>
    <x v="1"/>
    <x v="1"/>
    <x v="5"/>
    <x v="2"/>
    <n v="20"/>
    <x v="289"/>
    <x v="3036"/>
    <n v="1396.1999999999998"/>
    <n v="0.38999999999999996"/>
    <x v="1"/>
    <x v="127"/>
  </r>
  <r>
    <x v="2"/>
    <n v="1197831"/>
    <x v="377"/>
    <x v="1"/>
    <x v="1"/>
    <x v="5"/>
    <x v="3"/>
    <n v="20"/>
    <x v="197"/>
    <x v="1630"/>
    <n v="1460.2"/>
    <n v="0.49"/>
    <x v="1"/>
    <x v="127"/>
  </r>
  <r>
    <x v="2"/>
    <n v="1197831"/>
    <x v="378"/>
    <x v="1"/>
    <x v="1"/>
    <x v="5"/>
    <x v="4"/>
    <n v="26"/>
    <x v="336"/>
    <x v="3037"/>
    <n v="1001.52"/>
    <n v="0.36"/>
    <x v="1"/>
    <x v="166"/>
  </r>
  <r>
    <x v="2"/>
    <n v="1197831"/>
    <x v="379"/>
    <x v="1"/>
    <x v="1"/>
    <x v="5"/>
    <x v="5"/>
    <n v="22"/>
    <x v="124"/>
    <x v="1506"/>
    <n v="2633.4"/>
    <n v="0.57000000000000006"/>
    <x v="1"/>
    <x v="170"/>
  </r>
  <r>
    <x v="2"/>
    <n v="1197831"/>
    <x v="380"/>
    <x v="1"/>
    <x v="1"/>
    <x v="5"/>
    <x v="0"/>
    <n v="13"/>
    <x v="148"/>
    <x v="3038"/>
    <n v="1151.02"/>
    <n v="0.38"/>
    <x v="1"/>
    <x v="169"/>
  </r>
  <r>
    <x v="2"/>
    <n v="1197831"/>
    <x v="381"/>
    <x v="1"/>
    <x v="1"/>
    <x v="5"/>
    <x v="1"/>
    <n v="22"/>
    <x v="154"/>
    <x v="985"/>
    <n v="2291.52"/>
    <n v="0.42"/>
    <x v="1"/>
    <x v="170"/>
  </r>
  <r>
    <x v="2"/>
    <n v="1197831"/>
    <x v="382"/>
    <x v="1"/>
    <x v="1"/>
    <x v="5"/>
    <x v="2"/>
    <n v="19"/>
    <x v="40"/>
    <x v="1072"/>
    <n v="1519.9999999999998"/>
    <n v="0.39999999999999997"/>
    <x v="1"/>
    <x v="131"/>
  </r>
  <r>
    <x v="2"/>
    <n v="1197831"/>
    <x v="383"/>
    <x v="1"/>
    <x v="1"/>
    <x v="5"/>
    <x v="3"/>
    <n v="27"/>
    <x v="131"/>
    <x v="1502"/>
    <n v="2407.86"/>
    <n v="0.49"/>
    <x v="1"/>
    <x v="118"/>
  </r>
  <r>
    <x v="2"/>
    <n v="1197831"/>
    <x v="384"/>
    <x v="1"/>
    <x v="1"/>
    <x v="5"/>
    <x v="4"/>
    <n v="38"/>
    <x v="269"/>
    <x v="3039"/>
    <n v="2093.04"/>
    <n v="0.36"/>
    <x v="1"/>
    <x v="115"/>
  </r>
  <r>
    <x v="2"/>
    <n v="1197831"/>
    <x v="385"/>
    <x v="1"/>
    <x v="1"/>
    <x v="5"/>
    <x v="5"/>
    <n v="34"/>
    <x v="324"/>
    <x v="3040"/>
    <n v="4667.5200000000004"/>
    <n v="0.52"/>
    <x v="1"/>
    <x v="111"/>
  </r>
  <r>
    <x v="2"/>
    <n v="1197831"/>
    <x v="386"/>
    <x v="1"/>
    <x v="1"/>
    <x v="5"/>
    <x v="0"/>
    <n v="30"/>
    <x v="254"/>
    <x v="1363"/>
    <n v="2841.6"/>
    <n v="0.37"/>
    <x v="1"/>
    <x v="167"/>
  </r>
  <r>
    <x v="2"/>
    <n v="1197831"/>
    <x v="387"/>
    <x v="1"/>
    <x v="1"/>
    <x v="5"/>
    <x v="1"/>
    <n v="40"/>
    <x v="115"/>
    <x v="1659"/>
    <n v="4592"/>
    <n v="0.41"/>
    <x v="1"/>
    <x v="163"/>
  </r>
  <r>
    <x v="2"/>
    <n v="1197831"/>
    <x v="388"/>
    <x v="1"/>
    <x v="1"/>
    <x v="5"/>
    <x v="2"/>
    <n v="30"/>
    <x v="102"/>
    <x v="1089"/>
    <n v="2515.4999999999995"/>
    <n v="0.38999999999999996"/>
    <x v="1"/>
    <x v="167"/>
  </r>
  <r>
    <x v="2"/>
    <n v="1197831"/>
    <x v="389"/>
    <x v="1"/>
    <x v="1"/>
    <x v="5"/>
    <x v="3"/>
    <n v="29"/>
    <x v="337"/>
    <x v="1426"/>
    <n v="2728.32"/>
    <n v="0.49"/>
    <x v="1"/>
    <x v="116"/>
  </r>
  <r>
    <x v="2"/>
    <n v="1197831"/>
    <x v="390"/>
    <x v="1"/>
    <x v="1"/>
    <x v="5"/>
    <x v="4"/>
    <n v="40"/>
    <x v="42"/>
    <x v="1194"/>
    <n v="2220"/>
    <n v="0.37"/>
    <x v="1"/>
    <x v="163"/>
  </r>
  <r>
    <x v="2"/>
    <n v="1197831"/>
    <x v="391"/>
    <x v="1"/>
    <x v="1"/>
    <x v="5"/>
    <x v="5"/>
    <n v="42"/>
    <x v="115"/>
    <x v="2202"/>
    <n v="6468.0000000000009"/>
    <n v="0.55000000000000004"/>
    <x v="1"/>
    <x v="119"/>
  </r>
  <r>
    <x v="2"/>
    <n v="1197831"/>
    <x v="392"/>
    <x v="1"/>
    <x v="1"/>
    <x v="5"/>
    <x v="0"/>
    <n v="34"/>
    <x v="254"/>
    <x v="3041"/>
    <n v="3655.68"/>
    <n v="0.42"/>
    <x v="1"/>
    <x v="111"/>
  </r>
  <r>
    <x v="2"/>
    <n v="1197831"/>
    <x v="393"/>
    <x v="1"/>
    <x v="1"/>
    <x v="5"/>
    <x v="1"/>
    <n v="34"/>
    <x v="324"/>
    <x v="3040"/>
    <n v="3769.92"/>
    <n v="0.42"/>
    <x v="1"/>
    <x v="111"/>
  </r>
  <r>
    <x v="2"/>
    <n v="1197831"/>
    <x v="394"/>
    <x v="1"/>
    <x v="1"/>
    <x v="5"/>
    <x v="2"/>
    <n v="33"/>
    <x v="320"/>
    <x v="3042"/>
    <n v="4462.92"/>
    <n v="0.42"/>
    <x v="1"/>
    <x v="112"/>
  </r>
  <r>
    <x v="2"/>
    <n v="1197831"/>
    <x v="395"/>
    <x v="1"/>
    <x v="1"/>
    <x v="5"/>
    <x v="3"/>
    <n v="32"/>
    <x v="338"/>
    <x v="3043"/>
    <n v="3537.6000000000004"/>
    <n v="0.55000000000000004"/>
    <x v="1"/>
    <x v="114"/>
  </r>
  <r>
    <x v="2"/>
    <n v="1197831"/>
    <x v="396"/>
    <x v="1"/>
    <x v="1"/>
    <x v="5"/>
    <x v="4"/>
    <n v="39"/>
    <x v="328"/>
    <x v="1893"/>
    <n v="2726.88"/>
    <n v="0.38"/>
    <x v="1"/>
    <x v="93"/>
  </r>
  <r>
    <x v="2"/>
    <n v="1197831"/>
    <x v="397"/>
    <x v="1"/>
    <x v="1"/>
    <x v="5"/>
    <x v="5"/>
    <n v="47"/>
    <x v="323"/>
    <x v="3044"/>
    <n v="7286.880000000001"/>
    <n v="0.57000000000000006"/>
    <x v="1"/>
    <x v="85"/>
  </r>
  <r>
    <x v="2"/>
    <n v="1197831"/>
    <x v="398"/>
    <x v="1"/>
    <x v="1"/>
    <x v="5"/>
    <x v="0"/>
    <n v="34"/>
    <x v="154"/>
    <x v="2955"/>
    <n v="3625.7599999999993"/>
    <n v="0.42999999999999994"/>
    <x v="1"/>
    <x v="111"/>
  </r>
  <r>
    <x v="2"/>
    <n v="1197831"/>
    <x v="399"/>
    <x v="1"/>
    <x v="1"/>
    <x v="5"/>
    <x v="1"/>
    <n v="43"/>
    <x v="254"/>
    <x v="3045"/>
    <n v="5063.6799999999994"/>
    <n v="0.45999999999999996"/>
    <x v="1"/>
    <x v="94"/>
  </r>
  <r>
    <x v="2"/>
    <n v="1197831"/>
    <x v="400"/>
    <x v="1"/>
    <x v="1"/>
    <x v="5"/>
    <x v="2"/>
    <n v="35"/>
    <x v="333"/>
    <x v="3046"/>
    <n v="5461.4"/>
    <n v="0.47"/>
    <x v="1"/>
    <x v="164"/>
  </r>
  <r>
    <x v="2"/>
    <n v="1197831"/>
    <x v="401"/>
    <x v="1"/>
    <x v="1"/>
    <x v="5"/>
    <x v="3"/>
    <n v="38"/>
    <x v="174"/>
    <x v="3047"/>
    <n v="3242.1600000000003"/>
    <n v="0.54"/>
    <x v="1"/>
    <x v="115"/>
  </r>
  <r>
    <x v="2"/>
    <n v="1197831"/>
    <x v="402"/>
    <x v="1"/>
    <x v="1"/>
    <x v="5"/>
    <x v="4"/>
    <n v="43"/>
    <x v="174"/>
    <x v="2000"/>
    <n v="2785.54"/>
    <n v="0.41"/>
    <x v="1"/>
    <x v="94"/>
  </r>
  <r>
    <x v="2"/>
    <n v="1197831"/>
    <x v="403"/>
    <x v="1"/>
    <x v="1"/>
    <x v="5"/>
    <x v="5"/>
    <n v="43"/>
    <x v="142"/>
    <x v="946"/>
    <n v="6192.0000000000009"/>
    <n v="0.60000000000000009"/>
    <x v="1"/>
    <x v="94"/>
  </r>
  <r>
    <x v="2"/>
    <n v="1197831"/>
    <x v="404"/>
    <x v="1"/>
    <x v="1"/>
    <x v="5"/>
    <x v="0"/>
    <n v="38"/>
    <x v="136"/>
    <x v="3048"/>
    <n v="4055.3599999999997"/>
    <n v="0.45999999999999996"/>
    <x v="1"/>
    <x v="115"/>
  </r>
  <r>
    <x v="2"/>
    <n v="1197831"/>
    <x v="405"/>
    <x v="1"/>
    <x v="1"/>
    <x v="5"/>
    <x v="1"/>
    <n v="38"/>
    <x v="126"/>
    <x v="827"/>
    <n v="3625.58"/>
    <n v="0.47"/>
    <x v="1"/>
    <x v="115"/>
  </r>
  <r>
    <x v="2"/>
    <n v="1197831"/>
    <x v="406"/>
    <x v="1"/>
    <x v="1"/>
    <x v="5"/>
    <x v="2"/>
    <n v="47"/>
    <x v="120"/>
    <x v="3049"/>
    <n v="5372.0999999999995"/>
    <n v="0.44999999999999996"/>
    <x v="1"/>
    <x v="85"/>
  </r>
  <r>
    <x v="2"/>
    <n v="1197831"/>
    <x v="407"/>
    <x v="1"/>
    <x v="1"/>
    <x v="5"/>
    <x v="3"/>
    <n v="41"/>
    <x v="192"/>
    <x v="1820"/>
    <n v="3044.2500000000005"/>
    <n v="0.55000000000000004"/>
    <x v="1"/>
    <x v="87"/>
  </r>
  <r>
    <x v="2"/>
    <n v="1197831"/>
    <x v="408"/>
    <x v="1"/>
    <x v="1"/>
    <x v="5"/>
    <x v="4"/>
    <n v="37"/>
    <x v="197"/>
    <x v="3050"/>
    <n v="2205.1999999999998"/>
    <n v="0.39999999999999997"/>
    <x v="1"/>
    <x v="117"/>
  </r>
  <r>
    <x v="2"/>
    <n v="1197831"/>
    <x v="409"/>
    <x v="1"/>
    <x v="1"/>
    <x v="5"/>
    <x v="5"/>
    <n v="33"/>
    <x v="116"/>
    <x v="3051"/>
    <n v="4594.920000000001"/>
    <n v="0.59000000000000008"/>
    <x v="1"/>
    <x v="112"/>
  </r>
  <r>
    <x v="2"/>
    <n v="1197831"/>
    <x v="410"/>
    <x v="1"/>
    <x v="1"/>
    <x v="5"/>
    <x v="0"/>
    <n v="30"/>
    <x v="127"/>
    <x v="2266"/>
    <n v="2811.5999999999995"/>
    <n v="0.43999999999999995"/>
    <x v="1"/>
    <x v="167"/>
  </r>
  <r>
    <x v="2"/>
    <n v="1197831"/>
    <x v="411"/>
    <x v="1"/>
    <x v="1"/>
    <x v="5"/>
    <x v="1"/>
    <n v="29"/>
    <x v="156"/>
    <x v="3052"/>
    <n v="2984.97"/>
    <n v="0.47"/>
    <x v="1"/>
    <x v="116"/>
  </r>
  <r>
    <x v="2"/>
    <n v="1197831"/>
    <x v="412"/>
    <x v="1"/>
    <x v="1"/>
    <x v="5"/>
    <x v="2"/>
    <n v="32"/>
    <x v="330"/>
    <x v="1160"/>
    <n v="2675.2"/>
    <n v="0.43999999999999995"/>
    <x v="1"/>
    <x v="114"/>
  </r>
  <r>
    <x v="2"/>
    <n v="1197831"/>
    <x v="413"/>
    <x v="1"/>
    <x v="1"/>
    <x v="5"/>
    <x v="3"/>
    <n v="30"/>
    <x v="57"/>
    <x v="2339"/>
    <n v="2349"/>
    <n v="0.54"/>
    <x v="1"/>
    <x v="167"/>
  </r>
  <r>
    <x v="2"/>
    <n v="1197831"/>
    <x v="414"/>
    <x v="1"/>
    <x v="1"/>
    <x v="5"/>
    <x v="4"/>
    <n v="30"/>
    <x v="209"/>
    <x v="1153"/>
    <n v="1535.9999999999998"/>
    <n v="0.39999999999999997"/>
    <x v="1"/>
    <x v="167"/>
  </r>
  <r>
    <x v="2"/>
    <n v="1197831"/>
    <x v="415"/>
    <x v="1"/>
    <x v="1"/>
    <x v="5"/>
    <x v="5"/>
    <n v="39"/>
    <x v="330"/>
    <x v="1202"/>
    <n v="4297.8"/>
    <n v="0.58000000000000007"/>
    <x v="1"/>
    <x v="93"/>
  </r>
  <r>
    <x v="2"/>
    <n v="1197831"/>
    <x v="416"/>
    <x v="1"/>
    <x v="1"/>
    <x v="5"/>
    <x v="0"/>
    <n v="31"/>
    <x v="37"/>
    <x v="2158"/>
    <n v="2999.2499999999995"/>
    <n v="0.42999999999999994"/>
    <x v="1"/>
    <x v="165"/>
  </r>
  <r>
    <x v="2"/>
    <n v="1197831"/>
    <x v="417"/>
    <x v="1"/>
    <x v="1"/>
    <x v="5"/>
    <x v="1"/>
    <n v="27"/>
    <x v="153"/>
    <x v="1229"/>
    <n v="2648.7"/>
    <n v="0.44999999999999996"/>
    <x v="1"/>
    <x v="118"/>
  </r>
  <r>
    <x v="2"/>
    <n v="1197831"/>
    <x v="418"/>
    <x v="1"/>
    <x v="1"/>
    <x v="5"/>
    <x v="2"/>
    <n v="51"/>
    <x v="151"/>
    <x v="2896"/>
    <n v="5116.32"/>
    <n v="0.43999999999999995"/>
    <x v="1"/>
    <x v="109"/>
  </r>
  <r>
    <x v="2"/>
    <n v="1197831"/>
    <x v="419"/>
    <x v="1"/>
    <x v="1"/>
    <x v="5"/>
    <x v="3"/>
    <n v="50"/>
    <x v="160"/>
    <x v="3053"/>
    <n v="4160"/>
    <n v="0.52"/>
    <x v="1"/>
    <x v="100"/>
  </r>
  <r>
    <x v="2"/>
    <n v="1197831"/>
    <x v="420"/>
    <x v="1"/>
    <x v="1"/>
    <x v="5"/>
    <x v="4"/>
    <n v="46"/>
    <x v="244"/>
    <x v="2275"/>
    <n v="2906.2799999999997"/>
    <n v="0.38999999999999996"/>
    <x v="1"/>
    <x v="89"/>
  </r>
  <r>
    <x v="2"/>
    <n v="1197831"/>
    <x v="421"/>
    <x v="1"/>
    <x v="1"/>
    <x v="5"/>
    <x v="5"/>
    <n v="51"/>
    <x v="116"/>
    <x v="914"/>
    <n v="7341.9600000000009"/>
    <n v="0.6100000000000001"/>
    <x v="1"/>
    <x v="109"/>
  </r>
  <r>
    <x v="2"/>
    <n v="1197831"/>
    <x v="422"/>
    <x v="1"/>
    <x v="1"/>
    <x v="5"/>
    <x v="0"/>
    <n v="46"/>
    <x v="296"/>
    <x v="3054"/>
    <n v="6075.2199999999993"/>
    <n v="0.47"/>
    <x v="1"/>
    <x v="89"/>
  </r>
  <r>
    <x v="2"/>
    <n v="1197831"/>
    <x v="423"/>
    <x v="1"/>
    <x v="1"/>
    <x v="5"/>
    <x v="1"/>
    <n v="39"/>
    <x v="154"/>
    <x v="2991"/>
    <n v="4062.24"/>
    <n v="0.42"/>
    <x v="1"/>
    <x v="93"/>
  </r>
  <r>
    <x v="2"/>
    <n v="1197831"/>
    <x v="424"/>
    <x v="1"/>
    <x v="1"/>
    <x v="5"/>
    <x v="2"/>
    <n v="46"/>
    <x v="101"/>
    <x v="3055"/>
    <n v="4837.3599999999997"/>
    <n v="0.43999999999999995"/>
    <x v="1"/>
    <x v="89"/>
  </r>
  <r>
    <x v="2"/>
    <n v="1197831"/>
    <x v="425"/>
    <x v="1"/>
    <x v="1"/>
    <x v="5"/>
    <x v="3"/>
    <n v="44"/>
    <x v="330"/>
    <x v="3056"/>
    <n v="4681.6000000000004"/>
    <n v="0.56000000000000005"/>
    <x v="1"/>
    <x v="90"/>
  </r>
  <r>
    <x v="2"/>
    <n v="1197831"/>
    <x v="426"/>
    <x v="1"/>
    <x v="1"/>
    <x v="5"/>
    <x v="4"/>
    <n v="47"/>
    <x v="137"/>
    <x v="2418"/>
    <n v="2921.52"/>
    <n v="0.37"/>
    <x v="1"/>
    <x v="85"/>
  </r>
  <r>
    <x v="2"/>
    <n v="1197831"/>
    <x v="427"/>
    <x v="1"/>
    <x v="1"/>
    <x v="5"/>
    <x v="5"/>
    <n v="54"/>
    <x v="254"/>
    <x v="3057"/>
    <n v="8294.4000000000015"/>
    <n v="0.60000000000000009"/>
    <x v="1"/>
    <x v="99"/>
  </r>
  <r>
    <x v="0"/>
    <n v="1185732"/>
    <x v="428"/>
    <x v="1"/>
    <x v="1"/>
    <x v="5"/>
    <x v="0"/>
    <n v="34"/>
    <x v="209"/>
    <x v="2170"/>
    <n v="2698.2400000000007"/>
    <n v="0.62000000000000011"/>
    <x v="1"/>
    <x v="111"/>
  </r>
  <r>
    <x v="0"/>
    <n v="1185732"/>
    <x v="429"/>
    <x v="1"/>
    <x v="1"/>
    <x v="5"/>
    <x v="1"/>
    <n v="34"/>
    <x v="181"/>
    <x v="2725"/>
    <n v="901.68"/>
    <n v="0.38999999999999996"/>
    <x v="1"/>
    <x v="111"/>
  </r>
  <r>
    <x v="0"/>
    <n v="1185732"/>
    <x v="430"/>
    <x v="1"/>
    <x v="1"/>
    <x v="5"/>
    <x v="2"/>
    <n v="28"/>
    <x v="249"/>
    <x v="2063"/>
    <n v="846.71999999999991"/>
    <n v="0.42"/>
    <x v="1"/>
    <x v="128"/>
  </r>
  <r>
    <x v="0"/>
    <n v="1185732"/>
    <x v="431"/>
    <x v="1"/>
    <x v="1"/>
    <x v="5"/>
    <x v="3"/>
    <n v="28"/>
    <x v="264"/>
    <x v="3058"/>
    <n v="276.91999999999996"/>
    <n v="0.42999999999999994"/>
    <x v="1"/>
    <x v="128"/>
  </r>
  <r>
    <x v="0"/>
    <n v="1185732"/>
    <x v="432"/>
    <x v="0"/>
    <x v="4"/>
    <x v="6"/>
    <x v="4"/>
    <n v="42"/>
    <x v="207"/>
    <x v="2425"/>
    <n v="706.02"/>
    <n v="0.41"/>
    <x v="1"/>
    <x v="119"/>
  </r>
  <r>
    <x v="0"/>
    <n v="1185732"/>
    <x v="433"/>
    <x v="0"/>
    <x v="4"/>
    <x v="6"/>
    <x v="5"/>
    <n v="32"/>
    <x v="227"/>
    <x v="3059"/>
    <n v="761.59999999999991"/>
    <n v="0.33999999999999997"/>
    <x v="1"/>
    <x v="114"/>
  </r>
  <r>
    <x v="0"/>
    <n v="1185732"/>
    <x v="434"/>
    <x v="0"/>
    <x v="4"/>
    <x v="6"/>
    <x v="0"/>
    <n v="32"/>
    <x v="339"/>
    <x v="3060"/>
    <n v="3187.2000000000003"/>
    <n v="0.60000000000000009"/>
    <x v="1"/>
    <x v="114"/>
  </r>
  <r>
    <x v="0"/>
    <n v="1185732"/>
    <x v="435"/>
    <x v="0"/>
    <x v="4"/>
    <x v="6"/>
    <x v="1"/>
    <n v="32"/>
    <x v="178"/>
    <x v="2677"/>
    <n v="563.19999999999993"/>
    <n v="0.39999999999999997"/>
    <x v="1"/>
    <x v="114"/>
  </r>
  <r>
    <x v="0"/>
    <n v="1185732"/>
    <x v="436"/>
    <x v="0"/>
    <x v="4"/>
    <x v="6"/>
    <x v="2"/>
    <n v="25"/>
    <x v="190"/>
    <x v="2687"/>
    <n v="607.49999999999989"/>
    <n v="0.44999999999999996"/>
    <x v="1"/>
    <x v="130"/>
  </r>
  <r>
    <x v="0"/>
    <n v="1185732"/>
    <x v="437"/>
    <x v="0"/>
    <x v="4"/>
    <x v="6"/>
    <x v="3"/>
    <n v="28"/>
    <x v="340"/>
    <x v="3061"/>
    <n v="199.92"/>
    <n v="0.42"/>
    <x v="1"/>
    <x v="128"/>
  </r>
  <r>
    <x v="0"/>
    <n v="1185732"/>
    <x v="438"/>
    <x v="0"/>
    <x v="4"/>
    <x v="6"/>
    <x v="4"/>
    <n v="39"/>
    <x v="341"/>
    <x v="1566"/>
    <n v="577.20000000000005"/>
    <n v="0.37"/>
    <x v="1"/>
    <x v="93"/>
  </r>
  <r>
    <x v="0"/>
    <n v="1185732"/>
    <x v="439"/>
    <x v="0"/>
    <x v="4"/>
    <x v="6"/>
    <x v="5"/>
    <n v="30"/>
    <x v="238"/>
    <x v="2738"/>
    <n v="777"/>
    <n v="0.35"/>
    <x v="1"/>
    <x v="167"/>
  </r>
  <r>
    <x v="0"/>
    <n v="1185732"/>
    <x v="440"/>
    <x v="0"/>
    <x v="4"/>
    <x v="6"/>
    <x v="0"/>
    <n v="39"/>
    <x v="163"/>
    <x v="1100"/>
    <n v="3528.7200000000003"/>
    <n v="0.58000000000000007"/>
    <x v="1"/>
    <x v="93"/>
  </r>
  <r>
    <x v="0"/>
    <n v="1185732"/>
    <x v="441"/>
    <x v="0"/>
    <x v="4"/>
    <x v="6"/>
    <x v="1"/>
    <n v="33"/>
    <x v="206"/>
    <x v="3062"/>
    <n v="647.13"/>
    <n v="0.37"/>
    <x v="1"/>
    <x v="112"/>
  </r>
  <r>
    <x v="0"/>
    <n v="1185732"/>
    <x v="442"/>
    <x v="0"/>
    <x v="4"/>
    <x v="6"/>
    <x v="2"/>
    <n v="29"/>
    <x v="208"/>
    <x v="3063"/>
    <n v="756.9"/>
    <n v="0.44999999999999996"/>
    <x v="1"/>
    <x v="116"/>
  </r>
  <r>
    <x v="0"/>
    <n v="1185732"/>
    <x v="443"/>
    <x v="0"/>
    <x v="4"/>
    <x v="6"/>
    <x v="3"/>
    <n v="32"/>
    <x v="221"/>
    <x v="3064"/>
    <n v="112.63999999999999"/>
    <n v="0.43999999999999995"/>
    <x v="1"/>
    <x v="114"/>
  </r>
  <r>
    <x v="0"/>
    <n v="1185732"/>
    <x v="444"/>
    <x v="0"/>
    <x v="4"/>
    <x v="6"/>
    <x v="4"/>
    <n v="41"/>
    <x v="342"/>
    <x v="1447"/>
    <n v="334.55999999999995"/>
    <n v="0.33999999999999997"/>
    <x v="1"/>
    <x v="87"/>
  </r>
  <r>
    <x v="0"/>
    <n v="1185732"/>
    <x v="445"/>
    <x v="0"/>
    <x v="4"/>
    <x v="6"/>
    <x v="5"/>
    <n v="38"/>
    <x v="176"/>
    <x v="2657"/>
    <n v="718.58"/>
    <n v="0.31"/>
    <x v="1"/>
    <x v="115"/>
  </r>
  <r>
    <x v="0"/>
    <n v="1185732"/>
    <x v="446"/>
    <x v="0"/>
    <x v="4"/>
    <x v="6"/>
    <x v="0"/>
    <n v="35"/>
    <x v="150"/>
    <x v="1071"/>
    <n v="2793.0000000000005"/>
    <n v="0.57000000000000006"/>
    <x v="1"/>
    <x v="164"/>
  </r>
  <r>
    <x v="0"/>
    <n v="1185732"/>
    <x v="447"/>
    <x v="0"/>
    <x v="4"/>
    <x v="6"/>
    <x v="1"/>
    <n v="37"/>
    <x v="175"/>
    <x v="2589"/>
    <n v="603.84"/>
    <n v="0.32"/>
    <x v="1"/>
    <x v="117"/>
  </r>
  <r>
    <x v="0"/>
    <n v="1185732"/>
    <x v="448"/>
    <x v="0"/>
    <x v="4"/>
    <x v="6"/>
    <x v="2"/>
    <n v="27"/>
    <x v="175"/>
    <x v="2592"/>
    <n v="578.34"/>
    <n v="0.42"/>
    <x v="1"/>
    <x v="118"/>
  </r>
  <r>
    <x v="0"/>
    <n v="1185732"/>
    <x v="449"/>
    <x v="0"/>
    <x v="4"/>
    <x v="6"/>
    <x v="3"/>
    <n v="36"/>
    <x v="342"/>
    <x v="2816"/>
    <n v="328.32"/>
    <n v="0.38"/>
    <x v="1"/>
    <x v="86"/>
  </r>
  <r>
    <x v="0"/>
    <n v="1185732"/>
    <x v="450"/>
    <x v="0"/>
    <x v="4"/>
    <x v="6"/>
    <x v="4"/>
    <n v="45"/>
    <x v="259"/>
    <x v="2489"/>
    <n v="432.9"/>
    <n v="0.37"/>
    <x v="1"/>
    <x v="96"/>
  </r>
  <r>
    <x v="0"/>
    <n v="1185732"/>
    <x v="451"/>
    <x v="0"/>
    <x v="4"/>
    <x v="6"/>
    <x v="5"/>
    <n v="39"/>
    <x v="293"/>
    <x v="2664"/>
    <n v="673.92000000000007"/>
    <n v="0.27"/>
    <x v="1"/>
    <x v="93"/>
  </r>
  <r>
    <x v="0"/>
    <n v="1185732"/>
    <x v="452"/>
    <x v="0"/>
    <x v="4"/>
    <x v="6"/>
    <x v="0"/>
    <n v="44"/>
    <x v="42"/>
    <x v="1698"/>
    <n v="3432"/>
    <n v="0.52"/>
    <x v="1"/>
    <x v="90"/>
  </r>
  <r>
    <x v="0"/>
    <n v="1185732"/>
    <x v="453"/>
    <x v="0"/>
    <x v="4"/>
    <x v="6"/>
    <x v="1"/>
    <n v="40"/>
    <x v="190"/>
    <x v="1033"/>
    <n v="712.8"/>
    <n v="0.32999999999999996"/>
    <x v="1"/>
    <x v="163"/>
  </r>
  <r>
    <x v="0"/>
    <n v="1185732"/>
    <x v="454"/>
    <x v="0"/>
    <x v="4"/>
    <x v="6"/>
    <x v="2"/>
    <n v="38"/>
    <x v="206"/>
    <x v="2377"/>
    <n v="745.18"/>
    <n v="0.37"/>
    <x v="1"/>
    <x v="115"/>
  </r>
  <r>
    <x v="0"/>
    <n v="1185732"/>
    <x v="455"/>
    <x v="0"/>
    <x v="4"/>
    <x v="6"/>
    <x v="3"/>
    <n v="42"/>
    <x v="171"/>
    <x v="2403"/>
    <n v="571.19999999999993"/>
    <n v="0.39999999999999997"/>
    <x v="1"/>
    <x v="119"/>
  </r>
  <r>
    <x v="0"/>
    <n v="1185732"/>
    <x v="456"/>
    <x v="0"/>
    <x v="4"/>
    <x v="6"/>
    <x v="4"/>
    <n v="51"/>
    <x v="203"/>
    <x v="2265"/>
    <n v="735.93"/>
    <n v="0.37"/>
    <x v="1"/>
    <x v="109"/>
  </r>
  <r>
    <x v="0"/>
    <n v="1185732"/>
    <x v="457"/>
    <x v="0"/>
    <x v="4"/>
    <x v="6"/>
    <x v="5"/>
    <n v="51"/>
    <x v="252"/>
    <x v="3065"/>
    <n v="1471.86"/>
    <n v="0.37"/>
    <x v="1"/>
    <x v="109"/>
  </r>
  <r>
    <x v="0"/>
    <n v="1185732"/>
    <x v="458"/>
    <x v="0"/>
    <x v="4"/>
    <x v="6"/>
    <x v="0"/>
    <n v="49"/>
    <x v="84"/>
    <x v="3066"/>
    <n v="4748.1000000000004"/>
    <n v="0.57000000000000006"/>
    <x v="1"/>
    <x v="98"/>
  </r>
  <r>
    <x v="0"/>
    <n v="1185732"/>
    <x v="459"/>
    <x v="0"/>
    <x v="4"/>
    <x v="6"/>
    <x v="1"/>
    <n v="41"/>
    <x v="211"/>
    <x v="2507"/>
    <n v="1359.1499999999999"/>
    <n v="0.38999999999999996"/>
    <x v="1"/>
    <x v="87"/>
  </r>
  <r>
    <x v="0"/>
    <n v="1185732"/>
    <x v="460"/>
    <x v="0"/>
    <x v="4"/>
    <x v="6"/>
    <x v="2"/>
    <n v="42"/>
    <x v="190"/>
    <x v="1439"/>
    <n v="975.2399999999999"/>
    <n v="0.42999999999999994"/>
    <x v="1"/>
    <x v="119"/>
  </r>
  <r>
    <x v="0"/>
    <n v="1185732"/>
    <x v="461"/>
    <x v="0"/>
    <x v="4"/>
    <x v="6"/>
    <x v="3"/>
    <n v="43"/>
    <x v="206"/>
    <x v="2140"/>
    <n v="1071.1299999999999"/>
    <n v="0.47"/>
    <x v="1"/>
    <x v="94"/>
  </r>
  <r>
    <x v="0"/>
    <n v="1185732"/>
    <x v="462"/>
    <x v="0"/>
    <x v="4"/>
    <x v="6"/>
    <x v="4"/>
    <n v="43"/>
    <x v="291"/>
    <x v="3067"/>
    <n v="866.88"/>
    <n v="0.42"/>
    <x v="1"/>
    <x v="94"/>
  </r>
  <r>
    <x v="0"/>
    <n v="1185732"/>
    <x v="463"/>
    <x v="0"/>
    <x v="4"/>
    <x v="6"/>
    <x v="5"/>
    <n v="52"/>
    <x v="193"/>
    <x v="1780"/>
    <n v="1910.9999999999998"/>
    <n v="0.35"/>
    <x v="1"/>
    <x v="107"/>
  </r>
  <r>
    <x v="0"/>
    <n v="1185732"/>
    <x v="464"/>
    <x v="0"/>
    <x v="4"/>
    <x v="6"/>
    <x v="0"/>
    <n v="49"/>
    <x v="36"/>
    <x v="948"/>
    <n v="4887.7500000000009"/>
    <n v="0.57000000000000006"/>
    <x v="1"/>
    <x v="98"/>
  </r>
  <r>
    <x v="0"/>
    <n v="1185732"/>
    <x v="465"/>
    <x v="0"/>
    <x v="4"/>
    <x v="6"/>
    <x v="1"/>
    <n v="45"/>
    <x v="343"/>
    <x v="2863"/>
    <n v="1737.4499999999998"/>
    <n v="0.38999999999999996"/>
    <x v="1"/>
    <x v="96"/>
  </r>
  <r>
    <x v="0"/>
    <n v="1185732"/>
    <x v="466"/>
    <x v="0"/>
    <x v="4"/>
    <x v="6"/>
    <x v="2"/>
    <n v="43"/>
    <x v="249"/>
    <x v="3068"/>
    <n v="1331.2799999999997"/>
    <n v="0.42999999999999994"/>
    <x v="1"/>
    <x v="94"/>
  </r>
  <r>
    <x v="0"/>
    <n v="1185732"/>
    <x v="467"/>
    <x v="0"/>
    <x v="4"/>
    <x v="6"/>
    <x v="3"/>
    <n v="39"/>
    <x v="195"/>
    <x v="1140"/>
    <n v="1026.48"/>
    <n v="0.47"/>
    <x v="1"/>
    <x v="93"/>
  </r>
  <r>
    <x v="0"/>
    <n v="1185732"/>
    <x v="468"/>
    <x v="0"/>
    <x v="4"/>
    <x v="6"/>
    <x v="4"/>
    <n v="50"/>
    <x v="293"/>
    <x v="3069"/>
    <n v="1280"/>
    <n v="0.39999999999999997"/>
    <x v="1"/>
    <x v="100"/>
  </r>
  <r>
    <x v="0"/>
    <n v="1185732"/>
    <x v="469"/>
    <x v="0"/>
    <x v="4"/>
    <x v="6"/>
    <x v="5"/>
    <n v="50"/>
    <x v="210"/>
    <x v="1826"/>
    <n v="2088"/>
    <n v="0.36"/>
    <x v="1"/>
    <x v="100"/>
  </r>
  <r>
    <x v="0"/>
    <n v="1185732"/>
    <x v="470"/>
    <x v="0"/>
    <x v="4"/>
    <x v="6"/>
    <x v="0"/>
    <n v="51"/>
    <x v="289"/>
    <x v="3070"/>
    <n v="5294.8200000000006"/>
    <n v="0.58000000000000007"/>
    <x v="1"/>
    <x v="109"/>
  </r>
  <r>
    <x v="0"/>
    <n v="1185732"/>
    <x v="471"/>
    <x v="0"/>
    <x v="4"/>
    <x v="6"/>
    <x v="1"/>
    <n v="44"/>
    <x v="240"/>
    <x v="1772"/>
    <n v="1884.96"/>
    <n v="0.42"/>
    <x v="1"/>
    <x v="90"/>
  </r>
  <r>
    <x v="0"/>
    <n v="1185732"/>
    <x v="472"/>
    <x v="0"/>
    <x v="4"/>
    <x v="6"/>
    <x v="2"/>
    <n v="38"/>
    <x v="344"/>
    <x v="3071"/>
    <n v="1410.9399999999998"/>
    <n v="0.47"/>
    <x v="1"/>
    <x v="115"/>
  </r>
  <r>
    <x v="0"/>
    <n v="1185732"/>
    <x v="473"/>
    <x v="0"/>
    <x v="4"/>
    <x v="6"/>
    <x v="3"/>
    <n v="43"/>
    <x v="345"/>
    <x v="3072"/>
    <n v="1226.3599999999999"/>
    <n v="0.45999999999999996"/>
    <x v="1"/>
    <x v="94"/>
  </r>
  <r>
    <x v="0"/>
    <n v="1185732"/>
    <x v="474"/>
    <x v="0"/>
    <x v="4"/>
    <x v="6"/>
    <x v="4"/>
    <n v="46"/>
    <x v="190"/>
    <x v="1706"/>
    <n v="968.75999999999988"/>
    <n v="0.38999999999999996"/>
    <x v="1"/>
    <x v="89"/>
  </r>
  <r>
    <x v="0"/>
    <n v="1185732"/>
    <x v="475"/>
    <x v="0"/>
    <x v="4"/>
    <x v="6"/>
    <x v="5"/>
    <n v="49"/>
    <x v="248"/>
    <x v="2248"/>
    <n v="2169.7199999999998"/>
    <n v="0.36"/>
    <x v="1"/>
    <x v="98"/>
  </r>
  <r>
    <x v="0"/>
    <n v="1185732"/>
    <x v="476"/>
    <x v="0"/>
    <x v="4"/>
    <x v="6"/>
    <x v="0"/>
    <n v="46"/>
    <x v="244"/>
    <x v="2275"/>
    <n v="3875.04"/>
    <n v="0.52"/>
    <x v="1"/>
    <x v="89"/>
  </r>
  <r>
    <x v="0"/>
    <n v="1185732"/>
    <x v="477"/>
    <x v="0"/>
    <x v="4"/>
    <x v="6"/>
    <x v="1"/>
    <n v="40"/>
    <x v="250"/>
    <x v="2236"/>
    <n v="1237.5999999999999"/>
    <n v="0.33999999999999997"/>
    <x v="1"/>
    <x v="163"/>
  </r>
  <r>
    <x v="0"/>
    <n v="1185732"/>
    <x v="478"/>
    <x v="0"/>
    <x v="4"/>
    <x v="6"/>
    <x v="2"/>
    <n v="32"/>
    <x v="180"/>
    <x v="1574"/>
    <n v="767.99999999999989"/>
    <n v="0.39999999999999997"/>
    <x v="1"/>
    <x v="114"/>
  </r>
  <r>
    <x v="0"/>
    <n v="1185732"/>
    <x v="479"/>
    <x v="0"/>
    <x v="4"/>
    <x v="6"/>
    <x v="3"/>
    <n v="32"/>
    <x v="206"/>
    <x v="2571"/>
    <n v="695.36"/>
    <n v="0.41"/>
    <x v="1"/>
    <x v="114"/>
  </r>
  <r>
    <x v="0"/>
    <n v="1185732"/>
    <x v="480"/>
    <x v="0"/>
    <x v="4"/>
    <x v="6"/>
    <x v="4"/>
    <n v="36"/>
    <x v="207"/>
    <x v="3073"/>
    <n v="501.84"/>
    <n v="0.33999999999999997"/>
    <x v="1"/>
    <x v="86"/>
  </r>
  <r>
    <x v="0"/>
    <n v="1185732"/>
    <x v="481"/>
    <x v="0"/>
    <x v="4"/>
    <x v="6"/>
    <x v="5"/>
    <n v="48"/>
    <x v="344"/>
    <x v="3074"/>
    <n v="1175.52"/>
    <n v="0.31"/>
    <x v="1"/>
    <x v="92"/>
  </r>
  <r>
    <x v="0"/>
    <n v="1185732"/>
    <x v="482"/>
    <x v="0"/>
    <x v="4"/>
    <x v="6"/>
    <x v="0"/>
    <n v="47"/>
    <x v="168"/>
    <x v="3075"/>
    <n v="3088.84"/>
    <n v="0.53"/>
    <x v="1"/>
    <x v="85"/>
  </r>
  <r>
    <x v="0"/>
    <n v="1185732"/>
    <x v="483"/>
    <x v="0"/>
    <x v="4"/>
    <x v="6"/>
    <x v="1"/>
    <n v="35"/>
    <x v="181"/>
    <x v="3076"/>
    <n v="761.6"/>
    <n v="0.32"/>
    <x v="1"/>
    <x v="164"/>
  </r>
  <r>
    <x v="0"/>
    <n v="1185732"/>
    <x v="484"/>
    <x v="0"/>
    <x v="4"/>
    <x v="6"/>
    <x v="2"/>
    <n v="38"/>
    <x v="183"/>
    <x v="1135"/>
    <n v="548.72"/>
    <n v="0.38"/>
    <x v="1"/>
    <x v="115"/>
  </r>
  <r>
    <x v="0"/>
    <n v="1185732"/>
    <x v="485"/>
    <x v="0"/>
    <x v="4"/>
    <x v="6"/>
    <x v="3"/>
    <n v="40"/>
    <x v="171"/>
    <x v="2602"/>
    <n v="516.79999999999995"/>
    <n v="0.38"/>
    <x v="1"/>
    <x v="163"/>
  </r>
  <r>
    <x v="0"/>
    <n v="1185732"/>
    <x v="486"/>
    <x v="0"/>
    <x v="4"/>
    <x v="6"/>
    <x v="4"/>
    <n v="43"/>
    <x v="267"/>
    <x v="3077"/>
    <n v="425.69999999999993"/>
    <n v="0.32999999999999996"/>
    <x v="1"/>
    <x v="94"/>
  </r>
  <r>
    <x v="0"/>
    <n v="1185732"/>
    <x v="487"/>
    <x v="0"/>
    <x v="4"/>
    <x v="6"/>
    <x v="5"/>
    <n v="42"/>
    <x v="238"/>
    <x v="1609"/>
    <n v="994.56000000000006"/>
    <n v="0.32"/>
    <x v="1"/>
    <x v="119"/>
  </r>
  <r>
    <x v="0"/>
    <n v="1185732"/>
    <x v="488"/>
    <x v="0"/>
    <x v="4"/>
    <x v="6"/>
    <x v="0"/>
    <n v="48"/>
    <x v="168"/>
    <x v="2188"/>
    <n v="3571.2000000000007"/>
    <n v="0.60000000000000009"/>
    <x v="1"/>
    <x v="92"/>
  </r>
  <r>
    <x v="0"/>
    <n v="1185732"/>
    <x v="489"/>
    <x v="0"/>
    <x v="4"/>
    <x v="6"/>
    <x v="1"/>
    <n v="43"/>
    <x v="181"/>
    <x v="3078"/>
    <n v="1228.08"/>
    <n v="0.42"/>
    <x v="1"/>
    <x v="94"/>
  </r>
  <r>
    <x v="0"/>
    <n v="1185732"/>
    <x v="490"/>
    <x v="0"/>
    <x v="4"/>
    <x v="6"/>
    <x v="2"/>
    <n v="47"/>
    <x v="346"/>
    <x v="3079"/>
    <n v="1364.8799999999999"/>
    <n v="0.43999999999999995"/>
    <x v="1"/>
    <x v="85"/>
  </r>
  <r>
    <x v="0"/>
    <n v="1185732"/>
    <x v="491"/>
    <x v="0"/>
    <x v="4"/>
    <x v="6"/>
    <x v="3"/>
    <n v="43"/>
    <x v="180"/>
    <x v="3080"/>
    <n v="1186.8"/>
    <n v="0.45999999999999996"/>
    <x v="1"/>
    <x v="94"/>
  </r>
  <r>
    <x v="0"/>
    <n v="1185732"/>
    <x v="492"/>
    <x v="0"/>
    <x v="4"/>
    <x v="6"/>
    <x v="4"/>
    <n v="51"/>
    <x v="291"/>
    <x v="2134"/>
    <n v="954.71999999999991"/>
    <n v="0.38999999999999996"/>
    <x v="1"/>
    <x v="109"/>
  </r>
  <r>
    <x v="0"/>
    <n v="1185732"/>
    <x v="493"/>
    <x v="0"/>
    <x v="4"/>
    <x v="6"/>
    <x v="5"/>
    <n v="53"/>
    <x v="41"/>
    <x v="3081"/>
    <n v="1431"/>
    <n v="0.36"/>
    <x v="1"/>
    <x v="102"/>
  </r>
  <r>
    <x v="0"/>
    <n v="1185732"/>
    <x v="494"/>
    <x v="0"/>
    <x v="4"/>
    <x v="6"/>
    <x v="0"/>
    <n v="53"/>
    <x v="231"/>
    <x v="2380"/>
    <n v="4623.1900000000005"/>
    <n v="0.6100000000000001"/>
    <x v="1"/>
    <x v="102"/>
  </r>
  <r>
    <x v="0"/>
    <n v="1185732"/>
    <x v="495"/>
    <x v="0"/>
    <x v="4"/>
    <x v="6"/>
    <x v="1"/>
    <n v="47"/>
    <x v="211"/>
    <x v="2767"/>
    <n v="1637.9499999999998"/>
    <n v="0.41"/>
    <x v="1"/>
    <x v="85"/>
  </r>
  <r>
    <x v="0"/>
    <n v="1185732"/>
    <x v="496"/>
    <x v="0"/>
    <x v="4"/>
    <x v="6"/>
    <x v="2"/>
    <n v="44"/>
    <x v="344"/>
    <x v="3082"/>
    <n v="1529.4399999999998"/>
    <n v="0.43999999999999995"/>
    <x v="1"/>
    <x v="90"/>
  </r>
  <r>
    <x v="0"/>
    <n v="1185732"/>
    <x v="497"/>
    <x v="0"/>
    <x v="4"/>
    <x v="6"/>
    <x v="3"/>
    <n v="40"/>
    <x v="206"/>
    <x v="3083"/>
    <n v="953.99999999999989"/>
    <n v="0.44999999999999996"/>
    <x v="1"/>
    <x v="163"/>
  </r>
  <r>
    <x v="0"/>
    <n v="1185732"/>
    <x v="498"/>
    <x v="0"/>
    <x v="4"/>
    <x v="6"/>
    <x v="4"/>
    <n v="46"/>
    <x v="195"/>
    <x v="1531"/>
    <n v="1004.6399999999999"/>
    <n v="0.38999999999999996"/>
    <x v="1"/>
    <x v="89"/>
  </r>
  <r>
    <x v="0"/>
    <n v="1185732"/>
    <x v="0"/>
    <x v="0"/>
    <x v="4"/>
    <x v="6"/>
    <x v="5"/>
    <n v="53"/>
    <x v="170"/>
    <x v="2426"/>
    <n v="1407.68"/>
    <n v="0.32"/>
    <x v="1"/>
    <x v="102"/>
  </r>
  <r>
    <x v="3"/>
    <n v="1128299"/>
    <x v="1"/>
    <x v="0"/>
    <x v="4"/>
    <x v="6"/>
    <x v="0"/>
    <n v="27"/>
    <x v="174"/>
    <x v="1055"/>
    <n v="1791.7200000000003"/>
    <n v="0.42000000000000004"/>
    <x v="1"/>
    <x v="118"/>
  </r>
  <r>
    <x v="3"/>
    <n v="1128299"/>
    <x v="2"/>
    <x v="0"/>
    <x v="4"/>
    <x v="6"/>
    <x v="1"/>
    <n v="35"/>
    <x v="192"/>
    <x v="2033"/>
    <n v="1464.75"/>
    <n v="0.31"/>
    <x v="1"/>
    <x v="164"/>
  </r>
  <r>
    <x v="3"/>
    <n v="1128299"/>
    <x v="3"/>
    <x v="0"/>
    <x v="4"/>
    <x v="6"/>
    <x v="2"/>
    <n v="36"/>
    <x v="150"/>
    <x v="1735"/>
    <n v="2368.8000000000002"/>
    <n v="0.47000000000000003"/>
    <x v="1"/>
    <x v="86"/>
  </r>
  <r>
    <x v="3"/>
    <n v="1128299"/>
    <x v="4"/>
    <x v="0"/>
    <x v="4"/>
    <x v="6"/>
    <x v="3"/>
    <n v="34"/>
    <x v="228"/>
    <x v="2167"/>
    <n v="1254.5999999999999"/>
    <n v="0.41"/>
    <x v="1"/>
    <x v="111"/>
  </r>
  <r>
    <x v="3"/>
    <n v="1128299"/>
    <x v="5"/>
    <x v="2"/>
    <x v="5"/>
    <x v="7"/>
    <x v="4"/>
    <n v="37"/>
    <x v="232"/>
    <x v="2548"/>
    <n v="1687.2000000000003"/>
    <n v="0.57000000000000006"/>
    <x v="1"/>
    <x v="117"/>
  </r>
  <r>
    <x v="3"/>
    <n v="1128299"/>
    <x v="6"/>
    <x v="2"/>
    <x v="5"/>
    <x v="7"/>
    <x v="5"/>
    <n v="36"/>
    <x v="339"/>
    <x v="3084"/>
    <n v="1434.24"/>
    <n v="0.24000000000000002"/>
    <x v="1"/>
    <x v="86"/>
  </r>
  <r>
    <x v="3"/>
    <n v="1128299"/>
    <x v="7"/>
    <x v="2"/>
    <x v="5"/>
    <x v="7"/>
    <x v="0"/>
    <n v="27"/>
    <x v="217"/>
    <x v="3085"/>
    <n v="2008.5300000000002"/>
    <n v="0.43000000000000005"/>
    <x v="1"/>
    <x v="118"/>
  </r>
  <r>
    <x v="3"/>
    <n v="1128299"/>
    <x v="499"/>
    <x v="2"/>
    <x v="5"/>
    <x v="7"/>
    <x v="1"/>
    <n v="35"/>
    <x v="57"/>
    <x v="3086"/>
    <n v="1573.25"/>
    <n v="0.31"/>
    <x v="1"/>
    <x v="164"/>
  </r>
  <r>
    <x v="3"/>
    <n v="1128299"/>
    <x v="500"/>
    <x v="2"/>
    <x v="5"/>
    <x v="7"/>
    <x v="2"/>
    <n v="31"/>
    <x v="150"/>
    <x v="2344"/>
    <n v="1866.2000000000003"/>
    <n v="0.43000000000000005"/>
    <x v="1"/>
    <x v="165"/>
  </r>
  <r>
    <x v="3"/>
    <n v="1128299"/>
    <x v="501"/>
    <x v="2"/>
    <x v="5"/>
    <x v="7"/>
    <x v="3"/>
    <n v="30"/>
    <x v="211"/>
    <x v="2493"/>
    <n v="1045.5"/>
    <n v="0.41"/>
    <x v="1"/>
    <x v="167"/>
  </r>
  <r>
    <x v="3"/>
    <n v="1128299"/>
    <x v="502"/>
    <x v="2"/>
    <x v="5"/>
    <x v="7"/>
    <x v="4"/>
    <n v="37"/>
    <x v="227"/>
    <x v="3087"/>
    <n v="1579.9000000000003"/>
    <n v="0.6100000000000001"/>
    <x v="1"/>
    <x v="117"/>
  </r>
  <r>
    <x v="3"/>
    <n v="1128299"/>
    <x v="503"/>
    <x v="2"/>
    <x v="5"/>
    <x v="7"/>
    <x v="5"/>
    <n v="31"/>
    <x v="150"/>
    <x v="2344"/>
    <n v="998.2"/>
    <n v="0.23"/>
    <x v="1"/>
    <x v="165"/>
  </r>
  <r>
    <x v="3"/>
    <n v="1128299"/>
    <x v="504"/>
    <x v="2"/>
    <x v="5"/>
    <x v="7"/>
    <x v="0"/>
    <n v="31"/>
    <x v="131"/>
    <x v="3088"/>
    <n v="2538.9"/>
    <n v="0.45"/>
    <x v="1"/>
    <x v="165"/>
  </r>
  <r>
    <x v="3"/>
    <n v="1128299"/>
    <x v="505"/>
    <x v="2"/>
    <x v="5"/>
    <x v="7"/>
    <x v="1"/>
    <n v="42"/>
    <x v="168"/>
    <x v="1496"/>
    <n v="1666.56"/>
    <n v="0.32"/>
    <x v="1"/>
    <x v="119"/>
  </r>
  <r>
    <x v="3"/>
    <n v="1128299"/>
    <x v="506"/>
    <x v="2"/>
    <x v="5"/>
    <x v="7"/>
    <x v="2"/>
    <n v="43"/>
    <x v="209"/>
    <x v="1188"/>
    <n v="2586.88"/>
    <n v="0.47000000000000003"/>
    <x v="1"/>
    <x v="94"/>
  </r>
  <r>
    <x v="3"/>
    <n v="1128299"/>
    <x v="507"/>
    <x v="2"/>
    <x v="5"/>
    <x v="7"/>
    <x v="3"/>
    <n v="41"/>
    <x v="270"/>
    <x v="3089"/>
    <n v="1563.33"/>
    <n v="0.41"/>
    <x v="1"/>
    <x v="87"/>
  </r>
  <r>
    <x v="3"/>
    <n v="1128299"/>
    <x v="508"/>
    <x v="2"/>
    <x v="5"/>
    <x v="7"/>
    <x v="4"/>
    <n v="44"/>
    <x v="180"/>
    <x v="2490"/>
    <n v="1636.8000000000002"/>
    <n v="0.62000000000000011"/>
    <x v="1"/>
    <x v="90"/>
  </r>
  <r>
    <x v="3"/>
    <n v="1128299"/>
    <x v="509"/>
    <x v="2"/>
    <x v="5"/>
    <x v="7"/>
    <x v="5"/>
    <n v="39"/>
    <x v="168"/>
    <x v="2556"/>
    <n v="1257.3600000000001"/>
    <n v="0.26"/>
    <x v="1"/>
    <x v="93"/>
  </r>
  <r>
    <x v="3"/>
    <n v="1128299"/>
    <x v="510"/>
    <x v="2"/>
    <x v="5"/>
    <x v="7"/>
    <x v="0"/>
    <n v="41"/>
    <x v="347"/>
    <x v="3090"/>
    <n v="2944.6200000000003"/>
    <n v="0.42000000000000004"/>
    <x v="1"/>
    <x v="87"/>
  </r>
  <r>
    <x v="3"/>
    <n v="1128299"/>
    <x v="8"/>
    <x v="2"/>
    <x v="5"/>
    <x v="7"/>
    <x v="1"/>
    <n v="46"/>
    <x v="210"/>
    <x v="3091"/>
    <n v="1547.4399999999998"/>
    <n v="0.28999999999999998"/>
    <x v="1"/>
    <x v="89"/>
  </r>
  <r>
    <x v="3"/>
    <n v="1128299"/>
    <x v="9"/>
    <x v="2"/>
    <x v="5"/>
    <x v="7"/>
    <x v="2"/>
    <n v="47"/>
    <x v="196"/>
    <x v="1552"/>
    <n v="2538"/>
    <n v="0.45"/>
    <x v="1"/>
    <x v="85"/>
  </r>
  <r>
    <x v="3"/>
    <n v="1128299"/>
    <x v="10"/>
    <x v="2"/>
    <x v="5"/>
    <x v="7"/>
    <x v="3"/>
    <n v="40"/>
    <x v="228"/>
    <x v="1104"/>
    <n v="1476"/>
    <n v="0.41"/>
    <x v="1"/>
    <x v="163"/>
  </r>
  <r>
    <x v="3"/>
    <n v="1128299"/>
    <x v="11"/>
    <x v="2"/>
    <x v="5"/>
    <x v="7"/>
    <x v="4"/>
    <n v="47"/>
    <x v="345"/>
    <x v="2878"/>
    <n v="1777.5400000000002"/>
    <n v="0.6100000000000001"/>
    <x v="1"/>
    <x v="85"/>
  </r>
  <r>
    <x v="3"/>
    <n v="1128299"/>
    <x v="12"/>
    <x v="2"/>
    <x v="5"/>
    <x v="7"/>
    <x v="5"/>
    <n v="54"/>
    <x v="248"/>
    <x v="3092"/>
    <n v="1793.3400000000001"/>
    <n v="0.27"/>
    <x v="1"/>
    <x v="99"/>
  </r>
  <r>
    <x v="3"/>
    <n v="1128299"/>
    <x v="13"/>
    <x v="2"/>
    <x v="5"/>
    <x v="7"/>
    <x v="0"/>
    <n v="43"/>
    <x v="347"/>
    <x v="3093"/>
    <n v="3529.44"/>
    <n v="0.48"/>
    <x v="1"/>
    <x v="94"/>
  </r>
  <r>
    <x v="3"/>
    <n v="1128299"/>
    <x v="14"/>
    <x v="2"/>
    <x v="5"/>
    <x v="7"/>
    <x v="1"/>
    <n v="43"/>
    <x v="196"/>
    <x v="2014"/>
    <n v="1805.9999999999998"/>
    <n v="0.35"/>
    <x v="1"/>
    <x v="94"/>
  </r>
  <r>
    <x v="3"/>
    <n v="1128299"/>
    <x v="15"/>
    <x v="2"/>
    <x v="5"/>
    <x v="7"/>
    <x v="2"/>
    <n v="49"/>
    <x v="348"/>
    <x v="1829"/>
    <n v="3039.96"/>
    <n v="0.47000000000000003"/>
    <x v="1"/>
    <x v="98"/>
  </r>
  <r>
    <x v="3"/>
    <n v="1128299"/>
    <x v="16"/>
    <x v="2"/>
    <x v="5"/>
    <x v="7"/>
    <x v="3"/>
    <n v="47"/>
    <x v="193"/>
    <x v="3094"/>
    <n v="2270.1"/>
    <n v="0.45999999999999996"/>
    <x v="1"/>
    <x v="85"/>
  </r>
  <r>
    <x v="3"/>
    <n v="1128299"/>
    <x v="17"/>
    <x v="2"/>
    <x v="5"/>
    <x v="7"/>
    <x v="4"/>
    <n v="43"/>
    <x v="346"/>
    <x v="3095"/>
    <n v="1873.0800000000004"/>
    <n v="0.66000000000000014"/>
    <x v="1"/>
    <x v="94"/>
  </r>
  <r>
    <x v="3"/>
    <n v="1128299"/>
    <x v="18"/>
    <x v="2"/>
    <x v="5"/>
    <x v="7"/>
    <x v="5"/>
    <n v="54"/>
    <x v="150"/>
    <x v="832"/>
    <n v="2419.2000000000003"/>
    <n v="0.32"/>
    <x v="1"/>
    <x v="99"/>
  </r>
  <r>
    <x v="3"/>
    <n v="1128299"/>
    <x v="19"/>
    <x v="2"/>
    <x v="5"/>
    <x v="7"/>
    <x v="0"/>
    <n v="47"/>
    <x v="82"/>
    <x v="3096"/>
    <n v="5757.5"/>
    <n v="0.5"/>
    <x v="1"/>
    <x v="85"/>
  </r>
  <r>
    <x v="3"/>
    <n v="1128299"/>
    <x v="20"/>
    <x v="2"/>
    <x v="5"/>
    <x v="7"/>
    <x v="1"/>
    <n v="51"/>
    <x v="131"/>
    <x v="824"/>
    <n v="3341.52"/>
    <n v="0.36"/>
    <x v="1"/>
    <x v="109"/>
  </r>
  <r>
    <x v="3"/>
    <n v="1128299"/>
    <x v="21"/>
    <x v="2"/>
    <x v="5"/>
    <x v="7"/>
    <x v="2"/>
    <n v="46"/>
    <x v="129"/>
    <x v="971"/>
    <n v="3886.08"/>
    <n v="0.48"/>
    <x v="1"/>
    <x v="89"/>
  </r>
  <r>
    <x v="3"/>
    <n v="1128299"/>
    <x v="22"/>
    <x v="2"/>
    <x v="5"/>
    <x v="7"/>
    <x v="3"/>
    <n v="47"/>
    <x v="57"/>
    <x v="1906"/>
    <n v="3066.7499999999995"/>
    <n v="0.44999999999999996"/>
    <x v="1"/>
    <x v="85"/>
  </r>
  <r>
    <x v="3"/>
    <n v="1128299"/>
    <x v="23"/>
    <x v="2"/>
    <x v="5"/>
    <x v="7"/>
    <x v="4"/>
    <n v="47"/>
    <x v="193"/>
    <x v="3094"/>
    <n v="3207.7500000000005"/>
    <n v="0.65000000000000013"/>
    <x v="1"/>
    <x v="85"/>
  </r>
  <r>
    <x v="3"/>
    <n v="1128299"/>
    <x v="24"/>
    <x v="2"/>
    <x v="5"/>
    <x v="7"/>
    <x v="5"/>
    <n v="57"/>
    <x v="337"/>
    <x v="1922"/>
    <n v="3064.32"/>
    <n v="0.28000000000000003"/>
    <x v="1"/>
    <x v="126"/>
  </r>
  <r>
    <x v="3"/>
    <n v="1128299"/>
    <x v="25"/>
    <x v="2"/>
    <x v="5"/>
    <x v="7"/>
    <x v="0"/>
    <n v="48"/>
    <x v="148"/>
    <x v="3097"/>
    <n v="4920.96"/>
    <n v="0.44"/>
    <x v="1"/>
    <x v="92"/>
  </r>
  <r>
    <x v="3"/>
    <n v="1128299"/>
    <x v="26"/>
    <x v="2"/>
    <x v="5"/>
    <x v="7"/>
    <x v="1"/>
    <n v="46"/>
    <x v="322"/>
    <x v="1222"/>
    <n v="2533.6800000000003"/>
    <n v="0.27"/>
    <x v="1"/>
    <x v="89"/>
  </r>
  <r>
    <x v="3"/>
    <n v="1128299"/>
    <x v="27"/>
    <x v="2"/>
    <x v="5"/>
    <x v="7"/>
    <x v="2"/>
    <n v="47"/>
    <x v="347"/>
    <x v="3098"/>
    <n v="3616.65"/>
    <n v="0.45"/>
    <x v="1"/>
    <x v="85"/>
  </r>
  <r>
    <x v="3"/>
    <n v="1128299"/>
    <x v="28"/>
    <x v="2"/>
    <x v="5"/>
    <x v="7"/>
    <x v="3"/>
    <n v="46"/>
    <x v="150"/>
    <x v="1037"/>
    <n v="2704.7999999999997"/>
    <n v="0.42"/>
    <x v="1"/>
    <x v="89"/>
  </r>
  <r>
    <x v="3"/>
    <n v="1128299"/>
    <x v="511"/>
    <x v="2"/>
    <x v="5"/>
    <x v="7"/>
    <x v="4"/>
    <n v="47"/>
    <x v="42"/>
    <x v="871"/>
    <n v="4159.5000000000009"/>
    <n v="0.59000000000000008"/>
    <x v="1"/>
    <x v="85"/>
  </r>
  <r>
    <x v="3"/>
    <n v="1128299"/>
    <x v="512"/>
    <x v="2"/>
    <x v="5"/>
    <x v="7"/>
    <x v="5"/>
    <n v="61"/>
    <x v="84"/>
    <x v="3099"/>
    <n v="2799.9"/>
    <n v="0.27"/>
    <x v="1"/>
    <x v="103"/>
  </r>
  <r>
    <x v="3"/>
    <n v="1128299"/>
    <x v="513"/>
    <x v="2"/>
    <x v="5"/>
    <x v="7"/>
    <x v="0"/>
    <n v="44"/>
    <x v="99"/>
    <x v="3100"/>
    <n v="4817.12"/>
    <n v="0.46"/>
    <x v="1"/>
    <x v="90"/>
  </r>
  <r>
    <x v="3"/>
    <n v="1128299"/>
    <x v="514"/>
    <x v="2"/>
    <x v="5"/>
    <x v="7"/>
    <x v="1"/>
    <n v="56"/>
    <x v="159"/>
    <x v="1219"/>
    <n v="3377.9199999999996"/>
    <n v="0.28999999999999998"/>
    <x v="1"/>
    <x v="97"/>
  </r>
  <r>
    <x v="3"/>
    <n v="1128299"/>
    <x v="515"/>
    <x v="2"/>
    <x v="5"/>
    <x v="7"/>
    <x v="2"/>
    <n v="44"/>
    <x v="289"/>
    <x v="3101"/>
    <n v="3307.9200000000005"/>
    <n v="0.42000000000000004"/>
    <x v="1"/>
    <x v="90"/>
  </r>
  <r>
    <x v="3"/>
    <n v="1128299"/>
    <x v="516"/>
    <x v="2"/>
    <x v="5"/>
    <x v="7"/>
    <x v="3"/>
    <n v="42"/>
    <x v="152"/>
    <x v="3102"/>
    <n v="2681.2799999999997"/>
    <n v="0.42"/>
    <x v="1"/>
    <x v="119"/>
  </r>
  <r>
    <x v="3"/>
    <n v="1128299"/>
    <x v="517"/>
    <x v="2"/>
    <x v="5"/>
    <x v="7"/>
    <x v="4"/>
    <n v="50"/>
    <x v="152"/>
    <x v="2474"/>
    <n v="4484.0000000000009"/>
    <n v="0.59000000000000008"/>
    <x v="1"/>
    <x v="100"/>
  </r>
  <r>
    <x v="3"/>
    <n v="1128299"/>
    <x v="518"/>
    <x v="2"/>
    <x v="5"/>
    <x v="7"/>
    <x v="5"/>
    <n v="55"/>
    <x v="209"/>
    <x v="1505"/>
    <n v="1830.4"/>
    <n v="0.26"/>
    <x v="1"/>
    <x v="88"/>
  </r>
  <r>
    <x v="3"/>
    <n v="1128299"/>
    <x v="519"/>
    <x v="2"/>
    <x v="5"/>
    <x v="7"/>
    <x v="0"/>
    <n v="41"/>
    <x v="274"/>
    <x v="3103"/>
    <n v="2897.88"/>
    <n v="0.38"/>
    <x v="1"/>
    <x v="87"/>
  </r>
  <r>
    <x v="3"/>
    <n v="1128299"/>
    <x v="520"/>
    <x v="2"/>
    <x v="5"/>
    <x v="7"/>
    <x v="1"/>
    <n v="51"/>
    <x v="263"/>
    <x v="2958"/>
    <n v="2478.6000000000004"/>
    <n v="0.27"/>
    <x v="1"/>
    <x v="109"/>
  </r>
  <r>
    <x v="3"/>
    <n v="1128299"/>
    <x v="521"/>
    <x v="2"/>
    <x v="5"/>
    <x v="7"/>
    <x v="2"/>
    <n v="46"/>
    <x v="179"/>
    <x v="2018"/>
    <n v="2715.84"/>
    <n v="0.41000000000000003"/>
    <x v="1"/>
    <x v="89"/>
  </r>
  <r>
    <x v="3"/>
    <n v="1128299"/>
    <x v="522"/>
    <x v="2"/>
    <x v="5"/>
    <x v="7"/>
    <x v="3"/>
    <n v="43"/>
    <x v="168"/>
    <x v="3104"/>
    <n v="1866.1999999999998"/>
    <n v="0.35"/>
    <x v="1"/>
    <x v="94"/>
  </r>
  <r>
    <x v="3"/>
    <n v="1128299"/>
    <x v="523"/>
    <x v="2"/>
    <x v="5"/>
    <x v="7"/>
    <x v="4"/>
    <n v="53"/>
    <x v="209"/>
    <x v="1968"/>
    <n v="3595.5200000000009"/>
    <n v="0.53000000000000014"/>
    <x v="1"/>
    <x v="102"/>
  </r>
  <r>
    <x v="3"/>
    <n v="1128299"/>
    <x v="524"/>
    <x v="2"/>
    <x v="5"/>
    <x v="7"/>
    <x v="5"/>
    <n v="54"/>
    <x v="150"/>
    <x v="832"/>
    <n v="1587.6000000000001"/>
    <n v="0.21000000000000002"/>
    <x v="1"/>
    <x v="99"/>
  </r>
  <r>
    <x v="3"/>
    <n v="1128299"/>
    <x v="525"/>
    <x v="2"/>
    <x v="5"/>
    <x v="7"/>
    <x v="0"/>
    <n v="47"/>
    <x v="347"/>
    <x v="3098"/>
    <n v="3214.8"/>
    <n v="0.4"/>
    <x v="1"/>
    <x v="85"/>
  </r>
  <r>
    <x v="3"/>
    <n v="1128299"/>
    <x v="526"/>
    <x v="2"/>
    <x v="5"/>
    <x v="7"/>
    <x v="1"/>
    <n v="50"/>
    <x v="335"/>
    <x v="3105"/>
    <n v="2412.5"/>
    <n v="0.25"/>
    <x v="1"/>
    <x v="100"/>
  </r>
  <r>
    <x v="3"/>
    <n v="1128299"/>
    <x v="527"/>
    <x v="2"/>
    <x v="5"/>
    <x v="7"/>
    <x v="2"/>
    <n v="47"/>
    <x v="161"/>
    <x v="2509"/>
    <n v="2230.6200000000003"/>
    <n v="0.42000000000000004"/>
    <x v="1"/>
    <x v="85"/>
  </r>
  <r>
    <x v="3"/>
    <n v="1128299"/>
    <x v="528"/>
    <x v="2"/>
    <x v="5"/>
    <x v="7"/>
    <x v="3"/>
    <n v="43"/>
    <x v="164"/>
    <x v="1473"/>
    <n v="1688.61"/>
    <n v="0.32999999999999996"/>
    <x v="1"/>
    <x v="94"/>
  </r>
  <r>
    <x v="3"/>
    <n v="1128299"/>
    <x v="529"/>
    <x v="2"/>
    <x v="5"/>
    <x v="7"/>
    <x v="4"/>
    <n v="48"/>
    <x v="336"/>
    <x v="3106"/>
    <n v="2773.440000000001"/>
    <n v="0.54000000000000015"/>
    <x v="1"/>
    <x v="92"/>
  </r>
  <r>
    <x v="3"/>
    <n v="1128299"/>
    <x v="530"/>
    <x v="2"/>
    <x v="5"/>
    <x v="7"/>
    <x v="5"/>
    <n v="53"/>
    <x v="196"/>
    <x v="1515"/>
    <n v="1399.2000000000003"/>
    <n v="0.22000000000000003"/>
    <x v="1"/>
    <x v="102"/>
  </r>
  <r>
    <x v="3"/>
    <n v="1128299"/>
    <x v="29"/>
    <x v="2"/>
    <x v="5"/>
    <x v="7"/>
    <x v="0"/>
    <n v="47"/>
    <x v="130"/>
    <x v="2272"/>
    <n v="3869.0400000000004"/>
    <n v="0.42000000000000004"/>
    <x v="1"/>
    <x v="85"/>
  </r>
  <r>
    <x v="3"/>
    <n v="1128299"/>
    <x v="30"/>
    <x v="2"/>
    <x v="5"/>
    <x v="7"/>
    <x v="1"/>
    <n v="52"/>
    <x v="338"/>
    <x v="3107"/>
    <n v="2613"/>
    <n v="0.25"/>
    <x v="1"/>
    <x v="107"/>
  </r>
  <r>
    <x v="3"/>
    <n v="1128299"/>
    <x v="31"/>
    <x v="2"/>
    <x v="5"/>
    <x v="7"/>
    <x v="2"/>
    <n v="44"/>
    <x v="150"/>
    <x v="1043"/>
    <n v="2587.2000000000003"/>
    <n v="0.42000000000000004"/>
    <x v="1"/>
    <x v="90"/>
  </r>
  <r>
    <x v="3"/>
    <n v="1128299"/>
    <x v="32"/>
    <x v="2"/>
    <x v="5"/>
    <x v="7"/>
    <x v="3"/>
    <n v="43"/>
    <x v="348"/>
    <x v="3108"/>
    <n v="1986.6"/>
    <n v="0.35"/>
    <x v="1"/>
    <x v="94"/>
  </r>
  <r>
    <x v="3"/>
    <n v="1128299"/>
    <x v="33"/>
    <x v="2"/>
    <x v="5"/>
    <x v="7"/>
    <x v="4"/>
    <n v="46"/>
    <x v="164"/>
    <x v="1641"/>
    <n v="2955.9600000000009"/>
    <n v="0.54000000000000015"/>
    <x v="1"/>
    <x v="89"/>
  </r>
  <r>
    <x v="3"/>
    <n v="1128299"/>
    <x v="34"/>
    <x v="2"/>
    <x v="5"/>
    <x v="7"/>
    <x v="5"/>
    <n v="51"/>
    <x v="244"/>
    <x v="3109"/>
    <n v="1735.0200000000002"/>
    <n v="0.21000000000000002"/>
    <x v="1"/>
    <x v="109"/>
  </r>
  <r>
    <x v="3"/>
    <n v="1128299"/>
    <x v="35"/>
    <x v="2"/>
    <x v="5"/>
    <x v="7"/>
    <x v="0"/>
    <n v="47"/>
    <x v="97"/>
    <x v="883"/>
    <n v="3756.2400000000007"/>
    <n v="0.37000000000000005"/>
    <x v="1"/>
    <x v="85"/>
  </r>
  <r>
    <x v="3"/>
    <n v="1128299"/>
    <x v="36"/>
    <x v="2"/>
    <x v="5"/>
    <x v="7"/>
    <x v="1"/>
    <n v="50"/>
    <x v="144"/>
    <x v="3110"/>
    <n v="2612.5"/>
    <n v="0.25"/>
    <x v="1"/>
    <x v="100"/>
  </r>
  <r>
    <x v="3"/>
    <n v="1128299"/>
    <x v="37"/>
    <x v="2"/>
    <x v="5"/>
    <x v="7"/>
    <x v="2"/>
    <n v="47"/>
    <x v="339"/>
    <x v="3111"/>
    <n v="3276.84"/>
    <n v="0.42000000000000004"/>
    <x v="1"/>
    <x v="85"/>
  </r>
  <r>
    <x v="3"/>
    <n v="1128299"/>
    <x v="38"/>
    <x v="2"/>
    <x v="5"/>
    <x v="7"/>
    <x v="3"/>
    <n v="40"/>
    <x v="339"/>
    <x v="3112"/>
    <n v="2390.4"/>
    <n v="0.36"/>
    <x v="1"/>
    <x v="163"/>
  </r>
  <r>
    <x v="3"/>
    <n v="1128299"/>
    <x v="39"/>
    <x v="2"/>
    <x v="5"/>
    <x v="7"/>
    <x v="4"/>
    <n v="49"/>
    <x v="224"/>
    <x v="807"/>
    <n v="3598.5600000000009"/>
    <n v="0.54000000000000015"/>
    <x v="1"/>
    <x v="98"/>
  </r>
  <r>
    <x v="3"/>
    <n v="1128299"/>
    <x v="40"/>
    <x v="2"/>
    <x v="5"/>
    <x v="7"/>
    <x v="5"/>
    <n v="56"/>
    <x v="84"/>
    <x v="3113"/>
    <n v="1713.6000000000001"/>
    <n v="0.18000000000000002"/>
    <x v="1"/>
    <x v="97"/>
  </r>
  <r>
    <x v="3"/>
    <n v="1128299"/>
    <x v="41"/>
    <x v="2"/>
    <x v="5"/>
    <x v="7"/>
    <x v="0"/>
    <n v="20"/>
    <x v="197"/>
    <x v="1630"/>
    <n v="1192"/>
    <n v="0.4"/>
    <x v="1"/>
    <x v="127"/>
  </r>
  <r>
    <x v="3"/>
    <n v="1128299"/>
    <x v="42"/>
    <x v="2"/>
    <x v="5"/>
    <x v="7"/>
    <x v="1"/>
    <n v="31"/>
    <x v="57"/>
    <x v="3114"/>
    <n v="1123.75"/>
    <n v="0.25"/>
    <x v="1"/>
    <x v="165"/>
  </r>
  <r>
    <x v="3"/>
    <n v="1128299"/>
    <x v="43"/>
    <x v="2"/>
    <x v="5"/>
    <x v="7"/>
    <x v="2"/>
    <n v="26"/>
    <x v="209"/>
    <x v="2087"/>
    <n v="1397.7600000000002"/>
    <n v="0.42000000000000004"/>
    <x v="1"/>
    <x v="166"/>
  </r>
  <r>
    <x v="3"/>
    <n v="1128299"/>
    <x v="44"/>
    <x v="2"/>
    <x v="5"/>
    <x v="7"/>
    <x v="3"/>
    <n v="26"/>
    <x v="294"/>
    <x v="2664"/>
    <n v="848.63999999999987"/>
    <n v="0.33999999999999997"/>
    <x v="1"/>
    <x v="166"/>
  </r>
  <r>
    <x v="2"/>
    <n v="1197831"/>
    <x v="219"/>
    <x v="1"/>
    <x v="11"/>
    <x v="13"/>
    <x v="4"/>
    <n v="30"/>
    <x v="248"/>
    <x v="2820"/>
    <n v="1254.5999999999999"/>
    <n v="0.33999999999999997"/>
    <x v="1"/>
    <x v="167"/>
  </r>
  <r>
    <x v="2"/>
    <n v="1197831"/>
    <x v="220"/>
    <x v="1"/>
    <x v="11"/>
    <x v="13"/>
    <x v="5"/>
    <n v="24"/>
    <x v="84"/>
    <x v="2807"/>
    <n v="2162.4"/>
    <n v="0.53"/>
    <x v="1"/>
    <x v="110"/>
  </r>
  <r>
    <x v="2"/>
    <n v="1197831"/>
    <x v="221"/>
    <x v="1"/>
    <x v="11"/>
    <x v="13"/>
    <x v="0"/>
    <n v="18"/>
    <x v="158"/>
    <x v="3115"/>
    <n v="1345.32"/>
    <n v="0.37"/>
    <x v="1"/>
    <x v="129"/>
  </r>
  <r>
    <x v="2"/>
    <n v="1197831"/>
    <x v="222"/>
    <x v="1"/>
    <x v="11"/>
    <x v="13"/>
    <x v="1"/>
    <n v="23"/>
    <x v="156"/>
    <x v="2117"/>
    <n v="1964.4299999999998"/>
    <n v="0.38999999999999996"/>
    <x v="1"/>
    <x v="113"/>
  </r>
  <r>
    <x v="2"/>
    <n v="1197831"/>
    <x v="223"/>
    <x v="1"/>
    <x v="11"/>
    <x v="13"/>
    <x v="2"/>
    <n v="23"/>
    <x v="150"/>
    <x v="1695"/>
    <n v="1255.8"/>
    <n v="0.38999999999999996"/>
    <x v="1"/>
    <x v="113"/>
  </r>
  <r>
    <x v="2"/>
    <n v="1197831"/>
    <x v="224"/>
    <x v="1"/>
    <x v="11"/>
    <x v="13"/>
    <x v="3"/>
    <n v="28"/>
    <x v="209"/>
    <x v="2375"/>
    <n v="1756.1599999999999"/>
    <n v="0.49"/>
    <x v="1"/>
    <x v="128"/>
  </r>
  <r>
    <x v="2"/>
    <n v="1197831"/>
    <x v="225"/>
    <x v="1"/>
    <x v="11"/>
    <x v="13"/>
    <x v="4"/>
    <n v="29"/>
    <x v="198"/>
    <x v="2540"/>
    <n v="872.32"/>
    <n v="0.32"/>
    <x v="1"/>
    <x v="116"/>
  </r>
  <r>
    <x v="2"/>
    <n v="1197831"/>
    <x v="226"/>
    <x v="1"/>
    <x v="11"/>
    <x v="13"/>
    <x v="5"/>
    <n v="28"/>
    <x v="231"/>
    <x v="1476"/>
    <n v="2242.2400000000002"/>
    <n v="0.56000000000000005"/>
    <x v="1"/>
    <x v="128"/>
  </r>
  <r>
    <x v="2"/>
    <n v="1197831"/>
    <x v="227"/>
    <x v="1"/>
    <x v="11"/>
    <x v="13"/>
    <x v="0"/>
    <n v="20"/>
    <x v="166"/>
    <x v="3116"/>
    <n v="1900.5999999999997"/>
    <n v="0.42999999999999994"/>
    <x v="1"/>
    <x v="127"/>
  </r>
  <r>
    <x v="2"/>
    <n v="1197831"/>
    <x v="228"/>
    <x v="1"/>
    <x v="11"/>
    <x v="13"/>
    <x v="1"/>
    <n v="31"/>
    <x v="49"/>
    <x v="3117"/>
    <n v="2841.1499999999996"/>
    <n v="0.47"/>
    <x v="1"/>
    <x v="165"/>
  </r>
  <r>
    <x v="2"/>
    <n v="1197831"/>
    <x v="711"/>
    <x v="1"/>
    <x v="11"/>
    <x v="13"/>
    <x v="2"/>
    <n v="22"/>
    <x v="339"/>
    <x v="3118"/>
    <n v="1570.3599999999997"/>
    <n v="0.42999999999999994"/>
    <x v="1"/>
    <x v="170"/>
  </r>
  <r>
    <x v="2"/>
    <n v="1197831"/>
    <x v="712"/>
    <x v="1"/>
    <x v="11"/>
    <x v="13"/>
    <x v="3"/>
    <n v="25"/>
    <x v="168"/>
    <x v="1991"/>
    <n v="1736.0000000000002"/>
    <n v="0.56000000000000005"/>
    <x v="1"/>
    <x v="130"/>
  </r>
  <r>
    <x v="2"/>
    <n v="1197831"/>
    <x v="713"/>
    <x v="1"/>
    <x v="11"/>
    <x v="13"/>
    <x v="4"/>
    <n v="27"/>
    <x v="246"/>
    <x v="1463"/>
    <n v="974.16"/>
    <n v="0.41"/>
    <x v="1"/>
    <x v="118"/>
  </r>
  <r>
    <x v="2"/>
    <n v="1197831"/>
    <x v="714"/>
    <x v="1"/>
    <x v="11"/>
    <x v="13"/>
    <x v="5"/>
    <n v="25"/>
    <x v="57"/>
    <x v="2452"/>
    <n v="2211.2500000000005"/>
    <n v="0.6100000000000001"/>
    <x v="1"/>
    <x v="130"/>
  </r>
  <r>
    <x v="2"/>
    <n v="1197831"/>
    <x v="715"/>
    <x v="1"/>
    <x v="11"/>
    <x v="13"/>
    <x v="0"/>
    <n v="13"/>
    <x v="126"/>
    <x v="1938"/>
    <n v="1187.55"/>
    <n v="0.44999999999999996"/>
    <x v="1"/>
    <x v="169"/>
  </r>
  <r>
    <x v="2"/>
    <n v="1197831"/>
    <x v="716"/>
    <x v="1"/>
    <x v="11"/>
    <x v="13"/>
    <x v="1"/>
    <n v="17"/>
    <x v="126"/>
    <x v="2203"/>
    <n v="1449.4199999999998"/>
    <n v="0.42"/>
    <x v="1"/>
    <x v="171"/>
  </r>
  <r>
    <x v="2"/>
    <n v="1197831"/>
    <x v="717"/>
    <x v="1"/>
    <x v="11"/>
    <x v="13"/>
    <x v="2"/>
    <n v="15"/>
    <x v="84"/>
    <x v="2493"/>
    <n v="1121.9999999999998"/>
    <n v="0.43999999999999995"/>
    <x v="1"/>
    <x v="148"/>
  </r>
  <r>
    <x v="2"/>
    <n v="1197831"/>
    <x v="718"/>
    <x v="1"/>
    <x v="11"/>
    <x v="13"/>
    <x v="3"/>
    <n v="20"/>
    <x v="209"/>
    <x v="2555"/>
    <n v="1433.6000000000001"/>
    <n v="0.56000000000000005"/>
    <x v="1"/>
    <x v="127"/>
  </r>
  <r>
    <x v="2"/>
    <n v="1197831"/>
    <x v="719"/>
    <x v="1"/>
    <x v="11"/>
    <x v="13"/>
    <x v="4"/>
    <n v="20"/>
    <x v="193"/>
    <x v="2402"/>
    <n v="798"/>
    <n v="0.38"/>
    <x v="1"/>
    <x v="127"/>
  </r>
  <r>
    <x v="2"/>
    <n v="1197831"/>
    <x v="720"/>
    <x v="1"/>
    <x v="11"/>
    <x v="13"/>
    <x v="5"/>
    <n v="18"/>
    <x v="130"/>
    <x v="2634"/>
    <n v="2152.0800000000004"/>
    <n v="0.6100000000000001"/>
    <x v="1"/>
    <x v="129"/>
  </r>
  <r>
    <x v="2"/>
    <n v="1197831"/>
    <x v="721"/>
    <x v="1"/>
    <x v="11"/>
    <x v="13"/>
    <x v="0"/>
    <n v="12"/>
    <x v="87"/>
    <x v="2401"/>
    <n v="1333.8"/>
    <n v="0.44999999999999996"/>
    <x v="1"/>
    <x v="172"/>
  </r>
  <r>
    <x v="2"/>
    <n v="1197831"/>
    <x v="722"/>
    <x v="1"/>
    <x v="11"/>
    <x v="13"/>
    <x v="1"/>
    <n v="20"/>
    <x v="142"/>
    <x v="1287"/>
    <n v="2111.9999999999995"/>
    <n v="0.43999999999999995"/>
    <x v="1"/>
    <x v="127"/>
  </r>
  <r>
    <x v="2"/>
    <n v="1197831"/>
    <x v="723"/>
    <x v="1"/>
    <x v="11"/>
    <x v="13"/>
    <x v="2"/>
    <n v="14"/>
    <x v="322"/>
    <x v="2062"/>
    <n v="1313.76"/>
    <n v="0.45999999999999996"/>
    <x v="1"/>
    <x v="146"/>
  </r>
  <r>
    <x v="2"/>
    <n v="1197831"/>
    <x v="229"/>
    <x v="1"/>
    <x v="11"/>
    <x v="13"/>
    <x v="3"/>
    <n v="20"/>
    <x v="289"/>
    <x v="3036"/>
    <n v="1933.2"/>
    <n v="0.54"/>
    <x v="1"/>
    <x v="127"/>
  </r>
  <r>
    <x v="2"/>
    <n v="1197831"/>
    <x v="230"/>
    <x v="1"/>
    <x v="11"/>
    <x v="13"/>
    <x v="4"/>
    <n v="33"/>
    <x v="348"/>
    <x v="3119"/>
    <n v="1785.9599999999998"/>
    <n v="0.41"/>
    <x v="1"/>
    <x v="112"/>
  </r>
  <r>
    <x v="2"/>
    <n v="1197831"/>
    <x v="231"/>
    <x v="1"/>
    <x v="11"/>
    <x v="13"/>
    <x v="5"/>
    <n v="31"/>
    <x v="329"/>
    <x v="3120"/>
    <n v="4956.5900000000011"/>
    <n v="0.59000000000000008"/>
    <x v="1"/>
    <x v="165"/>
  </r>
  <r>
    <x v="2"/>
    <n v="1197831"/>
    <x v="232"/>
    <x v="1"/>
    <x v="11"/>
    <x v="13"/>
    <x v="0"/>
    <n v="28"/>
    <x v="254"/>
    <x v="2486"/>
    <n v="3368.96"/>
    <n v="0.47"/>
    <x v="1"/>
    <x v="128"/>
  </r>
  <r>
    <x v="2"/>
    <n v="1197831"/>
    <x v="233"/>
    <x v="1"/>
    <x v="11"/>
    <x v="13"/>
    <x v="1"/>
    <n v="32"/>
    <x v="142"/>
    <x v="1363"/>
    <n v="3609.6"/>
    <n v="0.47"/>
    <x v="1"/>
    <x v="114"/>
  </r>
  <r>
    <x v="2"/>
    <n v="1197831"/>
    <x v="234"/>
    <x v="1"/>
    <x v="11"/>
    <x v="13"/>
    <x v="2"/>
    <n v="26"/>
    <x v="158"/>
    <x v="2417"/>
    <n v="2310.8799999999997"/>
    <n v="0.43999999999999995"/>
    <x v="1"/>
    <x v="166"/>
  </r>
  <r>
    <x v="2"/>
    <n v="1197831"/>
    <x v="235"/>
    <x v="1"/>
    <x v="11"/>
    <x v="13"/>
    <x v="3"/>
    <n v="29"/>
    <x v="334"/>
    <x v="1619"/>
    <n v="3215.5200000000004"/>
    <n v="0.56000000000000005"/>
    <x v="1"/>
    <x v="116"/>
  </r>
  <r>
    <x v="2"/>
    <n v="1197831"/>
    <x v="236"/>
    <x v="1"/>
    <x v="11"/>
    <x v="13"/>
    <x v="4"/>
    <n v="30"/>
    <x v="42"/>
    <x v="1720"/>
    <n v="1754.9999999999998"/>
    <n v="0.38999999999999996"/>
    <x v="1"/>
    <x v="167"/>
  </r>
  <r>
    <x v="2"/>
    <n v="1197831"/>
    <x v="237"/>
    <x v="1"/>
    <x v="11"/>
    <x v="13"/>
    <x v="5"/>
    <n v="37"/>
    <x v="297"/>
    <x v="2964"/>
    <n v="6679.9800000000005"/>
    <n v="0.59000000000000008"/>
    <x v="1"/>
    <x v="117"/>
  </r>
  <r>
    <x v="2"/>
    <n v="1197831"/>
    <x v="238"/>
    <x v="1"/>
    <x v="11"/>
    <x v="13"/>
    <x v="0"/>
    <n v="29"/>
    <x v="323"/>
    <x v="1139"/>
    <n v="3943.9999999999995"/>
    <n v="0.49999999999999994"/>
    <x v="1"/>
    <x v="116"/>
  </r>
  <r>
    <x v="2"/>
    <n v="1197831"/>
    <x v="239"/>
    <x v="1"/>
    <x v="11"/>
    <x v="13"/>
    <x v="1"/>
    <n v="30"/>
    <x v="324"/>
    <x v="1830"/>
    <n v="3959.9999999999995"/>
    <n v="0.49999999999999994"/>
    <x v="1"/>
    <x v="167"/>
  </r>
  <r>
    <x v="2"/>
    <n v="1197831"/>
    <x v="240"/>
    <x v="1"/>
    <x v="11"/>
    <x v="13"/>
    <x v="2"/>
    <n v="30"/>
    <x v="320"/>
    <x v="2185"/>
    <n v="4829.9999999999991"/>
    <n v="0.49999999999999994"/>
    <x v="1"/>
    <x v="167"/>
  </r>
  <r>
    <x v="2"/>
    <n v="1197831"/>
    <x v="241"/>
    <x v="1"/>
    <x v="11"/>
    <x v="13"/>
    <x v="3"/>
    <n v="32"/>
    <x v="130"/>
    <x v="1154"/>
    <n v="3825.9200000000005"/>
    <n v="0.6100000000000001"/>
    <x v="1"/>
    <x v="114"/>
  </r>
  <r>
    <x v="2"/>
    <n v="1197831"/>
    <x v="242"/>
    <x v="1"/>
    <x v="11"/>
    <x v="13"/>
    <x v="4"/>
    <n v="33"/>
    <x v="131"/>
    <x v="1266"/>
    <n v="2702.7"/>
    <n v="0.44999999999999996"/>
    <x v="1"/>
    <x v="112"/>
  </r>
  <r>
    <x v="2"/>
    <n v="1197831"/>
    <x v="243"/>
    <x v="1"/>
    <x v="11"/>
    <x v="13"/>
    <x v="5"/>
    <n v="38"/>
    <x v="323"/>
    <x v="2893"/>
    <n v="6408.3200000000015"/>
    <n v="0.62000000000000011"/>
    <x v="1"/>
    <x v="115"/>
  </r>
  <r>
    <x v="2"/>
    <n v="1197831"/>
    <x v="244"/>
    <x v="1"/>
    <x v="11"/>
    <x v="13"/>
    <x v="0"/>
    <n v="29"/>
    <x v="148"/>
    <x v="3121"/>
    <n v="3446.07"/>
    <n v="0.51"/>
    <x v="1"/>
    <x v="116"/>
  </r>
  <r>
    <x v="2"/>
    <n v="1197831"/>
    <x v="245"/>
    <x v="1"/>
    <x v="11"/>
    <x v="13"/>
    <x v="1"/>
    <n v="44"/>
    <x v="329"/>
    <x v="3122"/>
    <n v="6081.24"/>
    <n v="0.51"/>
    <x v="1"/>
    <x v="90"/>
  </r>
  <r>
    <x v="2"/>
    <n v="1197831"/>
    <x v="246"/>
    <x v="1"/>
    <x v="11"/>
    <x v="13"/>
    <x v="2"/>
    <n v="39"/>
    <x v="302"/>
    <x v="3123"/>
    <n v="5755.62"/>
    <n v="0.47"/>
    <x v="1"/>
    <x v="93"/>
  </r>
  <r>
    <x v="2"/>
    <n v="1197831"/>
    <x v="247"/>
    <x v="1"/>
    <x v="11"/>
    <x v="13"/>
    <x v="3"/>
    <n v="32"/>
    <x v="244"/>
    <x v="1052"/>
    <n v="3058.5600000000004"/>
    <n v="0.59000000000000008"/>
    <x v="1"/>
    <x v="114"/>
  </r>
  <r>
    <x v="2"/>
    <n v="1197831"/>
    <x v="248"/>
    <x v="1"/>
    <x v="11"/>
    <x v="13"/>
    <x v="4"/>
    <n v="35"/>
    <x v="231"/>
    <x v="1750"/>
    <n v="2252.25"/>
    <n v="0.44999999999999996"/>
    <x v="1"/>
    <x v="164"/>
  </r>
  <r>
    <x v="2"/>
    <n v="1197831"/>
    <x v="249"/>
    <x v="1"/>
    <x v="11"/>
    <x v="13"/>
    <x v="5"/>
    <n v="40"/>
    <x v="136"/>
    <x v="2241"/>
    <n v="6217.6000000000013"/>
    <n v="0.67000000000000015"/>
    <x v="1"/>
    <x v="163"/>
  </r>
  <r>
    <x v="2"/>
    <n v="1197831"/>
    <x v="250"/>
    <x v="1"/>
    <x v="11"/>
    <x v="13"/>
    <x v="0"/>
    <n v="40"/>
    <x v="144"/>
    <x v="3056"/>
    <n v="4179.9999999999991"/>
    <n v="0.49999999999999994"/>
    <x v="1"/>
    <x v="163"/>
  </r>
  <r>
    <x v="2"/>
    <n v="1197831"/>
    <x v="251"/>
    <x v="1"/>
    <x v="11"/>
    <x v="13"/>
    <x v="1"/>
    <n v="33"/>
    <x v="127"/>
    <x v="3023"/>
    <n v="3303.6299999999997"/>
    <n v="0.47"/>
    <x v="1"/>
    <x v="112"/>
  </r>
  <r>
    <x v="2"/>
    <n v="1197831"/>
    <x v="252"/>
    <x v="1"/>
    <x v="11"/>
    <x v="13"/>
    <x v="2"/>
    <n v="40"/>
    <x v="126"/>
    <x v="1850"/>
    <n v="4141.2"/>
    <n v="0.51"/>
    <x v="1"/>
    <x v="163"/>
  </r>
  <r>
    <x v="2"/>
    <n v="1197831"/>
    <x v="253"/>
    <x v="1"/>
    <x v="11"/>
    <x v="13"/>
    <x v="3"/>
    <n v="40"/>
    <x v="224"/>
    <x v="1311"/>
    <n v="3100.8"/>
    <n v="0.57000000000000006"/>
    <x v="1"/>
    <x v="163"/>
  </r>
  <r>
    <x v="2"/>
    <n v="1197831"/>
    <x v="254"/>
    <x v="1"/>
    <x v="11"/>
    <x v="13"/>
    <x v="4"/>
    <n v="39"/>
    <x v="196"/>
    <x v="2809"/>
    <n v="2012.3999999999996"/>
    <n v="0.42999999999999994"/>
    <x v="1"/>
    <x v="93"/>
  </r>
  <r>
    <x v="2"/>
    <n v="1197831"/>
    <x v="255"/>
    <x v="1"/>
    <x v="11"/>
    <x v="13"/>
    <x v="5"/>
    <n v="30"/>
    <x v="156"/>
    <x v="3124"/>
    <n v="4073.4000000000005"/>
    <n v="0.62000000000000011"/>
    <x v="1"/>
    <x v="167"/>
  </r>
  <r>
    <x v="2"/>
    <n v="1197831"/>
    <x v="256"/>
    <x v="1"/>
    <x v="11"/>
    <x v="13"/>
    <x v="0"/>
    <n v="28"/>
    <x v="338"/>
    <x v="3125"/>
    <n v="2926.56"/>
    <n v="0.52"/>
    <x v="1"/>
    <x v="128"/>
  </r>
  <r>
    <x v="2"/>
    <n v="1197831"/>
    <x v="257"/>
    <x v="1"/>
    <x v="11"/>
    <x v="13"/>
    <x v="1"/>
    <n v="25"/>
    <x v="349"/>
    <x v="3126"/>
    <n v="2136"/>
    <n v="0.48"/>
    <x v="1"/>
    <x v="130"/>
  </r>
  <r>
    <x v="2"/>
    <n v="1197831"/>
    <x v="258"/>
    <x v="1"/>
    <x v="11"/>
    <x v="13"/>
    <x v="2"/>
    <n v="27"/>
    <x v="134"/>
    <x v="3127"/>
    <n v="2112.48"/>
    <n v="0.48"/>
    <x v="1"/>
    <x v="118"/>
  </r>
  <r>
    <x v="2"/>
    <n v="1197831"/>
    <x v="259"/>
    <x v="1"/>
    <x v="11"/>
    <x v="13"/>
    <x v="3"/>
    <n v="30"/>
    <x v="165"/>
    <x v="3128"/>
    <n v="2358.0000000000005"/>
    <n v="0.60000000000000009"/>
    <x v="1"/>
    <x v="167"/>
  </r>
  <r>
    <x v="2"/>
    <n v="1197831"/>
    <x v="260"/>
    <x v="1"/>
    <x v="11"/>
    <x v="13"/>
    <x v="4"/>
    <n v="28"/>
    <x v="245"/>
    <x v="1989"/>
    <n v="1342.8799999999999"/>
    <n v="0.43999999999999995"/>
    <x v="1"/>
    <x v="128"/>
  </r>
  <r>
    <x v="2"/>
    <n v="1197831"/>
    <x v="261"/>
    <x v="1"/>
    <x v="11"/>
    <x v="13"/>
    <x v="5"/>
    <n v="29"/>
    <x v="289"/>
    <x v="3129"/>
    <n v="3477.9700000000007"/>
    <n v="0.67000000000000015"/>
    <x v="1"/>
    <x v="116"/>
  </r>
  <r>
    <x v="2"/>
    <n v="1197831"/>
    <x v="262"/>
    <x v="1"/>
    <x v="11"/>
    <x v="13"/>
    <x v="0"/>
    <n v="24"/>
    <x v="126"/>
    <x v="1809"/>
    <n v="2338.56"/>
    <n v="0.48"/>
    <x v="1"/>
    <x v="110"/>
  </r>
  <r>
    <x v="2"/>
    <n v="1197831"/>
    <x v="263"/>
    <x v="1"/>
    <x v="11"/>
    <x v="13"/>
    <x v="1"/>
    <n v="21"/>
    <x v="149"/>
    <x v="3130"/>
    <n v="2294.6699999999996"/>
    <n v="0.48999999999999994"/>
    <x v="1"/>
    <x v="168"/>
  </r>
  <r>
    <x v="2"/>
    <n v="1197831"/>
    <x v="264"/>
    <x v="1"/>
    <x v="11"/>
    <x v="13"/>
    <x v="2"/>
    <n v="37"/>
    <x v="322"/>
    <x v="2123"/>
    <n v="3547.56"/>
    <n v="0.47"/>
    <x v="1"/>
    <x v="117"/>
  </r>
  <r>
    <x v="2"/>
    <n v="1197831"/>
    <x v="265"/>
    <x v="1"/>
    <x v="11"/>
    <x v="13"/>
    <x v="3"/>
    <n v="38"/>
    <x v="350"/>
    <x v="3131"/>
    <n v="3698.9200000000005"/>
    <n v="0.62000000000000011"/>
    <x v="1"/>
    <x v="115"/>
  </r>
  <r>
    <x v="2"/>
    <n v="1197831"/>
    <x v="266"/>
    <x v="1"/>
    <x v="11"/>
    <x v="13"/>
    <x v="4"/>
    <n v="43"/>
    <x v="150"/>
    <x v="3132"/>
    <n v="2769.2"/>
    <n v="0.45999999999999996"/>
    <x v="1"/>
    <x v="94"/>
  </r>
  <r>
    <x v="2"/>
    <n v="1197831"/>
    <x v="267"/>
    <x v="1"/>
    <x v="11"/>
    <x v="13"/>
    <x v="5"/>
    <n v="43"/>
    <x v="158"/>
    <x v="2323"/>
    <n v="5732.7600000000011"/>
    <n v="0.66000000000000014"/>
    <x v="1"/>
    <x v="94"/>
  </r>
  <r>
    <x v="2"/>
    <n v="1197831"/>
    <x v="268"/>
    <x v="1"/>
    <x v="11"/>
    <x v="13"/>
    <x v="0"/>
    <n v="39"/>
    <x v="154"/>
    <x v="2991"/>
    <n v="4642.5599999999995"/>
    <n v="0.48"/>
    <x v="1"/>
    <x v="93"/>
  </r>
  <r>
    <x v="2"/>
    <n v="1197831"/>
    <x v="269"/>
    <x v="1"/>
    <x v="11"/>
    <x v="13"/>
    <x v="1"/>
    <n v="37"/>
    <x v="324"/>
    <x v="3133"/>
    <n v="4786.32"/>
    <n v="0.48999999999999994"/>
    <x v="1"/>
    <x v="117"/>
  </r>
  <r>
    <x v="2"/>
    <n v="1197831"/>
    <x v="270"/>
    <x v="1"/>
    <x v="11"/>
    <x v="13"/>
    <x v="2"/>
    <n v="44"/>
    <x v="124"/>
    <x v="889"/>
    <n v="4712.3999999999996"/>
    <n v="0.51"/>
    <x v="1"/>
    <x v="90"/>
  </r>
  <r>
    <x v="2"/>
    <n v="1197831"/>
    <x v="271"/>
    <x v="1"/>
    <x v="11"/>
    <x v="13"/>
    <x v="3"/>
    <n v="44"/>
    <x v="129"/>
    <x v="1083"/>
    <n v="4646.4000000000005"/>
    <n v="0.60000000000000009"/>
    <x v="1"/>
    <x v="90"/>
  </r>
  <r>
    <x v="2"/>
    <n v="1197831"/>
    <x v="272"/>
    <x v="1"/>
    <x v="11"/>
    <x v="13"/>
    <x v="4"/>
    <n v="38"/>
    <x v="160"/>
    <x v="1160"/>
    <n v="2857.6"/>
    <n v="0.47"/>
    <x v="1"/>
    <x v="115"/>
  </r>
  <r>
    <x v="2"/>
    <n v="1197831"/>
    <x v="273"/>
    <x v="1"/>
    <x v="11"/>
    <x v="13"/>
    <x v="5"/>
    <n v="49"/>
    <x v="37"/>
    <x v="982"/>
    <n v="6945.7500000000009"/>
    <n v="0.63000000000000012"/>
    <x v="1"/>
    <x v="98"/>
  </r>
  <r>
    <x v="0"/>
    <n v="1185732"/>
    <x v="274"/>
    <x v="1"/>
    <x v="11"/>
    <x v="13"/>
    <x v="0"/>
    <n v="27"/>
    <x v="150"/>
    <x v="1053"/>
    <n v="1663.2"/>
    <n v="0.44"/>
    <x v="1"/>
    <x v="118"/>
  </r>
  <r>
    <x v="0"/>
    <n v="1185732"/>
    <x v="275"/>
    <x v="1"/>
    <x v="11"/>
    <x v="13"/>
    <x v="1"/>
    <n v="23"/>
    <x v="227"/>
    <x v="2058"/>
    <n v="660.09999999999991"/>
    <n v="0.41"/>
    <x v="1"/>
    <x v="113"/>
  </r>
  <r>
    <x v="0"/>
    <n v="1185732"/>
    <x v="276"/>
    <x v="1"/>
    <x v="11"/>
    <x v="13"/>
    <x v="2"/>
    <n v="19"/>
    <x v="238"/>
    <x v="1428"/>
    <n v="548.33999999999992"/>
    <n v="0.38999999999999996"/>
    <x v="1"/>
    <x v="131"/>
  </r>
  <r>
    <x v="0"/>
    <n v="1185732"/>
    <x v="277"/>
    <x v="1"/>
    <x v="11"/>
    <x v="13"/>
    <x v="3"/>
    <n v="22"/>
    <x v="264"/>
    <x v="3134"/>
    <n v="217.58"/>
    <n v="0.43000000000000005"/>
    <x v="1"/>
    <x v="170"/>
  </r>
  <r>
    <x v="2"/>
    <n v="1197831"/>
    <x v="350"/>
    <x v="1"/>
    <x v="13"/>
    <x v="15"/>
    <x v="4"/>
    <n v="31"/>
    <x v="351"/>
    <x v="3135"/>
    <n v="1448.9399999999998"/>
    <n v="0.41"/>
    <x v="1"/>
    <x v="165"/>
  </r>
  <r>
    <x v="2"/>
    <n v="1197831"/>
    <x v="351"/>
    <x v="1"/>
    <x v="13"/>
    <x v="15"/>
    <x v="5"/>
    <n v="24"/>
    <x v="152"/>
    <x v="2498"/>
    <n v="2152.3200000000002"/>
    <n v="0.59000000000000008"/>
    <x v="1"/>
    <x v="110"/>
  </r>
  <r>
    <x v="2"/>
    <n v="1197831"/>
    <x v="352"/>
    <x v="1"/>
    <x v="13"/>
    <x v="15"/>
    <x v="0"/>
    <n v="16"/>
    <x v="92"/>
    <x v="3136"/>
    <n v="1549.12"/>
    <n v="0.47"/>
    <x v="1"/>
    <x v="173"/>
  </r>
  <r>
    <x v="2"/>
    <n v="1197831"/>
    <x v="353"/>
    <x v="1"/>
    <x v="13"/>
    <x v="15"/>
    <x v="1"/>
    <n v="26"/>
    <x v="337"/>
    <x v="1952"/>
    <n v="2096.64"/>
    <n v="0.42"/>
    <x v="1"/>
    <x v="166"/>
  </r>
  <r>
    <x v="2"/>
    <n v="1197831"/>
    <x v="354"/>
    <x v="1"/>
    <x v="13"/>
    <x v="15"/>
    <x v="2"/>
    <n v="26"/>
    <x v="224"/>
    <x v="1625"/>
    <n v="1555.84"/>
    <n v="0.43999999999999995"/>
    <x v="1"/>
    <x v="166"/>
  </r>
  <r>
    <x v="2"/>
    <n v="1197831"/>
    <x v="355"/>
    <x v="1"/>
    <x v="13"/>
    <x v="15"/>
    <x v="3"/>
    <n v="24"/>
    <x v="161"/>
    <x v="2392"/>
    <n v="1464.48"/>
    <n v="0.54"/>
    <x v="1"/>
    <x v="110"/>
  </r>
  <r>
    <x v="2"/>
    <n v="1197831"/>
    <x v="356"/>
    <x v="1"/>
    <x v="13"/>
    <x v="15"/>
    <x v="4"/>
    <n v="29"/>
    <x v="211"/>
    <x v="3137"/>
    <n v="961.34999999999991"/>
    <n v="0.38999999999999996"/>
    <x v="1"/>
    <x v="116"/>
  </r>
  <r>
    <x v="2"/>
    <n v="1197831"/>
    <x v="357"/>
    <x v="1"/>
    <x v="13"/>
    <x v="15"/>
    <x v="5"/>
    <n v="27"/>
    <x v="179"/>
    <x v="2295"/>
    <n v="2216.1600000000003"/>
    <n v="0.57000000000000006"/>
    <x v="1"/>
    <x v="118"/>
  </r>
  <r>
    <x v="2"/>
    <n v="1197831"/>
    <x v="358"/>
    <x v="1"/>
    <x v="13"/>
    <x v="15"/>
    <x v="0"/>
    <n v="23"/>
    <x v="145"/>
    <x v="3138"/>
    <n v="2186.3799999999997"/>
    <n v="0.48999999999999994"/>
    <x v="1"/>
    <x v="113"/>
  </r>
  <r>
    <x v="2"/>
    <n v="1197831"/>
    <x v="359"/>
    <x v="1"/>
    <x v="13"/>
    <x v="15"/>
    <x v="1"/>
    <n v="32"/>
    <x v="145"/>
    <x v="2368"/>
    <n v="2917.7599999999998"/>
    <n v="0.47"/>
    <x v="1"/>
    <x v="114"/>
  </r>
  <r>
    <x v="2"/>
    <n v="1197831"/>
    <x v="360"/>
    <x v="1"/>
    <x v="13"/>
    <x v="15"/>
    <x v="2"/>
    <n v="20"/>
    <x v="179"/>
    <x v="1477"/>
    <n v="1468.8"/>
    <n v="0.51"/>
    <x v="1"/>
    <x v="127"/>
  </r>
  <r>
    <x v="2"/>
    <n v="1197831"/>
    <x v="361"/>
    <x v="1"/>
    <x v="13"/>
    <x v="15"/>
    <x v="3"/>
    <n v="23"/>
    <x v="210"/>
    <x v="2130"/>
    <n v="1627.4800000000002"/>
    <n v="0.6100000000000001"/>
    <x v="1"/>
    <x v="113"/>
  </r>
  <r>
    <x v="2"/>
    <n v="1197831"/>
    <x v="362"/>
    <x v="1"/>
    <x v="13"/>
    <x v="15"/>
    <x v="4"/>
    <n v="28"/>
    <x v="246"/>
    <x v="1173"/>
    <n v="1133.4399999999998"/>
    <n v="0.45999999999999996"/>
    <x v="1"/>
    <x v="128"/>
  </r>
  <r>
    <x v="2"/>
    <n v="1197831"/>
    <x v="363"/>
    <x v="1"/>
    <x v="13"/>
    <x v="15"/>
    <x v="5"/>
    <n v="26"/>
    <x v="196"/>
    <x v="1320"/>
    <n v="2059.2000000000003"/>
    <n v="0.66000000000000014"/>
    <x v="1"/>
    <x v="166"/>
  </r>
  <r>
    <x v="2"/>
    <n v="1197831"/>
    <x v="364"/>
    <x v="1"/>
    <x v="13"/>
    <x v="15"/>
    <x v="0"/>
    <n v="15"/>
    <x v="102"/>
    <x v="2502"/>
    <n v="1677"/>
    <n v="0.52"/>
    <x v="1"/>
    <x v="148"/>
  </r>
  <r>
    <x v="2"/>
    <n v="1197831"/>
    <x v="365"/>
    <x v="1"/>
    <x v="13"/>
    <x v="15"/>
    <x v="1"/>
    <n v="16"/>
    <x v="158"/>
    <x v="2060"/>
    <n v="1519.04"/>
    <n v="0.47"/>
    <x v="1"/>
    <x v="173"/>
  </r>
  <r>
    <x v="2"/>
    <n v="1197831"/>
    <x v="366"/>
    <x v="1"/>
    <x v="13"/>
    <x v="15"/>
    <x v="2"/>
    <n v="11"/>
    <x v="152"/>
    <x v="1608"/>
    <n v="785.83999999999992"/>
    <n v="0.47"/>
    <x v="1"/>
    <x v="174"/>
  </r>
  <r>
    <x v="2"/>
    <n v="1197831"/>
    <x v="367"/>
    <x v="1"/>
    <x v="13"/>
    <x v="15"/>
    <x v="3"/>
    <n v="15"/>
    <x v="210"/>
    <x v="1667"/>
    <n v="1044.0000000000002"/>
    <n v="0.60000000000000009"/>
    <x v="1"/>
    <x v="148"/>
  </r>
  <r>
    <x v="2"/>
    <n v="1197831"/>
    <x v="368"/>
    <x v="1"/>
    <x v="13"/>
    <x v="15"/>
    <x v="4"/>
    <n v="19"/>
    <x v="246"/>
    <x v="1608"/>
    <n v="702.24"/>
    <n v="0.42"/>
    <x v="1"/>
    <x v="131"/>
  </r>
  <r>
    <x v="2"/>
    <n v="1197831"/>
    <x v="369"/>
    <x v="1"/>
    <x v="13"/>
    <x v="15"/>
    <x v="5"/>
    <n v="14"/>
    <x v="241"/>
    <x v="3139"/>
    <n v="1547.7000000000003"/>
    <n v="0.67000000000000015"/>
    <x v="1"/>
    <x v="146"/>
  </r>
  <r>
    <x v="2"/>
    <n v="1197831"/>
    <x v="370"/>
    <x v="1"/>
    <x v="13"/>
    <x v="15"/>
    <x v="0"/>
    <n v="7"/>
    <x v="167"/>
    <x v="2415"/>
    <n v="736.95999999999992"/>
    <n v="0.47"/>
    <x v="1"/>
    <x v="175"/>
  </r>
  <r>
    <x v="2"/>
    <n v="1197831"/>
    <x v="371"/>
    <x v="1"/>
    <x v="13"/>
    <x v="15"/>
    <x v="1"/>
    <n v="16"/>
    <x v="153"/>
    <x v="1995"/>
    <n v="1709.1199999999997"/>
    <n v="0.48999999999999994"/>
    <x v="1"/>
    <x v="173"/>
  </r>
  <r>
    <x v="2"/>
    <n v="1197831"/>
    <x v="372"/>
    <x v="1"/>
    <x v="13"/>
    <x v="15"/>
    <x v="2"/>
    <n v="11"/>
    <x v="330"/>
    <x v="3140"/>
    <n v="1086.8"/>
    <n v="0.52"/>
    <x v="1"/>
    <x v="174"/>
  </r>
  <r>
    <x v="2"/>
    <n v="1197831"/>
    <x v="373"/>
    <x v="1"/>
    <x v="13"/>
    <x v="15"/>
    <x v="3"/>
    <n v="26"/>
    <x v="241"/>
    <x v="2037"/>
    <n v="2616.9000000000005"/>
    <n v="0.6100000000000001"/>
    <x v="1"/>
    <x v="166"/>
  </r>
  <r>
    <x v="2"/>
    <n v="1197831"/>
    <x v="374"/>
    <x v="1"/>
    <x v="13"/>
    <x v="15"/>
    <x v="4"/>
    <n v="39"/>
    <x v="348"/>
    <x v="1182"/>
    <n v="2162.16"/>
    <n v="0.42"/>
    <x v="1"/>
    <x v="93"/>
  </r>
  <r>
    <x v="2"/>
    <n v="1197831"/>
    <x v="375"/>
    <x v="1"/>
    <x v="13"/>
    <x v="15"/>
    <x v="5"/>
    <n v="36"/>
    <x v="121"/>
    <x v="1542"/>
    <n v="6248.880000000001"/>
    <n v="0.66000000000000014"/>
    <x v="1"/>
    <x v="86"/>
  </r>
  <r>
    <x v="2"/>
    <n v="1197831"/>
    <x v="376"/>
    <x v="1"/>
    <x v="13"/>
    <x v="15"/>
    <x v="0"/>
    <n v="30"/>
    <x v="37"/>
    <x v="2389"/>
    <n v="3240"/>
    <n v="0.48"/>
    <x v="1"/>
    <x v="167"/>
  </r>
  <r>
    <x v="2"/>
    <n v="1197831"/>
    <x v="377"/>
    <x v="1"/>
    <x v="13"/>
    <x v="15"/>
    <x v="1"/>
    <n v="35"/>
    <x v="148"/>
    <x v="3011"/>
    <n v="3832.85"/>
    <n v="0.47"/>
    <x v="1"/>
    <x v="164"/>
  </r>
  <r>
    <x v="2"/>
    <n v="1197831"/>
    <x v="378"/>
    <x v="1"/>
    <x v="13"/>
    <x v="15"/>
    <x v="2"/>
    <n v="35"/>
    <x v="151"/>
    <x v="2950"/>
    <n v="4069.8"/>
    <n v="0.51"/>
    <x v="1"/>
    <x v="164"/>
  </r>
  <r>
    <x v="2"/>
    <n v="1197831"/>
    <x v="379"/>
    <x v="1"/>
    <x v="13"/>
    <x v="15"/>
    <x v="3"/>
    <n v="31"/>
    <x v="124"/>
    <x v="1313"/>
    <n v="3906.0000000000005"/>
    <n v="0.60000000000000009"/>
    <x v="1"/>
    <x v="165"/>
  </r>
  <r>
    <x v="2"/>
    <n v="1197831"/>
    <x v="380"/>
    <x v="1"/>
    <x v="13"/>
    <x v="15"/>
    <x v="4"/>
    <n v="38"/>
    <x v="241"/>
    <x v="3141"/>
    <n v="2946.8999999999996"/>
    <n v="0.47"/>
    <x v="1"/>
    <x v="115"/>
  </r>
  <r>
    <x v="2"/>
    <n v="1197831"/>
    <x v="381"/>
    <x v="1"/>
    <x v="13"/>
    <x v="15"/>
    <x v="5"/>
    <n v="36"/>
    <x v="115"/>
    <x v="2240"/>
    <n v="6451.2000000000016"/>
    <n v="0.64000000000000012"/>
    <x v="1"/>
    <x v="86"/>
  </r>
  <r>
    <x v="2"/>
    <n v="1197831"/>
    <x v="382"/>
    <x v="1"/>
    <x v="13"/>
    <x v="15"/>
    <x v="0"/>
    <n v="31"/>
    <x v="254"/>
    <x v="1221"/>
    <n v="4206.079999999999"/>
    <n v="0.52999999999999992"/>
    <x v="1"/>
    <x v="165"/>
  </r>
  <r>
    <x v="2"/>
    <n v="1197831"/>
    <x v="383"/>
    <x v="1"/>
    <x v="13"/>
    <x v="15"/>
    <x v="1"/>
    <n v="37"/>
    <x v="324"/>
    <x v="3133"/>
    <n v="5372.4"/>
    <n v="0.54999999999999993"/>
    <x v="1"/>
    <x v="117"/>
  </r>
  <r>
    <x v="2"/>
    <n v="1197831"/>
    <x v="384"/>
    <x v="1"/>
    <x v="13"/>
    <x v="15"/>
    <x v="2"/>
    <n v="31"/>
    <x v="320"/>
    <x v="864"/>
    <n v="5589.9199999999992"/>
    <n v="0.55999999999999994"/>
    <x v="1"/>
    <x v="165"/>
  </r>
  <r>
    <x v="2"/>
    <n v="1197831"/>
    <x v="385"/>
    <x v="1"/>
    <x v="13"/>
    <x v="15"/>
    <x v="3"/>
    <n v="36"/>
    <x v="130"/>
    <x v="822"/>
    <n v="4727.5200000000013"/>
    <n v="0.67000000000000015"/>
    <x v="1"/>
    <x v="86"/>
  </r>
  <r>
    <x v="2"/>
    <n v="1197831"/>
    <x v="386"/>
    <x v="1"/>
    <x v="13"/>
    <x v="15"/>
    <x v="4"/>
    <n v="35"/>
    <x v="289"/>
    <x v="3142"/>
    <n v="3257.8"/>
    <n v="0.52"/>
    <x v="1"/>
    <x v="164"/>
  </r>
  <r>
    <x v="2"/>
    <n v="1197831"/>
    <x v="387"/>
    <x v="1"/>
    <x v="13"/>
    <x v="15"/>
    <x v="5"/>
    <n v="47"/>
    <x v="115"/>
    <x v="2903"/>
    <n v="9212.0000000000018"/>
    <n v="0.70000000000000018"/>
    <x v="1"/>
    <x v="85"/>
  </r>
  <r>
    <x v="2"/>
    <n v="1197831"/>
    <x v="388"/>
    <x v="1"/>
    <x v="13"/>
    <x v="15"/>
    <x v="0"/>
    <n v="27"/>
    <x v="148"/>
    <x v="3143"/>
    <n v="3460.0499999999997"/>
    <n v="0.54999999999999993"/>
    <x v="1"/>
    <x v="118"/>
  </r>
  <r>
    <x v="2"/>
    <n v="1197831"/>
    <x v="389"/>
    <x v="1"/>
    <x v="13"/>
    <x v="15"/>
    <x v="1"/>
    <n v="39"/>
    <x v="148"/>
    <x v="3144"/>
    <n v="4906.9799999999996"/>
    <n v="0.53999999999999992"/>
    <x v="1"/>
    <x v="93"/>
  </r>
  <r>
    <x v="2"/>
    <n v="1197831"/>
    <x v="390"/>
    <x v="1"/>
    <x v="13"/>
    <x v="15"/>
    <x v="2"/>
    <n v="36"/>
    <x v="104"/>
    <x v="3145"/>
    <n v="5304.2399999999989"/>
    <n v="0.52999999999999992"/>
    <x v="1"/>
    <x v="86"/>
  </r>
  <r>
    <x v="2"/>
    <n v="1197831"/>
    <x v="391"/>
    <x v="1"/>
    <x v="13"/>
    <x v="15"/>
    <x v="3"/>
    <n v="37"/>
    <x v="150"/>
    <x v="3146"/>
    <n v="3315.2000000000007"/>
    <n v="0.64000000000000012"/>
    <x v="1"/>
    <x v="117"/>
  </r>
  <r>
    <x v="2"/>
    <n v="1197831"/>
    <x v="392"/>
    <x v="1"/>
    <x v="13"/>
    <x v="15"/>
    <x v="4"/>
    <n v="42"/>
    <x v="150"/>
    <x v="1129"/>
    <n v="2939.9999999999995"/>
    <n v="0.49999999999999994"/>
    <x v="1"/>
    <x v="119"/>
  </r>
  <r>
    <x v="2"/>
    <n v="1197831"/>
    <x v="393"/>
    <x v="1"/>
    <x v="13"/>
    <x v="15"/>
    <x v="5"/>
    <n v="39"/>
    <x v="126"/>
    <x v="2090"/>
    <n v="5621.0700000000015"/>
    <n v="0.71000000000000019"/>
    <x v="1"/>
    <x v="93"/>
  </r>
  <r>
    <x v="2"/>
    <n v="1197831"/>
    <x v="394"/>
    <x v="1"/>
    <x v="13"/>
    <x v="15"/>
    <x v="0"/>
    <n v="38"/>
    <x v="92"/>
    <x v="3005"/>
    <n v="4305.3999999999996"/>
    <n v="0.54999999999999993"/>
    <x v="1"/>
    <x v="115"/>
  </r>
  <r>
    <x v="2"/>
    <n v="1197831"/>
    <x v="395"/>
    <x v="1"/>
    <x v="13"/>
    <x v="15"/>
    <x v="1"/>
    <n v="36"/>
    <x v="217"/>
    <x v="3147"/>
    <n v="3425.3999999999996"/>
    <n v="0.54999999999999993"/>
    <x v="1"/>
    <x v="86"/>
  </r>
  <r>
    <x v="2"/>
    <n v="1197831"/>
    <x v="396"/>
    <x v="1"/>
    <x v="13"/>
    <x v="15"/>
    <x v="2"/>
    <n v="47"/>
    <x v="127"/>
    <x v="968"/>
    <n v="5606.16"/>
    <n v="0.55999999999999994"/>
    <x v="1"/>
    <x v="85"/>
  </r>
  <r>
    <x v="2"/>
    <n v="1197831"/>
    <x v="397"/>
    <x v="1"/>
    <x v="13"/>
    <x v="15"/>
    <x v="3"/>
    <n v="44"/>
    <x v="193"/>
    <x v="1506"/>
    <n v="3049.2000000000007"/>
    <n v="0.66000000000000014"/>
    <x v="1"/>
    <x v="90"/>
  </r>
  <r>
    <x v="2"/>
    <n v="1197831"/>
    <x v="398"/>
    <x v="1"/>
    <x v="13"/>
    <x v="15"/>
    <x v="4"/>
    <n v="35"/>
    <x v="210"/>
    <x v="1066"/>
    <n v="1948.8"/>
    <n v="0.48"/>
    <x v="1"/>
    <x v="164"/>
  </r>
  <r>
    <x v="2"/>
    <n v="1197831"/>
    <x v="399"/>
    <x v="1"/>
    <x v="13"/>
    <x v="15"/>
    <x v="5"/>
    <n v="26"/>
    <x v="330"/>
    <x v="1254"/>
    <n v="3556.8000000000011"/>
    <n v="0.7200000000000002"/>
    <x v="1"/>
    <x v="166"/>
  </r>
  <r>
    <x v="2"/>
    <n v="1197831"/>
    <x v="400"/>
    <x v="1"/>
    <x v="13"/>
    <x v="15"/>
    <x v="0"/>
    <n v="20"/>
    <x v="328"/>
    <x v="2784"/>
    <n v="1913.5999999999997"/>
    <n v="0.51999999999999991"/>
    <x v="1"/>
    <x v="127"/>
  </r>
  <r>
    <x v="2"/>
    <n v="1197831"/>
    <x v="401"/>
    <x v="1"/>
    <x v="13"/>
    <x v="15"/>
    <x v="1"/>
    <n v="23"/>
    <x v="217"/>
    <x v="3148"/>
    <n v="2188.4499999999998"/>
    <n v="0.54999999999999993"/>
    <x v="1"/>
    <x v="113"/>
  </r>
  <r>
    <x v="2"/>
    <n v="1197831"/>
    <x v="402"/>
    <x v="1"/>
    <x v="13"/>
    <x v="15"/>
    <x v="2"/>
    <n v="24"/>
    <x v="339"/>
    <x v="2696"/>
    <n v="2151.3599999999997"/>
    <n v="0.53999999999999992"/>
    <x v="1"/>
    <x v="110"/>
  </r>
  <r>
    <x v="2"/>
    <n v="1197831"/>
    <x v="403"/>
    <x v="1"/>
    <x v="13"/>
    <x v="15"/>
    <x v="3"/>
    <n v="26"/>
    <x v="230"/>
    <x v="2119"/>
    <n v="1707.1600000000003"/>
    <n v="0.67000000000000015"/>
    <x v="1"/>
    <x v="166"/>
  </r>
  <r>
    <x v="2"/>
    <n v="1197831"/>
    <x v="404"/>
    <x v="1"/>
    <x v="13"/>
    <x v="15"/>
    <x v="4"/>
    <n v="22"/>
    <x v="193"/>
    <x v="3139"/>
    <n v="1131.8999999999999"/>
    <n v="0.48999999999999994"/>
    <x v="1"/>
    <x v="170"/>
  </r>
  <r>
    <x v="2"/>
    <n v="1197831"/>
    <x v="405"/>
    <x v="1"/>
    <x v="13"/>
    <x v="15"/>
    <x v="5"/>
    <n v="26"/>
    <x v="135"/>
    <x v="1299"/>
    <n v="2751.8400000000006"/>
    <n v="0.7200000000000002"/>
    <x v="1"/>
    <x v="166"/>
  </r>
  <r>
    <x v="2"/>
    <n v="1197831"/>
    <x v="406"/>
    <x v="1"/>
    <x v="13"/>
    <x v="15"/>
    <x v="0"/>
    <n v="14"/>
    <x v="143"/>
    <x v="1023"/>
    <n v="1500.2399999999998"/>
    <n v="0.56999999999999995"/>
    <x v="1"/>
    <x v="146"/>
  </r>
  <r>
    <x v="2"/>
    <n v="1197831"/>
    <x v="407"/>
    <x v="1"/>
    <x v="13"/>
    <x v="15"/>
    <x v="1"/>
    <n v="14"/>
    <x v="40"/>
    <x v="1752"/>
    <n v="1455.9999999999998"/>
    <n v="0.51999999999999991"/>
    <x v="1"/>
    <x v="146"/>
  </r>
  <r>
    <x v="2"/>
    <n v="1197831"/>
    <x v="408"/>
    <x v="1"/>
    <x v="13"/>
    <x v="15"/>
    <x v="2"/>
    <n v="33"/>
    <x v="130"/>
    <x v="1829"/>
    <n v="3557.3999999999996"/>
    <n v="0.54999999999999993"/>
    <x v="1"/>
    <x v="112"/>
  </r>
  <r>
    <x v="2"/>
    <n v="1197831"/>
    <x v="409"/>
    <x v="1"/>
    <x v="13"/>
    <x v="15"/>
    <x v="3"/>
    <n v="36"/>
    <x v="192"/>
    <x v="2299"/>
    <n v="3256.2000000000007"/>
    <n v="0.67000000000000015"/>
    <x v="1"/>
    <x v="86"/>
  </r>
  <r>
    <x v="2"/>
    <n v="1197831"/>
    <x v="410"/>
    <x v="1"/>
    <x v="13"/>
    <x v="15"/>
    <x v="4"/>
    <n v="37"/>
    <x v="197"/>
    <x v="3050"/>
    <n v="2646.24"/>
    <n v="0.48"/>
    <x v="1"/>
    <x v="117"/>
  </r>
  <r>
    <x v="2"/>
    <n v="1197831"/>
    <x v="411"/>
    <x v="1"/>
    <x v="13"/>
    <x v="15"/>
    <x v="5"/>
    <n v="45"/>
    <x v="143"/>
    <x v="2302"/>
    <n v="5837.4000000000015"/>
    <n v="0.69000000000000017"/>
    <x v="1"/>
    <x v="96"/>
  </r>
  <r>
    <x v="2"/>
    <n v="1197831"/>
    <x v="412"/>
    <x v="1"/>
    <x v="13"/>
    <x v="15"/>
    <x v="0"/>
    <n v="46"/>
    <x v="142"/>
    <x v="3149"/>
    <n v="6182.4"/>
    <n v="0.55999999999999994"/>
    <x v="1"/>
    <x v="89"/>
  </r>
  <r>
    <x v="2"/>
    <n v="1197831"/>
    <x v="413"/>
    <x v="1"/>
    <x v="13"/>
    <x v="15"/>
    <x v="1"/>
    <n v="40"/>
    <x v="154"/>
    <x v="3150"/>
    <n v="5257.5999999999995"/>
    <n v="0.52999999999999992"/>
    <x v="1"/>
    <x v="163"/>
  </r>
  <r>
    <x v="2"/>
    <n v="1197831"/>
    <x v="414"/>
    <x v="1"/>
    <x v="13"/>
    <x v="15"/>
    <x v="2"/>
    <n v="47"/>
    <x v="146"/>
    <x v="1377"/>
    <n v="5507.4599999999991"/>
    <n v="0.53999999999999992"/>
    <x v="1"/>
    <x v="85"/>
  </r>
  <r>
    <x v="2"/>
    <n v="1197831"/>
    <x v="415"/>
    <x v="1"/>
    <x v="13"/>
    <x v="15"/>
    <x v="3"/>
    <n v="52"/>
    <x v="335"/>
    <x v="3151"/>
    <n v="6322.6800000000012"/>
    <n v="0.63000000000000012"/>
    <x v="1"/>
    <x v="107"/>
  </r>
  <r>
    <x v="2"/>
    <n v="1197831"/>
    <x v="416"/>
    <x v="1"/>
    <x v="13"/>
    <x v="15"/>
    <x v="4"/>
    <n v="40"/>
    <x v="155"/>
    <x v="1461"/>
    <n v="2914"/>
    <n v="0.47"/>
    <x v="1"/>
    <x v="163"/>
  </r>
  <r>
    <x v="2"/>
    <n v="1197831"/>
    <x v="417"/>
    <x v="1"/>
    <x v="13"/>
    <x v="15"/>
    <x v="5"/>
    <n v="56"/>
    <x v="37"/>
    <x v="789"/>
    <n v="9072.0000000000018"/>
    <n v="0.7200000000000002"/>
    <x v="1"/>
    <x v="97"/>
  </r>
  <r>
    <x v="5"/>
    <n v="1185732"/>
    <x v="418"/>
    <x v="1"/>
    <x v="13"/>
    <x v="15"/>
    <x v="0"/>
    <n v="27"/>
    <x v="150"/>
    <x v="1053"/>
    <n v="1474.1999999999998"/>
    <n v="0.38999999999999996"/>
    <x v="1"/>
    <x v="118"/>
  </r>
  <r>
    <x v="5"/>
    <n v="1185732"/>
    <x v="419"/>
    <x v="1"/>
    <x v="13"/>
    <x v="15"/>
    <x v="1"/>
    <n v="30"/>
    <x v="246"/>
    <x v="2490"/>
    <n v="1082.3999999999999"/>
    <n v="0.41"/>
    <x v="1"/>
    <x v="167"/>
  </r>
  <r>
    <x v="5"/>
    <n v="1185732"/>
    <x v="420"/>
    <x v="1"/>
    <x v="13"/>
    <x v="15"/>
    <x v="2"/>
    <n v="23"/>
    <x v="170"/>
    <x v="3152"/>
    <n v="801.78"/>
    <n v="0.42"/>
    <x v="1"/>
    <x v="113"/>
  </r>
  <r>
    <x v="5"/>
    <n v="1185732"/>
    <x v="421"/>
    <x v="1"/>
    <x v="13"/>
    <x v="15"/>
    <x v="3"/>
    <n v="25"/>
    <x v="267"/>
    <x v="3153"/>
    <n v="247.49999999999997"/>
    <n v="0.32999999999999996"/>
    <x v="1"/>
    <x v="130"/>
  </r>
  <r>
    <x v="2"/>
    <n v="1128299"/>
    <x v="212"/>
    <x v="4"/>
    <x v="8"/>
    <x v="19"/>
    <x v="3"/>
    <n v="36"/>
    <x v="198"/>
    <x v="1604"/>
    <n v="1252.08"/>
    <n v="0.37"/>
    <x v="1"/>
    <x v="86"/>
  </r>
  <r>
    <x v="2"/>
    <n v="1128299"/>
    <x v="212"/>
    <x v="4"/>
    <x v="8"/>
    <x v="19"/>
    <x v="4"/>
    <n v="44"/>
    <x v="345"/>
    <x v="1259"/>
    <n v="654.72"/>
    <n v="0.24000000000000002"/>
    <x v="1"/>
    <x v="90"/>
  </r>
  <r>
    <x v="2"/>
    <n v="1128299"/>
    <x v="212"/>
    <x v="4"/>
    <x v="8"/>
    <x v="19"/>
    <x v="5"/>
    <n v="33"/>
    <x v="168"/>
    <x v="2454"/>
    <n v="2086.92"/>
    <n v="0.51"/>
    <x v="1"/>
    <x v="112"/>
  </r>
  <r>
    <x v="2"/>
    <n v="1128299"/>
    <x v="221"/>
    <x v="4"/>
    <x v="8"/>
    <x v="19"/>
    <x v="0"/>
    <n v="35"/>
    <x v="347"/>
    <x v="1919"/>
    <n v="2034.8999999999999"/>
    <n v="0.33999999999999997"/>
    <x v="1"/>
    <x v="164"/>
  </r>
  <r>
    <x v="2"/>
    <n v="1128299"/>
    <x v="221"/>
    <x v="4"/>
    <x v="8"/>
    <x v="19"/>
    <x v="1"/>
    <n v="44"/>
    <x v="168"/>
    <x v="985"/>
    <n v="1691.36"/>
    <n v="0.31"/>
    <x v="1"/>
    <x v="90"/>
  </r>
  <r>
    <x v="2"/>
    <n v="1128299"/>
    <x v="221"/>
    <x v="4"/>
    <x v="8"/>
    <x v="19"/>
    <x v="2"/>
    <n v="47"/>
    <x v="197"/>
    <x v="3154"/>
    <n v="2240.96"/>
    <n v="0.32"/>
    <x v="1"/>
    <x v="85"/>
  </r>
  <r>
    <x v="2"/>
    <n v="1128299"/>
    <x v="221"/>
    <x v="4"/>
    <x v="8"/>
    <x v="19"/>
    <x v="3"/>
    <n v="42"/>
    <x v="351"/>
    <x v="2257"/>
    <n v="1675.8"/>
    <n v="0.35"/>
    <x v="1"/>
    <x v="119"/>
  </r>
  <r>
    <x v="2"/>
    <n v="1128299"/>
    <x v="221"/>
    <x v="4"/>
    <x v="8"/>
    <x v="19"/>
    <x v="4"/>
    <n v="44"/>
    <x v="180"/>
    <x v="2490"/>
    <n v="686.4"/>
    <n v="0.26"/>
    <x v="1"/>
    <x v="90"/>
  </r>
  <r>
    <x v="2"/>
    <n v="1128299"/>
    <x v="221"/>
    <x v="4"/>
    <x v="8"/>
    <x v="19"/>
    <x v="5"/>
    <n v="48"/>
    <x v="165"/>
    <x v="1298"/>
    <n v="2955.36"/>
    <n v="0.47000000000000003"/>
    <x v="1"/>
    <x v="92"/>
  </r>
  <r>
    <x v="1"/>
    <n v="1128299"/>
    <x v="240"/>
    <x v="4"/>
    <x v="8"/>
    <x v="19"/>
    <x v="0"/>
    <n v="47"/>
    <x v="347"/>
    <x v="3098"/>
    <n v="2893.3199999999997"/>
    <n v="0.36"/>
    <x v="1"/>
    <x v="85"/>
  </r>
  <r>
    <x v="1"/>
    <n v="1128299"/>
    <x v="240"/>
    <x v="4"/>
    <x v="8"/>
    <x v="19"/>
    <x v="1"/>
    <n v="51"/>
    <x v="193"/>
    <x v="1018"/>
    <n v="1445.8500000000001"/>
    <n v="0.27"/>
    <x v="1"/>
    <x v="109"/>
  </r>
  <r>
    <x v="1"/>
    <n v="1128299"/>
    <x v="240"/>
    <x v="4"/>
    <x v="8"/>
    <x v="19"/>
    <x v="2"/>
    <n v="49"/>
    <x v="348"/>
    <x v="1829"/>
    <n v="2199.12"/>
    <n v="0.33999999999999997"/>
    <x v="1"/>
    <x v="98"/>
  </r>
  <r>
    <x v="1"/>
    <n v="1128299"/>
    <x v="240"/>
    <x v="4"/>
    <x v="8"/>
    <x v="19"/>
    <x v="3"/>
    <n v="41"/>
    <x v="228"/>
    <x v="2820"/>
    <n v="1291.5"/>
    <n v="0.35"/>
    <x v="1"/>
    <x v="87"/>
  </r>
  <r>
    <x v="1"/>
    <n v="1128299"/>
    <x v="240"/>
    <x v="4"/>
    <x v="8"/>
    <x v="19"/>
    <x v="4"/>
    <n v="47"/>
    <x v="180"/>
    <x v="3155"/>
    <n v="620.4"/>
    <n v="0.22"/>
    <x v="1"/>
    <x v="85"/>
  </r>
  <r>
    <x v="1"/>
    <n v="1128299"/>
    <x v="240"/>
    <x v="4"/>
    <x v="8"/>
    <x v="19"/>
    <x v="5"/>
    <n v="57"/>
    <x v="161"/>
    <x v="3156"/>
    <n v="3220.5"/>
    <n v="0.5"/>
    <x v="1"/>
    <x v="126"/>
  </r>
  <r>
    <x v="1"/>
    <n v="1128299"/>
    <x v="271"/>
    <x v="4"/>
    <x v="8"/>
    <x v="19"/>
    <x v="0"/>
    <n v="44"/>
    <x v="338"/>
    <x v="3157"/>
    <n v="2918.5199999999995"/>
    <n v="0.32999999999999996"/>
    <x v="1"/>
    <x v="90"/>
  </r>
  <r>
    <x v="1"/>
    <n v="1128299"/>
    <x v="271"/>
    <x v="4"/>
    <x v="8"/>
    <x v="19"/>
    <x v="1"/>
    <n v="46"/>
    <x v="348"/>
    <x v="3158"/>
    <n v="1700.16"/>
    <n v="0.28000000000000003"/>
    <x v="1"/>
    <x v="89"/>
  </r>
  <r>
    <x v="1"/>
    <n v="1128299"/>
    <x v="271"/>
    <x v="4"/>
    <x v="8"/>
    <x v="19"/>
    <x v="2"/>
    <n v="46"/>
    <x v="348"/>
    <x v="3158"/>
    <n v="2185.92"/>
    <n v="0.36"/>
    <x v="1"/>
    <x v="89"/>
  </r>
  <r>
    <x v="1"/>
    <n v="1128299"/>
    <x v="271"/>
    <x v="4"/>
    <x v="8"/>
    <x v="19"/>
    <x v="3"/>
    <n v="39"/>
    <x v="336"/>
    <x v="3159"/>
    <n v="1418.82"/>
    <n v="0.33999999999999997"/>
    <x v="1"/>
    <x v="93"/>
  </r>
  <r>
    <x v="1"/>
    <n v="1128299"/>
    <x v="271"/>
    <x v="4"/>
    <x v="8"/>
    <x v="19"/>
    <x v="4"/>
    <n v="42"/>
    <x v="181"/>
    <x v="2062"/>
    <n v="714"/>
    <n v="0.25"/>
    <x v="1"/>
    <x v="119"/>
  </r>
  <r>
    <x v="1"/>
    <n v="1128299"/>
    <x v="271"/>
    <x v="4"/>
    <x v="8"/>
    <x v="19"/>
    <x v="5"/>
    <n v="48"/>
    <x v="217"/>
    <x v="2010"/>
    <n v="3902.88"/>
    <n v="0.47000000000000003"/>
    <x v="1"/>
    <x v="92"/>
  </r>
  <r>
    <x v="1"/>
    <n v="1128299"/>
    <x v="301"/>
    <x v="4"/>
    <x v="8"/>
    <x v="19"/>
    <x v="0"/>
    <n v="50"/>
    <x v="323"/>
    <x v="3160"/>
    <n v="4352"/>
    <n v="0.32"/>
    <x v="1"/>
    <x v="100"/>
  </r>
  <r>
    <x v="1"/>
    <n v="1128299"/>
    <x v="301"/>
    <x v="4"/>
    <x v="8"/>
    <x v="19"/>
    <x v="1"/>
    <n v="53"/>
    <x v="167"/>
    <x v="3161"/>
    <n v="3442.8799999999997"/>
    <n v="0.28999999999999998"/>
    <x v="1"/>
    <x v="102"/>
  </r>
  <r>
    <x v="1"/>
    <n v="1128299"/>
    <x v="301"/>
    <x v="4"/>
    <x v="8"/>
    <x v="19"/>
    <x v="2"/>
    <n v="60"/>
    <x v="99"/>
    <x v="3162"/>
    <n v="4712.3999999999996"/>
    <n v="0.32999999999999996"/>
    <x v="1"/>
    <x v="106"/>
  </r>
  <r>
    <x v="1"/>
    <n v="1128299"/>
    <x v="301"/>
    <x v="4"/>
    <x v="8"/>
    <x v="19"/>
    <x v="3"/>
    <n v="66"/>
    <x v="130"/>
    <x v="1113"/>
    <n v="4786.32"/>
    <n v="0.37"/>
    <x v="1"/>
    <x v="108"/>
  </r>
  <r>
    <x v="1"/>
    <n v="1128299"/>
    <x v="301"/>
    <x v="4"/>
    <x v="8"/>
    <x v="19"/>
    <x v="4"/>
    <n v="71"/>
    <x v="269"/>
    <x v="3163"/>
    <n v="2389.86"/>
    <n v="0.22"/>
    <x v="1"/>
    <x v="132"/>
  </r>
  <r>
    <x v="1"/>
    <n v="1128299"/>
    <x v="301"/>
    <x v="4"/>
    <x v="8"/>
    <x v="19"/>
    <x v="5"/>
    <n v="74"/>
    <x v="154"/>
    <x v="3164"/>
    <n v="8625.44"/>
    <n v="0.47000000000000003"/>
    <x v="1"/>
    <x v="135"/>
  </r>
  <r>
    <x v="1"/>
    <n v="1128299"/>
    <x v="330"/>
    <x v="4"/>
    <x v="8"/>
    <x v="19"/>
    <x v="0"/>
    <n v="68"/>
    <x v="140"/>
    <x v="3165"/>
    <n v="7472.5199999999995"/>
    <n v="0.37"/>
    <x v="1"/>
    <x v="105"/>
  </r>
  <r>
    <x v="1"/>
    <n v="1128299"/>
    <x v="330"/>
    <x v="4"/>
    <x v="8"/>
    <x v="19"/>
    <x v="1"/>
    <n v="74"/>
    <x v="121"/>
    <x v="3166"/>
    <n v="5449.3600000000006"/>
    <n v="0.28000000000000003"/>
    <x v="1"/>
    <x v="135"/>
  </r>
  <r>
    <x v="1"/>
    <n v="1128299"/>
    <x v="330"/>
    <x v="4"/>
    <x v="8"/>
    <x v="19"/>
    <x v="2"/>
    <n v="72"/>
    <x v="99"/>
    <x v="3167"/>
    <n v="5826.24"/>
    <n v="0.33999999999999997"/>
    <x v="1"/>
    <x v="120"/>
  </r>
  <r>
    <x v="1"/>
    <n v="1128299"/>
    <x v="330"/>
    <x v="4"/>
    <x v="8"/>
    <x v="19"/>
    <x v="3"/>
    <n v="59"/>
    <x v="274"/>
    <x v="3168"/>
    <n v="3621.4199999999996"/>
    <n v="0.32999999999999996"/>
    <x v="1"/>
    <x v="95"/>
  </r>
  <r>
    <x v="1"/>
    <n v="1128299"/>
    <x v="330"/>
    <x v="4"/>
    <x v="8"/>
    <x v="19"/>
    <x v="4"/>
    <n v="68"/>
    <x v="159"/>
    <x v="3169"/>
    <n v="3111.68"/>
    <n v="0.22"/>
    <x v="1"/>
    <x v="105"/>
  </r>
  <r>
    <x v="1"/>
    <n v="1128299"/>
    <x v="330"/>
    <x v="4"/>
    <x v="8"/>
    <x v="19"/>
    <x v="5"/>
    <n v="75"/>
    <x v="49"/>
    <x v="3170"/>
    <n v="6873.75"/>
    <n v="0.47000000000000003"/>
    <x v="1"/>
    <x v="137"/>
  </r>
  <r>
    <x v="1"/>
    <n v="1128299"/>
    <x v="362"/>
    <x v="4"/>
    <x v="8"/>
    <x v="19"/>
    <x v="0"/>
    <n v="68"/>
    <x v="128"/>
    <x v="3171"/>
    <n v="6242.4"/>
    <n v="0.36"/>
    <x v="1"/>
    <x v="105"/>
  </r>
  <r>
    <x v="1"/>
    <n v="1128299"/>
    <x v="362"/>
    <x v="4"/>
    <x v="8"/>
    <x v="19"/>
    <x v="1"/>
    <n v="60"/>
    <x v="323"/>
    <x v="2929"/>
    <n v="4406.4000000000005"/>
    <n v="0.27"/>
    <x v="1"/>
    <x v="106"/>
  </r>
  <r>
    <x v="1"/>
    <n v="1128299"/>
    <x v="362"/>
    <x v="4"/>
    <x v="8"/>
    <x v="19"/>
    <x v="2"/>
    <n v="62"/>
    <x v="108"/>
    <x v="3172"/>
    <n v="4726.2599999999993"/>
    <n v="0.32999999999999996"/>
    <x v="1"/>
    <x v="104"/>
  </r>
  <r>
    <x v="1"/>
    <n v="1128299"/>
    <x v="362"/>
    <x v="4"/>
    <x v="8"/>
    <x v="19"/>
    <x v="3"/>
    <n v="64"/>
    <x v="135"/>
    <x v="1811"/>
    <n v="3104.6399999999994"/>
    <n v="0.32999999999999996"/>
    <x v="1"/>
    <x v="101"/>
  </r>
  <r>
    <x v="1"/>
    <n v="1128299"/>
    <x v="362"/>
    <x v="4"/>
    <x v="8"/>
    <x v="19"/>
    <x v="4"/>
    <n v="63"/>
    <x v="339"/>
    <x v="3173"/>
    <n v="2509.92"/>
    <n v="0.24000000000000002"/>
    <x v="1"/>
    <x v="121"/>
  </r>
  <r>
    <x v="1"/>
    <n v="1128299"/>
    <x v="362"/>
    <x v="4"/>
    <x v="8"/>
    <x v="19"/>
    <x v="5"/>
    <n v="60"/>
    <x v="294"/>
    <x v="2762"/>
    <n v="2822.4"/>
    <n v="0.49"/>
    <x v="1"/>
    <x v="106"/>
  </r>
  <r>
    <x v="1"/>
    <n v="1128299"/>
    <x v="394"/>
    <x v="4"/>
    <x v="8"/>
    <x v="19"/>
    <x v="0"/>
    <n v="44"/>
    <x v="155"/>
    <x v="2506"/>
    <n v="2523.4"/>
    <n v="0.37"/>
    <x v="1"/>
    <x v="90"/>
  </r>
  <r>
    <x v="1"/>
    <n v="1128299"/>
    <x v="394"/>
    <x v="4"/>
    <x v="8"/>
    <x v="19"/>
    <x v="1"/>
    <n v="45"/>
    <x v="42"/>
    <x v="2389"/>
    <n v="2092.5"/>
    <n v="0.31"/>
    <x v="1"/>
    <x v="96"/>
  </r>
  <r>
    <x v="1"/>
    <n v="1128299"/>
    <x v="394"/>
    <x v="4"/>
    <x v="8"/>
    <x v="19"/>
    <x v="2"/>
    <n v="39"/>
    <x v="294"/>
    <x v="1618"/>
    <n v="1235.5199999999998"/>
    <n v="0.32999999999999996"/>
    <x v="1"/>
    <x v="93"/>
  </r>
  <r>
    <x v="1"/>
    <n v="1128299"/>
    <x v="394"/>
    <x v="4"/>
    <x v="8"/>
    <x v="19"/>
    <x v="3"/>
    <n v="44"/>
    <x v="252"/>
    <x v="1944"/>
    <n v="1269.8399999999999"/>
    <n v="0.37"/>
    <x v="1"/>
    <x v="90"/>
  </r>
  <r>
    <x v="1"/>
    <n v="1128299"/>
    <x v="394"/>
    <x v="4"/>
    <x v="8"/>
    <x v="19"/>
    <x v="4"/>
    <n v="54"/>
    <x v="198"/>
    <x v="1197"/>
    <n v="1167.48"/>
    <n v="0.23"/>
    <x v="1"/>
    <x v="99"/>
  </r>
  <r>
    <x v="1"/>
    <n v="1128299"/>
    <x v="394"/>
    <x v="4"/>
    <x v="8"/>
    <x v="19"/>
    <x v="5"/>
    <n v="42"/>
    <x v="343"/>
    <x v="1464"/>
    <n v="2037.42"/>
    <n v="0.49"/>
    <x v="1"/>
    <x v="119"/>
  </r>
  <r>
    <x v="1"/>
    <n v="1128299"/>
    <x v="423"/>
    <x v="4"/>
    <x v="8"/>
    <x v="19"/>
    <x v="0"/>
    <n v="39"/>
    <x v="150"/>
    <x v="1780"/>
    <n v="2020.2"/>
    <n v="0.37"/>
    <x v="1"/>
    <x v="93"/>
  </r>
  <r>
    <x v="1"/>
    <n v="1128299"/>
    <x v="423"/>
    <x v="4"/>
    <x v="8"/>
    <x v="19"/>
    <x v="1"/>
    <n v="43"/>
    <x v="330"/>
    <x v="3174"/>
    <n v="2369.2999999999997"/>
    <n v="0.28999999999999998"/>
    <x v="1"/>
    <x v="94"/>
  </r>
  <r>
    <x v="1"/>
    <n v="1128299"/>
    <x v="423"/>
    <x v="4"/>
    <x v="8"/>
    <x v="19"/>
    <x v="2"/>
    <n v="43"/>
    <x v="209"/>
    <x v="1188"/>
    <n v="1871.36"/>
    <n v="0.33999999999999997"/>
    <x v="1"/>
    <x v="94"/>
  </r>
  <r>
    <x v="1"/>
    <n v="1128299"/>
    <x v="423"/>
    <x v="4"/>
    <x v="8"/>
    <x v="19"/>
    <x v="3"/>
    <n v="40"/>
    <x v="196"/>
    <x v="1287"/>
    <n v="1680"/>
    <n v="0.35"/>
    <x v="1"/>
    <x v="163"/>
  </r>
  <r>
    <x v="1"/>
    <n v="1128299"/>
    <x v="423"/>
    <x v="4"/>
    <x v="8"/>
    <x v="19"/>
    <x v="4"/>
    <n v="47"/>
    <x v="210"/>
    <x v="3175"/>
    <n v="1199.44"/>
    <n v="0.22"/>
    <x v="1"/>
    <x v="85"/>
  </r>
  <r>
    <x v="1"/>
    <n v="1128299"/>
    <x v="423"/>
    <x v="4"/>
    <x v="8"/>
    <x v="19"/>
    <x v="5"/>
    <n v="53"/>
    <x v="150"/>
    <x v="3176"/>
    <n v="3858.4"/>
    <n v="0.52"/>
    <x v="1"/>
    <x v="102"/>
  </r>
  <r>
    <x v="1"/>
    <n v="1128299"/>
    <x v="454"/>
    <x v="4"/>
    <x v="8"/>
    <x v="19"/>
    <x v="0"/>
    <n v="41"/>
    <x v="143"/>
    <x v="945"/>
    <n v="2620.7199999999998"/>
    <n v="0.33999999999999997"/>
    <x v="1"/>
    <x v="87"/>
  </r>
  <r>
    <x v="1"/>
    <n v="1128299"/>
    <x v="454"/>
    <x v="4"/>
    <x v="8"/>
    <x v="19"/>
    <x v="1"/>
    <n v="46"/>
    <x v="108"/>
    <x v="3042"/>
    <n v="3400.32"/>
    <n v="0.32"/>
    <x v="1"/>
    <x v="89"/>
  </r>
  <r>
    <x v="1"/>
    <n v="1128299"/>
    <x v="454"/>
    <x v="4"/>
    <x v="8"/>
    <x v="19"/>
    <x v="2"/>
    <n v="44"/>
    <x v="217"/>
    <x v="1638"/>
    <n v="2816.44"/>
    <n v="0.37"/>
    <x v="1"/>
    <x v="90"/>
  </r>
  <r>
    <x v="1"/>
    <n v="1128299"/>
    <x v="454"/>
    <x v="4"/>
    <x v="8"/>
    <x v="19"/>
    <x v="3"/>
    <n v="47"/>
    <x v="84"/>
    <x v="3177"/>
    <n v="2716.6"/>
    <n v="0.33999999999999997"/>
    <x v="1"/>
    <x v="85"/>
  </r>
  <r>
    <x v="1"/>
    <n v="1128299"/>
    <x v="454"/>
    <x v="4"/>
    <x v="8"/>
    <x v="19"/>
    <x v="4"/>
    <n v="58"/>
    <x v="135"/>
    <x v="1497"/>
    <n v="2302.02"/>
    <n v="0.27"/>
    <x v="1"/>
    <x v="91"/>
  </r>
  <r>
    <x v="1"/>
    <n v="1128299"/>
    <x v="454"/>
    <x v="4"/>
    <x v="8"/>
    <x v="19"/>
    <x v="5"/>
    <n v="66"/>
    <x v="334"/>
    <x v="3178"/>
    <n v="6534"/>
    <n v="0.5"/>
    <x v="1"/>
    <x v="108"/>
  </r>
  <r>
    <x v="1"/>
    <n v="1128299"/>
    <x v="483"/>
    <x v="4"/>
    <x v="8"/>
    <x v="19"/>
    <x v="0"/>
    <n v="58"/>
    <x v="115"/>
    <x v="3179"/>
    <n v="5846.4"/>
    <n v="0.36"/>
    <x v="1"/>
    <x v="91"/>
  </r>
  <r>
    <x v="1"/>
    <n v="1128299"/>
    <x v="483"/>
    <x v="4"/>
    <x v="8"/>
    <x v="19"/>
    <x v="1"/>
    <n v="55"/>
    <x v="254"/>
    <x v="2904"/>
    <n v="4364.8"/>
    <n v="0.31"/>
    <x v="1"/>
    <x v="88"/>
  </r>
  <r>
    <x v="3"/>
    <n v="1128299"/>
    <x v="483"/>
    <x v="4"/>
    <x v="8"/>
    <x v="19"/>
    <x v="2"/>
    <n v="64"/>
    <x v="322"/>
    <x v="2888"/>
    <n v="4308.4799999999996"/>
    <n v="0.32999999999999996"/>
    <x v="1"/>
    <x v="101"/>
  </r>
  <r>
    <x v="3"/>
    <n v="1128299"/>
    <x v="483"/>
    <x v="4"/>
    <x v="8"/>
    <x v="19"/>
    <x v="3"/>
    <n v="58"/>
    <x v="322"/>
    <x v="975"/>
    <n v="4022.8799999999997"/>
    <n v="0.33999999999999997"/>
    <x v="1"/>
    <x v="91"/>
  </r>
  <r>
    <x v="3"/>
    <n v="1128299"/>
    <x v="483"/>
    <x v="4"/>
    <x v="8"/>
    <x v="19"/>
    <x v="4"/>
    <n v="64"/>
    <x v="289"/>
    <x v="3180"/>
    <n v="2978.56"/>
    <n v="0.26"/>
    <x v="1"/>
    <x v="101"/>
  </r>
  <r>
    <x v="3"/>
    <n v="1128299"/>
    <x v="483"/>
    <x v="4"/>
    <x v="8"/>
    <x v="19"/>
    <x v="5"/>
    <n v="64"/>
    <x v="40"/>
    <x v="2982"/>
    <n v="6144"/>
    <n v="0.48"/>
    <x v="1"/>
    <x v="101"/>
  </r>
  <r>
    <x v="3"/>
    <n v="1185732"/>
    <x v="176"/>
    <x v="4"/>
    <x v="8"/>
    <x v="19"/>
    <x v="0"/>
    <n v="30"/>
    <x v="323"/>
    <x v="2757"/>
    <n v="4161.6000000000004"/>
    <n v="0.51"/>
    <x v="1"/>
    <x v="167"/>
  </r>
  <r>
    <x v="3"/>
    <n v="1185732"/>
    <x v="176"/>
    <x v="4"/>
    <x v="8"/>
    <x v="19"/>
    <x v="1"/>
    <n v="36"/>
    <x v="166"/>
    <x v="2246"/>
    <n v="3182.3999999999996"/>
    <n v="0.39999999999999997"/>
    <x v="1"/>
    <x v="86"/>
  </r>
  <r>
    <x v="3"/>
    <n v="1185732"/>
    <x v="176"/>
    <x v="4"/>
    <x v="8"/>
    <x v="19"/>
    <x v="2"/>
    <n v="26"/>
    <x v="158"/>
    <x v="2417"/>
    <n v="1523.08"/>
    <n v="0.28999999999999998"/>
    <x v="1"/>
    <x v="166"/>
  </r>
  <r>
    <x v="3"/>
    <n v="1185732"/>
    <x v="176"/>
    <x v="4"/>
    <x v="8"/>
    <x v="19"/>
    <x v="3"/>
    <n v="30"/>
    <x v="84"/>
    <x v="2047"/>
    <n v="1887"/>
    <n v="0.37"/>
    <x v="1"/>
    <x v="167"/>
  </r>
  <r>
    <x v="3"/>
    <n v="1185732"/>
    <x v="176"/>
    <x v="4"/>
    <x v="8"/>
    <x v="19"/>
    <x v="4"/>
    <n v="36"/>
    <x v="335"/>
    <x v="3181"/>
    <n v="2848.68"/>
    <n v="0.41"/>
    <x v="1"/>
    <x v="86"/>
  </r>
  <r>
    <x v="3"/>
    <n v="1185732"/>
    <x v="176"/>
    <x v="4"/>
    <x v="8"/>
    <x v="19"/>
    <x v="5"/>
    <n v="35"/>
    <x v="166"/>
    <x v="3182"/>
    <n v="4254.25"/>
    <n v="0.55000000000000004"/>
    <x v="1"/>
    <x v="164"/>
  </r>
  <r>
    <x v="3"/>
    <n v="1185732"/>
    <x v="205"/>
    <x v="4"/>
    <x v="8"/>
    <x v="19"/>
    <x v="0"/>
    <n v="36"/>
    <x v="308"/>
    <x v="1799"/>
    <n v="4872.96"/>
    <n v="0.47000000000000003"/>
    <x v="1"/>
    <x v="86"/>
  </r>
  <r>
    <x v="3"/>
    <n v="1185732"/>
    <x v="205"/>
    <x v="4"/>
    <x v="8"/>
    <x v="19"/>
    <x v="1"/>
    <n v="31"/>
    <x v="241"/>
    <x v="3183"/>
    <n v="2097.15"/>
    <n v="0.41"/>
    <x v="1"/>
    <x v="165"/>
  </r>
  <r>
    <x v="3"/>
    <n v="1185732"/>
    <x v="205"/>
    <x v="4"/>
    <x v="8"/>
    <x v="19"/>
    <x v="2"/>
    <n v="23"/>
    <x v="322"/>
    <x v="3184"/>
    <n v="1501.44"/>
    <n v="0.32"/>
    <x v="1"/>
    <x v="113"/>
  </r>
  <r>
    <x v="0"/>
    <n v="1128299"/>
    <x v="698"/>
    <x v="4"/>
    <x v="18"/>
    <x v="22"/>
    <x v="3"/>
    <n v="28"/>
    <x v="293"/>
    <x v="1565"/>
    <n v="734.71999999999991"/>
    <n v="0.41"/>
    <x v="1"/>
    <x v="128"/>
  </r>
  <r>
    <x v="0"/>
    <n v="1128299"/>
    <x v="698"/>
    <x v="4"/>
    <x v="18"/>
    <x v="22"/>
    <x v="4"/>
    <n v="29"/>
    <x v="203"/>
    <x v="1577"/>
    <n v="508.95"/>
    <n v="0.45"/>
    <x v="1"/>
    <x v="116"/>
  </r>
  <r>
    <x v="0"/>
    <n v="1128299"/>
    <x v="698"/>
    <x v="4"/>
    <x v="18"/>
    <x v="22"/>
    <x v="5"/>
    <n v="30"/>
    <x v="336"/>
    <x v="3185"/>
    <n v="1155.5999999999999"/>
    <n v="0.36"/>
    <x v="1"/>
    <x v="167"/>
  </r>
  <r>
    <x v="0"/>
    <n v="1128299"/>
    <x v="228"/>
    <x v="4"/>
    <x v="18"/>
    <x v="22"/>
    <x v="0"/>
    <n v="30"/>
    <x v="244"/>
    <x v="2299"/>
    <n v="1846.8"/>
    <n v="0.38"/>
    <x v="1"/>
    <x v="167"/>
  </r>
  <r>
    <x v="0"/>
    <n v="1128299"/>
    <x v="228"/>
    <x v="4"/>
    <x v="18"/>
    <x v="22"/>
    <x v="1"/>
    <n v="35"/>
    <x v="230"/>
    <x v="3186"/>
    <n v="1406.3"/>
    <n v="0.41"/>
    <x v="1"/>
    <x v="164"/>
  </r>
  <r>
    <x v="0"/>
    <n v="1128299"/>
    <x v="228"/>
    <x v="4"/>
    <x v="18"/>
    <x v="22"/>
    <x v="2"/>
    <n v="43"/>
    <x v="205"/>
    <x v="2129"/>
    <n v="1974.56"/>
    <n v="0.41"/>
    <x v="1"/>
    <x v="94"/>
  </r>
  <r>
    <x v="0"/>
    <n v="1128299"/>
    <x v="228"/>
    <x v="4"/>
    <x v="18"/>
    <x v="22"/>
    <x v="3"/>
    <n v="38"/>
    <x v="252"/>
    <x v="2401"/>
    <n v="1155.9599999999998"/>
    <n v="0.38999999999999996"/>
    <x v="1"/>
    <x v="115"/>
  </r>
  <r>
    <x v="0"/>
    <n v="1128299"/>
    <x v="228"/>
    <x v="4"/>
    <x v="18"/>
    <x v="22"/>
    <x v="4"/>
    <n v="43"/>
    <x v="204"/>
    <x v="3187"/>
    <n v="595.98"/>
    <n v="0.42000000000000004"/>
    <x v="1"/>
    <x v="94"/>
  </r>
  <r>
    <x v="0"/>
    <n v="1128299"/>
    <x v="228"/>
    <x v="4"/>
    <x v="18"/>
    <x v="22"/>
    <x v="5"/>
    <n v="35"/>
    <x v="240"/>
    <x v="2469"/>
    <n v="1285.2"/>
    <n v="0.36"/>
    <x v="1"/>
    <x v="164"/>
  </r>
  <r>
    <x v="0"/>
    <n v="1128299"/>
    <x v="247"/>
    <x v="4"/>
    <x v="18"/>
    <x v="22"/>
    <x v="0"/>
    <n v="38"/>
    <x v="135"/>
    <x v="1513"/>
    <n v="2066.8200000000002"/>
    <n v="0.37"/>
    <x v="1"/>
    <x v="115"/>
  </r>
  <r>
    <x v="0"/>
    <n v="1128299"/>
    <x v="247"/>
    <x v="4"/>
    <x v="18"/>
    <x v="22"/>
    <x v="1"/>
    <n v="44"/>
    <x v="211"/>
    <x v="2142"/>
    <n v="1533.3999999999999"/>
    <n v="0.41"/>
    <x v="1"/>
    <x v="90"/>
  </r>
  <r>
    <x v="0"/>
    <n v="1128299"/>
    <x v="247"/>
    <x v="4"/>
    <x v="18"/>
    <x v="22"/>
    <x v="2"/>
    <n v="41"/>
    <x v="351"/>
    <x v="1242"/>
    <n v="1729.3799999999999"/>
    <n v="0.37"/>
    <x v="1"/>
    <x v="87"/>
  </r>
  <r>
    <x v="0"/>
    <n v="1128299"/>
    <x v="247"/>
    <x v="4"/>
    <x v="18"/>
    <x v="22"/>
    <x v="3"/>
    <n v="32"/>
    <x v="181"/>
    <x v="1569"/>
    <n v="913.92"/>
    <n v="0.42"/>
    <x v="1"/>
    <x v="114"/>
  </r>
  <r>
    <x v="0"/>
    <n v="1128299"/>
    <x v="247"/>
    <x v="4"/>
    <x v="18"/>
    <x v="22"/>
    <x v="4"/>
    <n v="40"/>
    <x v="341"/>
    <x v="3188"/>
    <n v="672.00000000000011"/>
    <n v="0.42000000000000004"/>
    <x v="1"/>
    <x v="163"/>
  </r>
  <r>
    <x v="0"/>
    <n v="1128299"/>
    <x v="247"/>
    <x v="4"/>
    <x v="18"/>
    <x v="22"/>
    <x v="5"/>
    <n v="47"/>
    <x v="228"/>
    <x v="2652"/>
    <n v="1522.8"/>
    <n v="0.36"/>
    <x v="1"/>
    <x v="85"/>
  </r>
  <r>
    <x v="0"/>
    <n v="1128299"/>
    <x v="278"/>
    <x v="4"/>
    <x v="18"/>
    <x v="22"/>
    <x v="0"/>
    <n v="39"/>
    <x v="36"/>
    <x v="1288"/>
    <n v="2730"/>
    <n v="0.39999999999999997"/>
    <x v="1"/>
    <x v="93"/>
  </r>
  <r>
    <x v="0"/>
    <n v="1128299"/>
    <x v="278"/>
    <x v="4"/>
    <x v="18"/>
    <x v="22"/>
    <x v="1"/>
    <n v="40"/>
    <x v="193"/>
    <x v="1077"/>
    <n v="1722"/>
    <n v="0.41"/>
    <x v="1"/>
    <x v="163"/>
  </r>
  <r>
    <x v="0"/>
    <n v="1128299"/>
    <x v="278"/>
    <x v="4"/>
    <x v="18"/>
    <x v="22"/>
    <x v="2"/>
    <n v="37"/>
    <x v="245"/>
    <x v="3189"/>
    <n v="1492.21"/>
    <n v="0.37"/>
    <x v="1"/>
    <x v="117"/>
  </r>
  <r>
    <x v="0"/>
    <n v="1128299"/>
    <x v="278"/>
    <x v="4"/>
    <x v="18"/>
    <x v="22"/>
    <x v="3"/>
    <n v="33"/>
    <x v="211"/>
    <x v="3190"/>
    <n v="1065.9000000000001"/>
    <n v="0.38"/>
    <x v="1"/>
    <x v="112"/>
  </r>
  <r>
    <x v="0"/>
    <n v="1128299"/>
    <x v="278"/>
    <x v="4"/>
    <x v="18"/>
    <x v="22"/>
    <x v="4"/>
    <n v="34"/>
    <x v="190"/>
    <x v="1127"/>
    <n v="789.48000000000013"/>
    <n v="0.43000000000000005"/>
    <x v="1"/>
    <x v="111"/>
  </r>
  <r>
    <x v="0"/>
    <n v="1128299"/>
    <x v="278"/>
    <x v="4"/>
    <x v="18"/>
    <x v="22"/>
    <x v="5"/>
    <n v="44"/>
    <x v="137"/>
    <x v="1936"/>
    <n v="2587.1999999999998"/>
    <n v="0.35"/>
    <x v="1"/>
    <x v="90"/>
  </r>
  <r>
    <x v="0"/>
    <n v="1128299"/>
    <x v="308"/>
    <x v="4"/>
    <x v="18"/>
    <x v="22"/>
    <x v="0"/>
    <n v="37"/>
    <x v="148"/>
    <x v="3191"/>
    <n v="3189.77"/>
    <n v="0.37"/>
    <x v="1"/>
    <x v="117"/>
  </r>
  <r>
    <x v="0"/>
    <n v="1128299"/>
    <x v="308"/>
    <x v="4"/>
    <x v="18"/>
    <x v="22"/>
    <x v="1"/>
    <n v="45"/>
    <x v="166"/>
    <x v="2956"/>
    <n v="4077.45"/>
    <n v="0.41"/>
    <x v="1"/>
    <x v="96"/>
  </r>
  <r>
    <x v="0"/>
    <n v="1128299"/>
    <x v="308"/>
    <x v="4"/>
    <x v="18"/>
    <x v="22"/>
    <x v="2"/>
    <n v="58"/>
    <x v="159"/>
    <x v="2319"/>
    <n v="4463.68"/>
    <n v="0.37"/>
    <x v="1"/>
    <x v="91"/>
  </r>
  <r>
    <x v="0"/>
    <n v="1128299"/>
    <x v="308"/>
    <x v="4"/>
    <x v="18"/>
    <x v="22"/>
    <x v="3"/>
    <n v="61"/>
    <x v="328"/>
    <x v="3192"/>
    <n v="4601.84"/>
    <n v="0.41"/>
    <x v="1"/>
    <x v="103"/>
  </r>
  <r>
    <x v="0"/>
    <n v="1128299"/>
    <x v="308"/>
    <x v="4"/>
    <x v="18"/>
    <x v="22"/>
    <x v="4"/>
    <n v="68"/>
    <x v="209"/>
    <x v="3041"/>
    <n v="4003.84"/>
    <n v="0.46"/>
    <x v="1"/>
    <x v="105"/>
  </r>
  <r>
    <x v="0"/>
    <n v="1128299"/>
    <x v="308"/>
    <x v="4"/>
    <x v="18"/>
    <x v="22"/>
    <x v="5"/>
    <n v="82"/>
    <x v="108"/>
    <x v="3193"/>
    <n v="7008.54"/>
    <n v="0.37"/>
    <x v="1"/>
    <x v="138"/>
  </r>
  <r>
    <x v="0"/>
    <n v="1128299"/>
    <x v="337"/>
    <x v="4"/>
    <x v="18"/>
    <x v="22"/>
    <x v="0"/>
    <n v="60"/>
    <x v="323"/>
    <x v="2929"/>
    <n v="6038.4"/>
    <n v="0.37"/>
    <x v="1"/>
    <x v="106"/>
  </r>
  <r>
    <x v="0"/>
    <n v="1128299"/>
    <x v="337"/>
    <x v="4"/>
    <x v="18"/>
    <x v="22"/>
    <x v="1"/>
    <n v="60"/>
    <x v="167"/>
    <x v="882"/>
    <n v="5107.2"/>
    <n v="0.38"/>
    <x v="1"/>
    <x v="106"/>
  </r>
  <r>
    <x v="0"/>
    <n v="1128299"/>
    <x v="337"/>
    <x v="4"/>
    <x v="18"/>
    <x v="22"/>
    <x v="2"/>
    <n v="62"/>
    <x v="159"/>
    <x v="1405"/>
    <n v="4900.4800000000005"/>
    <n v="0.38"/>
    <x v="1"/>
    <x v="104"/>
  </r>
  <r>
    <x v="0"/>
    <n v="1128299"/>
    <x v="337"/>
    <x v="4"/>
    <x v="18"/>
    <x v="22"/>
    <x v="3"/>
    <n v="65"/>
    <x v="283"/>
    <x v="3194"/>
    <n v="5105.0999999999995"/>
    <n v="0.42"/>
    <x v="1"/>
    <x v="124"/>
  </r>
  <r>
    <x v="0"/>
    <n v="1128299"/>
    <x v="337"/>
    <x v="4"/>
    <x v="18"/>
    <x v="22"/>
    <x v="4"/>
    <n v="72"/>
    <x v="124"/>
    <x v="1394"/>
    <n v="6501.6"/>
    <n v="0.43000000000000005"/>
    <x v="1"/>
    <x v="120"/>
  </r>
  <r>
    <x v="0"/>
    <n v="1128299"/>
    <x v="337"/>
    <x v="4"/>
    <x v="18"/>
    <x v="22"/>
    <x v="5"/>
    <n v="82"/>
    <x v="274"/>
    <x v="3195"/>
    <n v="5033.1599999999989"/>
    <n v="0.32999999999999996"/>
    <x v="1"/>
    <x v="138"/>
  </r>
  <r>
    <x v="0"/>
    <n v="1128299"/>
    <x v="369"/>
    <x v="4"/>
    <x v="18"/>
    <x v="22"/>
    <x v="0"/>
    <n v="67"/>
    <x v="323"/>
    <x v="3196"/>
    <n v="7289.5999999999995"/>
    <n v="0.39999999999999997"/>
    <x v="1"/>
    <x v="125"/>
  </r>
  <r>
    <x v="0"/>
    <n v="1128299"/>
    <x v="369"/>
    <x v="4"/>
    <x v="18"/>
    <x v="22"/>
    <x v="1"/>
    <n v="53"/>
    <x v="142"/>
    <x v="3197"/>
    <n v="5342.4"/>
    <n v="0.42"/>
    <x v="1"/>
    <x v="102"/>
  </r>
  <r>
    <x v="0"/>
    <n v="1128299"/>
    <x v="369"/>
    <x v="4"/>
    <x v="18"/>
    <x v="22"/>
    <x v="2"/>
    <n v="53"/>
    <x v="102"/>
    <x v="3198"/>
    <n v="4216.1499999999996"/>
    <n v="0.37"/>
    <x v="1"/>
    <x v="102"/>
  </r>
  <r>
    <x v="0"/>
    <n v="1128299"/>
    <x v="369"/>
    <x v="4"/>
    <x v="18"/>
    <x v="22"/>
    <x v="3"/>
    <n v="52"/>
    <x v="224"/>
    <x v="3199"/>
    <n v="2758.08"/>
    <n v="0.38999999999999996"/>
    <x v="1"/>
    <x v="107"/>
  </r>
  <r>
    <x v="0"/>
    <n v="1128299"/>
    <x v="369"/>
    <x v="4"/>
    <x v="18"/>
    <x v="22"/>
    <x v="4"/>
    <n v="51"/>
    <x v="348"/>
    <x v="3200"/>
    <n v="3029.4"/>
    <n v="0.45"/>
    <x v="1"/>
    <x v="109"/>
  </r>
  <r>
    <x v="0"/>
    <n v="1128299"/>
    <x v="369"/>
    <x v="4"/>
    <x v="18"/>
    <x v="22"/>
    <x v="5"/>
    <n v="55"/>
    <x v="232"/>
    <x v="1953"/>
    <n v="1495.9999999999998"/>
    <n v="0.33999999999999997"/>
    <x v="1"/>
    <x v="88"/>
  </r>
  <r>
    <x v="0"/>
    <n v="1128299"/>
    <x v="401"/>
    <x v="4"/>
    <x v="18"/>
    <x v="22"/>
    <x v="0"/>
    <n v="35"/>
    <x v="197"/>
    <x v="3201"/>
    <n v="2190.2999999999997"/>
    <n v="0.42"/>
    <x v="1"/>
    <x v="164"/>
  </r>
  <r>
    <x v="0"/>
    <n v="1128299"/>
    <x v="401"/>
    <x v="4"/>
    <x v="18"/>
    <x v="22"/>
    <x v="1"/>
    <n v="43"/>
    <x v="269"/>
    <x v="3202"/>
    <n v="2565.81"/>
    <n v="0.38999999999999996"/>
    <x v="1"/>
    <x v="94"/>
  </r>
  <r>
    <x v="0"/>
    <n v="1128299"/>
    <x v="401"/>
    <x v="4"/>
    <x v="18"/>
    <x v="22"/>
    <x v="2"/>
    <n v="34"/>
    <x v="252"/>
    <x v="2468"/>
    <n v="1060.8"/>
    <n v="0.39999999999999997"/>
    <x v="1"/>
    <x v="111"/>
  </r>
  <r>
    <x v="0"/>
    <n v="1128299"/>
    <x v="401"/>
    <x v="4"/>
    <x v="18"/>
    <x v="22"/>
    <x v="3"/>
    <n v="37"/>
    <x v="227"/>
    <x v="3087"/>
    <n v="1036"/>
    <n v="0.39999999999999997"/>
    <x v="1"/>
    <x v="117"/>
  </r>
  <r>
    <x v="0"/>
    <n v="1128299"/>
    <x v="401"/>
    <x v="4"/>
    <x v="18"/>
    <x v="22"/>
    <x v="4"/>
    <n v="39"/>
    <x v="238"/>
    <x v="2139"/>
    <n v="1356.42"/>
    <n v="0.47000000000000003"/>
    <x v="1"/>
    <x v="93"/>
  </r>
  <r>
    <x v="0"/>
    <n v="1128299"/>
    <x v="401"/>
    <x v="4"/>
    <x v="18"/>
    <x v="22"/>
    <x v="5"/>
    <n v="33"/>
    <x v="170"/>
    <x v="3203"/>
    <n v="986.04"/>
    <n v="0.36"/>
    <x v="1"/>
    <x v="112"/>
  </r>
  <r>
    <x v="0"/>
    <n v="1128299"/>
    <x v="430"/>
    <x v="4"/>
    <x v="18"/>
    <x v="22"/>
    <x v="0"/>
    <n v="28"/>
    <x v="164"/>
    <x v="2165"/>
    <n v="1332.8"/>
    <n v="0.39999999999999997"/>
    <x v="1"/>
    <x v="128"/>
  </r>
  <r>
    <x v="0"/>
    <n v="1128299"/>
    <x v="430"/>
    <x v="4"/>
    <x v="18"/>
    <x v="22"/>
    <x v="1"/>
    <n v="39"/>
    <x v="217"/>
    <x v="3204"/>
    <n v="2563.86"/>
    <n v="0.38"/>
    <x v="1"/>
    <x v="93"/>
  </r>
  <r>
    <x v="0"/>
    <n v="1128299"/>
    <x v="430"/>
    <x v="4"/>
    <x v="18"/>
    <x v="22"/>
    <x v="2"/>
    <n v="39"/>
    <x v="164"/>
    <x v="1510"/>
    <n v="1949.22"/>
    <n v="0.42"/>
    <x v="1"/>
    <x v="93"/>
  </r>
  <r>
    <x v="0"/>
    <n v="1128299"/>
    <x v="430"/>
    <x v="4"/>
    <x v="18"/>
    <x v="22"/>
    <x v="3"/>
    <n v="31"/>
    <x v="253"/>
    <x v="3205"/>
    <n v="1158.47"/>
    <n v="0.37"/>
    <x v="1"/>
    <x v="165"/>
  </r>
  <r>
    <x v="0"/>
    <n v="1128299"/>
    <x v="430"/>
    <x v="4"/>
    <x v="18"/>
    <x v="22"/>
    <x v="4"/>
    <n v="42"/>
    <x v="193"/>
    <x v="1692"/>
    <n v="2072.7000000000003"/>
    <n v="0.47000000000000003"/>
    <x v="1"/>
    <x v="119"/>
  </r>
  <r>
    <x v="0"/>
    <n v="1128299"/>
    <x v="430"/>
    <x v="4"/>
    <x v="18"/>
    <x v="22"/>
    <x v="5"/>
    <n v="40"/>
    <x v="245"/>
    <x v="3206"/>
    <n v="1395.2"/>
    <n v="0.32"/>
    <x v="1"/>
    <x v="163"/>
  </r>
  <r>
    <x v="0"/>
    <n v="1128299"/>
    <x v="461"/>
    <x v="4"/>
    <x v="18"/>
    <x v="22"/>
    <x v="0"/>
    <n v="34"/>
    <x v="217"/>
    <x v="3207"/>
    <n v="2470.44"/>
    <n v="0.42"/>
    <x v="1"/>
    <x v="111"/>
  </r>
  <r>
    <x v="0"/>
    <n v="1128299"/>
    <x v="461"/>
    <x v="4"/>
    <x v="18"/>
    <x v="22"/>
    <x v="1"/>
    <n v="34"/>
    <x v="166"/>
    <x v="3008"/>
    <n v="2780.18"/>
    <n v="0.37"/>
    <x v="1"/>
    <x v="111"/>
  </r>
  <r>
    <x v="0"/>
    <n v="1128299"/>
    <x v="461"/>
    <x v="4"/>
    <x v="18"/>
    <x v="22"/>
    <x v="2"/>
    <n v="33"/>
    <x v="231"/>
    <x v="1770"/>
    <n v="1840.4099999999999"/>
    <n v="0.38999999999999996"/>
    <x v="1"/>
    <x v="112"/>
  </r>
  <r>
    <x v="0"/>
    <n v="1128299"/>
    <x v="461"/>
    <x v="4"/>
    <x v="18"/>
    <x v="22"/>
    <x v="3"/>
    <n v="36"/>
    <x v="179"/>
    <x v="1052"/>
    <n v="2021.7599999999998"/>
    <n v="0.38999999999999996"/>
    <x v="1"/>
    <x v="86"/>
  </r>
  <r>
    <x v="0"/>
    <n v="1128299"/>
    <x v="461"/>
    <x v="4"/>
    <x v="18"/>
    <x v="22"/>
    <x v="4"/>
    <n v="56"/>
    <x v="224"/>
    <x v="2074"/>
    <n v="3351.04"/>
    <n v="0.44"/>
    <x v="1"/>
    <x v="97"/>
  </r>
  <r>
    <x v="0"/>
    <n v="1128299"/>
    <x v="461"/>
    <x v="4"/>
    <x v="18"/>
    <x v="22"/>
    <x v="5"/>
    <n v="60"/>
    <x v="129"/>
    <x v="846"/>
    <n v="3484.7999999999997"/>
    <n v="0.32999999999999996"/>
    <x v="1"/>
    <x v="106"/>
  </r>
  <r>
    <x v="0"/>
    <n v="1128299"/>
    <x v="490"/>
    <x v="4"/>
    <x v="18"/>
    <x v="22"/>
    <x v="0"/>
    <n v="49"/>
    <x v="154"/>
    <x v="1897"/>
    <n v="4860.7999999999993"/>
    <n v="0.39999999999999997"/>
    <x v="1"/>
    <x v="98"/>
  </r>
  <r>
    <x v="0"/>
    <n v="1128299"/>
    <x v="490"/>
    <x v="4"/>
    <x v="18"/>
    <x v="22"/>
    <x v="1"/>
    <n v="54"/>
    <x v="37"/>
    <x v="795"/>
    <n v="4981.5"/>
    <n v="0.41"/>
    <x v="1"/>
    <x v="99"/>
  </r>
  <r>
    <x v="2"/>
    <n v="1128299"/>
    <x v="490"/>
    <x v="4"/>
    <x v="18"/>
    <x v="22"/>
    <x v="2"/>
    <n v="53"/>
    <x v="241"/>
    <x v="2293"/>
    <n v="3497.9999999999995"/>
    <n v="0.39999999999999997"/>
    <x v="1"/>
    <x v="102"/>
  </r>
  <r>
    <x v="2"/>
    <n v="1128299"/>
    <x v="490"/>
    <x v="4"/>
    <x v="18"/>
    <x v="22"/>
    <x v="3"/>
    <n v="51"/>
    <x v="129"/>
    <x v="3040"/>
    <n v="3500.6399999999994"/>
    <n v="0.38999999999999996"/>
    <x v="1"/>
    <x v="109"/>
  </r>
  <r>
    <x v="2"/>
    <n v="1128299"/>
    <x v="490"/>
    <x v="4"/>
    <x v="18"/>
    <x v="22"/>
    <x v="4"/>
    <n v="59"/>
    <x v="350"/>
    <x v="3208"/>
    <n v="3890.4600000000005"/>
    <n v="0.42000000000000004"/>
    <x v="1"/>
    <x v="95"/>
  </r>
  <r>
    <x v="2"/>
    <n v="1128299"/>
    <x v="490"/>
    <x v="4"/>
    <x v="18"/>
    <x v="22"/>
    <x v="5"/>
    <n v="65"/>
    <x v="330"/>
    <x v="969"/>
    <n v="4322.5"/>
    <n v="0.35"/>
    <x v="1"/>
    <x v="124"/>
  </r>
  <r>
    <x v="2"/>
    <n v="1185732"/>
    <x v="183"/>
    <x v="4"/>
    <x v="18"/>
    <x v="22"/>
    <x v="0"/>
    <n v="23"/>
    <x v="148"/>
    <x v="3209"/>
    <n v="2786.6800000000003"/>
    <n v="0.52"/>
    <x v="1"/>
    <x v="113"/>
  </r>
  <r>
    <x v="2"/>
    <n v="1185732"/>
    <x v="183"/>
    <x v="4"/>
    <x v="18"/>
    <x v="22"/>
    <x v="1"/>
    <n v="28"/>
    <x v="283"/>
    <x v="1078"/>
    <n v="2460.92"/>
    <n v="0.47"/>
    <x v="1"/>
    <x v="128"/>
  </r>
  <r>
    <x v="2"/>
    <n v="1185732"/>
    <x v="183"/>
    <x v="4"/>
    <x v="18"/>
    <x v="22"/>
    <x v="2"/>
    <n v="18"/>
    <x v="129"/>
    <x v="2094"/>
    <n v="1013.76"/>
    <n v="0.32"/>
    <x v="1"/>
    <x v="129"/>
  </r>
  <r>
    <x v="2"/>
    <n v="1185732"/>
    <x v="183"/>
    <x v="4"/>
    <x v="18"/>
    <x v="22"/>
    <x v="3"/>
    <n v="21"/>
    <x v="224"/>
    <x v="2062"/>
    <n v="1199.52"/>
    <n v="0.42"/>
    <x v="1"/>
    <x v="168"/>
  </r>
  <r>
    <x v="2"/>
    <n v="1185732"/>
    <x v="183"/>
    <x v="4"/>
    <x v="18"/>
    <x v="22"/>
    <x v="4"/>
    <n v="30"/>
    <x v="150"/>
    <x v="1077"/>
    <n v="1889.9999999999998"/>
    <n v="0.44999999999999996"/>
    <x v="1"/>
    <x v="167"/>
  </r>
  <r>
    <x v="2"/>
    <n v="1185732"/>
    <x v="183"/>
    <x v="4"/>
    <x v="18"/>
    <x v="22"/>
    <x v="5"/>
    <n v="25"/>
    <x v="335"/>
    <x v="3210"/>
    <n v="2798.5000000000005"/>
    <n v="0.58000000000000007"/>
    <x v="1"/>
    <x v="130"/>
  </r>
  <r>
    <x v="2"/>
    <n v="1185732"/>
    <x v="212"/>
    <x v="4"/>
    <x v="18"/>
    <x v="22"/>
    <x v="0"/>
    <n v="26"/>
    <x v="254"/>
    <x v="2216"/>
    <n v="3660.8"/>
    <n v="0.55000000000000004"/>
    <x v="1"/>
    <x v="166"/>
  </r>
  <r>
    <x v="2"/>
    <n v="1185732"/>
    <x v="212"/>
    <x v="4"/>
    <x v="18"/>
    <x v="22"/>
    <x v="1"/>
    <n v="27"/>
    <x v="269"/>
    <x v="3035"/>
    <n v="1858.9499999999998"/>
    <n v="0.44999999999999996"/>
    <x v="1"/>
    <x v="118"/>
  </r>
  <r>
    <x v="2"/>
    <n v="1185732"/>
    <x v="212"/>
    <x v="4"/>
    <x v="18"/>
    <x v="22"/>
    <x v="2"/>
    <n v="17"/>
    <x v="84"/>
    <x v="1073"/>
    <n v="1040.3999999999999"/>
    <n v="0.36"/>
    <x v="1"/>
    <x v="171"/>
  </r>
  <r>
    <x v="3"/>
    <n v="1185732"/>
    <x v="206"/>
    <x v="2"/>
    <x v="21"/>
    <x v="25"/>
    <x v="3"/>
    <n v="16"/>
    <x v="270"/>
    <x v="2782"/>
    <n v="624.96"/>
    <n v="0.42000000000000004"/>
    <x v="1"/>
    <x v="173"/>
  </r>
  <r>
    <x v="3"/>
    <n v="1185732"/>
    <x v="206"/>
    <x v="2"/>
    <x v="21"/>
    <x v="25"/>
    <x v="4"/>
    <n v="28"/>
    <x v="196"/>
    <x v="1597"/>
    <n v="1411.2"/>
    <n v="0.42"/>
    <x v="1"/>
    <x v="128"/>
  </r>
  <r>
    <x v="3"/>
    <n v="1185732"/>
    <x v="206"/>
    <x v="2"/>
    <x v="21"/>
    <x v="25"/>
    <x v="5"/>
    <n v="18"/>
    <x v="197"/>
    <x v="3211"/>
    <n v="1475.1000000000001"/>
    <n v="0.55000000000000004"/>
    <x v="1"/>
    <x v="129"/>
  </r>
  <r>
    <x v="3"/>
    <n v="1185732"/>
    <x v="215"/>
    <x v="2"/>
    <x v="21"/>
    <x v="25"/>
    <x v="0"/>
    <n v="20"/>
    <x v="151"/>
    <x v="2208"/>
    <n v="1960.8000000000002"/>
    <n v="0.43000000000000005"/>
    <x v="1"/>
    <x v="127"/>
  </r>
  <r>
    <x v="3"/>
    <n v="1185732"/>
    <x v="215"/>
    <x v="2"/>
    <x v="21"/>
    <x v="25"/>
    <x v="1"/>
    <n v="22"/>
    <x v="193"/>
    <x v="3139"/>
    <n v="923.99999999999989"/>
    <n v="0.39999999999999997"/>
    <x v="1"/>
    <x v="170"/>
  </r>
  <r>
    <x v="3"/>
    <n v="1185732"/>
    <x v="215"/>
    <x v="2"/>
    <x v="21"/>
    <x v="25"/>
    <x v="2"/>
    <n v="16"/>
    <x v="150"/>
    <x v="3059"/>
    <n v="873.59999999999991"/>
    <n v="0.38999999999999996"/>
    <x v="1"/>
    <x v="173"/>
  </r>
  <r>
    <x v="3"/>
    <n v="1185732"/>
    <x v="215"/>
    <x v="2"/>
    <x v="21"/>
    <x v="25"/>
    <x v="3"/>
    <n v="20"/>
    <x v="41"/>
    <x v="3212"/>
    <n v="630.00000000000011"/>
    <n v="0.42000000000000004"/>
    <x v="1"/>
    <x v="127"/>
  </r>
  <r>
    <x v="3"/>
    <n v="1185732"/>
    <x v="215"/>
    <x v="2"/>
    <x v="21"/>
    <x v="25"/>
    <x v="4"/>
    <n v="28"/>
    <x v="228"/>
    <x v="2462"/>
    <n v="1007.9999999999999"/>
    <n v="0.39999999999999997"/>
    <x v="1"/>
    <x v="128"/>
  </r>
  <r>
    <x v="3"/>
    <n v="1185732"/>
    <x v="215"/>
    <x v="2"/>
    <x v="21"/>
    <x v="25"/>
    <x v="5"/>
    <n v="21"/>
    <x v="150"/>
    <x v="1454"/>
    <n v="1675.8000000000002"/>
    <n v="0.57000000000000006"/>
    <x v="1"/>
    <x v="168"/>
  </r>
  <r>
    <x v="3"/>
    <n v="1185732"/>
    <x v="234"/>
    <x v="2"/>
    <x v="21"/>
    <x v="25"/>
    <x v="0"/>
    <n v="20"/>
    <x v="145"/>
    <x v="3213"/>
    <n v="1784.8000000000002"/>
    <n v="0.46"/>
    <x v="1"/>
    <x v="127"/>
  </r>
  <r>
    <x v="3"/>
    <n v="1185732"/>
    <x v="234"/>
    <x v="2"/>
    <x v="21"/>
    <x v="25"/>
    <x v="1"/>
    <n v="20"/>
    <x v="215"/>
    <x v="2738"/>
    <n v="821.4"/>
    <n v="0.37"/>
    <x v="1"/>
    <x v="127"/>
  </r>
  <r>
    <x v="3"/>
    <n v="1185732"/>
    <x v="234"/>
    <x v="2"/>
    <x v="21"/>
    <x v="25"/>
    <x v="2"/>
    <n v="10"/>
    <x v="336"/>
    <x v="3214"/>
    <n v="438.7"/>
    <n v="0.41"/>
    <x v="1"/>
    <x v="158"/>
  </r>
  <r>
    <x v="3"/>
    <n v="1185732"/>
    <x v="234"/>
    <x v="2"/>
    <x v="21"/>
    <x v="25"/>
    <x v="3"/>
    <n v="14"/>
    <x v="41"/>
    <x v="2041"/>
    <n v="472.5"/>
    <n v="0.45"/>
    <x v="1"/>
    <x v="146"/>
  </r>
  <r>
    <x v="3"/>
    <n v="1185732"/>
    <x v="234"/>
    <x v="2"/>
    <x v="21"/>
    <x v="25"/>
    <x v="4"/>
    <n v="24"/>
    <x v="246"/>
    <x v="1004"/>
    <n v="823.68"/>
    <n v="0.38999999999999996"/>
    <x v="1"/>
    <x v="110"/>
  </r>
  <r>
    <x v="3"/>
    <n v="1185732"/>
    <x v="234"/>
    <x v="2"/>
    <x v="21"/>
    <x v="25"/>
    <x v="5"/>
    <n v="20"/>
    <x v="224"/>
    <x v="3215"/>
    <n v="1414.4"/>
    <n v="0.52"/>
    <x v="1"/>
    <x v="127"/>
  </r>
  <r>
    <x v="3"/>
    <n v="1185732"/>
    <x v="265"/>
    <x v="2"/>
    <x v="21"/>
    <x v="25"/>
    <x v="0"/>
    <n v="27"/>
    <x v="151"/>
    <x v="3216"/>
    <n v="2647.0800000000004"/>
    <n v="0.43000000000000005"/>
    <x v="1"/>
    <x v="118"/>
  </r>
  <r>
    <x v="3"/>
    <n v="1185732"/>
    <x v="265"/>
    <x v="2"/>
    <x v="21"/>
    <x v="25"/>
    <x v="1"/>
    <n v="22"/>
    <x v="209"/>
    <x v="1556"/>
    <n v="1182.72"/>
    <n v="0.42"/>
    <x v="1"/>
    <x v="170"/>
  </r>
  <r>
    <x v="3"/>
    <n v="1185732"/>
    <x v="265"/>
    <x v="2"/>
    <x v="21"/>
    <x v="25"/>
    <x v="2"/>
    <n v="19"/>
    <x v="245"/>
    <x v="3217"/>
    <n v="786.98"/>
    <n v="0.38"/>
    <x v="1"/>
    <x v="131"/>
  </r>
  <r>
    <x v="3"/>
    <n v="1185732"/>
    <x v="265"/>
    <x v="2"/>
    <x v="21"/>
    <x v="25"/>
    <x v="3"/>
    <n v="19"/>
    <x v="198"/>
    <x v="1016"/>
    <n v="767.98000000000013"/>
    <n v="0.43000000000000005"/>
    <x v="1"/>
    <x v="131"/>
  </r>
  <r>
    <x v="3"/>
    <n v="1185732"/>
    <x v="265"/>
    <x v="2"/>
    <x v="21"/>
    <x v="25"/>
    <x v="4"/>
    <n v="29"/>
    <x v="228"/>
    <x v="3218"/>
    <n v="1096.2"/>
    <n v="0.42"/>
    <x v="1"/>
    <x v="116"/>
  </r>
  <r>
    <x v="3"/>
    <n v="1185732"/>
    <x v="265"/>
    <x v="2"/>
    <x v="21"/>
    <x v="25"/>
    <x v="5"/>
    <n v="32"/>
    <x v="209"/>
    <x v="1062"/>
    <n v="2334.7200000000003"/>
    <n v="0.57000000000000006"/>
    <x v="1"/>
    <x v="114"/>
  </r>
  <r>
    <x v="3"/>
    <n v="1185732"/>
    <x v="295"/>
    <x v="2"/>
    <x v="21"/>
    <x v="25"/>
    <x v="0"/>
    <n v="21"/>
    <x v="159"/>
    <x v="1716"/>
    <n v="1878.2400000000002"/>
    <n v="0.43000000000000005"/>
    <x v="1"/>
    <x v="168"/>
  </r>
  <r>
    <x v="3"/>
    <n v="1185732"/>
    <x v="295"/>
    <x v="2"/>
    <x v="21"/>
    <x v="25"/>
    <x v="1"/>
    <n v="18"/>
    <x v="348"/>
    <x v="1463"/>
    <n v="950.4"/>
    <n v="0.39999999999999997"/>
    <x v="1"/>
    <x v="129"/>
  </r>
  <r>
    <x v="3"/>
    <n v="1185732"/>
    <x v="295"/>
    <x v="2"/>
    <x v="21"/>
    <x v="25"/>
    <x v="2"/>
    <n v="13"/>
    <x v="209"/>
    <x v="2735"/>
    <n v="615.67999999999995"/>
    <n v="0.37"/>
    <x v="1"/>
    <x v="169"/>
  </r>
  <r>
    <x v="3"/>
    <n v="1185732"/>
    <x v="295"/>
    <x v="2"/>
    <x v="21"/>
    <x v="25"/>
    <x v="3"/>
    <n v="13"/>
    <x v="348"/>
    <x v="2819"/>
    <n v="737.88000000000011"/>
    <n v="0.43000000000000005"/>
    <x v="1"/>
    <x v="169"/>
  </r>
  <r>
    <x v="3"/>
    <n v="1185732"/>
    <x v="295"/>
    <x v="2"/>
    <x v="21"/>
    <x v="25"/>
    <x v="4"/>
    <n v="24"/>
    <x v="348"/>
    <x v="2094"/>
    <n v="1172.1600000000001"/>
    <n v="0.37"/>
    <x v="1"/>
    <x v="110"/>
  </r>
  <r>
    <x v="3"/>
    <n v="1185732"/>
    <x v="295"/>
    <x v="2"/>
    <x v="21"/>
    <x v="25"/>
    <x v="5"/>
    <n v="32"/>
    <x v="330"/>
    <x v="1160"/>
    <n v="3283.2000000000003"/>
    <n v="0.54"/>
    <x v="1"/>
    <x v="114"/>
  </r>
  <r>
    <x v="3"/>
    <n v="1185732"/>
    <x v="324"/>
    <x v="2"/>
    <x v="21"/>
    <x v="25"/>
    <x v="0"/>
    <n v="28"/>
    <x v="154"/>
    <x v="1367"/>
    <n v="2985.9200000000005"/>
    <n v="0.43000000000000005"/>
    <x v="1"/>
    <x v="128"/>
  </r>
  <r>
    <x v="3"/>
    <n v="1185732"/>
    <x v="324"/>
    <x v="2"/>
    <x v="21"/>
    <x v="25"/>
    <x v="1"/>
    <n v="20"/>
    <x v="131"/>
    <x v="2236"/>
    <n v="1419.6"/>
    <n v="0.38999999999999996"/>
    <x v="1"/>
    <x v="127"/>
  </r>
  <r>
    <x v="3"/>
    <n v="1185732"/>
    <x v="324"/>
    <x v="2"/>
    <x v="21"/>
    <x v="25"/>
    <x v="2"/>
    <n v="19"/>
    <x v="350"/>
    <x v="3219"/>
    <n v="1163.3699999999999"/>
    <n v="0.38999999999999996"/>
    <x v="1"/>
    <x v="131"/>
  </r>
  <r>
    <x v="3"/>
    <n v="1185732"/>
    <x v="324"/>
    <x v="2"/>
    <x v="21"/>
    <x v="25"/>
    <x v="3"/>
    <n v="16"/>
    <x v="209"/>
    <x v="3220"/>
    <n v="962.56000000000006"/>
    <n v="0.47000000000000003"/>
    <x v="1"/>
    <x v="173"/>
  </r>
  <r>
    <x v="3"/>
    <n v="1185732"/>
    <x v="324"/>
    <x v="2"/>
    <x v="21"/>
    <x v="25"/>
    <x v="4"/>
    <n v="28"/>
    <x v="150"/>
    <x v="3221"/>
    <n v="1489.6"/>
    <n v="0.38"/>
    <x v="1"/>
    <x v="128"/>
  </r>
  <r>
    <x v="3"/>
    <n v="1185732"/>
    <x v="324"/>
    <x v="2"/>
    <x v="21"/>
    <x v="25"/>
    <x v="5"/>
    <n v="32"/>
    <x v="322"/>
    <x v="1290"/>
    <n v="3590.4"/>
    <n v="0.55000000000000004"/>
    <x v="1"/>
    <x v="114"/>
  </r>
  <r>
    <x v="3"/>
    <n v="1185732"/>
    <x v="356"/>
    <x v="2"/>
    <x v="21"/>
    <x v="25"/>
    <x v="0"/>
    <n v="27"/>
    <x v="154"/>
    <x v="1348"/>
    <n v="3147.1200000000003"/>
    <n v="0.47000000000000003"/>
    <x v="1"/>
    <x v="118"/>
  </r>
  <r>
    <x v="3"/>
    <n v="1185732"/>
    <x v="356"/>
    <x v="2"/>
    <x v="21"/>
    <x v="25"/>
    <x v="1"/>
    <n v="28"/>
    <x v="289"/>
    <x v="3222"/>
    <n v="2105.04"/>
    <n v="0.42"/>
    <x v="1"/>
    <x v="128"/>
  </r>
  <r>
    <x v="3"/>
    <n v="1185732"/>
    <x v="356"/>
    <x v="2"/>
    <x v="21"/>
    <x v="25"/>
    <x v="2"/>
    <n v="23"/>
    <x v="174"/>
    <x v="2370"/>
    <n v="1489.9399999999998"/>
    <n v="0.41"/>
    <x v="1"/>
    <x v="113"/>
  </r>
  <r>
    <x v="3"/>
    <n v="1185732"/>
    <x v="356"/>
    <x v="2"/>
    <x v="21"/>
    <x v="25"/>
    <x v="3"/>
    <n v="14"/>
    <x v="168"/>
    <x v="2746"/>
    <n v="815.92000000000007"/>
    <n v="0.47000000000000003"/>
    <x v="1"/>
    <x v="146"/>
  </r>
  <r>
    <x v="3"/>
    <n v="1185732"/>
    <x v="356"/>
    <x v="2"/>
    <x v="21"/>
    <x v="25"/>
    <x v="4"/>
    <n v="23"/>
    <x v="245"/>
    <x v="2439"/>
    <n v="977.7299999999999"/>
    <n v="0.38999999999999996"/>
    <x v="1"/>
    <x v="113"/>
  </r>
  <r>
    <x v="3"/>
    <n v="1185732"/>
    <x v="356"/>
    <x v="2"/>
    <x v="21"/>
    <x v="25"/>
    <x v="5"/>
    <n v="27"/>
    <x v="328"/>
    <x v="1302"/>
    <n v="2831.76"/>
    <n v="0.57000000000000006"/>
    <x v="1"/>
    <x v="118"/>
  </r>
  <r>
    <x v="3"/>
    <n v="1185732"/>
    <x v="388"/>
    <x v="2"/>
    <x v="21"/>
    <x v="25"/>
    <x v="0"/>
    <n v="23"/>
    <x v="151"/>
    <x v="2404"/>
    <n v="2359.8000000000002"/>
    <n v="0.45"/>
    <x v="1"/>
    <x v="113"/>
  </r>
  <r>
    <x v="3"/>
    <n v="1185732"/>
    <x v="388"/>
    <x v="2"/>
    <x v="21"/>
    <x v="25"/>
    <x v="1"/>
    <n v="19"/>
    <x v="174"/>
    <x v="3071"/>
    <n v="1140.76"/>
    <n v="0.38"/>
    <x v="1"/>
    <x v="131"/>
  </r>
  <r>
    <x v="3"/>
    <n v="1185732"/>
    <x v="388"/>
    <x v="2"/>
    <x v="21"/>
    <x v="25"/>
    <x v="2"/>
    <n v="7"/>
    <x v="193"/>
    <x v="3223"/>
    <n v="308.7"/>
    <n v="0.42"/>
    <x v="1"/>
    <x v="175"/>
  </r>
  <r>
    <x v="3"/>
    <n v="1185732"/>
    <x v="388"/>
    <x v="2"/>
    <x v="21"/>
    <x v="25"/>
    <x v="3"/>
    <n v="7"/>
    <x v="215"/>
    <x v="3224"/>
    <n v="357.42"/>
    <n v="0.46"/>
    <x v="1"/>
    <x v="175"/>
  </r>
  <r>
    <x v="3"/>
    <n v="1185732"/>
    <x v="388"/>
    <x v="2"/>
    <x v="21"/>
    <x v="25"/>
    <x v="4"/>
    <n v="16"/>
    <x v="351"/>
    <x v="2628"/>
    <n v="747.83999999999992"/>
    <n v="0.41"/>
    <x v="1"/>
    <x v="173"/>
  </r>
  <r>
    <x v="3"/>
    <n v="1185732"/>
    <x v="388"/>
    <x v="2"/>
    <x v="21"/>
    <x v="25"/>
    <x v="5"/>
    <n v="18"/>
    <x v="348"/>
    <x v="1463"/>
    <n v="1354.3200000000002"/>
    <n v="0.57000000000000006"/>
    <x v="1"/>
    <x v="129"/>
  </r>
  <r>
    <x v="3"/>
    <n v="1185732"/>
    <x v="417"/>
    <x v="2"/>
    <x v="21"/>
    <x v="25"/>
    <x v="0"/>
    <n v="24"/>
    <x v="338"/>
    <x v="3225"/>
    <n v="2267.2800000000002"/>
    <n v="0.47000000000000003"/>
    <x v="1"/>
    <x v="110"/>
  </r>
  <r>
    <x v="3"/>
    <n v="1185732"/>
    <x v="417"/>
    <x v="2"/>
    <x v="21"/>
    <x v="25"/>
    <x v="1"/>
    <n v="14"/>
    <x v="348"/>
    <x v="1041"/>
    <n v="739.19999999999993"/>
    <n v="0.39999999999999997"/>
    <x v="1"/>
    <x v="146"/>
  </r>
  <r>
    <x v="3"/>
    <n v="1185732"/>
    <x v="417"/>
    <x v="2"/>
    <x v="21"/>
    <x v="25"/>
    <x v="2"/>
    <n v="13"/>
    <x v="228"/>
    <x v="2489"/>
    <n v="479.7"/>
    <n v="0.41"/>
    <x v="1"/>
    <x v="169"/>
  </r>
  <r>
    <x v="3"/>
    <n v="1185732"/>
    <x v="417"/>
    <x v="2"/>
    <x v="21"/>
    <x v="25"/>
    <x v="3"/>
    <n v="13"/>
    <x v="198"/>
    <x v="3226"/>
    <n v="562.12"/>
    <n v="0.46"/>
    <x v="1"/>
    <x v="169"/>
  </r>
  <r>
    <x v="3"/>
    <n v="1185732"/>
    <x v="417"/>
    <x v="2"/>
    <x v="21"/>
    <x v="25"/>
    <x v="4"/>
    <n v="20"/>
    <x v="211"/>
    <x v="3227"/>
    <n v="662.99999999999989"/>
    <n v="0.38999999999999996"/>
    <x v="1"/>
    <x v="127"/>
  </r>
  <r>
    <x v="3"/>
    <n v="1185732"/>
    <x v="417"/>
    <x v="2"/>
    <x v="21"/>
    <x v="25"/>
    <x v="5"/>
    <n v="25"/>
    <x v="150"/>
    <x v="2795"/>
    <n v="1890.0000000000002"/>
    <n v="0.54"/>
    <x v="1"/>
    <x v="130"/>
  </r>
  <r>
    <x v="3"/>
    <n v="1185732"/>
    <x v="448"/>
    <x v="2"/>
    <x v="21"/>
    <x v="25"/>
    <x v="0"/>
    <n v="22"/>
    <x v="241"/>
    <x v="3228"/>
    <n v="1560.9"/>
    <n v="0.43000000000000005"/>
    <x v="1"/>
    <x v="170"/>
  </r>
  <r>
    <x v="3"/>
    <n v="1185732"/>
    <x v="448"/>
    <x v="2"/>
    <x v="21"/>
    <x v="25"/>
    <x v="1"/>
    <n v="14"/>
    <x v="224"/>
    <x v="2684"/>
    <n v="742.56"/>
    <n v="0.38999999999999996"/>
    <x v="1"/>
    <x v="146"/>
  </r>
  <r>
    <x v="3"/>
    <n v="1185732"/>
    <x v="448"/>
    <x v="2"/>
    <x v="21"/>
    <x v="25"/>
    <x v="2"/>
    <n v="14"/>
    <x v="336"/>
    <x v="3229"/>
    <n v="629.16"/>
    <n v="0.42"/>
    <x v="1"/>
    <x v="146"/>
  </r>
  <r>
    <x v="3"/>
    <n v="1185732"/>
    <x v="448"/>
    <x v="2"/>
    <x v="21"/>
    <x v="25"/>
    <x v="3"/>
    <n v="15"/>
    <x v="168"/>
    <x v="3230"/>
    <n v="781.2"/>
    <n v="0.42000000000000004"/>
    <x v="1"/>
    <x v="148"/>
  </r>
  <r>
    <x v="3"/>
    <n v="1185732"/>
    <x v="448"/>
    <x v="2"/>
    <x v="21"/>
    <x v="25"/>
    <x v="4"/>
    <n v="28"/>
    <x v="248"/>
    <x v="1032"/>
    <n v="1308.72"/>
    <n v="0.38"/>
    <x v="1"/>
    <x v="128"/>
  </r>
  <r>
    <x v="3"/>
    <n v="1185732"/>
    <x v="448"/>
    <x v="2"/>
    <x v="21"/>
    <x v="25"/>
    <x v="5"/>
    <n v="35"/>
    <x v="174"/>
    <x v="3231"/>
    <n v="3041.5000000000005"/>
    <n v="0.55000000000000004"/>
    <x v="1"/>
    <x v="164"/>
  </r>
  <r>
    <x v="3"/>
    <n v="1185732"/>
    <x v="477"/>
    <x v="2"/>
    <x v="21"/>
    <x v="25"/>
    <x v="0"/>
    <n v="29"/>
    <x v="108"/>
    <x v="2077"/>
    <n v="3081.54"/>
    <n v="0.46"/>
    <x v="1"/>
    <x v="116"/>
  </r>
  <r>
    <x v="3"/>
    <n v="1185732"/>
    <x v="477"/>
    <x v="2"/>
    <x v="21"/>
    <x v="25"/>
    <x v="1"/>
    <n v="22"/>
    <x v="84"/>
    <x v="2142"/>
    <n v="1570.8"/>
    <n v="0.42"/>
    <x v="1"/>
    <x v="170"/>
  </r>
  <r>
    <x v="3"/>
    <n v="1185732"/>
    <x v="477"/>
    <x v="2"/>
    <x v="21"/>
    <x v="25"/>
    <x v="2"/>
    <n v="20"/>
    <x v="269"/>
    <x v="2167"/>
    <n v="1132.2"/>
    <n v="0.37"/>
    <x v="1"/>
    <x v="127"/>
  </r>
  <r>
    <x v="3"/>
    <n v="1185732"/>
    <x v="477"/>
    <x v="2"/>
    <x v="21"/>
    <x v="25"/>
    <x v="3"/>
    <n v="22"/>
    <x v="224"/>
    <x v="1128"/>
    <n v="1256.6400000000001"/>
    <n v="0.42000000000000004"/>
    <x v="1"/>
    <x v="170"/>
  </r>
  <r>
    <x v="3"/>
    <n v="1185732"/>
    <x v="477"/>
    <x v="2"/>
    <x v="21"/>
    <x v="25"/>
    <x v="4"/>
    <n v="27"/>
    <x v="168"/>
    <x v="3232"/>
    <n v="1372.6799999999998"/>
    <n v="0.41"/>
    <x v="1"/>
    <x v="118"/>
  </r>
  <r>
    <x v="3"/>
    <n v="1185732"/>
    <x v="477"/>
    <x v="2"/>
    <x v="21"/>
    <x v="25"/>
    <x v="5"/>
    <n v="29"/>
    <x v="84"/>
    <x v="2009"/>
    <n v="2563.6"/>
    <n v="0.52"/>
    <x v="1"/>
    <x v="116"/>
  </r>
  <r>
    <x v="3"/>
    <n v="1128299"/>
    <x v="188"/>
    <x v="2"/>
    <x v="21"/>
    <x v="25"/>
    <x v="0"/>
    <n v="24"/>
    <x v="245"/>
    <x v="3233"/>
    <n v="967.92"/>
    <n v="0.37"/>
    <x v="1"/>
    <x v="110"/>
  </r>
  <r>
    <x v="3"/>
    <n v="1128299"/>
    <x v="188"/>
    <x v="2"/>
    <x v="21"/>
    <x v="25"/>
    <x v="1"/>
    <n v="29"/>
    <x v="248"/>
    <x v="2020"/>
    <n v="1426.8"/>
    <n v="0.39999999999999997"/>
    <x v="1"/>
    <x v="116"/>
  </r>
  <r>
    <x v="3"/>
    <n v="1128299"/>
    <x v="188"/>
    <x v="2"/>
    <x v="21"/>
    <x v="25"/>
    <x v="2"/>
    <n v="31"/>
    <x v="193"/>
    <x v="3234"/>
    <n v="1269.4499999999998"/>
    <n v="0.38999999999999996"/>
    <x v="1"/>
    <x v="165"/>
  </r>
  <r>
    <x v="3"/>
    <n v="1128299"/>
    <x v="188"/>
    <x v="2"/>
    <x v="21"/>
    <x v="25"/>
    <x v="3"/>
    <n v="30"/>
    <x v="181"/>
    <x v="3235"/>
    <n v="775.2"/>
    <n v="0.38"/>
    <x v="1"/>
    <x v="167"/>
  </r>
  <r>
    <x v="3"/>
    <n v="1128299"/>
    <x v="188"/>
    <x v="2"/>
    <x v="21"/>
    <x v="25"/>
    <x v="4"/>
    <n v="35"/>
    <x v="206"/>
    <x v="3236"/>
    <n v="853.30000000000007"/>
    <n v="0.46"/>
    <x v="1"/>
    <x v="164"/>
  </r>
  <r>
    <x v="3"/>
    <n v="1128299"/>
    <x v="188"/>
    <x v="2"/>
    <x v="21"/>
    <x v="25"/>
    <x v="5"/>
    <n v="28"/>
    <x v="348"/>
    <x v="1683"/>
    <n v="1256.6399999999999"/>
    <n v="0.33999999999999997"/>
    <x v="1"/>
    <x v="128"/>
  </r>
  <r>
    <x v="3"/>
    <n v="1128299"/>
    <x v="698"/>
    <x v="2"/>
    <x v="21"/>
    <x v="25"/>
    <x v="0"/>
    <n v="22"/>
    <x v="269"/>
    <x v="2861"/>
    <n v="1380.06"/>
    <n v="0.41"/>
    <x v="1"/>
    <x v="170"/>
  </r>
  <r>
    <x v="3"/>
    <n v="1128299"/>
    <x v="698"/>
    <x v="2"/>
    <x v="21"/>
    <x v="25"/>
    <x v="1"/>
    <n v="29"/>
    <x v="248"/>
    <x v="2020"/>
    <n v="1498.1399999999999"/>
    <n v="0.42"/>
    <x v="1"/>
    <x v="116"/>
  </r>
  <r>
    <x v="3"/>
    <n v="1128299"/>
    <x v="698"/>
    <x v="2"/>
    <x v="21"/>
    <x v="25"/>
    <x v="2"/>
    <n v="28"/>
    <x v="248"/>
    <x v="1032"/>
    <n v="1274.28"/>
    <n v="0.37"/>
    <x v="1"/>
    <x v="128"/>
  </r>
  <r>
    <x v="3"/>
    <n v="1128299"/>
    <x v="698"/>
    <x v="2"/>
    <x v="22"/>
    <x v="16"/>
    <x v="3"/>
    <n v="29"/>
    <x v="293"/>
    <x v="2528"/>
    <n v="760.95999999999992"/>
    <n v="0.41"/>
    <x v="1"/>
    <x v="116"/>
  </r>
  <r>
    <x v="3"/>
    <n v="1128299"/>
    <x v="698"/>
    <x v="2"/>
    <x v="22"/>
    <x v="16"/>
    <x v="4"/>
    <n v="32"/>
    <x v="352"/>
    <x v="3237"/>
    <n v="605.44000000000005"/>
    <n v="0.44"/>
    <x v="1"/>
    <x v="114"/>
  </r>
  <r>
    <x v="3"/>
    <n v="1128299"/>
    <x v="698"/>
    <x v="2"/>
    <x v="22"/>
    <x v="16"/>
    <x v="5"/>
    <n v="28"/>
    <x v="230"/>
    <x v="3238"/>
    <n v="960.4"/>
    <n v="0.35"/>
    <x v="1"/>
    <x v="128"/>
  </r>
  <r>
    <x v="3"/>
    <n v="1128299"/>
    <x v="228"/>
    <x v="2"/>
    <x v="22"/>
    <x v="16"/>
    <x v="0"/>
    <n v="28"/>
    <x v="231"/>
    <x v="1476"/>
    <n v="1601.6"/>
    <n v="0.39999999999999997"/>
    <x v="1"/>
    <x v="128"/>
  </r>
  <r>
    <x v="3"/>
    <n v="1128299"/>
    <x v="228"/>
    <x v="2"/>
    <x v="22"/>
    <x v="16"/>
    <x v="1"/>
    <n v="40"/>
    <x v="230"/>
    <x v="3221"/>
    <n v="1607.1999999999998"/>
    <n v="0.41"/>
    <x v="1"/>
    <x v="163"/>
  </r>
  <r>
    <x v="3"/>
    <n v="1128299"/>
    <x v="228"/>
    <x v="2"/>
    <x v="22"/>
    <x v="16"/>
    <x v="2"/>
    <n v="41"/>
    <x v="205"/>
    <x v="2626"/>
    <n v="1744.96"/>
    <n v="0.38"/>
    <x v="1"/>
    <x v="87"/>
  </r>
  <r>
    <x v="3"/>
    <n v="1128299"/>
    <x v="228"/>
    <x v="2"/>
    <x v="22"/>
    <x v="16"/>
    <x v="3"/>
    <n v="39"/>
    <x v="41"/>
    <x v="2071"/>
    <n v="1082.25"/>
    <n v="0.37"/>
    <x v="1"/>
    <x v="93"/>
  </r>
  <r>
    <x v="3"/>
    <n v="1128299"/>
    <x v="228"/>
    <x v="2"/>
    <x v="22"/>
    <x v="16"/>
    <x v="4"/>
    <n v="43"/>
    <x v="267"/>
    <x v="3077"/>
    <n v="567.6"/>
    <n v="0.44"/>
    <x v="1"/>
    <x v="94"/>
  </r>
  <r>
    <x v="3"/>
    <n v="1128299"/>
    <x v="228"/>
    <x v="2"/>
    <x v="22"/>
    <x v="16"/>
    <x v="5"/>
    <n v="40"/>
    <x v="228"/>
    <x v="1104"/>
    <n v="1260"/>
    <n v="0.35"/>
    <x v="1"/>
    <x v="163"/>
  </r>
  <r>
    <x v="3"/>
    <n v="1128299"/>
    <x v="247"/>
    <x v="2"/>
    <x v="22"/>
    <x v="16"/>
    <x v="0"/>
    <n v="44"/>
    <x v="339"/>
    <x v="1790"/>
    <n v="2848.5599999999995"/>
    <n v="0.38999999999999996"/>
    <x v="1"/>
    <x v="90"/>
  </r>
  <r>
    <x v="3"/>
    <n v="1128299"/>
    <x v="247"/>
    <x v="2"/>
    <x v="22"/>
    <x v="16"/>
    <x v="1"/>
    <n v="39"/>
    <x v="246"/>
    <x v="1944"/>
    <n v="1407.12"/>
    <n v="0.41"/>
    <x v="1"/>
    <x v="93"/>
  </r>
  <r>
    <x v="3"/>
    <n v="1128299"/>
    <x v="247"/>
    <x v="2"/>
    <x v="22"/>
    <x v="16"/>
    <x v="2"/>
    <n v="47"/>
    <x v="351"/>
    <x v="3239"/>
    <n v="2196.7799999999997"/>
    <n v="0.41"/>
    <x v="1"/>
    <x v="85"/>
  </r>
  <r>
    <x v="3"/>
    <n v="1128299"/>
    <x v="247"/>
    <x v="2"/>
    <x v="22"/>
    <x v="16"/>
    <x v="3"/>
    <n v="34"/>
    <x v="227"/>
    <x v="3076"/>
    <n v="880.6"/>
    <n v="0.37"/>
    <x v="1"/>
    <x v="111"/>
  </r>
  <r>
    <x v="3"/>
    <n v="1128299"/>
    <x v="247"/>
    <x v="2"/>
    <x v="22"/>
    <x v="16"/>
    <x v="4"/>
    <n v="36"/>
    <x v="203"/>
    <x v="1672"/>
    <n v="589.68000000000006"/>
    <n v="0.42000000000000004"/>
    <x v="1"/>
    <x v="86"/>
  </r>
  <r>
    <x v="3"/>
    <n v="1128299"/>
    <x v="247"/>
    <x v="2"/>
    <x v="22"/>
    <x v="16"/>
    <x v="5"/>
    <n v="49"/>
    <x v="228"/>
    <x v="1692"/>
    <n v="1499.3999999999999"/>
    <n v="0.33999999999999997"/>
    <x v="1"/>
    <x v="98"/>
  </r>
  <r>
    <x v="3"/>
    <n v="1128299"/>
    <x v="278"/>
    <x v="2"/>
    <x v="22"/>
    <x v="16"/>
    <x v="0"/>
    <n v="39"/>
    <x v="155"/>
    <x v="3117"/>
    <n v="2538.9"/>
    <n v="0.42"/>
    <x v="1"/>
    <x v="93"/>
  </r>
  <r>
    <x v="3"/>
    <n v="1128299"/>
    <x v="278"/>
    <x v="2"/>
    <x v="22"/>
    <x v="16"/>
    <x v="1"/>
    <n v="36"/>
    <x v="245"/>
    <x v="3240"/>
    <n v="1569.6"/>
    <n v="0.39999999999999997"/>
    <x v="1"/>
    <x v="86"/>
  </r>
  <r>
    <x v="3"/>
    <n v="1128299"/>
    <x v="278"/>
    <x v="2"/>
    <x v="22"/>
    <x v="16"/>
    <x v="2"/>
    <n v="39"/>
    <x v="164"/>
    <x v="1510"/>
    <n v="1809.9899999999998"/>
    <n v="0.38999999999999996"/>
    <x v="1"/>
    <x v="93"/>
  </r>
  <r>
    <x v="3"/>
    <n v="1128299"/>
    <x v="278"/>
    <x v="2"/>
    <x v="22"/>
    <x v="16"/>
    <x v="3"/>
    <n v="33"/>
    <x v="198"/>
    <x v="3079"/>
    <n v="1209.78"/>
    <n v="0.38999999999999996"/>
    <x v="1"/>
    <x v="112"/>
  </r>
  <r>
    <x v="3"/>
    <n v="1128299"/>
    <x v="278"/>
    <x v="2"/>
    <x v="22"/>
    <x v="16"/>
    <x v="4"/>
    <n v="33"/>
    <x v="208"/>
    <x v="3241"/>
    <n v="842.16"/>
    <n v="0.44"/>
    <x v="1"/>
    <x v="112"/>
  </r>
  <r>
    <x v="3"/>
    <n v="1128299"/>
    <x v="278"/>
    <x v="2"/>
    <x v="22"/>
    <x v="16"/>
    <x v="5"/>
    <n v="46"/>
    <x v="217"/>
    <x v="2004"/>
    <n v="2864.88"/>
    <n v="0.36"/>
    <x v="1"/>
    <x v="89"/>
  </r>
  <r>
    <x v="3"/>
    <n v="1128299"/>
    <x v="308"/>
    <x v="2"/>
    <x v="22"/>
    <x v="16"/>
    <x v="0"/>
    <n v="43"/>
    <x v="142"/>
    <x v="946"/>
    <n v="3921.6"/>
    <n v="0.38"/>
    <x v="1"/>
    <x v="94"/>
  </r>
  <r>
    <x v="3"/>
    <n v="1128299"/>
    <x v="308"/>
    <x v="2"/>
    <x v="22"/>
    <x v="16"/>
    <x v="1"/>
    <n v="47"/>
    <x v="158"/>
    <x v="3242"/>
    <n v="3892.54"/>
    <n v="0.41"/>
    <x v="1"/>
    <x v="85"/>
  </r>
  <r>
    <x v="3"/>
    <n v="1128299"/>
    <x v="308"/>
    <x v="2"/>
    <x v="22"/>
    <x v="16"/>
    <x v="2"/>
    <n v="53"/>
    <x v="159"/>
    <x v="1092"/>
    <n v="4299.3599999999997"/>
    <n v="0.38999999999999996"/>
    <x v="1"/>
    <x v="102"/>
  </r>
  <r>
    <x v="3"/>
    <n v="1128299"/>
    <x v="308"/>
    <x v="2"/>
    <x v="22"/>
    <x v="16"/>
    <x v="3"/>
    <n v="62"/>
    <x v="289"/>
    <x v="3243"/>
    <n v="4550.1799999999994"/>
    <n v="0.41"/>
    <x v="1"/>
    <x v="104"/>
  </r>
  <r>
    <x v="3"/>
    <n v="1128299"/>
    <x v="308"/>
    <x v="2"/>
    <x v="22"/>
    <x v="16"/>
    <x v="4"/>
    <n v="67"/>
    <x v="150"/>
    <x v="3244"/>
    <n v="4314.8"/>
    <n v="0.46"/>
    <x v="1"/>
    <x v="125"/>
  </r>
  <r>
    <x v="3"/>
    <n v="1128299"/>
    <x v="308"/>
    <x v="2"/>
    <x v="22"/>
    <x v="16"/>
    <x v="5"/>
    <n v="74"/>
    <x v="108"/>
    <x v="903"/>
    <n v="5641.0199999999995"/>
    <n v="0.32999999999999996"/>
    <x v="1"/>
    <x v="135"/>
  </r>
  <r>
    <x v="3"/>
    <n v="1128299"/>
    <x v="337"/>
    <x v="2"/>
    <x v="22"/>
    <x v="16"/>
    <x v="0"/>
    <n v="60"/>
    <x v="327"/>
    <x v="3245"/>
    <n v="7509.5999999999995"/>
    <n v="0.42"/>
    <x v="1"/>
    <x v="106"/>
  </r>
  <r>
    <x v="3"/>
    <n v="1128299"/>
    <x v="337"/>
    <x v="2"/>
    <x v="22"/>
    <x v="16"/>
    <x v="1"/>
    <n v="66"/>
    <x v="146"/>
    <x v="3172"/>
    <n v="5872.0199999999995"/>
    <n v="0.41"/>
    <x v="1"/>
    <x v="108"/>
  </r>
  <r>
    <x v="3"/>
    <n v="1128299"/>
    <x v="337"/>
    <x v="2"/>
    <x v="22"/>
    <x v="16"/>
    <x v="2"/>
    <n v="66"/>
    <x v="166"/>
    <x v="3246"/>
    <n v="6126.12"/>
    <n v="0.42"/>
    <x v="1"/>
    <x v="108"/>
  </r>
  <r>
    <x v="3"/>
    <n v="1128299"/>
    <x v="337"/>
    <x v="2"/>
    <x v="22"/>
    <x v="16"/>
    <x v="3"/>
    <n v="61"/>
    <x v="347"/>
    <x v="3247"/>
    <n v="4276.71"/>
    <n v="0.41"/>
    <x v="1"/>
    <x v="103"/>
  </r>
  <r>
    <x v="3"/>
    <n v="1128299"/>
    <x v="337"/>
    <x v="2"/>
    <x v="22"/>
    <x v="16"/>
    <x v="4"/>
    <n v="68"/>
    <x v="334"/>
    <x v="2993"/>
    <n v="6193.4400000000005"/>
    <n v="0.46"/>
    <x v="1"/>
    <x v="105"/>
  </r>
  <r>
    <x v="3"/>
    <n v="1128299"/>
    <x v="337"/>
    <x v="2"/>
    <x v="22"/>
    <x v="16"/>
    <x v="5"/>
    <n v="78"/>
    <x v="322"/>
    <x v="2917"/>
    <n v="5569.2"/>
    <n v="0.35"/>
    <x v="1"/>
    <x v="133"/>
  </r>
  <r>
    <x v="3"/>
    <n v="1128299"/>
    <x v="369"/>
    <x v="2"/>
    <x v="22"/>
    <x v="16"/>
    <x v="0"/>
    <n v="69"/>
    <x v="254"/>
    <x v="3248"/>
    <n v="6535.68"/>
    <n v="0.37"/>
    <x v="1"/>
    <x v="122"/>
  </r>
  <r>
    <x v="3"/>
    <n v="1128299"/>
    <x v="369"/>
    <x v="2"/>
    <x v="22"/>
    <x v="16"/>
    <x v="1"/>
    <n v="62"/>
    <x v="254"/>
    <x v="1374"/>
    <n v="6666.24"/>
    <n v="0.42"/>
    <x v="1"/>
    <x v="104"/>
  </r>
  <r>
    <x v="3"/>
    <n v="1128299"/>
    <x v="369"/>
    <x v="2"/>
    <x v="22"/>
    <x v="16"/>
    <x v="2"/>
    <n v="50"/>
    <x v="102"/>
    <x v="1381"/>
    <n v="4300"/>
    <n v="0.39999999999999997"/>
    <x v="1"/>
    <x v="100"/>
  </r>
  <r>
    <x v="3"/>
    <n v="1128299"/>
    <x v="369"/>
    <x v="2"/>
    <x v="22"/>
    <x v="16"/>
    <x v="3"/>
    <n v="50"/>
    <x v="209"/>
    <x v="2720"/>
    <n v="2432"/>
    <n v="0.38"/>
    <x v="1"/>
    <x v="100"/>
  </r>
  <r>
    <x v="3"/>
    <n v="1128299"/>
    <x v="369"/>
    <x v="2"/>
    <x v="22"/>
    <x v="16"/>
    <x v="4"/>
    <n v="53"/>
    <x v="224"/>
    <x v="2868"/>
    <n v="3027.36"/>
    <n v="0.42000000000000004"/>
    <x v="1"/>
    <x v="102"/>
  </r>
  <r>
    <x v="3"/>
    <n v="1128299"/>
    <x v="369"/>
    <x v="2"/>
    <x v="22"/>
    <x v="16"/>
    <x v="5"/>
    <n v="53"/>
    <x v="246"/>
    <x v="1432"/>
    <n v="1725.68"/>
    <n v="0.37"/>
    <x v="1"/>
    <x v="102"/>
  </r>
  <r>
    <x v="3"/>
    <n v="1128299"/>
    <x v="401"/>
    <x v="2"/>
    <x v="22"/>
    <x v="16"/>
    <x v="0"/>
    <n v="34"/>
    <x v="197"/>
    <x v="3249"/>
    <n v="1874.42"/>
    <n v="0.37"/>
    <x v="1"/>
    <x v="111"/>
  </r>
  <r>
    <x v="3"/>
    <n v="1128299"/>
    <x v="401"/>
    <x v="2"/>
    <x v="22"/>
    <x v="16"/>
    <x v="1"/>
    <n v="43"/>
    <x v="174"/>
    <x v="2000"/>
    <n v="2581.7200000000003"/>
    <n v="0.38"/>
    <x v="1"/>
    <x v="94"/>
  </r>
  <r>
    <x v="3"/>
    <n v="1128299"/>
    <x v="401"/>
    <x v="2"/>
    <x v="22"/>
    <x v="16"/>
    <x v="2"/>
    <n v="39"/>
    <x v="170"/>
    <x v="2832"/>
    <n v="1359.54"/>
    <n v="0.42"/>
    <x v="1"/>
    <x v="93"/>
  </r>
  <r>
    <x v="3"/>
    <n v="1128299"/>
    <x v="401"/>
    <x v="2"/>
    <x v="22"/>
    <x v="16"/>
    <x v="3"/>
    <n v="38"/>
    <x v="345"/>
    <x v="3250"/>
    <n v="989.52"/>
    <n v="0.42"/>
    <x v="1"/>
    <x v="115"/>
  </r>
  <r>
    <x v="3"/>
    <n v="1128299"/>
    <x v="401"/>
    <x v="2"/>
    <x v="22"/>
    <x v="16"/>
    <x v="4"/>
    <n v="48"/>
    <x v="169"/>
    <x v="1683"/>
    <n v="1552.3200000000002"/>
    <n v="0.42000000000000004"/>
    <x v="1"/>
    <x v="92"/>
  </r>
  <r>
    <x v="3"/>
    <n v="1128299"/>
    <x v="401"/>
    <x v="2"/>
    <x v="22"/>
    <x v="16"/>
    <x v="5"/>
    <n v="36"/>
    <x v="211"/>
    <x v="2167"/>
    <n v="979.2"/>
    <n v="0.32"/>
    <x v="1"/>
    <x v="86"/>
  </r>
  <r>
    <x v="3"/>
    <n v="1128299"/>
    <x v="430"/>
    <x v="2"/>
    <x v="22"/>
    <x v="16"/>
    <x v="0"/>
    <n v="29"/>
    <x v="164"/>
    <x v="2203"/>
    <n v="1345.8899999999999"/>
    <n v="0.38999999999999996"/>
    <x v="1"/>
    <x v="116"/>
  </r>
  <r>
    <x v="3"/>
    <n v="1128299"/>
    <x v="430"/>
    <x v="2"/>
    <x v="22"/>
    <x v="16"/>
    <x v="1"/>
    <n v="37"/>
    <x v="289"/>
    <x v="3251"/>
    <n v="2516.7400000000002"/>
    <n v="0.38"/>
    <x v="1"/>
    <x v="117"/>
  </r>
  <r>
    <x v="3"/>
    <n v="1128299"/>
    <x v="430"/>
    <x v="2"/>
    <x v="22"/>
    <x v="16"/>
    <x v="2"/>
    <n v="37"/>
    <x v="245"/>
    <x v="3189"/>
    <n v="1492.21"/>
    <n v="0.37"/>
    <x v="1"/>
    <x v="117"/>
  </r>
  <r>
    <x v="3"/>
    <n v="1128299"/>
    <x v="430"/>
    <x v="2"/>
    <x v="22"/>
    <x v="16"/>
    <x v="3"/>
    <n v="34"/>
    <x v="351"/>
    <x v="1974"/>
    <n v="1511.6399999999999"/>
    <n v="0.38999999999999996"/>
    <x v="1"/>
    <x v="111"/>
  </r>
  <r>
    <x v="3"/>
    <n v="1128299"/>
    <x v="430"/>
    <x v="2"/>
    <x v="22"/>
    <x v="16"/>
    <x v="4"/>
    <n v="40"/>
    <x v="270"/>
    <x v="1753"/>
    <n v="1674"/>
    <n v="0.45"/>
    <x v="1"/>
    <x v="163"/>
  </r>
  <r>
    <x v="3"/>
    <n v="1128299"/>
    <x v="430"/>
    <x v="2"/>
    <x v="22"/>
    <x v="16"/>
    <x v="5"/>
    <n v="41"/>
    <x v="248"/>
    <x v="2697"/>
    <n v="1865.91"/>
    <n v="0.37"/>
    <x v="1"/>
    <x v="87"/>
  </r>
  <r>
    <x v="3"/>
    <n v="1128299"/>
    <x v="461"/>
    <x v="2"/>
    <x v="22"/>
    <x v="16"/>
    <x v="0"/>
    <n v="34"/>
    <x v="330"/>
    <x v="3252"/>
    <n v="2390.1999999999998"/>
    <n v="0.37"/>
    <x v="1"/>
    <x v="111"/>
  </r>
  <r>
    <x v="3"/>
    <n v="1128299"/>
    <x v="461"/>
    <x v="2"/>
    <x v="22"/>
    <x v="16"/>
    <x v="1"/>
    <n v="37"/>
    <x v="158"/>
    <x v="1763"/>
    <n v="2914.8599999999997"/>
    <n v="0.38999999999999996"/>
    <x v="1"/>
    <x v="117"/>
  </r>
  <r>
    <x v="3"/>
    <n v="1128299"/>
    <x v="461"/>
    <x v="2"/>
    <x v="22"/>
    <x v="16"/>
    <x v="2"/>
    <n v="32"/>
    <x v="152"/>
    <x v="2081"/>
    <n v="2042.8799999999999"/>
    <n v="0.42"/>
    <x v="1"/>
    <x v="114"/>
  </r>
  <r>
    <x v="3"/>
    <n v="1128299"/>
    <x v="461"/>
    <x v="2"/>
    <x v="22"/>
    <x v="16"/>
    <x v="3"/>
    <n v="39"/>
    <x v="197"/>
    <x v="2791"/>
    <n v="2382.5099999999998"/>
    <n v="0.41"/>
    <x v="1"/>
    <x v="93"/>
  </r>
  <r>
    <x v="3"/>
    <n v="1128299"/>
    <x v="461"/>
    <x v="2"/>
    <x v="22"/>
    <x v="16"/>
    <x v="4"/>
    <n v="50"/>
    <x v="57"/>
    <x v="3253"/>
    <n v="3335"/>
    <n v="0.46"/>
    <x v="1"/>
    <x v="100"/>
  </r>
  <r>
    <x v="3"/>
    <n v="1128299"/>
    <x v="461"/>
    <x v="2"/>
    <x v="22"/>
    <x v="16"/>
    <x v="5"/>
    <n v="53"/>
    <x v="241"/>
    <x v="2293"/>
    <n v="3235.65"/>
    <n v="0.37"/>
    <x v="1"/>
    <x v="102"/>
  </r>
  <r>
    <x v="3"/>
    <n v="1128299"/>
    <x v="490"/>
    <x v="2"/>
    <x v="22"/>
    <x v="16"/>
    <x v="0"/>
    <n v="51"/>
    <x v="37"/>
    <x v="2103"/>
    <n v="4819.5"/>
    <n v="0.42"/>
    <x v="1"/>
    <x v="109"/>
  </r>
  <r>
    <x v="3"/>
    <n v="1128299"/>
    <x v="490"/>
    <x v="2"/>
    <x v="22"/>
    <x v="16"/>
    <x v="1"/>
    <n v="56"/>
    <x v="148"/>
    <x v="1096"/>
    <n v="5219.2"/>
    <n v="0.39999999999999997"/>
    <x v="1"/>
    <x v="97"/>
  </r>
  <r>
    <x v="3"/>
    <n v="1128299"/>
    <x v="490"/>
    <x v="2"/>
    <x v="22"/>
    <x v="16"/>
    <x v="2"/>
    <n v="48"/>
    <x v="335"/>
    <x v="3254"/>
    <n v="3798.24"/>
    <n v="0.41"/>
    <x v="1"/>
    <x v="92"/>
  </r>
  <r>
    <x v="3"/>
    <n v="1128299"/>
    <x v="490"/>
    <x v="2"/>
    <x v="22"/>
    <x v="16"/>
    <x v="3"/>
    <n v="53"/>
    <x v="241"/>
    <x v="2293"/>
    <n v="3410.5499999999997"/>
    <n v="0.38999999999999996"/>
    <x v="1"/>
    <x v="102"/>
  </r>
  <r>
    <x v="3"/>
    <n v="1128299"/>
    <x v="490"/>
    <x v="2"/>
    <x v="22"/>
    <x v="16"/>
    <x v="4"/>
    <n v="54"/>
    <x v="350"/>
    <x v="2894"/>
    <n v="3984.6600000000003"/>
    <n v="0.47000000000000003"/>
    <x v="1"/>
    <x v="99"/>
  </r>
  <r>
    <x v="3"/>
    <n v="1128299"/>
    <x v="490"/>
    <x v="2"/>
    <x v="22"/>
    <x v="16"/>
    <x v="5"/>
    <n v="55"/>
    <x v="338"/>
    <x v="2127"/>
    <n v="3758.7"/>
    <n v="0.33999999999999997"/>
    <x v="1"/>
    <x v="88"/>
  </r>
  <r>
    <x v="3"/>
    <n v="1128299"/>
    <x v="181"/>
    <x v="2"/>
    <x v="22"/>
    <x v="16"/>
    <x v="0"/>
    <n v="28"/>
    <x v="196"/>
    <x v="1597"/>
    <n v="1411.2"/>
    <n v="0.42"/>
    <x v="1"/>
    <x v="128"/>
  </r>
  <r>
    <x v="3"/>
    <n v="1128299"/>
    <x v="181"/>
    <x v="2"/>
    <x v="22"/>
    <x v="16"/>
    <x v="1"/>
    <n v="31"/>
    <x v="168"/>
    <x v="3255"/>
    <n v="1691.36"/>
    <n v="0.43999999999999995"/>
    <x v="1"/>
    <x v="165"/>
  </r>
  <r>
    <x v="3"/>
    <n v="1128299"/>
    <x v="181"/>
    <x v="2"/>
    <x v="22"/>
    <x v="16"/>
    <x v="2"/>
    <n v="33"/>
    <x v="209"/>
    <x v="1529"/>
    <n v="1816.3199999999997"/>
    <n v="0.42999999999999994"/>
    <x v="1"/>
    <x v="112"/>
  </r>
  <r>
    <x v="3"/>
    <n v="1128299"/>
    <x v="181"/>
    <x v="2"/>
    <x v="22"/>
    <x v="16"/>
    <x v="3"/>
    <n v="34"/>
    <x v="252"/>
    <x v="2468"/>
    <n v="1219.9199999999998"/>
    <n v="0.45999999999999996"/>
    <x v="1"/>
    <x v="111"/>
  </r>
  <r>
    <x v="3"/>
    <n v="1128299"/>
    <x v="181"/>
    <x v="2"/>
    <x v="22"/>
    <x v="16"/>
    <x v="4"/>
    <n v="33"/>
    <x v="181"/>
    <x v="1152"/>
    <n v="1144.44"/>
    <n v="0.51"/>
    <x v="1"/>
    <x v="112"/>
  </r>
  <r>
    <x v="3"/>
    <n v="1128299"/>
    <x v="181"/>
    <x v="2"/>
    <x v="22"/>
    <x v="16"/>
    <x v="5"/>
    <n v="34"/>
    <x v="150"/>
    <x v="1686"/>
    <n v="1903.9999999999998"/>
    <n v="0.39999999999999997"/>
    <x v="1"/>
    <x v="111"/>
  </r>
  <r>
    <x v="3"/>
    <n v="1128299"/>
    <x v="212"/>
    <x v="2"/>
    <x v="22"/>
    <x v="16"/>
    <x v="0"/>
    <n v="24"/>
    <x v="36"/>
    <x v="1077"/>
    <n v="1889.9999999999998"/>
    <n v="0.44999999999999996"/>
    <x v="1"/>
    <x v="110"/>
  </r>
  <r>
    <x v="3"/>
    <n v="1128299"/>
    <x v="212"/>
    <x v="2"/>
    <x v="22"/>
    <x v="16"/>
    <x v="1"/>
    <n v="31"/>
    <x v="168"/>
    <x v="3255"/>
    <n v="1652.9199999999998"/>
    <n v="0.42999999999999994"/>
    <x v="1"/>
    <x v="165"/>
  </r>
  <r>
    <x v="3"/>
    <n v="1128299"/>
    <x v="212"/>
    <x v="2"/>
    <x v="22"/>
    <x v="16"/>
    <x v="2"/>
    <n v="34"/>
    <x v="348"/>
    <x v="1772"/>
    <n v="1929.8399999999997"/>
    <n v="0.42999999999999994"/>
    <x v="1"/>
    <x v="111"/>
  </r>
  <r>
    <x v="3"/>
    <n v="1128299"/>
    <x v="212"/>
    <x v="1"/>
    <x v="23"/>
    <x v="26"/>
    <x v="3"/>
    <n v="33"/>
    <x v="41"/>
    <x v="3256"/>
    <n v="1163.25"/>
    <n v="0.47"/>
    <x v="1"/>
    <x v="112"/>
  </r>
  <r>
    <x v="3"/>
    <n v="1128299"/>
    <x v="212"/>
    <x v="1"/>
    <x v="23"/>
    <x v="26"/>
    <x v="4"/>
    <n v="33"/>
    <x v="206"/>
    <x v="3062"/>
    <n v="822.03000000000009"/>
    <n v="0.47000000000000003"/>
    <x v="1"/>
    <x v="112"/>
  </r>
  <r>
    <x v="3"/>
    <n v="1128299"/>
    <x v="212"/>
    <x v="1"/>
    <x v="23"/>
    <x v="26"/>
    <x v="5"/>
    <n v="32"/>
    <x v="165"/>
    <x v="3257"/>
    <n v="1551.04"/>
    <n v="0.37"/>
    <x v="1"/>
    <x v="114"/>
  </r>
  <r>
    <x v="3"/>
    <n v="1128299"/>
    <x v="221"/>
    <x v="1"/>
    <x v="23"/>
    <x v="26"/>
    <x v="0"/>
    <n v="29"/>
    <x v="289"/>
    <x v="3129"/>
    <n v="2387.8599999999997"/>
    <n v="0.45999999999999996"/>
    <x v="1"/>
    <x v="116"/>
  </r>
  <r>
    <x v="3"/>
    <n v="1128299"/>
    <x v="221"/>
    <x v="1"/>
    <x v="23"/>
    <x v="26"/>
    <x v="1"/>
    <n v="38"/>
    <x v="196"/>
    <x v="2208"/>
    <n v="2006.3999999999999"/>
    <n v="0.43999999999999995"/>
    <x v="1"/>
    <x v="115"/>
  </r>
  <r>
    <x v="3"/>
    <n v="1128299"/>
    <x v="221"/>
    <x v="1"/>
    <x v="23"/>
    <x v="26"/>
    <x v="2"/>
    <n v="39"/>
    <x v="196"/>
    <x v="2809"/>
    <n v="2106"/>
    <n v="0.44999999999999996"/>
    <x v="1"/>
    <x v="93"/>
  </r>
  <r>
    <x v="3"/>
    <n v="1128299"/>
    <x v="221"/>
    <x v="1"/>
    <x v="23"/>
    <x v="26"/>
    <x v="3"/>
    <n v="43"/>
    <x v="294"/>
    <x v="3258"/>
    <n v="1775.0399999999997"/>
    <n v="0.42999999999999994"/>
    <x v="1"/>
    <x v="94"/>
  </r>
  <r>
    <x v="3"/>
    <n v="1128299"/>
    <x v="221"/>
    <x v="1"/>
    <x v="23"/>
    <x v="26"/>
    <x v="4"/>
    <n v="40"/>
    <x v="50"/>
    <x v="3259"/>
    <n v="1020"/>
    <n v="0.51"/>
    <x v="1"/>
    <x v="163"/>
  </r>
  <r>
    <x v="3"/>
    <n v="1128299"/>
    <x v="221"/>
    <x v="1"/>
    <x v="23"/>
    <x v="26"/>
    <x v="5"/>
    <n v="29"/>
    <x v="245"/>
    <x v="3260"/>
    <n v="1169.57"/>
    <n v="0.37"/>
    <x v="1"/>
    <x v="116"/>
  </r>
  <r>
    <x v="3"/>
    <n v="1128299"/>
    <x v="240"/>
    <x v="1"/>
    <x v="23"/>
    <x v="26"/>
    <x v="0"/>
    <n v="38"/>
    <x v="137"/>
    <x v="3102"/>
    <n v="3000.48"/>
    <n v="0.47"/>
    <x v="1"/>
    <x v="115"/>
  </r>
  <r>
    <x v="3"/>
    <n v="1128299"/>
    <x v="240"/>
    <x v="1"/>
    <x v="23"/>
    <x v="26"/>
    <x v="1"/>
    <n v="36"/>
    <x v="336"/>
    <x v="3261"/>
    <n v="1771.9199999999998"/>
    <n v="0.45999999999999996"/>
    <x v="1"/>
    <x v="86"/>
  </r>
  <r>
    <x v="3"/>
    <n v="1128299"/>
    <x v="240"/>
    <x v="1"/>
    <x v="23"/>
    <x v="26"/>
    <x v="2"/>
    <n v="40"/>
    <x v="196"/>
    <x v="1287"/>
    <n v="2016"/>
    <n v="0.42"/>
    <x v="1"/>
    <x v="163"/>
  </r>
  <r>
    <x v="3"/>
    <n v="1128299"/>
    <x v="240"/>
    <x v="1"/>
    <x v="23"/>
    <x v="26"/>
    <x v="3"/>
    <n v="27"/>
    <x v="250"/>
    <x v="1680"/>
    <n v="1105.6499999999999"/>
    <n v="0.44999999999999996"/>
    <x v="1"/>
    <x v="118"/>
  </r>
  <r>
    <x v="3"/>
    <n v="1128299"/>
    <x v="240"/>
    <x v="1"/>
    <x v="23"/>
    <x v="26"/>
    <x v="4"/>
    <n v="34"/>
    <x v="195"/>
    <x v="2684"/>
    <n v="971.04"/>
    <n v="0.51"/>
    <x v="1"/>
    <x v="111"/>
  </r>
  <r>
    <x v="3"/>
    <n v="1128299"/>
    <x v="240"/>
    <x v="1"/>
    <x v="23"/>
    <x v="26"/>
    <x v="5"/>
    <n v="39"/>
    <x v="248"/>
    <x v="1183"/>
    <n v="1774.8899999999999"/>
    <n v="0.37"/>
    <x v="1"/>
    <x v="93"/>
  </r>
  <r>
    <x v="3"/>
    <n v="1128299"/>
    <x v="271"/>
    <x v="1"/>
    <x v="23"/>
    <x v="26"/>
    <x v="0"/>
    <n v="32"/>
    <x v="129"/>
    <x v="805"/>
    <n v="2421.7599999999998"/>
    <n v="0.42999999999999994"/>
    <x v="1"/>
    <x v="114"/>
  </r>
  <r>
    <x v="3"/>
    <n v="1128299"/>
    <x v="271"/>
    <x v="1"/>
    <x v="23"/>
    <x v="26"/>
    <x v="1"/>
    <n v="40"/>
    <x v="209"/>
    <x v="2653"/>
    <n v="2252.7999999999997"/>
    <n v="0.43999999999999995"/>
    <x v="1"/>
    <x v="163"/>
  </r>
  <r>
    <x v="3"/>
    <n v="1128299"/>
    <x v="271"/>
    <x v="1"/>
    <x v="23"/>
    <x v="26"/>
    <x v="2"/>
    <n v="37"/>
    <x v="224"/>
    <x v="3262"/>
    <n v="2113.44"/>
    <n v="0.42"/>
    <x v="1"/>
    <x v="117"/>
  </r>
  <r>
    <x v="3"/>
    <n v="1128299"/>
    <x v="271"/>
    <x v="1"/>
    <x v="23"/>
    <x v="26"/>
    <x v="3"/>
    <n v="33"/>
    <x v="253"/>
    <x v="1525"/>
    <n v="1433.1899999999998"/>
    <n v="0.42999999999999994"/>
    <x v="1"/>
    <x v="112"/>
  </r>
  <r>
    <x v="3"/>
    <n v="1128299"/>
    <x v="271"/>
    <x v="1"/>
    <x v="23"/>
    <x v="26"/>
    <x v="4"/>
    <n v="32"/>
    <x v="169"/>
    <x v="1173"/>
    <n v="1182.72"/>
    <n v="0.48"/>
    <x v="1"/>
    <x v="114"/>
  </r>
  <r>
    <x v="3"/>
    <n v="1128299"/>
    <x v="271"/>
    <x v="1"/>
    <x v="23"/>
    <x v="26"/>
    <x v="5"/>
    <n v="46"/>
    <x v="349"/>
    <x v="3263"/>
    <n v="3275.2"/>
    <n v="0.39999999999999997"/>
    <x v="1"/>
    <x v="89"/>
  </r>
  <r>
    <x v="3"/>
    <n v="1128299"/>
    <x v="301"/>
    <x v="1"/>
    <x v="23"/>
    <x v="26"/>
    <x v="0"/>
    <n v="47"/>
    <x v="254"/>
    <x v="3264"/>
    <n v="5655.04"/>
    <n v="0.47"/>
    <x v="1"/>
    <x v="85"/>
  </r>
  <r>
    <x v="3"/>
    <n v="1128299"/>
    <x v="301"/>
    <x v="1"/>
    <x v="23"/>
    <x v="26"/>
    <x v="1"/>
    <n v="55"/>
    <x v="167"/>
    <x v="3265"/>
    <n v="5543.9999999999991"/>
    <n v="0.44999999999999996"/>
    <x v="1"/>
    <x v="88"/>
  </r>
  <r>
    <x v="3"/>
    <n v="1128299"/>
    <x v="301"/>
    <x v="1"/>
    <x v="23"/>
    <x v="26"/>
    <x v="2"/>
    <n v="55"/>
    <x v="124"/>
    <x v="1885"/>
    <n v="5081.9999999999991"/>
    <n v="0.43999999999999995"/>
    <x v="1"/>
    <x v="88"/>
  </r>
  <r>
    <x v="3"/>
    <n v="1128299"/>
    <x v="301"/>
    <x v="1"/>
    <x v="23"/>
    <x v="26"/>
    <x v="3"/>
    <n v="59"/>
    <x v="328"/>
    <x v="3266"/>
    <n v="5102.32"/>
    <n v="0.47"/>
    <x v="1"/>
    <x v="95"/>
  </r>
  <r>
    <x v="3"/>
    <n v="1128299"/>
    <x v="301"/>
    <x v="1"/>
    <x v="23"/>
    <x v="26"/>
    <x v="4"/>
    <n v="70"/>
    <x v="269"/>
    <x v="750"/>
    <n v="5033.7000000000007"/>
    <n v="0.47000000000000003"/>
    <x v="1"/>
    <x v="162"/>
  </r>
  <r>
    <x v="3"/>
    <n v="1128299"/>
    <x v="301"/>
    <x v="1"/>
    <x v="23"/>
    <x v="26"/>
    <x v="5"/>
    <n v="80"/>
    <x v="154"/>
    <x v="3267"/>
    <n v="8134.4"/>
    <n v="0.41"/>
    <x v="1"/>
    <x v="142"/>
  </r>
  <r>
    <x v="3"/>
    <n v="1128299"/>
    <x v="330"/>
    <x v="1"/>
    <x v="23"/>
    <x v="26"/>
    <x v="0"/>
    <n v="62"/>
    <x v="297"/>
    <x v="3268"/>
    <n v="8157.9599999999991"/>
    <n v="0.42999999999999994"/>
    <x v="1"/>
    <x v="104"/>
  </r>
  <r>
    <x v="3"/>
    <n v="1128299"/>
    <x v="330"/>
    <x v="1"/>
    <x v="23"/>
    <x v="26"/>
    <x v="1"/>
    <n v="67"/>
    <x v="154"/>
    <x v="3269"/>
    <n v="7643.36"/>
    <n v="0.45999999999999996"/>
    <x v="1"/>
    <x v="125"/>
  </r>
  <r>
    <x v="3"/>
    <n v="1128299"/>
    <x v="330"/>
    <x v="1"/>
    <x v="23"/>
    <x v="26"/>
    <x v="2"/>
    <n v="69"/>
    <x v="124"/>
    <x v="3270"/>
    <n v="6810.2999999999993"/>
    <n v="0.47"/>
    <x v="1"/>
    <x v="122"/>
  </r>
  <r>
    <x v="3"/>
    <n v="1128299"/>
    <x v="330"/>
    <x v="1"/>
    <x v="23"/>
    <x v="26"/>
    <x v="3"/>
    <n v="62"/>
    <x v="334"/>
    <x v="2897"/>
    <n v="5524.2"/>
    <n v="0.44999999999999996"/>
    <x v="1"/>
    <x v="104"/>
  </r>
  <r>
    <x v="3"/>
    <n v="1128299"/>
    <x v="330"/>
    <x v="1"/>
    <x v="23"/>
    <x v="26"/>
    <x v="4"/>
    <n v="73"/>
    <x v="166"/>
    <x v="3271"/>
    <n v="7905.17"/>
    <n v="0.49"/>
    <x v="1"/>
    <x v="134"/>
  </r>
  <r>
    <x v="3"/>
    <n v="1128299"/>
    <x v="330"/>
    <x v="1"/>
    <x v="23"/>
    <x v="26"/>
    <x v="5"/>
    <n v="81"/>
    <x v="159"/>
    <x v="3272"/>
    <n v="6907.6799999999994"/>
    <n v="0.41"/>
    <x v="1"/>
    <x v="150"/>
  </r>
  <r>
    <x v="3"/>
    <n v="1128299"/>
    <x v="362"/>
    <x v="1"/>
    <x v="23"/>
    <x v="26"/>
    <x v="0"/>
    <n v="73"/>
    <x v="128"/>
    <x v="3273"/>
    <n v="8749.0499999999993"/>
    <n v="0.47"/>
    <x v="1"/>
    <x v="134"/>
  </r>
  <r>
    <x v="3"/>
    <n v="1128299"/>
    <x v="362"/>
    <x v="1"/>
    <x v="23"/>
    <x v="26"/>
    <x v="1"/>
    <n v="57"/>
    <x v="254"/>
    <x v="3274"/>
    <n v="6420.48"/>
    <n v="0.43999999999999995"/>
    <x v="1"/>
    <x v="126"/>
  </r>
  <r>
    <x v="3"/>
    <n v="1128299"/>
    <x v="362"/>
    <x v="1"/>
    <x v="23"/>
    <x v="26"/>
    <x v="2"/>
    <n v="50"/>
    <x v="146"/>
    <x v="3275"/>
    <n v="4557"/>
    <n v="0.42"/>
    <x v="1"/>
    <x v="100"/>
  </r>
  <r>
    <x v="3"/>
    <n v="1128299"/>
    <x v="362"/>
    <x v="1"/>
    <x v="23"/>
    <x v="26"/>
    <x v="3"/>
    <n v="55"/>
    <x v="231"/>
    <x v="2019"/>
    <n v="3696.5499999999997"/>
    <n v="0.47"/>
    <x v="1"/>
    <x v="88"/>
  </r>
  <r>
    <x v="3"/>
    <n v="1128299"/>
    <x v="362"/>
    <x v="1"/>
    <x v="23"/>
    <x v="26"/>
    <x v="4"/>
    <n v="47"/>
    <x v="152"/>
    <x v="2690"/>
    <n v="3500.56"/>
    <n v="0.49"/>
    <x v="1"/>
    <x v="85"/>
  </r>
  <r>
    <x v="3"/>
    <n v="1128299"/>
    <x v="362"/>
    <x v="1"/>
    <x v="23"/>
    <x v="26"/>
    <x v="5"/>
    <n v="46"/>
    <x v="240"/>
    <x v="3184"/>
    <n v="1782.96"/>
    <n v="0.38"/>
    <x v="1"/>
    <x v="89"/>
  </r>
  <r>
    <x v="3"/>
    <n v="1128299"/>
    <x v="394"/>
    <x v="1"/>
    <x v="23"/>
    <x v="26"/>
    <x v="0"/>
    <n v="33"/>
    <x v="36"/>
    <x v="2141"/>
    <n v="2425.5"/>
    <n v="0.42"/>
    <x v="1"/>
    <x v="112"/>
  </r>
  <r>
    <x v="3"/>
    <n v="1128299"/>
    <x v="394"/>
    <x v="1"/>
    <x v="23"/>
    <x v="26"/>
    <x v="1"/>
    <n v="40"/>
    <x v="36"/>
    <x v="872"/>
    <n v="3009.9999999999995"/>
    <n v="0.42999999999999994"/>
    <x v="1"/>
    <x v="163"/>
  </r>
  <r>
    <x v="3"/>
    <n v="1128299"/>
    <x v="394"/>
    <x v="1"/>
    <x v="23"/>
    <x v="26"/>
    <x v="2"/>
    <n v="30"/>
    <x v="294"/>
    <x v="1477"/>
    <n v="1324.8"/>
    <n v="0.45999999999999996"/>
    <x v="1"/>
    <x v="167"/>
  </r>
  <r>
    <x v="3"/>
    <n v="1128299"/>
    <x v="394"/>
    <x v="1"/>
    <x v="23"/>
    <x v="26"/>
    <x v="3"/>
    <n v="34"/>
    <x v="232"/>
    <x v="3215"/>
    <n v="1142.3999999999999"/>
    <n v="0.42"/>
    <x v="1"/>
    <x v="111"/>
  </r>
  <r>
    <x v="3"/>
    <n v="1128299"/>
    <x v="394"/>
    <x v="1"/>
    <x v="23"/>
    <x v="26"/>
    <x v="4"/>
    <n v="41"/>
    <x v="170"/>
    <x v="2423"/>
    <n v="1633.4399999999998"/>
    <n v="0.48"/>
    <x v="1"/>
    <x v="87"/>
  </r>
  <r>
    <x v="3"/>
    <n v="1128299"/>
    <x v="394"/>
    <x v="1"/>
    <x v="23"/>
    <x v="26"/>
    <x v="5"/>
    <n v="30"/>
    <x v="228"/>
    <x v="1147"/>
    <n v="1080"/>
    <n v="0.39999999999999997"/>
    <x v="1"/>
    <x v="167"/>
  </r>
  <r>
    <x v="3"/>
    <n v="1128299"/>
    <x v="423"/>
    <x v="1"/>
    <x v="23"/>
    <x v="26"/>
    <x v="0"/>
    <n v="25"/>
    <x v="168"/>
    <x v="1991"/>
    <n v="1332.9999999999998"/>
    <n v="0.42999999999999994"/>
    <x v="1"/>
    <x v="130"/>
  </r>
  <r>
    <x v="3"/>
    <n v="1128299"/>
    <x v="423"/>
    <x v="1"/>
    <x v="23"/>
    <x v="26"/>
    <x v="1"/>
    <n v="34"/>
    <x v="328"/>
    <x v="3276"/>
    <n v="2815.2"/>
    <n v="0.44999999999999996"/>
    <x v="1"/>
    <x v="111"/>
  </r>
  <r>
    <x v="3"/>
    <n v="1128299"/>
    <x v="423"/>
    <x v="1"/>
    <x v="23"/>
    <x v="26"/>
    <x v="2"/>
    <n v="33"/>
    <x v="209"/>
    <x v="1529"/>
    <n v="1900.7999999999997"/>
    <n v="0.44999999999999996"/>
    <x v="1"/>
    <x v="112"/>
  </r>
  <r>
    <x v="3"/>
    <n v="1128299"/>
    <x v="423"/>
    <x v="1"/>
    <x v="23"/>
    <x v="26"/>
    <x v="3"/>
    <n v="31"/>
    <x v="196"/>
    <x v="1753"/>
    <n v="1599.5999999999997"/>
    <n v="0.42999999999999994"/>
    <x v="1"/>
    <x v="165"/>
  </r>
  <r>
    <x v="3"/>
    <n v="1128299"/>
    <x v="423"/>
    <x v="1"/>
    <x v="23"/>
    <x v="26"/>
    <x v="4"/>
    <n v="39"/>
    <x v="205"/>
    <x v="1716"/>
    <n v="2096.64"/>
    <n v="0.48"/>
    <x v="1"/>
    <x v="93"/>
  </r>
  <r>
    <x v="3"/>
    <n v="1128299"/>
    <x v="423"/>
    <x v="1"/>
    <x v="23"/>
    <x v="26"/>
    <x v="5"/>
    <n v="44"/>
    <x v="150"/>
    <x v="1043"/>
    <n v="2464"/>
    <n v="0.39999999999999997"/>
    <x v="1"/>
    <x v="90"/>
  </r>
  <r>
    <x v="3"/>
    <n v="1128299"/>
    <x v="454"/>
    <x v="1"/>
    <x v="23"/>
    <x v="26"/>
    <x v="0"/>
    <n v="28"/>
    <x v="156"/>
    <x v="1934"/>
    <n v="2882.04"/>
    <n v="0.47"/>
    <x v="1"/>
    <x v="128"/>
  </r>
  <r>
    <x v="3"/>
    <n v="1128299"/>
    <x v="454"/>
    <x v="1"/>
    <x v="23"/>
    <x v="26"/>
    <x v="1"/>
    <n v="35"/>
    <x v="167"/>
    <x v="1437"/>
    <n v="3684.7999999999997"/>
    <n v="0.47"/>
    <x v="1"/>
    <x v="164"/>
  </r>
  <r>
    <x v="3"/>
    <n v="1128299"/>
    <x v="454"/>
    <x v="1"/>
    <x v="23"/>
    <x v="26"/>
    <x v="2"/>
    <n v="30"/>
    <x v="174"/>
    <x v="3277"/>
    <n v="2180.3999999999996"/>
    <n v="0.45999999999999996"/>
    <x v="1"/>
    <x v="167"/>
  </r>
  <r>
    <x v="3"/>
    <n v="1128299"/>
    <x v="454"/>
    <x v="1"/>
    <x v="23"/>
    <x v="26"/>
    <x v="3"/>
    <n v="40"/>
    <x v="155"/>
    <x v="1461"/>
    <n v="2852"/>
    <n v="0.45999999999999996"/>
    <x v="1"/>
    <x v="163"/>
  </r>
  <r>
    <x v="3"/>
    <n v="1128299"/>
    <x v="454"/>
    <x v="1"/>
    <x v="23"/>
    <x v="26"/>
    <x v="4"/>
    <n v="53"/>
    <x v="135"/>
    <x v="1854"/>
    <n v="3661.7700000000004"/>
    <n v="0.47000000000000003"/>
    <x v="1"/>
    <x v="102"/>
  </r>
  <r>
    <x v="3"/>
    <n v="1128299"/>
    <x v="454"/>
    <x v="1"/>
    <x v="23"/>
    <x v="26"/>
    <x v="5"/>
    <n v="64"/>
    <x v="263"/>
    <x v="2889"/>
    <n v="4723.2"/>
    <n v="0.41"/>
    <x v="1"/>
    <x v="101"/>
  </r>
  <r>
    <x v="3"/>
    <n v="1128299"/>
    <x v="483"/>
    <x v="1"/>
    <x v="23"/>
    <x v="26"/>
    <x v="0"/>
    <n v="46"/>
    <x v="323"/>
    <x v="3278"/>
    <n v="5755.5199999999995"/>
    <n v="0.45999999999999996"/>
    <x v="1"/>
    <x v="89"/>
  </r>
  <r>
    <x v="3"/>
    <n v="1128299"/>
    <x v="483"/>
    <x v="1"/>
    <x v="23"/>
    <x v="26"/>
    <x v="1"/>
    <n v="52"/>
    <x v="154"/>
    <x v="1405"/>
    <n v="5674.2399999999989"/>
    <n v="0.43999999999999995"/>
    <x v="1"/>
    <x v="107"/>
  </r>
  <r>
    <x v="0"/>
    <n v="1128299"/>
    <x v="483"/>
    <x v="1"/>
    <x v="23"/>
    <x v="26"/>
    <x v="2"/>
    <n v="53"/>
    <x v="337"/>
    <x v="3279"/>
    <n v="4375.6799999999994"/>
    <n v="0.42999999999999994"/>
    <x v="1"/>
    <x v="102"/>
  </r>
  <r>
    <x v="0"/>
    <n v="1128299"/>
    <x v="483"/>
    <x v="1"/>
    <x v="23"/>
    <x v="26"/>
    <x v="3"/>
    <n v="53"/>
    <x v="337"/>
    <x v="3279"/>
    <n v="4782.7199999999993"/>
    <n v="0.47"/>
    <x v="1"/>
    <x v="102"/>
  </r>
  <r>
    <x v="0"/>
    <n v="1128299"/>
    <x v="483"/>
    <x v="1"/>
    <x v="23"/>
    <x v="26"/>
    <x v="4"/>
    <n v="55"/>
    <x v="137"/>
    <x v="889"/>
    <n v="4435.2"/>
    <n v="0.48"/>
    <x v="1"/>
    <x v="88"/>
  </r>
  <r>
    <x v="0"/>
    <n v="1128299"/>
    <x v="483"/>
    <x v="1"/>
    <x v="23"/>
    <x v="26"/>
    <x v="5"/>
    <n v="59"/>
    <x v="145"/>
    <x v="2327"/>
    <n v="4578.3999999999996"/>
    <n v="0.39999999999999997"/>
    <x v="1"/>
    <x v="95"/>
  </r>
  <r>
    <x v="0"/>
    <n v="1197831"/>
    <x v="169"/>
    <x v="1"/>
    <x v="23"/>
    <x v="26"/>
    <x v="0"/>
    <n v="14"/>
    <x v="149"/>
    <x v="3280"/>
    <n v="1061.4799999999998"/>
    <n v="0.33999999999999997"/>
    <x v="1"/>
    <x v="146"/>
  </r>
  <r>
    <x v="0"/>
    <n v="1197831"/>
    <x v="169"/>
    <x v="1"/>
    <x v="23"/>
    <x v="26"/>
    <x v="1"/>
    <n v="20"/>
    <x v="144"/>
    <x v="2419"/>
    <n v="1504.8"/>
    <n v="0.36"/>
    <x v="1"/>
    <x v="127"/>
  </r>
  <r>
    <x v="0"/>
    <n v="1197831"/>
    <x v="169"/>
    <x v="1"/>
    <x v="23"/>
    <x v="26"/>
    <x v="2"/>
    <n v="21"/>
    <x v="244"/>
    <x v="2372"/>
    <n v="1258.74"/>
    <n v="0.37"/>
    <x v="1"/>
    <x v="168"/>
  </r>
  <r>
    <x v="0"/>
    <n v="1197831"/>
    <x v="169"/>
    <x v="1"/>
    <x v="23"/>
    <x v="26"/>
    <x v="3"/>
    <n v="26"/>
    <x v="339"/>
    <x v="3281"/>
    <n v="1812.7200000000003"/>
    <n v="0.42000000000000004"/>
    <x v="1"/>
    <x v="166"/>
  </r>
  <r>
    <x v="0"/>
    <n v="1197831"/>
    <x v="169"/>
    <x v="1"/>
    <x v="23"/>
    <x v="26"/>
    <x v="4"/>
    <n v="28"/>
    <x v="215"/>
    <x v="1609"/>
    <n v="870.24000000000012"/>
    <n v="0.28000000000000003"/>
    <x v="1"/>
    <x v="128"/>
  </r>
  <r>
    <x v="3"/>
    <n v="1197831"/>
    <x v="169"/>
    <x v="1"/>
    <x v="23"/>
    <x v="26"/>
    <x v="5"/>
    <n v="23"/>
    <x v="135"/>
    <x v="2871"/>
    <n v="1690.5"/>
    <n v="0.5"/>
    <x v="1"/>
    <x v="113"/>
  </r>
  <r>
    <x v="0"/>
    <n v="1197831"/>
    <x v="199"/>
    <x v="1"/>
    <x v="23"/>
    <x v="26"/>
    <x v="0"/>
    <n v="18"/>
    <x v="40"/>
    <x v="1104"/>
    <n v="1152"/>
    <n v="0.32"/>
    <x v="1"/>
    <x v="129"/>
  </r>
  <r>
    <x v="0"/>
    <n v="1197831"/>
    <x v="199"/>
    <x v="1"/>
    <x v="23"/>
    <x v="26"/>
    <x v="1"/>
    <n v="28"/>
    <x v="263"/>
    <x v="1735"/>
    <n v="1663.1999999999998"/>
    <n v="0.32999999999999996"/>
    <x v="1"/>
    <x v="128"/>
  </r>
  <r>
    <x v="0"/>
    <n v="1197831"/>
    <x v="199"/>
    <x v="1"/>
    <x v="23"/>
    <x v="26"/>
    <x v="2"/>
    <n v="28"/>
    <x v="209"/>
    <x v="2375"/>
    <n v="1254.3999999999999"/>
    <n v="0.35"/>
    <x v="1"/>
    <x v="128"/>
  </r>
  <r>
    <x v="0"/>
    <n v="1197831"/>
    <x v="199"/>
    <x v="2"/>
    <x v="24"/>
    <x v="27"/>
    <x v="3"/>
    <n v="27"/>
    <x v="210"/>
    <x v="2451"/>
    <n v="1315.44"/>
    <n v="0.42000000000000004"/>
    <x v="1"/>
    <x v="118"/>
  </r>
  <r>
    <x v="0"/>
    <n v="1197831"/>
    <x v="199"/>
    <x v="2"/>
    <x v="24"/>
    <x v="27"/>
    <x v="4"/>
    <n v="31"/>
    <x v="246"/>
    <x v="1259"/>
    <n v="818.4"/>
    <n v="0.3"/>
    <x v="1"/>
    <x v="165"/>
  </r>
  <r>
    <x v="0"/>
    <n v="1197831"/>
    <x v="199"/>
    <x v="2"/>
    <x v="24"/>
    <x v="27"/>
    <x v="5"/>
    <n v="26"/>
    <x v="192"/>
    <x v="1517"/>
    <n v="1825.2"/>
    <n v="0.52"/>
    <x v="1"/>
    <x v="166"/>
  </r>
  <r>
    <x v="0"/>
    <n v="1197831"/>
    <x v="708"/>
    <x v="2"/>
    <x v="24"/>
    <x v="27"/>
    <x v="0"/>
    <n v="21"/>
    <x v="40"/>
    <x v="1077"/>
    <n v="1554"/>
    <n v="0.37"/>
    <x v="1"/>
    <x v="168"/>
  </r>
  <r>
    <x v="0"/>
    <n v="1197831"/>
    <x v="708"/>
    <x v="2"/>
    <x v="24"/>
    <x v="27"/>
    <x v="1"/>
    <n v="27"/>
    <x v="143"/>
    <x v="1197"/>
    <n v="1979.6399999999999"/>
    <n v="0.38999999999999996"/>
    <x v="1"/>
    <x v="118"/>
  </r>
  <r>
    <x v="0"/>
    <n v="1197831"/>
    <x v="708"/>
    <x v="2"/>
    <x v="24"/>
    <x v="27"/>
    <x v="2"/>
    <n v="20"/>
    <x v="192"/>
    <x v="1147"/>
    <n v="1026"/>
    <n v="0.38"/>
    <x v="1"/>
    <x v="127"/>
  </r>
  <r>
    <x v="0"/>
    <n v="1197831"/>
    <x v="708"/>
    <x v="2"/>
    <x v="24"/>
    <x v="27"/>
    <x v="3"/>
    <n v="26"/>
    <x v="205"/>
    <x v="1651"/>
    <n v="1368.64"/>
    <n v="0.47000000000000003"/>
    <x v="1"/>
    <x v="166"/>
  </r>
  <r>
    <x v="3"/>
    <n v="1197831"/>
    <x v="708"/>
    <x v="2"/>
    <x v="24"/>
    <x v="27"/>
    <x v="4"/>
    <n v="32"/>
    <x v="246"/>
    <x v="1556"/>
    <n v="985.59999999999991"/>
    <n v="0.35"/>
    <x v="1"/>
    <x v="114"/>
  </r>
  <r>
    <x v="3"/>
    <n v="1197831"/>
    <x v="708"/>
    <x v="2"/>
    <x v="24"/>
    <x v="27"/>
    <x v="5"/>
    <n v="25"/>
    <x v="168"/>
    <x v="1991"/>
    <n v="1643"/>
    <n v="0.53"/>
    <x v="1"/>
    <x v="130"/>
  </r>
  <r>
    <x v="3"/>
    <n v="1197831"/>
    <x v="723"/>
    <x v="2"/>
    <x v="24"/>
    <x v="27"/>
    <x v="0"/>
    <n v="15"/>
    <x v="102"/>
    <x v="2502"/>
    <n v="1354.5"/>
    <n v="0.42"/>
    <x v="1"/>
    <x v="148"/>
  </r>
  <r>
    <x v="3"/>
    <n v="1197831"/>
    <x v="723"/>
    <x v="2"/>
    <x v="24"/>
    <x v="27"/>
    <x v="1"/>
    <n v="21"/>
    <x v="102"/>
    <x v="3282"/>
    <n v="1760.85"/>
    <n v="0.38999999999999996"/>
    <x v="1"/>
    <x v="168"/>
  </r>
  <r>
    <x v="3"/>
    <n v="1197831"/>
    <x v="723"/>
    <x v="2"/>
    <x v="24"/>
    <x v="27"/>
    <x v="2"/>
    <n v="19"/>
    <x v="244"/>
    <x v="1068"/>
    <n v="1138.8599999999999"/>
    <n v="0.37"/>
    <x v="1"/>
    <x v="131"/>
  </r>
  <r>
    <x v="3"/>
    <n v="1197831"/>
    <x v="723"/>
    <x v="2"/>
    <x v="24"/>
    <x v="27"/>
    <x v="3"/>
    <n v="20"/>
    <x v="210"/>
    <x v="3283"/>
    <n v="1136.8"/>
    <n v="0.49"/>
    <x v="1"/>
    <x v="127"/>
  </r>
  <r>
    <x v="3"/>
    <n v="1197831"/>
    <x v="723"/>
    <x v="2"/>
    <x v="24"/>
    <x v="27"/>
    <x v="4"/>
    <n v="27"/>
    <x v="250"/>
    <x v="1680"/>
    <n v="786.24"/>
    <n v="0.32"/>
    <x v="1"/>
    <x v="118"/>
  </r>
  <r>
    <x v="3"/>
    <n v="1197831"/>
    <x v="723"/>
    <x v="2"/>
    <x v="24"/>
    <x v="27"/>
    <x v="5"/>
    <n v="23"/>
    <x v="129"/>
    <x v="1059"/>
    <n v="2307.36"/>
    <n v="0.57000000000000006"/>
    <x v="1"/>
    <x v="113"/>
  </r>
  <r>
    <x v="3"/>
    <n v="1197831"/>
    <x v="258"/>
    <x v="2"/>
    <x v="24"/>
    <x v="27"/>
    <x v="0"/>
    <n v="14"/>
    <x v="124"/>
    <x v="1454"/>
    <n v="1234.8"/>
    <n v="0.42"/>
    <x v="1"/>
    <x v="146"/>
  </r>
  <r>
    <x v="3"/>
    <n v="1197831"/>
    <x v="258"/>
    <x v="2"/>
    <x v="24"/>
    <x v="27"/>
    <x v="1"/>
    <n v="22"/>
    <x v="87"/>
    <x v="1927"/>
    <n v="2227.94"/>
    <n v="0.41"/>
    <x v="1"/>
    <x v="170"/>
  </r>
  <r>
    <x v="3"/>
    <n v="1197831"/>
    <x v="258"/>
    <x v="2"/>
    <x v="24"/>
    <x v="27"/>
    <x v="2"/>
    <n v="18"/>
    <x v="328"/>
    <x v="2055"/>
    <n v="1291.6799999999998"/>
    <n v="0.38999999999999996"/>
    <x v="1"/>
    <x v="129"/>
  </r>
  <r>
    <x v="3"/>
    <n v="1197831"/>
    <x v="258"/>
    <x v="2"/>
    <x v="24"/>
    <x v="27"/>
    <x v="3"/>
    <n v="24"/>
    <x v="155"/>
    <x v="1753"/>
    <n v="1860"/>
    <n v="0.5"/>
    <x v="1"/>
    <x v="110"/>
  </r>
  <r>
    <x v="3"/>
    <n v="1197831"/>
    <x v="258"/>
    <x v="2"/>
    <x v="24"/>
    <x v="27"/>
    <x v="4"/>
    <n v="34"/>
    <x v="196"/>
    <x v="2807"/>
    <n v="1428"/>
    <n v="0.35"/>
    <x v="1"/>
    <x v="111"/>
  </r>
  <r>
    <x v="3"/>
    <n v="1197831"/>
    <x v="258"/>
    <x v="2"/>
    <x v="24"/>
    <x v="27"/>
    <x v="5"/>
    <n v="33"/>
    <x v="142"/>
    <x v="1830"/>
    <n v="4356"/>
    <n v="0.55000000000000004"/>
    <x v="1"/>
    <x v="112"/>
  </r>
  <r>
    <x v="3"/>
    <n v="1197831"/>
    <x v="288"/>
    <x v="2"/>
    <x v="24"/>
    <x v="27"/>
    <x v="0"/>
    <n v="31"/>
    <x v="148"/>
    <x v="3284"/>
    <n v="2744.7400000000002"/>
    <n v="0.38"/>
    <x v="1"/>
    <x v="165"/>
  </r>
  <r>
    <x v="3"/>
    <n v="1197831"/>
    <x v="288"/>
    <x v="2"/>
    <x v="24"/>
    <x v="27"/>
    <x v="1"/>
    <n v="35"/>
    <x v="121"/>
    <x v="3285"/>
    <n v="3774.0499999999997"/>
    <n v="0.41"/>
    <x v="1"/>
    <x v="164"/>
  </r>
  <r>
    <x v="3"/>
    <n v="1197831"/>
    <x v="288"/>
    <x v="2"/>
    <x v="24"/>
    <x v="27"/>
    <x v="2"/>
    <n v="34"/>
    <x v="274"/>
    <x v="1199"/>
    <n v="2592.8399999999997"/>
    <n v="0.41"/>
    <x v="1"/>
    <x v="111"/>
  </r>
  <r>
    <x v="3"/>
    <n v="1197831"/>
    <x v="288"/>
    <x v="2"/>
    <x v="24"/>
    <x v="27"/>
    <x v="3"/>
    <n v="33"/>
    <x v="283"/>
    <x v="3286"/>
    <n v="3023.79"/>
    <n v="0.49"/>
    <x v="1"/>
    <x v="112"/>
  </r>
  <r>
    <x v="3"/>
    <n v="1197831"/>
    <x v="288"/>
    <x v="2"/>
    <x v="24"/>
    <x v="27"/>
    <x v="4"/>
    <n v="43"/>
    <x v="174"/>
    <x v="2000"/>
    <n v="2309.9599999999996"/>
    <n v="0.33999999999999997"/>
    <x v="1"/>
    <x v="94"/>
  </r>
  <r>
    <x v="3"/>
    <n v="1197831"/>
    <x v="288"/>
    <x v="2"/>
    <x v="24"/>
    <x v="27"/>
    <x v="5"/>
    <n v="39"/>
    <x v="154"/>
    <x v="2991"/>
    <n v="5319.6"/>
    <n v="0.55000000000000004"/>
    <x v="1"/>
    <x v="93"/>
  </r>
  <r>
    <x v="3"/>
    <n v="1197831"/>
    <x v="320"/>
    <x v="2"/>
    <x v="24"/>
    <x v="27"/>
    <x v="0"/>
    <n v="35"/>
    <x v="324"/>
    <x v="889"/>
    <n v="4250.3999999999996"/>
    <n v="0.45999999999999996"/>
    <x v="1"/>
    <x v="164"/>
  </r>
  <r>
    <x v="3"/>
    <n v="1197831"/>
    <x v="320"/>
    <x v="2"/>
    <x v="24"/>
    <x v="27"/>
    <x v="1"/>
    <n v="40"/>
    <x v="329"/>
    <x v="2976"/>
    <n v="4661.1999999999989"/>
    <n v="0.42999999999999994"/>
    <x v="1"/>
    <x v="163"/>
  </r>
  <r>
    <x v="3"/>
    <n v="1197831"/>
    <x v="320"/>
    <x v="2"/>
    <x v="24"/>
    <x v="27"/>
    <x v="2"/>
    <n v="34"/>
    <x v="104"/>
    <x v="3287"/>
    <n v="3969.8399999999997"/>
    <n v="0.42"/>
    <x v="1"/>
    <x v="111"/>
  </r>
  <r>
    <x v="3"/>
    <n v="1197831"/>
    <x v="320"/>
    <x v="2"/>
    <x v="24"/>
    <x v="27"/>
    <x v="3"/>
    <n v="38"/>
    <x v="174"/>
    <x v="3047"/>
    <n v="3182.1200000000003"/>
    <n v="0.53"/>
    <x v="1"/>
    <x v="115"/>
  </r>
  <r>
    <x v="3"/>
    <n v="1197831"/>
    <x v="320"/>
    <x v="2"/>
    <x v="24"/>
    <x v="27"/>
    <x v="4"/>
    <n v="43"/>
    <x v="217"/>
    <x v="3288"/>
    <n v="2975.6"/>
    <n v="0.39999999999999997"/>
    <x v="1"/>
    <x v="94"/>
  </r>
  <r>
    <x v="0"/>
    <n v="1197831"/>
    <x v="320"/>
    <x v="2"/>
    <x v="24"/>
    <x v="27"/>
    <x v="5"/>
    <n v="51"/>
    <x v="324"/>
    <x v="2993"/>
    <n v="7943.7600000000011"/>
    <n v="0.59000000000000008"/>
    <x v="1"/>
    <x v="109"/>
  </r>
  <r>
    <x v="0"/>
    <n v="1197831"/>
    <x v="353"/>
    <x v="2"/>
    <x v="24"/>
    <x v="27"/>
    <x v="0"/>
    <n v="38"/>
    <x v="148"/>
    <x v="3289"/>
    <n v="3718.68"/>
    <n v="0.42"/>
    <x v="1"/>
    <x v="115"/>
  </r>
  <r>
    <x v="0"/>
    <n v="1197831"/>
    <x v="353"/>
    <x v="2"/>
    <x v="24"/>
    <x v="27"/>
    <x v="1"/>
    <n v="37"/>
    <x v="128"/>
    <x v="3290"/>
    <n v="4057.0499999999993"/>
    <n v="0.42999999999999994"/>
    <x v="1"/>
    <x v="117"/>
  </r>
  <r>
    <x v="0"/>
    <n v="1197831"/>
    <x v="353"/>
    <x v="2"/>
    <x v="24"/>
    <x v="27"/>
    <x v="2"/>
    <n v="39"/>
    <x v="105"/>
    <x v="3291"/>
    <n v="5114.8499999999995"/>
    <n v="0.42999999999999994"/>
    <x v="1"/>
    <x v="93"/>
  </r>
  <r>
    <x v="0"/>
    <n v="1197831"/>
    <x v="353"/>
    <x v="2"/>
    <x v="24"/>
    <x v="27"/>
    <x v="3"/>
    <n v="33"/>
    <x v="244"/>
    <x v="3292"/>
    <n v="2940.3"/>
    <n v="0.55000000000000004"/>
    <x v="1"/>
    <x v="112"/>
  </r>
  <r>
    <x v="2"/>
    <n v="1197831"/>
    <x v="353"/>
    <x v="2"/>
    <x v="24"/>
    <x v="27"/>
    <x v="4"/>
    <n v="39"/>
    <x v="339"/>
    <x v="3293"/>
    <n v="2719.08"/>
    <n v="0.42"/>
    <x v="1"/>
    <x v="93"/>
  </r>
  <r>
    <x v="2"/>
    <n v="1197831"/>
    <x v="353"/>
    <x v="2"/>
    <x v="24"/>
    <x v="27"/>
    <x v="5"/>
    <n v="44"/>
    <x v="101"/>
    <x v="3294"/>
    <n v="6414.7600000000011"/>
    <n v="0.6100000000000001"/>
    <x v="1"/>
    <x v="90"/>
  </r>
  <r>
    <x v="2"/>
    <n v="1197831"/>
    <x v="381"/>
    <x v="2"/>
    <x v="24"/>
    <x v="27"/>
    <x v="0"/>
    <n v="41"/>
    <x v="98"/>
    <x v="3295"/>
    <n v="4337.7999999999993"/>
    <n v="0.45999999999999996"/>
    <x v="1"/>
    <x v="87"/>
  </r>
  <r>
    <x v="2"/>
    <n v="1197831"/>
    <x v="381"/>
    <x v="2"/>
    <x v="24"/>
    <x v="27"/>
    <x v="1"/>
    <n v="38"/>
    <x v="156"/>
    <x v="2607"/>
    <n v="3578.4599999999996"/>
    <n v="0.42999999999999994"/>
    <x v="1"/>
    <x v="115"/>
  </r>
  <r>
    <x v="2"/>
    <n v="1197831"/>
    <x v="381"/>
    <x v="2"/>
    <x v="24"/>
    <x v="27"/>
    <x v="2"/>
    <n v="43"/>
    <x v="126"/>
    <x v="1633"/>
    <n v="3928.0499999999997"/>
    <n v="0.44999999999999996"/>
    <x v="1"/>
    <x v="94"/>
  </r>
  <r>
    <x v="2"/>
    <n v="1197831"/>
    <x v="381"/>
    <x v="2"/>
    <x v="24"/>
    <x v="27"/>
    <x v="3"/>
    <n v="40"/>
    <x v="224"/>
    <x v="1311"/>
    <n v="2992.0000000000005"/>
    <n v="0.55000000000000004"/>
    <x v="1"/>
    <x v="163"/>
  </r>
  <r>
    <x v="2"/>
    <n v="1197831"/>
    <x v="381"/>
    <x v="2"/>
    <x v="24"/>
    <x v="27"/>
    <x v="4"/>
    <n v="42"/>
    <x v="150"/>
    <x v="1129"/>
    <n v="2410.7999999999997"/>
    <n v="0.41"/>
    <x v="1"/>
    <x v="119"/>
  </r>
  <r>
    <x v="2"/>
    <n v="1197831"/>
    <x v="381"/>
    <x v="2"/>
    <x v="24"/>
    <x v="27"/>
    <x v="5"/>
    <n v="36"/>
    <x v="40"/>
    <x v="1644"/>
    <n v="4176.0000000000009"/>
    <n v="0.58000000000000007"/>
    <x v="1"/>
    <x v="86"/>
  </r>
  <r>
    <x v="2"/>
    <n v="1197831"/>
    <x v="410"/>
    <x v="2"/>
    <x v="24"/>
    <x v="27"/>
    <x v="0"/>
    <n v="30"/>
    <x v="338"/>
    <x v="3296"/>
    <n v="2773.7999999999997"/>
    <n v="0.45999999999999996"/>
    <x v="1"/>
    <x v="167"/>
  </r>
  <r>
    <x v="2"/>
    <n v="1197831"/>
    <x v="410"/>
    <x v="2"/>
    <x v="24"/>
    <x v="27"/>
    <x v="1"/>
    <n v="27"/>
    <x v="330"/>
    <x v="1206"/>
    <n v="2205.8999999999996"/>
    <n v="0.42999999999999994"/>
    <x v="1"/>
    <x v="118"/>
  </r>
  <r>
    <x v="2"/>
    <n v="1197831"/>
    <x v="410"/>
    <x v="2"/>
    <x v="24"/>
    <x v="27"/>
    <x v="2"/>
    <n v="31"/>
    <x v="289"/>
    <x v="3297"/>
    <n v="2330.58"/>
    <n v="0.42"/>
    <x v="1"/>
    <x v="165"/>
  </r>
  <r>
    <x v="2"/>
    <n v="1197831"/>
    <x v="410"/>
    <x v="2"/>
    <x v="24"/>
    <x v="27"/>
    <x v="3"/>
    <n v="35"/>
    <x v="210"/>
    <x v="1066"/>
    <n v="2151.8000000000002"/>
    <n v="0.53"/>
    <x v="1"/>
    <x v="164"/>
  </r>
  <r>
    <x v="2"/>
    <n v="1197831"/>
    <x v="410"/>
    <x v="2"/>
    <x v="24"/>
    <x v="27"/>
    <x v="4"/>
    <n v="25"/>
    <x v="248"/>
    <x v="1491"/>
    <n v="1199.2499999999998"/>
    <n v="0.38999999999999996"/>
    <x v="1"/>
    <x v="130"/>
  </r>
  <r>
    <x v="2"/>
    <n v="1197831"/>
    <x v="410"/>
    <x v="2"/>
    <x v="24"/>
    <x v="27"/>
    <x v="5"/>
    <n v="34"/>
    <x v="289"/>
    <x v="2937"/>
    <n v="3590.7400000000007"/>
    <n v="0.59000000000000008"/>
    <x v="1"/>
    <x v="111"/>
  </r>
  <r>
    <x v="2"/>
    <n v="1197831"/>
    <x v="442"/>
    <x v="2"/>
    <x v="24"/>
    <x v="27"/>
    <x v="0"/>
    <n v="27"/>
    <x v="126"/>
    <x v="1558"/>
    <n v="2521.2599999999998"/>
    <n v="0.45999999999999996"/>
    <x v="1"/>
    <x v="118"/>
  </r>
  <r>
    <x v="2"/>
    <n v="1197831"/>
    <x v="442"/>
    <x v="2"/>
    <x v="24"/>
    <x v="27"/>
    <x v="1"/>
    <n v="28"/>
    <x v="149"/>
    <x v="3298"/>
    <n v="2684.9199999999996"/>
    <n v="0.42999999999999994"/>
    <x v="1"/>
    <x v="128"/>
  </r>
  <r>
    <x v="2"/>
    <n v="1197831"/>
    <x v="442"/>
    <x v="2"/>
    <x v="24"/>
    <x v="27"/>
    <x v="2"/>
    <n v="42"/>
    <x v="124"/>
    <x v="1392"/>
    <n v="3704.3999999999996"/>
    <n v="0.42"/>
    <x v="1"/>
    <x v="119"/>
  </r>
  <r>
    <x v="2"/>
    <n v="1197831"/>
    <x v="442"/>
    <x v="2"/>
    <x v="24"/>
    <x v="27"/>
    <x v="3"/>
    <n v="43"/>
    <x v="174"/>
    <x v="2000"/>
    <n v="3532.88"/>
    <n v="0.52"/>
    <x v="1"/>
    <x v="94"/>
  </r>
  <r>
    <x v="2"/>
    <n v="1197831"/>
    <x v="442"/>
    <x v="2"/>
    <x v="24"/>
    <x v="27"/>
    <x v="4"/>
    <n v="41"/>
    <x v="197"/>
    <x v="3299"/>
    <n v="2321.42"/>
    <n v="0.38"/>
    <x v="1"/>
    <x v="87"/>
  </r>
  <r>
    <x v="2"/>
    <n v="1197831"/>
    <x v="442"/>
    <x v="2"/>
    <x v="24"/>
    <x v="27"/>
    <x v="5"/>
    <n v="51"/>
    <x v="145"/>
    <x v="928"/>
    <n v="5837.4600000000009"/>
    <n v="0.59000000000000008"/>
    <x v="1"/>
    <x v="109"/>
  </r>
  <r>
    <x v="0"/>
    <n v="1197831"/>
    <x v="471"/>
    <x v="2"/>
    <x v="24"/>
    <x v="27"/>
    <x v="0"/>
    <n v="40"/>
    <x v="142"/>
    <x v="1234"/>
    <n v="4320"/>
    <n v="0.44999999999999996"/>
    <x v="1"/>
    <x v="163"/>
  </r>
  <r>
    <x v="0"/>
    <n v="1197831"/>
    <x v="471"/>
    <x v="2"/>
    <x v="24"/>
    <x v="27"/>
    <x v="1"/>
    <n v="41"/>
    <x v="142"/>
    <x v="3300"/>
    <n v="4526.3999999999996"/>
    <n v="0.45999999999999996"/>
    <x v="1"/>
    <x v="87"/>
  </r>
  <r>
    <x v="0"/>
    <n v="1197831"/>
    <x v="471"/>
    <x v="2"/>
    <x v="24"/>
    <x v="27"/>
    <x v="2"/>
    <n v="47"/>
    <x v="149"/>
    <x v="3301"/>
    <n v="4611.6399999999994"/>
    <n v="0.43999999999999995"/>
    <x v="1"/>
    <x v="85"/>
  </r>
  <r>
    <x v="0"/>
    <n v="1197831"/>
    <x v="471"/>
    <x v="2"/>
    <x v="24"/>
    <x v="27"/>
    <x v="3"/>
    <n v="44"/>
    <x v="328"/>
    <x v="971"/>
    <n v="4209.92"/>
    <n v="0.52"/>
    <x v="1"/>
    <x v="90"/>
  </r>
  <r>
    <x v="0"/>
    <n v="1197831"/>
    <x v="471"/>
    <x v="2"/>
    <x v="24"/>
    <x v="27"/>
    <x v="4"/>
    <n v="43"/>
    <x v="135"/>
    <x v="1872"/>
    <n v="2591.6099999999997"/>
    <n v="0.41"/>
    <x v="1"/>
    <x v="94"/>
  </r>
  <r>
    <x v="0"/>
    <n v="1197831"/>
    <x v="471"/>
    <x v="2"/>
    <x v="24"/>
    <x v="27"/>
    <x v="5"/>
    <n v="47"/>
    <x v="136"/>
    <x v="3302"/>
    <n v="6651.4400000000014"/>
    <n v="0.6100000000000001"/>
    <x v="1"/>
    <x v="85"/>
  </r>
  <r>
    <x v="0"/>
    <n v="1128299"/>
    <x v="187"/>
    <x v="2"/>
    <x v="24"/>
    <x v="27"/>
    <x v="0"/>
    <n v="23"/>
    <x v="224"/>
    <x v="3303"/>
    <n v="1251.1999999999998"/>
    <n v="0.39999999999999997"/>
    <x v="1"/>
    <x v="113"/>
  </r>
  <r>
    <x v="0"/>
    <n v="1128299"/>
    <x v="187"/>
    <x v="2"/>
    <x v="24"/>
    <x v="27"/>
    <x v="1"/>
    <n v="30"/>
    <x v="150"/>
    <x v="1077"/>
    <n v="1806.0000000000002"/>
    <n v="0.43000000000000005"/>
    <x v="1"/>
    <x v="167"/>
  </r>
  <r>
    <x v="0"/>
    <n v="1128299"/>
    <x v="187"/>
    <x v="2"/>
    <x v="24"/>
    <x v="27"/>
    <x v="2"/>
    <n v="31"/>
    <x v="57"/>
    <x v="3114"/>
    <n v="1753.0499999999997"/>
    <n v="0.38999999999999996"/>
    <x v="1"/>
    <x v="165"/>
  </r>
  <r>
    <x v="0"/>
    <n v="1128299"/>
    <x v="187"/>
    <x v="2"/>
    <x v="24"/>
    <x v="27"/>
    <x v="3"/>
    <n v="30"/>
    <x v="246"/>
    <x v="2490"/>
    <n v="976.8"/>
    <n v="0.37"/>
    <x v="1"/>
    <x v="167"/>
  </r>
  <r>
    <x v="0"/>
    <n v="1128299"/>
    <x v="187"/>
    <x v="2"/>
    <x v="24"/>
    <x v="27"/>
    <x v="4"/>
    <n v="35"/>
    <x v="181"/>
    <x v="3076"/>
    <n v="809.19999999999993"/>
    <n v="0.33999999999999997"/>
    <x v="1"/>
    <x v="164"/>
  </r>
  <r>
    <x v="0"/>
    <n v="1128299"/>
    <x v="187"/>
    <x v="2"/>
    <x v="24"/>
    <x v="27"/>
    <x v="5"/>
    <n v="27"/>
    <x v="150"/>
    <x v="1053"/>
    <n v="1020.6"/>
    <n v="0.27"/>
    <x v="1"/>
    <x v="118"/>
  </r>
  <r>
    <x v="0"/>
    <n v="1128299"/>
    <x v="697"/>
    <x v="2"/>
    <x v="24"/>
    <x v="27"/>
    <x v="0"/>
    <n v="21"/>
    <x v="244"/>
    <x v="2372"/>
    <n v="1258.74"/>
    <n v="0.37"/>
    <x v="1"/>
    <x v="168"/>
  </r>
  <r>
    <x v="0"/>
    <n v="1128299"/>
    <x v="697"/>
    <x v="2"/>
    <x v="24"/>
    <x v="27"/>
    <x v="1"/>
    <n v="28"/>
    <x v="209"/>
    <x v="2375"/>
    <n v="1541.1200000000001"/>
    <n v="0.43000000000000005"/>
    <x v="1"/>
    <x v="128"/>
  </r>
  <r>
    <x v="0"/>
    <n v="1128299"/>
    <x v="697"/>
    <x v="2"/>
    <x v="24"/>
    <x v="27"/>
    <x v="2"/>
    <n v="28"/>
    <x v="168"/>
    <x v="1524"/>
    <n v="1458.24"/>
    <n v="0.42"/>
    <x v="1"/>
    <x v="128"/>
  </r>
  <r>
    <x v="0"/>
    <n v="1128299"/>
    <x v="697"/>
    <x v="2"/>
    <x v="25"/>
    <x v="28"/>
    <x v="3"/>
    <n v="26"/>
    <x v="181"/>
    <x v="1459"/>
    <n v="742.56"/>
    <n v="0.42"/>
    <x v="1"/>
    <x v="166"/>
  </r>
  <r>
    <x v="0"/>
    <n v="1128299"/>
    <x v="697"/>
    <x v="2"/>
    <x v="25"/>
    <x v="28"/>
    <x v="4"/>
    <n v="36"/>
    <x v="175"/>
    <x v="1127"/>
    <n v="679.31999999999994"/>
    <n v="0.37"/>
    <x v="1"/>
    <x v="86"/>
  </r>
  <r>
    <x v="0"/>
    <n v="1128299"/>
    <x v="697"/>
    <x v="2"/>
    <x v="25"/>
    <x v="28"/>
    <x v="5"/>
    <n v="31"/>
    <x v="210"/>
    <x v="3304"/>
    <n v="970.92000000000007"/>
    <n v="0.27"/>
    <x v="1"/>
    <x v="165"/>
  </r>
  <r>
    <x v="0"/>
    <n v="1128299"/>
    <x v="227"/>
    <x v="2"/>
    <x v="25"/>
    <x v="28"/>
    <x v="0"/>
    <n v="29"/>
    <x v="160"/>
    <x v="2075"/>
    <n v="1855.9999999999998"/>
    <n v="0.39999999999999997"/>
    <x v="1"/>
    <x v="116"/>
  </r>
  <r>
    <x v="0"/>
    <n v="1128299"/>
    <x v="227"/>
    <x v="2"/>
    <x v="25"/>
    <x v="28"/>
    <x v="1"/>
    <n v="38"/>
    <x v="210"/>
    <x v="1942"/>
    <n v="1939.52"/>
    <n v="0.44"/>
    <x v="1"/>
    <x v="115"/>
  </r>
  <r>
    <x v="0"/>
    <n v="1128299"/>
    <x v="227"/>
    <x v="2"/>
    <x v="25"/>
    <x v="28"/>
    <x v="2"/>
    <n v="37"/>
    <x v="164"/>
    <x v="2711"/>
    <n v="1805.2299999999998"/>
    <n v="0.41"/>
    <x v="1"/>
    <x v="117"/>
  </r>
  <r>
    <x v="0"/>
    <n v="1128299"/>
    <x v="227"/>
    <x v="2"/>
    <x v="25"/>
    <x v="28"/>
    <x v="3"/>
    <n v="38"/>
    <x v="181"/>
    <x v="1621"/>
    <n v="956.08"/>
    <n v="0.37"/>
    <x v="1"/>
    <x v="115"/>
  </r>
  <r>
    <x v="0"/>
    <n v="1128299"/>
    <x v="227"/>
    <x v="2"/>
    <x v="25"/>
    <x v="28"/>
    <x v="4"/>
    <n v="41"/>
    <x v="203"/>
    <x v="2838"/>
    <n v="511.68"/>
    <n v="0.32"/>
    <x v="1"/>
    <x v="87"/>
  </r>
  <r>
    <x v="0"/>
    <n v="1128299"/>
    <x v="227"/>
    <x v="2"/>
    <x v="25"/>
    <x v="28"/>
    <x v="5"/>
    <n v="37"/>
    <x v="336"/>
    <x v="3305"/>
    <n v="1068.93"/>
    <n v="0.27"/>
    <x v="1"/>
    <x v="117"/>
  </r>
  <r>
    <x v="0"/>
    <n v="1128299"/>
    <x v="246"/>
    <x v="2"/>
    <x v="25"/>
    <x v="28"/>
    <x v="0"/>
    <n v="40"/>
    <x v="36"/>
    <x v="872"/>
    <n v="2660"/>
    <n v="0.38"/>
    <x v="1"/>
    <x v="163"/>
  </r>
  <r>
    <x v="0"/>
    <n v="1128299"/>
    <x v="246"/>
    <x v="2"/>
    <x v="25"/>
    <x v="28"/>
    <x v="1"/>
    <n v="37"/>
    <x v="228"/>
    <x v="1824"/>
    <n v="1465.2"/>
    <n v="0.44"/>
    <x v="1"/>
    <x v="117"/>
  </r>
  <r>
    <x v="0"/>
    <n v="1128299"/>
    <x v="246"/>
    <x v="2"/>
    <x v="25"/>
    <x v="28"/>
    <x v="2"/>
    <n v="42"/>
    <x v="248"/>
    <x v="1469"/>
    <n v="1911.42"/>
    <n v="0.37"/>
    <x v="1"/>
    <x v="119"/>
  </r>
  <r>
    <x v="0"/>
    <n v="1128299"/>
    <x v="246"/>
    <x v="2"/>
    <x v="25"/>
    <x v="28"/>
    <x v="3"/>
    <n v="40"/>
    <x v="252"/>
    <x v="1320"/>
    <n v="1248"/>
    <n v="0.39999999999999997"/>
    <x v="1"/>
    <x v="163"/>
  </r>
  <r>
    <x v="0"/>
    <n v="1128299"/>
    <x v="246"/>
    <x v="2"/>
    <x v="25"/>
    <x v="28"/>
    <x v="4"/>
    <n v="43"/>
    <x v="172"/>
    <x v="2424"/>
    <n v="687.14"/>
    <n v="0.33999999999999997"/>
    <x v="1"/>
    <x v="94"/>
  </r>
  <r>
    <x v="0"/>
    <n v="1128299"/>
    <x v="246"/>
    <x v="2"/>
    <x v="25"/>
    <x v="28"/>
    <x v="5"/>
    <n v="49"/>
    <x v="215"/>
    <x v="1823"/>
    <n v="1631.7"/>
    <n v="0.3"/>
    <x v="1"/>
    <x v="98"/>
  </r>
  <r>
    <x v="0"/>
    <n v="1128299"/>
    <x v="277"/>
    <x v="2"/>
    <x v="25"/>
    <x v="28"/>
    <x v="0"/>
    <n v="38"/>
    <x v="328"/>
    <x v="3306"/>
    <n v="2656.96"/>
    <n v="0.38"/>
    <x v="1"/>
    <x v="115"/>
  </r>
  <r>
    <x v="0"/>
    <n v="1128299"/>
    <x v="277"/>
    <x v="2"/>
    <x v="25"/>
    <x v="28"/>
    <x v="1"/>
    <n v="36"/>
    <x v="210"/>
    <x v="1305"/>
    <n v="1753.92"/>
    <n v="0.42000000000000004"/>
    <x v="1"/>
    <x v="86"/>
  </r>
  <r>
    <x v="0"/>
    <n v="1128299"/>
    <x v="277"/>
    <x v="2"/>
    <x v="25"/>
    <x v="28"/>
    <x v="2"/>
    <n v="41"/>
    <x v="348"/>
    <x v="3307"/>
    <n v="2056.56"/>
    <n v="0.38"/>
    <x v="1"/>
    <x v="87"/>
  </r>
  <r>
    <x v="0"/>
    <n v="1128299"/>
    <x v="277"/>
    <x v="2"/>
    <x v="25"/>
    <x v="28"/>
    <x v="3"/>
    <n v="39"/>
    <x v="270"/>
    <x v="3308"/>
    <n v="1341.99"/>
    <n v="0.37"/>
    <x v="1"/>
    <x v="93"/>
  </r>
  <r>
    <x v="0"/>
    <n v="1128299"/>
    <x v="277"/>
    <x v="2"/>
    <x v="25"/>
    <x v="28"/>
    <x v="4"/>
    <n v="39"/>
    <x v="345"/>
    <x v="3033"/>
    <n v="797.93999999999994"/>
    <n v="0.32999999999999996"/>
    <x v="1"/>
    <x v="93"/>
  </r>
  <r>
    <x v="0"/>
    <n v="1128299"/>
    <x v="277"/>
    <x v="2"/>
    <x v="25"/>
    <x v="28"/>
    <x v="5"/>
    <n v="53"/>
    <x v="168"/>
    <x v="3309"/>
    <n v="1905.8799999999999"/>
    <n v="0.28999999999999998"/>
    <x v="1"/>
    <x v="102"/>
  </r>
  <r>
    <x v="0"/>
    <n v="1128299"/>
    <x v="307"/>
    <x v="2"/>
    <x v="25"/>
    <x v="28"/>
    <x v="0"/>
    <n v="37"/>
    <x v="145"/>
    <x v="3310"/>
    <n v="2799.4199999999996"/>
    <n v="0.38999999999999996"/>
    <x v="1"/>
    <x v="117"/>
  </r>
  <r>
    <x v="0"/>
    <n v="1128299"/>
    <x v="307"/>
    <x v="2"/>
    <x v="25"/>
    <x v="28"/>
    <x v="1"/>
    <n v="36"/>
    <x v="231"/>
    <x v="1182"/>
    <n v="2162.1600000000003"/>
    <n v="0.42000000000000004"/>
    <x v="1"/>
    <x v="86"/>
  </r>
  <r>
    <x v="0"/>
    <n v="1128299"/>
    <x v="307"/>
    <x v="2"/>
    <x v="25"/>
    <x v="28"/>
    <x v="2"/>
    <n v="41"/>
    <x v="135"/>
    <x v="2248"/>
    <n v="2290.2600000000002"/>
    <n v="0.38"/>
    <x v="1"/>
    <x v="87"/>
  </r>
  <r>
    <x v="0"/>
    <n v="1128299"/>
    <x v="307"/>
    <x v="2"/>
    <x v="25"/>
    <x v="28"/>
    <x v="3"/>
    <n v="38"/>
    <x v="193"/>
    <x v="1579"/>
    <n v="1595.9999999999998"/>
    <n v="0.39999999999999997"/>
    <x v="1"/>
    <x v="115"/>
  </r>
  <r>
    <x v="0"/>
    <n v="1128299"/>
    <x v="307"/>
    <x v="2"/>
    <x v="25"/>
    <x v="28"/>
    <x v="4"/>
    <n v="43"/>
    <x v="249"/>
    <x v="3068"/>
    <n v="1052.6399999999999"/>
    <n v="0.33999999999999997"/>
    <x v="1"/>
    <x v="94"/>
  </r>
  <r>
    <x v="0"/>
    <n v="1128299"/>
    <x v="307"/>
    <x v="2"/>
    <x v="25"/>
    <x v="28"/>
    <x v="5"/>
    <n v="46"/>
    <x v="174"/>
    <x v="2659"/>
    <n v="2253.08"/>
    <n v="0.31"/>
    <x v="1"/>
    <x v="89"/>
  </r>
  <r>
    <x v="0"/>
    <n v="1128299"/>
    <x v="336"/>
    <x v="2"/>
    <x v="25"/>
    <x v="28"/>
    <x v="0"/>
    <n v="40"/>
    <x v="97"/>
    <x v="1143"/>
    <n v="3196.8"/>
    <n v="0.37"/>
    <x v="1"/>
    <x v="163"/>
  </r>
  <r>
    <x v="0"/>
    <n v="1128299"/>
    <x v="336"/>
    <x v="2"/>
    <x v="25"/>
    <x v="28"/>
    <x v="1"/>
    <n v="40"/>
    <x v="134"/>
    <x v="3311"/>
    <n v="2999.2000000000003"/>
    <n v="0.46"/>
    <x v="1"/>
    <x v="163"/>
  </r>
  <r>
    <x v="0"/>
    <n v="1128299"/>
    <x v="336"/>
    <x v="2"/>
    <x v="25"/>
    <x v="28"/>
    <x v="2"/>
    <n v="39"/>
    <x v="350"/>
    <x v="3312"/>
    <n v="2387.9699999999998"/>
    <n v="0.38999999999999996"/>
    <x v="1"/>
    <x v="93"/>
  </r>
  <r>
    <x v="0"/>
    <n v="1128299"/>
    <x v="336"/>
    <x v="2"/>
    <x v="25"/>
    <x v="28"/>
    <x v="3"/>
    <n v="36"/>
    <x v="161"/>
    <x v="1495"/>
    <n v="1545.84"/>
    <n v="0.38"/>
    <x v="1"/>
    <x v="86"/>
  </r>
  <r>
    <x v="0"/>
    <n v="1128299"/>
    <x v="336"/>
    <x v="2"/>
    <x v="25"/>
    <x v="28"/>
    <x v="4"/>
    <n v="40"/>
    <x v="57"/>
    <x v="1826"/>
    <n v="2146"/>
    <n v="0.37"/>
    <x v="1"/>
    <x v="163"/>
  </r>
  <r>
    <x v="0"/>
    <n v="1128299"/>
    <x v="336"/>
    <x v="2"/>
    <x v="25"/>
    <x v="28"/>
    <x v="5"/>
    <n v="46"/>
    <x v="57"/>
    <x v="1309"/>
    <n v="2001"/>
    <n v="0.3"/>
    <x v="1"/>
    <x v="89"/>
  </r>
  <r>
    <x v="0"/>
    <n v="1128299"/>
    <x v="368"/>
    <x v="2"/>
    <x v="25"/>
    <x v="28"/>
    <x v="0"/>
    <n v="41"/>
    <x v="145"/>
    <x v="3313"/>
    <n v="3181.6"/>
    <n v="0.39999999999999997"/>
    <x v="1"/>
    <x v="87"/>
  </r>
  <r>
    <x v="0"/>
    <n v="1128299"/>
    <x v="368"/>
    <x v="2"/>
    <x v="25"/>
    <x v="28"/>
    <x v="1"/>
    <n v="46"/>
    <x v="330"/>
    <x v="3314"/>
    <n v="3670.8"/>
    <n v="0.42000000000000004"/>
    <x v="1"/>
    <x v="89"/>
  </r>
  <r>
    <x v="0"/>
    <n v="1128299"/>
    <x v="368"/>
    <x v="2"/>
    <x v="25"/>
    <x v="28"/>
    <x v="2"/>
    <n v="37"/>
    <x v="269"/>
    <x v="2534"/>
    <n v="2321.0099999999998"/>
    <n v="0.41"/>
    <x v="1"/>
    <x v="117"/>
  </r>
  <r>
    <x v="0"/>
    <n v="1128299"/>
    <x v="368"/>
    <x v="2"/>
    <x v="25"/>
    <x v="28"/>
    <x v="3"/>
    <n v="43"/>
    <x v="196"/>
    <x v="2014"/>
    <n v="2167.1999999999998"/>
    <n v="0.42"/>
    <x v="1"/>
    <x v="94"/>
  </r>
  <r>
    <x v="0"/>
    <n v="1128299"/>
    <x v="368"/>
    <x v="2"/>
    <x v="25"/>
    <x v="28"/>
    <x v="4"/>
    <n v="45"/>
    <x v="224"/>
    <x v="2281"/>
    <n v="2264.4"/>
    <n v="0.37"/>
    <x v="1"/>
    <x v="96"/>
  </r>
  <r>
    <x v="0"/>
    <n v="1128299"/>
    <x v="368"/>
    <x v="2"/>
    <x v="25"/>
    <x v="28"/>
    <x v="5"/>
    <n v="48"/>
    <x v="165"/>
    <x v="1298"/>
    <n v="1760.64"/>
    <n v="0.28000000000000003"/>
    <x v="1"/>
    <x v="92"/>
  </r>
  <r>
    <x v="0"/>
    <n v="1128299"/>
    <x v="400"/>
    <x v="2"/>
    <x v="25"/>
    <x v="28"/>
    <x v="0"/>
    <n v="35"/>
    <x v="328"/>
    <x v="1037"/>
    <n v="2704.7999999999997"/>
    <n v="0.42"/>
    <x v="1"/>
    <x v="164"/>
  </r>
  <r>
    <x v="0"/>
    <n v="1128299"/>
    <x v="400"/>
    <x v="2"/>
    <x v="25"/>
    <x v="28"/>
    <x v="1"/>
    <n v="34"/>
    <x v="338"/>
    <x v="3315"/>
    <n v="3211.98"/>
    <n v="0.47000000000000003"/>
    <x v="1"/>
    <x v="111"/>
  </r>
  <r>
    <x v="0"/>
    <n v="1128299"/>
    <x v="400"/>
    <x v="2"/>
    <x v="25"/>
    <x v="28"/>
    <x v="2"/>
    <n v="34"/>
    <x v="57"/>
    <x v="2009"/>
    <n v="1824.1"/>
    <n v="0.37"/>
    <x v="1"/>
    <x v="111"/>
  </r>
  <r>
    <x v="0"/>
    <n v="1128299"/>
    <x v="400"/>
    <x v="2"/>
    <x v="25"/>
    <x v="28"/>
    <x v="3"/>
    <n v="33"/>
    <x v="168"/>
    <x v="2454"/>
    <n v="1514.04"/>
    <n v="0.37"/>
    <x v="1"/>
    <x v="112"/>
  </r>
  <r>
    <x v="0"/>
    <n v="1128299"/>
    <x v="400"/>
    <x v="2"/>
    <x v="25"/>
    <x v="28"/>
    <x v="4"/>
    <n v="41"/>
    <x v="209"/>
    <x v="1186"/>
    <n v="1731.8399999999997"/>
    <n v="0.32999999999999996"/>
    <x v="1"/>
    <x v="87"/>
  </r>
  <r>
    <x v="0"/>
    <n v="1128299"/>
    <x v="400"/>
    <x v="2"/>
    <x v="25"/>
    <x v="28"/>
    <x v="5"/>
    <n v="43"/>
    <x v="348"/>
    <x v="3108"/>
    <n v="1816.32"/>
    <n v="0.32"/>
    <x v="1"/>
    <x v="94"/>
  </r>
  <r>
    <x v="0"/>
    <n v="1128299"/>
    <x v="429"/>
    <x v="2"/>
    <x v="25"/>
    <x v="28"/>
    <x v="0"/>
    <n v="36"/>
    <x v="84"/>
    <x v="2281"/>
    <n v="2570.4"/>
    <n v="0.42"/>
    <x v="1"/>
    <x v="86"/>
  </r>
  <r>
    <x v="0"/>
    <n v="1128299"/>
    <x v="429"/>
    <x v="2"/>
    <x v="25"/>
    <x v="28"/>
    <x v="1"/>
    <n v="33"/>
    <x v="36"/>
    <x v="2141"/>
    <n v="2425.5000000000005"/>
    <n v="0.42000000000000004"/>
    <x v="1"/>
    <x v="112"/>
  </r>
  <r>
    <x v="0"/>
    <n v="1128299"/>
    <x v="429"/>
    <x v="2"/>
    <x v="25"/>
    <x v="28"/>
    <x v="2"/>
    <n v="31"/>
    <x v="215"/>
    <x v="3316"/>
    <n v="1273.17"/>
    <n v="0.37"/>
    <x v="1"/>
    <x v="165"/>
  </r>
  <r>
    <x v="0"/>
    <n v="1128299"/>
    <x v="429"/>
    <x v="2"/>
    <x v="25"/>
    <x v="28"/>
    <x v="3"/>
    <n v="32"/>
    <x v="240"/>
    <x v="2785"/>
    <n v="1272.9599999999998"/>
    <n v="0.38999999999999996"/>
    <x v="1"/>
    <x v="114"/>
  </r>
  <r>
    <x v="0"/>
    <n v="1128299"/>
    <x v="429"/>
    <x v="2"/>
    <x v="25"/>
    <x v="28"/>
    <x v="4"/>
    <n v="44"/>
    <x v="246"/>
    <x v="2279"/>
    <n v="1432.6399999999999"/>
    <n v="0.37"/>
    <x v="1"/>
    <x v="90"/>
  </r>
  <r>
    <x v="0"/>
    <n v="1128299"/>
    <x v="429"/>
    <x v="2"/>
    <x v="25"/>
    <x v="28"/>
    <x v="5"/>
    <n v="47"/>
    <x v="336"/>
    <x v="3317"/>
    <n v="1458.4099999999999"/>
    <n v="0.28999999999999998"/>
    <x v="1"/>
    <x v="85"/>
  </r>
  <r>
    <x v="0"/>
    <n v="1128299"/>
    <x v="460"/>
    <x v="2"/>
    <x v="25"/>
    <x v="28"/>
    <x v="0"/>
    <n v="31"/>
    <x v="42"/>
    <x v="3318"/>
    <n v="1767"/>
    <n v="0.38"/>
    <x v="1"/>
    <x v="165"/>
  </r>
  <r>
    <x v="0"/>
    <n v="1128299"/>
    <x v="460"/>
    <x v="2"/>
    <x v="25"/>
    <x v="28"/>
    <x v="1"/>
    <n v="38"/>
    <x v="134"/>
    <x v="3319"/>
    <n v="2911.1800000000003"/>
    <n v="0.47000000000000003"/>
    <x v="1"/>
    <x v="115"/>
  </r>
  <r>
    <x v="0"/>
    <n v="1128299"/>
    <x v="460"/>
    <x v="2"/>
    <x v="25"/>
    <x v="28"/>
    <x v="2"/>
    <n v="33"/>
    <x v="168"/>
    <x v="2454"/>
    <n v="1595.8799999999999"/>
    <n v="0.38999999999999996"/>
    <x v="1"/>
    <x v="112"/>
  </r>
  <r>
    <x v="0"/>
    <n v="1128299"/>
    <x v="460"/>
    <x v="2"/>
    <x v="25"/>
    <x v="28"/>
    <x v="3"/>
    <n v="33"/>
    <x v="210"/>
    <x v="2174"/>
    <n v="1607.76"/>
    <n v="0.42"/>
    <x v="1"/>
    <x v="112"/>
  </r>
  <r>
    <x v="0"/>
    <n v="1128299"/>
    <x v="460"/>
    <x v="2"/>
    <x v="25"/>
    <x v="28"/>
    <x v="4"/>
    <n v="44"/>
    <x v="343"/>
    <x v="3119"/>
    <n v="1568.1599999999999"/>
    <n v="0.36"/>
    <x v="1"/>
    <x v="90"/>
  </r>
  <r>
    <x v="0"/>
    <n v="1128299"/>
    <x v="460"/>
    <x v="2"/>
    <x v="25"/>
    <x v="28"/>
    <x v="5"/>
    <n v="39"/>
    <x v="150"/>
    <x v="1780"/>
    <n v="1528.8000000000002"/>
    <n v="0.28000000000000003"/>
    <x v="1"/>
    <x v="93"/>
  </r>
  <r>
    <x v="0"/>
    <n v="1128299"/>
    <x v="489"/>
    <x v="2"/>
    <x v="25"/>
    <x v="28"/>
    <x v="0"/>
    <n v="35"/>
    <x v="145"/>
    <x v="3320"/>
    <n v="2716"/>
    <n v="0.39999999999999997"/>
    <x v="1"/>
    <x v="164"/>
  </r>
  <r>
    <x v="0"/>
    <n v="1128299"/>
    <x v="489"/>
    <x v="2"/>
    <x v="25"/>
    <x v="28"/>
    <x v="1"/>
    <n v="33"/>
    <x v="127"/>
    <x v="3023"/>
    <n v="3233.34"/>
    <n v="0.46"/>
    <x v="1"/>
    <x v="112"/>
  </r>
  <r>
    <x v="4"/>
    <n v="1128299"/>
    <x v="489"/>
    <x v="2"/>
    <x v="25"/>
    <x v="28"/>
    <x v="2"/>
    <n v="35"/>
    <x v="224"/>
    <x v="1686"/>
    <n v="1951.6"/>
    <n v="0.41"/>
    <x v="1"/>
    <x v="164"/>
  </r>
  <r>
    <x v="4"/>
    <n v="1128299"/>
    <x v="489"/>
    <x v="2"/>
    <x v="25"/>
    <x v="28"/>
    <x v="3"/>
    <n v="32"/>
    <x v="209"/>
    <x v="1062"/>
    <n v="1679.36"/>
    <n v="0.41"/>
    <x v="1"/>
    <x v="114"/>
  </r>
  <r>
    <x v="4"/>
    <n v="1128299"/>
    <x v="489"/>
    <x v="2"/>
    <x v="25"/>
    <x v="28"/>
    <x v="4"/>
    <n v="42"/>
    <x v="245"/>
    <x v="3321"/>
    <n v="1556.5199999999998"/>
    <n v="0.33999999999999997"/>
    <x v="1"/>
    <x v="119"/>
  </r>
  <r>
    <x v="4"/>
    <n v="1128299"/>
    <x v="489"/>
    <x v="2"/>
    <x v="25"/>
    <x v="28"/>
    <x v="5"/>
    <n v="43"/>
    <x v="192"/>
    <x v="3322"/>
    <n v="1625.4"/>
    <n v="0.28000000000000003"/>
    <x v="1"/>
    <x v="94"/>
  </r>
  <r>
    <x v="4"/>
    <n v="1128299"/>
    <x v="190"/>
    <x v="2"/>
    <x v="25"/>
    <x v="28"/>
    <x v="0"/>
    <n v="27"/>
    <x v="152"/>
    <x v="3323"/>
    <n v="1682.6399999999999"/>
    <n v="0.41"/>
    <x v="1"/>
    <x v="118"/>
  </r>
  <r>
    <x v="4"/>
    <n v="1128299"/>
    <x v="190"/>
    <x v="2"/>
    <x v="25"/>
    <x v="28"/>
    <x v="1"/>
    <n v="30"/>
    <x v="135"/>
    <x v="1692"/>
    <n v="2072.7000000000003"/>
    <n v="0.47000000000000003"/>
    <x v="1"/>
    <x v="167"/>
  </r>
  <r>
    <x v="4"/>
    <n v="1128299"/>
    <x v="190"/>
    <x v="2"/>
    <x v="25"/>
    <x v="28"/>
    <x v="2"/>
    <n v="32"/>
    <x v="350"/>
    <x v="3324"/>
    <n v="1959.36"/>
    <n v="0.38999999999999996"/>
    <x v="1"/>
    <x v="114"/>
  </r>
  <r>
    <x v="4"/>
    <n v="1128299"/>
    <x v="190"/>
    <x v="2"/>
    <x v="25"/>
    <x v="28"/>
    <x v="3"/>
    <n v="30"/>
    <x v="253"/>
    <x v="3325"/>
    <n v="1151.4000000000001"/>
    <n v="0.38"/>
    <x v="1"/>
    <x v="167"/>
  </r>
  <r>
    <x v="4"/>
    <n v="1128299"/>
    <x v="190"/>
    <x v="2"/>
    <x v="25"/>
    <x v="28"/>
    <x v="4"/>
    <n v="33"/>
    <x v="198"/>
    <x v="3079"/>
    <n v="1147.74"/>
    <n v="0.37"/>
    <x v="1"/>
    <x v="112"/>
  </r>
  <r>
    <x v="4"/>
    <n v="1128299"/>
    <x v="190"/>
    <x v="2"/>
    <x v="25"/>
    <x v="28"/>
    <x v="5"/>
    <n v="36"/>
    <x v="339"/>
    <x v="3084"/>
    <n v="1613.5200000000002"/>
    <n v="0.27"/>
    <x v="1"/>
    <x v="86"/>
  </r>
  <r>
    <x v="4"/>
    <n v="1128299"/>
    <x v="700"/>
    <x v="2"/>
    <x v="25"/>
    <x v="28"/>
    <x v="0"/>
    <n v="27"/>
    <x v="217"/>
    <x v="3085"/>
    <n v="1868.3999999999999"/>
    <n v="0.39999999999999997"/>
    <x v="1"/>
    <x v="118"/>
  </r>
  <r>
    <x v="4"/>
    <n v="1128299"/>
    <x v="700"/>
    <x v="2"/>
    <x v="25"/>
    <x v="28"/>
    <x v="1"/>
    <n v="36"/>
    <x v="224"/>
    <x v="3326"/>
    <n v="2301.1200000000003"/>
    <n v="0.47000000000000003"/>
    <x v="1"/>
    <x v="86"/>
  </r>
  <r>
    <x v="4"/>
    <n v="1128299"/>
    <x v="700"/>
    <x v="2"/>
    <x v="25"/>
    <x v="28"/>
    <x v="2"/>
    <n v="35"/>
    <x v="348"/>
    <x v="1506"/>
    <n v="1847.9999999999998"/>
    <n v="0.39999999999999997"/>
    <x v="1"/>
    <x v="164"/>
  </r>
  <r>
    <x v="4"/>
    <n v="1128299"/>
    <x v="700"/>
    <x v="2"/>
    <x v="26"/>
    <x v="29"/>
    <x v="3"/>
    <n v="29"/>
    <x v="250"/>
    <x v="1938"/>
    <n v="976.43"/>
    <n v="0.37"/>
    <x v="1"/>
    <x v="116"/>
  </r>
  <r>
    <x v="4"/>
    <n v="1128299"/>
    <x v="700"/>
    <x v="2"/>
    <x v="26"/>
    <x v="29"/>
    <x v="4"/>
    <n v="34"/>
    <x v="345"/>
    <x v="3327"/>
    <n v="674.56000000000006"/>
    <n v="0.32"/>
    <x v="1"/>
    <x v="111"/>
  </r>
  <r>
    <x v="4"/>
    <n v="1128299"/>
    <x v="700"/>
    <x v="2"/>
    <x v="26"/>
    <x v="29"/>
    <x v="5"/>
    <n v="35"/>
    <x v="150"/>
    <x v="1071"/>
    <n v="1372.0000000000002"/>
    <n v="0.28000000000000003"/>
    <x v="1"/>
    <x v="164"/>
  </r>
  <r>
    <x v="4"/>
    <n v="1128299"/>
    <x v="712"/>
    <x v="2"/>
    <x v="26"/>
    <x v="29"/>
    <x v="0"/>
    <n v="30"/>
    <x v="283"/>
    <x v="3328"/>
    <n v="2300.1"/>
    <n v="0.41"/>
    <x v="1"/>
    <x v="167"/>
  </r>
  <r>
    <x v="4"/>
    <n v="1128299"/>
    <x v="712"/>
    <x v="2"/>
    <x v="26"/>
    <x v="29"/>
    <x v="1"/>
    <n v="36"/>
    <x v="224"/>
    <x v="3326"/>
    <n v="2203.2000000000003"/>
    <n v="0.45"/>
    <x v="1"/>
    <x v="86"/>
  </r>
  <r>
    <x v="4"/>
    <n v="1128299"/>
    <x v="712"/>
    <x v="2"/>
    <x v="26"/>
    <x v="29"/>
    <x v="2"/>
    <n v="44"/>
    <x v="168"/>
    <x v="985"/>
    <n v="2073.2800000000002"/>
    <n v="0.38"/>
    <x v="1"/>
    <x v="90"/>
  </r>
  <r>
    <x v="4"/>
    <n v="1128299"/>
    <x v="712"/>
    <x v="2"/>
    <x v="26"/>
    <x v="29"/>
    <x v="3"/>
    <n v="37"/>
    <x v="246"/>
    <x v="1190"/>
    <n v="1269.8399999999999"/>
    <n v="0.38999999999999996"/>
    <x v="1"/>
    <x v="117"/>
  </r>
  <r>
    <x v="4"/>
    <n v="1128299"/>
    <x v="712"/>
    <x v="2"/>
    <x v="26"/>
    <x v="29"/>
    <x v="4"/>
    <n v="41"/>
    <x v="206"/>
    <x v="1163"/>
    <n v="695.36"/>
    <n v="0.32"/>
    <x v="1"/>
    <x v="87"/>
  </r>
  <r>
    <x v="4"/>
    <n v="1128299"/>
    <x v="712"/>
    <x v="2"/>
    <x v="26"/>
    <x v="29"/>
    <x v="5"/>
    <n v="44"/>
    <x v="165"/>
    <x v="1655"/>
    <n v="1786.84"/>
    <n v="0.31"/>
    <x v="1"/>
    <x v="90"/>
  </r>
  <r>
    <x v="4"/>
    <n v="1128299"/>
    <x v="249"/>
    <x v="2"/>
    <x v="26"/>
    <x v="29"/>
    <x v="0"/>
    <n v="41"/>
    <x v="241"/>
    <x v="3329"/>
    <n v="2841.2999999999997"/>
    <n v="0.42"/>
    <x v="1"/>
    <x v="87"/>
  </r>
  <r>
    <x v="4"/>
    <n v="1128299"/>
    <x v="249"/>
    <x v="2"/>
    <x v="26"/>
    <x v="29"/>
    <x v="1"/>
    <n v="43"/>
    <x v="245"/>
    <x v="1766"/>
    <n v="2156.02"/>
    <n v="0.46"/>
    <x v="1"/>
    <x v="94"/>
  </r>
  <r>
    <x v="4"/>
    <n v="1128299"/>
    <x v="249"/>
    <x v="2"/>
    <x v="26"/>
    <x v="29"/>
    <x v="2"/>
    <n v="44"/>
    <x v="150"/>
    <x v="1043"/>
    <n v="2587.1999999999998"/>
    <n v="0.42"/>
    <x v="1"/>
    <x v="90"/>
  </r>
  <r>
    <x v="4"/>
    <n v="1128299"/>
    <x v="249"/>
    <x v="2"/>
    <x v="26"/>
    <x v="29"/>
    <x v="3"/>
    <n v="37"/>
    <x v="294"/>
    <x v="2778"/>
    <n v="1385.2799999999997"/>
    <n v="0.38999999999999996"/>
    <x v="1"/>
    <x v="117"/>
  </r>
  <r>
    <x v="4"/>
    <n v="1128299"/>
    <x v="249"/>
    <x v="2"/>
    <x v="26"/>
    <x v="29"/>
    <x v="4"/>
    <n v="46"/>
    <x v="180"/>
    <x v="998"/>
    <n v="965.99999999999989"/>
    <n v="0.35"/>
    <x v="1"/>
    <x v="89"/>
  </r>
  <r>
    <x v="4"/>
    <n v="1128299"/>
    <x v="249"/>
    <x v="2"/>
    <x v="26"/>
    <x v="29"/>
    <x v="5"/>
    <n v="56"/>
    <x v="210"/>
    <x v="931"/>
    <n v="1818.88"/>
    <n v="0.28000000000000003"/>
    <x v="1"/>
    <x v="97"/>
  </r>
  <r>
    <x v="4"/>
    <n v="1128299"/>
    <x v="280"/>
    <x v="2"/>
    <x v="26"/>
    <x v="29"/>
    <x v="0"/>
    <n v="43"/>
    <x v="328"/>
    <x v="3330"/>
    <n v="3243.9199999999996"/>
    <n v="0.41"/>
    <x v="1"/>
    <x v="94"/>
  </r>
  <r>
    <x v="4"/>
    <n v="1128299"/>
    <x v="280"/>
    <x v="2"/>
    <x v="26"/>
    <x v="29"/>
    <x v="1"/>
    <n v="46"/>
    <x v="224"/>
    <x v="3276"/>
    <n v="2627.5200000000004"/>
    <n v="0.42000000000000004"/>
    <x v="1"/>
    <x v="89"/>
  </r>
  <r>
    <x v="4"/>
    <n v="1128299"/>
    <x v="280"/>
    <x v="2"/>
    <x v="26"/>
    <x v="29"/>
    <x v="2"/>
    <n v="46"/>
    <x v="192"/>
    <x v="1013"/>
    <n v="2546.1"/>
    <n v="0.41"/>
    <x v="1"/>
    <x v="89"/>
  </r>
  <r>
    <x v="4"/>
    <n v="1128299"/>
    <x v="280"/>
    <x v="2"/>
    <x v="26"/>
    <x v="29"/>
    <x v="3"/>
    <n v="43"/>
    <x v="245"/>
    <x v="1766"/>
    <n v="1921.6699999999998"/>
    <n v="0.41"/>
    <x v="1"/>
    <x v="94"/>
  </r>
  <r>
    <x v="4"/>
    <n v="1128299"/>
    <x v="280"/>
    <x v="2"/>
    <x v="26"/>
    <x v="29"/>
    <x v="4"/>
    <n v="45"/>
    <x v="252"/>
    <x v="1517"/>
    <n v="1228.5"/>
    <n v="0.35"/>
    <x v="1"/>
    <x v="96"/>
  </r>
  <r>
    <x v="4"/>
    <n v="1128299"/>
    <x v="280"/>
    <x v="2"/>
    <x v="26"/>
    <x v="29"/>
    <x v="5"/>
    <n v="56"/>
    <x v="348"/>
    <x v="1936"/>
    <n v="2143.6799999999998"/>
    <n v="0.28999999999999998"/>
    <x v="1"/>
    <x v="97"/>
  </r>
  <r>
    <x v="4"/>
    <n v="1128299"/>
    <x v="310"/>
    <x v="2"/>
    <x v="26"/>
    <x v="29"/>
    <x v="0"/>
    <n v="37"/>
    <x v="167"/>
    <x v="3331"/>
    <n v="3232.3199999999997"/>
    <n v="0.38999999999999996"/>
    <x v="1"/>
    <x v="117"/>
  </r>
  <r>
    <x v="4"/>
    <n v="1128299"/>
    <x v="310"/>
    <x v="2"/>
    <x v="26"/>
    <x v="29"/>
    <x v="1"/>
    <n v="47"/>
    <x v="283"/>
    <x v="3332"/>
    <n v="3779.2700000000004"/>
    <n v="0.43000000000000005"/>
    <x v="1"/>
    <x v="85"/>
  </r>
  <r>
    <x v="4"/>
    <n v="1128299"/>
    <x v="310"/>
    <x v="2"/>
    <x v="26"/>
    <x v="29"/>
    <x v="2"/>
    <n v="41"/>
    <x v="335"/>
    <x v="3333"/>
    <n v="3165.2"/>
    <n v="0.39999999999999997"/>
    <x v="1"/>
    <x v="87"/>
  </r>
  <r>
    <x v="4"/>
    <n v="1128299"/>
    <x v="310"/>
    <x v="2"/>
    <x v="26"/>
    <x v="29"/>
    <x v="3"/>
    <n v="37"/>
    <x v="209"/>
    <x v="1245"/>
    <n v="1894.3999999999999"/>
    <n v="0.39999999999999997"/>
    <x v="1"/>
    <x v="117"/>
  </r>
  <r>
    <x v="4"/>
    <n v="1128299"/>
    <x v="310"/>
    <x v="2"/>
    <x v="26"/>
    <x v="29"/>
    <x v="4"/>
    <n v="44"/>
    <x v="270"/>
    <x v="2454"/>
    <n v="1432.1999999999998"/>
    <n v="0.35"/>
    <x v="1"/>
    <x v="90"/>
  </r>
  <r>
    <x v="4"/>
    <n v="1128299"/>
    <x v="310"/>
    <x v="2"/>
    <x v="26"/>
    <x v="29"/>
    <x v="5"/>
    <n v="50"/>
    <x v="337"/>
    <x v="1234"/>
    <n v="2688.0000000000005"/>
    <n v="0.28000000000000003"/>
    <x v="1"/>
    <x v="100"/>
  </r>
  <r>
    <x v="4"/>
    <n v="1128299"/>
    <x v="339"/>
    <x v="2"/>
    <x v="26"/>
    <x v="29"/>
    <x v="0"/>
    <n v="41"/>
    <x v="154"/>
    <x v="3334"/>
    <n v="3965.5199999999995"/>
    <n v="0.38999999999999996"/>
    <x v="1"/>
    <x v="87"/>
  </r>
  <r>
    <x v="4"/>
    <n v="1128299"/>
    <x v="339"/>
    <x v="2"/>
    <x v="26"/>
    <x v="29"/>
    <x v="1"/>
    <n v="45"/>
    <x v="124"/>
    <x v="1366"/>
    <n v="4063.5000000000005"/>
    <n v="0.43000000000000005"/>
    <x v="1"/>
    <x v="96"/>
  </r>
  <r>
    <x v="4"/>
    <n v="1128299"/>
    <x v="339"/>
    <x v="2"/>
    <x v="26"/>
    <x v="29"/>
    <x v="2"/>
    <n v="39"/>
    <x v="347"/>
    <x v="1225"/>
    <n v="2467.5299999999997"/>
    <n v="0.37"/>
    <x v="1"/>
    <x v="93"/>
  </r>
  <r>
    <x v="4"/>
    <n v="1128299"/>
    <x v="339"/>
    <x v="2"/>
    <x v="26"/>
    <x v="29"/>
    <x v="3"/>
    <n v="39"/>
    <x v="197"/>
    <x v="2791"/>
    <n v="2440.62"/>
    <n v="0.42"/>
    <x v="1"/>
    <x v="93"/>
  </r>
  <r>
    <x v="4"/>
    <n v="1128299"/>
    <x v="339"/>
    <x v="2"/>
    <x v="26"/>
    <x v="29"/>
    <x v="4"/>
    <n v="40"/>
    <x v="160"/>
    <x v="2720"/>
    <n v="2048"/>
    <n v="0.32"/>
    <x v="1"/>
    <x v="163"/>
  </r>
  <r>
    <x v="4"/>
    <n v="1128299"/>
    <x v="339"/>
    <x v="2"/>
    <x v="26"/>
    <x v="29"/>
    <x v="5"/>
    <n v="49"/>
    <x v="160"/>
    <x v="1437"/>
    <n v="2508.8000000000002"/>
    <n v="0.32"/>
    <x v="1"/>
    <x v="98"/>
  </r>
  <r>
    <x v="4"/>
    <n v="1128299"/>
    <x v="371"/>
    <x v="2"/>
    <x v="26"/>
    <x v="29"/>
    <x v="0"/>
    <n v="40"/>
    <x v="167"/>
    <x v="3335"/>
    <n v="3315.2"/>
    <n v="0.37"/>
    <x v="1"/>
    <x v="163"/>
  </r>
  <r>
    <x v="4"/>
    <n v="1128299"/>
    <x v="371"/>
    <x v="2"/>
    <x v="26"/>
    <x v="29"/>
    <x v="1"/>
    <n v="44"/>
    <x v="159"/>
    <x v="1370"/>
    <n v="4026.88"/>
    <n v="0.44"/>
    <x v="1"/>
    <x v="90"/>
  </r>
  <r>
    <x v="4"/>
    <n v="1128299"/>
    <x v="371"/>
    <x v="2"/>
    <x v="26"/>
    <x v="29"/>
    <x v="2"/>
    <n v="46"/>
    <x v="134"/>
    <x v="3336"/>
    <n v="2999.2"/>
    <n v="0.39999999999999997"/>
    <x v="1"/>
    <x v="89"/>
  </r>
  <r>
    <x v="4"/>
    <n v="1128299"/>
    <x v="371"/>
    <x v="2"/>
    <x v="26"/>
    <x v="29"/>
    <x v="3"/>
    <n v="46"/>
    <x v="152"/>
    <x v="3306"/>
    <n v="2587.04"/>
    <n v="0.37"/>
    <x v="1"/>
    <x v="89"/>
  </r>
  <r>
    <x v="4"/>
    <n v="1128299"/>
    <x v="371"/>
    <x v="2"/>
    <x v="26"/>
    <x v="29"/>
    <x v="4"/>
    <n v="48"/>
    <x v="244"/>
    <x v="3337"/>
    <n v="2643.8399999999997"/>
    <n v="0.33999999999999997"/>
    <x v="1"/>
    <x v="92"/>
  </r>
  <r>
    <x v="4"/>
    <n v="1128299"/>
    <x v="371"/>
    <x v="2"/>
    <x v="26"/>
    <x v="29"/>
    <x v="5"/>
    <n v="50"/>
    <x v="269"/>
    <x v="798"/>
    <n v="2448"/>
    <n v="0.32"/>
    <x v="1"/>
    <x v="100"/>
  </r>
  <r>
    <x v="4"/>
    <n v="1128299"/>
    <x v="403"/>
    <x v="2"/>
    <x v="26"/>
    <x v="29"/>
    <x v="0"/>
    <n v="37"/>
    <x v="92"/>
    <x v="2285"/>
    <n v="3201.24"/>
    <n v="0.42"/>
    <x v="1"/>
    <x v="117"/>
  </r>
  <r>
    <x v="4"/>
    <n v="1128299"/>
    <x v="403"/>
    <x v="2"/>
    <x v="26"/>
    <x v="29"/>
    <x v="1"/>
    <n v="39"/>
    <x v="143"/>
    <x v="2160"/>
    <n v="3372.7200000000003"/>
    <n v="0.46"/>
    <x v="1"/>
    <x v="93"/>
  </r>
  <r>
    <x v="4"/>
    <n v="1128299"/>
    <x v="403"/>
    <x v="2"/>
    <x v="26"/>
    <x v="29"/>
    <x v="2"/>
    <n v="39"/>
    <x v="135"/>
    <x v="1613"/>
    <n v="2407.86"/>
    <n v="0.42"/>
    <x v="1"/>
    <x v="93"/>
  </r>
  <r>
    <x v="4"/>
    <n v="1128299"/>
    <x v="403"/>
    <x v="2"/>
    <x v="26"/>
    <x v="29"/>
    <x v="3"/>
    <n v="37"/>
    <x v="57"/>
    <x v="1863"/>
    <n v="2199.65"/>
    <n v="0.41"/>
    <x v="1"/>
    <x v="117"/>
  </r>
  <r>
    <x v="4"/>
    <n v="1128299"/>
    <x v="403"/>
    <x v="2"/>
    <x v="26"/>
    <x v="29"/>
    <x v="4"/>
    <n v="40"/>
    <x v="57"/>
    <x v="1826"/>
    <n v="2029.9999999999998"/>
    <n v="0.35"/>
    <x v="1"/>
    <x v="163"/>
  </r>
  <r>
    <x v="4"/>
    <n v="1128299"/>
    <x v="403"/>
    <x v="2"/>
    <x v="26"/>
    <x v="29"/>
    <x v="5"/>
    <n v="48"/>
    <x v="350"/>
    <x v="3338"/>
    <n v="2260.7999999999997"/>
    <n v="0.3"/>
    <x v="1"/>
    <x v="92"/>
  </r>
  <r>
    <x v="4"/>
    <n v="1128299"/>
    <x v="432"/>
    <x v="2"/>
    <x v="26"/>
    <x v="29"/>
    <x v="0"/>
    <n v="35"/>
    <x v="347"/>
    <x v="1919"/>
    <n v="2214.4499999999998"/>
    <n v="0.37"/>
    <x v="1"/>
    <x v="164"/>
  </r>
  <r>
    <x v="4"/>
    <n v="1128299"/>
    <x v="432"/>
    <x v="2"/>
    <x v="26"/>
    <x v="29"/>
    <x v="1"/>
    <n v="38"/>
    <x v="131"/>
    <x v="1559"/>
    <n v="2973.8800000000006"/>
    <n v="0.43000000000000005"/>
    <x v="1"/>
    <x v="115"/>
  </r>
  <r>
    <x v="4"/>
    <n v="1128299"/>
    <x v="432"/>
    <x v="2"/>
    <x v="26"/>
    <x v="29"/>
    <x v="2"/>
    <n v="34"/>
    <x v="196"/>
    <x v="2807"/>
    <n v="1631.9999999999998"/>
    <n v="0.39999999999999997"/>
    <x v="1"/>
    <x v="111"/>
  </r>
  <r>
    <x v="4"/>
    <n v="1128299"/>
    <x v="432"/>
    <x v="2"/>
    <x v="26"/>
    <x v="29"/>
    <x v="3"/>
    <n v="35"/>
    <x v="205"/>
    <x v="3221"/>
    <n v="1646.3999999999999"/>
    <n v="0.42"/>
    <x v="1"/>
    <x v="164"/>
  </r>
  <r>
    <x v="4"/>
    <n v="1128299"/>
    <x v="432"/>
    <x v="2"/>
    <x v="26"/>
    <x v="29"/>
    <x v="4"/>
    <n v="41"/>
    <x v="351"/>
    <x v="1242"/>
    <n v="1542.4199999999998"/>
    <n v="0.32999999999999996"/>
    <x v="1"/>
    <x v="87"/>
  </r>
  <r>
    <x v="4"/>
    <n v="1128299"/>
    <x v="432"/>
    <x v="2"/>
    <x v="26"/>
    <x v="29"/>
    <x v="5"/>
    <n v="57"/>
    <x v="165"/>
    <x v="3339"/>
    <n v="2314.77"/>
    <n v="0.31"/>
    <x v="1"/>
    <x v="126"/>
  </r>
  <r>
    <x v="4"/>
    <n v="1128299"/>
    <x v="463"/>
    <x v="2"/>
    <x v="26"/>
    <x v="29"/>
    <x v="0"/>
    <n v="47"/>
    <x v="129"/>
    <x v="980"/>
    <n v="3391.52"/>
    <n v="0.41"/>
    <x v="1"/>
    <x v="85"/>
  </r>
  <r>
    <x v="4"/>
    <n v="1128299"/>
    <x v="463"/>
    <x v="2"/>
    <x v="26"/>
    <x v="29"/>
    <x v="1"/>
    <n v="44"/>
    <x v="263"/>
    <x v="1830"/>
    <n v="3405.6000000000004"/>
    <n v="0.43000000000000005"/>
    <x v="1"/>
    <x v="90"/>
  </r>
  <r>
    <x v="4"/>
    <n v="1128299"/>
    <x v="463"/>
    <x v="2"/>
    <x v="26"/>
    <x v="29"/>
    <x v="2"/>
    <n v="46"/>
    <x v="197"/>
    <x v="3340"/>
    <n v="2535.98"/>
    <n v="0.37"/>
    <x v="1"/>
    <x v="89"/>
  </r>
  <r>
    <x v="4"/>
    <n v="1128299"/>
    <x v="463"/>
    <x v="2"/>
    <x v="26"/>
    <x v="29"/>
    <x v="3"/>
    <n v="40"/>
    <x v="224"/>
    <x v="1311"/>
    <n v="2230.4"/>
    <n v="0.41"/>
    <x v="1"/>
    <x v="163"/>
  </r>
  <r>
    <x v="4"/>
    <n v="1128299"/>
    <x v="463"/>
    <x v="2"/>
    <x v="26"/>
    <x v="29"/>
    <x v="4"/>
    <n v="54"/>
    <x v="165"/>
    <x v="1725"/>
    <n v="2617.38"/>
    <n v="0.37"/>
    <x v="1"/>
    <x v="99"/>
  </r>
  <r>
    <x v="4"/>
    <n v="1128299"/>
    <x v="463"/>
    <x v="2"/>
    <x v="26"/>
    <x v="29"/>
    <x v="5"/>
    <n v="56"/>
    <x v="84"/>
    <x v="3113"/>
    <n v="2856"/>
    <n v="0.3"/>
    <x v="1"/>
    <x v="97"/>
  </r>
  <r>
    <x v="4"/>
    <n v="1128299"/>
    <x v="492"/>
    <x v="2"/>
    <x v="26"/>
    <x v="29"/>
    <x v="0"/>
    <n v="44"/>
    <x v="99"/>
    <x v="3100"/>
    <n v="4398.24"/>
    <n v="0.42"/>
    <x v="1"/>
    <x v="90"/>
  </r>
  <r>
    <x v="4"/>
    <n v="1128299"/>
    <x v="492"/>
    <x v="2"/>
    <x v="26"/>
    <x v="29"/>
    <x v="1"/>
    <n v="47"/>
    <x v="146"/>
    <x v="1377"/>
    <n v="4793.5300000000007"/>
    <n v="0.47000000000000003"/>
    <x v="1"/>
    <x v="85"/>
  </r>
  <r>
    <x v="2"/>
    <n v="1128299"/>
    <x v="492"/>
    <x v="2"/>
    <x v="26"/>
    <x v="29"/>
    <x v="2"/>
    <n v="44"/>
    <x v="42"/>
    <x v="1698"/>
    <n v="2706"/>
    <n v="0.41"/>
    <x v="1"/>
    <x v="90"/>
  </r>
  <r>
    <x v="2"/>
    <n v="1128299"/>
    <x v="492"/>
    <x v="2"/>
    <x v="26"/>
    <x v="29"/>
    <x v="3"/>
    <n v="45"/>
    <x v="160"/>
    <x v="1644"/>
    <n v="2879.9999999999995"/>
    <n v="0.39999999999999997"/>
    <x v="1"/>
    <x v="96"/>
  </r>
  <r>
    <x v="2"/>
    <n v="1128299"/>
    <x v="492"/>
    <x v="2"/>
    <x v="26"/>
    <x v="29"/>
    <x v="4"/>
    <n v="55"/>
    <x v="209"/>
    <x v="1505"/>
    <n v="2323.1999999999998"/>
    <n v="0.32999999999999996"/>
    <x v="1"/>
    <x v="88"/>
  </r>
  <r>
    <x v="2"/>
    <n v="1128299"/>
    <x v="492"/>
    <x v="2"/>
    <x v="26"/>
    <x v="29"/>
    <x v="5"/>
    <n v="56"/>
    <x v="217"/>
    <x v="3341"/>
    <n v="2615.7600000000002"/>
    <n v="0.27"/>
    <x v="1"/>
    <x v="97"/>
  </r>
  <r>
    <x v="2"/>
    <n v="1128299"/>
    <x v="177"/>
    <x v="2"/>
    <x v="26"/>
    <x v="29"/>
    <x v="0"/>
    <n v="24"/>
    <x v="197"/>
    <x v="3342"/>
    <n v="1644.96"/>
    <n v="0.46"/>
    <x v="1"/>
    <x v="110"/>
  </r>
  <r>
    <x v="2"/>
    <n v="1128299"/>
    <x v="177"/>
    <x v="2"/>
    <x v="26"/>
    <x v="29"/>
    <x v="1"/>
    <n v="27"/>
    <x v="150"/>
    <x v="1053"/>
    <n v="1776.6000000000001"/>
    <n v="0.47000000000000003"/>
    <x v="1"/>
    <x v="118"/>
  </r>
  <r>
    <x v="2"/>
    <n v="1128299"/>
    <x v="177"/>
    <x v="2"/>
    <x v="26"/>
    <x v="29"/>
    <x v="2"/>
    <n v="32"/>
    <x v="150"/>
    <x v="1063"/>
    <n v="1881.6"/>
    <n v="0.42"/>
    <x v="1"/>
    <x v="114"/>
  </r>
  <r>
    <x v="2"/>
    <n v="1128299"/>
    <x v="177"/>
    <x v="2"/>
    <x v="26"/>
    <x v="29"/>
    <x v="3"/>
    <n v="28"/>
    <x v="343"/>
    <x v="1262"/>
    <n v="1164.24"/>
    <n v="0.42000000000000004"/>
    <x v="1"/>
    <x v="128"/>
  </r>
  <r>
    <x v="2"/>
    <n v="1128299"/>
    <x v="177"/>
    <x v="2"/>
    <x v="26"/>
    <x v="29"/>
    <x v="4"/>
    <n v="35"/>
    <x v="41"/>
    <x v="3343"/>
    <n v="1050"/>
    <n v="0.39999999999999997"/>
    <x v="1"/>
    <x v="164"/>
  </r>
  <r>
    <x v="2"/>
    <n v="1128299"/>
    <x v="177"/>
    <x v="2"/>
    <x v="26"/>
    <x v="29"/>
    <x v="5"/>
    <n v="28"/>
    <x v="150"/>
    <x v="3221"/>
    <n v="1254.4000000000001"/>
    <n v="0.32"/>
    <x v="1"/>
    <x v="128"/>
  </r>
  <r>
    <x v="2"/>
    <n v="1128299"/>
    <x v="208"/>
    <x v="2"/>
    <x v="26"/>
    <x v="29"/>
    <x v="0"/>
    <n v="23"/>
    <x v="42"/>
    <x v="1049"/>
    <n v="1483.5000000000002"/>
    <n v="0.43000000000000005"/>
    <x v="1"/>
    <x v="113"/>
  </r>
  <r>
    <x v="2"/>
    <n v="1128299"/>
    <x v="208"/>
    <x v="2"/>
    <x v="26"/>
    <x v="29"/>
    <x v="1"/>
    <n v="27"/>
    <x v="168"/>
    <x v="3232"/>
    <n v="1540.0800000000002"/>
    <n v="0.46"/>
    <x v="1"/>
    <x v="118"/>
  </r>
  <r>
    <x v="2"/>
    <n v="1128299"/>
    <x v="208"/>
    <x v="2"/>
    <x v="26"/>
    <x v="29"/>
    <x v="2"/>
    <n v="28"/>
    <x v="196"/>
    <x v="1597"/>
    <n v="1377.6"/>
    <n v="0.41"/>
    <x v="1"/>
    <x v="128"/>
  </r>
  <r>
    <x v="2"/>
    <n v="1128299"/>
    <x v="208"/>
    <x v="4"/>
    <x v="27"/>
    <x v="30"/>
    <x v="3"/>
    <n v="30"/>
    <x v="232"/>
    <x v="2436"/>
    <n v="1056"/>
    <n v="0.44"/>
    <x v="1"/>
    <x v="167"/>
  </r>
  <r>
    <x v="2"/>
    <n v="1128299"/>
    <x v="208"/>
    <x v="4"/>
    <x v="27"/>
    <x v="30"/>
    <x v="4"/>
    <n v="34"/>
    <x v="180"/>
    <x v="3235"/>
    <n v="795.59999999999991"/>
    <n v="0.38999999999999996"/>
    <x v="1"/>
    <x v="111"/>
  </r>
  <r>
    <x v="2"/>
    <n v="1128299"/>
    <x v="208"/>
    <x v="4"/>
    <x v="27"/>
    <x v="30"/>
    <x v="5"/>
    <n v="28"/>
    <x v="165"/>
    <x v="3344"/>
    <n v="1063.72"/>
    <n v="0.28999999999999998"/>
    <x v="1"/>
    <x v="128"/>
  </r>
  <r>
    <x v="2"/>
    <n v="1128299"/>
    <x v="217"/>
    <x v="4"/>
    <x v="27"/>
    <x v="30"/>
    <x v="0"/>
    <n v="30"/>
    <x v="134"/>
    <x v="3345"/>
    <n v="2102.7000000000003"/>
    <n v="0.43000000000000005"/>
    <x v="1"/>
    <x v="167"/>
  </r>
  <r>
    <x v="2"/>
    <n v="1128299"/>
    <x v="217"/>
    <x v="4"/>
    <x v="27"/>
    <x v="30"/>
    <x v="1"/>
    <n v="37"/>
    <x v="161"/>
    <x v="2374"/>
    <n v="1839.64"/>
    <n v="0.44"/>
    <x v="1"/>
    <x v="117"/>
  </r>
  <r>
    <x v="2"/>
    <n v="1128299"/>
    <x v="217"/>
    <x v="4"/>
    <x v="27"/>
    <x v="30"/>
    <x v="2"/>
    <n v="39"/>
    <x v="168"/>
    <x v="2556"/>
    <n v="1837.68"/>
    <n v="0.38"/>
    <x v="1"/>
    <x v="93"/>
  </r>
  <r>
    <x v="2"/>
    <n v="1128299"/>
    <x v="217"/>
    <x v="4"/>
    <x v="27"/>
    <x v="30"/>
    <x v="3"/>
    <n v="38"/>
    <x v="252"/>
    <x v="2401"/>
    <n v="1333.8"/>
    <n v="0.45"/>
    <x v="1"/>
    <x v="115"/>
  </r>
  <r>
    <x v="2"/>
    <n v="1128299"/>
    <x v="217"/>
    <x v="4"/>
    <x v="27"/>
    <x v="30"/>
    <x v="4"/>
    <n v="41"/>
    <x v="222"/>
    <x v="3346"/>
    <n v="756.44999999999993"/>
    <n v="0.41"/>
    <x v="1"/>
    <x v="87"/>
  </r>
  <r>
    <x v="2"/>
    <n v="1128299"/>
    <x v="217"/>
    <x v="4"/>
    <x v="27"/>
    <x v="30"/>
    <x v="5"/>
    <n v="40"/>
    <x v="205"/>
    <x v="1063"/>
    <n v="1299.1999999999998"/>
    <n v="0.28999999999999998"/>
    <x v="1"/>
    <x v="163"/>
  </r>
  <r>
    <x v="2"/>
    <n v="1128299"/>
    <x v="236"/>
    <x v="4"/>
    <x v="27"/>
    <x v="30"/>
    <x v="0"/>
    <n v="37"/>
    <x v="289"/>
    <x v="3251"/>
    <n v="2847.8900000000003"/>
    <n v="0.43000000000000005"/>
    <x v="1"/>
    <x v="117"/>
  </r>
  <r>
    <x v="2"/>
    <n v="1128299"/>
    <x v="236"/>
    <x v="4"/>
    <x v="27"/>
    <x v="30"/>
    <x v="1"/>
    <n v="40"/>
    <x v="215"/>
    <x v="3347"/>
    <n v="1864.8000000000002"/>
    <n v="0.42000000000000004"/>
    <x v="1"/>
    <x v="163"/>
  </r>
  <r>
    <x v="2"/>
    <n v="1128299"/>
    <x v="236"/>
    <x v="4"/>
    <x v="27"/>
    <x v="30"/>
    <x v="2"/>
    <n v="36"/>
    <x v="161"/>
    <x v="1495"/>
    <n v="1505.16"/>
    <n v="0.37"/>
    <x v="1"/>
    <x v="86"/>
  </r>
  <r>
    <x v="2"/>
    <n v="1128299"/>
    <x v="236"/>
    <x v="4"/>
    <x v="27"/>
    <x v="30"/>
    <x v="3"/>
    <n v="40"/>
    <x v="294"/>
    <x v="1153"/>
    <n v="1728"/>
    <n v="0.45"/>
    <x v="1"/>
    <x v="163"/>
  </r>
  <r>
    <x v="2"/>
    <n v="1128299"/>
    <x v="236"/>
    <x v="4"/>
    <x v="27"/>
    <x v="30"/>
    <x v="4"/>
    <n v="38"/>
    <x v="195"/>
    <x v="1001"/>
    <n v="893.76"/>
    <n v="0.42"/>
    <x v="1"/>
    <x v="115"/>
  </r>
  <r>
    <x v="2"/>
    <n v="1128299"/>
    <x v="236"/>
    <x v="4"/>
    <x v="27"/>
    <x v="30"/>
    <x v="5"/>
    <n v="56"/>
    <x v="205"/>
    <x v="1154"/>
    <n v="1756.16"/>
    <n v="0.28000000000000003"/>
    <x v="1"/>
    <x v="97"/>
  </r>
  <r>
    <x v="2"/>
    <n v="1128299"/>
    <x v="267"/>
    <x v="4"/>
    <x v="27"/>
    <x v="30"/>
    <x v="0"/>
    <n v="37"/>
    <x v="283"/>
    <x v="3348"/>
    <n v="3182.7400000000002"/>
    <n v="0.46"/>
    <x v="1"/>
    <x v="117"/>
  </r>
  <r>
    <x v="2"/>
    <n v="1128299"/>
    <x v="267"/>
    <x v="4"/>
    <x v="27"/>
    <x v="30"/>
    <x v="1"/>
    <n v="36"/>
    <x v="224"/>
    <x v="3326"/>
    <n v="2203.2000000000003"/>
    <n v="0.45"/>
    <x v="1"/>
    <x v="86"/>
  </r>
  <r>
    <x v="2"/>
    <n v="1128299"/>
    <x v="267"/>
    <x v="4"/>
    <x v="27"/>
    <x v="30"/>
    <x v="2"/>
    <n v="40"/>
    <x v="57"/>
    <x v="1826"/>
    <n v="2261.9999999999995"/>
    <n v="0.38999999999999996"/>
    <x v="1"/>
    <x v="163"/>
  </r>
  <r>
    <x v="2"/>
    <n v="1128299"/>
    <x v="267"/>
    <x v="4"/>
    <x v="27"/>
    <x v="30"/>
    <x v="3"/>
    <n v="34"/>
    <x v="351"/>
    <x v="1974"/>
    <n v="1666.6800000000003"/>
    <n v="0.43000000000000005"/>
    <x v="1"/>
    <x v="111"/>
  </r>
  <r>
    <x v="2"/>
    <n v="1128299"/>
    <x v="267"/>
    <x v="4"/>
    <x v="27"/>
    <x v="30"/>
    <x v="4"/>
    <n v="39"/>
    <x v="238"/>
    <x v="2139"/>
    <n v="1212.1199999999999"/>
    <n v="0.42"/>
    <x v="1"/>
    <x v="93"/>
  </r>
  <r>
    <x v="2"/>
    <n v="1128299"/>
    <x v="267"/>
    <x v="4"/>
    <x v="27"/>
    <x v="30"/>
    <x v="5"/>
    <n v="53"/>
    <x v="168"/>
    <x v="3309"/>
    <n v="2037.32"/>
    <n v="0.31"/>
    <x v="1"/>
    <x v="102"/>
  </r>
  <r>
    <x v="2"/>
    <n v="1128299"/>
    <x v="297"/>
    <x v="4"/>
    <x v="27"/>
    <x v="30"/>
    <x v="0"/>
    <n v="35"/>
    <x v="126"/>
    <x v="934"/>
    <n v="3055.1500000000005"/>
    <n v="0.43000000000000005"/>
    <x v="1"/>
    <x v="164"/>
  </r>
  <r>
    <x v="2"/>
    <n v="1128299"/>
    <x v="297"/>
    <x v="4"/>
    <x v="27"/>
    <x v="30"/>
    <x v="1"/>
    <n v="41"/>
    <x v="134"/>
    <x v="2050"/>
    <n v="2940.52"/>
    <n v="0.44"/>
    <x v="1"/>
    <x v="87"/>
  </r>
  <r>
    <x v="2"/>
    <n v="1128299"/>
    <x v="297"/>
    <x v="4"/>
    <x v="27"/>
    <x v="30"/>
    <x v="2"/>
    <n v="39"/>
    <x v="174"/>
    <x v="3349"/>
    <n v="2341.56"/>
    <n v="0.38"/>
    <x v="1"/>
    <x v="93"/>
  </r>
  <r>
    <x v="2"/>
    <n v="1128299"/>
    <x v="297"/>
    <x v="4"/>
    <x v="27"/>
    <x v="30"/>
    <x v="3"/>
    <n v="33"/>
    <x v="348"/>
    <x v="3119"/>
    <n v="1873.0800000000002"/>
    <n v="0.43000000000000005"/>
    <x v="1"/>
    <x v="112"/>
  </r>
  <r>
    <x v="2"/>
    <n v="1128299"/>
    <x v="297"/>
    <x v="4"/>
    <x v="27"/>
    <x v="30"/>
    <x v="4"/>
    <n v="42"/>
    <x v="198"/>
    <x v="2529"/>
    <n v="1539.7199999999998"/>
    <n v="0.38999999999999996"/>
    <x v="1"/>
    <x v="119"/>
  </r>
  <r>
    <x v="2"/>
    <n v="1128299"/>
    <x v="297"/>
    <x v="4"/>
    <x v="27"/>
    <x v="30"/>
    <x v="5"/>
    <n v="53"/>
    <x v="330"/>
    <x v="3350"/>
    <n v="3222.4"/>
    <n v="0.32"/>
    <x v="1"/>
    <x v="102"/>
  </r>
  <r>
    <x v="2"/>
    <n v="1128299"/>
    <x v="326"/>
    <x v="4"/>
    <x v="27"/>
    <x v="30"/>
    <x v="0"/>
    <n v="37"/>
    <x v="153"/>
    <x v="1107"/>
    <n v="3710.36"/>
    <n v="0.46"/>
    <x v="1"/>
    <x v="117"/>
  </r>
  <r>
    <x v="2"/>
    <n v="1128299"/>
    <x v="326"/>
    <x v="4"/>
    <x v="27"/>
    <x v="30"/>
    <x v="1"/>
    <n v="37"/>
    <x v="217"/>
    <x v="2195"/>
    <n v="2944.46"/>
    <n v="0.46"/>
    <x v="1"/>
    <x v="117"/>
  </r>
  <r>
    <x v="2"/>
    <n v="1128299"/>
    <x v="326"/>
    <x v="4"/>
    <x v="27"/>
    <x v="30"/>
    <x v="2"/>
    <n v="41"/>
    <x v="328"/>
    <x v="3351"/>
    <n v="3093.04"/>
    <n v="0.41"/>
    <x v="1"/>
    <x v="87"/>
  </r>
  <r>
    <x v="2"/>
    <n v="1128299"/>
    <x v="326"/>
    <x v="4"/>
    <x v="27"/>
    <x v="30"/>
    <x v="3"/>
    <n v="39"/>
    <x v="209"/>
    <x v="1952"/>
    <n v="2246.4"/>
    <n v="0.45"/>
    <x v="1"/>
    <x v="93"/>
  </r>
  <r>
    <x v="2"/>
    <n v="1128299"/>
    <x v="326"/>
    <x v="4"/>
    <x v="27"/>
    <x v="30"/>
    <x v="4"/>
    <n v="39"/>
    <x v="244"/>
    <x v="814"/>
    <n v="2400.84"/>
    <n v="0.38"/>
    <x v="1"/>
    <x v="93"/>
  </r>
  <r>
    <x v="2"/>
    <n v="1128299"/>
    <x v="326"/>
    <x v="4"/>
    <x v="27"/>
    <x v="30"/>
    <x v="5"/>
    <n v="51"/>
    <x v="350"/>
    <x v="3352"/>
    <n v="2322.0299999999997"/>
    <n v="0.28999999999999998"/>
    <x v="1"/>
    <x v="109"/>
  </r>
  <r>
    <x v="2"/>
    <n v="1128299"/>
    <x v="358"/>
    <x v="4"/>
    <x v="27"/>
    <x v="30"/>
    <x v="0"/>
    <n v="39"/>
    <x v="144"/>
    <x v="2300"/>
    <n v="3749.46"/>
    <n v="0.46"/>
    <x v="1"/>
    <x v="93"/>
  </r>
  <r>
    <x v="2"/>
    <n v="1128299"/>
    <x v="358"/>
    <x v="4"/>
    <x v="27"/>
    <x v="30"/>
    <x v="1"/>
    <n v="44"/>
    <x v="40"/>
    <x v="2189"/>
    <n v="3696.0000000000005"/>
    <n v="0.42000000000000004"/>
    <x v="1"/>
    <x v="90"/>
  </r>
  <r>
    <x v="2"/>
    <n v="1128299"/>
    <x v="358"/>
    <x v="4"/>
    <x v="27"/>
    <x v="30"/>
    <x v="2"/>
    <n v="42"/>
    <x v="42"/>
    <x v="848"/>
    <n v="2646"/>
    <n v="0.42"/>
    <x v="1"/>
    <x v="119"/>
  </r>
  <r>
    <x v="2"/>
    <n v="1128299"/>
    <x v="358"/>
    <x v="4"/>
    <x v="27"/>
    <x v="30"/>
    <x v="3"/>
    <n v="42"/>
    <x v="197"/>
    <x v="2359"/>
    <n v="2816.1"/>
    <n v="0.45"/>
    <x v="1"/>
    <x v="119"/>
  </r>
  <r>
    <x v="2"/>
    <n v="1128299"/>
    <x v="358"/>
    <x v="4"/>
    <x v="27"/>
    <x v="30"/>
    <x v="4"/>
    <n v="51"/>
    <x v="150"/>
    <x v="1292"/>
    <n v="2784.6"/>
    <n v="0.38999999999999996"/>
    <x v="1"/>
    <x v="109"/>
  </r>
  <r>
    <x v="2"/>
    <n v="1128299"/>
    <x v="358"/>
    <x v="4"/>
    <x v="27"/>
    <x v="30"/>
    <x v="5"/>
    <n v="50"/>
    <x v="209"/>
    <x v="2720"/>
    <n v="1855.9999999999998"/>
    <n v="0.28999999999999998"/>
    <x v="1"/>
    <x v="100"/>
  </r>
  <r>
    <x v="2"/>
    <n v="1128299"/>
    <x v="390"/>
    <x v="4"/>
    <x v="27"/>
    <x v="30"/>
    <x v="0"/>
    <n v="31"/>
    <x v="322"/>
    <x v="1199"/>
    <n v="2909.04"/>
    <n v="0.46"/>
    <x v="1"/>
    <x v="165"/>
  </r>
  <r>
    <x v="2"/>
    <n v="1128299"/>
    <x v="390"/>
    <x v="4"/>
    <x v="27"/>
    <x v="30"/>
    <x v="1"/>
    <n v="38"/>
    <x v="334"/>
    <x v="3353"/>
    <n v="3310.56"/>
    <n v="0.44"/>
    <x v="1"/>
    <x v="115"/>
  </r>
  <r>
    <x v="2"/>
    <n v="1128299"/>
    <x v="390"/>
    <x v="4"/>
    <x v="27"/>
    <x v="30"/>
    <x v="2"/>
    <n v="32"/>
    <x v="192"/>
    <x v="1069"/>
    <n v="1598.4"/>
    <n v="0.37"/>
    <x v="1"/>
    <x v="114"/>
  </r>
  <r>
    <x v="2"/>
    <n v="1128299"/>
    <x v="390"/>
    <x v="4"/>
    <x v="27"/>
    <x v="30"/>
    <x v="3"/>
    <n v="35"/>
    <x v="196"/>
    <x v="1077"/>
    <n v="1932"/>
    <n v="0.46"/>
    <x v="1"/>
    <x v="164"/>
  </r>
  <r>
    <x v="2"/>
    <n v="1128299"/>
    <x v="390"/>
    <x v="4"/>
    <x v="27"/>
    <x v="30"/>
    <x v="4"/>
    <n v="36"/>
    <x v="348"/>
    <x v="2026"/>
    <n v="1758.24"/>
    <n v="0.37"/>
    <x v="1"/>
    <x v="86"/>
  </r>
  <r>
    <x v="2"/>
    <n v="1128299"/>
    <x v="390"/>
    <x v="4"/>
    <x v="27"/>
    <x v="30"/>
    <x v="5"/>
    <n v="46"/>
    <x v="192"/>
    <x v="1013"/>
    <n v="1863"/>
    <n v="0.3"/>
    <x v="1"/>
    <x v="89"/>
  </r>
  <r>
    <x v="2"/>
    <n v="1128299"/>
    <x v="419"/>
    <x v="4"/>
    <x v="27"/>
    <x v="30"/>
    <x v="0"/>
    <n v="34"/>
    <x v="217"/>
    <x v="3207"/>
    <n v="2705.7200000000003"/>
    <n v="0.46"/>
    <x v="1"/>
    <x v="111"/>
  </r>
  <r>
    <x v="2"/>
    <n v="1128299"/>
    <x v="419"/>
    <x v="4"/>
    <x v="27"/>
    <x v="30"/>
    <x v="1"/>
    <n v="34"/>
    <x v="217"/>
    <x v="3207"/>
    <n v="2470.44"/>
    <n v="0.42000000000000004"/>
    <x v="1"/>
    <x v="111"/>
  </r>
  <r>
    <x v="2"/>
    <n v="1128299"/>
    <x v="419"/>
    <x v="4"/>
    <x v="27"/>
    <x v="30"/>
    <x v="2"/>
    <n v="32"/>
    <x v="248"/>
    <x v="1905"/>
    <n v="1495.68"/>
    <n v="0.38"/>
    <x v="1"/>
    <x v="114"/>
  </r>
  <r>
    <x v="2"/>
    <n v="1128299"/>
    <x v="419"/>
    <x v="4"/>
    <x v="27"/>
    <x v="30"/>
    <x v="3"/>
    <n v="32"/>
    <x v="351"/>
    <x v="2498"/>
    <n v="1605.1200000000001"/>
    <n v="0.44"/>
    <x v="1"/>
    <x v="114"/>
  </r>
  <r>
    <x v="2"/>
    <n v="1128299"/>
    <x v="419"/>
    <x v="4"/>
    <x v="27"/>
    <x v="30"/>
    <x v="4"/>
    <n v="41"/>
    <x v="240"/>
    <x v="2765"/>
    <n v="1672.8"/>
    <n v="0.39999999999999997"/>
    <x v="1"/>
    <x v="87"/>
  </r>
  <r>
    <x v="2"/>
    <n v="1128299"/>
    <x v="419"/>
    <x v="4"/>
    <x v="27"/>
    <x v="30"/>
    <x v="5"/>
    <n v="46"/>
    <x v="245"/>
    <x v="1533"/>
    <n v="1554.34"/>
    <n v="0.31"/>
    <x v="1"/>
    <x v="89"/>
  </r>
  <r>
    <x v="2"/>
    <n v="1128299"/>
    <x v="450"/>
    <x v="4"/>
    <x v="27"/>
    <x v="30"/>
    <x v="0"/>
    <n v="36"/>
    <x v="217"/>
    <x v="3147"/>
    <n v="2615.7600000000002"/>
    <n v="0.42000000000000004"/>
    <x v="1"/>
    <x v="86"/>
  </r>
  <r>
    <x v="2"/>
    <n v="1128299"/>
    <x v="450"/>
    <x v="4"/>
    <x v="27"/>
    <x v="30"/>
    <x v="1"/>
    <n v="40"/>
    <x v="328"/>
    <x v="1825"/>
    <n v="3238.4"/>
    <n v="0.44"/>
    <x v="1"/>
    <x v="163"/>
  </r>
  <r>
    <x v="2"/>
    <n v="1128299"/>
    <x v="450"/>
    <x v="4"/>
    <x v="27"/>
    <x v="30"/>
    <x v="2"/>
    <n v="39"/>
    <x v="57"/>
    <x v="1917"/>
    <n v="2262"/>
    <n v="0.39999999999999997"/>
    <x v="1"/>
    <x v="93"/>
  </r>
  <r>
    <x v="2"/>
    <n v="1128299"/>
    <x v="450"/>
    <x v="4"/>
    <x v="27"/>
    <x v="30"/>
    <x v="3"/>
    <n v="37"/>
    <x v="150"/>
    <x v="3146"/>
    <n v="2382.8000000000002"/>
    <n v="0.46"/>
    <x v="1"/>
    <x v="117"/>
  </r>
  <r>
    <x v="2"/>
    <n v="1128299"/>
    <x v="450"/>
    <x v="4"/>
    <x v="27"/>
    <x v="30"/>
    <x v="4"/>
    <n v="47"/>
    <x v="164"/>
    <x v="2764"/>
    <n v="2125.34"/>
    <n v="0.38"/>
    <x v="1"/>
    <x v="85"/>
  </r>
  <r>
    <x v="2"/>
    <n v="1128299"/>
    <x v="450"/>
    <x v="4"/>
    <x v="27"/>
    <x v="30"/>
    <x v="5"/>
    <n v="46"/>
    <x v="350"/>
    <x v="3354"/>
    <n v="2094.3799999999997"/>
    <n v="0.28999999999999998"/>
    <x v="1"/>
    <x v="89"/>
  </r>
  <r>
    <x v="2"/>
    <n v="1128299"/>
    <x v="479"/>
    <x v="4"/>
    <x v="27"/>
    <x v="30"/>
    <x v="0"/>
    <n v="42"/>
    <x v="144"/>
    <x v="3355"/>
    <n v="4125.66"/>
    <n v="0.47000000000000003"/>
    <x v="1"/>
    <x v="119"/>
  </r>
  <r>
    <x v="2"/>
    <n v="1128299"/>
    <x v="479"/>
    <x v="4"/>
    <x v="27"/>
    <x v="30"/>
    <x v="1"/>
    <n v="39"/>
    <x v="149"/>
    <x v="3356"/>
    <n v="4087.59"/>
    <n v="0.47000000000000003"/>
    <x v="1"/>
    <x v="93"/>
  </r>
  <r>
    <x v="0"/>
    <n v="1128299"/>
    <x v="479"/>
    <x v="4"/>
    <x v="27"/>
    <x v="30"/>
    <x v="2"/>
    <n v="36"/>
    <x v="135"/>
    <x v="1442"/>
    <n v="2222.64"/>
    <n v="0.42"/>
    <x v="1"/>
    <x v="86"/>
  </r>
  <r>
    <x v="0"/>
    <n v="1128299"/>
    <x v="479"/>
    <x v="4"/>
    <x v="27"/>
    <x v="30"/>
    <x v="3"/>
    <n v="40"/>
    <x v="231"/>
    <x v="1166"/>
    <n v="2459.6000000000004"/>
    <n v="0.43000000000000005"/>
    <x v="1"/>
    <x v="163"/>
  </r>
  <r>
    <x v="0"/>
    <n v="1128299"/>
    <x v="479"/>
    <x v="4"/>
    <x v="27"/>
    <x v="30"/>
    <x v="4"/>
    <n v="44"/>
    <x v="196"/>
    <x v="1481"/>
    <n v="2006.4"/>
    <n v="0.38"/>
    <x v="1"/>
    <x v="90"/>
  </r>
  <r>
    <x v="0"/>
    <n v="1128299"/>
    <x v="479"/>
    <x v="4"/>
    <x v="27"/>
    <x v="30"/>
    <x v="5"/>
    <n v="47"/>
    <x v="160"/>
    <x v="2268"/>
    <n v="2256"/>
    <n v="0.3"/>
    <x v="1"/>
    <x v="85"/>
  </r>
  <r>
    <x v="0"/>
    <n v="1185732"/>
    <x v="173"/>
    <x v="4"/>
    <x v="27"/>
    <x v="30"/>
    <x v="0"/>
    <n v="26"/>
    <x v="353"/>
    <x v="3357"/>
    <n v="4264.7800000000007"/>
    <n v="0.47000000000000003"/>
    <x v="1"/>
    <x v="166"/>
  </r>
  <r>
    <x v="0"/>
    <n v="1185732"/>
    <x v="173"/>
    <x v="4"/>
    <x v="27"/>
    <x v="30"/>
    <x v="1"/>
    <n v="30"/>
    <x v="254"/>
    <x v="1363"/>
    <n v="3071.9999999999995"/>
    <n v="0.39999999999999997"/>
    <x v="1"/>
    <x v="167"/>
  </r>
  <r>
    <x v="0"/>
    <n v="1185732"/>
    <x v="173"/>
    <x v="4"/>
    <x v="27"/>
    <x v="30"/>
    <x v="2"/>
    <n v="24"/>
    <x v="324"/>
    <x v="1802"/>
    <n v="2027.52"/>
    <n v="0.32"/>
    <x v="1"/>
    <x v="110"/>
  </r>
  <r>
    <x v="0"/>
    <n v="1185732"/>
    <x v="173"/>
    <x v="4"/>
    <x v="27"/>
    <x v="30"/>
    <x v="3"/>
    <n v="25"/>
    <x v="144"/>
    <x v="2826"/>
    <n v="1828.7499999999998"/>
    <n v="0.35"/>
    <x v="1"/>
    <x v="130"/>
  </r>
  <r>
    <x v="0"/>
    <n v="1185732"/>
    <x v="173"/>
    <x v="4"/>
    <x v="27"/>
    <x v="30"/>
    <x v="4"/>
    <n v="35"/>
    <x v="87"/>
    <x v="3358"/>
    <n v="3371.5499999999997"/>
    <n v="0.38999999999999996"/>
    <x v="1"/>
    <x v="164"/>
  </r>
  <r>
    <x v="0"/>
    <n v="1185732"/>
    <x v="173"/>
    <x v="4"/>
    <x v="27"/>
    <x v="30"/>
    <x v="5"/>
    <n v="30"/>
    <x v="296"/>
    <x v="3359"/>
    <n v="4467.9000000000005"/>
    <n v="0.53"/>
    <x v="1"/>
    <x v="167"/>
  </r>
  <r>
    <x v="0"/>
    <n v="1185732"/>
    <x v="202"/>
    <x v="4"/>
    <x v="27"/>
    <x v="30"/>
    <x v="0"/>
    <n v="31"/>
    <x v="354"/>
    <x v="3360"/>
    <n v="5594.88"/>
    <n v="0.48"/>
    <x v="1"/>
    <x v="165"/>
  </r>
  <r>
    <x v="0"/>
    <n v="1185732"/>
    <x v="202"/>
    <x v="4"/>
    <x v="27"/>
    <x v="30"/>
    <x v="1"/>
    <n v="27"/>
    <x v="87"/>
    <x v="1225"/>
    <n v="2534.2200000000003"/>
    <n v="0.38"/>
    <x v="1"/>
    <x v="118"/>
  </r>
  <r>
    <x v="0"/>
    <n v="1185732"/>
    <x v="202"/>
    <x v="4"/>
    <x v="27"/>
    <x v="30"/>
    <x v="2"/>
    <n v="21"/>
    <x v="154"/>
    <x v="1496"/>
    <n v="1562.3999999999999"/>
    <n v="0.3"/>
    <x v="1"/>
    <x v="168"/>
  </r>
  <r>
    <x v="0"/>
    <n v="1185732"/>
    <x v="213"/>
    <x v="1"/>
    <x v="32"/>
    <x v="35"/>
    <x v="3"/>
    <n v="19"/>
    <x v="230"/>
    <x v="1433"/>
    <n v="856.52"/>
    <n v="0.46"/>
    <x v="1"/>
    <x v="131"/>
  </r>
  <r>
    <x v="0"/>
    <n v="1185732"/>
    <x v="213"/>
    <x v="1"/>
    <x v="32"/>
    <x v="35"/>
    <x v="4"/>
    <n v="26"/>
    <x v="224"/>
    <x v="1625"/>
    <n v="1379.04"/>
    <n v="0.38999999999999996"/>
    <x v="1"/>
    <x v="166"/>
  </r>
  <r>
    <x v="0"/>
    <n v="1185732"/>
    <x v="213"/>
    <x v="1"/>
    <x v="32"/>
    <x v="35"/>
    <x v="5"/>
    <n v="20"/>
    <x v="160"/>
    <x v="3069"/>
    <n v="1824.0000000000002"/>
    <n v="0.57000000000000006"/>
    <x v="1"/>
    <x v="127"/>
  </r>
  <r>
    <x v="0"/>
    <n v="1185732"/>
    <x v="221"/>
    <x v="1"/>
    <x v="32"/>
    <x v="35"/>
    <x v="0"/>
    <n v="20"/>
    <x v="149"/>
    <x v="3361"/>
    <n v="2051.6"/>
    <n v="0.46"/>
    <x v="1"/>
    <x v="127"/>
  </r>
  <r>
    <x v="0"/>
    <n v="1185732"/>
    <x v="221"/>
    <x v="1"/>
    <x v="32"/>
    <x v="35"/>
    <x v="1"/>
    <n v="20"/>
    <x v="209"/>
    <x v="2555"/>
    <n v="998.39999999999986"/>
    <n v="0.38999999999999996"/>
    <x v="1"/>
    <x v="127"/>
  </r>
  <r>
    <x v="0"/>
    <n v="1185732"/>
    <x v="221"/>
    <x v="1"/>
    <x v="32"/>
    <x v="35"/>
    <x v="2"/>
    <n v="11"/>
    <x v="224"/>
    <x v="2613"/>
    <n v="703.12"/>
    <n v="0.47000000000000003"/>
    <x v="1"/>
    <x v="174"/>
  </r>
  <r>
    <x v="0"/>
    <n v="1185732"/>
    <x v="221"/>
    <x v="1"/>
    <x v="32"/>
    <x v="35"/>
    <x v="3"/>
    <n v="15"/>
    <x v="211"/>
    <x v="3362"/>
    <n v="573.75"/>
    <n v="0.45"/>
    <x v="1"/>
    <x v="148"/>
  </r>
  <r>
    <x v="0"/>
    <n v="1185732"/>
    <x v="221"/>
    <x v="1"/>
    <x v="32"/>
    <x v="35"/>
    <x v="4"/>
    <n v="25"/>
    <x v="233"/>
    <x v="1711"/>
    <n v="962"/>
    <n v="0.37"/>
    <x v="1"/>
    <x v="130"/>
  </r>
  <r>
    <x v="0"/>
    <n v="1185732"/>
    <x v="221"/>
    <x v="1"/>
    <x v="32"/>
    <x v="35"/>
    <x v="5"/>
    <n v="17"/>
    <x v="224"/>
    <x v="2725"/>
    <n v="1248.48"/>
    <n v="0.54"/>
    <x v="1"/>
    <x v="171"/>
  </r>
  <r>
    <x v="0"/>
    <n v="1185732"/>
    <x v="240"/>
    <x v="1"/>
    <x v="32"/>
    <x v="35"/>
    <x v="0"/>
    <n v="19"/>
    <x v="149"/>
    <x v="3363"/>
    <n v="1864.28"/>
    <n v="0.44"/>
    <x v="1"/>
    <x v="131"/>
  </r>
  <r>
    <x v="0"/>
    <n v="1185732"/>
    <x v="240"/>
    <x v="1"/>
    <x v="32"/>
    <x v="35"/>
    <x v="1"/>
    <n v="20"/>
    <x v="210"/>
    <x v="3283"/>
    <n v="927.99999999999989"/>
    <n v="0.39999999999999997"/>
    <x v="1"/>
    <x v="127"/>
  </r>
  <r>
    <x v="0"/>
    <n v="1185732"/>
    <x v="240"/>
    <x v="1"/>
    <x v="32"/>
    <x v="35"/>
    <x v="2"/>
    <n v="11"/>
    <x v="168"/>
    <x v="3364"/>
    <n v="613.80000000000007"/>
    <n v="0.45"/>
    <x v="1"/>
    <x v="174"/>
  </r>
  <r>
    <x v="0"/>
    <n v="1185732"/>
    <x v="240"/>
    <x v="1"/>
    <x v="32"/>
    <x v="35"/>
    <x v="3"/>
    <n v="16"/>
    <x v="294"/>
    <x v="3365"/>
    <n v="660.48"/>
    <n v="0.43000000000000005"/>
    <x v="1"/>
    <x v="173"/>
  </r>
  <r>
    <x v="0"/>
    <n v="1185732"/>
    <x v="240"/>
    <x v="1"/>
    <x v="32"/>
    <x v="35"/>
    <x v="4"/>
    <n v="30"/>
    <x v="230"/>
    <x v="1454"/>
    <n v="1176"/>
    <n v="0.39999999999999997"/>
    <x v="1"/>
    <x v="167"/>
  </r>
  <r>
    <x v="0"/>
    <n v="1185732"/>
    <x v="240"/>
    <x v="1"/>
    <x v="32"/>
    <x v="35"/>
    <x v="5"/>
    <n v="22"/>
    <x v="135"/>
    <x v="1462"/>
    <n v="1714.02"/>
    <n v="0.53"/>
    <x v="1"/>
    <x v="170"/>
  </r>
  <r>
    <x v="0"/>
    <n v="1185732"/>
    <x v="269"/>
    <x v="1"/>
    <x v="32"/>
    <x v="35"/>
    <x v="0"/>
    <n v="27"/>
    <x v="99"/>
    <x v="2930"/>
    <n v="2698.92"/>
    <n v="0.42000000000000004"/>
    <x v="1"/>
    <x v="118"/>
  </r>
  <r>
    <x v="0"/>
    <n v="1185732"/>
    <x v="269"/>
    <x v="1"/>
    <x v="32"/>
    <x v="35"/>
    <x v="1"/>
    <n v="28"/>
    <x v="150"/>
    <x v="3221"/>
    <n v="1607.1999999999998"/>
    <n v="0.41"/>
    <x v="1"/>
    <x v="128"/>
  </r>
  <r>
    <x v="0"/>
    <n v="1185732"/>
    <x v="269"/>
    <x v="1"/>
    <x v="32"/>
    <x v="35"/>
    <x v="2"/>
    <n v="26"/>
    <x v="224"/>
    <x v="1625"/>
    <n v="1520.4800000000002"/>
    <n v="0.43000000000000005"/>
    <x v="1"/>
    <x v="166"/>
  </r>
  <r>
    <x v="0"/>
    <n v="1185732"/>
    <x v="269"/>
    <x v="1"/>
    <x v="32"/>
    <x v="35"/>
    <x v="3"/>
    <n v="24"/>
    <x v="210"/>
    <x v="2740"/>
    <n v="1280.6400000000001"/>
    <n v="0.46"/>
    <x v="1"/>
    <x v="110"/>
  </r>
  <r>
    <x v="0"/>
    <n v="1185732"/>
    <x v="269"/>
    <x v="1"/>
    <x v="32"/>
    <x v="35"/>
    <x v="4"/>
    <n v="34"/>
    <x v="348"/>
    <x v="1772"/>
    <n v="1795.1999999999998"/>
    <n v="0.39999999999999997"/>
    <x v="1"/>
    <x v="111"/>
  </r>
  <r>
    <x v="0"/>
    <n v="1185732"/>
    <x v="269"/>
    <x v="1"/>
    <x v="32"/>
    <x v="35"/>
    <x v="5"/>
    <n v="35"/>
    <x v="42"/>
    <x v="1932"/>
    <n v="2940.0000000000005"/>
    <n v="0.56000000000000005"/>
    <x v="1"/>
    <x v="164"/>
  </r>
  <r>
    <x v="0"/>
    <n v="1185732"/>
    <x v="302"/>
    <x v="1"/>
    <x v="32"/>
    <x v="35"/>
    <x v="0"/>
    <n v="31"/>
    <x v="121"/>
    <x v="3366"/>
    <n v="3587.32"/>
    <n v="0.44"/>
    <x v="1"/>
    <x v="165"/>
  </r>
  <r>
    <x v="0"/>
    <n v="1185732"/>
    <x v="302"/>
    <x v="1"/>
    <x v="32"/>
    <x v="35"/>
    <x v="1"/>
    <n v="29"/>
    <x v="42"/>
    <x v="2339"/>
    <n v="1696.4999999999998"/>
    <n v="0.38999999999999996"/>
    <x v="1"/>
    <x v="116"/>
  </r>
  <r>
    <x v="0"/>
    <n v="1185732"/>
    <x v="302"/>
    <x v="1"/>
    <x v="32"/>
    <x v="35"/>
    <x v="2"/>
    <n v="33"/>
    <x v="350"/>
    <x v="3367"/>
    <n v="2383.2600000000002"/>
    <n v="0.46"/>
    <x v="1"/>
    <x v="112"/>
  </r>
  <r>
    <x v="0"/>
    <n v="1185732"/>
    <x v="302"/>
    <x v="1"/>
    <x v="32"/>
    <x v="35"/>
    <x v="3"/>
    <n v="34"/>
    <x v="197"/>
    <x v="3249"/>
    <n v="2178.38"/>
    <n v="0.43000000000000005"/>
    <x v="1"/>
    <x v="111"/>
  </r>
  <r>
    <x v="0"/>
    <n v="1185732"/>
    <x v="302"/>
    <x v="1"/>
    <x v="32"/>
    <x v="35"/>
    <x v="4"/>
    <n v="47"/>
    <x v="192"/>
    <x v="1031"/>
    <n v="2411.1"/>
    <n v="0.38"/>
    <x v="1"/>
    <x v="85"/>
  </r>
  <r>
    <x v="0"/>
    <n v="1185732"/>
    <x v="302"/>
    <x v="1"/>
    <x v="32"/>
    <x v="35"/>
    <x v="5"/>
    <n v="51"/>
    <x v="156"/>
    <x v="3368"/>
    <n v="5919.5700000000006"/>
    <n v="0.53"/>
    <x v="1"/>
    <x v="109"/>
  </r>
  <r>
    <x v="0"/>
    <n v="1185732"/>
    <x v="330"/>
    <x v="1"/>
    <x v="32"/>
    <x v="35"/>
    <x v="0"/>
    <n v="47"/>
    <x v="303"/>
    <x v="3369"/>
    <n v="6248.18"/>
    <n v="0.46"/>
    <x v="1"/>
    <x v="85"/>
  </r>
  <r>
    <x v="1"/>
    <n v="1185732"/>
    <x v="330"/>
    <x v="1"/>
    <x v="32"/>
    <x v="35"/>
    <x v="1"/>
    <n v="42"/>
    <x v="337"/>
    <x v="2017"/>
    <n v="3064.32"/>
    <n v="0.38"/>
    <x v="1"/>
    <x v="119"/>
  </r>
  <r>
    <x v="1"/>
    <n v="1185732"/>
    <x v="330"/>
    <x v="1"/>
    <x v="32"/>
    <x v="35"/>
    <x v="2"/>
    <n v="37"/>
    <x v="137"/>
    <x v="3370"/>
    <n v="2610.7200000000003"/>
    <n v="0.42000000000000004"/>
    <x v="1"/>
    <x v="117"/>
  </r>
  <r>
    <x v="1"/>
    <n v="1185732"/>
    <x v="330"/>
    <x v="1"/>
    <x v="32"/>
    <x v="35"/>
    <x v="3"/>
    <n v="33"/>
    <x v="231"/>
    <x v="1770"/>
    <n v="2029.1700000000003"/>
    <n v="0.43000000000000005"/>
    <x v="1"/>
    <x v="112"/>
  </r>
  <r>
    <x v="1"/>
    <n v="1185732"/>
    <x v="330"/>
    <x v="1"/>
    <x v="32"/>
    <x v="35"/>
    <x v="4"/>
    <n v="46"/>
    <x v="42"/>
    <x v="1310"/>
    <n v="2553"/>
    <n v="0.37"/>
    <x v="1"/>
    <x v="89"/>
  </r>
  <r>
    <x v="1"/>
    <n v="1185732"/>
    <x v="330"/>
    <x v="1"/>
    <x v="32"/>
    <x v="35"/>
    <x v="5"/>
    <n v="49"/>
    <x v="144"/>
    <x v="3371"/>
    <n v="5427.7300000000005"/>
    <n v="0.53"/>
    <x v="1"/>
    <x v="98"/>
  </r>
  <r>
    <x v="1"/>
    <n v="1185732"/>
    <x v="362"/>
    <x v="1"/>
    <x v="32"/>
    <x v="35"/>
    <x v="0"/>
    <n v="41"/>
    <x v="254"/>
    <x v="3372"/>
    <n v="4723.2"/>
    <n v="0.45"/>
    <x v="1"/>
    <x v="87"/>
  </r>
  <r>
    <x v="1"/>
    <n v="1185732"/>
    <x v="362"/>
    <x v="1"/>
    <x v="32"/>
    <x v="35"/>
    <x v="1"/>
    <n v="44"/>
    <x v="334"/>
    <x v="2952"/>
    <n v="3571.9199999999996"/>
    <n v="0.41"/>
    <x v="1"/>
    <x v="90"/>
  </r>
  <r>
    <x v="1"/>
    <n v="1185732"/>
    <x v="362"/>
    <x v="1"/>
    <x v="32"/>
    <x v="35"/>
    <x v="2"/>
    <n v="37"/>
    <x v="289"/>
    <x v="3251"/>
    <n v="2914.12"/>
    <n v="0.44"/>
    <x v="1"/>
    <x v="117"/>
  </r>
  <r>
    <x v="1"/>
    <n v="1185732"/>
    <x v="362"/>
    <x v="1"/>
    <x v="32"/>
    <x v="35"/>
    <x v="3"/>
    <n v="32"/>
    <x v="135"/>
    <x v="1478"/>
    <n v="1975.6800000000003"/>
    <n v="0.42000000000000004"/>
    <x v="1"/>
    <x v="114"/>
  </r>
  <r>
    <x v="1"/>
    <n v="1185732"/>
    <x v="362"/>
    <x v="1"/>
    <x v="32"/>
    <x v="35"/>
    <x v="4"/>
    <n v="35"/>
    <x v="174"/>
    <x v="3231"/>
    <n v="2322.6"/>
    <n v="0.42"/>
    <x v="1"/>
    <x v="164"/>
  </r>
  <r>
    <x v="1"/>
    <n v="1185732"/>
    <x v="362"/>
    <x v="1"/>
    <x v="32"/>
    <x v="35"/>
    <x v="5"/>
    <n v="42"/>
    <x v="92"/>
    <x v="3373"/>
    <n v="4758.6000000000004"/>
    <n v="0.55000000000000004"/>
    <x v="1"/>
    <x v="119"/>
  </r>
  <r>
    <x v="1"/>
    <n v="1185732"/>
    <x v="392"/>
    <x v="1"/>
    <x v="32"/>
    <x v="35"/>
    <x v="0"/>
    <n v="40"/>
    <x v="136"/>
    <x v="2241"/>
    <n v="4083.2"/>
    <n v="0.44"/>
    <x v="1"/>
    <x v="163"/>
  </r>
  <r>
    <x v="1"/>
    <n v="1185732"/>
    <x v="392"/>
    <x v="1"/>
    <x v="32"/>
    <x v="35"/>
    <x v="1"/>
    <n v="33"/>
    <x v="174"/>
    <x v="3374"/>
    <n v="2137.7399999999998"/>
    <n v="0.41"/>
    <x v="1"/>
    <x v="112"/>
  </r>
  <r>
    <x v="1"/>
    <n v="1185732"/>
    <x v="392"/>
    <x v="1"/>
    <x v="32"/>
    <x v="35"/>
    <x v="2"/>
    <n v="15"/>
    <x v="57"/>
    <x v="2702"/>
    <n v="1022.2500000000001"/>
    <n v="0.47000000000000003"/>
    <x v="1"/>
    <x v="148"/>
  </r>
  <r>
    <x v="1"/>
    <n v="1185732"/>
    <x v="392"/>
    <x v="1"/>
    <x v="32"/>
    <x v="35"/>
    <x v="3"/>
    <n v="16"/>
    <x v="196"/>
    <x v="1574"/>
    <n v="864"/>
    <n v="0.45"/>
    <x v="1"/>
    <x v="173"/>
  </r>
  <r>
    <x v="1"/>
    <n v="1185732"/>
    <x v="392"/>
    <x v="1"/>
    <x v="32"/>
    <x v="35"/>
    <x v="4"/>
    <n v="22"/>
    <x v="348"/>
    <x v="2503"/>
    <n v="1103.52"/>
    <n v="0.38"/>
    <x v="1"/>
    <x v="170"/>
  </r>
  <r>
    <x v="1"/>
    <n v="1185732"/>
    <x v="392"/>
    <x v="1"/>
    <x v="32"/>
    <x v="35"/>
    <x v="5"/>
    <n v="26"/>
    <x v="160"/>
    <x v="1784"/>
    <n v="2329.6000000000004"/>
    <n v="0.56000000000000005"/>
    <x v="1"/>
    <x v="166"/>
  </r>
  <r>
    <x v="1"/>
    <n v="1185732"/>
    <x v="424"/>
    <x v="1"/>
    <x v="32"/>
    <x v="35"/>
    <x v="0"/>
    <n v="24"/>
    <x v="97"/>
    <x v="1052"/>
    <n v="2384.6400000000003"/>
    <n v="0.46"/>
    <x v="1"/>
    <x v="110"/>
  </r>
  <r>
    <x v="1"/>
    <n v="1185732"/>
    <x v="424"/>
    <x v="1"/>
    <x v="32"/>
    <x v="35"/>
    <x v="1"/>
    <n v="17"/>
    <x v="241"/>
    <x v="3190"/>
    <n v="1037.8499999999999"/>
    <n v="0.37"/>
    <x v="1"/>
    <x v="171"/>
  </r>
  <r>
    <x v="1"/>
    <n v="1185732"/>
    <x v="424"/>
    <x v="1"/>
    <x v="32"/>
    <x v="35"/>
    <x v="2"/>
    <n v="19"/>
    <x v="196"/>
    <x v="2692"/>
    <n v="1071.6000000000001"/>
    <n v="0.47000000000000003"/>
    <x v="1"/>
    <x v="131"/>
  </r>
  <r>
    <x v="1"/>
    <n v="1185732"/>
    <x v="424"/>
    <x v="1"/>
    <x v="32"/>
    <x v="35"/>
    <x v="3"/>
    <n v="20"/>
    <x v="245"/>
    <x v="3375"/>
    <n v="981"/>
    <n v="0.45"/>
    <x v="1"/>
    <x v="127"/>
  </r>
  <r>
    <x v="1"/>
    <n v="1185732"/>
    <x v="424"/>
    <x v="1"/>
    <x v="32"/>
    <x v="35"/>
    <x v="4"/>
    <n v="25"/>
    <x v="193"/>
    <x v="3343"/>
    <n v="1102.5"/>
    <n v="0.42"/>
    <x v="1"/>
    <x v="130"/>
  </r>
  <r>
    <x v="2"/>
    <n v="1185732"/>
    <x v="424"/>
    <x v="1"/>
    <x v="32"/>
    <x v="35"/>
    <x v="5"/>
    <n v="27"/>
    <x v="244"/>
    <x v="3376"/>
    <n v="2361.96"/>
    <n v="0.54"/>
    <x v="1"/>
    <x v="118"/>
  </r>
  <r>
    <x v="2"/>
    <n v="1185732"/>
    <x v="454"/>
    <x v="1"/>
    <x v="32"/>
    <x v="35"/>
    <x v="0"/>
    <n v="22"/>
    <x v="92"/>
    <x v="3377"/>
    <n v="1994.08"/>
    <n v="0.44"/>
    <x v="1"/>
    <x v="170"/>
  </r>
  <r>
    <x v="2"/>
    <n v="1185732"/>
    <x v="454"/>
    <x v="1"/>
    <x v="32"/>
    <x v="35"/>
    <x v="1"/>
    <n v="15"/>
    <x v="269"/>
    <x v="2744"/>
    <n v="872.1"/>
    <n v="0.38"/>
    <x v="1"/>
    <x v="148"/>
  </r>
  <r>
    <x v="2"/>
    <n v="1185732"/>
    <x v="454"/>
    <x v="1"/>
    <x v="32"/>
    <x v="35"/>
    <x v="2"/>
    <n v="22"/>
    <x v="164"/>
    <x v="2845"/>
    <n v="1099.5600000000002"/>
    <n v="0.42000000000000004"/>
    <x v="1"/>
    <x v="170"/>
  </r>
  <r>
    <x v="2"/>
    <n v="1185732"/>
    <x v="454"/>
    <x v="1"/>
    <x v="32"/>
    <x v="35"/>
    <x v="3"/>
    <n v="43"/>
    <x v="269"/>
    <x v="3202"/>
    <n v="2894.76"/>
    <n v="0.44"/>
    <x v="1"/>
    <x v="94"/>
  </r>
  <r>
    <x v="2"/>
    <n v="1185732"/>
    <x v="454"/>
    <x v="1"/>
    <x v="32"/>
    <x v="35"/>
    <x v="4"/>
    <n v="59"/>
    <x v="348"/>
    <x v="3051"/>
    <n v="3115.2"/>
    <n v="0.39999999999999997"/>
    <x v="1"/>
    <x v="95"/>
  </r>
  <r>
    <x v="2"/>
    <n v="1185732"/>
    <x v="454"/>
    <x v="1"/>
    <x v="32"/>
    <x v="35"/>
    <x v="5"/>
    <n v="51"/>
    <x v="137"/>
    <x v="3378"/>
    <n v="4883.76"/>
    <n v="0.57000000000000006"/>
    <x v="1"/>
    <x v="109"/>
  </r>
  <r>
    <x v="2"/>
    <n v="1185732"/>
    <x v="483"/>
    <x v="1"/>
    <x v="32"/>
    <x v="35"/>
    <x v="0"/>
    <n v="48"/>
    <x v="254"/>
    <x v="3379"/>
    <n v="5775.3600000000006"/>
    <n v="0.47000000000000003"/>
    <x v="1"/>
    <x v="92"/>
  </r>
  <r>
    <x v="2"/>
    <n v="1185732"/>
    <x v="483"/>
    <x v="1"/>
    <x v="32"/>
    <x v="35"/>
    <x v="1"/>
    <n v="44"/>
    <x v="338"/>
    <x v="3157"/>
    <n v="3272.2799999999997"/>
    <n v="0.37"/>
    <x v="1"/>
    <x v="90"/>
  </r>
  <r>
    <x v="2"/>
    <n v="1185732"/>
    <x v="483"/>
    <x v="1"/>
    <x v="32"/>
    <x v="35"/>
    <x v="2"/>
    <n v="43"/>
    <x v="174"/>
    <x v="2000"/>
    <n v="3057.3"/>
    <n v="0.45"/>
    <x v="1"/>
    <x v="94"/>
  </r>
  <r>
    <x v="2"/>
    <n v="1185732"/>
    <x v="483"/>
    <x v="1"/>
    <x v="32"/>
    <x v="35"/>
    <x v="3"/>
    <n v="41"/>
    <x v="231"/>
    <x v="2444"/>
    <n v="2755.61"/>
    <n v="0.47000000000000003"/>
    <x v="1"/>
    <x v="87"/>
  </r>
  <r>
    <x v="2"/>
    <n v="1185732"/>
    <x v="483"/>
    <x v="1"/>
    <x v="32"/>
    <x v="35"/>
    <x v="4"/>
    <n v="54"/>
    <x v="350"/>
    <x v="2894"/>
    <n v="3221.64"/>
    <n v="0.38"/>
    <x v="1"/>
    <x v="99"/>
  </r>
  <r>
    <x v="2"/>
    <n v="1185732"/>
    <x v="483"/>
    <x v="1"/>
    <x v="32"/>
    <x v="35"/>
    <x v="5"/>
    <n v="53"/>
    <x v="349"/>
    <x v="3380"/>
    <n v="5188.7000000000007"/>
    <n v="0.55000000000000004"/>
    <x v="1"/>
    <x v="102"/>
  </r>
  <r>
    <x v="2"/>
    <n v="1197831"/>
    <x v="187"/>
    <x v="1"/>
    <x v="32"/>
    <x v="35"/>
    <x v="0"/>
    <n v="17"/>
    <x v="102"/>
    <x v="2228"/>
    <n v="1608.2"/>
    <n v="0.44"/>
    <x v="1"/>
    <x v="171"/>
  </r>
  <r>
    <x v="2"/>
    <n v="1197831"/>
    <x v="187"/>
    <x v="1"/>
    <x v="32"/>
    <x v="35"/>
    <x v="1"/>
    <n v="18"/>
    <x v="192"/>
    <x v="1972"/>
    <n v="971.99999999999989"/>
    <n v="0.39999999999999997"/>
    <x v="1"/>
    <x v="129"/>
  </r>
  <r>
    <x v="2"/>
    <n v="1197831"/>
    <x v="187"/>
    <x v="1"/>
    <x v="32"/>
    <x v="35"/>
    <x v="2"/>
    <n v="11"/>
    <x v="150"/>
    <x v="1124"/>
    <n v="677.6"/>
    <n v="0.44"/>
    <x v="1"/>
    <x v="174"/>
  </r>
  <r>
    <x v="2"/>
    <n v="1197831"/>
    <x v="187"/>
    <x v="1"/>
    <x v="32"/>
    <x v="35"/>
    <x v="3"/>
    <n v="13"/>
    <x v="240"/>
    <x v="1583"/>
    <n v="623.22"/>
    <n v="0.47000000000000003"/>
    <x v="1"/>
    <x v="169"/>
  </r>
  <r>
    <x v="2"/>
    <n v="1197831"/>
    <x v="187"/>
    <x v="1"/>
    <x v="32"/>
    <x v="35"/>
    <x v="4"/>
    <n v="26"/>
    <x v="248"/>
    <x v="3381"/>
    <n v="1215.24"/>
    <n v="0.38"/>
    <x v="1"/>
    <x v="166"/>
  </r>
  <r>
    <x v="2"/>
    <n v="1197831"/>
    <x v="187"/>
    <x v="1"/>
    <x v="32"/>
    <x v="35"/>
    <x v="5"/>
    <n v="18"/>
    <x v="174"/>
    <x v="2430"/>
    <n v="1222.92"/>
    <n v="0.43000000000000005"/>
    <x v="1"/>
    <x v="129"/>
  </r>
  <r>
    <x v="2"/>
    <n v="1197831"/>
    <x v="695"/>
    <x v="1"/>
    <x v="32"/>
    <x v="35"/>
    <x v="0"/>
    <n v="17"/>
    <x v="124"/>
    <x v="2469"/>
    <n v="1606.5"/>
    <n v="0.45"/>
    <x v="1"/>
    <x v="171"/>
  </r>
  <r>
    <x v="2"/>
    <n v="1197831"/>
    <x v="695"/>
    <x v="1"/>
    <x v="32"/>
    <x v="35"/>
    <x v="1"/>
    <n v="17"/>
    <x v="205"/>
    <x v="2684"/>
    <n v="742.56"/>
    <n v="0.38999999999999996"/>
    <x v="1"/>
    <x v="171"/>
  </r>
  <r>
    <x v="2"/>
    <n v="1197831"/>
    <x v="695"/>
    <x v="1"/>
    <x v="32"/>
    <x v="35"/>
    <x v="2"/>
    <n v="11"/>
    <x v="224"/>
    <x v="2613"/>
    <n v="628.32000000000005"/>
    <n v="0.42000000000000004"/>
    <x v="1"/>
    <x v="174"/>
  </r>
  <r>
    <x v="1"/>
    <n v="1197831"/>
    <x v="695"/>
    <x v="1"/>
    <x v="33"/>
    <x v="36"/>
    <x v="3"/>
    <n v="15"/>
    <x v="252"/>
    <x v="2489"/>
    <n v="549.9"/>
    <n v="0.47000000000000003"/>
    <x v="1"/>
    <x v="148"/>
  </r>
  <r>
    <x v="1"/>
    <n v="1197831"/>
    <x v="695"/>
    <x v="1"/>
    <x v="33"/>
    <x v="36"/>
    <x v="4"/>
    <n v="23"/>
    <x v="215"/>
    <x v="3382"/>
    <n v="944.61"/>
    <n v="0.37"/>
    <x v="1"/>
    <x v="113"/>
  </r>
  <r>
    <x v="1"/>
    <n v="1197831"/>
    <x v="695"/>
    <x v="1"/>
    <x v="33"/>
    <x v="36"/>
    <x v="5"/>
    <n v="16"/>
    <x v="57"/>
    <x v="3283"/>
    <n v="974.40000000000009"/>
    <n v="0.42000000000000004"/>
    <x v="1"/>
    <x v="173"/>
  </r>
  <r>
    <x v="1"/>
    <n v="1197831"/>
    <x v="224"/>
    <x v="1"/>
    <x v="33"/>
    <x v="36"/>
    <x v="0"/>
    <n v="15"/>
    <x v="92"/>
    <x v="3383"/>
    <n v="1452.3000000000002"/>
    <n v="0.47000000000000003"/>
    <x v="1"/>
    <x v="148"/>
  </r>
  <r>
    <x v="1"/>
    <n v="1197831"/>
    <x v="224"/>
    <x v="1"/>
    <x v="33"/>
    <x v="36"/>
    <x v="1"/>
    <n v="14"/>
    <x v="336"/>
    <x v="3229"/>
    <n v="554.26"/>
    <n v="0.37"/>
    <x v="1"/>
    <x v="146"/>
  </r>
  <r>
    <x v="1"/>
    <n v="1197831"/>
    <x v="224"/>
    <x v="1"/>
    <x v="33"/>
    <x v="36"/>
    <x v="2"/>
    <n v="8"/>
    <x v="205"/>
    <x v="3384"/>
    <n v="403.2"/>
    <n v="0.45"/>
    <x v="1"/>
    <x v="176"/>
  </r>
  <r>
    <x v="1"/>
    <n v="1197831"/>
    <x v="224"/>
    <x v="1"/>
    <x v="33"/>
    <x v="36"/>
    <x v="3"/>
    <n v="15"/>
    <x v="227"/>
    <x v="2041"/>
    <n v="493.50000000000006"/>
    <n v="0.47000000000000003"/>
    <x v="1"/>
    <x v="148"/>
  </r>
  <r>
    <x v="1"/>
    <n v="1197831"/>
    <x v="224"/>
    <x v="1"/>
    <x v="33"/>
    <x v="36"/>
    <x v="4"/>
    <n v="24"/>
    <x v="246"/>
    <x v="1004"/>
    <n v="844.8"/>
    <n v="0.39999999999999997"/>
    <x v="1"/>
    <x v="110"/>
  </r>
  <r>
    <x v="1"/>
    <n v="1197831"/>
    <x v="224"/>
    <x v="1"/>
    <x v="33"/>
    <x v="36"/>
    <x v="5"/>
    <n v="20"/>
    <x v="205"/>
    <x v="3059"/>
    <n v="1030.4000000000001"/>
    <n v="0.46"/>
    <x v="1"/>
    <x v="127"/>
  </r>
  <r>
    <x v="1"/>
    <n v="1197831"/>
    <x v="243"/>
    <x v="1"/>
    <x v="33"/>
    <x v="36"/>
    <x v="0"/>
    <n v="19"/>
    <x v="322"/>
    <x v="1974"/>
    <n v="1744.2"/>
    <n v="0.45"/>
    <x v="1"/>
    <x v="131"/>
  </r>
  <r>
    <x v="1"/>
    <n v="1197831"/>
    <x v="243"/>
    <x v="1"/>
    <x v="33"/>
    <x v="36"/>
    <x v="1"/>
    <n v="20"/>
    <x v="240"/>
    <x v="3235"/>
    <n v="815.99999999999989"/>
    <n v="0.39999999999999997"/>
    <x v="1"/>
    <x v="127"/>
  </r>
  <r>
    <x v="1"/>
    <n v="1197831"/>
    <x v="243"/>
    <x v="1"/>
    <x v="33"/>
    <x v="36"/>
    <x v="2"/>
    <n v="11"/>
    <x v="294"/>
    <x v="2612"/>
    <n v="496.32000000000005"/>
    <n v="0.47000000000000003"/>
    <x v="1"/>
    <x v="174"/>
  </r>
  <r>
    <x v="1"/>
    <n v="1197831"/>
    <x v="243"/>
    <x v="1"/>
    <x v="33"/>
    <x v="36"/>
    <x v="3"/>
    <n v="13"/>
    <x v="169"/>
    <x v="3385"/>
    <n v="470.47"/>
    <n v="0.47000000000000003"/>
    <x v="1"/>
    <x v="169"/>
  </r>
  <r>
    <x v="1"/>
    <n v="1197831"/>
    <x v="243"/>
    <x v="1"/>
    <x v="33"/>
    <x v="36"/>
    <x v="4"/>
    <n v="31"/>
    <x v="41"/>
    <x v="3386"/>
    <n v="860.25"/>
    <n v="0.37"/>
    <x v="1"/>
    <x v="165"/>
  </r>
  <r>
    <x v="1"/>
    <n v="1197831"/>
    <x v="243"/>
    <x v="1"/>
    <x v="33"/>
    <x v="36"/>
    <x v="5"/>
    <n v="24"/>
    <x v="196"/>
    <x v="1477"/>
    <n v="1267.2"/>
    <n v="0.44"/>
    <x v="1"/>
    <x v="110"/>
  </r>
  <r>
    <x v="1"/>
    <n v="1197831"/>
    <x v="272"/>
    <x v="1"/>
    <x v="33"/>
    <x v="36"/>
    <x v="0"/>
    <n v="26"/>
    <x v="151"/>
    <x v="1903"/>
    <n v="2726.88"/>
    <n v="0.46"/>
    <x v="1"/>
    <x v="166"/>
  </r>
  <r>
    <x v="1"/>
    <n v="1197831"/>
    <x v="272"/>
    <x v="1"/>
    <x v="33"/>
    <x v="36"/>
    <x v="1"/>
    <n v="28"/>
    <x v="210"/>
    <x v="1973"/>
    <n v="1364.1599999999999"/>
    <n v="0.42"/>
    <x v="1"/>
    <x v="128"/>
  </r>
  <r>
    <x v="1"/>
    <n v="1197831"/>
    <x v="272"/>
    <x v="1"/>
    <x v="33"/>
    <x v="36"/>
    <x v="2"/>
    <n v="27"/>
    <x v="164"/>
    <x v="1731"/>
    <n v="1413.72"/>
    <n v="0.44"/>
    <x v="1"/>
    <x v="118"/>
  </r>
  <r>
    <x v="1"/>
    <n v="1197831"/>
    <x v="272"/>
    <x v="1"/>
    <x v="33"/>
    <x v="36"/>
    <x v="3"/>
    <n v="24"/>
    <x v="228"/>
    <x v="1033"/>
    <n v="1015.2"/>
    <n v="0.47000000000000003"/>
    <x v="1"/>
    <x v="110"/>
  </r>
  <r>
    <x v="1"/>
    <n v="1197831"/>
    <x v="272"/>
    <x v="1"/>
    <x v="33"/>
    <x v="36"/>
    <x v="4"/>
    <n v="32"/>
    <x v="215"/>
    <x v="2778"/>
    <n v="1385.2799999999997"/>
    <n v="0.38999999999999996"/>
    <x v="1"/>
    <x v="114"/>
  </r>
  <r>
    <x v="1"/>
    <n v="1197831"/>
    <x v="272"/>
    <x v="1"/>
    <x v="33"/>
    <x v="36"/>
    <x v="5"/>
    <n v="33"/>
    <x v="57"/>
    <x v="3387"/>
    <n v="2248.9500000000003"/>
    <n v="0.47000000000000003"/>
    <x v="1"/>
    <x v="112"/>
  </r>
  <r>
    <x v="1"/>
    <n v="1197831"/>
    <x v="305"/>
    <x v="1"/>
    <x v="33"/>
    <x v="36"/>
    <x v="0"/>
    <n v="28"/>
    <x v="116"/>
    <x v="3388"/>
    <n v="2907.52"/>
    <n v="0.44"/>
    <x v="1"/>
    <x v="128"/>
  </r>
  <r>
    <x v="1"/>
    <n v="1197831"/>
    <x v="305"/>
    <x v="1"/>
    <x v="33"/>
    <x v="36"/>
    <x v="1"/>
    <n v="25"/>
    <x v="197"/>
    <x v="3389"/>
    <n v="1452.7499999999998"/>
    <n v="0.38999999999999996"/>
    <x v="1"/>
    <x v="130"/>
  </r>
  <r>
    <x v="1"/>
    <n v="1197831"/>
    <x v="305"/>
    <x v="1"/>
    <x v="33"/>
    <x v="36"/>
    <x v="2"/>
    <n v="28"/>
    <x v="168"/>
    <x v="1524"/>
    <n v="1562.4"/>
    <n v="0.45"/>
    <x v="1"/>
    <x v="128"/>
  </r>
  <r>
    <x v="1"/>
    <n v="1197831"/>
    <x v="305"/>
    <x v="1"/>
    <x v="33"/>
    <x v="36"/>
    <x v="3"/>
    <n v="29"/>
    <x v="168"/>
    <x v="3304"/>
    <n v="1582.24"/>
    <n v="0.44"/>
    <x v="1"/>
    <x v="116"/>
  </r>
  <r>
    <x v="1"/>
    <n v="1197831"/>
    <x v="305"/>
    <x v="1"/>
    <x v="33"/>
    <x v="36"/>
    <x v="4"/>
    <n v="37"/>
    <x v="210"/>
    <x v="1249"/>
    <n v="1673.8799999999999"/>
    <n v="0.38999999999999996"/>
    <x v="1"/>
    <x v="117"/>
  </r>
  <r>
    <x v="1"/>
    <n v="1197831"/>
    <x v="305"/>
    <x v="1"/>
    <x v="33"/>
    <x v="36"/>
    <x v="5"/>
    <n v="48"/>
    <x v="241"/>
    <x v="1830"/>
    <n v="3405.6000000000004"/>
    <n v="0.43000000000000005"/>
    <x v="1"/>
    <x v="92"/>
  </r>
  <r>
    <x v="1"/>
    <n v="1197831"/>
    <x v="333"/>
    <x v="1"/>
    <x v="33"/>
    <x v="36"/>
    <x v="0"/>
    <n v="39"/>
    <x v="329"/>
    <x v="3390"/>
    <n v="4438.9800000000005"/>
    <n v="0.42000000000000004"/>
    <x v="1"/>
    <x v="93"/>
  </r>
  <r>
    <x v="1"/>
    <n v="1197831"/>
    <x v="333"/>
    <x v="1"/>
    <x v="33"/>
    <x v="36"/>
    <x v="1"/>
    <n v="36"/>
    <x v="134"/>
    <x v="816"/>
    <n v="2171.16"/>
    <n v="0.37"/>
    <x v="1"/>
    <x v="86"/>
  </r>
  <r>
    <x v="1"/>
    <n v="1197831"/>
    <x v="333"/>
    <x v="1"/>
    <x v="33"/>
    <x v="36"/>
    <x v="2"/>
    <n v="32"/>
    <x v="150"/>
    <x v="1063"/>
    <n v="1971.2"/>
    <n v="0.44"/>
    <x v="1"/>
    <x v="114"/>
  </r>
  <r>
    <x v="1"/>
    <n v="1197831"/>
    <x v="333"/>
    <x v="1"/>
    <x v="33"/>
    <x v="36"/>
    <x v="3"/>
    <n v="35"/>
    <x v="196"/>
    <x v="1077"/>
    <n v="1806.0000000000002"/>
    <n v="0.43000000000000005"/>
    <x v="1"/>
    <x v="164"/>
  </r>
  <r>
    <x v="1"/>
    <n v="1197831"/>
    <x v="333"/>
    <x v="1"/>
    <x v="33"/>
    <x v="36"/>
    <x v="4"/>
    <n v="40"/>
    <x v="197"/>
    <x v="3391"/>
    <n v="2384"/>
    <n v="0.39999999999999997"/>
    <x v="1"/>
    <x v="163"/>
  </r>
  <r>
    <x v="1"/>
    <n v="1197831"/>
    <x v="333"/>
    <x v="1"/>
    <x v="33"/>
    <x v="36"/>
    <x v="5"/>
    <n v="50"/>
    <x v="334"/>
    <x v="2546"/>
    <n v="4554"/>
    <n v="0.46"/>
    <x v="1"/>
    <x v="100"/>
  </r>
  <r>
    <x v="1"/>
    <n v="1197831"/>
    <x v="365"/>
    <x v="1"/>
    <x v="33"/>
    <x v="36"/>
    <x v="0"/>
    <n v="43"/>
    <x v="148"/>
    <x v="2957"/>
    <n v="4508.55"/>
    <n v="0.45"/>
    <x v="1"/>
    <x v="94"/>
  </r>
  <r>
    <x v="1"/>
    <n v="1197831"/>
    <x v="365"/>
    <x v="1"/>
    <x v="33"/>
    <x v="36"/>
    <x v="1"/>
    <n v="42"/>
    <x v="134"/>
    <x v="1553"/>
    <n v="2669.9399999999996"/>
    <n v="0.38999999999999996"/>
    <x v="1"/>
    <x v="119"/>
  </r>
  <r>
    <x v="1"/>
    <n v="1197831"/>
    <x v="365"/>
    <x v="1"/>
    <x v="33"/>
    <x v="36"/>
    <x v="2"/>
    <n v="40"/>
    <x v="192"/>
    <x v="1996"/>
    <n v="2376"/>
    <n v="0.44"/>
    <x v="1"/>
    <x v="163"/>
  </r>
  <r>
    <x v="1"/>
    <n v="1197831"/>
    <x v="365"/>
    <x v="1"/>
    <x v="33"/>
    <x v="36"/>
    <x v="3"/>
    <n v="29"/>
    <x v="348"/>
    <x v="2174"/>
    <n v="1722.6000000000001"/>
    <n v="0.45"/>
    <x v="1"/>
    <x v="116"/>
  </r>
  <r>
    <x v="1"/>
    <n v="1197831"/>
    <x v="365"/>
    <x v="1"/>
    <x v="33"/>
    <x v="36"/>
    <x v="4"/>
    <n v="40"/>
    <x v="161"/>
    <x v="3392"/>
    <n v="1672.4"/>
    <n v="0.37"/>
    <x v="1"/>
    <x v="163"/>
  </r>
  <r>
    <x v="1"/>
    <n v="1197831"/>
    <x v="365"/>
    <x v="1"/>
    <x v="33"/>
    <x v="36"/>
    <x v="5"/>
    <n v="40"/>
    <x v="335"/>
    <x v="3393"/>
    <n v="3628.4"/>
    <n v="0.47000000000000003"/>
    <x v="1"/>
    <x v="163"/>
  </r>
  <r>
    <x v="1"/>
    <n v="1197831"/>
    <x v="395"/>
    <x v="1"/>
    <x v="33"/>
    <x v="36"/>
    <x v="0"/>
    <n v="35"/>
    <x v="166"/>
    <x v="3182"/>
    <n v="3326.05"/>
    <n v="0.43000000000000005"/>
    <x v="1"/>
    <x v="164"/>
  </r>
  <r>
    <x v="1"/>
    <n v="1197831"/>
    <x v="395"/>
    <x v="1"/>
    <x v="33"/>
    <x v="36"/>
    <x v="1"/>
    <n v="26"/>
    <x v="192"/>
    <x v="1517"/>
    <n v="1439.1"/>
    <n v="0.41"/>
    <x v="1"/>
    <x v="166"/>
  </r>
  <r>
    <x v="1"/>
    <n v="1197831"/>
    <x v="395"/>
    <x v="1"/>
    <x v="33"/>
    <x v="36"/>
    <x v="2"/>
    <n v="11"/>
    <x v="248"/>
    <x v="3394"/>
    <n v="635.91000000000008"/>
    <n v="0.47000000000000003"/>
    <x v="1"/>
    <x v="174"/>
  </r>
  <r>
    <x v="1"/>
    <n v="1197831"/>
    <x v="395"/>
    <x v="1"/>
    <x v="33"/>
    <x v="36"/>
    <x v="3"/>
    <n v="12"/>
    <x v="233"/>
    <x v="2654"/>
    <n v="524.16000000000008"/>
    <n v="0.42000000000000004"/>
    <x v="1"/>
    <x v="172"/>
  </r>
  <r>
    <x v="1"/>
    <n v="1197831"/>
    <x v="395"/>
    <x v="1"/>
    <x v="33"/>
    <x v="36"/>
    <x v="4"/>
    <n v="18"/>
    <x v="215"/>
    <x v="2617"/>
    <n v="779.21999999999991"/>
    <n v="0.38999999999999996"/>
    <x v="1"/>
    <x v="129"/>
  </r>
  <r>
    <x v="1"/>
    <n v="1197831"/>
    <x v="395"/>
    <x v="1"/>
    <x v="33"/>
    <x v="36"/>
    <x v="5"/>
    <n v="22"/>
    <x v="150"/>
    <x v="2032"/>
    <n v="1293.6000000000001"/>
    <n v="0.42000000000000004"/>
    <x v="1"/>
    <x v="170"/>
  </r>
  <r>
    <x v="1"/>
    <n v="1197831"/>
    <x v="427"/>
    <x v="1"/>
    <x v="33"/>
    <x v="36"/>
    <x v="0"/>
    <n v="21"/>
    <x v="263"/>
    <x v="1053"/>
    <n v="1701"/>
    <n v="0.45"/>
    <x v="1"/>
    <x v="168"/>
  </r>
  <r>
    <x v="1"/>
    <n v="1197831"/>
    <x v="427"/>
    <x v="1"/>
    <x v="33"/>
    <x v="36"/>
    <x v="1"/>
    <n v="14"/>
    <x v="348"/>
    <x v="1041"/>
    <n v="739.19999999999993"/>
    <n v="0.39999999999999997"/>
    <x v="1"/>
    <x v="146"/>
  </r>
  <r>
    <x v="1"/>
    <n v="1197831"/>
    <x v="427"/>
    <x v="1"/>
    <x v="33"/>
    <x v="36"/>
    <x v="2"/>
    <n v="16"/>
    <x v="343"/>
    <x v="1034"/>
    <n v="728.64"/>
    <n v="0.46"/>
    <x v="1"/>
    <x v="173"/>
  </r>
  <r>
    <x v="1"/>
    <n v="1197831"/>
    <x v="427"/>
    <x v="1"/>
    <x v="33"/>
    <x v="36"/>
    <x v="3"/>
    <n v="15"/>
    <x v="198"/>
    <x v="3395"/>
    <n v="634.5"/>
    <n v="0.45"/>
    <x v="1"/>
    <x v="148"/>
  </r>
  <r>
    <x v="1"/>
    <n v="1197831"/>
    <x v="427"/>
    <x v="1"/>
    <x v="33"/>
    <x v="36"/>
    <x v="4"/>
    <n v="21"/>
    <x v="250"/>
    <x v="2885"/>
    <n v="707.06999999999994"/>
    <n v="0.37"/>
    <x v="1"/>
    <x v="168"/>
  </r>
  <r>
    <x v="3"/>
    <n v="1197831"/>
    <x v="427"/>
    <x v="1"/>
    <x v="33"/>
    <x v="36"/>
    <x v="5"/>
    <n v="20"/>
    <x v="348"/>
    <x v="2490"/>
    <n v="1188"/>
    <n v="0.45"/>
    <x v="1"/>
    <x v="127"/>
  </r>
  <r>
    <x v="3"/>
    <n v="1197831"/>
    <x v="457"/>
    <x v="1"/>
    <x v="33"/>
    <x v="36"/>
    <x v="0"/>
    <n v="18"/>
    <x v="129"/>
    <x v="2094"/>
    <n v="1457.28"/>
    <n v="0.46"/>
    <x v="1"/>
    <x v="129"/>
  </r>
  <r>
    <x v="3"/>
    <n v="1197831"/>
    <x v="457"/>
    <x v="1"/>
    <x v="33"/>
    <x v="36"/>
    <x v="1"/>
    <n v="11"/>
    <x v="210"/>
    <x v="3396"/>
    <n v="535.91999999999996"/>
    <n v="0.42"/>
    <x v="1"/>
    <x v="174"/>
  </r>
  <r>
    <x v="3"/>
    <n v="1197831"/>
    <x v="457"/>
    <x v="1"/>
    <x v="33"/>
    <x v="36"/>
    <x v="2"/>
    <n v="19"/>
    <x v="240"/>
    <x v="1440"/>
    <n v="833.34000000000015"/>
    <n v="0.43000000000000005"/>
    <x v="1"/>
    <x v="131"/>
  </r>
  <r>
    <x v="3"/>
    <n v="1197831"/>
    <x v="457"/>
    <x v="1"/>
    <x v="33"/>
    <x v="36"/>
    <x v="3"/>
    <n v="41"/>
    <x v="209"/>
    <x v="1186"/>
    <n v="2309.12"/>
    <n v="0.44"/>
    <x v="1"/>
    <x v="87"/>
  </r>
  <r>
    <x v="3"/>
    <n v="1197831"/>
    <x v="457"/>
    <x v="1"/>
    <x v="33"/>
    <x v="36"/>
    <x v="4"/>
    <n v="56"/>
    <x v="193"/>
    <x v="1129"/>
    <n v="2410.7999999999997"/>
    <n v="0.41"/>
    <x v="1"/>
    <x v="97"/>
  </r>
  <r>
    <x v="3"/>
    <n v="1197831"/>
    <x v="457"/>
    <x v="1"/>
    <x v="33"/>
    <x v="36"/>
    <x v="5"/>
    <n v="53"/>
    <x v="192"/>
    <x v="1099"/>
    <n v="3219.75"/>
    <n v="0.45"/>
    <x v="1"/>
    <x v="102"/>
  </r>
  <r>
    <x v="3"/>
    <n v="1197831"/>
    <x v="486"/>
    <x v="1"/>
    <x v="33"/>
    <x v="36"/>
    <x v="0"/>
    <n v="55"/>
    <x v="99"/>
    <x v="3397"/>
    <n v="6021.4000000000005"/>
    <n v="0.46"/>
    <x v="1"/>
    <x v="88"/>
  </r>
  <r>
    <x v="3"/>
    <n v="1197831"/>
    <x v="486"/>
    <x v="1"/>
    <x v="33"/>
    <x v="36"/>
    <x v="1"/>
    <n v="46"/>
    <x v="155"/>
    <x v="3398"/>
    <n v="2851.9999999999995"/>
    <n v="0.39999999999999997"/>
    <x v="1"/>
    <x v="89"/>
  </r>
  <r>
    <x v="3"/>
    <n v="1197831"/>
    <x v="486"/>
    <x v="1"/>
    <x v="33"/>
    <x v="36"/>
    <x v="2"/>
    <n v="43"/>
    <x v="197"/>
    <x v="3399"/>
    <n v="2819.08"/>
    <n v="0.44"/>
    <x v="1"/>
    <x v="94"/>
  </r>
  <r>
    <x v="3"/>
    <n v="1197831"/>
    <x v="486"/>
    <x v="1"/>
    <x v="33"/>
    <x v="36"/>
    <x v="3"/>
    <n v="40"/>
    <x v="168"/>
    <x v="3400"/>
    <n v="2281.6"/>
    <n v="0.46"/>
    <x v="1"/>
    <x v="163"/>
  </r>
  <r>
    <x v="3"/>
    <n v="1197831"/>
    <x v="486"/>
    <x v="1"/>
    <x v="33"/>
    <x v="36"/>
    <x v="4"/>
    <n v="50"/>
    <x v="348"/>
    <x v="1698"/>
    <n v="2640"/>
    <n v="0.39999999999999997"/>
    <x v="1"/>
    <x v="100"/>
  </r>
  <r>
    <x v="3"/>
    <n v="1197831"/>
    <x v="486"/>
    <x v="1"/>
    <x v="33"/>
    <x v="36"/>
    <x v="5"/>
    <n v="55"/>
    <x v="84"/>
    <x v="3401"/>
    <n v="4207.5"/>
    <n v="0.45"/>
    <x v="1"/>
    <x v="88"/>
  </r>
  <r>
    <x v="3"/>
    <n v="1197831"/>
    <x v="187"/>
    <x v="1"/>
    <x v="33"/>
    <x v="36"/>
    <x v="0"/>
    <n v="17"/>
    <x v="349"/>
    <x v="3402"/>
    <n v="1422.22"/>
    <n v="0.47000000000000003"/>
    <x v="1"/>
    <x v="171"/>
  </r>
  <r>
    <x v="3"/>
    <n v="1197831"/>
    <x v="187"/>
    <x v="1"/>
    <x v="33"/>
    <x v="36"/>
    <x v="1"/>
    <n v="18"/>
    <x v="168"/>
    <x v="2432"/>
    <n v="848.16"/>
    <n v="0.38"/>
    <x v="1"/>
    <x v="129"/>
  </r>
  <r>
    <x v="3"/>
    <n v="1197831"/>
    <x v="187"/>
    <x v="1"/>
    <x v="33"/>
    <x v="36"/>
    <x v="2"/>
    <n v="10"/>
    <x v="165"/>
    <x v="3403"/>
    <n v="563.30000000000007"/>
    <n v="0.43000000000000005"/>
    <x v="1"/>
    <x v="158"/>
  </r>
  <r>
    <x v="3"/>
    <n v="1197831"/>
    <x v="187"/>
    <x v="1"/>
    <x v="33"/>
    <x v="36"/>
    <x v="3"/>
    <n v="13"/>
    <x v="238"/>
    <x v="3404"/>
    <n v="413.66"/>
    <n v="0.43000000000000005"/>
    <x v="1"/>
    <x v="169"/>
  </r>
  <r>
    <x v="3"/>
    <n v="1197831"/>
    <x v="187"/>
    <x v="1"/>
    <x v="33"/>
    <x v="36"/>
    <x v="4"/>
    <n v="23"/>
    <x v="250"/>
    <x v="2035"/>
    <n v="858.13"/>
    <n v="0.41"/>
    <x v="1"/>
    <x v="113"/>
  </r>
  <r>
    <x v="3"/>
    <n v="1197831"/>
    <x v="187"/>
    <x v="1"/>
    <x v="33"/>
    <x v="36"/>
    <x v="5"/>
    <n v="18"/>
    <x v="168"/>
    <x v="2432"/>
    <n v="1004.4"/>
    <n v="0.45"/>
    <x v="1"/>
    <x v="129"/>
  </r>
  <r>
    <x v="3"/>
    <n v="1197831"/>
    <x v="695"/>
    <x v="1"/>
    <x v="33"/>
    <x v="36"/>
    <x v="0"/>
    <n v="18"/>
    <x v="92"/>
    <x v="3405"/>
    <n v="1631.52"/>
    <n v="0.44"/>
    <x v="1"/>
    <x v="129"/>
  </r>
  <r>
    <x v="3"/>
    <n v="1197831"/>
    <x v="695"/>
    <x v="1"/>
    <x v="33"/>
    <x v="36"/>
    <x v="1"/>
    <n v="17"/>
    <x v="170"/>
    <x v="3406"/>
    <n v="550.29"/>
    <n v="0.38999999999999996"/>
    <x v="1"/>
    <x v="171"/>
  </r>
  <r>
    <x v="3"/>
    <n v="1197831"/>
    <x v="695"/>
    <x v="1"/>
    <x v="33"/>
    <x v="36"/>
    <x v="2"/>
    <n v="12"/>
    <x v="230"/>
    <x v="2621"/>
    <n v="552.72"/>
    <n v="0.47000000000000003"/>
    <x v="1"/>
    <x v="172"/>
  </r>
  <r>
    <x v="3"/>
    <n v="1197831"/>
    <x v="695"/>
    <x v="1"/>
    <x v="34"/>
    <x v="37"/>
    <x v="3"/>
    <n v="15"/>
    <x v="208"/>
    <x v="2584"/>
    <n v="400.20000000000005"/>
    <n v="0.46"/>
    <x v="1"/>
    <x v="148"/>
  </r>
  <r>
    <x v="3"/>
    <n v="1197831"/>
    <x v="695"/>
    <x v="1"/>
    <x v="34"/>
    <x v="37"/>
    <x v="4"/>
    <n v="24"/>
    <x v="211"/>
    <x v="3235"/>
    <n v="815.99999999999989"/>
    <n v="0.39999999999999997"/>
    <x v="1"/>
    <x v="110"/>
  </r>
  <r>
    <x v="3"/>
    <n v="1197831"/>
    <x v="695"/>
    <x v="1"/>
    <x v="34"/>
    <x v="37"/>
    <x v="5"/>
    <n v="14"/>
    <x v="205"/>
    <x v="2415"/>
    <n v="721.28000000000009"/>
    <n v="0.46"/>
    <x v="1"/>
    <x v="146"/>
  </r>
  <r>
    <x v="3"/>
    <n v="1197831"/>
    <x v="224"/>
    <x v="1"/>
    <x v="34"/>
    <x v="37"/>
    <x v="0"/>
    <n v="14"/>
    <x v="131"/>
    <x v="2119"/>
    <n v="1172.0800000000002"/>
    <n v="0.46"/>
    <x v="1"/>
    <x v="146"/>
  </r>
  <r>
    <x v="3"/>
    <n v="1197831"/>
    <x v="224"/>
    <x v="1"/>
    <x v="34"/>
    <x v="37"/>
    <x v="1"/>
    <n v="15"/>
    <x v="252"/>
    <x v="2489"/>
    <n v="479.7"/>
    <n v="0.41"/>
    <x v="1"/>
    <x v="148"/>
  </r>
  <r>
    <x v="3"/>
    <n v="1197831"/>
    <x v="224"/>
    <x v="1"/>
    <x v="34"/>
    <x v="37"/>
    <x v="2"/>
    <n v="7"/>
    <x v="170"/>
    <x v="3407"/>
    <n v="261.45"/>
    <n v="0.45"/>
    <x v="1"/>
    <x v="175"/>
  </r>
  <r>
    <x v="3"/>
    <n v="1197831"/>
    <x v="224"/>
    <x v="1"/>
    <x v="34"/>
    <x v="37"/>
    <x v="3"/>
    <n v="16"/>
    <x v="203"/>
    <x v="2599"/>
    <n v="293.28000000000003"/>
    <n v="0.47000000000000003"/>
    <x v="1"/>
    <x v="173"/>
  </r>
  <r>
    <x v="3"/>
    <n v="1197831"/>
    <x v="224"/>
    <x v="1"/>
    <x v="34"/>
    <x v="37"/>
    <x v="4"/>
    <n v="26"/>
    <x v="176"/>
    <x v="3408"/>
    <n v="666.12"/>
    <n v="0.42"/>
    <x v="1"/>
    <x v="166"/>
  </r>
  <r>
    <x v="3"/>
    <n v="1197831"/>
    <x v="224"/>
    <x v="1"/>
    <x v="34"/>
    <x v="37"/>
    <x v="5"/>
    <n v="18"/>
    <x v="246"/>
    <x v="1034"/>
    <n v="728.64"/>
    <n v="0.46"/>
    <x v="1"/>
    <x v="129"/>
  </r>
  <r>
    <x v="3"/>
    <n v="1197831"/>
    <x v="243"/>
    <x v="1"/>
    <x v="34"/>
    <x v="37"/>
    <x v="0"/>
    <n v="20"/>
    <x v="328"/>
    <x v="2784"/>
    <n v="1692.8000000000002"/>
    <n v="0.46"/>
    <x v="1"/>
    <x v="127"/>
  </r>
  <r>
    <x v="3"/>
    <n v="1197831"/>
    <x v="243"/>
    <x v="1"/>
    <x v="34"/>
    <x v="37"/>
    <x v="1"/>
    <n v="18"/>
    <x v="344"/>
    <x v="3409"/>
    <n v="554.57999999999993"/>
    <n v="0.38999999999999996"/>
    <x v="1"/>
    <x v="129"/>
  </r>
  <r>
    <x v="3"/>
    <n v="1197831"/>
    <x v="243"/>
    <x v="1"/>
    <x v="34"/>
    <x v="37"/>
    <x v="2"/>
    <n v="10"/>
    <x v="227"/>
    <x v="3410"/>
    <n v="322"/>
    <n v="0.46"/>
    <x v="1"/>
    <x v="158"/>
  </r>
  <r>
    <x v="3"/>
    <n v="1197831"/>
    <x v="243"/>
    <x v="1"/>
    <x v="34"/>
    <x v="37"/>
    <x v="3"/>
    <n v="15"/>
    <x v="172"/>
    <x v="3411"/>
    <n v="303.15000000000003"/>
    <n v="0.43000000000000005"/>
    <x v="1"/>
    <x v="148"/>
  </r>
  <r>
    <x v="3"/>
    <n v="1197831"/>
    <x v="243"/>
    <x v="1"/>
    <x v="34"/>
    <x v="37"/>
    <x v="4"/>
    <n v="27"/>
    <x v="190"/>
    <x v="2841"/>
    <n v="568.61999999999989"/>
    <n v="0.38999999999999996"/>
    <x v="1"/>
    <x v="118"/>
  </r>
  <r>
    <x v="3"/>
    <n v="1197831"/>
    <x v="243"/>
    <x v="1"/>
    <x v="34"/>
    <x v="37"/>
    <x v="5"/>
    <n v="22"/>
    <x v="215"/>
    <x v="2069"/>
    <n v="1050.0600000000002"/>
    <n v="0.43000000000000005"/>
    <x v="1"/>
    <x v="170"/>
  </r>
  <r>
    <x v="3"/>
    <n v="1197831"/>
    <x v="272"/>
    <x v="1"/>
    <x v="34"/>
    <x v="37"/>
    <x v="0"/>
    <n v="28"/>
    <x v="289"/>
    <x v="3222"/>
    <n v="2155.1600000000003"/>
    <n v="0.43000000000000005"/>
    <x v="1"/>
    <x v="128"/>
  </r>
  <r>
    <x v="3"/>
    <n v="1197831"/>
    <x v="272"/>
    <x v="1"/>
    <x v="34"/>
    <x v="37"/>
    <x v="1"/>
    <n v="29"/>
    <x v="270"/>
    <x v="3412"/>
    <n v="1024.8599999999999"/>
    <n v="0.38"/>
    <x v="1"/>
    <x v="116"/>
  </r>
  <r>
    <x v="3"/>
    <n v="1197831"/>
    <x v="272"/>
    <x v="1"/>
    <x v="34"/>
    <x v="37"/>
    <x v="2"/>
    <n v="27"/>
    <x v="246"/>
    <x v="1463"/>
    <n v="997.92000000000007"/>
    <n v="0.42000000000000004"/>
    <x v="1"/>
    <x v="118"/>
  </r>
  <r>
    <x v="3"/>
    <n v="1197831"/>
    <x v="272"/>
    <x v="1"/>
    <x v="34"/>
    <x v="37"/>
    <x v="3"/>
    <n v="26"/>
    <x v="238"/>
    <x v="3413"/>
    <n v="808.08"/>
    <n v="0.42000000000000004"/>
    <x v="1"/>
    <x v="166"/>
  </r>
  <r>
    <x v="3"/>
    <n v="1197831"/>
    <x v="272"/>
    <x v="1"/>
    <x v="34"/>
    <x v="37"/>
    <x v="4"/>
    <n v="33"/>
    <x v="232"/>
    <x v="2490"/>
    <n v="1082.3999999999999"/>
    <n v="0.41"/>
    <x v="1"/>
    <x v="112"/>
  </r>
  <r>
    <x v="3"/>
    <n v="1197831"/>
    <x v="272"/>
    <x v="1"/>
    <x v="34"/>
    <x v="37"/>
    <x v="5"/>
    <n v="33"/>
    <x v="210"/>
    <x v="2174"/>
    <n v="1722.6000000000001"/>
    <n v="0.45"/>
    <x v="1"/>
    <x v="112"/>
  </r>
  <r>
    <x v="3"/>
    <n v="1197831"/>
    <x v="305"/>
    <x v="1"/>
    <x v="34"/>
    <x v="37"/>
    <x v="0"/>
    <n v="32"/>
    <x v="337"/>
    <x v="3414"/>
    <n v="2826.2400000000002"/>
    <n v="0.46"/>
    <x v="1"/>
    <x v="114"/>
  </r>
  <r>
    <x v="3"/>
    <n v="1197831"/>
    <x v="305"/>
    <x v="1"/>
    <x v="34"/>
    <x v="37"/>
    <x v="1"/>
    <n v="25"/>
    <x v="248"/>
    <x v="1491"/>
    <n v="1199.2499999999998"/>
    <n v="0.38999999999999996"/>
    <x v="1"/>
    <x v="130"/>
  </r>
  <r>
    <x v="3"/>
    <n v="1197831"/>
    <x v="305"/>
    <x v="1"/>
    <x v="34"/>
    <x v="37"/>
    <x v="2"/>
    <n v="27"/>
    <x v="336"/>
    <x v="3415"/>
    <n v="1242.2700000000002"/>
    <n v="0.43000000000000005"/>
    <x v="1"/>
    <x v="118"/>
  </r>
  <r>
    <x v="3"/>
    <n v="1197831"/>
    <x v="305"/>
    <x v="1"/>
    <x v="34"/>
    <x v="37"/>
    <x v="3"/>
    <n v="29"/>
    <x v="240"/>
    <x v="1431"/>
    <n v="1331.1000000000001"/>
    <n v="0.45"/>
    <x v="1"/>
    <x v="116"/>
  </r>
  <r>
    <x v="3"/>
    <n v="1197831"/>
    <x v="305"/>
    <x v="1"/>
    <x v="34"/>
    <x v="37"/>
    <x v="4"/>
    <n v="41"/>
    <x v="193"/>
    <x v="3416"/>
    <n v="1635.9"/>
    <n v="0.38"/>
    <x v="1"/>
    <x v="87"/>
  </r>
  <r>
    <x v="3"/>
    <n v="1197831"/>
    <x v="305"/>
    <x v="1"/>
    <x v="34"/>
    <x v="37"/>
    <x v="5"/>
    <n v="40"/>
    <x v="231"/>
    <x v="1166"/>
    <n v="2402.4"/>
    <n v="0.42000000000000004"/>
    <x v="1"/>
    <x v="163"/>
  </r>
  <r>
    <x v="3"/>
    <n v="1197831"/>
    <x v="333"/>
    <x v="1"/>
    <x v="34"/>
    <x v="37"/>
    <x v="0"/>
    <n v="43"/>
    <x v="99"/>
    <x v="3417"/>
    <n v="4298.2800000000007"/>
    <n v="0.42000000000000004"/>
    <x v="1"/>
    <x v="94"/>
  </r>
  <r>
    <x v="3"/>
    <n v="1197831"/>
    <x v="333"/>
    <x v="1"/>
    <x v="34"/>
    <x v="37"/>
    <x v="1"/>
    <n v="35"/>
    <x v="192"/>
    <x v="2033"/>
    <n v="1795.5"/>
    <n v="0.38"/>
    <x v="1"/>
    <x v="164"/>
  </r>
  <r>
    <x v="3"/>
    <n v="1197831"/>
    <x v="333"/>
    <x v="1"/>
    <x v="34"/>
    <x v="37"/>
    <x v="2"/>
    <n v="33"/>
    <x v="165"/>
    <x v="1409"/>
    <n v="1858.89"/>
    <n v="0.43000000000000005"/>
    <x v="1"/>
    <x v="112"/>
  </r>
  <r>
    <x v="3"/>
    <n v="1197831"/>
    <x v="333"/>
    <x v="1"/>
    <x v="34"/>
    <x v="37"/>
    <x v="3"/>
    <n v="36"/>
    <x v="336"/>
    <x v="3261"/>
    <n v="1771.92"/>
    <n v="0.46"/>
    <x v="1"/>
    <x v="86"/>
  </r>
  <r>
    <x v="3"/>
    <n v="1197831"/>
    <x v="333"/>
    <x v="1"/>
    <x v="34"/>
    <x v="37"/>
    <x v="4"/>
    <n v="43"/>
    <x v="210"/>
    <x v="3418"/>
    <n v="2045.08"/>
    <n v="0.41"/>
    <x v="1"/>
    <x v="94"/>
  </r>
  <r>
    <x v="3"/>
    <n v="1197831"/>
    <x v="333"/>
    <x v="1"/>
    <x v="34"/>
    <x v="37"/>
    <x v="5"/>
    <n v="45"/>
    <x v="134"/>
    <x v="954"/>
    <n v="3447.4500000000003"/>
    <n v="0.47000000000000003"/>
    <x v="1"/>
    <x v="96"/>
  </r>
  <r>
    <x v="3"/>
    <n v="1197831"/>
    <x v="365"/>
    <x v="1"/>
    <x v="34"/>
    <x v="37"/>
    <x v="0"/>
    <n v="41"/>
    <x v="98"/>
    <x v="3295"/>
    <n v="3960.6000000000004"/>
    <n v="0.42000000000000004"/>
    <x v="1"/>
    <x v="87"/>
  </r>
  <r>
    <x v="3"/>
    <n v="1197831"/>
    <x v="365"/>
    <x v="1"/>
    <x v="34"/>
    <x v="37"/>
    <x v="1"/>
    <n v="37"/>
    <x v="150"/>
    <x v="3146"/>
    <n v="2175.6"/>
    <n v="0.42"/>
    <x v="1"/>
    <x v="117"/>
  </r>
  <r>
    <x v="3"/>
    <n v="1197831"/>
    <x v="365"/>
    <x v="1"/>
    <x v="34"/>
    <x v="37"/>
    <x v="2"/>
    <n v="38"/>
    <x v="161"/>
    <x v="2206"/>
    <n v="2018.18"/>
    <n v="0.47000000000000003"/>
    <x v="1"/>
    <x v="115"/>
  </r>
  <r>
    <x v="3"/>
    <n v="1197831"/>
    <x v="365"/>
    <x v="1"/>
    <x v="34"/>
    <x v="37"/>
    <x v="3"/>
    <n v="32"/>
    <x v="215"/>
    <x v="2778"/>
    <n v="1491.8400000000001"/>
    <n v="0.42000000000000004"/>
    <x v="1"/>
    <x v="114"/>
  </r>
  <r>
    <x v="3"/>
    <n v="1197831"/>
    <x v="365"/>
    <x v="1"/>
    <x v="34"/>
    <x v="37"/>
    <x v="4"/>
    <n v="40"/>
    <x v="193"/>
    <x v="1077"/>
    <n v="1554"/>
    <n v="0.37"/>
    <x v="1"/>
    <x v="163"/>
  </r>
  <r>
    <x v="3"/>
    <n v="1197831"/>
    <x v="365"/>
    <x v="1"/>
    <x v="34"/>
    <x v="37"/>
    <x v="5"/>
    <n v="40"/>
    <x v="339"/>
    <x v="3112"/>
    <n v="3120.8"/>
    <n v="0.47000000000000003"/>
    <x v="1"/>
    <x v="163"/>
  </r>
  <r>
    <x v="3"/>
    <n v="1197831"/>
    <x v="395"/>
    <x v="1"/>
    <x v="34"/>
    <x v="37"/>
    <x v="0"/>
    <n v="35"/>
    <x v="130"/>
    <x v="2382"/>
    <n v="3155.6000000000004"/>
    <n v="0.46"/>
    <x v="1"/>
    <x v="164"/>
  </r>
  <r>
    <x v="3"/>
    <n v="1197831"/>
    <x v="395"/>
    <x v="1"/>
    <x v="34"/>
    <x v="37"/>
    <x v="1"/>
    <n v="28"/>
    <x v="209"/>
    <x v="2375"/>
    <n v="1469.4399999999998"/>
    <n v="0.41"/>
    <x v="1"/>
    <x v="128"/>
  </r>
  <r>
    <x v="3"/>
    <n v="1197831"/>
    <x v="395"/>
    <x v="1"/>
    <x v="34"/>
    <x v="37"/>
    <x v="2"/>
    <n v="12"/>
    <x v="250"/>
    <x v="994"/>
    <n v="458.64000000000004"/>
    <n v="0.42000000000000004"/>
    <x v="1"/>
    <x v="172"/>
  </r>
  <r>
    <x v="3"/>
    <n v="1197831"/>
    <x v="395"/>
    <x v="1"/>
    <x v="34"/>
    <x v="37"/>
    <x v="3"/>
    <n v="12"/>
    <x v="170"/>
    <x v="3419"/>
    <n v="418.32000000000005"/>
    <n v="0.42000000000000004"/>
    <x v="1"/>
    <x v="172"/>
  </r>
  <r>
    <x v="3"/>
    <n v="1197831"/>
    <x v="395"/>
    <x v="1"/>
    <x v="34"/>
    <x v="37"/>
    <x v="4"/>
    <n v="20"/>
    <x v="252"/>
    <x v="1566"/>
    <n v="592.79999999999995"/>
    <n v="0.38"/>
    <x v="1"/>
    <x v="127"/>
  </r>
  <r>
    <x v="3"/>
    <n v="1197831"/>
    <x v="395"/>
    <x v="1"/>
    <x v="34"/>
    <x v="37"/>
    <x v="5"/>
    <n v="23"/>
    <x v="164"/>
    <x v="3420"/>
    <n v="1286.3900000000001"/>
    <n v="0.47000000000000003"/>
    <x v="1"/>
    <x v="113"/>
  </r>
  <r>
    <x v="3"/>
    <n v="1197831"/>
    <x v="427"/>
    <x v="1"/>
    <x v="34"/>
    <x v="37"/>
    <x v="0"/>
    <n v="20"/>
    <x v="217"/>
    <x v="3421"/>
    <n v="1626.2"/>
    <n v="0.47000000000000003"/>
    <x v="1"/>
    <x v="127"/>
  </r>
  <r>
    <x v="3"/>
    <n v="1197831"/>
    <x v="427"/>
    <x v="1"/>
    <x v="34"/>
    <x v="37"/>
    <x v="1"/>
    <n v="14"/>
    <x v="205"/>
    <x v="2415"/>
    <n v="658.56"/>
    <n v="0.42"/>
    <x v="1"/>
    <x v="146"/>
  </r>
  <r>
    <x v="3"/>
    <n v="1197831"/>
    <x v="427"/>
    <x v="1"/>
    <x v="34"/>
    <x v="37"/>
    <x v="2"/>
    <n v="14"/>
    <x v="238"/>
    <x v="3422"/>
    <n v="435.12000000000006"/>
    <n v="0.42000000000000004"/>
    <x v="1"/>
    <x v="146"/>
  </r>
  <r>
    <x v="3"/>
    <n v="1197831"/>
    <x v="427"/>
    <x v="1"/>
    <x v="34"/>
    <x v="37"/>
    <x v="3"/>
    <n v="15"/>
    <x v="345"/>
    <x v="3423"/>
    <n v="390.6"/>
    <n v="0.42000000000000004"/>
    <x v="1"/>
    <x v="148"/>
  </r>
  <r>
    <x v="3"/>
    <n v="1197831"/>
    <x v="427"/>
    <x v="1"/>
    <x v="34"/>
    <x v="37"/>
    <x v="4"/>
    <n v="22"/>
    <x v="181"/>
    <x v="2613"/>
    <n v="568.48"/>
    <n v="0.38"/>
    <x v="1"/>
    <x v="170"/>
  </r>
  <r>
    <x v="4"/>
    <n v="1197831"/>
    <x v="427"/>
    <x v="1"/>
    <x v="34"/>
    <x v="37"/>
    <x v="5"/>
    <n v="22"/>
    <x v="253"/>
    <x v="3424"/>
    <n v="1044.3400000000001"/>
    <n v="0.47000000000000003"/>
    <x v="1"/>
    <x v="170"/>
  </r>
  <r>
    <x v="4"/>
    <n v="1197831"/>
    <x v="457"/>
    <x v="1"/>
    <x v="34"/>
    <x v="37"/>
    <x v="0"/>
    <n v="16"/>
    <x v="339"/>
    <x v="987"/>
    <n v="1168.6400000000001"/>
    <n v="0.44"/>
    <x v="1"/>
    <x v="173"/>
  </r>
  <r>
    <x v="4"/>
    <n v="1197831"/>
    <x v="457"/>
    <x v="1"/>
    <x v="34"/>
    <x v="37"/>
    <x v="1"/>
    <n v="11"/>
    <x v="294"/>
    <x v="2612"/>
    <n v="401.28000000000003"/>
    <n v="0.38"/>
    <x v="1"/>
    <x v="174"/>
  </r>
  <r>
    <x v="4"/>
    <n v="1197831"/>
    <x v="457"/>
    <x v="1"/>
    <x v="34"/>
    <x v="37"/>
    <x v="2"/>
    <n v="19"/>
    <x v="194"/>
    <x v="3425"/>
    <n v="661.7700000000001"/>
    <n v="0.43000000000000005"/>
    <x v="1"/>
    <x v="131"/>
  </r>
  <r>
    <x v="4"/>
    <n v="1197831"/>
    <x v="457"/>
    <x v="1"/>
    <x v="34"/>
    <x v="37"/>
    <x v="3"/>
    <n v="37"/>
    <x v="228"/>
    <x v="1824"/>
    <n v="1565.1000000000001"/>
    <n v="0.47000000000000003"/>
    <x v="1"/>
    <x v="117"/>
  </r>
  <r>
    <x v="4"/>
    <n v="1197831"/>
    <x v="457"/>
    <x v="1"/>
    <x v="34"/>
    <x v="37"/>
    <x v="4"/>
    <n v="60"/>
    <x v="211"/>
    <x v="2047"/>
    <n v="2039.9999999999998"/>
    <n v="0.39999999999999997"/>
    <x v="1"/>
    <x v="106"/>
  </r>
  <r>
    <x v="4"/>
    <n v="1197831"/>
    <x v="457"/>
    <x v="1"/>
    <x v="34"/>
    <x v="37"/>
    <x v="5"/>
    <n v="60"/>
    <x v="209"/>
    <x v="1363"/>
    <n v="3302.4000000000005"/>
    <n v="0.43000000000000005"/>
    <x v="1"/>
    <x v="106"/>
  </r>
  <r>
    <x v="4"/>
    <n v="1197831"/>
    <x v="486"/>
    <x v="1"/>
    <x v="34"/>
    <x v="37"/>
    <x v="0"/>
    <n v="55"/>
    <x v="40"/>
    <x v="3426"/>
    <n v="4620"/>
    <n v="0.42000000000000004"/>
    <x v="1"/>
    <x v="88"/>
  </r>
  <r>
    <x v="4"/>
    <n v="1197831"/>
    <x v="486"/>
    <x v="1"/>
    <x v="34"/>
    <x v="37"/>
    <x v="1"/>
    <n v="47"/>
    <x v="197"/>
    <x v="3154"/>
    <n v="2661.14"/>
    <n v="0.38"/>
    <x v="1"/>
    <x v="85"/>
  </r>
  <r>
    <x v="4"/>
    <n v="1197831"/>
    <x v="486"/>
    <x v="1"/>
    <x v="34"/>
    <x v="37"/>
    <x v="2"/>
    <n v="44"/>
    <x v="165"/>
    <x v="1655"/>
    <n v="2593.8000000000002"/>
    <n v="0.45"/>
    <x v="1"/>
    <x v="90"/>
  </r>
  <r>
    <x v="4"/>
    <n v="1197831"/>
    <x v="486"/>
    <x v="1"/>
    <x v="34"/>
    <x v="37"/>
    <x v="3"/>
    <n v="45"/>
    <x v="351"/>
    <x v="1206"/>
    <n v="2308.5"/>
    <n v="0.45"/>
    <x v="1"/>
    <x v="96"/>
  </r>
  <r>
    <x v="4"/>
    <n v="1197831"/>
    <x v="486"/>
    <x v="1"/>
    <x v="34"/>
    <x v="37"/>
    <x v="4"/>
    <n v="55"/>
    <x v="230"/>
    <x v="3427"/>
    <n v="2156"/>
    <n v="0.39999999999999997"/>
    <x v="1"/>
    <x v="88"/>
  </r>
  <r>
    <x v="4"/>
    <n v="1197831"/>
    <x v="486"/>
    <x v="1"/>
    <x v="34"/>
    <x v="37"/>
    <x v="5"/>
    <n v="51"/>
    <x v="209"/>
    <x v="1290"/>
    <n v="2807.0400000000004"/>
    <n v="0.43000000000000005"/>
    <x v="1"/>
    <x v="109"/>
  </r>
  <r>
    <x v="4"/>
    <n v="1197831"/>
    <x v="180"/>
    <x v="1"/>
    <x v="34"/>
    <x v="37"/>
    <x v="0"/>
    <n v="17"/>
    <x v="129"/>
    <x v="1128"/>
    <n v="1136.96"/>
    <n v="0.38"/>
    <x v="1"/>
    <x v="171"/>
  </r>
  <r>
    <x v="4"/>
    <n v="1197831"/>
    <x v="180"/>
    <x v="1"/>
    <x v="34"/>
    <x v="37"/>
    <x v="1"/>
    <n v="16"/>
    <x v="193"/>
    <x v="2023"/>
    <n v="638.4"/>
    <n v="0.38"/>
    <x v="1"/>
    <x v="173"/>
  </r>
  <r>
    <x v="4"/>
    <n v="1197831"/>
    <x v="180"/>
    <x v="1"/>
    <x v="34"/>
    <x v="37"/>
    <x v="2"/>
    <n v="12"/>
    <x v="210"/>
    <x v="1169"/>
    <n v="556.79999999999995"/>
    <n v="0.39999999999999997"/>
    <x v="1"/>
    <x v="172"/>
  </r>
  <r>
    <x v="4"/>
    <n v="1197831"/>
    <x v="180"/>
    <x v="1"/>
    <x v="34"/>
    <x v="37"/>
    <x v="3"/>
    <n v="16"/>
    <x v="227"/>
    <x v="2514"/>
    <n v="447.99999999999994"/>
    <n v="0.39999999999999997"/>
    <x v="1"/>
    <x v="173"/>
  </r>
  <r>
    <x v="4"/>
    <n v="1197831"/>
    <x v="180"/>
    <x v="1"/>
    <x v="34"/>
    <x v="37"/>
    <x v="4"/>
    <n v="28"/>
    <x v="246"/>
    <x v="1173"/>
    <n v="1010.2399999999999"/>
    <n v="0.41"/>
    <x v="1"/>
    <x v="128"/>
  </r>
  <r>
    <x v="4"/>
    <n v="1197831"/>
    <x v="180"/>
    <x v="1"/>
    <x v="34"/>
    <x v="37"/>
    <x v="5"/>
    <n v="17"/>
    <x v="164"/>
    <x v="3428"/>
    <n v="748.51"/>
    <n v="0.37"/>
    <x v="1"/>
    <x v="171"/>
  </r>
  <r>
    <x v="4"/>
    <n v="1197831"/>
    <x v="209"/>
    <x v="1"/>
    <x v="34"/>
    <x v="37"/>
    <x v="0"/>
    <n v="18"/>
    <x v="322"/>
    <x v="1821"/>
    <n v="1468.8"/>
    <n v="0.39999999999999997"/>
    <x v="1"/>
    <x v="129"/>
  </r>
  <r>
    <x v="4"/>
    <n v="1197831"/>
    <x v="209"/>
    <x v="1"/>
    <x v="34"/>
    <x v="37"/>
    <x v="1"/>
    <n v="17"/>
    <x v="41"/>
    <x v="3362"/>
    <n v="522.75"/>
    <n v="0.41"/>
    <x v="1"/>
    <x v="171"/>
  </r>
  <r>
    <x v="4"/>
    <n v="1197831"/>
    <x v="209"/>
    <x v="1"/>
    <x v="34"/>
    <x v="37"/>
    <x v="2"/>
    <n v="11"/>
    <x v="228"/>
    <x v="3429"/>
    <n v="386.09999999999997"/>
    <n v="0.38999999999999996"/>
    <x v="1"/>
    <x v="174"/>
  </r>
  <r>
    <x v="2"/>
    <n v="1185732"/>
    <x v="200"/>
    <x v="0"/>
    <x v="45"/>
    <x v="47"/>
    <x v="3"/>
    <n v="24"/>
    <x v="203"/>
    <x v="2515"/>
    <n v="308.87999999999994"/>
    <n v="0.32999999999999996"/>
    <x v="1"/>
    <x v="110"/>
  </r>
  <r>
    <x v="2"/>
    <n v="1185732"/>
    <x v="200"/>
    <x v="0"/>
    <x v="45"/>
    <x v="47"/>
    <x v="4"/>
    <n v="39"/>
    <x v="346"/>
    <x v="3430"/>
    <n v="952.38"/>
    <n v="0.37"/>
    <x v="1"/>
    <x v="93"/>
  </r>
  <r>
    <x v="2"/>
    <n v="1185732"/>
    <x v="200"/>
    <x v="0"/>
    <x v="45"/>
    <x v="47"/>
    <x v="5"/>
    <n v="32"/>
    <x v="294"/>
    <x v="2827"/>
    <n v="1198.08"/>
    <n v="0.38999999999999996"/>
    <x v="1"/>
    <x v="114"/>
  </r>
  <r>
    <x v="2"/>
    <n v="1185732"/>
    <x v="705"/>
    <x v="0"/>
    <x v="45"/>
    <x v="47"/>
    <x v="0"/>
    <n v="26"/>
    <x v="131"/>
    <x v="1947"/>
    <n v="2034.7600000000002"/>
    <n v="0.43000000000000005"/>
    <x v="1"/>
    <x v="166"/>
  </r>
  <r>
    <x v="2"/>
    <n v="1185732"/>
    <x v="705"/>
    <x v="0"/>
    <x v="45"/>
    <x v="47"/>
    <x v="1"/>
    <n v="32"/>
    <x v="181"/>
    <x v="1569"/>
    <n v="979.2"/>
    <n v="0.45"/>
    <x v="1"/>
    <x v="114"/>
  </r>
  <r>
    <x v="2"/>
    <n v="1185732"/>
    <x v="705"/>
    <x v="0"/>
    <x v="45"/>
    <x v="47"/>
    <x v="2"/>
    <n v="23"/>
    <x v="41"/>
    <x v="3431"/>
    <n v="552"/>
    <n v="0.32"/>
    <x v="1"/>
    <x v="113"/>
  </r>
  <r>
    <x v="2"/>
    <n v="1185732"/>
    <x v="705"/>
    <x v="0"/>
    <x v="45"/>
    <x v="47"/>
    <x v="3"/>
    <n v="27"/>
    <x v="171"/>
    <x v="3432"/>
    <n v="293.76"/>
    <n v="0.32"/>
    <x v="1"/>
    <x v="118"/>
  </r>
  <r>
    <x v="2"/>
    <n v="1185732"/>
    <x v="705"/>
    <x v="0"/>
    <x v="45"/>
    <x v="47"/>
    <x v="4"/>
    <n v="39"/>
    <x v="206"/>
    <x v="2595"/>
    <n v="702.78"/>
    <n v="0.33999999999999997"/>
    <x v="1"/>
    <x v="93"/>
  </r>
  <r>
    <x v="2"/>
    <n v="1185732"/>
    <x v="705"/>
    <x v="0"/>
    <x v="45"/>
    <x v="47"/>
    <x v="5"/>
    <n v="29"/>
    <x v="211"/>
    <x v="3137"/>
    <n v="961.34999999999991"/>
    <n v="0.38999999999999996"/>
    <x v="1"/>
    <x v="116"/>
  </r>
  <r>
    <x v="2"/>
    <n v="1185732"/>
    <x v="722"/>
    <x v="0"/>
    <x v="45"/>
    <x v="47"/>
    <x v="0"/>
    <n v="28"/>
    <x v="155"/>
    <x v="2344"/>
    <n v="1996.4"/>
    <n v="0.46"/>
    <x v="1"/>
    <x v="128"/>
  </r>
  <r>
    <x v="2"/>
    <n v="1185732"/>
    <x v="722"/>
    <x v="0"/>
    <x v="45"/>
    <x v="47"/>
    <x v="1"/>
    <n v="30"/>
    <x v="293"/>
    <x v="1574"/>
    <n v="844.8"/>
    <n v="0.44"/>
    <x v="1"/>
    <x v="167"/>
  </r>
  <r>
    <x v="2"/>
    <n v="1185732"/>
    <x v="722"/>
    <x v="0"/>
    <x v="45"/>
    <x v="47"/>
    <x v="2"/>
    <n v="20"/>
    <x v="293"/>
    <x v="3433"/>
    <n v="460.79999999999995"/>
    <n v="0.36"/>
    <x v="1"/>
    <x v="127"/>
  </r>
  <r>
    <x v="2"/>
    <n v="1185732"/>
    <x v="722"/>
    <x v="0"/>
    <x v="45"/>
    <x v="47"/>
    <x v="3"/>
    <n v="26"/>
    <x v="207"/>
    <x v="3434"/>
    <n v="341.12"/>
    <n v="0.32"/>
    <x v="1"/>
    <x v="166"/>
  </r>
  <r>
    <x v="2"/>
    <n v="1185732"/>
    <x v="722"/>
    <x v="0"/>
    <x v="45"/>
    <x v="47"/>
    <x v="4"/>
    <n v="37"/>
    <x v="341"/>
    <x v="3435"/>
    <n v="503.19999999999993"/>
    <n v="0.33999999999999997"/>
    <x v="1"/>
    <x v="117"/>
  </r>
  <r>
    <x v="2"/>
    <n v="1185732"/>
    <x v="722"/>
    <x v="0"/>
    <x v="45"/>
    <x v="47"/>
    <x v="5"/>
    <n v="26"/>
    <x v="198"/>
    <x v="3436"/>
    <n v="1026.48"/>
    <n v="0.42"/>
    <x v="1"/>
    <x v="166"/>
  </r>
  <r>
    <x v="2"/>
    <n v="1185732"/>
    <x v="256"/>
    <x v="0"/>
    <x v="45"/>
    <x v="47"/>
    <x v="0"/>
    <n v="40"/>
    <x v="355"/>
    <x v="3437"/>
    <n v="3361.6"/>
    <n v="0.44"/>
    <x v="1"/>
    <x v="163"/>
  </r>
  <r>
    <x v="2"/>
    <n v="1185732"/>
    <x v="256"/>
    <x v="0"/>
    <x v="45"/>
    <x v="47"/>
    <x v="1"/>
    <n v="35"/>
    <x v="170"/>
    <x v="3438"/>
    <n v="1278.2"/>
    <n v="0.44"/>
    <x v="1"/>
    <x v="164"/>
  </r>
  <r>
    <x v="2"/>
    <n v="1185732"/>
    <x v="256"/>
    <x v="0"/>
    <x v="45"/>
    <x v="47"/>
    <x v="2"/>
    <n v="32"/>
    <x v="170"/>
    <x v="987"/>
    <n v="903.04"/>
    <n v="0.33999999999999997"/>
    <x v="1"/>
    <x v="114"/>
  </r>
  <r>
    <x v="2"/>
    <n v="1185732"/>
    <x v="256"/>
    <x v="0"/>
    <x v="45"/>
    <x v="47"/>
    <x v="3"/>
    <n v="32"/>
    <x v="238"/>
    <x v="2580"/>
    <n v="781.43999999999994"/>
    <n v="0.32999999999999996"/>
    <x v="1"/>
    <x v="114"/>
  </r>
  <r>
    <x v="2"/>
    <n v="1185732"/>
    <x v="256"/>
    <x v="0"/>
    <x v="45"/>
    <x v="47"/>
    <x v="4"/>
    <n v="37"/>
    <x v="170"/>
    <x v="1521"/>
    <n v="1074.8499999999999"/>
    <n v="0.35"/>
    <x v="1"/>
    <x v="117"/>
  </r>
  <r>
    <x v="2"/>
    <n v="1185732"/>
    <x v="256"/>
    <x v="0"/>
    <x v="45"/>
    <x v="47"/>
    <x v="5"/>
    <n v="41"/>
    <x v="209"/>
    <x v="1186"/>
    <n v="2204.16"/>
    <n v="0.42"/>
    <x v="1"/>
    <x v="87"/>
  </r>
  <r>
    <x v="2"/>
    <n v="1185732"/>
    <x v="289"/>
    <x v="0"/>
    <x v="45"/>
    <x v="47"/>
    <x v="0"/>
    <n v="40"/>
    <x v="92"/>
    <x v="3439"/>
    <n v="3872.8"/>
    <n v="0.47000000000000003"/>
    <x v="1"/>
    <x v="163"/>
  </r>
  <r>
    <x v="2"/>
    <n v="1185732"/>
    <x v="289"/>
    <x v="0"/>
    <x v="45"/>
    <x v="47"/>
    <x v="1"/>
    <n v="38"/>
    <x v="168"/>
    <x v="3440"/>
    <n v="2214.6400000000003"/>
    <n v="0.47000000000000003"/>
    <x v="1"/>
    <x v="115"/>
  </r>
  <r>
    <x v="2"/>
    <n v="1185732"/>
    <x v="289"/>
    <x v="0"/>
    <x v="45"/>
    <x v="47"/>
    <x v="2"/>
    <n v="35"/>
    <x v="294"/>
    <x v="1597"/>
    <n v="1108.8"/>
    <n v="0.32999999999999996"/>
    <x v="1"/>
    <x v="164"/>
  </r>
  <r>
    <x v="2"/>
    <n v="1185732"/>
    <x v="289"/>
    <x v="0"/>
    <x v="45"/>
    <x v="47"/>
    <x v="3"/>
    <n v="35"/>
    <x v="211"/>
    <x v="3441"/>
    <n v="1041.25"/>
    <n v="0.35"/>
    <x v="1"/>
    <x v="164"/>
  </r>
  <r>
    <x v="2"/>
    <n v="1185732"/>
    <x v="289"/>
    <x v="0"/>
    <x v="45"/>
    <x v="47"/>
    <x v="4"/>
    <n v="36"/>
    <x v="250"/>
    <x v="1070"/>
    <n v="1048.32"/>
    <n v="0.32"/>
    <x v="1"/>
    <x v="86"/>
  </r>
  <r>
    <x v="2"/>
    <n v="1185732"/>
    <x v="289"/>
    <x v="0"/>
    <x v="45"/>
    <x v="47"/>
    <x v="5"/>
    <n v="39"/>
    <x v="209"/>
    <x v="1952"/>
    <n v="1946.8799999999999"/>
    <n v="0.38999999999999996"/>
    <x v="1"/>
    <x v="93"/>
  </r>
  <r>
    <x v="2"/>
    <n v="1185732"/>
    <x v="317"/>
    <x v="0"/>
    <x v="45"/>
    <x v="47"/>
    <x v="0"/>
    <n v="42"/>
    <x v="49"/>
    <x v="854"/>
    <n v="3685.5"/>
    <n v="0.45"/>
    <x v="1"/>
    <x v="119"/>
  </r>
  <r>
    <x v="2"/>
    <n v="1185732"/>
    <x v="317"/>
    <x v="0"/>
    <x v="45"/>
    <x v="47"/>
    <x v="1"/>
    <n v="38"/>
    <x v="196"/>
    <x v="2208"/>
    <n v="1915.2000000000003"/>
    <n v="0.42000000000000004"/>
    <x v="1"/>
    <x v="115"/>
  </r>
  <r>
    <x v="2"/>
    <n v="1185732"/>
    <x v="317"/>
    <x v="0"/>
    <x v="45"/>
    <x v="47"/>
    <x v="2"/>
    <n v="29"/>
    <x v="215"/>
    <x v="2709"/>
    <n v="1094.4599999999998"/>
    <n v="0.33999999999999997"/>
    <x v="1"/>
    <x v="116"/>
  </r>
  <r>
    <x v="2"/>
    <n v="1185732"/>
    <x v="317"/>
    <x v="0"/>
    <x v="45"/>
    <x v="47"/>
    <x v="3"/>
    <n v="34"/>
    <x v="198"/>
    <x v="2209"/>
    <n v="1150.56"/>
    <n v="0.36"/>
    <x v="1"/>
    <x v="111"/>
  </r>
  <r>
    <x v="2"/>
    <n v="1185732"/>
    <x v="317"/>
    <x v="0"/>
    <x v="45"/>
    <x v="47"/>
    <x v="4"/>
    <n v="43"/>
    <x v="270"/>
    <x v="3442"/>
    <n v="1319.6699999999998"/>
    <n v="0.32999999999999996"/>
    <x v="1"/>
    <x v="94"/>
  </r>
  <r>
    <x v="2"/>
    <n v="1185732"/>
    <x v="317"/>
    <x v="0"/>
    <x v="45"/>
    <x v="47"/>
    <x v="5"/>
    <n v="40"/>
    <x v="152"/>
    <x v="1160"/>
    <n v="2310.4"/>
    <n v="0.38"/>
    <x v="1"/>
    <x v="163"/>
  </r>
  <r>
    <x v="2"/>
    <n v="1185732"/>
    <x v="349"/>
    <x v="0"/>
    <x v="45"/>
    <x v="47"/>
    <x v="0"/>
    <n v="40"/>
    <x v="145"/>
    <x v="3443"/>
    <n v="3259.2000000000003"/>
    <n v="0.42000000000000004"/>
    <x v="1"/>
    <x v="163"/>
  </r>
  <r>
    <x v="2"/>
    <n v="1185732"/>
    <x v="349"/>
    <x v="0"/>
    <x v="45"/>
    <x v="47"/>
    <x v="1"/>
    <n v="34"/>
    <x v="209"/>
    <x v="2170"/>
    <n v="1871.3600000000001"/>
    <n v="0.43000000000000005"/>
    <x v="1"/>
    <x v="111"/>
  </r>
  <r>
    <x v="2"/>
    <n v="1185732"/>
    <x v="349"/>
    <x v="0"/>
    <x v="45"/>
    <x v="47"/>
    <x v="2"/>
    <n v="36"/>
    <x v="336"/>
    <x v="3261"/>
    <n v="1348.1999999999998"/>
    <n v="0.35"/>
    <x v="1"/>
    <x v="86"/>
  </r>
  <r>
    <x v="2"/>
    <n v="1185732"/>
    <x v="349"/>
    <x v="0"/>
    <x v="45"/>
    <x v="47"/>
    <x v="3"/>
    <n v="32"/>
    <x v="249"/>
    <x v="2627"/>
    <n v="760.31999999999994"/>
    <n v="0.32999999999999996"/>
    <x v="1"/>
    <x v="114"/>
  </r>
  <r>
    <x v="2"/>
    <n v="1185732"/>
    <x v="349"/>
    <x v="0"/>
    <x v="45"/>
    <x v="47"/>
    <x v="4"/>
    <n v="43"/>
    <x v="345"/>
    <x v="3072"/>
    <n v="879.77999999999986"/>
    <n v="0.32999999999999996"/>
    <x v="1"/>
    <x v="94"/>
  </r>
  <r>
    <x v="2"/>
    <n v="1185732"/>
    <x v="349"/>
    <x v="0"/>
    <x v="45"/>
    <x v="47"/>
    <x v="5"/>
    <n v="44"/>
    <x v="168"/>
    <x v="985"/>
    <n v="2073.2800000000002"/>
    <n v="0.38"/>
    <x v="1"/>
    <x v="90"/>
  </r>
  <r>
    <x v="2"/>
    <n v="1185732"/>
    <x v="379"/>
    <x v="0"/>
    <x v="45"/>
    <x v="47"/>
    <x v="0"/>
    <n v="43"/>
    <x v="84"/>
    <x v="3444"/>
    <n v="3435.7000000000003"/>
    <n v="0.47000000000000003"/>
    <x v="1"/>
    <x v="94"/>
  </r>
  <r>
    <x v="2"/>
    <n v="1185732"/>
    <x v="379"/>
    <x v="0"/>
    <x v="45"/>
    <x v="47"/>
    <x v="1"/>
    <n v="40"/>
    <x v="270"/>
    <x v="1753"/>
    <n v="1748.4"/>
    <n v="0.47000000000000003"/>
    <x v="1"/>
    <x v="163"/>
  </r>
  <r>
    <x v="2"/>
    <n v="1185732"/>
    <x v="379"/>
    <x v="0"/>
    <x v="45"/>
    <x v="47"/>
    <x v="2"/>
    <n v="33"/>
    <x v="293"/>
    <x v="1004"/>
    <n v="675.84"/>
    <n v="0.32"/>
    <x v="1"/>
    <x v="112"/>
  </r>
  <r>
    <x v="2"/>
    <n v="1185732"/>
    <x v="379"/>
    <x v="0"/>
    <x v="45"/>
    <x v="47"/>
    <x v="3"/>
    <n v="30"/>
    <x v="208"/>
    <x v="1667"/>
    <n v="591.59999999999991"/>
    <n v="0.33999999999999997"/>
    <x v="1"/>
    <x v="167"/>
  </r>
  <r>
    <x v="2"/>
    <n v="1185732"/>
    <x v="379"/>
    <x v="0"/>
    <x v="45"/>
    <x v="47"/>
    <x v="4"/>
    <n v="41"/>
    <x v="208"/>
    <x v="2671"/>
    <n v="856.07999999999993"/>
    <n v="0.36"/>
    <x v="1"/>
    <x v="87"/>
  </r>
  <r>
    <x v="2"/>
    <n v="1185732"/>
    <x v="379"/>
    <x v="0"/>
    <x v="45"/>
    <x v="47"/>
    <x v="5"/>
    <n v="45"/>
    <x v="170"/>
    <x v="3445"/>
    <n v="1568.7"/>
    <n v="0.42"/>
    <x v="1"/>
    <x v="96"/>
  </r>
  <r>
    <x v="2"/>
    <n v="1185732"/>
    <x v="411"/>
    <x v="0"/>
    <x v="45"/>
    <x v="47"/>
    <x v="0"/>
    <n v="46"/>
    <x v="269"/>
    <x v="2213"/>
    <n v="2955.9600000000005"/>
    <n v="0.42000000000000004"/>
    <x v="1"/>
    <x v="89"/>
  </r>
  <r>
    <x v="2"/>
    <n v="1185732"/>
    <x v="411"/>
    <x v="0"/>
    <x v="45"/>
    <x v="47"/>
    <x v="1"/>
    <n v="39"/>
    <x v="198"/>
    <x v="3446"/>
    <n v="1613.04"/>
    <n v="0.44"/>
    <x v="1"/>
    <x v="93"/>
  </r>
  <r>
    <x v="2"/>
    <n v="1185732"/>
    <x v="411"/>
    <x v="0"/>
    <x v="45"/>
    <x v="47"/>
    <x v="2"/>
    <n v="36"/>
    <x v="176"/>
    <x v="2623"/>
    <n v="812.52"/>
    <n v="0.37"/>
    <x v="1"/>
    <x v="86"/>
  </r>
  <r>
    <x v="2"/>
    <n v="1185732"/>
    <x v="411"/>
    <x v="0"/>
    <x v="45"/>
    <x v="47"/>
    <x v="3"/>
    <n v="43"/>
    <x v="222"/>
    <x v="3447"/>
    <n v="696.6"/>
    <n v="0.36"/>
    <x v="1"/>
    <x v="94"/>
  </r>
  <r>
    <x v="2"/>
    <n v="1185732"/>
    <x v="411"/>
    <x v="0"/>
    <x v="45"/>
    <x v="47"/>
    <x v="4"/>
    <n v="50"/>
    <x v="222"/>
    <x v="2579"/>
    <n v="742.49999999999989"/>
    <n v="0.32999999999999996"/>
    <x v="1"/>
    <x v="100"/>
  </r>
  <r>
    <x v="0"/>
    <n v="1185732"/>
    <x v="411"/>
    <x v="0"/>
    <x v="45"/>
    <x v="47"/>
    <x v="5"/>
    <n v="46"/>
    <x v="198"/>
    <x v="3448"/>
    <n v="1816.08"/>
    <n v="0.42"/>
    <x v="1"/>
    <x v="89"/>
  </r>
  <r>
    <x v="0"/>
    <n v="1185732"/>
    <x v="441"/>
    <x v="0"/>
    <x v="45"/>
    <x v="47"/>
    <x v="0"/>
    <n v="51"/>
    <x v="197"/>
    <x v="2688"/>
    <n v="3267.57"/>
    <n v="0.43000000000000005"/>
    <x v="1"/>
    <x v="109"/>
  </r>
  <r>
    <x v="0"/>
    <n v="1185732"/>
    <x v="441"/>
    <x v="0"/>
    <x v="45"/>
    <x v="47"/>
    <x v="1"/>
    <n v="37"/>
    <x v="193"/>
    <x v="3449"/>
    <n v="1787.1000000000001"/>
    <n v="0.46"/>
    <x v="1"/>
    <x v="117"/>
  </r>
  <r>
    <x v="0"/>
    <n v="1185732"/>
    <x v="441"/>
    <x v="0"/>
    <x v="45"/>
    <x v="47"/>
    <x v="2"/>
    <n v="36"/>
    <x v="356"/>
    <x v="3405"/>
    <n v="1371.96"/>
    <n v="0.37"/>
    <x v="1"/>
    <x v="86"/>
  </r>
  <r>
    <x v="0"/>
    <n v="1185732"/>
    <x v="441"/>
    <x v="0"/>
    <x v="45"/>
    <x v="47"/>
    <x v="3"/>
    <n v="39"/>
    <x v="170"/>
    <x v="2832"/>
    <n v="1197.69"/>
    <n v="0.37"/>
    <x v="1"/>
    <x v="93"/>
  </r>
  <r>
    <x v="0"/>
    <n v="1185732"/>
    <x v="441"/>
    <x v="0"/>
    <x v="45"/>
    <x v="47"/>
    <x v="4"/>
    <n v="44"/>
    <x v="246"/>
    <x v="2279"/>
    <n v="1393.9199999999998"/>
    <n v="0.36"/>
    <x v="1"/>
    <x v="90"/>
  </r>
  <r>
    <x v="0"/>
    <n v="1185732"/>
    <x v="441"/>
    <x v="0"/>
    <x v="45"/>
    <x v="47"/>
    <x v="5"/>
    <n v="52"/>
    <x v="210"/>
    <x v="3450"/>
    <n v="2352.4799999999996"/>
    <n v="0.38999999999999996"/>
    <x v="1"/>
    <x v="107"/>
  </r>
  <r>
    <x v="0"/>
    <n v="1185732"/>
    <x v="470"/>
    <x v="0"/>
    <x v="45"/>
    <x v="47"/>
    <x v="0"/>
    <n v="45"/>
    <x v="217"/>
    <x v="3451"/>
    <n v="3269.7000000000003"/>
    <n v="0.42000000000000004"/>
    <x v="1"/>
    <x v="96"/>
  </r>
  <r>
    <x v="0"/>
    <n v="1185732"/>
    <x v="470"/>
    <x v="0"/>
    <x v="45"/>
    <x v="47"/>
    <x v="1"/>
    <n v="37"/>
    <x v="165"/>
    <x v="1909"/>
    <n v="2181.15"/>
    <n v="0.45"/>
    <x v="1"/>
    <x v="117"/>
  </r>
  <r>
    <x v="0"/>
    <n v="1185732"/>
    <x v="470"/>
    <x v="0"/>
    <x v="45"/>
    <x v="47"/>
    <x v="2"/>
    <n v="43"/>
    <x v="210"/>
    <x v="3418"/>
    <n v="1646.0399999999997"/>
    <n v="0.32999999999999996"/>
    <x v="1"/>
    <x v="94"/>
  </r>
  <r>
    <x v="0"/>
    <n v="1185732"/>
    <x v="470"/>
    <x v="0"/>
    <x v="45"/>
    <x v="47"/>
    <x v="3"/>
    <n v="38"/>
    <x v="294"/>
    <x v="2498"/>
    <n v="1276.8"/>
    <n v="0.35"/>
    <x v="1"/>
    <x v="115"/>
  </r>
  <r>
    <x v="0"/>
    <n v="1185732"/>
    <x v="470"/>
    <x v="0"/>
    <x v="45"/>
    <x v="47"/>
    <x v="4"/>
    <n v="42"/>
    <x v="343"/>
    <x v="1464"/>
    <n v="1455.3"/>
    <n v="0.35"/>
    <x v="1"/>
    <x v="119"/>
  </r>
  <r>
    <x v="0"/>
    <n v="1185732"/>
    <x v="470"/>
    <x v="0"/>
    <x v="45"/>
    <x v="47"/>
    <x v="5"/>
    <n v="52"/>
    <x v="196"/>
    <x v="1204"/>
    <n v="2308.8000000000002"/>
    <n v="0.37"/>
    <x v="1"/>
    <x v="107"/>
  </r>
  <r>
    <x v="0"/>
    <n v="1185732"/>
    <x v="174"/>
    <x v="0"/>
    <x v="45"/>
    <x v="47"/>
    <x v="0"/>
    <n v="23"/>
    <x v="197"/>
    <x v="1985"/>
    <n v="1439.34"/>
    <n v="0.42"/>
    <x v="1"/>
    <x v="113"/>
  </r>
  <r>
    <x v="0"/>
    <n v="1185732"/>
    <x v="174"/>
    <x v="0"/>
    <x v="45"/>
    <x v="47"/>
    <x v="1"/>
    <n v="28"/>
    <x v="344"/>
    <x v="3452"/>
    <n v="884.8"/>
    <n v="0.39999999999999997"/>
    <x v="1"/>
    <x v="128"/>
  </r>
  <r>
    <x v="0"/>
    <n v="1185732"/>
    <x v="174"/>
    <x v="0"/>
    <x v="45"/>
    <x v="47"/>
    <x v="2"/>
    <n v="19"/>
    <x v="249"/>
    <x v="1457"/>
    <n v="574.56000000000006"/>
    <n v="0.42000000000000004"/>
    <x v="1"/>
    <x v="131"/>
  </r>
  <r>
    <x v="0"/>
    <n v="1185732"/>
    <x v="174"/>
    <x v="0"/>
    <x v="45"/>
    <x v="47"/>
    <x v="3"/>
    <n v="24"/>
    <x v="342"/>
    <x v="3453"/>
    <n v="264.96000000000004"/>
    <n v="0.46"/>
    <x v="1"/>
    <x v="110"/>
  </r>
  <r>
    <x v="0"/>
    <n v="1185732"/>
    <x v="174"/>
    <x v="0"/>
    <x v="45"/>
    <x v="47"/>
    <x v="4"/>
    <n v="34"/>
    <x v="178"/>
    <x v="2613"/>
    <n v="538.55999999999995"/>
    <n v="0.36"/>
    <x v="1"/>
    <x v="111"/>
  </r>
  <r>
    <x v="0"/>
    <n v="1185732"/>
    <x v="174"/>
    <x v="0"/>
    <x v="45"/>
    <x v="47"/>
    <x v="5"/>
    <n v="26"/>
    <x v="249"/>
    <x v="1039"/>
    <n v="879.84"/>
    <n v="0.47000000000000003"/>
    <x v="1"/>
    <x v="166"/>
  </r>
  <r>
    <x v="0"/>
    <n v="1185732"/>
    <x v="203"/>
    <x v="0"/>
    <x v="45"/>
    <x v="47"/>
    <x v="0"/>
    <n v="24"/>
    <x v="244"/>
    <x v="2295"/>
    <n v="1555.1999999999998"/>
    <n v="0.39999999999999997"/>
    <x v="1"/>
    <x v="110"/>
  </r>
  <r>
    <x v="0"/>
    <n v="1185732"/>
    <x v="203"/>
    <x v="0"/>
    <x v="45"/>
    <x v="47"/>
    <x v="1"/>
    <n v="24"/>
    <x v="207"/>
    <x v="1447"/>
    <n v="383.75999999999993"/>
    <n v="0.38999999999999996"/>
    <x v="1"/>
    <x v="110"/>
  </r>
  <r>
    <x v="0"/>
    <n v="1185732"/>
    <x v="203"/>
    <x v="0"/>
    <x v="45"/>
    <x v="47"/>
    <x v="2"/>
    <n v="18"/>
    <x v="206"/>
    <x v="3454"/>
    <n v="410.22"/>
    <n v="0.43000000000000005"/>
    <x v="1"/>
    <x v="129"/>
  </r>
  <r>
    <x v="0"/>
    <n v="1185732"/>
    <x v="203"/>
    <x v="0"/>
    <x v="46"/>
    <x v="48"/>
    <x v="3"/>
    <n v="20"/>
    <x v="357"/>
    <x v="3455"/>
    <n v="144"/>
    <n v="0.45"/>
    <x v="1"/>
    <x v="127"/>
  </r>
  <r>
    <x v="0"/>
    <n v="1185732"/>
    <x v="203"/>
    <x v="0"/>
    <x v="46"/>
    <x v="48"/>
    <x v="4"/>
    <n v="34"/>
    <x v="341"/>
    <x v="2602"/>
    <n v="489.59999999999997"/>
    <n v="0.36"/>
    <x v="1"/>
    <x v="111"/>
  </r>
  <r>
    <x v="0"/>
    <n v="1185732"/>
    <x v="203"/>
    <x v="0"/>
    <x v="46"/>
    <x v="48"/>
    <x v="5"/>
    <n v="27"/>
    <x v="169"/>
    <x v="2620"/>
    <n v="977.13000000000011"/>
    <n v="0.47000000000000003"/>
    <x v="1"/>
    <x v="118"/>
  </r>
  <r>
    <x v="0"/>
    <n v="1185732"/>
    <x v="708"/>
    <x v="0"/>
    <x v="46"/>
    <x v="48"/>
    <x v="0"/>
    <n v="26"/>
    <x v="163"/>
    <x v="1519"/>
    <n v="1500.72"/>
    <n v="0.37"/>
    <x v="1"/>
    <x v="166"/>
  </r>
  <r>
    <x v="0"/>
    <n v="1185732"/>
    <x v="708"/>
    <x v="0"/>
    <x v="46"/>
    <x v="48"/>
    <x v="1"/>
    <n v="27"/>
    <x v="222"/>
    <x v="3456"/>
    <n v="473.84999999999997"/>
    <n v="0.38999999999999996"/>
    <x v="1"/>
    <x v="118"/>
  </r>
  <r>
    <x v="0"/>
    <n v="1185732"/>
    <x v="708"/>
    <x v="0"/>
    <x v="46"/>
    <x v="48"/>
    <x v="2"/>
    <n v="17"/>
    <x v="195"/>
    <x v="1664"/>
    <n v="447.44000000000005"/>
    <n v="0.47000000000000003"/>
    <x v="1"/>
    <x v="171"/>
  </r>
  <r>
    <x v="0"/>
    <n v="1185732"/>
    <x v="708"/>
    <x v="0"/>
    <x v="46"/>
    <x v="48"/>
    <x v="3"/>
    <n v="20"/>
    <x v="221"/>
    <x v="3457"/>
    <n v="75.2"/>
    <n v="0.47000000000000003"/>
    <x v="1"/>
    <x v="127"/>
  </r>
  <r>
    <x v="0"/>
    <n v="1185732"/>
    <x v="708"/>
    <x v="0"/>
    <x v="46"/>
    <x v="48"/>
    <x v="4"/>
    <n v="33"/>
    <x v="52"/>
    <x v="2553"/>
    <n v="297"/>
    <n v="0.36"/>
    <x v="1"/>
    <x v="112"/>
  </r>
  <r>
    <x v="0"/>
    <n v="1185732"/>
    <x v="708"/>
    <x v="0"/>
    <x v="46"/>
    <x v="48"/>
    <x v="5"/>
    <n v="25"/>
    <x v="208"/>
    <x v="2516"/>
    <n v="638"/>
    <n v="0.44"/>
    <x v="1"/>
    <x v="130"/>
  </r>
  <r>
    <x v="0"/>
    <n v="1185732"/>
    <x v="230"/>
    <x v="0"/>
    <x v="46"/>
    <x v="48"/>
    <x v="0"/>
    <n v="28"/>
    <x v="348"/>
    <x v="1683"/>
    <n v="1552.32"/>
    <n v="0.42"/>
    <x v="1"/>
    <x v="128"/>
  </r>
  <r>
    <x v="0"/>
    <n v="1185732"/>
    <x v="230"/>
    <x v="0"/>
    <x v="46"/>
    <x v="48"/>
    <x v="1"/>
    <n v="23"/>
    <x v="341"/>
    <x v="3458"/>
    <n v="367.99999999999994"/>
    <n v="0.39999999999999997"/>
    <x v="1"/>
    <x v="113"/>
  </r>
  <r>
    <x v="0"/>
    <n v="1185732"/>
    <x v="230"/>
    <x v="0"/>
    <x v="46"/>
    <x v="48"/>
    <x v="2"/>
    <n v="16"/>
    <x v="178"/>
    <x v="3459"/>
    <n v="295.68"/>
    <n v="0.42000000000000004"/>
    <x v="1"/>
    <x v="173"/>
  </r>
  <r>
    <x v="0"/>
    <n v="1185732"/>
    <x v="230"/>
    <x v="0"/>
    <x v="46"/>
    <x v="48"/>
    <x v="3"/>
    <n v="21"/>
    <x v="340"/>
    <x v="3460"/>
    <n v="160.65"/>
    <n v="0.45"/>
    <x v="1"/>
    <x v="168"/>
  </r>
  <r>
    <x v="0"/>
    <n v="1185732"/>
    <x v="230"/>
    <x v="0"/>
    <x v="46"/>
    <x v="48"/>
    <x v="4"/>
    <n v="33"/>
    <x v="290"/>
    <x v="3461"/>
    <n v="158.4"/>
    <n v="0.32"/>
    <x v="1"/>
    <x v="112"/>
  </r>
  <r>
    <x v="0"/>
    <n v="1185732"/>
    <x v="230"/>
    <x v="0"/>
    <x v="46"/>
    <x v="48"/>
    <x v="5"/>
    <n v="26"/>
    <x v="180"/>
    <x v="1566"/>
    <n v="686.4"/>
    <n v="0.44"/>
    <x v="1"/>
    <x v="166"/>
  </r>
  <r>
    <x v="0"/>
    <n v="1185732"/>
    <x v="259"/>
    <x v="0"/>
    <x v="46"/>
    <x v="48"/>
    <x v="0"/>
    <n v="39"/>
    <x v="42"/>
    <x v="1484"/>
    <n v="2398.5"/>
    <n v="0.41"/>
    <x v="1"/>
    <x v="93"/>
  </r>
  <r>
    <x v="0"/>
    <n v="1185732"/>
    <x v="259"/>
    <x v="0"/>
    <x v="46"/>
    <x v="48"/>
    <x v="1"/>
    <n v="32"/>
    <x v="208"/>
    <x v="2528"/>
    <n v="686.72"/>
    <n v="0.37"/>
    <x v="1"/>
    <x v="114"/>
  </r>
  <r>
    <x v="0"/>
    <n v="1185732"/>
    <x v="259"/>
    <x v="0"/>
    <x v="46"/>
    <x v="48"/>
    <x v="2"/>
    <n v="32"/>
    <x v="180"/>
    <x v="1574"/>
    <n v="806.40000000000009"/>
    <n v="0.42000000000000004"/>
    <x v="1"/>
    <x v="114"/>
  </r>
  <r>
    <x v="0"/>
    <n v="1185732"/>
    <x v="259"/>
    <x v="0"/>
    <x v="46"/>
    <x v="48"/>
    <x v="3"/>
    <n v="27"/>
    <x v="175"/>
    <x v="2592"/>
    <n v="633.42000000000007"/>
    <n v="0.46"/>
    <x v="1"/>
    <x v="118"/>
  </r>
  <r>
    <x v="0"/>
    <n v="1185732"/>
    <x v="259"/>
    <x v="0"/>
    <x v="46"/>
    <x v="48"/>
    <x v="4"/>
    <n v="40"/>
    <x v="190"/>
    <x v="1033"/>
    <n v="799.2"/>
    <n v="0.37"/>
    <x v="1"/>
    <x v="163"/>
  </r>
  <r>
    <x v="0"/>
    <n v="1185732"/>
    <x v="259"/>
    <x v="0"/>
    <x v="46"/>
    <x v="48"/>
    <x v="5"/>
    <n v="36"/>
    <x v="270"/>
    <x v="3232"/>
    <n v="1473.1200000000001"/>
    <n v="0.44"/>
    <x v="1"/>
    <x v="86"/>
  </r>
  <r>
    <x v="0"/>
    <n v="1185732"/>
    <x v="292"/>
    <x v="0"/>
    <x v="46"/>
    <x v="48"/>
    <x v="0"/>
    <n v="36"/>
    <x v="129"/>
    <x v="1802"/>
    <n v="2534.3999999999996"/>
    <n v="0.39999999999999997"/>
    <x v="1"/>
    <x v="86"/>
  </r>
  <r>
    <x v="0"/>
    <n v="1185732"/>
    <x v="292"/>
    <x v="0"/>
    <x v="46"/>
    <x v="48"/>
    <x v="1"/>
    <n v="35"/>
    <x v="193"/>
    <x v="1038"/>
    <n v="1433.2499999999998"/>
    <n v="0.38999999999999996"/>
    <x v="1"/>
    <x v="164"/>
  </r>
  <r>
    <x v="0"/>
    <n v="1185732"/>
    <x v="292"/>
    <x v="0"/>
    <x v="46"/>
    <x v="48"/>
    <x v="2"/>
    <n v="32"/>
    <x v="238"/>
    <x v="2580"/>
    <n v="994.56000000000006"/>
    <n v="0.42000000000000004"/>
    <x v="1"/>
    <x v="114"/>
  </r>
  <r>
    <x v="0"/>
    <n v="1185732"/>
    <x v="292"/>
    <x v="0"/>
    <x v="46"/>
    <x v="48"/>
    <x v="3"/>
    <n v="26"/>
    <x v="227"/>
    <x v="3462"/>
    <n v="837.2"/>
    <n v="0.46"/>
    <x v="1"/>
    <x v="166"/>
  </r>
  <r>
    <x v="0"/>
    <n v="1185732"/>
    <x v="292"/>
    <x v="0"/>
    <x v="46"/>
    <x v="48"/>
    <x v="4"/>
    <n v="39"/>
    <x v="346"/>
    <x v="3430"/>
    <n v="900.9"/>
    <n v="0.35"/>
    <x v="1"/>
    <x v="93"/>
  </r>
  <r>
    <x v="0"/>
    <n v="1185732"/>
    <x v="292"/>
    <x v="0"/>
    <x v="46"/>
    <x v="48"/>
    <x v="5"/>
    <n v="43"/>
    <x v="164"/>
    <x v="1473"/>
    <n v="2302.65"/>
    <n v="0.45"/>
    <x v="1"/>
    <x v="94"/>
  </r>
  <r>
    <x v="0"/>
    <n v="1185732"/>
    <x v="320"/>
    <x v="0"/>
    <x v="46"/>
    <x v="48"/>
    <x v="0"/>
    <n v="38"/>
    <x v="217"/>
    <x v="2968"/>
    <n v="2498.12"/>
    <n v="0.38"/>
    <x v="1"/>
    <x v="115"/>
  </r>
  <r>
    <x v="0"/>
    <n v="1185732"/>
    <x v="320"/>
    <x v="0"/>
    <x v="46"/>
    <x v="48"/>
    <x v="1"/>
    <n v="32"/>
    <x v="351"/>
    <x v="2498"/>
    <n v="1349.76"/>
    <n v="0.37"/>
    <x v="1"/>
    <x v="114"/>
  </r>
  <r>
    <x v="0"/>
    <n v="1185732"/>
    <x v="320"/>
    <x v="0"/>
    <x v="46"/>
    <x v="48"/>
    <x v="2"/>
    <n v="27"/>
    <x v="252"/>
    <x v="1015"/>
    <n v="947.7"/>
    <n v="0.45"/>
    <x v="1"/>
    <x v="118"/>
  </r>
  <r>
    <x v="0"/>
    <n v="1185732"/>
    <x v="320"/>
    <x v="0"/>
    <x v="46"/>
    <x v="48"/>
    <x v="3"/>
    <n v="31"/>
    <x v="180"/>
    <x v="3230"/>
    <n v="855.6"/>
    <n v="0.46"/>
    <x v="1"/>
    <x v="165"/>
  </r>
  <r>
    <x v="0"/>
    <n v="1185732"/>
    <x v="320"/>
    <x v="0"/>
    <x v="46"/>
    <x v="48"/>
    <x v="4"/>
    <n v="33"/>
    <x v="181"/>
    <x v="1152"/>
    <n v="762.95999999999992"/>
    <n v="0.33999999999999997"/>
    <x v="1"/>
    <x v="112"/>
  </r>
  <r>
    <x v="0"/>
    <n v="1185732"/>
    <x v="320"/>
    <x v="0"/>
    <x v="46"/>
    <x v="48"/>
    <x v="5"/>
    <n v="38"/>
    <x v="224"/>
    <x v="1056"/>
    <n v="2170.5600000000004"/>
    <n v="0.42000000000000004"/>
    <x v="1"/>
    <x v="115"/>
  </r>
  <r>
    <x v="0"/>
    <n v="1185732"/>
    <x v="352"/>
    <x v="0"/>
    <x v="46"/>
    <x v="48"/>
    <x v="0"/>
    <n v="38"/>
    <x v="131"/>
    <x v="1559"/>
    <n v="2835.56"/>
    <n v="0.41"/>
    <x v="1"/>
    <x v="115"/>
  </r>
  <r>
    <x v="0"/>
    <n v="1185732"/>
    <x v="352"/>
    <x v="0"/>
    <x v="46"/>
    <x v="48"/>
    <x v="1"/>
    <n v="31"/>
    <x v="215"/>
    <x v="3316"/>
    <n v="1307.58"/>
    <n v="0.38"/>
    <x v="1"/>
    <x v="165"/>
  </r>
  <r>
    <x v="0"/>
    <n v="1185732"/>
    <x v="352"/>
    <x v="0"/>
    <x v="46"/>
    <x v="48"/>
    <x v="2"/>
    <n v="30"/>
    <x v="211"/>
    <x v="2493"/>
    <n v="1096.5000000000002"/>
    <n v="0.43000000000000005"/>
    <x v="1"/>
    <x v="167"/>
  </r>
  <r>
    <x v="0"/>
    <n v="1185732"/>
    <x v="352"/>
    <x v="0"/>
    <x v="46"/>
    <x v="48"/>
    <x v="3"/>
    <n v="29"/>
    <x v="172"/>
    <x v="3463"/>
    <n v="586.09"/>
    <n v="0.43000000000000005"/>
    <x v="1"/>
    <x v="116"/>
  </r>
  <r>
    <x v="0"/>
    <n v="1185732"/>
    <x v="352"/>
    <x v="0"/>
    <x v="46"/>
    <x v="48"/>
    <x v="4"/>
    <n v="37"/>
    <x v="341"/>
    <x v="3435"/>
    <n v="532.79999999999995"/>
    <n v="0.36"/>
    <x v="1"/>
    <x v="117"/>
  </r>
  <r>
    <x v="0"/>
    <n v="1185732"/>
    <x v="352"/>
    <x v="0"/>
    <x v="46"/>
    <x v="48"/>
    <x v="5"/>
    <n v="38"/>
    <x v="294"/>
    <x v="2498"/>
    <n v="1714.5600000000002"/>
    <n v="0.47000000000000003"/>
    <x v="1"/>
    <x v="115"/>
  </r>
  <r>
    <x v="0"/>
    <n v="1185732"/>
    <x v="382"/>
    <x v="0"/>
    <x v="46"/>
    <x v="48"/>
    <x v="0"/>
    <n v="39"/>
    <x v="209"/>
    <x v="1952"/>
    <n v="2096.64"/>
    <n v="0.42"/>
    <x v="1"/>
    <x v="93"/>
  </r>
  <r>
    <x v="0"/>
    <n v="1185732"/>
    <x v="382"/>
    <x v="0"/>
    <x v="46"/>
    <x v="48"/>
    <x v="1"/>
    <n v="30"/>
    <x v="344"/>
    <x v="3464"/>
    <n v="876.9"/>
    <n v="0.37"/>
    <x v="1"/>
    <x v="167"/>
  </r>
  <r>
    <x v="0"/>
    <n v="1185732"/>
    <x v="382"/>
    <x v="0"/>
    <x v="46"/>
    <x v="48"/>
    <x v="2"/>
    <n v="29"/>
    <x v="203"/>
    <x v="1577"/>
    <n v="486.33000000000004"/>
    <n v="0.43000000000000005"/>
    <x v="1"/>
    <x v="116"/>
  </r>
  <r>
    <x v="0"/>
    <n v="1185732"/>
    <x v="382"/>
    <x v="0"/>
    <x v="46"/>
    <x v="48"/>
    <x v="3"/>
    <n v="30"/>
    <x v="358"/>
    <x v="1585"/>
    <n v="441.6"/>
    <n v="0.46"/>
    <x v="1"/>
    <x v="167"/>
  </r>
  <r>
    <x v="0"/>
    <n v="1185732"/>
    <x v="382"/>
    <x v="0"/>
    <x v="46"/>
    <x v="48"/>
    <x v="4"/>
    <n v="34"/>
    <x v="204"/>
    <x v="2609"/>
    <n v="403.91999999999996"/>
    <n v="0.36"/>
    <x v="1"/>
    <x v="111"/>
  </r>
  <r>
    <x v="0"/>
    <n v="1185732"/>
    <x v="382"/>
    <x v="0"/>
    <x v="46"/>
    <x v="48"/>
    <x v="5"/>
    <n v="41"/>
    <x v="293"/>
    <x v="3465"/>
    <n v="1180.8"/>
    <n v="0.45"/>
    <x v="1"/>
    <x v="87"/>
  </r>
  <r>
    <x v="0"/>
    <n v="1185732"/>
    <x v="414"/>
    <x v="0"/>
    <x v="46"/>
    <x v="48"/>
    <x v="0"/>
    <n v="37"/>
    <x v="161"/>
    <x v="2374"/>
    <n v="1714.2099999999998"/>
    <n v="0.41"/>
    <x v="1"/>
    <x v="117"/>
  </r>
  <r>
    <x v="0"/>
    <n v="1185732"/>
    <x v="414"/>
    <x v="0"/>
    <x v="46"/>
    <x v="48"/>
    <x v="1"/>
    <n v="38"/>
    <x v="181"/>
    <x v="1621"/>
    <n v="981.92"/>
    <n v="0.38"/>
    <x v="1"/>
    <x v="115"/>
  </r>
  <r>
    <x v="0"/>
    <n v="1185732"/>
    <x v="414"/>
    <x v="0"/>
    <x v="46"/>
    <x v="48"/>
    <x v="2"/>
    <n v="40"/>
    <x v="267"/>
    <x v="2637"/>
    <n v="528"/>
    <n v="0.44"/>
    <x v="1"/>
    <x v="163"/>
  </r>
  <r>
    <x v="0"/>
    <n v="1185732"/>
    <x v="414"/>
    <x v="0"/>
    <x v="46"/>
    <x v="48"/>
    <x v="3"/>
    <n v="39"/>
    <x v="264"/>
    <x v="3466"/>
    <n v="403.65000000000003"/>
    <n v="0.45"/>
    <x v="1"/>
    <x v="93"/>
  </r>
  <r>
    <x v="0"/>
    <n v="1185732"/>
    <x v="414"/>
    <x v="0"/>
    <x v="46"/>
    <x v="48"/>
    <x v="4"/>
    <n v="40"/>
    <x v="264"/>
    <x v="3458"/>
    <n v="303.59999999999997"/>
    <n v="0.32999999999999996"/>
    <x v="1"/>
    <x v="163"/>
  </r>
  <r>
    <x v="2"/>
    <n v="1185732"/>
    <x v="414"/>
    <x v="0"/>
    <x v="46"/>
    <x v="48"/>
    <x v="5"/>
    <n v="47"/>
    <x v="346"/>
    <x v="3079"/>
    <n v="1364.88"/>
    <n v="0.44"/>
    <x v="1"/>
    <x v="85"/>
  </r>
  <r>
    <x v="2"/>
    <n v="1185732"/>
    <x v="444"/>
    <x v="0"/>
    <x v="46"/>
    <x v="48"/>
    <x v="0"/>
    <n v="40"/>
    <x v="193"/>
    <x v="1077"/>
    <n v="1764"/>
    <n v="0.42"/>
    <x v="1"/>
    <x v="163"/>
  </r>
  <r>
    <x v="2"/>
    <n v="1185732"/>
    <x v="444"/>
    <x v="0"/>
    <x v="46"/>
    <x v="48"/>
    <x v="1"/>
    <n v="40"/>
    <x v="238"/>
    <x v="2548"/>
    <n v="1243.2"/>
    <n v="0.42"/>
    <x v="1"/>
    <x v="163"/>
  </r>
  <r>
    <x v="2"/>
    <n v="1185732"/>
    <x v="444"/>
    <x v="0"/>
    <x v="46"/>
    <x v="48"/>
    <x v="2"/>
    <n v="37"/>
    <x v="181"/>
    <x v="999"/>
    <n v="1132.2"/>
    <n v="0.45"/>
    <x v="1"/>
    <x v="117"/>
  </r>
  <r>
    <x v="2"/>
    <n v="1185732"/>
    <x v="444"/>
    <x v="0"/>
    <x v="46"/>
    <x v="48"/>
    <x v="3"/>
    <n v="36"/>
    <x v="181"/>
    <x v="2134"/>
    <n v="1101.6000000000001"/>
    <n v="0.45"/>
    <x v="1"/>
    <x v="86"/>
  </r>
  <r>
    <x v="2"/>
    <n v="1185732"/>
    <x v="444"/>
    <x v="0"/>
    <x v="46"/>
    <x v="48"/>
    <x v="4"/>
    <n v="43"/>
    <x v="176"/>
    <x v="1122"/>
    <n v="865.58999999999992"/>
    <n v="0.32999999999999996"/>
    <x v="1"/>
    <x v="94"/>
  </r>
  <r>
    <x v="2"/>
    <n v="1185732"/>
    <x v="444"/>
    <x v="0"/>
    <x v="46"/>
    <x v="48"/>
    <x v="5"/>
    <n v="46"/>
    <x v="170"/>
    <x v="3467"/>
    <n v="1679.92"/>
    <n v="0.44"/>
    <x v="1"/>
    <x v="89"/>
  </r>
  <r>
    <x v="2"/>
    <n v="1185732"/>
    <x v="473"/>
    <x v="0"/>
    <x v="46"/>
    <x v="48"/>
    <x v="0"/>
    <n v="48"/>
    <x v="160"/>
    <x v="1363"/>
    <n v="2995.2"/>
    <n v="0.38999999999999996"/>
    <x v="1"/>
    <x v="92"/>
  </r>
  <r>
    <x v="2"/>
    <n v="1185732"/>
    <x v="473"/>
    <x v="0"/>
    <x v="46"/>
    <x v="48"/>
    <x v="1"/>
    <n v="37"/>
    <x v="240"/>
    <x v="2429"/>
    <n v="1396.3799999999999"/>
    <n v="0.37"/>
    <x v="1"/>
    <x v="117"/>
  </r>
  <r>
    <x v="2"/>
    <n v="1185732"/>
    <x v="473"/>
    <x v="0"/>
    <x v="46"/>
    <x v="48"/>
    <x v="2"/>
    <n v="40"/>
    <x v="246"/>
    <x v="3468"/>
    <n v="1654.4"/>
    <n v="0.47000000000000003"/>
    <x v="1"/>
    <x v="163"/>
  </r>
  <r>
    <x v="2"/>
    <n v="1185732"/>
    <x v="473"/>
    <x v="0"/>
    <x v="46"/>
    <x v="48"/>
    <x v="3"/>
    <n v="34"/>
    <x v="169"/>
    <x v="2845"/>
    <n v="1125.7400000000002"/>
    <n v="0.43000000000000005"/>
    <x v="1"/>
    <x v="111"/>
  </r>
  <r>
    <x v="2"/>
    <n v="1185732"/>
    <x v="473"/>
    <x v="0"/>
    <x v="46"/>
    <x v="48"/>
    <x v="4"/>
    <n v="41"/>
    <x v="238"/>
    <x v="2713"/>
    <n v="1122.58"/>
    <n v="0.37"/>
    <x v="1"/>
    <x v="87"/>
  </r>
  <r>
    <x v="2"/>
    <n v="1185732"/>
    <x v="473"/>
    <x v="0"/>
    <x v="46"/>
    <x v="48"/>
    <x v="5"/>
    <n v="51"/>
    <x v="215"/>
    <x v="2534"/>
    <n v="2434.2300000000005"/>
    <n v="0.43000000000000005"/>
    <x v="1"/>
    <x v="109"/>
  </r>
  <r>
    <x v="2"/>
    <n v="1185732"/>
    <x v="181"/>
    <x v="0"/>
    <x v="46"/>
    <x v="48"/>
    <x v="0"/>
    <n v="28"/>
    <x v="150"/>
    <x v="3221"/>
    <n v="1293.5999999999999"/>
    <n v="0.32999999999999996"/>
    <x v="1"/>
    <x v="128"/>
  </r>
  <r>
    <x v="2"/>
    <n v="1185732"/>
    <x v="181"/>
    <x v="0"/>
    <x v="46"/>
    <x v="48"/>
    <x v="1"/>
    <n v="28"/>
    <x v="246"/>
    <x v="1173"/>
    <n v="837.75999999999988"/>
    <n v="0.33999999999999997"/>
    <x v="1"/>
    <x v="128"/>
  </r>
  <r>
    <x v="2"/>
    <n v="1185732"/>
    <x v="181"/>
    <x v="0"/>
    <x v="46"/>
    <x v="48"/>
    <x v="2"/>
    <n v="22"/>
    <x v="41"/>
    <x v="2710"/>
    <n v="478.49999999999994"/>
    <n v="0.28999999999999998"/>
    <x v="1"/>
    <x v="170"/>
  </r>
  <r>
    <x v="2"/>
    <n v="1185732"/>
    <x v="181"/>
    <x v="0"/>
    <x v="46"/>
    <x v="48"/>
    <x v="3"/>
    <n v="25"/>
    <x v="204"/>
    <x v="2553"/>
    <n v="255.75"/>
    <n v="0.31"/>
    <x v="1"/>
    <x v="130"/>
  </r>
  <r>
    <x v="2"/>
    <n v="1185732"/>
    <x v="181"/>
    <x v="0"/>
    <x v="46"/>
    <x v="48"/>
    <x v="4"/>
    <n v="39"/>
    <x v="172"/>
    <x v="2551"/>
    <n v="586.56000000000006"/>
    <n v="0.32"/>
    <x v="1"/>
    <x v="93"/>
  </r>
  <r>
    <x v="2"/>
    <n v="1185732"/>
    <x v="181"/>
    <x v="0"/>
    <x v="46"/>
    <x v="48"/>
    <x v="5"/>
    <n v="26"/>
    <x v="170"/>
    <x v="3469"/>
    <n v="733.71999999999991"/>
    <n v="0.33999999999999997"/>
    <x v="1"/>
    <x v="166"/>
  </r>
  <r>
    <x v="2"/>
    <n v="1185732"/>
    <x v="210"/>
    <x v="0"/>
    <x v="46"/>
    <x v="48"/>
    <x v="0"/>
    <n v="26"/>
    <x v="155"/>
    <x v="1747"/>
    <n v="1491.1"/>
    <n v="0.37"/>
    <x v="1"/>
    <x v="166"/>
  </r>
  <r>
    <x v="2"/>
    <n v="1185732"/>
    <x v="210"/>
    <x v="0"/>
    <x v="46"/>
    <x v="48"/>
    <x v="1"/>
    <n v="31"/>
    <x v="206"/>
    <x v="3470"/>
    <n v="575.04999999999995"/>
    <n v="0.35"/>
    <x v="1"/>
    <x v="165"/>
  </r>
  <r>
    <x v="2"/>
    <n v="1185732"/>
    <x v="210"/>
    <x v="0"/>
    <x v="46"/>
    <x v="48"/>
    <x v="2"/>
    <n v="24"/>
    <x v="227"/>
    <x v="2023"/>
    <n v="487.2"/>
    <n v="0.28999999999999998"/>
    <x v="1"/>
    <x v="110"/>
  </r>
  <r>
    <x v="2"/>
    <n v="1185732"/>
    <x v="210"/>
    <x v="0"/>
    <x v="47"/>
    <x v="49"/>
    <x v="3"/>
    <n v="27"/>
    <x v="41"/>
    <x v="1134"/>
    <n v="648"/>
    <n v="0.32"/>
    <x v="1"/>
    <x v="118"/>
  </r>
  <r>
    <x v="2"/>
    <n v="1185732"/>
    <x v="210"/>
    <x v="0"/>
    <x v="47"/>
    <x v="49"/>
    <x v="4"/>
    <n v="36"/>
    <x v="206"/>
    <x v="1425"/>
    <n v="515.16000000000008"/>
    <n v="0.27"/>
    <x v="1"/>
    <x v="86"/>
  </r>
  <r>
    <x v="2"/>
    <n v="1185732"/>
    <x v="210"/>
    <x v="0"/>
    <x v="47"/>
    <x v="49"/>
    <x v="5"/>
    <n v="30"/>
    <x v="232"/>
    <x v="2436"/>
    <n v="768"/>
    <n v="0.32"/>
    <x v="1"/>
    <x v="167"/>
  </r>
  <r>
    <x v="2"/>
    <n v="1185732"/>
    <x v="218"/>
    <x v="0"/>
    <x v="47"/>
    <x v="49"/>
    <x v="0"/>
    <n v="28"/>
    <x v="155"/>
    <x v="2344"/>
    <n v="1475.6"/>
    <n v="0.33999999999999997"/>
    <x v="1"/>
    <x v="128"/>
  </r>
  <r>
    <x v="2"/>
    <n v="1185732"/>
    <x v="218"/>
    <x v="0"/>
    <x v="47"/>
    <x v="49"/>
    <x v="1"/>
    <n v="31"/>
    <x v="176"/>
    <x v="3471"/>
    <n v="642.93999999999994"/>
    <n v="0.33999999999999997"/>
    <x v="1"/>
    <x v="165"/>
  </r>
  <r>
    <x v="2"/>
    <n v="1185732"/>
    <x v="218"/>
    <x v="0"/>
    <x v="47"/>
    <x v="49"/>
    <x v="2"/>
    <n v="23"/>
    <x v="180"/>
    <x v="3472"/>
    <n v="441.6"/>
    <n v="0.32"/>
    <x v="1"/>
    <x v="113"/>
  </r>
  <r>
    <x v="2"/>
    <n v="1185732"/>
    <x v="218"/>
    <x v="0"/>
    <x v="47"/>
    <x v="49"/>
    <x v="3"/>
    <n v="25"/>
    <x v="270"/>
    <x v="3386"/>
    <n v="651.00000000000011"/>
    <n v="0.28000000000000003"/>
    <x v="1"/>
    <x v="130"/>
  </r>
  <r>
    <x v="2"/>
    <n v="1185732"/>
    <x v="218"/>
    <x v="0"/>
    <x v="47"/>
    <x v="49"/>
    <x v="4"/>
    <n v="36"/>
    <x v="226"/>
    <x v="3473"/>
    <n v="334.8"/>
    <n v="0.3"/>
    <x v="1"/>
    <x v="86"/>
  </r>
  <r>
    <x v="2"/>
    <n v="1185732"/>
    <x v="218"/>
    <x v="0"/>
    <x v="47"/>
    <x v="49"/>
    <x v="5"/>
    <n v="31"/>
    <x v="181"/>
    <x v="3327"/>
    <n v="779.96"/>
    <n v="0.37"/>
    <x v="1"/>
    <x v="165"/>
  </r>
  <r>
    <x v="2"/>
    <n v="1185732"/>
    <x v="237"/>
    <x v="0"/>
    <x v="47"/>
    <x v="49"/>
    <x v="0"/>
    <n v="28"/>
    <x v="197"/>
    <x v="3474"/>
    <n v="1376.7599999999998"/>
    <n v="0.32999999999999996"/>
    <x v="1"/>
    <x v="128"/>
  </r>
  <r>
    <x v="2"/>
    <n v="1185732"/>
    <x v="237"/>
    <x v="0"/>
    <x v="47"/>
    <x v="49"/>
    <x v="1"/>
    <n v="28"/>
    <x v="175"/>
    <x v="2403"/>
    <n v="514.07999999999993"/>
    <n v="0.36"/>
    <x v="1"/>
    <x v="128"/>
  </r>
  <r>
    <x v="2"/>
    <n v="1185732"/>
    <x v="237"/>
    <x v="0"/>
    <x v="47"/>
    <x v="49"/>
    <x v="2"/>
    <n v="22"/>
    <x v="175"/>
    <x v="2609"/>
    <n v="347.82"/>
    <n v="0.31"/>
    <x v="1"/>
    <x v="170"/>
  </r>
  <r>
    <x v="2"/>
    <n v="1185732"/>
    <x v="237"/>
    <x v="0"/>
    <x v="47"/>
    <x v="49"/>
    <x v="3"/>
    <n v="23"/>
    <x v="203"/>
    <x v="3466"/>
    <n v="251.16000000000003"/>
    <n v="0.28000000000000003"/>
    <x v="1"/>
    <x v="113"/>
  </r>
  <r>
    <x v="2"/>
    <n v="1185732"/>
    <x v="237"/>
    <x v="0"/>
    <x v="47"/>
    <x v="49"/>
    <x v="4"/>
    <n v="33"/>
    <x v="178"/>
    <x v="2663"/>
    <n v="392.04"/>
    <n v="0.27"/>
    <x v="1"/>
    <x v="112"/>
  </r>
  <r>
    <x v="2"/>
    <n v="1185732"/>
    <x v="237"/>
    <x v="0"/>
    <x v="47"/>
    <x v="49"/>
    <x v="5"/>
    <n v="30"/>
    <x v="198"/>
    <x v="3155"/>
    <n v="1015.1999999999999"/>
    <n v="0.36"/>
    <x v="1"/>
    <x v="167"/>
  </r>
  <r>
    <x v="2"/>
    <n v="1185732"/>
    <x v="266"/>
    <x v="0"/>
    <x v="47"/>
    <x v="49"/>
    <x v="0"/>
    <n v="41"/>
    <x v="217"/>
    <x v="3475"/>
    <n v="2553.48"/>
    <n v="0.36"/>
    <x v="1"/>
    <x v="87"/>
  </r>
  <r>
    <x v="2"/>
    <n v="1185732"/>
    <x v="266"/>
    <x v="0"/>
    <x v="47"/>
    <x v="49"/>
    <x v="1"/>
    <n v="34"/>
    <x v="181"/>
    <x v="2725"/>
    <n v="832.31999999999994"/>
    <n v="0.36"/>
    <x v="1"/>
    <x v="111"/>
  </r>
  <r>
    <x v="2"/>
    <n v="1185732"/>
    <x v="266"/>
    <x v="0"/>
    <x v="47"/>
    <x v="49"/>
    <x v="2"/>
    <n v="30"/>
    <x v="181"/>
    <x v="3235"/>
    <n v="632.4"/>
    <n v="0.31"/>
    <x v="1"/>
    <x v="167"/>
  </r>
  <r>
    <x v="2"/>
    <n v="1185732"/>
    <x v="266"/>
    <x v="0"/>
    <x v="47"/>
    <x v="49"/>
    <x v="3"/>
    <n v="32"/>
    <x v="190"/>
    <x v="2100"/>
    <n v="518.4"/>
    <n v="0.3"/>
    <x v="1"/>
    <x v="114"/>
  </r>
  <r>
    <x v="2"/>
    <n v="1185732"/>
    <x v="266"/>
    <x v="0"/>
    <x v="47"/>
    <x v="49"/>
    <x v="4"/>
    <n v="39"/>
    <x v="180"/>
    <x v="1021"/>
    <n v="655.20000000000005"/>
    <n v="0.28000000000000003"/>
    <x v="1"/>
    <x v="93"/>
  </r>
  <r>
    <x v="2"/>
    <n v="1185732"/>
    <x v="266"/>
    <x v="0"/>
    <x v="47"/>
    <x v="49"/>
    <x v="5"/>
    <n v="43"/>
    <x v="233"/>
    <x v="2769"/>
    <n v="1520.4799999999998"/>
    <n v="0.33999999999999997"/>
    <x v="1"/>
    <x v="94"/>
  </r>
  <r>
    <x v="2"/>
    <n v="1185732"/>
    <x v="299"/>
    <x v="0"/>
    <x v="47"/>
    <x v="49"/>
    <x v="0"/>
    <n v="39"/>
    <x v="130"/>
    <x v="947"/>
    <n v="2675.3999999999996"/>
    <n v="0.35"/>
    <x v="1"/>
    <x v="93"/>
  </r>
  <r>
    <x v="2"/>
    <n v="1185732"/>
    <x v="299"/>
    <x v="0"/>
    <x v="47"/>
    <x v="49"/>
    <x v="1"/>
    <n v="36"/>
    <x v="351"/>
    <x v="3323"/>
    <n v="1313.28"/>
    <n v="0.32"/>
    <x v="1"/>
    <x v="86"/>
  </r>
  <r>
    <x v="2"/>
    <n v="1185732"/>
    <x v="299"/>
    <x v="0"/>
    <x v="47"/>
    <x v="49"/>
    <x v="2"/>
    <n v="36"/>
    <x v="41"/>
    <x v="1147"/>
    <n v="837"/>
    <n v="0.31"/>
    <x v="1"/>
    <x v="86"/>
  </r>
  <r>
    <x v="2"/>
    <n v="1185732"/>
    <x v="299"/>
    <x v="0"/>
    <x v="47"/>
    <x v="49"/>
    <x v="3"/>
    <n v="34"/>
    <x v="249"/>
    <x v="2134"/>
    <n v="685.44"/>
    <n v="0.28000000000000003"/>
    <x v="1"/>
    <x v="111"/>
  </r>
  <r>
    <x v="2"/>
    <n v="1185732"/>
    <x v="299"/>
    <x v="0"/>
    <x v="47"/>
    <x v="49"/>
    <x v="4"/>
    <n v="39"/>
    <x v="238"/>
    <x v="2139"/>
    <n v="923.52"/>
    <n v="0.32"/>
    <x v="1"/>
    <x v="93"/>
  </r>
  <r>
    <x v="2"/>
    <n v="1185732"/>
    <x v="299"/>
    <x v="0"/>
    <x v="47"/>
    <x v="49"/>
    <x v="5"/>
    <n v="47"/>
    <x v="196"/>
    <x v="1552"/>
    <n v="1973.9999999999998"/>
    <n v="0.35"/>
    <x v="1"/>
    <x v="85"/>
  </r>
  <r>
    <x v="2"/>
    <n v="1185732"/>
    <x v="327"/>
    <x v="0"/>
    <x v="47"/>
    <x v="49"/>
    <x v="0"/>
    <n v="37"/>
    <x v="263"/>
    <x v="2806"/>
    <n v="2197.7999999999997"/>
    <n v="0.32999999999999996"/>
    <x v="1"/>
    <x v="117"/>
  </r>
  <r>
    <x v="2"/>
    <n v="1185732"/>
    <x v="327"/>
    <x v="0"/>
    <x v="47"/>
    <x v="49"/>
    <x v="1"/>
    <n v="36"/>
    <x v="193"/>
    <x v="1053"/>
    <n v="1398.6"/>
    <n v="0.37"/>
    <x v="1"/>
    <x v="86"/>
  </r>
  <r>
    <x v="2"/>
    <n v="1185732"/>
    <x v="327"/>
    <x v="0"/>
    <x v="47"/>
    <x v="49"/>
    <x v="2"/>
    <n v="32"/>
    <x v="246"/>
    <x v="1556"/>
    <n v="844.8"/>
    <n v="0.3"/>
    <x v="1"/>
    <x v="114"/>
  </r>
  <r>
    <x v="2"/>
    <n v="1185732"/>
    <x v="327"/>
    <x v="0"/>
    <x v="47"/>
    <x v="49"/>
    <x v="3"/>
    <n v="34"/>
    <x v="169"/>
    <x v="2845"/>
    <n v="837.76"/>
    <n v="0.32"/>
    <x v="1"/>
    <x v="111"/>
  </r>
  <r>
    <x v="2"/>
    <n v="1185732"/>
    <x v="327"/>
    <x v="0"/>
    <x v="47"/>
    <x v="49"/>
    <x v="4"/>
    <n v="41"/>
    <x v="232"/>
    <x v="2847"/>
    <n v="1016.8"/>
    <n v="0.31"/>
    <x v="1"/>
    <x v="87"/>
  </r>
  <r>
    <x v="2"/>
    <n v="1185732"/>
    <x v="327"/>
    <x v="0"/>
    <x v="47"/>
    <x v="49"/>
    <x v="5"/>
    <n v="41"/>
    <x v="348"/>
    <x v="3307"/>
    <n v="1731.8400000000001"/>
    <n v="0.32"/>
    <x v="1"/>
    <x v="87"/>
  </r>
  <r>
    <x v="2"/>
    <n v="1185732"/>
    <x v="359"/>
    <x v="0"/>
    <x v="47"/>
    <x v="49"/>
    <x v="0"/>
    <n v="40"/>
    <x v="130"/>
    <x v="1437"/>
    <n v="2587.1999999999998"/>
    <n v="0.32999999999999996"/>
    <x v="1"/>
    <x v="163"/>
  </r>
  <r>
    <x v="2"/>
    <n v="1185732"/>
    <x v="359"/>
    <x v="0"/>
    <x v="47"/>
    <x v="49"/>
    <x v="1"/>
    <n v="33"/>
    <x v="205"/>
    <x v="1683"/>
    <n v="1182.72"/>
    <n v="0.32"/>
    <x v="1"/>
    <x v="112"/>
  </r>
  <r>
    <x v="2"/>
    <n v="1185732"/>
    <x v="359"/>
    <x v="0"/>
    <x v="47"/>
    <x v="49"/>
    <x v="2"/>
    <n v="29"/>
    <x v="211"/>
    <x v="3137"/>
    <n v="764.15"/>
    <n v="0.31"/>
    <x v="1"/>
    <x v="116"/>
  </r>
  <r>
    <x v="2"/>
    <n v="1185732"/>
    <x v="359"/>
    <x v="0"/>
    <x v="47"/>
    <x v="49"/>
    <x v="3"/>
    <n v="31"/>
    <x v="208"/>
    <x v="3476"/>
    <n v="503.44000000000005"/>
    <n v="0.28000000000000003"/>
    <x v="1"/>
    <x v="165"/>
  </r>
  <r>
    <x v="2"/>
    <n v="1185732"/>
    <x v="359"/>
    <x v="0"/>
    <x v="47"/>
    <x v="49"/>
    <x v="4"/>
    <n v="40"/>
    <x v="175"/>
    <x v="3235"/>
    <n v="550.80000000000007"/>
    <n v="0.27"/>
    <x v="1"/>
    <x v="163"/>
  </r>
  <r>
    <x v="2"/>
    <n v="1185732"/>
    <x v="359"/>
    <x v="0"/>
    <x v="47"/>
    <x v="49"/>
    <x v="5"/>
    <n v="46"/>
    <x v="230"/>
    <x v="2052"/>
    <n v="1577.8"/>
    <n v="0.35"/>
    <x v="1"/>
    <x v="89"/>
  </r>
  <r>
    <x v="2"/>
    <n v="1185732"/>
    <x v="389"/>
    <x v="0"/>
    <x v="47"/>
    <x v="49"/>
    <x v="0"/>
    <n v="36"/>
    <x v="269"/>
    <x v="1745"/>
    <n v="1872.7199999999998"/>
    <n v="0.33999999999999997"/>
    <x v="1"/>
    <x v="86"/>
  </r>
  <r>
    <x v="2"/>
    <n v="1185732"/>
    <x v="389"/>
    <x v="0"/>
    <x v="47"/>
    <x v="49"/>
    <x v="1"/>
    <n v="35"/>
    <x v="246"/>
    <x v="2032"/>
    <n v="1139.5999999999999"/>
    <n v="0.37"/>
    <x v="1"/>
    <x v="164"/>
  </r>
  <r>
    <x v="2"/>
    <n v="1185732"/>
    <x v="389"/>
    <x v="0"/>
    <x v="47"/>
    <x v="49"/>
    <x v="2"/>
    <n v="30"/>
    <x v="172"/>
    <x v="3395"/>
    <n v="423"/>
    <n v="0.3"/>
    <x v="1"/>
    <x v="167"/>
  </r>
  <r>
    <x v="2"/>
    <n v="1185732"/>
    <x v="389"/>
    <x v="0"/>
    <x v="47"/>
    <x v="49"/>
    <x v="3"/>
    <n v="34"/>
    <x v="203"/>
    <x v="1583"/>
    <n v="358.02000000000004"/>
    <n v="0.27"/>
    <x v="1"/>
    <x v="111"/>
  </r>
  <r>
    <x v="2"/>
    <n v="1185732"/>
    <x v="389"/>
    <x v="0"/>
    <x v="47"/>
    <x v="49"/>
    <x v="4"/>
    <n v="39"/>
    <x v="207"/>
    <x v="2838"/>
    <n v="495.69"/>
    <n v="0.31"/>
    <x v="1"/>
    <x v="93"/>
  </r>
  <r>
    <x v="2"/>
    <n v="1185732"/>
    <x v="389"/>
    <x v="0"/>
    <x v="47"/>
    <x v="49"/>
    <x v="5"/>
    <n v="41"/>
    <x v="169"/>
    <x v="986"/>
    <n v="1041.81"/>
    <n v="0.32999999999999996"/>
    <x v="1"/>
    <x v="87"/>
  </r>
  <r>
    <x v="2"/>
    <n v="1185732"/>
    <x v="421"/>
    <x v="0"/>
    <x v="47"/>
    <x v="49"/>
    <x v="0"/>
    <n v="40"/>
    <x v="348"/>
    <x v="1481"/>
    <n v="1742.3999999999999"/>
    <n v="0.32999999999999996"/>
    <x v="1"/>
    <x v="163"/>
  </r>
  <r>
    <x v="2"/>
    <n v="1185732"/>
    <x v="421"/>
    <x v="0"/>
    <x v="47"/>
    <x v="49"/>
    <x v="1"/>
    <n v="37"/>
    <x v="181"/>
    <x v="999"/>
    <n v="880.59999999999991"/>
    <n v="0.35"/>
    <x v="1"/>
    <x v="117"/>
  </r>
  <r>
    <x v="2"/>
    <n v="1185732"/>
    <x v="421"/>
    <x v="0"/>
    <x v="47"/>
    <x v="49"/>
    <x v="2"/>
    <n v="41"/>
    <x v="183"/>
    <x v="1696"/>
    <n v="467.4"/>
    <n v="0.3"/>
    <x v="1"/>
    <x v="87"/>
  </r>
  <r>
    <x v="2"/>
    <n v="1185732"/>
    <x v="421"/>
    <x v="0"/>
    <x v="47"/>
    <x v="49"/>
    <x v="3"/>
    <n v="38"/>
    <x v="358"/>
    <x v="2650"/>
    <n v="328.32000000000005"/>
    <n v="0.27"/>
    <x v="1"/>
    <x v="115"/>
  </r>
  <r>
    <x v="2"/>
    <n v="1185732"/>
    <x v="421"/>
    <x v="0"/>
    <x v="47"/>
    <x v="49"/>
    <x v="4"/>
    <n v="51"/>
    <x v="171"/>
    <x v="2583"/>
    <n v="485.52000000000004"/>
    <n v="0.28000000000000003"/>
    <x v="1"/>
    <x v="109"/>
  </r>
  <r>
    <x v="5"/>
    <n v="1185732"/>
    <x v="421"/>
    <x v="0"/>
    <x v="47"/>
    <x v="49"/>
    <x v="5"/>
    <n v="51"/>
    <x v="181"/>
    <x v="2025"/>
    <n v="1213.8"/>
    <n v="0.35"/>
    <x v="1"/>
    <x v="109"/>
  </r>
  <r>
    <x v="5"/>
    <n v="1185732"/>
    <x v="451"/>
    <x v="0"/>
    <x v="47"/>
    <x v="49"/>
    <x v="0"/>
    <n v="49"/>
    <x v="196"/>
    <x v="1129"/>
    <n v="2058"/>
    <n v="0.35"/>
    <x v="1"/>
    <x v="98"/>
  </r>
  <r>
    <x v="5"/>
    <n v="1185732"/>
    <x v="451"/>
    <x v="0"/>
    <x v="47"/>
    <x v="49"/>
    <x v="1"/>
    <n v="40"/>
    <x v="240"/>
    <x v="2807"/>
    <n v="1428"/>
    <n v="0.35"/>
    <x v="1"/>
    <x v="163"/>
  </r>
  <r>
    <x v="5"/>
    <n v="1185732"/>
    <x v="451"/>
    <x v="0"/>
    <x v="47"/>
    <x v="49"/>
    <x v="2"/>
    <n v="44"/>
    <x v="250"/>
    <x v="1476"/>
    <n v="1201.2"/>
    <n v="0.3"/>
    <x v="1"/>
    <x v="90"/>
  </r>
  <r>
    <x v="5"/>
    <n v="1185732"/>
    <x v="451"/>
    <x v="0"/>
    <x v="47"/>
    <x v="49"/>
    <x v="3"/>
    <n v="42"/>
    <x v="170"/>
    <x v="3477"/>
    <n v="1010.9399999999999"/>
    <n v="0.28999999999999998"/>
    <x v="1"/>
    <x v="119"/>
  </r>
  <r>
    <x v="5"/>
    <n v="1185732"/>
    <x v="451"/>
    <x v="0"/>
    <x v="47"/>
    <x v="49"/>
    <x v="4"/>
    <n v="50"/>
    <x v="252"/>
    <x v="1042"/>
    <n v="1248"/>
    <n v="0.32"/>
    <x v="1"/>
    <x v="100"/>
  </r>
  <r>
    <x v="5"/>
    <n v="1185732"/>
    <x v="451"/>
    <x v="0"/>
    <x v="47"/>
    <x v="49"/>
    <x v="5"/>
    <n v="48"/>
    <x v="248"/>
    <x v="1102"/>
    <n v="2066.4"/>
    <n v="0.35"/>
    <x v="1"/>
    <x v="92"/>
  </r>
  <r>
    <x v="5"/>
    <n v="1185732"/>
    <x v="480"/>
    <x v="0"/>
    <x v="47"/>
    <x v="49"/>
    <x v="0"/>
    <n v="51"/>
    <x v="349"/>
    <x v="3478"/>
    <n v="3177.2999999999997"/>
    <n v="0.35"/>
    <x v="1"/>
    <x v="109"/>
  </r>
  <r>
    <x v="5"/>
    <n v="1185732"/>
    <x v="480"/>
    <x v="0"/>
    <x v="47"/>
    <x v="49"/>
    <x v="1"/>
    <n v="37"/>
    <x v="161"/>
    <x v="2374"/>
    <n v="1337.92"/>
    <n v="0.32"/>
    <x v="1"/>
    <x v="117"/>
  </r>
  <r>
    <x v="5"/>
    <n v="1185732"/>
    <x v="480"/>
    <x v="0"/>
    <x v="47"/>
    <x v="49"/>
    <x v="2"/>
    <n v="36"/>
    <x v="205"/>
    <x v="1012"/>
    <n v="1088.6400000000001"/>
    <n v="0.27"/>
    <x v="1"/>
    <x v="86"/>
  </r>
  <r>
    <x v="5"/>
    <n v="1185732"/>
    <x v="480"/>
    <x v="0"/>
    <x v="47"/>
    <x v="49"/>
    <x v="3"/>
    <n v="43"/>
    <x v="193"/>
    <x v="3282"/>
    <n v="1264.2"/>
    <n v="0.28000000000000003"/>
    <x v="1"/>
    <x v="94"/>
  </r>
  <r>
    <x v="5"/>
    <n v="1185732"/>
    <x v="480"/>
    <x v="0"/>
    <x v="47"/>
    <x v="49"/>
    <x v="4"/>
    <n v="52"/>
    <x v="228"/>
    <x v="2809"/>
    <n v="1357.1999999999998"/>
    <n v="0.28999999999999998"/>
    <x v="1"/>
    <x v="107"/>
  </r>
  <r>
    <x v="5"/>
    <n v="1185732"/>
    <x v="480"/>
    <x v="0"/>
    <x v="47"/>
    <x v="49"/>
    <x v="5"/>
    <n v="51"/>
    <x v="209"/>
    <x v="1290"/>
    <n v="2154.2399999999998"/>
    <n v="0.32999999999999996"/>
    <x v="1"/>
    <x v="109"/>
  </r>
  <r>
    <x v="5"/>
    <n v="1185732"/>
    <x v="178"/>
    <x v="0"/>
    <x v="47"/>
    <x v="49"/>
    <x v="0"/>
    <n v="35"/>
    <x v="289"/>
    <x v="3142"/>
    <n v="3257.8"/>
    <n v="0.52"/>
    <x v="1"/>
    <x v="164"/>
  </r>
  <r>
    <x v="5"/>
    <n v="1185732"/>
    <x v="178"/>
    <x v="0"/>
    <x v="47"/>
    <x v="49"/>
    <x v="1"/>
    <n v="36"/>
    <x v="336"/>
    <x v="3261"/>
    <n v="1887.48"/>
    <n v="0.49"/>
    <x v="1"/>
    <x v="86"/>
  </r>
  <r>
    <x v="5"/>
    <n v="1185732"/>
    <x v="178"/>
    <x v="0"/>
    <x v="47"/>
    <x v="49"/>
    <x v="2"/>
    <n v="27"/>
    <x v="253"/>
    <x v="3479"/>
    <n v="1090.8"/>
    <n v="0.39999999999999997"/>
    <x v="1"/>
    <x v="118"/>
  </r>
  <r>
    <x v="5"/>
    <n v="1185732"/>
    <x v="178"/>
    <x v="0"/>
    <x v="47"/>
    <x v="49"/>
    <x v="3"/>
    <n v="29"/>
    <x v="206"/>
    <x v="1420"/>
    <n v="599.42999999999995"/>
    <n v="0.38999999999999996"/>
    <x v="1"/>
    <x v="116"/>
  </r>
  <r>
    <x v="5"/>
    <n v="1185732"/>
    <x v="178"/>
    <x v="0"/>
    <x v="47"/>
    <x v="49"/>
    <x v="4"/>
    <n v="37"/>
    <x v="227"/>
    <x v="3087"/>
    <n v="1061.8999999999999"/>
    <n v="0.41"/>
    <x v="1"/>
    <x v="117"/>
  </r>
  <r>
    <x v="5"/>
    <n v="1185732"/>
    <x v="178"/>
    <x v="0"/>
    <x v="47"/>
    <x v="49"/>
    <x v="5"/>
    <n v="34"/>
    <x v="233"/>
    <x v="1625"/>
    <n v="1520.4799999999998"/>
    <n v="0.42999999999999994"/>
    <x v="1"/>
    <x v="111"/>
  </r>
  <r>
    <x v="5"/>
    <n v="1185732"/>
    <x v="207"/>
    <x v="0"/>
    <x v="47"/>
    <x v="49"/>
    <x v="0"/>
    <n v="33"/>
    <x v="328"/>
    <x v="3158"/>
    <n v="2853.84"/>
    <n v="0.47000000000000003"/>
    <x v="1"/>
    <x v="112"/>
  </r>
  <r>
    <x v="5"/>
    <n v="1185732"/>
    <x v="207"/>
    <x v="0"/>
    <x v="47"/>
    <x v="49"/>
    <x v="1"/>
    <n v="33"/>
    <x v="249"/>
    <x v="1463"/>
    <n v="1116.72"/>
    <n v="0.47000000000000003"/>
    <x v="1"/>
    <x v="112"/>
  </r>
  <r>
    <x v="5"/>
    <n v="1185732"/>
    <x v="207"/>
    <x v="0"/>
    <x v="47"/>
    <x v="49"/>
    <x v="2"/>
    <n v="25"/>
    <x v="211"/>
    <x v="3480"/>
    <n v="849.99999999999989"/>
    <n v="0.39999999999999997"/>
    <x v="1"/>
    <x v="130"/>
  </r>
  <r>
    <x v="5"/>
    <n v="1185732"/>
    <x v="207"/>
    <x v="0"/>
    <x v="48"/>
    <x v="50"/>
    <x v="3"/>
    <n v="30"/>
    <x v="291"/>
    <x v="1434"/>
    <n v="547.20000000000005"/>
    <n v="0.38"/>
    <x v="1"/>
    <x v="167"/>
  </r>
  <r>
    <x v="5"/>
    <n v="1185732"/>
    <x v="207"/>
    <x v="0"/>
    <x v="48"/>
    <x v="50"/>
    <x v="4"/>
    <n v="36"/>
    <x v="181"/>
    <x v="2134"/>
    <n v="954.71999999999991"/>
    <n v="0.38999999999999996"/>
    <x v="1"/>
    <x v="86"/>
  </r>
  <r>
    <x v="5"/>
    <n v="1185732"/>
    <x v="207"/>
    <x v="0"/>
    <x v="48"/>
    <x v="50"/>
    <x v="5"/>
    <n v="35"/>
    <x v="336"/>
    <x v="3481"/>
    <n v="1760.1499999999999"/>
    <n v="0.47"/>
    <x v="1"/>
    <x v="164"/>
  </r>
  <r>
    <x v="5"/>
    <n v="1185732"/>
    <x v="215"/>
    <x v="0"/>
    <x v="48"/>
    <x v="50"/>
    <x v="0"/>
    <n v="35"/>
    <x v="359"/>
    <x v="3482"/>
    <n v="3172.75"/>
    <n v="0.49"/>
    <x v="1"/>
    <x v="164"/>
  </r>
  <r>
    <x v="5"/>
    <n v="1185732"/>
    <x v="215"/>
    <x v="0"/>
    <x v="48"/>
    <x v="50"/>
    <x v="1"/>
    <n v="36"/>
    <x v="232"/>
    <x v="1477"/>
    <n v="1440"/>
    <n v="0.5"/>
    <x v="1"/>
    <x v="86"/>
  </r>
  <r>
    <x v="5"/>
    <n v="1185732"/>
    <x v="215"/>
    <x v="0"/>
    <x v="48"/>
    <x v="50"/>
    <x v="2"/>
    <n v="23"/>
    <x v="211"/>
    <x v="3483"/>
    <n v="742.9"/>
    <n v="0.38"/>
    <x v="1"/>
    <x v="113"/>
  </r>
  <r>
    <x v="5"/>
    <n v="1185732"/>
    <x v="215"/>
    <x v="0"/>
    <x v="48"/>
    <x v="50"/>
    <x v="3"/>
    <n v="30"/>
    <x v="203"/>
    <x v="2489"/>
    <n v="467.99999999999994"/>
    <n v="0.39999999999999997"/>
    <x v="1"/>
    <x v="167"/>
  </r>
  <r>
    <x v="5"/>
    <n v="1185732"/>
    <x v="215"/>
    <x v="0"/>
    <x v="48"/>
    <x v="50"/>
    <x v="4"/>
    <n v="36"/>
    <x v="195"/>
    <x v="2063"/>
    <n v="786.2399999999999"/>
    <n v="0.38999999999999996"/>
    <x v="1"/>
    <x v="86"/>
  </r>
  <r>
    <x v="5"/>
    <n v="1185732"/>
    <x v="215"/>
    <x v="0"/>
    <x v="48"/>
    <x v="50"/>
    <x v="5"/>
    <n v="29"/>
    <x v="294"/>
    <x v="2740"/>
    <n v="1280.6399999999999"/>
    <n v="0.45999999999999996"/>
    <x v="1"/>
    <x v="116"/>
  </r>
  <r>
    <x v="5"/>
    <n v="1185732"/>
    <x v="234"/>
    <x v="0"/>
    <x v="48"/>
    <x v="50"/>
    <x v="0"/>
    <n v="30"/>
    <x v="137"/>
    <x v="1735"/>
    <n v="2620.8000000000002"/>
    <n v="0.52"/>
    <x v="1"/>
    <x v="167"/>
  </r>
  <r>
    <x v="5"/>
    <n v="1185732"/>
    <x v="234"/>
    <x v="0"/>
    <x v="48"/>
    <x v="50"/>
    <x v="1"/>
    <n v="35"/>
    <x v="181"/>
    <x v="3076"/>
    <n v="1118.6000000000001"/>
    <n v="0.47000000000000003"/>
    <x v="1"/>
    <x v="164"/>
  </r>
  <r>
    <x v="5"/>
    <n v="1185732"/>
    <x v="234"/>
    <x v="0"/>
    <x v="48"/>
    <x v="50"/>
    <x v="2"/>
    <n v="25"/>
    <x v="238"/>
    <x v="2557"/>
    <n v="777"/>
    <n v="0.42"/>
    <x v="1"/>
    <x v="130"/>
  </r>
  <r>
    <x v="5"/>
    <n v="1185732"/>
    <x v="234"/>
    <x v="0"/>
    <x v="48"/>
    <x v="50"/>
    <x v="3"/>
    <n v="30"/>
    <x v="50"/>
    <x v="3212"/>
    <n v="600"/>
    <n v="0.39999999999999997"/>
    <x v="1"/>
    <x v="167"/>
  </r>
  <r>
    <x v="5"/>
    <n v="1185732"/>
    <x v="234"/>
    <x v="0"/>
    <x v="48"/>
    <x v="50"/>
    <x v="4"/>
    <n v="41"/>
    <x v="206"/>
    <x v="1163"/>
    <n v="912.66"/>
    <n v="0.42"/>
    <x v="1"/>
    <x v="87"/>
  </r>
  <r>
    <x v="5"/>
    <n v="1185732"/>
    <x v="234"/>
    <x v="0"/>
    <x v="48"/>
    <x v="50"/>
    <x v="5"/>
    <n v="36"/>
    <x v="228"/>
    <x v="1712"/>
    <n v="1425.6"/>
    <n v="0.43999999999999995"/>
    <x v="1"/>
    <x v="86"/>
  </r>
  <r>
    <x v="5"/>
    <n v="1185732"/>
    <x v="263"/>
    <x v="0"/>
    <x v="48"/>
    <x v="50"/>
    <x v="0"/>
    <n v="48"/>
    <x v="360"/>
    <x v="1264"/>
    <n v="4332.96"/>
    <n v="0.51"/>
    <x v="1"/>
    <x v="92"/>
  </r>
  <r>
    <x v="5"/>
    <n v="1185732"/>
    <x v="263"/>
    <x v="0"/>
    <x v="48"/>
    <x v="50"/>
    <x v="1"/>
    <n v="41"/>
    <x v="198"/>
    <x v="1026"/>
    <n v="1965.54"/>
    <n v="0.51"/>
    <x v="1"/>
    <x v="87"/>
  </r>
  <r>
    <x v="5"/>
    <n v="1185732"/>
    <x v="263"/>
    <x v="0"/>
    <x v="48"/>
    <x v="50"/>
    <x v="2"/>
    <n v="37"/>
    <x v="294"/>
    <x v="2778"/>
    <n v="1314.24"/>
    <n v="0.37"/>
    <x v="1"/>
    <x v="117"/>
  </r>
  <r>
    <x v="5"/>
    <n v="1185732"/>
    <x v="263"/>
    <x v="0"/>
    <x v="48"/>
    <x v="50"/>
    <x v="3"/>
    <n v="40"/>
    <x v="170"/>
    <x v="3484"/>
    <n v="1328"/>
    <n v="0.39999999999999997"/>
    <x v="1"/>
    <x v="163"/>
  </r>
  <r>
    <x v="5"/>
    <n v="1185732"/>
    <x v="263"/>
    <x v="0"/>
    <x v="48"/>
    <x v="50"/>
    <x v="4"/>
    <n v="46"/>
    <x v="250"/>
    <x v="1455"/>
    <n v="1716.26"/>
    <n v="0.41"/>
    <x v="1"/>
    <x v="89"/>
  </r>
  <r>
    <x v="5"/>
    <n v="1185732"/>
    <x v="263"/>
    <x v="0"/>
    <x v="48"/>
    <x v="50"/>
    <x v="5"/>
    <n v="47"/>
    <x v="196"/>
    <x v="1552"/>
    <n v="2594.3999999999996"/>
    <n v="0.45999999999999996"/>
    <x v="1"/>
    <x v="85"/>
  </r>
  <r>
    <x v="5"/>
    <n v="1185732"/>
    <x v="296"/>
    <x v="0"/>
    <x v="48"/>
    <x v="50"/>
    <x v="0"/>
    <n v="47"/>
    <x v="49"/>
    <x v="3485"/>
    <n v="4490.8500000000004"/>
    <n v="0.49"/>
    <x v="1"/>
    <x v="85"/>
  </r>
  <r>
    <x v="5"/>
    <n v="1185732"/>
    <x v="296"/>
    <x v="0"/>
    <x v="48"/>
    <x v="50"/>
    <x v="1"/>
    <n v="44"/>
    <x v="196"/>
    <x v="1481"/>
    <n v="2640"/>
    <n v="0.5"/>
    <x v="1"/>
    <x v="90"/>
  </r>
  <r>
    <x v="5"/>
    <n v="1185732"/>
    <x v="296"/>
    <x v="0"/>
    <x v="48"/>
    <x v="50"/>
    <x v="2"/>
    <n v="35"/>
    <x v="233"/>
    <x v="2236"/>
    <n v="1419.6"/>
    <n v="0.38999999999999996"/>
    <x v="1"/>
    <x v="164"/>
  </r>
  <r>
    <x v="5"/>
    <n v="1185732"/>
    <x v="296"/>
    <x v="0"/>
    <x v="48"/>
    <x v="50"/>
    <x v="3"/>
    <n v="38"/>
    <x v="240"/>
    <x v="1974"/>
    <n v="1550.3999999999999"/>
    <n v="0.39999999999999997"/>
    <x v="1"/>
    <x v="115"/>
  </r>
  <r>
    <x v="5"/>
    <n v="1185732"/>
    <x v="296"/>
    <x v="0"/>
    <x v="48"/>
    <x v="50"/>
    <x v="4"/>
    <n v="44"/>
    <x v="193"/>
    <x v="1506"/>
    <n v="1894.1999999999998"/>
    <n v="0.41"/>
    <x v="1"/>
    <x v="90"/>
  </r>
  <r>
    <x v="5"/>
    <n v="1185732"/>
    <x v="296"/>
    <x v="0"/>
    <x v="48"/>
    <x v="50"/>
    <x v="5"/>
    <n v="49"/>
    <x v="174"/>
    <x v="3486"/>
    <n v="3483.8999999999996"/>
    <n v="0.44999999999999996"/>
    <x v="1"/>
    <x v="98"/>
  </r>
  <r>
    <x v="5"/>
    <n v="1185732"/>
    <x v="324"/>
    <x v="0"/>
    <x v="48"/>
    <x v="50"/>
    <x v="0"/>
    <n v="45"/>
    <x v="144"/>
    <x v="3487"/>
    <n v="4890.6000000000004"/>
    <n v="0.52"/>
    <x v="1"/>
    <x v="96"/>
  </r>
  <r>
    <x v="5"/>
    <n v="1185732"/>
    <x v="324"/>
    <x v="0"/>
    <x v="48"/>
    <x v="50"/>
    <x v="1"/>
    <n v="42"/>
    <x v="57"/>
    <x v="2013"/>
    <n v="3045"/>
    <n v="0.5"/>
    <x v="1"/>
    <x v="119"/>
  </r>
  <r>
    <x v="5"/>
    <n v="1185732"/>
    <x v="324"/>
    <x v="0"/>
    <x v="48"/>
    <x v="50"/>
    <x v="2"/>
    <n v="33"/>
    <x v="245"/>
    <x v="1765"/>
    <n v="1330.8899999999999"/>
    <n v="0.37"/>
    <x v="1"/>
    <x v="112"/>
  </r>
  <r>
    <x v="5"/>
    <n v="1185732"/>
    <x v="324"/>
    <x v="0"/>
    <x v="48"/>
    <x v="50"/>
    <x v="3"/>
    <n v="36"/>
    <x v="294"/>
    <x v="3488"/>
    <n v="1451.52"/>
    <n v="0.42"/>
    <x v="1"/>
    <x v="86"/>
  </r>
  <r>
    <x v="5"/>
    <n v="1185732"/>
    <x v="324"/>
    <x v="0"/>
    <x v="48"/>
    <x v="50"/>
    <x v="4"/>
    <n v="39"/>
    <x v="351"/>
    <x v="1663"/>
    <n v="1689.48"/>
    <n v="0.38"/>
    <x v="1"/>
    <x v="93"/>
  </r>
  <r>
    <x v="5"/>
    <n v="1185732"/>
    <x v="324"/>
    <x v="0"/>
    <x v="48"/>
    <x v="50"/>
    <x v="5"/>
    <n v="49"/>
    <x v="36"/>
    <x v="948"/>
    <n v="4030.2499999999995"/>
    <n v="0.47"/>
    <x v="1"/>
    <x v="98"/>
  </r>
  <r>
    <x v="5"/>
    <n v="1185732"/>
    <x v="356"/>
    <x v="0"/>
    <x v="48"/>
    <x v="50"/>
    <x v="0"/>
    <n v="42"/>
    <x v="102"/>
    <x v="3489"/>
    <n v="4605.3"/>
    <n v="0.51"/>
    <x v="1"/>
    <x v="119"/>
  </r>
  <r>
    <x v="5"/>
    <n v="1185732"/>
    <x v="356"/>
    <x v="0"/>
    <x v="48"/>
    <x v="50"/>
    <x v="1"/>
    <n v="43"/>
    <x v="197"/>
    <x v="3399"/>
    <n v="3331.6400000000003"/>
    <n v="0.52"/>
    <x v="1"/>
    <x v="94"/>
  </r>
  <r>
    <x v="5"/>
    <n v="1185732"/>
    <x v="356"/>
    <x v="0"/>
    <x v="48"/>
    <x v="50"/>
    <x v="2"/>
    <n v="34"/>
    <x v="210"/>
    <x v="2568"/>
    <n v="1538.1599999999999"/>
    <n v="0.38999999999999996"/>
    <x v="1"/>
    <x v="111"/>
  </r>
  <r>
    <x v="5"/>
    <n v="1185732"/>
    <x v="356"/>
    <x v="0"/>
    <x v="48"/>
    <x v="50"/>
    <x v="3"/>
    <n v="40"/>
    <x v="211"/>
    <x v="3490"/>
    <n v="1428"/>
    <n v="0.42"/>
    <x v="1"/>
    <x v="163"/>
  </r>
  <r>
    <x v="5"/>
    <n v="1185732"/>
    <x v="356"/>
    <x v="0"/>
    <x v="48"/>
    <x v="50"/>
    <x v="4"/>
    <n v="43"/>
    <x v="249"/>
    <x v="3068"/>
    <n v="1207.4399999999998"/>
    <n v="0.38999999999999996"/>
    <x v="1"/>
    <x v="94"/>
  </r>
  <r>
    <x v="5"/>
    <n v="1185732"/>
    <x v="356"/>
    <x v="0"/>
    <x v="48"/>
    <x v="50"/>
    <x v="5"/>
    <n v="44"/>
    <x v="224"/>
    <x v="3491"/>
    <n v="2573.1199999999994"/>
    <n v="0.42999999999999994"/>
    <x v="1"/>
    <x v="90"/>
  </r>
  <r>
    <x v="5"/>
    <n v="1185732"/>
    <x v="386"/>
    <x v="0"/>
    <x v="48"/>
    <x v="50"/>
    <x v="0"/>
    <n v="44"/>
    <x v="289"/>
    <x v="3101"/>
    <n v="3859.24"/>
    <n v="0.49"/>
    <x v="1"/>
    <x v="90"/>
  </r>
  <r>
    <x v="5"/>
    <n v="1185732"/>
    <x v="386"/>
    <x v="0"/>
    <x v="48"/>
    <x v="50"/>
    <x v="1"/>
    <n v="42"/>
    <x v="215"/>
    <x v="2805"/>
    <n v="2377.62"/>
    <n v="0.51"/>
    <x v="1"/>
    <x v="119"/>
  </r>
  <r>
    <x v="5"/>
    <n v="1185732"/>
    <x v="386"/>
    <x v="0"/>
    <x v="48"/>
    <x v="50"/>
    <x v="2"/>
    <n v="40"/>
    <x v="249"/>
    <x v="1477"/>
    <n v="1209.5999999999999"/>
    <n v="0.42"/>
    <x v="1"/>
    <x v="163"/>
  </r>
  <r>
    <x v="5"/>
    <n v="1185732"/>
    <x v="386"/>
    <x v="0"/>
    <x v="48"/>
    <x v="50"/>
    <x v="3"/>
    <n v="35"/>
    <x v="346"/>
    <x v="3139"/>
    <n v="923.99999999999989"/>
    <n v="0.39999999999999997"/>
    <x v="1"/>
    <x v="164"/>
  </r>
  <r>
    <x v="5"/>
    <n v="1185732"/>
    <x v="386"/>
    <x v="0"/>
    <x v="48"/>
    <x v="50"/>
    <x v="4"/>
    <n v="48"/>
    <x v="181"/>
    <x v="2785"/>
    <n v="1207.68"/>
    <n v="0.37"/>
    <x v="1"/>
    <x v="92"/>
  </r>
  <r>
    <x v="5"/>
    <n v="1185732"/>
    <x v="386"/>
    <x v="0"/>
    <x v="48"/>
    <x v="50"/>
    <x v="5"/>
    <n v="45"/>
    <x v="270"/>
    <x v="3492"/>
    <n v="1925.1"/>
    <n v="0.45999999999999996"/>
    <x v="1"/>
    <x v="96"/>
  </r>
  <r>
    <x v="5"/>
    <n v="1185732"/>
    <x v="418"/>
    <x v="0"/>
    <x v="48"/>
    <x v="50"/>
    <x v="0"/>
    <n v="44"/>
    <x v="350"/>
    <x v="3493"/>
    <n v="3246.76"/>
    <n v="0.47000000000000003"/>
    <x v="1"/>
    <x v="90"/>
  </r>
  <r>
    <x v="5"/>
    <n v="1185732"/>
    <x v="418"/>
    <x v="0"/>
    <x v="48"/>
    <x v="50"/>
    <x v="1"/>
    <n v="44"/>
    <x v="343"/>
    <x v="3119"/>
    <n v="2134.44"/>
    <n v="0.49"/>
    <x v="1"/>
    <x v="90"/>
  </r>
  <r>
    <x v="5"/>
    <n v="1185732"/>
    <x v="418"/>
    <x v="0"/>
    <x v="48"/>
    <x v="50"/>
    <x v="2"/>
    <n v="40"/>
    <x v="346"/>
    <x v="2490"/>
    <n v="976.8"/>
    <n v="0.37"/>
    <x v="1"/>
    <x v="163"/>
  </r>
  <r>
    <x v="5"/>
    <n v="1185732"/>
    <x v="418"/>
    <x v="0"/>
    <x v="48"/>
    <x v="50"/>
    <x v="3"/>
    <n v="46"/>
    <x v="176"/>
    <x v="1159"/>
    <n v="1038.22"/>
    <n v="0.37"/>
    <x v="1"/>
    <x v="89"/>
  </r>
  <r>
    <x v="5"/>
    <n v="1185732"/>
    <x v="418"/>
    <x v="0"/>
    <x v="48"/>
    <x v="50"/>
    <x v="4"/>
    <n v="55"/>
    <x v="208"/>
    <x v="3494"/>
    <n v="1180.3"/>
    <n v="0.37"/>
    <x v="1"/>
    <x v="88"/>
  </r>
  <r>
    <x v="3"/>
    <n v="1185732"/>
    <x v="418"/>
    <x v="0"/>
    <x v="48"/>
    <x v="50"/>
    <x v="5"/>
    <n v="54"/>
    <x v="228"/>
    <x v="2299"/>
    <n v="2235.6"/>
    <n v="0.45999999999999996"/>
    <x v="1"/>
    <x v="99"/>
  </r>
  <r>
    <x v="3"/>
    <n v="1185732"/>
    <x v="448"/>
    <x v="0"/>
    <x v="48"/>
    <x v="50"/>
    <x v="0"/>
    <n v="54"/>
    <x v="150"/>
    <x v="832"/>
    <n v="3780"/>
    <n v="0.5"/>
    <x v="1"/>
    <x v="99"/>
  </r>
  <r>
    <x v="3"/>
    <n v="1185732"/>
    <x v="448"/>
    <x v="0"/>
    <x v="48"/>
    <x v="50"/>
    <x v="1"/>
    <n v="47"/>
    <x v="230"/>
    <x v="3495"/>
    <n v="2256.94"/>
    <n v="0.49"/>
    <x v="1"/>
    <x v="85"/>
  </r>
  <r>
    <x v="3"/>
    <n v="1185732"/>
    <x v="448"/>
    <x v="0"/>
    <x v="48"/>
    <x v="50"/>
    <x v="2"/>
    <n v="46"/>
    <x v="240"/>
    <x v="3184"/>
    <n v="1736.04"/>
    <n v="0.37"/>
    <x v="1"/>
    <x v="89"/>
  </r>
  <r>
    <x v="5"/>
    <n v="1185732"/>
    <x v="448"/>
    <x v="0"/>
    <x v="48"/>
    <x v="50"/>
    <x v="3"/>
    <n v="42"/>
    <x v="294"/>
    <x v="1012"/>
    <n v="1572.4799999999998"/>
    <n v="0.38999999999999996"/>
    <x v="1"/>
    <x v="119"/>
  </r>
  <r>
    <x v="5"/>
    <n v="1185732"/>
    <x v="448"/>
    <x v="0"/>
    <x v="48"/>
    <x v="50"/>
    <x v="4"/>
    <n v="50"/>
    <x v="250"/>
    <x v="3496"/>
    <n v="1774.4999999999998"/>
    <n v="0.38999999999999996"/>
    <x v="1"/>
    <x v="100"/>
  </r>
  <r>
    <x v="5"/>
    <n v="1185732"/>
    <x v="448"/>
    <x v="0"/>
    <x v="48"/>
    <x v="50"/>
    <x v="5"/>
    <n v="57"/>
    <x v="209"/>
    <x v="3497"/>
    <n v="3429.12"/>
    <n v="0.47"/>
    <x v="1"/>
    <x v="126"/>
  </r>
  <r>
    <x v="5"/>
    <n v="1185732"/>
    <x v="477"/>
    <x v="0"/>
    <x v="48"/>
    <x v="50"/>
    <x v="0"/>
    <n v="48"/>
    <x v="274"/>
    <x v="3498"/>
    <n v="4285.4399999999996"/>
    <n v="0.48"/>
    <x v="1"/>
    <x v="92"/>
  </r>
  <r>
    <x v="5"/>
    <n v="1185732"/>
    <x v="477"/>
    <x v="0"/>
    <x v="48"/>
    <x v="50"/>
    <x v="1"/>
    <n v="41"/>
    <x v="348"/>
    <x v="3307"/>
    <n v="2760.12"/>
    <n v="0.51"/>
    <x v="1"/>
    <x v="87"/>
  </r>
  <r>
    <x v="5"/>
    <n v="1185732"/>
    <x v="477"/>
    <x v="0"/>
    <x v="48"/>
    <x v="50"/>
    <x v="2"/>
    <n v="44"/>
    <x v="165"/>
    <x v="1655"/>
    <n v="2305.6"/>
    <n v="0.39999999999999997"/>
    <x v="1"/>
    <x v="90"/>
  </r>
  <r>
    <x v="5"/>
    <n v="1185732"/>
    <x v="477"/>
    <x v="0"/>
    <x v="48"/>
    <x v="50"/>
    <x v="3"/>
    <n v="44"/>
    <x v="253"/>
    <x v="2197"/>
    <n v="1866.48"/>
    <n v="0.42"/>
    <x v="1"/>
    <x v="90"/>
  </r>
  <r>
    <x v="5"/>
    <n v="1185732"/>
    <x v="477"/>
    <x v="0"/>
    <x v="48"/>
    <x v="50"/>
    <x v="4"/>
    <n v="48"/>
    <x v="233"/>
    <x v="1952"/>
    <n v="2096.64"/>
    <n v="0.42"/>
    <x v="1"/>
    <x v="92"/>
  </r>
  <r>
    <x v="5"/>
    <n v="1185732"/>
    <x v="477"/>
    <x v="0"/>
    <x v="48"/>
    <x v="50"/>
    <x v="5"/>
    <n v="60"/>
    <x v="57"/>
    <x v="1149"/>
    <n v="4088.9999999999995"/>
    <n v="0.47"/>
    <x v="1"/>
    <x v="106"/>
  </r>
  <r>
    <x v="5"/>
    <n v="1185732"/>
    <x v="185"/>
    <x v="0"/>
    <x v="48"/>
    <x v="50"/>
    <x v="0"/>
    <n v="34"/>
    <x v="217"/>
    <x v="3207"/>
    <n v="2529.2600000000002"/>
    <n v="0.43000000000000005"/>
    <x v="1"/>
    <x v="111"/>
  </r>
  <r>
    <x v="5"/>
    <n v="1185732"/>
    <x v="185"/>
    <x v="0"/>
    <x v="48"/>
    <x v="50"/>
    <x v="1"/>
    <n v="39"/>
    <x v="215"/>
    <x v="3499"/>
    <n v="1861.4700000000003"/>
    <n v="0.43000000000000005"/>
    <x v="1"/>
    <x v="93"/>
  </r>
  <r>
    <x v="5"/>
    <n v="1185732"/>
    <x v="185"/>
    <x v="0"/>
    <x v="48"/>
    <x v="50"/>
    <x v="2"/>
    <n v="28"/>
    <x v="253"/>
    <x v="3500"/>
    <n v="1018.0799999999999"/>
    <n v="0.36"/>
    <x v="1"/>
    <x v="128"/>
  </r>
  <r>
    <x v="5"/>
    <n v="1185732"/>
    <x v="185"/>
    <x v="0"/>
    <x v="48"/>
    <x v="50"/>
    <x v="3"/>
    <n v="36"/>
    <x v="180"/>
    <x v="1033"/>
    <n v="691.2"/>
    <n v="0.32"/>
    <x v="1"/>
    <x v="86"/>
  </r>
  <r>
    <x v="5"/>
    <n v="1185732"/>
    <x v="185"/>
    <x v="0"/>
    <x v="48"/>
    <x v="50"/>
    <x v="4"/>
    <n v="43"/>
    <x v="238"/>
    <x v="2229"/>
    <n v="1050.06"/>
    <n v="0.32999999999999996"/>
    <x v="1"/>
    <x v="94"/>
  </r>
  <r>
    <x v="5"/>
    <n v="1185732"/>
    <x v="185"/>
    <x v="0"/>
    <x v="48"/>
    <x v="50"/>
    <x v="5"/>
    <n v="35"/>
    <x v="253"/>
    <x v="3501"/>
    <n v="1413.9999999999998"/>
    <n v="0.39999999999999997"/>
    <x v="1"/>
    <x v="164"/>
  </r>
  <r>
    <x v="5"/>
    <n v="1185732"/>
    <x v="693"/>
    <x v="0"/>
    <x v="48"/>
    <x v="50"/>
    <x v="0"/>
    <n v="34"/>
    <x v="274"/>
    <x v="1199"/>
    <n v="2782.56"/>
    <n v="0.44"/>
    <x v="1"/>
    <x v="111"/>
  </r>
  <r>
    <x v="5"/>
    <n v="1185732"/>
    <x v="693"/>
    <x v="0"/>
    <x v="48"/>
    <x v="50"/>
    <x v="1"/>
    <n v="37"/>
    <x v="211"/>
    <x v="2095"/>
    <n v="1352.3500000000001"/>
    <n v="0.43000000000000005"/>
    <x v="1"/>
    <x v="117"/>
  </r>
  <r>
    <x v="5"/>
    <n v="1185732"/>
    <x v="693"/>
    <x v="0"/>
    <x v="48"/>
    <x v="50"/>
    <x v="2"/>
    <n v="31"/>
    <x v="294"/>
    <x v="3502"/>
    <n v="1011.8399999999999"/>
    <n v="0.33999999999999997"/>
    <x v="1"/>
    <x v="165"/>
  </r>
  <r>
    <x v="5"/>
    <n v="1185732"/>
    <x v="693"/>
    <x v="0"/>
    <x v="49"/>
    <x v="51"/>
    <x v="3"/>
    <n v="31"/>
    <x v="181"/>
    <x v="3327"/>
    <n v="716.71999999999991"/>
    <n v="0.33999999999999997"/>
    <x v="1"/>
    <x v="165"/>
  </r>
  <r>
    <x v="5"/>
    <n v="1185732"/>
    <x v="693"/>
    <x v="0"/>
    <x v="49"/>
    <x v="51"/>
    <x v="4"/>
    <n v="41"/>
    <x v="294"/>
    <x v="1905"/>
    <n v="1298.8799999999999"/>
    <n v="0.32999999999999996"/>
    <x v="1"/>
    <x v="87"/>
  </r>
  <r>
    <x v="5"/>
    <n v="1185732"/>
    <x v="693"/>
    <x v="0"/>
    <x v="49"/>
    <x v="51"/>
    <x v="5"/>
    <n v="36"/>
    <x v="168"/>
    <x v="3503"/>
    <n v="1785.6"/>
    <n v="0.39999999999999997"/>
    <x v="1"/>
    <x v="86"/>
  </r>
  <r>
    <x v="5"/>
    <n v="1185732"/>
    <x v="222"/>
    <x v="0"/>
    <x v="49"/>
    <x v="51"/>
    <x v="0"/>
    <n v="39"/>
    <x v="143"/>
    <x v="2160"/>
    <n v="3372.7200000000003"/>
    <n v="0.46"/>
    <x v="1"/>
    <x v="93"/>
  </r>
  <r>
    <x v="5"/>
    <n v="1185732"/>
    <x v="222"/>
    <x v="0"/>
    <x v="49"/>
    <x v="51"/>
    <x v="1"/>
    <n v="36"/>
    <x v="246"/>
    <x v="2094"/>
    <n v="1457.28"/>
    <n v="0.46"/>
    <x v="1"/>
    <x v="86"/>
  </r>
  <r>
    <x v="5"/>
    <n v="1185732"/>
    <x v="222"/>
    <x v="0"/>
    <x v="49"/>
    <x v="51"/>
    <x v="2"/>
    <n v="32"/>
    <x v="193"/>
    <x v="1597"/>
    <n v="1142.3999999999999"/>
    <n v="0.33999999999999997"/>
    <x v="1"/>
    <x v="114"/>
  </r>
  <r>
    <x v="5"/>
    <n v="1185732"/>
    <x v="222"/>
    <x v="0"/>
    <x v="49"/>
    <x v="51"/>
    <x v="3"/>
    <n v="33"/>
    <x v="222"/>
    <x v="2752"/>
    <n v="549.45000000000005"/>
    <n v="0.37"/>
    <x v="1"/>
    <x v="112"/>
  </r>
  <r>
    <x v="5"/>
    <n v="1185732"/>
    <x v="222"/>
    <x v="0"/>
    <x v="49"/>
    <x v="51"/>
    <x v="4"/>
    <n v="47"/>
    <x v="180"/>
    <x v="3155"/>
    <n v="930.59999999999991"/>
    <n v="0.32999999999999996"/>
    <x v="1"/>
    <x v="85"/>
  </r>
  <r>
    <x v="5"/>
    <n v="1185732"/>
    <x v="222"/>
    <x v="0"/>
    <x v="49"/>
    <x v="51"/>
    <x v="5"/>
    <n v="36"/>
    <x v="343"/>
    <x v="1471"/>
    <n v="1354.32"/>
    <n v="0.38"/>
    <x v="1"/>
    <x v="86"/>
  </r>
  <r>
    <x v="5"/>
    <n v="1185732"/>
    <x v="241"/>
    <x v="0"/>
    <x v="49"/>
    <x v="51"/>
    <x v="0"/>
    <n v="33"/>
    <x v="283"/>
    <x v="3286"/>
    <n v="2591.8200000000002"/>
    <n v="0.42000000000000004"/>
    <x v="1"/>
    <x v="112"/>
  </r>
  <r>
    <x v="5"/>
    <n v="1185732"/>
    <x v="241"/>
    <x v="0"/>
    <x v="49"/>
    <x v="51"/>
    <x v="1"/>
    <n v="38"/>
    <x v="211"/>
    <x v="2461"/>
    <n v="1356.6000000000001"/>
    <n v="0.42000000000000004"/>
    <x v="1"/>
    <x v="115"/>
  </r>
  <r>
    <x v="5"/>
    <n v="1185732"/>
    <x v="241"/>
    <x v="0"/>
    <x v="49"/>
    <x v="51"/>
    <x v="2"/>
    <n v="26"/>
    <x v="232"/>
    <x v="1413"/>
    <n v="707.19999999999993"/>
    <n v="0.33999999999999997"/>
    <x v="1"/>
    <x v="166"/>
  </r>
  <r>
    <x v="5"/>
    <n v="1185732"/>
    <x v="241"/>
    <x v="0"/>
    <x v="49"/>
    <x v="51"/>
    <x v="3"/>
    <n v="35"/>
    <x v="206"/>
    <x v="3236"/>
    <n v="593.6"/>
    <n v="0.32"/>
    <x v="1"/>
    <x v="164"/>
  </r>
  <r>
    <x v="5"/>
    <n v="1185732"/>
    <x v="241"/>
    <x v="0"/>
    <x v="49"/>
    <x v="51"/>
    <x v="4"/>
    <n v="40"/>
    <x v="176"/>
    <x v="3504"/>
    <n v="805.19999999999993"/>
    <n v="0.32999999999999996"/>
    <x v="1"/>
    <x v="163"/>
  </r>
  <r>
    <x v="5"/>
    <n v="1185732"/>
    <x v="241"/>
    <x v="0"/>
    <x v="49"/>
    <x v="51"/>
    <x v="5"/>
    <n v="33"/>
    <x v="253"/>
    <x v="1525"/>
    <n v="1233.21"/>
    <n v="0.37"/>
    <x v="1"/>
    <x v="112"/>
  </r>
  <r>
    <x v="5"/>
    <n v="1185732"/>
    <x v="270"/>
    <x v="0"/>
    <x v="49"/>
    <x v="51"/>
    <x v="0"/>
    <n v="47"/>
    <x v="130"/>
    <x v="2272"/>
    <n v="3961.1600000000003"/>
    <n v="0.43000000000000005"/>
    <x v="1"/>
    <x v="85"/>
  </r>
  <r>
    <x v="5"/>
    <n v="1185732"/>
    <x v="270"/>
    <x v="0"/>
    <x v="49"/>
    <x v="51"/>
    <x v="1"/>
    <n v="40"/>
    <x v="270"/>
    <x v="1753"/>
    <n v="1599.6000000000001"/>
    <n v="0.43000000000000005"/>
    <x v="1"/>
    <x v="163"/>
  </r>
  <r>
    <x v="5"/>
    <n v="1185732"/>
    <x v="270"/>
    <x v="0"/>
    <x v="49"/>
    <x v="51"/>
    <x v="2"/>
    <n v="42"/>
    <x v="253"/>
    <x v="2378"/>
    <n v="1442.28"/>
    <n v="0.33999999999999997"/>
    <x v="1"/>
    <x v="119"/>
  </r>
  <r>
    <x v="5"/>
    <n v="1185732"/>
    <x v="270"/>
    <x v="0"/>
    <x v="49"/>
    <x v="51"/>
    <x v="3"/>
    <n v="41"/>
    <x v="250"/>
    <x v="2421"/>
    <n v="1268.54"/>
    <n v="0.33999999999999997"/>
    <x v="1"/>
    <x v="87"/>
  </r>
  <r>
    <x v="5"/>
    <n v="1185732"/>
    <x v="270"/>
    <x v="0"/>
    <x v="49"/>
    <x v="51"/>
    <x v="4"/>
    <n v="52"/>
    <x v="228"/>
    <x v="2809"/>
    <n v="1497.6000000000001"/>
    <n v="0.32"/>
    <x v="1"/>
    <x v="107"/>
  </r>
  <r>
    <x v="5"/>
    <n v="1185732"/>
    <x v="270"/>
    <x v="0"/>
    <x v="49"/>
    <x v="51"/>
    <x v="5"/>
    <n v="46"/>
    <x v="150"/>
    <x v="1037"/>
    <n v="2511.6"/>
    <n v="0.38999999999999996"/>
    <x v="1"/>
    <x v="89"/>
  </r>
  <r>
    <x v="5"/>
    <n v="1185732"/>
    <x v="303"/>
    <x v="0"/>
    <x v="49"/>
    <x v="51"/>
    <x v="0"/>
    <n v="44"/>
    <x v="97"/>
    <x v="1098"/>
    <n v="4371.84"/>
    <n v="0.46"/>
    <x v="1"/>
    <x v="90"/>
  </r>
  <r>
    <x v="5"/>
    <n v="1185732"/>
    <x v="303"/>
    <x v="0"/>
    <x v="49"/>
    <x v="51"/>
    <x v="1"/>
    <n v="40"/>
    <x v="150"/>
    <x v="2721"/>
    <n v="2632"/>
    <n v="0.47000000000000003"/>
    <x v="1"/>
    <x v="163"/>
  </r>
  <r>
    <x v="5"/>
    <n v="1185732"/>
    <x v="303"/>
    <x v="0"/>
    <x v="49"/>
    <x v="51"/>
    <x v="2"/>
    <n v="43"/>
    <x v="245"/>
    <x v="1766"/>
    <n v="1687.32"/>
    <n v="0.36"/>
    <x v="1"/>
    <x v="94"/>
  </r>
  <r>
    <x v="5"/>
    <n v="1185732"/>
    <x v="303"/>
    <x v="0"/>
    <x v="49"/>
    <x v="51"/>
    <x v="3"/>
    <n v="37"/>
    <x v="233"/>
    <x v="2259"/>
    <n v="1308.32"/>
    <n v="0.33999999999999997"/>
    <x v="1"/>
    <x v="117"/>
  </r>
  <r>
    <x v="5"/>
    <n v="1185732"/>
    <x v="303"/>
    <x v="0"/>
    <x v="49"/>
    <x v="51"/>
    <x v="4"/>
    <n v="47"/>
    <x v="351"/>
    <x v="3239"/>
    <n v="1982.46"/>
    <n v="0.37"/>
    <x v="1"/>
    <x v="85"/>
  </r>
  <r>
    <x v="5"/>
    <n v="1185732"/>
    <x v="303"/>
    <x v="0"/>
    <x v="49"/>
    <x v="51"/>
    <x v="5"/>
    <n v="50"/>
    <x v="244"/>
    <x v="1851"/>
    <n v="3402"/>
    <n v="0.42"/>
    <x v="1"/>
    <x v="100"/>
  </r>
  <r>
    <x v="5"/>
    <n v="1185732"/>
    <x v="331"/>
    <x v="0"/>
    <x v="49"/>
    <x v="51"/>
    <x v="0"/>
    <n v="49"/>
    <x v="167"/>
    <x v="974"/>
    <n v="4609.92"/>
    <n v="0.42000000000000004"/>
    <x v="1"/>
    <x v="98"/>
  </r>
  <r>
    <x v="5"/>
    <n v="1185732"/>
    <x v="331"/>
    <x v="0"/>
    <x v="49"/>
    <x v="51"/>
    <x v="1"/>
    <n v="47"/>
    <x v="197"/>
    <x v="3154"/>
    <n v="3081.32"/>
    <n v="0.44"/>
    <x v="1"/>
    <x v="85"/>
  </r>
  <r>
    <x v="5"/>
    <n v="1185732"/>
    <x v="331"/>
    <x v="0"/>
    <x v="49"/>
    <x v="51"/>
    <x v="2"/>
    <n v="37"/>
    <x v="209"/>
    <x v="1245"/>
    <n v="1704.96"/>
    <n v="0.36"/>
    <x v="1"/>
    <x v="117"/>
  </r>
  <r>
    <x v="5"/>
    <n v="1185732"/>
    <x v="331"/>
    <x v="0"/>
    <x v="49"/>
    <x v="51"/>
    <x v="3"/>
    <n v="39"/>
    <x v="336"/>
    <x v="3159"/>
    <n v="1460.55"/>
    <n v="0.35"/>
    <x v="1"/>
    <x v="93"/>
  </r>
  <r>
    <x v="5"/>
    <n v="1185732"/>
    <x v="331"/>
    <x v="0"/>
    <x v="49"/>
    <x v="51"/>
    <x v="4"/>
    <n v="47"/>
    <x v="164"/>
    <x v="2764"/>
    <n v="2069.41"/>
    <n v="0.37"/>
    <x v="1"/>
    <x v="85"/>
  </r>
  <r>
    <x v="5"/>
    <n v="1185732"/>
    <x v="331"/>
    <x v="0"/>
    <x v="49"/>
    <x v="51"/>
    <x v="5"/>
    <n v="47"/>
    <x v="134"/>
    <x v="3505"/>
    <n v="3064.3999999999996"/>
    <n v="0.39999999999999997"/>
    <x v="1"/>
    <x v="85"/>
  </r>
  <r>
    <x v="5"/>
    <n v="1185732"/>
    <x v="363"/>
    <x v="0"/>
    <x v="49"/>
    <x v="51"/>
    <x v="0"/>
    <n v="48"/>
    <x v="126"/>
    <x v="853"/>
    <n v="4482.24"/>
    <n v="0.46"/>
    <x v="1"/>
    <x v="92"/>
  </r>
  <r>
    <x v="5"/>
    <n v="1185732"/>
    <x v="363"/>
    <x v="0"/>
    <x v="49"/>
    <x v="51"/>
    <x v="1"/>
    <n v="39"/>
    <x v="192"/>
    <x v="1148"/>
    <n v="2474.5500000000002"/>
    <n v="0.47000000000000003"/>
    <x v="1"/>
    <x v="93"/>
  </r>
  <r>
    <x v="5"/>
    <n v="1185732"/>
    <x v="363"/>
    <x v="0"/>
    <x v="49"/>
    <x v="51"/>
    <x v="2"/>
    <n v="39"/>
    <x v="161"/>
    <x v="3506"/>
    <n v="1542.4499999999998"/>
    <n v="0.35"/>
    <x v="1"/>
    <x v="93"/>
  </r>
  <r>
    <x v="5"/>
    <n v="1185732"/>
    <x v="363"/>
    <x v="0"/>
    <x v="49"/>
    <x v="51"/>
    <x v="3"/>
    <n v="42"/>
    <x v="246"/>
    <x v="1683"/>
    <n v="1182.72"/>
    <n v="0.32"/>
    <x v="1"/>
    <x v="119"/>
  </r>
  <r>
    <x v="5"/>
    <n v="1185732"/>
    <x v="363"/>
    <x v="0"/>
    <x v="49"/>
    <x v="51"/>
    <x v="4"/>
    <n v="45"/>
    <x v="232"/>
    <x v="1104"/>
    <n v="1187.9999999999998"/>
    <n v="0.32999999999999996"/>
    <x v="1"/>
    <x v="96"/>
  </r>
  <r>
    <x v="5"/>
    <n v="1185732"/>
    <x v="363"/>
    <x v="0"/>
    <x v="49"/>
    <x v="51"/>
    <x v="5"/>
    <n v="46"/>
    <x v="57"/>
    <x v="1309"/>
    <n v="2467.9"/>
    <n v="0.37"/>
    <x v="1"/>
    <x v="89"/>
  </r>
  <r>
    <x v="5"/>
    <n v="1185732"/>
    <x v="393"/>
    <x v="0"/>
    <x v="49"/>
    <x v="51"/>
    <x v="0"/>
    <n v="51"/>
    <x v="335"/>
    <x v="3507"/>
    <n v="4330.92"/>
    <n v="0.44"/>
    <x v="1"/>
    <x v="109"/>
  </r>
  <r>
    <x v="5"/>
    <n v="1185732"/>
    <x v="393"/>
    <x v="0"/>
    <x v="49"/>
    <x v="51"/>
    <x v="1"/>
    <n v="43"/>
    <x v="210"/>
    <x v="3418"/>
    <n v="2094.96"/>
    <n v="0.42000000000000004"/>
    <x v="1"/>
    <x v="94"/>
  </r>
  <r>
    <x v="5"/>
    <n v="1185732"/>
    <x v="393"/>
    <x v="0"/>
    <x v="49"/>
    <x v="51"/>
    <x v="2"/>
    <n v="43"/>
    <x v="252"/>
    <x v="2157"/>
    <n v="1106.82"/>
    <n v="0.32999999999999996"/>
    <x v="1"/>
    <x v="94"/>
  </r>
  <r>
    <x v="5"/>
    <n v="1185732"/>
    <x v="393"/>
    <x v="0"/>
    <x v="49"/>
    <x v="51"/>
    <x v="3"/>
    <n v="41"/>
    <x v="238"/>
    <x v="2713"/>
    <n v="1122.58"/>
    <n v="0.37"/>
    <x v="1"/>
    <x v="87"/>
  </r>
  <r>
    <x v="5"/>
    <n v="1185732"/>
    <x v="393"/>
    <x v="0"/>
    <x v="49"/>
    <x v="51"/>
    <x v="4"/>
    <n v="48"/>
    <x v="227"/>
    <x v="1597"/>
    <n v="1209.5999999999999"/>
    <n v="0.36"/>
    <x v="1"/>
    <x v="92"/>
  </r>
  <r>
    <x v="5"/>
    <n v="1185732"/>
    <x v="393"/>
    <x v="0"/>
    <x v="49"/>
    <x v="51"/>
    <x v="5"/>
    <n v="53"/>
    <x v="233"/>
    <x v="1499"/>
    <n v="2039.44"/>
    <n v="0.37"/>
    <x v="1"/>
    <x v="102"/>
  </r>
  <r>
    <x v="0"/>
    <n v="1185732"/>
    <x v="425"/>
    <x v="0"/>
    <x v="49"/>
    <x v="51"/>
    <x v="0"/>
    <n v="52"/>
    <x v="244"/>
    <x v="1223"/>
    <n v="3538.0800000000004"/>
    <n v="0.42000000000000004"/>
    <x v="1"/>
    <x v="107"/>
  </r>
  <r>
    <x v="0"/>
    <n v="1185732"/>
    <x v="425"/>
    <x v="0"/>
    <x v="49"/>
    <x v="51"/>
    <x v="1"/>
    <n v="44"/>
    <x v="343"/>
    <x v="3119"/>
    <n v="1916.64"/>
    <n v="0.44"/>
    <x v="1"/>
    <x v="90"/>
  </r>
  <r>
    <x v="0"/>
    <n v="1185732"/>
    <x v="425"/>
    <x v="0"/>
    <x v="49"/>
    <x v="51"/>
    <x v="2"/>
    <n v="52"/>
    <x v="180"/>
    <x v="1320"/>
    <n v="1029.5999999999999"/>
    <n v="0.32999999999999996"/>
    <x v="1"/>
    <x v="107"/>
  </r>
  <r>
    <x v="0"/>
    <n v="1185732"/>
    <x v="425"/>
    <x v="0"/>
    <x v="49"/>
    <x v="51"/>
    <x v="3"/>
    <n v="44"/>
    <x v="176"/>
    <x v="1727"/>
    <n v="858.88"/>
    <n v="0.32"/>
    <x v="1"/>
    <x v="90"/>
  </r>
  <r>
    <x v="0"/>
    <n v="1185732"/>
    <x v="425"/>
    <x v="0"/>
    <x v="49"/>
    <x v="51"/>
    <x v="4"/>
    <n v="50"/>
    <x v="208"/>
    <x v="2064"/>
    <n v="928"/>
    <n v="0.32"/>
    <x v="1"/>
    <x v="100"/>
  </r>
  <r>
    <x v="0"/>
    <n v="1185732"/>
    <x v="425"/>
    <x v="0"/>
    <x v="49"/>
    <x v="51"/>
    <x v="5"/>
    <n v="64"/>
    <x v="228"/>
    <x v="2762"/>
    <n v="2246.3999999999996"/>
    <n v="0.38999999999999996"/>
    <x v="1"/>
    <x v="101"/>
  </r>
  <r>
    <x v="0"/>
    <n v="1185732"/>
    <x v="455"/>
    <x v="0"/>
    <x v="49"/>
    <x v="51"/>
    <x v="0"/>
    <n v="59"/>
    <x v="197"/>
    <x v="3508"/>
    <n v="3780.1300000000006"/>
    <n v="0.43000000000000005"/>
    <x v="1"/>
    <x v="95"/>
  </r>
  <r>
    <x v="0"/>
    <n v="1185732"/>
    <x v="455"/>
    <x v="0"/>
    <x v="49"/>
    <x v="51"/>
    <x v="1"/>
    <n v="42"/>
    <x v="351"/>
    <x v="2257"/>
    <n v="2058.84"/>
    <n v="0.43000000000000005"/>
    <x v="1"/>
    <x v="119"/>
  </r>
  <r>
    <x v="0"/>
    <n v="1185732"/>
    <x v="455"/>
    <x v="0"/>
    <x v="49"/>
    <x v="51"/>
    <x v="2"/>
    <n v="51"/>
    <x v="351"/>
    <x v="3039"/>
    <n v="2034.8999999999999"/>
    <n v="0.35"/>
    <x v="1"/>
    <x v="109"/>
  </r>
  <r>
    <x v="0"/>
    <n v="1185732"/>
    <x v="455"/>
    <x v="0"/>
    <x v="49"/>
    <x v="51"/>
    <x v="3"/>
    <n v="43"/>
    <x v="351"/>
    <x v="3509"/>
    <n v="1666.6799999999998"/>
    <n v="0.33999999999999997"/>
    <x v="1"/>
    <x v="94"/>
  </r>
  <r>
    <x v="0"/>
    <n v="1185732"/>
    <x v="455"/>
    <x v="0"/>
    <x v="49"/>
    <x v="51"/>
    <x v="4"/>
    <n v="59"/>
    <x v="294"/>
    <x v="3510"/>
    <n v="1925.7599999999998"/>
    <n v="0.33999999999999997"/>
    <x v="1"/>
    <x v="95"/>
  </r>
  <r>
    <x v="0"/>
    <n v="1185732"/>
    <x v="455"/>
    <x v="0"/>
    <x v="49"/>
    <x v="51"/>
    <x v="5"/>
    <n v="61"/>
    <x v="196"/>
    <x v="1200"/>
    <n v="3001.2"/>
    <n v="0.41"/>
    <x v="1"/>
    <x v="103"/>
  </r>
  <r>
    <x v="0"/>
    <n v="1185732"/>
    <x v="484"/>
    <x v="0"/>
    <x v="49"/>
    <x v="51"/>
    <x v="0"/>
    <n v="49"/>
    <x v="40"/>
    <x v="1082"/>
    <n v="4606"/>
    <n v="0.47000000000000003"/>
    <x v="1"/>
    <x v="98"/>
  </r>
  <r>
    <x v="0"/>
    <n v="1185732"/>
    <x v="484"/>
    <x v="0"/>
    <x v="49"/>
    <x v="51"/>
    <x v="1"/>
    <n v="49"/>
    <x v="209"/>
    <x v="1154"/>
    <n v="2634.2400000000002"/>
    <n v="0.42000000000000004"/>
    <x v="1"/>
    <x v="98"/>
  </r>
  <r>
    <x v="0"/>
    <n v="1185732"/>
    <x v="484"/>
    <x v="0"/>
    <x v="49"/>
    <x v="51"/>
    <x v="2"/>
    <n v="47"/>
    <x v="209"/>
    <x v="2766"/>
    <n v="2165.7599999999998"/>
    <n v="0.36"/>
    <x v="1"/>
    <x v="85"/>
  </r>
  <r>
    <x v="0"/>
    <n v="1185732"/>
    <x v="484"/>
    <x v="0"/>
    <x v="49"/>
    <x v="51"/>
    <x v="3"/>
    <n v="49"/>
    <x v="210"/>
    <x v="1343"/>
    <n v="1989.3999999999999"/>
    <n v="0.35"/>
    <x v="1"/>
    <x v="98"/>
  </r>
  <r>
    <x v="0"/>
    <n v="1185732"/>
    <x v="484"/>
    <x v="0"/>
    <x v="49"/>
    <x v="51"/>
    <x v="4"/>
    <n v="50"/>
    <x v="248"/>
    <x v="1642"/>
    <n v="2275.5"/>
    <n v="0.37"/>
    <x v="1"/>
    <x v="100"/>
  </r>
  <r>
    <x v="0"/>
    <n v="1185732"/>
    <x v="484"/>
    <x v="0"/>
    <x v="49"/>
    <x v="51"/>
    <x v="5"/>
    <n v="61"/>
    <x v="179"/>
    <x v="3511"/>
    <n v="3513.6"/>
    <n v="0.39999999999999997"/>
    <x v="1"/>
    <x v="103"/>
  </r>
  <r>
    <x v="0"/>
    <n v="1185732"/>
    <x v="188"/>
    <x v="0"/>
    <x v="49"/>
    <x v="51"/>
    <x v="0"/>
    <n v="36"/>
    <x v="241"/>
    <x v="1773"/>
    <n v="2197.8000000000002"/>
    <n v="0.37000000000000005"/>
    <x v="1"/>
    <x v="86"/>
  </r>
  <r>
    <x v="0"/>
    <n v="1185732"/>
    <x v="188"/>
    <x v="0"/>
    <x v="49"/>
    <x v="51"/>
    <x v="1"/>
    <n v="36"/>
    <x v="270"/>
    <x v="3232"/>
    <n v="1339.2"/>
    <n v="0.4"/>
    <x v="1"/>
    <x v="86"/>
  </r>
  <r>
    <x v="0"/>
    <n v="1185732"/>
    <x v="188"/>
    <x v="0"/>
    <x v="49"/>
    <x v="51"/>
    <x v="2"/>
    <n v="35"/>
    <x v="343"/>
    <x v="1624"/>
    <n v="935.55000000000007"/>
    <n v="0.27"/>
    <x v="1"/>
    <x v="164"/>
  </r>
  <r>
    <x v="0"/>
    <n v="1185732"/>
    <x v="188"/>
    <x v="0"/>
    <x v="49"/>
    <x v="51"/>
    <x v="3"/>
    <n v="33"/>
    <x v="175"/>
    <x v="2775"/>
    <n v="471.24000000000007"/>
    <n v="0.28000000000000003"/>
    <x v="1"/>
    <x v="112"/>
  </r>
  <r>
    <x v="0"/>
    <n v="1185732"/>
    <x v="188"/>
    <x v="0"/>
    <x v="49"/>
    <x v="51"/>
    <x v="4"/>
    <n v="50"/>
    <x v="293"/>
    <x v="3069"/>
    <n v="896.00000000000011"/>
    <n v="0.28000000000000003"/>
    <x v="1"/>
    <x v="100"/>
  </r>
  <r>
    <x v="0"/>
    <n v="1185732"/>
    <x v="188"/>
    <x v="0"/>
    <x v="49"/>
    <x v="51"/>
    <x v="5"/>
    <n v="41"/>
    <x v="193"/>
    <x v="3416"/>
    <n v="1377.6000000000001"/>
    <n v="0.32"/>
    <x v="1"/>
    <x v="87"/>
  </r>
  <r>
    <x v="0"/>
    <n v="1185732"/>
    <x v="696"/>
    <x v="0"/>
    <x v="49"/>
    <x v="51"/>
    <x v="0"/>
    <n v="41"/>
    <x v="328"/>
    <x v="3351"/>
    <n v="2791.28"/>
    <n v="0.37000000000000005"/>
    <x v="1"/>
    <x v="87"/>
  </r>
  <r>
    <x v="0"/>
    <n v="1185732"/>
    <x v="696"/>
    <x v="0"/>
    <x v="49"/>
    <x v="51"/>
    <x v="1"/>
    <n v="42"/>
    <x v="227"/>
    <x v="1454"/>
    <n v="1234.8000000000002"/>
    <n v="0.42000000000000004"/>
    <x v="1"/>
    <x v="119"/>
  </r>
  <r>
    <x v="0"/>
    <n v="1185732"/>
    <x v="696"/>
    <x v="0"/>
    <x v="49"/>
    <x v="51"/>
    <x v="2"/>
    <n v="29"/>
    <x v="170"/>
    <x v="2086"/>
    <n v="649.89"/>
    <n v="0.27"/>
    <x v="1"/>
    <x v="1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D940B1-56FB-45B4-ABAC-B39CC01C11A1}" name="Sales&amp;Profit Qt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T6:X10" firstHeaderRow="0"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x="3"/>
        <item x="0"/>
        <item x="1"/>
        <item x="4"/>
        <item x="2"/>
        <item t="default"/>
      </items>
    </pivotField>
    <pivotField compact="0" outline="0" showAll="0"/>
    <pivotField compact="0" outline="0" showAll="0"/>
    <pivotField compact="0" outline="0" showAll="0">
      <items count="7">
        <item x="4"/>
        <item x="1"/>
        <item x="0"/>
        <item x="5"/>
        <item x="3"/>
        <item x="2"/>
        <item t="default"/>
      </items>
    </pivotField>
    <pivotField compact="0" numFmtId="8" outline="0" showAll="0"/>
    <pivotField compact="0" numFmtId="3" outline="0" showAll="0"/>
    <pivotField dataField="1" compact="0" numFmtId="6" outline="0" showAll="0"/>
    <pivotField dataField="1" compact="0" numFmtId="6" outline="0" showAll="0"/>
    <pivotField compact="0" numFmtId="9" outline="0" showAll="0"/>
    <pivotField compact="0" outline="0" showAll="0">
      <items count="4">
        <item x="0"/>
        <item x="2"/>
        <item x="1"/>
        <item t="default"/>
      </items>
    </pivotField>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name="Quarters " axis="axisRow" compact="0" outline="0" showAll="0" sortType="descending">
      <items count="7">
        <item sd="0" x="0"/>
        <item sd="0" x="1"/>
        <item sd="0" x="2"/>
        <item sd="0" x="3"/>
        <item sd="0" x="4"/>
        <item sd="0" x="5"/>
        <item t="default"/>
      </items>
      <autoSortScope>
        <pivotArea dataOnly="0" outline="0" fieldPosition="0">
          <references count="1">
            <reference field="4294967294" count="1" selected="0">
              <x v="0"/>
            </reference>
          </references>
        </pivotArea>
      </autoSortScope>
    </pivotField>
    <pivotField name="Years " compact="0" outline="0" showAll="0" sortType="descending">
      <items count="6">
        <item sd="0" x="0"/>
        <item sd="0" x="1"/>
        <item sd="0" x="2"/>
        <item sd="0" x="3"/>
        <item sd="0" x="4"/>
        <item t="default"/>
      </items>
      <autoSortScope>
        <pivotArea dataOnly="0" outline="0" fieldPosition="0">
          <references count="1">
            <reference field="4294967294" count="1" selected="0">
              <x v="1"/>
            </reference>
          </references>
        </pivotArea>
      </autoSortScope>
    </pivotField>
  </pivotFields>
  <rowFields count="1">
    <field x="15"/>
  </rowFields>
  <rowItems count="4">
    <i>
      <x v="3"/>
    </i>
    <i>
      <x v="2"/>
    </i>
    <i>
      <x v="4"/>
    </i>
    <i>
      <x v="1"/>
    </i>
  </rowItems>
  <colFields count="1">
    <field x="-2"/>
  </colFields>
  <colItems count="4">
    <i>
      <x/>
    </i>
    <i i="1">
      <x v="1"/>
    </i>
    <i i="2">
      <x v="2"/>
    </i>
    <i i="3">
      <x v="3"/>
    </i>
  </colItems>
  <dataFields count="4">
    <dataField name=" Total Sales" fld="9" baseField="0" baseItem="0" numFmtId="6"/>
    <dataField name=" Operating Profit" fld="10" baseField="0" baseItem="0" numFmtId="6"/>
    <dataField name="% Total Sales" fld="9" showDataAs="percentOfTotal" baseField="0" baseItem="0" numFmtId="9"/>
    <dataField name="% Operating Profit" fld="10" showDataAs="percentOfTotal" baseField="0" baseItem="0" numFmtId="9"/>
  </dataFields>
  <formats count="9">
    <format dxfId="101">
      <pivotArea field="3" type="button" dataOnly="0" labelOnly="1" outline="0"/>
    </format>
    <format dxfId="100">
      <pivotArea dataOnly="0" labelOnly="1" outline="0" axis="axisValues" fieldPosition="0"/>
    </format>
    <format dxfId="99">
      <pivotArea field="3" type="button" dataOnly="0" labelOnly="1" outline="0"/>
    </format>
    <format dxfId="98">
      <pivotArea dataOnly="0" labelOnly="1" outline="0" axis="axisValues" fieldPosition="0"/>
    </format>
    <format dxfId="97">
      <pivotArea field="3" type="button" dataOnly="0" labelOnly="1" outline="0"/>
    </format>
    <format dxfId="96">
      <pivotArea dataOnly="0" labelOnly="1" outline="0" axis="axisValues" fieldPosition="0"/>
    </format>
    <format dxfId="95">
      <pivotArea outline="0" fieldPosition="0">
        <references count="1">
          <reference field="4294967294" count="1">
            <x v="2"/>
          </reference>
        </references>
      </pivotArea>
    </format>
    <format dxfId="94">
      <pivotArea outline="0" fieldPosition="0">
        <references count="1">
          <reference field="4294967294" count="1">
            <x v="3"/>
          </reference>
        </references>
      </pivotArea>
    </format>
    <format dxfId="93">
      <pivotArea outline="0" fieldPosition="0">
        <references count="1">
          <reference field="4294967294" count="2" selected="0">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9566F8-2009-46E4-B68F-88086272DE13}" name="Profit by Produc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5">
  <location ref="M5:O11" firstHeaderRow="0"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x="3"/>
        <item x="0"/>
        <item x="1"/>
        <item x="4"/>
        <item x="2"/>
        <item t="default"/>
      </items>
    </pivotField>
    <pivotField compact="0" outline="0" showAll="0"/>
    <pivotField compact="0" outline="0" showAll="0"/>
    <pivotField axis="axisRow" compact="0" outline="0"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compact="0" numFmtId="8" outline="0" showAll="0"/>
    <pivotField compact="0" numFmtId="3" outline="0" showAll="0"/>
    <pivotField compact="0" numFmtId="6" outline="0" showAll="0"/>
    <pivotField dataField="1" compact="0" numFmtId="6" outline="0" showAll="0"/>
    <pivotField compact="0" numFmtId="9" outline="0" showAll="0"/>
    <pivotField compact="0" outline="0" showAll="0">
      <items count="4">
        <item x="0"/>
        <item x="2"/>
        <item x="1"/>
        <item t="default"/>
      </items>
    </pivotField>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name="Quarters " compact="0" outline="0" showAll="0">
      <items count="7">
        <item sd="0" x="0"/>
        <item sd="0" x="1"/>
        <item sd="0" x="2"/>
        <item sd="0" x="3"/>
        <item sd="0" x="4"/>
        <item sd="0" x="5"/>
        <item t="default"/>
      </items>
    </pivotField>
    <pivotField name="Years " compact="0" outline="0" showAll="0">
      <items count="6">
        <item sd="0" x="0"/>
        <item sd="0" x="1"/>
        <item sd="0" x="2"/>
        <item sd="0" x="3"/>
        <item sd="0" x="4"/>
        <item t="default"/>
      </items>
    </pivotField>
  </pivotFields>
  <rowFields count="1">
    <field x="6"/>
  </rowFields>
  <rowItems count="6">
    <i>
      <x v="2"/>
    </i>
    <i>
      <x v="3"/>
    </i>
    <i>
      <x v="1"/>
    </i>
    <i>
      <x v="5"/>
    </i>
    <i>
      <x/>
    </i>
    <i>
      <x v="4"/>
    </i>
  </rowItems>
  <colFields count="1">
    <field x="-2"/>
  </colFields>
  <colItems count="2">
    <i>
      <x/>
    </i>
    <i i="1">
      <x v="1"/>
    </i>
  </colItems>
  <dataFields count="2">
    <dataField name=" Operating Profit" fld="10" baseField="0" baseItem="0" numFmtId="38"/>
    <dataField name="% Operating Profit" fld="10" showDataAs="percentOfTotal" baseField="0" baseItem="0" numFmtId="9"/>
  </dataFields>
  <formats count="9">
    <format dxfId="110">
      <pivotArea field="3" type="button" dataOnly="0" labelOnly="1" outline="0"/>
    </format>
    <format dxfId="109">
      <pivotArea dataOnly="0" labelOnly="1" outline="0" axis="axisValues" fieldPosition="0"/>
    </format>
    <format dxfId="108">
      <pivotArea field="3" type="button" dataOnly="0" labelOnly="1" outline="0"/>
    </format>
    <format dxfId="107">
      <pivotArea dataOnly="0" labelOnly="1" outline="0" axis="axisValues" fieldPosition="0"/>
    </format>
    <format dxfId="106">
      <pivotArea field="3" type="button" dataOnly="0" labelOnly="1" outline="0"/>
    </format>
    <format dxfId="105">
      <pivotArea dataOnly="0" labelOnly="1" outline="0" axis="axisValues" fieldPosition="0"/>
    </format>
    <format dxfId="104">
      <pivotArea outline="0" fieldPosition="0">
        <references count="1">
          <reference field="4294967294" count="1">
            <x v="1"/>
          </reference>
        </references>
      </pivotArea>
    </format>
    <format dxfId="103">
      <pivotArea outline="0" fieldPosition="0">
        <references count="1">
          <reference field="4294967294" count="1" selected="0">
            <x v="1"/>
          </reference>
        </references>
      </pivotArea>
    </format>
    <format dxfId="102">
      <pivotArea outline="0"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C7F148-E054-40F5-9A7F-5997332C25C7}" name="PY and CY" cacheId="0" applyNumberFormats="0" applyBorderFormats="0" applyFontFormats="0" applyPatternFormats="0" applyAlignmentFormats="0" applyWidthHeightFormats="1" dataCaption="Values" missingCaption="0" updatedVersion="8" minRefreshableVersion="3" rowGrandTotals="0" colGrandTotals="0" itemPrintTitles="1" createdVersion="8" indent="0" compact="0" compactData="0" multipleFieldFilters="0" chartFormat="1">
  <location ref="J49:K51" firstHeaderRow="1"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x="3"/>
        <item x="0"/>
        <item x="1"/>
        <item x="4"/>
        <item x="2"/>
        <item t="default"/>
      </items>
    </pivotField>
    <pivotField compact="0" outline="0" showAll="0" measureFilter="1"/>
    <pivotField compact="0" outline="0" showAll="0"/>
    <pivotField compact="0" outline="0" showAll="0">
      <items count="7">
        <item x="4"/>
        <item x="1"/>
        <item x="0"/>
        <item x="5"/>
        <item x="3"/>
        <item x="2"/>
        <item t="default"/>
      </items>
    </pivotField>
    <pivotField compact="0" numFmtId="8" outline="0" showAll="0"/>
    <pivotField compact="0" numFmtId="3" outline="0" showAll="0"/>
    <pivotField dataField="1" compact="0" numFmtId="6" outline="0"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compact="0" numFmtId="6" outline="0" showAll="0"/>
    <pivotField compact="0" numFmtId="9" outline="0" showAll="0"/>
    <pivotField compact="0" outline="0" showAll="0">
      <items count="4">
        <item x="0"/>
        <item x="2"/>
        <item x="1"/>
        <item t="default"/>
      </items>
    </pivotField>
    <pivotField compact="0" outline="0" showAll="0"/>
    <pivotField compact="0" outline="0" showAll="0" defaultSubtotal="0"/>
    <pivotField compact="0" outline="0" showAll="0" defaultSubtotal="0"/>
    <pivotField name="Years " axis="axisRow" compact="0" outline="0" showAll="0" defaultSubtotal="0">
      <items count="5">
        <item x="0"/>
        <item x="1"/>
        <item x="2"/>
        <item x="3"/>
        <item x="4"/>
      </items>
    </pivotField>
  </pivotFields>
  <rowFields count="1">
    <field x="16"/>
  </rowFields>
  <rowItems count="2">
    <i>
      <x v="1"/>
    </i>
    <i>
      <x v="2"/>
    </i>
  </rowItems>
  <colItems count="1">
    <i/>
  </colItems>
  <dataFields count="1">
    <dataField name="Revenue" fld="9" baseField="0" baseItem="0" numFmtId="165"/>
  </dataFields>
  <formats count="6">
    <format dxfId="116">
      <pivotArea dataOnly="0" labelOnly="1" outline="0" axis="axisValues" fieldPosition="0"/>
    </format>
    <format dxfId="115">
      <pivotArea dataOnly="0" labelOnly="1" outline="0" axis="axisValues" fieldPosition="0"/>
    </format>
    <format dxfId="114">
      <pivotArea outline="0" collapsedLevelsAreSubtotals="1" fieldPosition="0"/>
    </format>
    <format dxfId="113">
      <pivotArea field="16" type="button" dataOnly="0" labelOnly="1" outline="0" axis="axisRow" fieldPosition="0"/>
    </format>
    <format dxfId="112">
      <pivotArea field="16" type="button" dataOnly="0" labelOnly="1" outline="0" axis="axisRow" fieldPosition="0"/>
    </format>
    <format dxfId="111">
      <pivotArea field="16" type="button" dataOnly="0" labelOnly="1" outline="0" axis="axisRow" fieldPosition="0"/>
    </format>
  </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DE2275-3A8E-4C3D-A2E2-A2D6DBA58036}" name="Sales by Produc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5">
  <location ref="J5:L11" firstHeaderRow="0"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x="3"/>
        <item x="0"/>
        <item x="1"/>
        <item x="4"/>
        <item x="2"/>
        <item t="default"/>
      </items>
    </pivotField>
    <pivotField compact="0" outline="0" showAll="0"/>
    <pivotField compact="0" outline="0" showAll="0"/>
    <pivotField axis="axisRow" compact="0" outline="0"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items count="4">
        <item x="0"/>
        <item x="2"/>
        <item x="1"/>
        <item t="default"/>
      </items>
    </pivotField>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name="Quarters " compact="0" outline="0" showAll="0">
      <items count="7">
        <item sd="0" x="0"/>
        <item sd="0" x="1"/>
        <item sd="0" x="2"/>
        <item sd="0" x="3"/>
        <item sd="0" x="4"/>
        <item sd="0" x="5"/>
        <item t="default"/>
      </items>
    </pivotField>
    <pivotField name="Years " compact="0" outline="0" showAll="0">
      <items count="6">
        <item sd="0" x="0"/>
        <item sd="0" x="1"/>
        <item sd="0" x="2"/>
        <item sd="0" x="3"/>
        <item sd="0" x="4"/>
        <item t="default"/>
      </items>
    </pivotField>
  </pivotFields>
  <rowFields count="1">
    <field x="6"/>
  </rowFields>
  <rowItems count="6">
    <i>
      <x v="2"/>
    </i>
    <i>
      <x v="3"/>
    </i>
    <i>
      <x v="1"/>
    </i>
    <i>
      <x v="5"/>
    </i>
    <i>
      <x/>
    </i>
    <i>
      <x v="4"/>
    </i>
  </rowItems>
  <colFields count="1">
    <field x="-2"/>
  </colFields>
  <colItems count="2">
    <i>
      <x/>
    </i>
    <i i="1">
      <x v="1"/>
    </i>
  </colItems>
  <dataFields count="2">
    <dataField name=" Total Sales" fld="9" baseField="0" baseItem="0" numFmtId="38"/>
    <dataField name="% Total Sales" fld="9" showDataAs="percentOfTotal" baseField="0" baseItem="0" numFmtId="9"/>
  </dataFields>
  <formats count="9">
    <format dxfId="125">
      <pivotArea field="3" type="button" dataOnly="0" labelOnly="1" outline="0"/>
    </format>
    <format dxfId="124">
      <pivotArea dataOnly="0" labelOnly="1" outline="0" axis="axisValues" fieldPosition="0"/>
    </format>
    <format dxfId="123">
      <pivotArea field="3" type="button" dataOnly="0" labelOnly="1" outline="0"/>
    </format>
    <format dxfId="122">
      <pivotArea dataOnly="0" labelOnly="1" outline="0" axis="axisValues" fieldPosition="0"/>
    </format>
    <format dxfId="121">
      <pivotArea field="3" type="button" dataOnly="0" labelOnly="1" outline="0"/>
    </format>
    <format dxfId="120">
      <pivotArea dataOnly="0" labelOnly="1" outline="0" axis="axisValues" fieldPosition="0"/>
    </format>
    <format dxfId="119">
      <pivotArea outline="0" fieldPosition="0">
        <references count="1">
          <reference field="4294967294" count="1">
            <x v="1"/>
          </reference>
        </references>
      </pivotArea>
    </format>
    <format dxfId="118">
      <pivotArea outline="0" fieldPosition="0">
        <references count="1">
          <reference field="4294967294" count="1" selected="0">
            <x v="1"/>
          </reference>
        </references>
      </pivotArea>
    </format>
    <format dxfId="117">
      <pivotArea outline="0" fieldPosition="0">
        <references count="1">
          <reference field="4294967294" count="1" selected="0">
            <x v="0"/>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8ACC32-3236-42CF-8D75-7A1652B84E9B}" name="ProfitMargin byMonth"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chartFormat="1">
  <location ref="AK8:AM20" firstHeaderRow="0"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pivotField compact="0" outline="0" showAll="0"/>
    <pivotField compact="0" outline="0" showAll="0"/>
    <pivotField compact="0" outline="0" showAll="0">
      <items count="7">
        <item x="4"/>
        <item x="1"/>
        <item x="0"/>
        <item x="5"/>
        <item x="3"/>
        <item x="2"/>
        <item t="default"/>
      </items>
    </pivotField>
    <pivotField compact="0" numFmtId="8" outline="0" showAll="0"/>
    <pivotField compact="0" numFmtId="3" outline="0" showAll="0"/>
    <pivotField dataField="1" compact="0" numFmtId="6" outline="0" showAll="0"/>
    <pivotField dataField="1" compact="0" numFmtId="6" outline="0" showAll="0"/>
    <pivotField compact="0" numFmtId="9" outline="0" showAll="0"/>
    <pivotField compact="0" outline="0" showAll="0">
      <items count="4">
        <item x="0"/>
        <item x="2"/>
        <item x="1"/>
        <item t="default"/>
      </items>
    </pivotField>
    <pivotField compact="0" outline="0" showAll="0"/>
    <pivotField name="Months " axis="axisRow" compact="0" outline="0" showAll="0" sortType="ascending" defaultSubtotal="0">
      <items count="14">
        <item sd="0" x="1"/>
        <item sd="0" x="2"/>
        <item sd="0" x="3"/>
        <item sd="0" x="4"/>
        <item sd="0" x="5"/>
        <item sd="0" x="6"/>
        <item sd="0" x="7"/>
        <item sd="0" x="8"/>
        <item sd="0" x="9"/>
        <item sd="0" x="10"/>
        <item sd="0" x="11"/>
        <item sd="0" x="12"/>
        <item sd="0" x="0"/>
        <item sd="0" x="13"/>
      </items>
    </pivotField>
    <pivotField compact="0" outline="0" showAll="0" defaultSubtotal="0">
      <items count="6">
        <item sd="0" x="0"/>
        <item sd="0" x="1"/>
        <item sd="0" x="2"/>
        <item sd="0" x="3"/>
        <item sd="0" x="4"/>
        <item sd="0" x="5"/>
      </items>
    </pivotField>
    <pivotField compact="0" outline="0" showAll="0" defaultSubtotal="0">
      <items count="5">
        <item sd="0" x="0"/>
        <item sd="0" x="1"/>
        <item sd="0" x="2"/>
        <item sd="0" x="3"/>
        <item sd="0" x="4"/>
      </items>
    </pivotField>
  </pivotFields>
  <rowFields count="1">
    <field x="14"/>
  </rowFields>
  <rowItems count="12">
    <i>
      <x/>
    </i>
    <i>
      <x v="1"/>
    </i>
    <i>
      <x v="2"/>
    </i>
    <i>
      <x v="3"/>
    </i>
    <i>
      <x v="4"/>
    </i>
    <i>
      <x v="5"/>
    </i>
    <i>
      <x v="6"/>
    </i>
    <i>
      <x v="7"/>
    </i>
    <i>
      <x v="8"/>
    </i>
    <i>
      <x v="9"/>
    </i>
    <i>
      <x v="10"/>
    </i>
    <i>
      <x v="11"/>
    </i>
  </rowItems>
  <colFields count="1">
    <field x="-2"/>
  </colFields>
  <colItems count="2">
    <i>
      <x/>
    </i>
    <i i="1">
      <x v="1"/>
    </i>
  </colItems>
  <dataFields count="2">
    <dataField name=" Total Sales" fld="9" baseField="0" baseItem="0" numFmtId="6"/>
    <dataField name=" Operating Profit" fld="10"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FE71E1-11C5-4438-AFA3-D3D4AF443709}" name="Total Profit" cacheId="0" applyNumberFormats="0" applyBorderFormats="0" applyFontFormats="0" applyPatternFormats="0" applyAlignmentFormats="0" applyWidthHeightFormats="1" dataCaption="Values" missingCaption="0" updatedVersion="8" minRefreshableVersion="3" rowGrandTotals="0" colGrandTotals="0" itemPrintTitles="1" createdVersion="8" indent="0" compact="0" compactData="0" multipleFieldFilters="0" chartFormat="1">
  <location ref="P43:P44" firstHeaderRow="1" firstDataRow="1" firstDataCol="0"/>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x="3"/>
        <item x="0"/>
        <item x="1"/>
        <item x="4"/>
        <item x="2"/>
        <item t="default"/>
      </items>
    </pivotField>
    <pivotField compact="0" outline="0" showAll="0"/>
    <pivotField compact="0" outline="0" showAll="0"/>
    <pivotField compact="0" outline="0" showAll="0">
      <items count="7">
        <item x="4"/>
        <item x="1"/>
        <item x="0"/>
        <item x="5"/>
        <item x="3"/>
        <item x="2"/>
        <item t="default"/>
      </items>
    </pivotField>
    <pivotField compact="0" numFmtId="8" outline="0" showAll="0"/>
    <pivotField compact="0" numFmtId="3" outline="0" showAll="0"/>
    <pivotField compact="0" numFmtId="6" outline="0"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dataField="1" compact="0" numFmtId="6" outline="0" showAll="0"/>
    <pivotField compact="0" numFmtId="9" outline="0" showAll="0"/>
    <pivotField compact="0" outline="0" showAll="0">
      <items count="4">
        <item x="0"/>
        <item x="2"/>
        <item x="1"/>
        <item t="default"/>
      </items>
    </pivotField>
    <pivotField compact="0" outline="0" showAll="0"/>
    <pivotField compact="0" outline="0" showAll="0" defaultSubtotal="0"/>
    <pivotField compact="0" outline="0" showAll="0" defaultSubtotal="0"/>
    <pivotField compact="0" outline="0" showAll="0" defaultSubtotal="0">
      <items count="5">
        <item x="0"/>
        <item x="1"/>
        <item x="2"/>
        <item x="3"/>
        <item x="4"/>
      </items>
    </pivotField>
  </pivotFields>
  <rowItems count="1">
    <i/>
  </rowItems>
  <colItems count="1">
    <i/>
  </colItems>
  <dataFields count="1">
    <dataField name=" Operating Profit" fld="10" baseField="0" baseItem="0" numFmtId="165"/>
  </dataFields>
  <formats count="2">
    <format dxfId="127">
      <pivotArea dataOnly="0" labelOnly="1" outline="0" axis="axisValues" fieldPosition="0"/>
    </format>
    <format dxfId="1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5735E2A-7AB7-479B-94B6-5BED5B7C3878}" name="Total Unit Sold" cacheId="0" applyNumberFormats="0" applyBorderFormats="0" applyFontFormats="0" applyPatternFormats="0" applyAlignmentFormats="0" applyWidthHeightFormats="1" dataCaption="Values" missingCaption="0" updatedVersion="8" minRefreshableVersion="3" rowGrandTotals="0" colGrandTotals="0" itemPrintTitles="1" createdVersion="8" indent="0" compact="0" compactData="0" multipleFieldFilters="0" chartFormat="1">
  <location ref="M43:M44" firstHeaderRow="1" firstDataRow="1" firstDataCol="0"/>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x="3"/>
        <item x="0"/>
        <item x="1"/>
        <item x="4"/>
        <item x="2"/>
        <item t="default"/>
      </items>
    </pivotField>
    <pivotField compact="0" outline="0" showAll="0"/>
    <pivotField compact="0" outline="0" showAll="0"/>
    <pivotField compact="0" outline="0" showAll="0">
      <items count="7">
        <item x="4"/>
        <item x="1"/>
        <item x="0"/>
        <item x="5"/>
        <item x="3"/>
        <item x="2"/>
        <item t="default"/>
      </items>
    </pivotField>
    <pivotField compact="0" numFmtId="8" outline="0" showAll="0"/>
    <pivotField dataField="1" compact="0" numFmtId="3" outline="0" showAll="0"/>
    <pivotField compact="0" numFmtId="6" outline="0"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compact="0" numFmtId="6" outline="0" showAll="0"/>
    <pivotField compact="0" numFmtId="9" outline="0" showAll="0"/>
    <pivotField compact="0" outline="0" showAll="0">
      <items count="4">
        <item x="0"/>
        <item x="2"/>
        <item x="1"/>
        <item t="default"/>
      </items>
    </pivotField>
    <pivotField compact="0" outline="0" showAll="0"/>
    <pivotField compact="0" outline="0" showAll="0" defaultSubtotal="0"/>
    <pivotField compact="0" outline="0" showAll="0" defaultSubtotal="0"/>
    <pivotField compact="0" outline="0" showAll="0" defaultSubtotal="0">
      <items count="5">
        <item x="0"/>
        <item x="1"/>
        <item x="2"/>
        <item x="3"/>
        <item x="4"/>
      </items>
    </pivotField>
  </pivotFields>
  <rowItems count="1">
    <i/>
  </rowItems>
  <colItems count="1">
    <i/>
  </colItems>
  <dataFields count="1">
    <dataField name="Total Units Sold" fld="8" baseField="0" baseItem="0" numFmtId="166"/>
  </dataFields>
  <formats count="2">
    <format dxfId="129">
      <pivotArea dataOnly="0" labelOnly="1" outline="0" axis="axisValues" fieldPosition="0"/>
    </format>
    <format dxfId="1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E10726D-6C15-46A1-AA4F-605662ABFA20}" name="Revenue" cacheId="0" applyNumberFormats="0" applyBorderFormats="0" applyFontFormats="0" applyPatternFormats="0" applyAlignmentFormats="0" applyWidthHeightFormats="1" dataCaption="Values" missingCaption="0" updatedVersion="8" minRefreshableVersion="3" rowGrandTotals="0" colGrandTotals="0" itemPrintTitles="1" createdVersion="8" indent="0" compact="0" compactData="0" multipleFieldFilters="0" chartFormat="1">
  <location ref="J43:J44" firstHeaderRow="1" firstDataRow="1" firstDataCol="0"/>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x="3"/>
        <item x="0"/>
        <item x="1"/>
        <item x="4"/>
        <item x="2"/>
        <item t="default"/>
      </items>
    </pivotField>
    <pivotField compact="0" outline="0" showAll="0" measureFilter="1"/>
    <pivotField compact="0" outline="0" showAll="0"/>
    <pivotField compact="0" outline="0" showAll="0">
      <items count="7">
        <item x="4"/>
        <item x="1"/>
        <item x="0"/>
        <item x="5"/>
        <item x="3"/>
        <item x="2"/>
        <item t="default"/>
      </items>
    </pivotField>
    <pivotField compact="0" numFmtId="8" outline="0" showAll="0"/>
    <pivotField compact="0" numFmtId="3" outline="0" showAll="0"/>
    <pivotField dataField="1" compact="0" numFmtId="6" outline="0"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compact="0" numFmtId="6" outline="0" showAll="0"/>
    <pivotField compact="0" numFmtId="9" outline="0" showAll="0"/>
    <pivotField compact="0" outline="0" showAll="0">
      <items count="4">
        <item x="0"/>
        <item x="2"/>
        <item x="1"/>
        <item t="default"/>
      </items>
    </pivotField>
    <pivotField compact="0" outline="0" showAll="0"/>
    <pivotField compact="0" outline="0" showAll="0" defaultSubtotal="0"/>
    <pivotField compact="0" outline="0" showAll="0" defaultSubtotal="0"/>
    <pivotField compact="0" outline="0" showAll="0" defaultSubtotal="0">
      <items count="5">
        <item x="0"/>
        <item x="1"/>
        <item x="2"/>
        <item x="3"/>
        <item x="4"/>
      </items>
    </pivotField>
  </pivotFields>
  <rowItems count="1">
    <i/>
  </rowItems>
  <colItems count="1">
    <i/>
  </colItems>
  <dataFields count="1">
    <dataField name="Revenue" fld="9" baseField="0" baseItem="0" numFmtId="165"/>
  </dataFields>
  <formats count="3">
    <format dxfId="132">
      <pivotArea dataOnly="0" labelOnly="1" outline="0" axis="axisValues" fieldPosition="0"/>
    </format>
    <format dxfId="131">
      <pivotArea dataOnly="0" labelOnly="1" outline="0" axis="axisValues" fieldPosition="0"/>
    </format>
    <format dxfId="130">
      <pivotArea outline="0" collapsedLevelsAreSubtotals="1" fieldPosition="0"/>
    </format>
  </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326ABA-A31D-46BF-98C2-3D9E80310147}" name="KPI top Cit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U7:V8" firstHeaderRow="1"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measureFilter="1">
      <items count="6">
        <item x="3"/>
        <item x="0"/>
        <item x="1"/>
        <item x="4"/>
        <item x="2"/>
        <item t="default"/>
      </items>
    </pivotField>
    <pivotField compact="0" outline="0"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axis="axisRow" compact="0" outline="0"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compact="0" outline="0" showAll="0"/>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items count="4">
        <item x="0"/>
        <item x="2"/>
        <item x="1"/>
        <item t="default"/>
      </items>
    </pivotField>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6">
        <item x="0"/>
        <item x="1"/>
        <item x="2"/>
        <item x="3"/>
        <item x="4"/>
        <item t="default"/>
      </items>
    </pivotField>
  </pivotFields>
  <rowFields count="1">
    <field x="5"/>
  </rowFields>
  <rowItems count="1">
    <i>
      <x v="10"/>
    </i>
  </rowItems>
  <colItems count="1">
    <i/>
  </colItems>
  <dataFields count="1">
    <dataField name=" Total Sales" fld="9" baseField="0" baseItem="0" numFmtId="165"/>
  </dataFields>
  <formats count="13">
    <format dxfId="29">
      <pivotArea field="3" type="button" dataOnly="0" labelOnly="1" outline="0"/>
    </format>
    <format dxfId="28">
      <pivotArea dataOnly="0" labelOnly="1" outline="0" axis="axisValues" fieldPosition="0"/>
    </format>
    <format dxfId="27">
      <pivotArea field="3" type="button" dataOnly="0" labelOnly="1" outline="0"/>
    </format>
    <format dxfId="26">
      <pivotArea dataOnly="0" labelOnly="1" outline="0" axis="axisValues" fieldPosition="0"/>
    </format>
    <format dxfId="25">
      <pivotArea field="3" type="button" dataOnly="0" labelOnly="1" outline="0"/>
    </format>
    <format dxfId="24">
      <pivotArea dataOnly="0" labelOnly="1" outline="0" axis="axisValues" fieldPosition="0"/>
    </format>
    <format dxfId="23">
      <pivotArea field="4" type="button" dataOnly="0" labelOnly="1" outline="0"/>
    </format>
    <format dxfId="22">
      <pivotArea field="4" type="button" dataOnly="0" labelOnly="1" outline="0"/>
    </format>
    <format dxfId="21">
      <pivotArea field="4" type="button" dataOnly="0" labelOnly="1" outline="0"/>
    </format>
    <format dxfId="20">
      <pivotArea field="5" type="button" dataOnly="0" labelOnly="1" outline="0" axis="axisRow" fieldPosition="0"/>
    </format>
    <format dxfId="19">
      <pivotArea field="5" type="button" dataOnly="0" labelOnly="1" outline="0" axis="axisRow" fieldPosition="0"/>
    </format>
    <format dxfId="18">
      <pivotArea field="5" type="button" dataOnly="0" labelOnly="1" outline="0" axis="axisRow" fieldPosition="0"/>
    </format>
    <format dxfId="17">
      <pivotArea outline="0" collapsedLevelsAreSubtotals="1" fieldPosition="0"/>
    </format>
  </formats>
  <pivotTableStyleInfo name="PivotStyleLight16" showRowHeaders="1" showColHeaders="1" showRowStripes="0" showColStripes="0" showLastColumn="1"/>
  <filters count="3">
    <filter fld="3" type="count" evalOrder="-1" id="1" iMeasureFld="0">
      <autoFilter ref="A1">
        <filterColumn colId="0">
          <top10 val="1" filterVal="1"/>
        </filterColumn>
      </autoFilter>
    </filter>
    <filter fld="4" type="count" evalOrder="-1" id="2" iMeasureFld="0">
      <autoFilter ref="A1">
        <filterColumn colId="0">
          <top10 val="1" filterVal="1"/>
        </filterColumn>
      </autoFilter>
    </filter>
    <filter fld="5"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3F7FEBB-EB2A-45C5-9ED4-6AADC641E734}" name="Sales&amp;Profit Yearl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A5:AC7" firstHeaderRow="0"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x="3"/>
        <item x="0"/>
        <item x="1"/>
        <item x="4"/>
        <item x="2"/>
        <item t="default"/>
      </items>
    </pivotField>
    <pivotField compact="0" outline="0" showAll="0"/>
    <pivotField compact="0" outline="0" showAll="0"/>
    <pivotField compact="0" outline="0" showAll="0"/>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items count="4">
        <item x="0"/>
        <item x="2"/>
        <item x="1"/>
        <item t="default"/>
      </items>
    </pivotField>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name="Years " axis="axisRow" compact="0" outline="0" showAll="0">
      <items count="6">
        <item sd="0" x="0"/>
        <item sd="0" x="1"/>
        <item sd="0" x="2"/>
        <item sd="0" x="3"/>
        <item sd="0" x="4"/>
        <item t="default"/>
      </items>
    </pivotField>
  </pivotFields>
  <rowFields count="1">
    <field x="16"/>
  </rowFields>
  <rowItems count="2">
    <i>
      <x v="1"/>
    </i>
    <i>
      <x v="2"/>
    </i>
  </rowItems>
  <colFields count="1">
    <field x="-2"/>
  </colFields>
  <colItems count="2">
    <i>
      <x/>
    </i>
    <i i="1">
      <x v="1"/>
    </i>
  </colItems>
  <dataFields count="2">
    <dataField name=" Total Sales" fld="9" baseField="0" baseItem="0" numFmtId="6"/>
    <dataField name="% Total Sales" fld="9" showDataAs="percentOfTotal" baseField="0" baseItem="0" numFmtId="9"/>
  </dataFields>
  <formats count="12">
    <format dxfId="41">
      <pivotArea field="3" type="button" dataOnly="0" labelOnly="1" outline="0"/>
    </format>
    <format dxfId="40">
      <pivotArea dataOnly="0" labelOnly="1" outline="0" axis="axisValues" fieldPosition="0"/>
    </format>
    <format dxfId="39">
      <pivotArea field="3" type="button" dataOnly="0" labelOnly="1" outline="0"/>
    </format>
    <format dxfId="38">
      <pivotArea dataOnly="0" labelOnly="1" outline="0" axis="axisValues" fieldPosition="0"/>
    </format>
    <format dxfId="37">
      <pivotArea field="3" type="button" dataOnly="0" labelOnly="1" outline="0"/>
    </format>
    <format dxfId="36">
      <pivotArea dataOnly="0" labelOnly="1" outline="0" axis="axisValues" fieldPosition="0"/>
    </format>
    <format dxfId="35">
      <pivotArea outline="0" fieldPosition="0">
        <references count="1">
          <reference field="4294967294" count="1">
            <x v="1"/>
          </reference>
        </references>
      </pivotArea>
    </format>
    <format dxfId="34">
      <pivotArea outline="0" fieldPosition="0">
        <references count="1">
          <reference field="4294967294" count="1" selected="0">
            <x v="1"/>
          </reference>
        </references>
      </pivotArea>
    </format>
    <format dxfId="33">
      <pivotArea field="16" type="button" dataOnly="0" labelOnly="1" outline="0" axis="axisRow" fieldPosition="0"/>
    </format>
    <format dxfId="32">
      <pivotArea dataOnly="0" labelOnly="1" outline="0" fieldPosition="0">
        <references count="1">
          <reference field="4294967294" count="2">
            <x v="0"/>
            <x v="1"/>
          </reference>
        </references>
      </pivotArea>
    </format>
    <format dxfId="31">
      <pivotArea field="16" type="button" dataOnly="0" labelOnly="1" outline="0" axis="axisRow" fieldPosition="0"/>
    </format>
    <format dxfId="3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4C55BD5-FA16-4272-B1FD-1BC5D92E8F63}" name="Top profit Stat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O14:P15" firstHeaderRow="1"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x="3"/>
        <item x="0"/>
        <item x="1"/>
        <item x="4"/>
        <item x="2"/>
        <item t="default"/>
      </items>
    </pivotField>
    <pivotField axis="axisRow" compact="0" outline="0"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8" outline="0" showAll="0"/>
    <pivotField compact="0" numFmtId="3" outline="0" showAll="0"/>
    <pivotField compact="0" numFmtId="6" outline="0" showAll="0"/>
    <pivotField dataField="1" compact="0" numFmtId="6" outline="0" showAll="0"/>
    <pivotField compact="0" numFmtId="9" outline="0" showAll="0"/>
    <pivotField compact="0" outline="0" showAll="0">
      <items count="4">
        <item x="0"/>
        <item x="2"/>
        <item x="1"/>
        <item t="default"/>
      </items>
    </pivotField>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6">
        <item x="0"/>
        <item x="1"/>
        <item x="2"/>
        <item x="3"/>
        <item x="4"/>
        <item t="default"/>
      </items>
    </pivotField>
  </pivotFields>
  <rowFields count="1">
    <field x="4"/>
  </rowFields>
  <rowItems count="1">
    <i>
      <x v="31"/>
    </i>
  </rowItems>
  <colItems count="1">
    <i/>
  </colItems>
  <dataFields count="1">
    <dataField name=" Operating Profit" fld="10" baseField="0" baseItem="0" numFmtId="6"/>
  </dataFields>
  <formats count="9">
    <format dxfId="50">
      <pivotArea field="3" type="button" dataOnly="0" labelOnly="1" outline="0"/>
    </format>
    <format dxfId="49">
      <pivotArea dataOnly="0" labelOnly="1" outline="0" axis="axisValues" fieldPosition="0"/>
    </format>
    <format dxfId="48">
      <pivotArea field="3" type="button" dataOnly="0" labelOnly="1" outline="0"/>
    </format>
    <format dxfId="47">
      <pivotArea dataOnly="0" labelOnly="1" outline="0" axis="axisValues" fieldPosition="0"/>
    </format>
    <format dxfId="46">
      <pivotArea field="3" type="button" dataOnly="0" labelOnly="1" outline="0"/>
    </format>
    <format dxfId="45">
      <pivotArea dataOnly="0" labelOnly="1" outline="0" axis="axisValues" fieldPosition="0"/>
    </format>
    <format dxfId="44">
      <pivotArea field="4" type="button" dataOnly="0" labelOnly="1" outline="0" axis="axisRow" fieldPosition="0"/>
    </format>
    <format dxfId="43">
      <pivotArea field="4" type="button" dataOnly="0" labelOnly="1" outline="0" axis="axisRow" fieldPosition="0"/>
    </format>
    <format dxfId="42">
      <pivotArea field="4" type="button" dataOnly="0" labelOnly="1" outline="0" axis="axisRow" fieldPosition="0"/>
    </format>
  </formats>
  <pivotTableStyleInfo name="PivotStyleLight16" showRowHeaders="1" showColHeaders="1" showRowStripes="0" showColStripes="0" showLastColumn="1"/>
  <filters count="1">
    <filter fld="4"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E720919-F831-4661-B95E-37DA7273FDAD}" name="Sales&amp;Profit Monthl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AF5:AJ17" firstHeaderRow="0"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x="3"/>
        <item x="0"/>
        <item x="1"/>
        <item x="4"/>
        <item x="2"/>
        <item t="default"/>
      </items>
    </pivotField>
    <pivotField compact="0" outline="0" showAll="0"/>
    <pivotField compact="0" outline="0" showAll="0"/>
    <pivotField compact="0" outline="0" showAll="0"/>
    <pivotField compact="0" numFmtId="8" outline="0" showAll="0"/>
    <pivotField compact="0" numFmtId="3" outline="0" showAll="0"/>
    <pivotField dataField="1" compact="0" numFmtId="6" outline="0" showAll="0"/>
    <pivotField dataField="1" compact="0" numFmtId="6" outline="0" showAll="0"/>
    <pivotField compact="0" numFmtId="9" outline="0" showAll="0"/>
    <pivotField compact="0" outline="0" showAll="0">
      <items count="4">
        <item x="0"/>
        <item x="2"/>
        <item x="1"/>
        <item t="default"/>
      </items>
    </pivotField>
    <pivotField compact="0" outline="0" showAll="0"/>
    <pivotField name="Months "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name="Years " compact="0" outline="0" showAll="0">
      <items count="6">
        <item sd="0" x="0"/>
        <item sd="0" x="1"/>
        <item sd="0" x="2"/>
        <item sd="0" x="3"/>
        <item sd="0" x="4"/>
        <item t="default"/>
      </items>
    </pivotField>
  </pivotFields>
  <rowFields count="1">
    <field x="14"/>
  </rowFields>
  <rowItems count="12">
    <i>
      <x v="1"/>
    </i>
    <i>
      <x v="2"/>
    </i>
    <i>
      <x v="3"/>
    </i>
    <i>
      <x v="4"/>
    </i>
    <i>
      <x v="5"/>
    </i>
    <i>
      <x v="6"/>
    </i>
    <i>
      <x v="7"/>
    </i>
    <i>
      <x v="8"/>
    </i>
    <i>
      <x v="9"/>
    </i>
    <i>
      <x v="10"/>
    </i>
    <i>
      <x v="11"/>
    </i>
    <i>
      <x v="12"/>
    </i>
  </rowItems>
  <colFields count="1">
    <field x="-2"/>
  </colFields>
  <colItems count="4">
    <i>
      <x/>
    </i>
    <i i="1">
      <x v="1"/>
    </i>
    <i i="2">
      <x v="2"/>
    </i>
    <i i="3">
      <x v="3"/>
    </i>
  </colItems>
  <dataFields count="4">
    <dataField name=" Total Sales" fld="9" baseField="0" baseItem="0" numFmtId="6"/>
    <dataField name="% Total Sales" fld="9" showDataAs="percentOfTotal" baseField="0" baseItem="0" numFmtId="9"/>
    <dataField name="% Operating Profit" fld="10" showDataAs="percentOfTotal" baseField="0" baseItem="0" numFmtId="10"/>
    <dataField name=" Operating Profit" fld="10" baseField="0" baseItem="0" numFmtId="6"/>
  </dataFields>
  <formats count="13">
    <format dxfId="63">
      <pivotArea field="3" type="button" dataOnly="0" labelOnly="1" outline="0"/>
    </format>
    <format dxfId="62">
      <pivotArea dataOnly="0" labelOnly="1" outline="0" axis="axisValues" fieldPosition="0"/>
    </format>
    <format dxfId="61">
      <pivotArea field="3" type="button" dataOnly="0" labelOnly="1" outline="0"/>
    </format>
    <format dxfId="60">
      <pivotArea dataOnly="0" labelOnly="1" outline="0" axis="axisValues" fieldPosition="0"/>
    </format>
    <format dxfId="59">
      <pivotArea field="3" type="button" dataOnly="0" labelOnly="1" outline="0"/>
    </format>
    <format dxfId="58">
      <pivotArea dataOnly="0" labelOnly="1" outline="0" axis="axisValues" fieldPosition="0"/>
    </format>
    <format dxfId="57">
      <pivotArea outline="0" fieldPosition="0">
        <references count="1">
          <reference field="4294967294" count="1">
            <x v="1"/>
          </reference>
        </references>
      </pivotArea>
    </format>
    <format dxfId="56">
      <pivotArea field="14" type="button" dataOnly="0" labelOnly="1" outline="0" axis="axisRow" fieldPosition="0"/>
    </format>
    <format dxfId="55">
      <pivotArea dataOnly="0" labelOnly="1" outline="0" fieldPosition="0">
        <references count="1">
          <reference field="4294967294" count="2">
            <x v="0"/>
            <x v="1"/>
          </reference>
        </references>
      </pivotArea>
    </format>
    <format dxfId="54">
      <pivotArea field="14" type="button" dataOnly="0" labelOnly="1" outline="0" axis="axisRow" fieldPosition="0"/>
    </format>
    <format dxfId="53">
      <pivotArea dataOnly="0" labelOnly="1" outline="0" fieldPosition="0">
        <references count="1">
          <reference field="4294967294" count="2">
            <x v="0"/>
            <x v="1"/>
          </reference>
        </references>
      </pivotArea>
    </format>
    <format dxfId="52">
      <pivotArea outline="0" fieldPosition="0">
        <references count="1">
          <reference field="4294967294" count="1" selected="0">
            <x v="1"/>
          </reference>
        </references>
      </pivotArea>
    </format>
    <format dxfId="51">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92F1E73-F4B6-42F7-90CF-C4AE236C8DBD}" name="KPI top Region"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J7:K8" firstHeaderRow="1"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compact="0" outline="0" showAll="0" measureFilter="1">
      <items count="6">
        <item x="3"/>
        <item x="0"/>
        <item x="1"/>
        <item x="4"/>
        <item x="2"/>
        <item t="default"/>
      </items>
    </pivotField>
    <pivotField compact="0" outline="0" showAll="0"/>
    <pivotField compact="0" outline="0" showAll="0"/>
    <pivotField compact="0" outline="0" showAll="0"/>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items count="4">
        <item x="0"/>
        <item x="2"/>
        <item x="1"/>
        <item t="default"/>
      </items>
    </pivotField>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6">
        <item x="0"/>
        <item x="1"/>
        <item x="2"/>
        <item x="3"/>
        <item x="4"/>
        <item t="default"/>
      </items>
    </pivotField>
  </pivotFields>
  <rowFields count="1">
    <field x="3"/>
  </rowFields>
  <rowItems count="1">
    <i>
      <x v="4"/>
    </i>
  </rowItems>
  <colItems count="1">
    <i/>
  </colItems>
  <dataFields count="1">
    <dataField name=" Total Sales" fld="9" baseField="0" baseItem="0" numFmtId="165"/>
  </dataFields>
  <formats count="7">
    <format dxfId="70">
      <pivotArea field="3" type="button" dataOnly="0" labelOnly="1" outline="0" axis="axisRow" fieldPosition="0"/>
    </format>
    <format dxfId="69">
      <pivotArea dataOnly="0" labelOnly="1" outline="0" axis="axisValues" fieldPosition="0"/>
    </format>
    <format dxfId="68">
      <pivotArea field="3" type="button" dataOnly="0" labelOnly="1" outline="0" axis="axisRow" fieldPosition="0"/>
    </format>
    <format dxfId="67">
      <pivotArea dataOnly="0" labelOnly="1" outline="0" axis="axisValues" fieldPosition="0"/>
    </format>
    <format dxfId="66">
      <pivotArea field="3" type="button" dataOnly="0" labelOnly="1" outline="0" axis="axisRow" fieldPosition="0"/>
    </format>
    <format dxfId="65">
      <pivotArea dataOnly="0" labelOnly="1" outline="0" axis="axisValues" fieldPosition="0"/>
    </format>
    <format dxfId="64">
      <pivotArea outline="0" collapsedLevelsAreSubtotals="1" fieldPosition="0"/>
    </format>
  </formats>
  <pivotTableStyleInfo name="PivotStyleLight16" showRowHeaders="1" showColHeaders="1" showRowStripes="0" showColStripes="0" showLastColumn="1"/>
  <filters count="1">
    <filter fld="3"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7DB84B8-E210-4B94-9029-798FA8FEB7A4}" name="Top profit region" cacheId="0" applyNumberFormats="0" applyBorderFormats="0" applyFontFormats="0" applyPatternFormats="0" applyAlignmentFormats="0" applyWidthHeightFormats="1" dataCaption="Values" updatedVersion="8" minRefreshableVersion="3" preserveFormatting="0" rowGrandTotals="0" colGrandTotals="0" itemPrintTitles="1" createdVersion="8" indent="0" compact="0" compactData="0" multipleFieldFilters="0">
  <location ref="I14:J15" firstHeaderRow="1"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compact="0" outline="0" showAll="0" measureFilter="1"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numFmtId="8" outline="0" showAll="0"/>
    <pivotField compact="0" numFmtId="3" outline="0" showAll="0"/>
    <pivotField compact="0" numFmtId="6" outline="0" showAll="0"/>
    <pivotField dataField="1" compact="0" numFmtId="6" outline="0" showAll="0"/>
    <pivotField compact="0" numFmtId="9" outline="0" showAll="0"/>
    <pivotField compact="0" outline="0" showAll="0">
      <items count="4">
        <item x="0"/>
        <item x="2"/>
        <item x="1"/>
        <item t="default"/>
      </items>
    </pivotField>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6">
        <item x="0"/>
        <item x="1"/>
        <item x="2"/>
        <item x="3"/>
        <item x="4"/>
        <item t="default"/>
      </items>
    </pivotField>
  </pivotFields>
  <rowFields count="1">
    <field x="3"/>
  </rowFields>
  <rowItems count="1">
    <i>
      <x v="4"/>
    </i>
  </rowItems>
  <colItems count="1">
    <i/>
  </colItems>
  <dataFields count="1">
    <dataField name=" Operating Profit" fld="10" baseField="0" baseItem="0" numFmtId="6"/>
  </dataFields>
  <pivotTableStyleInfo name="PivotStyleLight16" showRowHeaders="1" showColHeaders="1" showRowStripes="0" showColStripes="0" showLastColumn="1"/>
  <filters count="1">
    <filter fld="3" type="count" evalOrder="-1" id="7"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C0A4FAA-30E6-4CEE-A4AD-207EB9D7F62B}" name="Top profit Cit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U14:V15" firstHeaderRow="1"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x="3"/>
        <item x="0"/>
        <item x="1"/>
        <item x="4"/>
        <item x="2"/>
        <item t="default"/>
      </items>
    </pivotField>
    <pivotField compact="0" outline="0"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compact="0" outline="0"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compact="0" outline="0" showAll="0"/>
    <pivotField compact="0" numFmtId="8" outline="0" showAll="0"/>
    <pivotField compact="0" numFmtId="3" outline="0" showAll="0"/>
    <pivotField compact="0" numFmtId="6" outline="0" showAll="0"/>
    <pivotField dataField="1" compact="0" numFmtId="6" outline="0" showAll="0"/>
    <pivotField compact="0" numFmtId="9" outline="0" showAll="0"/>
    <pivotField compact="0" outline="0" showAll="0">
      <items count="4">
        <item x="0"/>
        <item x="2"/>
        <item x="1"/>
        <item t="default"/>
      </items>
    </pivotField>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6">
        <item x="0"/>
        <item x="1"/>
        <item x="2"/>
        <item x="3"/>
        <item x="4"/>
        <item t="default"/>
      </items>
    </pivotField>
  </pivotFields>
  <rowFields count="1">
    <field x="5"/>
  </rowFields>
  <rowItems count="1">
    <i>
      <x v="10"/>
    </i>
  </rowItems>
  <colItems count="1">
    <i/>
  </colItems>
  <dataFields count="1">
    <dataField name=" Operating Profit" fld="10" baseField="0" baseItem="0" numFmtId="6"/>
  </dataFields>
  <formats count="12">
    <format dxfId="82">
      <pivotArea field="3" type="button" dataOnly="0" labelOnly="1" outline="0"/>
    </format>
    <format dxfId="81">
      <pivotArea dataOnly="0" labelOnly="1" outline="0" axis="axisValues" fieldPosition="0"/>
    </format>
    <format dxfId="80">
      <pivotArea field="3" type="button" dataOnly="0" labelOnly="1" outline="0"/>
    </format>
    <format dxfId="79">
      <pivotArea dataOnly="0" labelOnly="1" outline="0" axis="axisValues" fieldPosition="0"/>
    </format>
    <format dxfId="78">
      <pivotArea field="3" type="button" dataOnly="0" labelOnly="1" outline="0"/>
    </format>
    <format dxfId="77">
      <pivotArea dataOnly="0" labelOnly="1" outline="0" axis="axisValues" fieldPosition="0"/>
    </format>
    <format dxfId="76">
      <pivotArea field="4" type="button" dataOnly="0" labelOnly="1" outline="0"/>
    </format>
    <format dxfId="75">
      <pivotArea field="4" type="button" dataOnly="0" labelOnly="1" outline="0"/>
    </format>
    <format dxfId="74">
      <pivotArea field="4" type="button" dataOnly="0" labelOnly="1" outline="0"/>
    </format>
    <format dxfId="73">
      <pivotArea field="5" type="button" dataOnly="0" labelOnly="1" outline="0" axis="axisRow" fieldPosition="0"/>
    </format>
    <format dxfId="72">
      <pivotArea field="5" type="button" dataOnly="0" labelOnly="1" outline="0" axis="axisRow" fieldPosition="0"/>
    </format>
    <format dxfId="71">
      <pivotArea field="5" type="button" dataOnly="0" labelOnly="1" outline="0" axis="axisRow" fieldPosition="0"/>
    </format>
  </formats>
  <pivotTableStyleInfo name="PivotStyleLight16" showRowHeaders="1" showColHeaders="1" showRowStripes="0" showColStripes="0" showLastColumn="1"/>
  <filters count="1">
    <filter fld="5" type="count" evalOrder="-1" id="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6367FF9-ECA7-4E2A-BD00-73578912A064}" name="SalesbyState"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chartFormat="1">
  <location ref="AT9:AV19" firstHeaderRow="0"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pivotField axis="axisRow" compact="0" outline="0" showAll="0" measureFilter="1">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compact="0" outline="0" showAll="0"/>
    <pivotField compact="0" outline="0" showAll="0">
      <items count="7">
        <item x="4"/>
        <item x="1"/>
        <item x="0"/>
        <item x="5"/>
        <item x="3"/>
        <item x="2"/>
        <item t="default"/>
      </items>
    </pivotField>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items count="4">
        <item x="0"/>
        <item x="2"/>
        <item x="1"/>
        <item t="default"/>
      </items>
    </pivotField>
    <pivotField compact="0" outline="0" showAll="0"/>
    <pivotField compact="0" outline="0" showAll="0" defaultSubtotal="0"/>
    <pivotField compact="0" outline="0" showAll="0" defaultSubtotal="0"/>
    <pivotField compact="0" outline="0" showAll="0" defaultSubtotal="0">
      <items count="5">
        <item x="0"/>
        <item x="1"/>
        <item x="2"/>
        <item x="3"/>
        <item x="4"/>
      </items>
    </pivotField>
  </pivotFields>
  <rowFields count="1">
    <field x="4"/>
  </rowFields>
  <rowItems count="10">
    <i>
      <x v="4"/>
    </i>
    <i>
      <x v="8"/>
    </i>
    <i>
      <x v="10"/>
    </i>
    <i>
      <x v="17"/>
    </i>
    <i>
      <x v="31"/>
    </i>
    <i>
      <x v="32"/>
    </i>
    <i>
      <x v="39"/>
    </i>
    <i>
      <x v="42"/>
    </i>
    <i>
      <x v="45"/>
    </i>
    <i>
      <x v="46"/>
    </i>
  </rowItems>
  <colFields count="1">
    <field x="-2"/>
  </colFields>
  <colItems count="2">
    <i>
      <x/>
    </i>
    <i i="1">
      <x v="1"/>
    </i>
  </colItems>
  <dataFields count="2">
    <dataField name=" Total Sales" fld="9" baseField="0" baseItem="0" numFmtId="6"/>
    <dataField name="% Total Sales" fld="9" showDataAs="percentOfTotal" baseField="0" baseItem="0" numFmtId="10"/>
  </dataField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DCE2150-CFDE-4954-BFFF-BE1C3D95223B}" name="SalesbyCity"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chartFormat="1">
  <location ref="BD9:BF19" firstHeaderRow="0"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pivotField compact="0" outline="0" showAll="0" measureFilter="1"/>
    <pivotField axis="axisRow" compact="0" outline="0"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compact="0" outline="0" showAll="0">
      <items count="7">
        <item x="4"/>
        <item x="1"/>
        <item x="0"/>
        <item x="5"/>
        <item x="3"/>
        <item x="2"/>
        <item t="default"/>
      </items>
    </pivotField>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items count="4">
        <item x="0"/>
        <item x="2"/>
        <item x="1"/>
        <item t="default"/>
      </items>
    </pivotField>
    <pivotField compact="0" outline="0" showAll="0"/>
    <pivotField compact="0" outline="0" showAll="0" defaultSubtotal="0"/>
    <pivotField compact="0" outline="0" showAll="0" defaultSubtotal="0"/>
    <pivotField compact="0" outline="0" showAll="0" defaultSubtotal="0">
      <items count="5">
        <item x="0"/>
        <item x="1"/>
        <item x="2"/>
        <item x="3"/>
        <item x="4"/>
      </items>
    </pivotField>
  </pivotFields>
  <rowFields count="1">
    <field x="5"/>
  </rowFields>
  <rowItems count="10">
    <i>
      <x v="10"/>
    </i>
    <i>
      <x v="35"/>
    </i>
    <i>
      <x v="46"/>
    </i>
    <i>
      <x v="31"/>
    </i>
    <i>
      <x v="42"/>
    </i>
    <i>
      <x v="39"/>
    </i>
    <i>
      <x v="47"/>
    </i>
    <i>
      <x v="28"/>
    </i>
    <i>
      <x v="22"/>
    </i>
    <i>
      <x/>
    </i>
  </rowItems>
  <colFields count="1">
    <field x="-2"/>
  </colFields>
  <colItems count="2">
    <i>
      <x/>
    </i>
    <i i="1">
      <x v="1"/>
    </i>
  </colItems>
  <dataFields count="2">
    <dataField name=" Total Sales" fld="9" baseField="0" baseItem="0" numFmtId="6"/>
    <dataField name="% Total Sales" fld="9" showDataAs="percentOfTotal" baseField="0" baseItem="0" numFmtId="10"/>
  </dataFields>
  <pivotTableStyleInfo name="PivotStyleLight16" showRowHeaders="1" showColHeaders="1" showRowStripes="0" showColStripes="0" showLastColumn="1"/>
  <filters count="2">
    <filter fld="4" type="count" evalOrder="-1" id="1" iMeasureFld="0">
      <autoFilter ref="A1">
        <filterColumn colId="0">
          <top10 val="10" filterVal="10"/>
        </filterColumn>
      </autoFilter>
    </filter>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5C0AB07-E153-4891-B82F-57F51F940FB7}" name="KPI top Stat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P7:Q8" firstHeaderRow="1"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measureFilter="1">
      <items count="6">
        <item x="3"/>
        <item x="0"/>
        <item x="1"/>
        <item x="4"/>
        <item x="2"/>
        <item t="default"/>
      </items>
    </pivotField>
    <pivotField axis="axisRow" compact="0" outline="0"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items count="4">
        <item x="0"/>
        <item x="2"/>
        <item x="1"/>
        <item t="default"/>
      </items>
    </pivotField>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6">
        <item x="0"/>
        <item x="1"/>
        <item x="2"/>
        <item x="3"/>
        <item x="4"/>
        <item t="default"/>
      </items>
    </pivotField>
  </pivotFields>
  <rowFields count="1">
    <field x="4"/>
  </rowFields>
  <rowItems count="1">
    <i>
      <x v="31"/>
    </i>
  </rowItems>
  <colItems count="1">
    <i/>
  </colItems>
  <dataFields count="1">
    <dataField name=" Total Sales" fld="9" baseField="0" baseItem="0" numFmtId="165"/>
  </dataFields>
  <formats count="10">
    <format dxfId="92">
      <pivotArea field="3" type="button" dataOnly="0" labelOnly="1" outline="0"/>
    </format>
    <format dxfId="91">
      <pivotArea dataOnly="0" labelOnly="1" outline="0" axis="axisValues" fieldPosition="0"/>
    </format>
    <format dxfId="90">
      <pivotArea field="3" type="button" dataOnly="0" labelOnly="1" outline="0"/>
    </format>
    <format dxfId="89">
      <pivotArea dataOnly="0" labelOnly="1" outline="0" axis="axisValues" fieldPosition="0"/>
    </format>
    <format dxfId="88">
      <pivotArea field="3" type="button" dataOnly="0" labelOnly="1" outline="0"/>
    </format>
    <format dxfId="87">
      <pivotArea dataOnly="0" labelOnly="1" outline="0" axis="axisValues" fieldPosition="0"/>
    </format>
    <format dxfId="86">
      <pivotArea field="4" type="button" dataOnly="0" labelOnly="1" outline="0" axis="axisRow" fieldPosition="0"/>
    </format>
    <format dxfId="85">
      <pivotArea field="4" type="button" dataOnly="0" labelOnly="1" outline="0" axis="axisRow" fieldPosition="0"/>
    </format>
    <format dxfId="84">
      <pivotArea field="4" type="button" dataOnly="0" labelOnly="1" outline="0" axis="axisRow" fieldPosition="0"/>
    </format>
    <format dxfId="83">
      <pivotArea outline="0" collapsedLevelsAreSubtotals="1" fieldPosition="0"/>
    </format>
  </formats>
  <pivotTableStyleInfo name="PivotStyleLight16" showRowHeaders="1" showColHeaders="1" showRowStripes="0" showColStripes="0" showLastColumn="1"/>
  <filters count="2">
    <filter fld="3" type="count" evalOrder="-1" id="1" iMeasureFld="0">
      <autoFilter ref="A1">
        <filterColumn colId="0">
          <top10 val="1" filterVal="1"/>
        </filterColumn>
      </autoFilter>
    </filter>
    <filter fld="4"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D1D5312-E49E-427B-A37A-D764C608E031}" name="SalesByRegion" cacheId="0" applyNumberFormats="0" applyBorderFormats="0" applyFontFormats="0" applyPatternFormats="0" applyAlignmentFormats="0" applyWidthHeightFormats="1" dataCaption="Values" missingCaption="0" updatedVersion="8" minRefreshableVersion="3" rowGrandTotals="0" colGrandTotals="0" itemPrintTitles="1" createdVersion="8" indent="0" compact="0" compactData="0" multipleFieldFilters="0" chartFormat="1">
  <location ref="AN9:AP14" firstHeaderRow="0" firstDataRow="1" firstDataCol="1"/>
  <pivotFields count="17">
    <pivotField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compact="0" outline="0"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compact="0" outline="0" showAll="0" measureFilter="1"/>
    <pivotField compact="0" outline="0" showAll="0"/>
    <pivotField compact="0" outline="0" showAll="0">
      <items count="7">
        <item x="4"/>
        <item x="1"/>
        <item x="0"/>
        <item x="5"/>
        <item x="3"/>
        <item x="2"/>
        <item t="default"/>
      </items>
    </pivotField>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items count="4">
        <item x="0"/>
        <item x="2"/>
        <item x="1"/>
        <item t="default"/>
      </items>
    </pivotField>
    <pivotField compact="0" outline="0" showAll="0"/>
    <pivotField compact="0" outline="0" showAll="0" defaultSubtotal="0"/>
    <pivotField compact="0" outline="0" showAll="0" defaultSubtotal="0"/>
    <pivotField compact="0" outline="0" showAll="0" defaultSubtotal="0">
      <items count="5">
        <item x="0"/>
        <item x="1"/>
        <item x="2"/>
        <item x="3"/>
        <item x="4"/>
      </items>
    </pivotField>
  </pivotFields>
  <rowFields count="1">
    <field x="3"/>
  </rowFields>
  <rowItems count="5">
    <i>
      <x v="4"/>
    </i>
    <i>
      <x v="1"/>
    </i>
    <i>
      <x v="3"/>
    </i>
    <i>
      <x v="2"/>
    </i>
    <i>
      <x/>
    </i>
  </rowItems>
  <colFields count="1">
    <field x="-2"/>
  </colFields>
  <colItems count="2">
    <i>
      <x/>
    </i>
    <i i="1">
      <x v="1"/>
    </i>
  </colItems>
  <dataFields count="2">
    <dataField name=" Total Sales" fld="9" baseField="0" baseItem="0" numFmtId="6"/>
    <dataField name="% Total Sales" fld="9" showDataAs="percentOfTotal" baseField="0" baseItem="0" numFmtId="10"/>
  </dataField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22FED0BC-FD31-4C57-A000-96D686DD0AC4}" sourceName="Retailer">
  <pivotTables>
    <pivotTable tabId="4" name="Sales by Product"/>
    <pivotTable tabId="4" name="Profit by Product"/>
    <pivotTable tabId="4" name="Sales&amp;Profit Qtr"/>
    <pivotTable tabId="4" name="ProfitMargin byMonth"/>
    <pivotTable tabId="4" name="PY and CY"/>
    <pivotTable tabId="4" name="Revenue"/>
    <pivotTable tabId="4" name="Total Profit"/>
    <pivotTable tabId="4" name="Total Unit Sold"/>
  </pivotTables>
  <data>
    <tabular pivotCacheId="3568423">
      <items count="6">
        <i x="5" s="1"/>
        <i x="0" s="1"/>
        <i x="4" s="1"/>
        <i x="2" s="1"/>
        <i x="1"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DBE7DA97-3044-4A18-A4CC-7907AC7E05A2}" sourceName="Sales Method">
  <pivotTables>
    <pivotTable tabId="4" name="Sales by Product"/>
    <pivotTable tabId="4" name="Profit by Product"/>
    <pivotTable tabId="4" name="Sales&amp;Profit Qtr"/>
    <pivotTable tabId="4" name="ProfitMargin byMonth"/>
    <pivotTable tabId="4" name="PY and CY"/>
    <pivotTable tabId="4" name="Revenue"/>
    <pivotTable tabId="4" name="Total Profit"/>
    <pivotTable tabId="4" name="Total Unit Sold"/>
  </pivotTables>
  <data>
    <tabular pivotCacheId="3568423">
      <items count="3">
        <i x="0" s="1"/>
        <i x="2" s="1"/>
        <i x="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1" xr10:uid="{8F549E49-2563-40BA-95B3-76386AB6BF56}" sourceName="Retailer">
  <pivotTables>
    <pivotTable tabId="2" name="Sales&amp;Profit Monthly"/>
    <pivotTable tabId="2" name="KPI top City"/>
    <pivotTable tabId="2" name="KPI top Region"/>
    <pivotTable tabId="2" name="KPI top State"/>
    <pivotTable tabId="2" name="Sales&amp;Profit Yearly"/>
    <pivotTable tabId="2" name="SalesbyCity"/>
    <pivotTable tabId="2" name="SalesByRegion"/>
    <pivotTable tabId="2" name="SalesbyState"/>
    <pivotTable tabId="2" name="Top profit City"/>
    <pivotTable tabId="2" name="Top profit region"/>
    <pivotTable tabId="2" name="Top profit State"/>
  </pivotTables>
  <data>
    <tabular pivotCacheId="3568423">
      <items count="6">
        <i x="5" s="1"/>
        <i x="0" s="1"/>
        <i x="4" s="1"/>
        <i x="2" s="1"/>
        <i x="1" s="1"/>
        <i x="3"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1" xr10:uid="{79050515-42C5-413F-8F75-B5CF995C7AC8}" sourceName="Sales Method">
  <pivotTables>
    <pivotTable tabId="2" name="Sales&amp;Profit Monthly"/>
    <pivotTable tabId="2" name="KPI top City"/>
    <pivotTable tabId="2" name="KPI top Region"/>
    <pivotTable tabId="2" name="KPI top State"/>
    <pivotTable tabId="2" name="Sales&amp;Profit Yearly"/>
    <pivotTable tabId="2" name="SalesbyCity"/>
    <pivotTable tabId="2" name="SalesByRegion"/>
    <pivotTable tabId="2" name="SalesbyState"/>
    <pivotTable tabId="2" name="Top profit City"/>
    <pivotTable tabId="2" name="Top profit region"/>
    <pivotTable tabId="2" name="Top profit State"/>
  </pivotTables>
  <data>
    <tabular pivotCacheId="3568423">
      <items count="3">
        <i x="0" s="1"/>
        <i x="2" s="1"/>
        <i x="1"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9CE6B6F0-461A-4CDF-A3B4-CB775739E6E3}" sourceName="Years (Invoice Date)">
  <pivotTables>
    <pivotTable tabId="4" name="Sales by Product"/>
    <pivotTable tabId="4" name="Profit by Product"/>
    <pivotTable tabId="4" name="ProfitMargin byMonth"/>
    <pivotTable tabId="4" name="Sales&amp;Profit Qtr"/>
  </pivotTables>
  <data>
    <tabular pivotCacheId="356842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1" xr10:uid="{4459E966-533A-4AD0-9B2D-9B92C5D45FF4}" cache="Slicer_Retailer" caption="Retailer" columnCount="2" showCaption="0" rowHeight="241300"/>
  <slicer name="Sales Method 2" xr10:uid="{5DB8E4E7-F20F-4892-8777-29B68ED5A02D}" cache="Slicer_Sales_Method" caption="Sales Method" showCaption="0" rowHeight="241300"/>
  <slicer name="Years " xr10:uid="{BBBF9876-1A5C-41E1-8C90-8D4EFF41205D}" cache="Slicer_Years__Invoice_Date" caption="Years " showCaption="0" rowHeight="36576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9912AA0F-8215-49E5-9008-75A6686589A1}" cache="Slicer_Retailer1" caption="Retailer" columnCount="2" showCaption="0" rowHeight="241300"/>
  <slicer name="Sales Method" xr10:uid="{5D622434-0EBA-459F-9A39-3049A0AF04D3}" cache="Slicer_Sales_Method1" caption="Sales Method" showCaption="0"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5518E4-FF9F-41A1-AFBC-40BB32093348}" name="Table1" displayName="Table1" ref="B5:N9653" totalsRowShown="0" headerRowDxfId="16" dataDxfId="15">
  <autoFilter ref="B5:N9653" xr:uid="{635518E4-FF9F-41A1-AFBC-40BB32093348}"/>
  <tableColumns count="13">
    <tableColumn id="1" xr3:uid="{B0095117-6328-4CD4-879D-60ABB5ABF17B}" name="Retailer" dataDxfId="14"/>
    <tableColumn id="2" xr3:uid="{BD48E0E4-47A7-49D7-871D-6A99F19E51B1}" name="Retailer ID" dataDxfId="13"/>
    <tableColumn id="3" xr3:uid="{66A71DE4-DF03-46A5-B637-4FACCE3445EA}" name="Invoice Date" dataDxfId="12"/>
    <tableColumn id="4" xr3:uid="{76590575-D82B-4AC8-AB17-68EEBFECF896}" name="Region" dataDxfId="11"/>
    <tableColumn id="5" xr3:uid="{235A61A2-D021-42AA-9B52-1F6FA559991F}" name="State" dataDxfId="10"/>
    <tableColumn id="6" xr3:uid="{0CBF1613-5478-4D89-AFAB-12C4C0ED6493}" name="City" dataDxfId="9"/>
    <tableColumn id="7" xr3:uid="{1E544803-DEFD-40BD-813F-5FE7DC1FDFB2}" name="Product" dataDxfId="8"/>
    <tableColumn id="8" xr3:uid="{773DB308-E17D-4BD8-994D-FE4980095F7C}" name="Price per Unit" dataDxfId="7"/>
    <tableColumn id="9" xr3:uid="{BACB0159-572A-4732-8348-8B0D8CF02279}" name="Units Sold" dataDxfId="6"/>
    <tableColumn id="10" xr3:uid="{5504F567-9782-49EF-BF54-E3EE688284F5}" name="Total Sales" dataDxfId="5"/>
    <tableColumn id="11" xr3:uid="{857CC334-6B7F-40D2-B705-82462FC87BAE}" name="Operating Profit" dataDxfId="4"/>
    <tableColumn id="12" xr3:uid="{1D4A8E64-FBC4-431F-B9CA-EB260AECBA1F}" name="Operating Margin" dataDxfId="3"/>
    <tableColumn id="13" xr3:uid="{37C665BC-C35F-4DDA-880C-DBEDB6545E62}" name="Sales Method" dataDxfId="2"/>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ctrlProp" Target="../ctrlProps/ctrlProp1.xml"/><Relationship Id="rId7" Type="http://schemas.openxmlformats.org/officeDocument/2006/relationships/ctrlProp" Target="../ctrlProps/ctrlProp5.xml"/><Relationship Id="rId2" Type="http://schemas.openxmlformats.org/officeDocument/2006/relationships/vmlDrawing" Target="../drawings/vmlDrawing1.vml"/><Relationship Id="rId1" Type="http://schemas.openxmlformats.org/officeDocument/2006/relationships/drawing" Target="../drawings/drawing2.xml"/><Relationship Id="rId6" Type="http://schemas.openxmlformats.org/officeDocument/2006/relationships/ctrlProp" Target="../ctrlProps/ctrlProp4.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ctrlProp" Target="../ctrlProps/ctrlProp6.xml"/><Relationship Id="rId7" Type="http://schemas.openxmlformats.org/officeDocument/2006/relationships/ctrlProp" Target="../ctrlProps/ctrlProp10.xml"/><Relationship Id="rId2" Type="http://schemas.openxmlformats.org/officeDocument/2006/relationships/vmlDrawing" Target="../drawings/vmlDrawing2.vml"/><Relationship Id="rId1" Type="http://schemas.openxmlformats.org/officeDocument/2006/relationships/drawing" Target="../drawings/drawing3.xml"/><Relationship Id="rId6" Type="http://schemas.openxmlformats.org/officeDocument/2006/relationships/ctrlProp" Target="../ctrlProps/ctrlProp9.xml"/><Relationship Id="rId5" Type="http://schemas.openxmlformats.org/officeDocument/2006/relationships/ctrlProp" Target="../ctrlProps/ctrlProp8.xml"/><Relationship Id="rId4" Type="http://schemas.openxmlformats.org/officeDocument/2006/relationships/ctrlProp" Target="../ctrlProps/ctrlProp7.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drawing" Target="../drawings/drawing5.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rinterSettings" Target="../printerSettings/printerSettings1.bin"/><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6E4A2-A62B-4867-8CEA-9BCCA9057AD3}">
  <dimension ref="A1:C1"/>
  <sheetViews>
    <sheetView showGridLines="0" tabSelected="1" workbookViewId="0">
      <selection activeCell="T3" sqref="T3"/>
    </sheetView>
  </sheetViews>
  <sheetFormatPr defaultRowHeight="15"/>
  <cols>
    <col min="1" max="3" width="9.140625" style="3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EEEE5-2EF0-491F-96B6-507286BC5768}">
  <sheetPr codeName="Sheet1"/>
  <dimension ref="A1:U1"/>
  <sheetViews>
    <sheetView showGridLines="0" showRowColHeaders="0" zoomScale="62" zoomScaleNormal="62" workbookViewId="0"/>
  </sheetViews>
  <sheetFormatPr defaultRowHeight="15"/>
  <cols>
    <col min="1" max="3" width="9.140625" style="35"/>
    <col min="4" max="21" width="9.140625" style="34"/>
  </cols>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5121" r:id="rId3" name="Option Button 1">
              <controlPr defaultSize="0" autoFill="0" autoLine="0" autoPict="0">
                <anchor moveWithCells="1">
                  <from>
                    <xdr:col>4</xdr:col>
                    <xdr:colOff>390525</xdr:colOff>
                    <xdr:row>3</xdr:row>
                    <xdr:rowOff>152400</xdr:rowOff>
                  </from>
                  <to>
                    <xdr:col>5</xdr:col>
                    <xdr:colOff>19050</xdr:colOff>
                    <xdr:row>4</xdr:row>
                    <xdr:rowOff>171450</xdr:rowOff>
                  </to>
                </anchor>
              </controlPr>
            </control>
          </mc:Choice>
        </mc:AlternateContent>
        <mc:AlternateContent xmlns:mc="http://schemas.openxmlformats.org/markup-compatibility/2006">
          <mc:Choice Requires="x14">
            <control shapeId="5122" r:id="rId4" name="Option Button 2">
              <controlPr defaultSize="0" autoFill="0" autoLine="0" autoPict="0">
                <anchor moveWithCells="1">
                  <from>
                    <xdr:col>6</xdr:col>
                    <xdr:colOff>266700</xdr:colOff>
                    <xdr:row>3</xdr:row>
                    <xdr:rowOff>152400</xdr:rowOff>
                  </from>
                  <to>
                    <xdr:col>6</xdr:col>
                    <xdr:colOff>504825</xdr:colOff>
                    <xdr:row>4</xdr:row>
                    <xdr:rowOff>171450</xdr:rowOff>
                  </to>
                </anchor>
              </controlPr>
            </control>
          </mc:Choice>
        </mc:AlternateContent>
        <mc:AlternateContent xmlns:mc="http://schemas.openxmlformats.org/markup-compatibility/2006">
          <mc:Choice Requires="x14">
            <control shapeId="3" r:id="rId5" name="Option Button 3">
              <controlPr defaultSize="0" autoFill="0" autoLine="0" autoPict="0">
                <anchor moveWithCells="1">
                  <from>
                    <xdr:col>3</xdr:col>
                    <xdr:colOff>428625</xdr:colOff>
                    <xdr:row>2</xdr:row>
                    <xdr:rowOff>38100</xdr:rowOff>
                  </from>
                  <to>
                    <xdr:col>4</xdr:col>
                    <xdr:colOff>66675</xdr:colOff>
                    <xdr:row>3</xdr:row>
                    <xdr:rowOff>123825</xdr:rowOff>
                  </to>
                </anchor>
              </controlPr>
            </control>
          </mc:Choice>
        </mc:AlternateContent>
        <mc:AlternateContent xmlns:mc="http://schemas.openxmlformats.org/markup-compatibility/2006">
          <mc:Choice Requires="x14">
            <control shapeId="5124" r:id="rId6" name="Option Button 4">
              <controlPr defaultSize="0" autoFill="0" autoLine="0" autoPict="0">
                <anchor moveWithCells="1">
                  <from>
                    <xdr:col>6</xdr:col>
                    <xdr:colOff>466725</xdr:colOff>
                    <xdr:row>2</xdr:row>
                    <xdr:rowOff>38100</xdr:rowOff>
                  </from>
                  <to>
                    <xdr:col>7</xdr:col>
                    <xdr:colOff>104775</xdr:colOff>
                    <xdr:row>3</xdr:row>
                    <xdr:rowOff>123825</xdr:rowOff>
                  </to>
                </anchor>
              </controlPr>
            </control>
          </mc:Choice>
        </mc:AlternateContent>
        <mc:AlternateContent xmlns:mc="http://schemas.openxmlformats.org/markup-compatibility/2006">
          <mc:Choice Requires="x14">
            <control shapeId="5125" r:id="rId7" name="Group Box 5">
              <controlPr defaultSize="0" autoFill="0" autoPict="0">
                <anchor moveWithCells="1">
                  <from>
                    <xdr:col>3</xdr:col>
                    <xdr:colOff>142875</xdr:colOff>
                    <xdr:row>2</xdr:row>
                    <xdr:rowOff>38100</xdr:rowOff>
                  </from>
                  <to>
                    <xdr:col>7</xdr:col>
                    <xdr:colOff>571500</xdr:colOff>
                    <xdr:row>3</xdr:row>
                    <xdr:rowOff>161925</xdr:rowOff>
                  </to>
                </anchor>
              </controlPr>
            </control>
          </mc:Choice>
        </mc:AlternateContent>
      </controls>
    </mc:Choice>
  </mc:AlternateContent>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86430-26B5-4A1E-8D2F-F2316AA1EDC7}">
  <sheetPr codeName="Sheet1"/>
  <dimension ref="A1:X1"/>
  <sheetViews>
    <sheetView showGridLines="0" showRowColHeaders="0" zoomScale="62" zoomScaleNormal="62" workbookViewId="0"/>
  </sheetViews>
  <sheetFormatPr defaultRowHeight="15"/>
  <cols>
    <col min="1" max="3" width="9.140625" style="35"/>
    <col min="4" max="24" width="9.140625" style="34"/>
  </cols>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5" r:id="rId3" name="Option Button 1">
              <controlPr defaultSize="0" autoFill="0" autoLine="0" autoPict="0">
                <anchor moveWithCells="1">
                  <from>
                    <xdr:col>4</xdr:col>
                    <xdr:colOff>390525</xdr:colOff>
                    <xdr:row>3</xdr:row>
                    <xdr:rowOff>152400</xdr:rowOff>
                  </from>
                  <to>
                    <xdr:col>5</xdr:col>
                    <xdr:colOff>19050</xdr:colOff>
                    <xdr:row>4</xdr:row>
                    <xdr:rowOff>171450</xdr:rowOff>
                  </to>
                </anchor>
              </controlPr>
            </control>
          </mc:Choice>
        </mc:AlternateContent>
        <mc:AlternateContent xmlns:mc="http://schemas.openxmlformats.org/markup-compatibility/2006">
          <mc:Choice Requires="x14">
            <control shapeId="1026" r:id="rId4" name="Option Button 2">
              <controlPr defaultSize="0" autoFill="0" autoLine="0" autoPict="0">
                <anchor moveWithCells="1">
                  <from>
                    <xdr:col>5</xdr:col>
                    <xdr:colOff>219075</xdr:colOff>
                    <xdr:row>3</xdr:row>
                    <xdr:rowOff>152400</xdr:rowOff>
                  </from>
                  <to>
                    <xdr:col>5</xdr:col>
                    <xdr:colOff>457200</xdr:colOff>
                    <xdr:row>4</xdr:row>
                    <xdr:rowOff>171450</xdr:rowOff>
                  </to>
                </anchor>
              </controlPr>
            </control>
          </mc:Choice>
        </mc:AlternateContent>
        <mc:AlternateContent xmlns:mc="http://schemas.openxmlformats.org/markup-compatibility/2006">
          <mc:Choice Requires="x14">
            <control shapeId="1027" r:id="rId5" name="Option Button 3">
              <controlPr defaultSize="0" autoFill="0" autoLine="0" autoPict="0">
                <anchor moveWithCells="1">
                  <from>
                    <xdr:col>3</xdr:col>
                    <xdr:colOff>428625</xdr:colOff>
                    <xdr:row>2</xdr:row>
                    <xdr:rowOff>38100</xdr:rowOff>
                  </from>
                  <to>
                    <xdr:col>4</xdr:col>
                    <xdr:colOff>66675</xdr:colOff>
                    <xdr:row>3</xdr:row>
                    <xdr:rowOff>123825</xdr:rowOff>
                  </to>
                </anchor>
              </controlPr>
            </control>
          </mc:Choice>
        </mc:AlternateContent>
        <mc:AlternateContent xmlns:mc="http://schemas.openxmlformats.org/markup-compatibility/2006">
          <mc:Choice Requires="x14">
            <control shapeId="1028" r:id="rId6" name="Option Button 4">
              <controlPr defaultSize="0" autoFill="0" autoLine="0" autoPict="0">
                <anchor moveWithCells="1">
                  <from>
                    <xdr:col>5</xdr:col>
                    <xdr:colOff>419100</xdr:colOff>
                    <xdr:row>2</xdr:row>
                    <xdr:rowOff>38100</xdr:rowOff>
                  </from>
                  <to>
                    <xdr:col>6</xdr:col>
                    <xdr:colOff>57150</xdr:colOff>
                    <xdr:row>3</xdr:row>
                    <xdr:rowOff>123825</xdr:rowOff>
                  </to>
                </anchor>
              </controlPr>
            </control>
          </mc:Choice>
        </mc:AlternateContent>
        <mc:AlternateContent xmlns:mc="http://schemas.openxmlformats.org/markup-compatibility/2006">
          <mc:Choice Requires="x14">
            <control shapeId="1032" r:id="rId7" name="Group Box 8">
              <controlPr defaultSize="0" autoFill="0" autoPict="0">
                <anchor moveWithCells="1">
                  <from>
                    <xdr:col>3</xdr:col>
                    <xdr:colOff>133350</xdr:colOff>
                    <xdr:row>2</xdr:row>
                    <xdr:rowOff>9525</xdr:rowOff>
                  </from>
                  <to>
                    <xdr:col>6</xdr:col>
                    <xdr:colOff>438150</xdr:colOff>
                    <xdr:row>3</xdr:row>
                    <xdr:rowOff>133350</xdr:rowOff>
                  </to>
                </anchor>
              </controlPr>
            </control>
          </mc:Choice>
        </mc:AlternateContent>
      </controls>
    </mc:Choice>
  </mc:AlternateContent>
  <extLst>
    <ext xmlns:x14="http://schemas.microsoft.com/office/spreadsheetml/2009/9/main" uri="{A8765BA9-456A-4dab-B4F3-ACF838C121DE}">
      <x14:slicerList>
        <x14:slicer r:id="rId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5EF9D-1956-45F2-A2D3-28E04F2C808F}">
  <dimension ref="A3:AT51"/>
  <sheetViews>
    <sheetView workbookViewId="0"/>
  </sheetViews>
  <sheetFormatPr defaultRowHeight="15"/>
  <cols>
    <col min="1" max="2" width="9.140625" style="35"/>
    <col min="3" max="3" width="11.7109375" style="35" customWidth="1"/>
    <col min="5" max="5" width="11.7109375" bestFit="1" customWidth="1"/>
    <col min="6" max="7" width="11.7109375" style="53" customWidth="1"/>
    <col min="8" max="8" width="9.140625" style="53"/>
    <col min="10" max="10" width="26.140625" bestFit="1" customWidth="1"/>
    <col min="11" max="11" width="11.85546875" bestFit="1" customWidth="1"/>
    <col min="12" max="12" width="12.42578125" bestFit="1" customWidth="1"/>
    <col min="13" max="13" width="26.140625" bestFit="1" customWidth="1"/>
    <col min="14" max="14" width="15.85546875" bestFit="1" customWidth="1"/>
    <col min="15" max="15" width="17.5703125" bestFit="1" customWidth="1"/>
    <col min="16" max="16" width="14" bestFit="1" customWidth="1"/>
    <col min="17" max="17" width="11.85546875" bestFit="1" customWidth="1"/>
    <col min="18" max="18" width="12.42578125" bestFit="1" customWidth="1"/>
    <col min="19" max="19" width="23.5703125" bestFit="1" customWidth="1"/>
    <col min="20" max="20" width="11.42578125" bestFit="1" customWidth="1"/>
    <col min="21" max="21" width="12.85546875" bestFit="1" customWidth="1"/>
    <col min="22" max="22" width="15.85546875" bestFit="1" customWidth="1"/>
    <col min="23" max="23" width="12.42578125" bestFit="1" customWidth="1"/>
    <col min="24" max="24" width="17.5703125" bestFit="1" customWidth="1"/>
    <col min="25" max="25" width="19" bestFit="1" customWidth="1"/>
    <col min="26" max="26" width="12.7109375" bestFit="1" customWidth="1"/>
    <col min="27" max="27" width="11.85546875" bestFit="1" customWidth="1"/>
    <col min="28" max="28" width="12.42578125" bestFit="1" customWidth="1"/>
    <col min="29" max="31" width="11.85546875" bestFit="1" customWidth="1"/>
    <col min="32" max="32" width="12.7109375" bestFit="1" customWidth="1"/>
    <col min="33" max="33" width="16.85546875" bestFit="1" customWidth="1"/>
    <col min="34" max="34" width="16.7109375" bestFit="1" customWidth="1"/>
    <col min="35" max="35" width="10.85546875" bestFit="1" customWidth="1"/>
    <col min="36" max="36" width="11.85546875" bestFit="1" customWidth="1"/>
    <col min="37" max="37" width="10.5703125" bestFit="1" customWidth="1"/>
    <col min="38" max="38" width="11.85546875" bestFit="1" customWidth="1"/>
    <col min="39" max="40" width="15.85546875" bestFit="1" customWidth="1"/>
    <col min="41" max="41" width="8.140625" bestFit="1" customWidth="1"/>
    <col min="42" max="42" width="15.85546875" bestFit="1" customWidth="1"/>
    <col min="43" max="43" width="12.5703125" bestFit="1" customWidth="1"/>
    <col min="44" max="44" width="15.85546875" bestFit="1" customWidth="1"/>
    <col min="45" max="45" width="12.7109375" bestFit="1" customWidth="1"/>
    <col min="46" max="46" width="12.28515625" bestFit="1" customWidth="1"/>
    <col min="47" max="47" width="17.28515625" bestFit="1" customWidth="1"/>
    <col min="48" max="48" width="12.7109375" bestFit="1" customWidth="1"/>
    <col min="49" max="49" width="12.42578125" bestFit="1" customWidth="1"/>
    <col min="50" max="50" width="22.28515625" bestFit="1" customWidth="1"/>
    <col min="51" max="52" width="16.7109375" bestFit="1" customWidth="1"/>
    <col min="53" max="54" width="7.28515625" bestFit="1" customWidth="1"/>
    <col min="55" max="55" width="8.28515625" bestFit="1" customWidth="1"/>
    <col min="56" max="56" width="7.28515625" bestFit="1" customWidth="1"/>
    <col min="57" max="62" width="8.28515625" bestFit="1" customWidth="1"/>
    <col min="63" max="64" width="9.28515625" bestFit="1" customWidth="1"/>
    <col min="65" max="66" width="8.28515625" bestFit="1" customWidth="1"/>
    <col min="67" max="84" width="9.28515625" bestFit="1" customWidth="1"/>
    <col min="85" max="85" width="10.85546875" bestFit="1" customWidth="1"/>
    <col min="86" max="87" width="9.28515625" bestFit="1" customWidth="1"/>
    <col min="88" max="88" width="10.85546875" bestFit="1" customWidth="1"/>
    <col min="89" max="89" width="9.28515625" bestFit="1" customWidth="1"/>
    <col min="90" max="91" width="10.85546875" bestFit="1" customWidth="1"/>
    <col min="92" max="92" width="9.28515625" bestFit="1" customWidth="1"/>
    <col min="93" max="93" width="10.85546875" bestFit="1" customWidth="1"/>
    <col min="94" max="94" width="9.28515625" bestFit="1" customWidth="1"/>
    <col min="95" max="95" width="10.85546875" bestFit="1" customWidth="1"/>
    <col min="96" max="113" width="9.28515625" bestFit="1" customWidth="1"/>
    <col min="114" max="114" width="8.28515625" bestFit="1" customWidth="1"/>
    <col min="115" max="118" width="9.28515625" bestFit="1" customWidth="1"/>
    <col min="119" max="120" width="8.28515625" bestFit="1" customWidth="1"/>
    <col min="121" max="122" width="9.28515625" bestFit="1" customWidth="1"/>
    <col min="123" max="125" width="8.28515625" bestFit="1" customWidth="1"/>
    <col min="126" max="126" width="9.28515625" bestFit="1" customWidth="1"/>
    <col min="127" max="129" width="8.28515625" bestFit="1" customWidth="1"/>
    <col min="130" max="130" width="9.28515625" bestFit="1" customWidth="1"/>
    <col min="131" max="141" width="8.28515625" bestFit="1" customWidth="1"/>
    <col min="142" max="142" width="9.28515625" bestFit="1" customWidth="1"/>
    <col min="143" max="146" width="8.28515625" bestFit="1" customWidth="1"/>
    <col min="147" max="152" width="9.28515625" bestFit="1" customWidth="1"/>
    <col min="153" max="153" width="10.85546875" bestFit="1" customWidth="1"/>
    <col min="154" max="155" width="9.28515625" bestFit="1" customWidth="1"/>
    <col min="156" max="156" width="10.85546875" bestFit="1" customWidth="1"/>
    <col min="157" max="160" width="9.28515625" bestFit="1" customWidth="1"/>
    <col min="161" max="163" width="10.85546875" bestFit="1" customWidth="1"/>
    <col min="164" max="165" width="9.28515625" bestFit="1" customWidth="1"/>
    <col min="166" max="166" width="8.28515625" bestFit="1" customWidth="1"/>
    <col min="167" max="168" width="10.85546875" bestFit="1" customWidth="1"/>
    <col min="169" max="169" width="11.85546875" bestFit="1" customWidth="1"/>
    <col min="170" max="170" width="10.85546875" bestFit="1" customWidth="1"/>
    <col min="171" max="172" width="9.28515625" bestFit="1" customWidth="1"/>
    <col min="173" max="173" width="11.85546875" bestFit="1" customWidth="1"/>
    <col min="174" max="175" width="10.85546875" bestFit="1" customWidth="1"/>
    <col min="176" max="176" width="9.28515625" bestFit="1" customWidth="1"/>
    <col min="177" max="177" width="11.85546875" bestFit="1" customWidth="1"/>
    <col min="178" max="178" width="10.85546875" bestFit="1" customWidth="1"/>
    <col min="179" max="179" width="9.28515625" bestFit="1" customWidth="1"/>
    <col min="180" max="182" width="10.85546875" bestFit="1" customWidth="1"/>
    <col min="183" max="183" width="11.85546875" bestFit="1" customWidth="1"/>
    <col min="184" max="186" width="10.85546875" bestFit="1" customWidth="1"/>
    <col min="187" max="187" width="9.28515625" bestFit="1" customWidth="1"/>
    <col min="188" max="189" width="10.85546875" bestFit="1" customWidth="1"/>
    <col min="190" max="190" width="11.85546875" bestFit="1" customWidth="1"/>
    <col min="191" max="192" width="10.85546875" bestFit="1" customWidth="1"/>
    <col min="193" max="194" width="11.85546875" bestFit="1" customWidth="1"/>
    <col min="195" max="196" width="9.28515625" bestFit="1" customWidth="1"/>
    <col min="197" max="198" width="11.85546875" bestFit="1" customWidth="1"/>
    <col min="199" max="199" width="9.28515625" bestFit="1" customWidth="1"/>
    <col min="200" max="201" width="10.85546875" bestFit="1" customWidth="1"/>
    <col min="202" max="203" width="11.85546875" bestFit="1" customWidth="1"/>
    <col min="204" max="204" width="10.85546875" bestFit="1" customWidth="1"/>
    <col min="205" max="205" width="11.85546875" bestFit="1" customWidth="1"/>
    <col min="206" max="206" width="10.85546875" bestFit="1" customWidth="1"/>
    <col min="207" max="208" width="11.85546875" bestFit="1" customWidth="1"/>
    <col min="209" max="210" width="10.85546875" bestFit="1" customWidth="1"/>
    <col min="211" max="211" width="11.85546875" bestFit="1" customWidth="1"/>
    <col min="212" max="212" width="10.85546875" bestFit="1" customWidth="1"/>
    <col min="213" max="213" width="9.28515625" bestFit="1" customWidth="1"/>
    <col min="214" max="218" width="10.85546875" bestFit="1" customWidth="1"/>
    <col min="219" max="220" width="9.28515625" bestFit="1" customWidth="1"/>
    <col min="221" max="226" width="10.85546875" bestFit="1" customWidth="1"/>
    <col min="227" max="227" width="7.7109375" bestFit="1" customWidth="1"/>
  </cols>
  <sheetData>
    <row r="3" spans="5:46">
      <c r="E3" s="40" t="s">
        <v>191</v>
      </c>
      <c r="F3" s="54"/>
      <c r="G3" s="54"/>
      <c r="J3" s="14" t="s">
        <v>183</v>
      </c>
    </row>
    <row r="4" spans="5:46">
      <c r="E4">
        <v>1</v>
      </c>
      <c r="T4" s="13" t="s">
        <v>184</v>
      </c>
      <c r="U4" s="33"/>
    </row>
    <row r="5" spans="5:46">
      <c r="J5" s="12" t="s">
        <v>7</v>
      </c>
      <c r="K5" t="s">
        <v>135</v>
      </c>
      <c r="L5" t="s">
        <v>172</v>
      </c>
      <c r="M5" s="12" t="s">
        <v>7</v>
      </c>
      <c r="N5" t="s">
        <v>139</v>
      </c>
      <c r="O5" t="s">
        <v>173</v>
      </c>
    </row>
    <row r="6" spans="5:46">
      <c r="J6" t="s">
        <v>17</v>
      </c>
      <c r="K6" s="31">
        <v>208826244</v>
      </c>
      <c r="L6" s="17">
        <v>0.23205439591555582</v>
      </c>
      <c r="M6" t="s">
        <v>17</v>
      </c>
      <c r="N6" s="31">
        <v>82802260.619999707</v>
      </c>
      <c r="O6" s="17">
        <v>0.24930320529688033</v>
      </c>
      <c r="T6" s="12" t="s">
        <v>163</v>
      </c>
      <c r="U6" t="s">
        <v>135</v>
      </c>
      <c r="V6" t="s">
        <v>139</v>
      </c>
      <c r="W6" t="s">
        <v>172</v>
      </c>
      <c r="X6" t="s">
        <v>173</v>
      </c>
      <c r="AK6" s="41" t="s">
        <v>194</v>
      </c>
      <c r="AL6" s="42"/>
      <c r="AM6" s="42"/>
    </row>
    <row r="7" spans="5:46">
      <c r="E7" s="49" t="s">
        <v>203</v>
      </c>
      <c r="F7" s="55"/>
      <c r="G7" s="55"/>
      <c r="J7" t="s">
        <v>23</v>
      </c>
      <c r="K7" s="31">
        <v>179038860</v>
      </c>
      <c r="L7" s="17">
        <v>0.19895370288185507</v>
      </c>
      <c r="M7" t="s">
        <v>23</v>
      </c>
      <c r="N7" s="31">
        <v>68650970.560000017</v>
      </c>
      <c r="O7" s="17">
        <v>0.20669613219733654</v>
      </c>
      <c r="T7" t="s">
        <v>161</v>
      </c>
      <c r="U7" s="11">
        <v>265308354</v>
      </c>
      <c r="V7" s="11">
        <v>99515925.61999996</v>
      </c>
      <c r="W7" s="17">
        <v>0.29481912157947177</v>
      </c>
      <c r="X7" s="17">
        <v>0.29962514367825721</v>
      </c>
      <c r="Y7" s="11"/>
      <c r="Z7" s="11"/>
    </row>
    <row r="8" spans="5:46">
      <c r="E8">
        <v>1</v>
      </c>
      <c r="J8" t="s">
        <v>19</v>
      </c>
      <c r="K8" s="31">
        <v>153673680</v>
      </c>
      <c r="L8" s="17">
        <v>0.17076710425592118</v>
      </c>
      <c r="M8" t="s">
        <v>19</v>
      </c>
      <c r="N8" s="31">
        <v>51846888.190000139</v>
      </c>
      <c r="O8" s="17">
        <v>0.15610196284078276</v>
      </c>
      <c r="T8" t="s">
        <v>160</v>
      </c>
      <c r="U8" s="11">
        <v>227595037</v>
      </c>
      <c r="V8" s="11">
        <v>84220208.560000107</v>
      </c>
      <c r="W8" s="17">
        <v>0.25291087850248156</v>
      </c>
      <c r="X8" s="17">
        <v>0.25357239992682518</v>
      </c>
      <c r="Y8" s="11"/>
      <c r="Z8" s="11"/>
      <c r="AK8" s="12" t="s">
        <v>158</v>
      </c>
      <c r="AL8" t="s">
        <v>135</v>
      </c>
      <c r="AM8" t="s">
        <v>139</v>
      </c>
      <c r="AQ8" s="14" t="str">
        <f>AK8</f>
        <v xml:space="preserve">Months </v>
      </c>
      <c r="AR8" s="14" t="str">
        <f>AM8</f>
        <v xml:space="preserve"> Operating Profit</v>
      </c>
      <c r="AS8" s="14" t="s">
        <v>165</v>
      </c>
      <c r="AT8" s="14" t="s">
        <v>193</v>
      </c>
    </row>
    <row r="9" spans="5:46">
      <c r="J9" t="s">
        <v>20</v>
      </c>
      <c r="K9" s="31">
        <v>128002813</v>
      </c>
      <c r="L9" s="17">
        <v>0.14224081646656853</v>
      </c>
      <c r="M9" t="s">
        <v>20</v>
      </c>
      <c r="N9" s="31">
        <v>45095826.810000047</v>
      </c>
      <c r="O9" s="17">
        <v>0.1357756912077655</v>
      </c>
      <c r="T9" t="s">
        <v>162</v>
      </c>
      <c r="U9" s="11">
        <v>217610330</v>
      </c>
      <c r="V9" s="11">
        <v>81424168.060000017</v>
      </c>
      <c r="W9" s="17">
        <v>0.24181555299694396</v>
      </c>
      <c r="X9" s="17">
        <v>0.24515400828424788</v>
      </c>
      <c r="Y9" s="11"/>
      <c r="Z9" s="11"/>
      <c r="AK9" t="s">
        <v>146</v>
      </c>
      <c r="AL9" s="11">
        <v>71479142</v>
      </c>
      <c r="AM9" s="11">
        <v>25141934.510000002</v>
      </c>
      <c r="AQ9" t="str">
        <f>AK9</f>
        <v>Jan</v>
      </c>
      <c r="AR9" s="30">
        <f>AM9</f>
        <v>25141934.510000002</v>
      </c>
      <c r="AS9" s="17">
        <f>AM9/AL9</f>
        <v>0.35173805681663051</v>
      </c>
      <c r="AT9" t="str" cm="1">
        <f t="array" ref="AT9">IF(OptionNew=2,TEXT(AS9,"#%"),_xlfn.SWITCH(TRUE,AM9&lt;1000,TEXT('Regional Analysis'!AO10,"#,##0"),AM9&lt;1000000,TEXT(AM9/1000,"0.0")&amp;"K",AM9&lt;1000000000,TEXT(AR9/1000000,"0.0")&amp;"M",TEXT(AM9/1000000000,"0.0")&amp;"B"))</f>
        <v>25.1M</v>
      </c>
    </row>
    <row r="10" spans="5:46">
      <c r="J10" t="s">
        <v>22</v>
      </c>
      <c r="K10" s="31">
        <v>123728632</v>
      </c>
      <c r="L10" s="17">
        <v>0.13749120994685951</v>
      </c>
      <c r="M10" t="s">
        <v>22</v>
      </c>
      <c r="N10" s="31">
        <v>44763030.330000028</v>
      </c>
      <c r="O10" s="17">
        <v>0.13477369888830115</v>
      </c>
      <c r="T10" t="s">
        <v>159</v>
      </c>
      <c r="U10" s="11">
        <v>189388404</v>
      </c>
      <c r="V10" s="11">
        <v>66974459.210000053</v>
      </c>
      <c r="W10" s="17">
        <v>0.21045444692110268</v>
      </c>
      <c r="X10" s="17">
        <v>0.20164844811066984</v>
      </c>
      <c r="Y10" s="11"/>
      <c r="Z10" s="11"/>
      <c r="AK10" t="s">
        <v>147</v>
      </c>
      <c r="AL10" s="11">
        <v>61100153</v>
      </c>
      <c r="AM10" s="11">
        <v>21392736.699999977</v>
      </c>
      <c r="AQ10" t="str">
        <f t="shared" ref="AQ10:AQ20" si="0">AK10</f>
        <v>Feb</v>
      </c>
      <c r="AR10" s="30">
        <f t="shared" ref="AR10:AR20" si="1">AM10</f>
        <v>21392736.699999977</v>
      </c>
      <c r="AS10" s="17">
        <f t="shared" ref="AS10:AS20" si="2">AM10/AL10</f>
        <v>0.35012574682096093</v>
      </c>
      <c r="AT10" t="str" cm="1">
        <f t="array" ref="AT10">IF(OptionNew=2,TEXT(AS10,"#%"),_xlfn.SWITCH(TRUE,AM10&lt;1000,TEXT('Regional Analysis'!AO11,"#,##0"),AM10&lt;1000000,TEXT(AM10/1000,"0.0")&amp;"K",AM10&lt;1000000000,TEXT(AR10/1000000,"0.0")&amp;"M",TEXT(AM10/1000000000,"0.0")&amp;"B"))</f>
        <v>21.4M</v>
      </c>
    </row>
    <row r="11" spans="5:46">
      <c r="J11" t="s">
        <v>21</v>
      </c>
      <c r="K11" s="31">
        <v>106631896</v>
      </c>
      <c r="L11" s="17">
        <v>0.11849277053323994</v>
      </c>
      <c r="M11" t="s">
        <v>21</v>
      </c>
      <c r="N11" s="31">
        <v>38975784.93999999</v>
      </c>
      <c r="O11" s="17">
        <v>0.1173493095689337</v>
      </c>
      <c r="AK11" t="s">
        <v>148</v>
      </c>
      <c r="AL11" s="11">
        <v>56809109</v>
      </c>
      <c r="AM11" s="11">
        <v>20439788.000000022</v>
      </c>
      <c r="AQ11" t="str">
        <f t="shared" si="0"/>
        <v>Mar</v>
      </c>
      <c r="AR11" s="30">
        <f t="shared" si="1"/>
        <v>20439788.000000022</v>
      </c>
      <c r="AS11" s="17">
        <f t="shared" si="2"/>
        <v>0.35979772187590592</v>
      </c>
      <c r="AT11" t="str" cm="1">
        <f t="array" ref="AT11">IF(OptionNew=2,TEXT(AS11,"#%"),_xlfn.SWITCH(TRUE,AM11&lt;1000,TEXT('Regional Analysis'!AO12,"#,##0"),AM11&lt;1000000,TEXT(AM11/1000,"0.0")&amp;"K",AM11&lt;1000000000,TEXT(AR11/1000000,"0.0")&amp;"M",TEXT(AM11/1000000000,"0.0")&amp;"B"))</f>
        <v>20.4M</v>
      </c>
    </row>
    <row r="12" spans="5:46">
      <c r="AK12" t="s">
        <v>149</v>
      </c>
      <c r="AL12" s="11">
        <v>72339970</v>
      </c>
      <c r="AM12" s="11">
        <v>27559237.31000001</v>
      </c>
      <c r="AQ12" t="str">
        <f t="shared" si="0"/>
        <v>Apr</v>
      </c>
      <c r="AR12" s="30">
        <f t="shared" si="1"/>
        <v>27559237.31000001</v>
      </c>
      <c r="AS12" s="17">
        <f t="shared" si="2"/>
        <v>0.38096832650055024</v>
      </c>
      <c r="AT12" t="str" cm="1">
        <f t="array" ref="AT12">IF(OptionNew=2,TEXT(AS12,"#%"),_xlfn.SWITCH(TRUE,AM12&lt;1000,TEXT('Regional Analysis'!AO13,"#,##0"),AM12&lt;1000000,TEXT(AM12/1000,"0.0")&amp;"K",AM12&lt;1000000000,TEXT(AR12/1000000,"0.0")&amp;"M",TEXT(AM12/1000000000,"0.0")&amp;"B"))</f>
        <v>27.6M</v>
      </c>
    </row>
    <row r="13" spans="5:46">
      <c r="T13" s="14" t="str">
        <f t="shared" ref="T13:U17" si="3">T6</f>
        <v xml:space="preserve">Quarters </v>
      </c>
      <c r="U13" s="14" t="str">
        <f t="shared" si="3"/>
        <v xml:space="preserve"> Total Sales</v>
      </c>
      <c r="V13" s="14" t="s">
        <v>181</v>
      </c>
      <c r="W13" s="14" t="str">
        <f>V6</f>
        <v xml:space="preserve"> Operating Profit</v>
      </c>
      <c r="X13" s="14" t="s">
        <v>182</v>
      </c>
      <c r="Y13" s="14" t="s">
        <v>174</v>
      </c>
      <c r="Z13" s="14" t="s">
        <v>175</v>
      </c>
      <c r="AK13" t="s">
        <v>150</v>
      </c>
      <c r="AL13" s="11">
        <v>80507695</v>
      </c>
      <c r="AM13" s="11">
        <v>29946255.329999972</v>
      </c>
      <c r="AQ13" t="str">
        <f t="shared" si="0"/>
        <v>May</v>
      </c>
      <c r="AR13" s="30">
        <f t="shared" si="1"/>
        <v>29946255.329999972</v>
      </c>
      <c r="AS13" s="17">
        <f t="shared" si="2"/>
        <v>0.37196761539378281</v>
      </c>
      <c r="AT13" t="str" cm="1">
        <f t="array" ref="AT13">IF(OptionNew=2,TEXT(AS13,"#%"),_xlfn.SWITCH(TRUE,AM13&lt;1000,TEXT('Regional Analysis'!AO14,"#,##0"),AM13&lt;1000000,TEXT(AM13/1000,"0.0")&amp;"K",AM13&lt;1000000000,TEXT(AR13/1000000,"0.0")&amp;"M",TEXT(AM13/1000000000,"0.0")&amp;"B"))</f>
        <v>29.9M</v>
      </c>
    </row>
    <row r="14" spans="5:46">
      <c r="T14" t="str">
        <f t="shared" si="3"/>
        <v>Qtr3</v>
      </c>
      <c r="U14" s="15">
        <f t="shared" si="3"/>
        <v>265308354</v>
      </c>
      <c r="V14">
        <f>IF(TopBottom=1,VLOOKUP(T14,$T$21:$V$21,3,0),VLOOKUP(T14,$T$25:$V$27,3,0))</f>
        <v>265308354</v>
      </c>
      <c r="W14" s="15">
        <f>V7</f>
        <v>99515925.61999996</v>
      </c>
      <c r="X14" t="str">
        <f>IF(TopBottom=1,VLOOKUP(T14,$X$21:$Z$21,1,0),VLOOKUP(T14,$X$25:$Z$27,3,0))</f>
        <v>Qtr3</v>
      </c>
      <c r="Y14" s="15" t="str" cm="1">
        <f t="array" ref="Y14">IF(OptionNew=2,TEXT(W7,"#%"),_xlfn.SWITCH(TRUE,U7&lt;1000,TEXT(U7,"#,##0"),U7&lt;1000000,TEXT(U7/1000,"0.0")&amp;"K",U7&lt;1000000000,TEXT(U7/1000000,"0.0")&amp;"M",TEXT(U7/1000000000,"0.0")&amp;"B"))</f>
        <v>265.3M</v>
      </c>
      <c r="Z14" s="15" t="str" cm="1">
        <f t="array" ref="Z14">IF(OptionNew=2,TEXT(X7,"#%"),_xlfn.SWITCH(TRUE,V7&lt;1000,TEXT(V7,"#,##0"),V7&lt;1000000,TEXT(V7/1000,"0.0")&amp;"K",V7&lt;1000000000,TEXT(V7/1000000,"0.0")&amp;"M",TEXT(V7/1000000000,"0.0")&amp;"B"))</f>
        <v>99.5M</v>
      </c>
      <c r="AK14" t="s">
        <v>151</v>
      </c>
      <c r="AL14" s="11">
        <v>74747372</v>
      </c>
      <c r="AM14" s="11">
        <v>26714715.919999972</v>
      </c>
      <c r="AQ14" t="str">
        <f t="shared" si="0"/>
        <v>Jun</v>
      </c>
      <c r="AR14" s="30">
        <f t="shared" si="1"/>
        <v>26714715.919999972</v>
      </c>
      <c r="AS14" s="17">
        <f t="shared" si="2"/>
        <v>0.35740006912885142</v>
      </c>
      <c r="AT14" t="str" cm="1">
        <f t="array" ref="AT14">IF(OptionNew=2,TEXT(AS14,"#%"),_xlfn.SWITCH(TRUE,AM14&lt;1000,TEXT('Regional Analysis'!AO15,"#,##0"),AM14&lt;1000000,TEXT(AM14/1000,"0.0")&amp;"K",AM14&lt;1000000000,TEXT(AR14/1000000,"0.0")&amp;"M",TEXT(AM14/1000000000,"0.0")&amp;"B"))</f>
        <v>26.7M</v>
      </c>
    </row>
    <row r="15" spans="5:46">
      <c r="T15" t="str">
        <f t="shared" si="3"/>
        <v>Qtr2</v>
      </c>
      <c r="U15" s="15">
        <f t="shared" si="3"/>
        <v>227595037</v>
      </c>
      <c r="V15" t="e">
        <f>IF(TopBottom=1,VLOOKUP(T15,$T$21:$V$21,3,0),VLOOKUP(T15,$T$25:$V$27,3,0))</f>
        <v>#N/A</v>
      </c>
      <c r="W15" s="15">
        <f>V8</f>
        <v>84220208.560000107</v>
      </c>
      <c r="X15" t="e">
        <f>IF(TopBottom=1,VLOOKUP(T15,$X$21:$Z$21,1,0),VLOOKUP(T15,$X$25:$Z$27,3,0))</f>
        <v>#N/A</v>
      </c>
      <c r="Y15" s="15" t="str" cm="1">
        <f t="array" ref="Y15">IF(OptionNew=2,TEXT(W8,"#%"),_xlfn.SWITCH(TRUE,U8&lt;1000,TEXT(U8,"#,##0"),U8&lt;1000000,TEXT(U8/1000,"0.0")&amp;"K",U8&lt;1000000000,TEXT(U8/1000000,"0.0")&amp;"M",TEXT(U8/1000000000,"0.0")&amp;"B"))</f>
        <v>227.6M</v>
      </c>
      <c r="Z15" s="15" t="str" cm="1">
        <f t="array" ref="Z15">IF(OptionNew=2,TEXT(X8,"#%"),_xlfn.SWITCH(TRUE,V8&lt;1000,TEXT(V8,"#,##0"),V8&lt;1000000,TEXT(V8/1000,"0.0")&amp;"K",V8&lt;1000000000,TEXT(V8/1000000,"0.0")&amp;"M",TEXT(V8/1000000000,"0.0")&amp;"B"))</f>
        <v>84.2M</v>
      </c>
      <c r="AK15" t="s">
        <v>152</v>
      </c>
      <c r="AL15" s="11">
        <v>95480694</v>
      </c>
      <c r="AM15" s="11">
        <v>34054898.590000056</v>
      </c>
      <c r="AQ15" t="str">
        <f t="shared" si="0"/>
        <v>Jul</v>
      </c>
      <c r="AR15" s="30">
        <f t="shared" si="1"/>
        <v>34054898.590000056</v>
      </c>
      <c r="AS15" s="17">
        <f t="shared" si="2"/>
        <v>0.35666789969080093</v>
      </c>
      <c r="AT15" t="str" cm="1">
        <f t="array" ref="AT15">IF(OptionNew=2,TEXT(AS15,"#%"),_xlfn.SWITCH(TRUE,AM15&lt;1000,TEXT('Regional Analysis'!AO16,"#,##0"),AM15&lt;1000000,TEXT(AM15/1000,"0.0")&amp;"K",AM15&lt;1000000000,TEXT(AR15/1000000,"0.0")&amp;"M",TEXT(AM15/1000000000,"0.0")&amp;"B"))</f>
        <v>34.1M</v>
      </c>
    </row>
    <row r="16" spans="5:46">
      <c r="J16" s="14" t="str">
        <f t="shared" ref="J16:K22" si="4">J5</f>
        <v>Product</v>
      </c>
      <c r="K16" s="14" t="str">
        <f t="shared" si="4"/>
        <v xml:space="preserve"> Total Sales</v>
      </c>
      <c r="L16" s="14"/>
      <c r="M16" s="14" t="str">
        <f t="shared" ref="M16:N22" si="5">M5</f>
        <v>Product</v>
      </c>
      <c r="N16" s="14" t="str">
        <f t="shared" si="5"/>
        <v xml:space="preserve"> Operating Profit</v>
      </c>
      <c r="O16" s="18"/>
      <c r="P16" s="14" t="s">
        <v>174</v>
      </c>
      <c r="Q16" s="14" t="s">
        <v>175</v>
      </c>
      <c r="T16" t="str">
        <f t="shared" si="3"/>
        <v>Qtr4</v>
      </c>
      <c r="U16" s="15">
        <f t="shared" si="3"/>
        <v>217610330</v>
      </c>
      <c r="V16" t="e">
        <f>IF(TopBottom=1,VLOOKUP(T16,$T$21:$V$21,3,0),VLOOKUP(T16,$T$25:$V$27,3,0))</f>
        <v>#N/A</v>
      </c>
      <c r="W16" s="15">
        <f>V9</f>
        <v>81424168.060000017</v>
      </c>
      <c r="X16" t="e">
        <f>IF(TopBottom=1,VLOOKUP(T16,$X$21:$Z$21,1,0),VLOOKUP(T16,$X$25:$Z$27,3,0))</f>
        <v>#N/A</v>
      </c>
      <c r="Y16" s="15" t="str" cm="1">
        <f t="array" ref="Y16">IF(OptionNew=2,TEXT(W9,"#%"),_xlfn.SWITCH(TRUE,U9&lt;1000,TEXT(U9,"#,##0"),U9&lt;1000000,TEXT(U9/1000,"0.0")&amp;"K",U9&lt;1000000000,TEXT(U9/1000000,"0.0")&amp;"M",TEXT(U9/1000000000,"0.0")&amp;"B"))</f>
        <v>217.6M</v>
      </c>
      <c r="Z16" s="15" t="str" cm="1">
        <f t="array" ref="Z16">IF(OptionNew=2,TEXT(X9,"#%"),_xlfn.SWITCH(TRUE,V9&lt;1000,TEXT(V9,"#,##0"),V9&lt;1000000,TEXT(V9/1000,"0.0")&amp;"K",V9&lt;1000000000,TEXT(V9/1000000,"0.0")&amp;"M",TEXT(V9/1000000000,"0.0")&amp;"B"))</f>
        <v>81.4M</v>
      </c>
      <c r="AK16" t="s">
        <v>153</v>
      </c>
      <c r="AL16" s="11">
        <v>92166201</v>
      </c>
      <c r="AM16" s="11">
        <v>34451440.300000019</v>
      </c>
      <c r="AQ16" t="str">
        <f t="shared" si="0"/>
        <v>Aug</v>
      </c>
      <c r="AR16" s="30">
        <f t="shared" si="1"/>
        <v>34451440.300000019</v>
      </c>
      <c r="AS16" s="17">
        <f t="shared" si="2"/>
        <v>0.37379690088343792</v>
      </c>
      <c r="AT16" t="str" cm="1">
        <f t="array" ref="AT16">IF(OptionNew=2,TEXT(AS16,"#%"),_xlfn.SWITCH(TRUE,AM16&lt;1000,TEXT('Regional Analysis'!AO17,"#,##0"),AM16&lt;1000000,TEXT(AM16/1000,"0.0")&amp;"K",AM16&lt;1000000000,TEXT(AR16/1000000,"0.0")&amp;"M",TEXT(AM16/1000000000,"0.0")&amp;"B"))</f>
        <v>34.5M</v>
      </c>
    </row>
    <row r="17" spans="10:46">
      <c r="J17" s="28" t="str">
        <f t="shared" si="4"/>
        <v>Men's Street Footwear</v>
      </c>
      <c r="K17" s="32">
        <f t="shared" si="4"/>
        <v>208826244</v>
      </c>
      <c r="L17" s="30">
        <f t="shared" ref="L17:L22" si="6">IF(TopBottom=1,VLOOKUP(J17,$J$26:$L$28,3,0),VLOOKUP(J17,$J$31:$L$33,3,0))</f>
        <v>208826244</v>
      </c>
      <c r="M17" t="str">
        <f t="shared" si="5"/>
        <v>Men's Street Footwear</v>
      </c>
      <c r="N17" s="30">
        <f t="shared" si="5"/>
        <v>82802260.619999707</v>
      </c>
      <c r="O17" s="30">
        <f t="shared" ref="O17:O22" si="7">IF(TopBottom=1,VLOOKUP(M17,$N$26:$P$28,3,0),VLOOKUP(M17,$N$31:$P$33,3,0))</f>
        <v>82802260.619999707</v>
      </c>
      <c r="P17" s="15" t="str" cm="1">
        <f t="array" ref="P17">IF(OptionNew,TEXT(L6,"#%"),_xlfn.SWITCH(TRUE,K6&lt;1000,TEXT(K6,"#,##0"),K6&lt;1000000,TEXT(K6/1000,"0.0")&amp;"K",K6&lt;1000000000,TEXT(K6/1000000,"0.0")&amp;"M",TEXT(K6/1000000000,"0.0")&amp;"B"))</f>
        <v>23%</v>
      </c>
      <c r="Q17" s="15" t="str" cm="1">
        <f t="array" ref="Q17">IF(OptionNew=2,TEXT(O6,"#%"),_xlfn.SWITCH(TRUE,N6&lt;1000,TEXT(N6,"#,##0"),N6&lt;1000000,TEXT(N6/1000,"0.0")&amp;"K",N6&lt;1000000000,TEXT(N6/1000000,"0.0")&amp;"M",TEXT(N6/1000000000,"0.0")&amp;"B"))</f>
        <v>82.8M</v>
      </c>
      <c r="T17" t="str">
        <f t="shared" si="3"/>
        <v>Qtr1</v>
      </c>
      <c r="U17" s="15">
        <f t="shared" si="3"/>
        <v>189388404</v>
      </c>
      <c r="V17" t="e">
        <f>IF(TopBottom=1,VLOOKUP(T17,$T$21:$V$21,3,0),VLOOKUP(T17,$T$25:$V$27,3,0))</f>
        <v>#N/A</v>
      </c>
      <c r="W17" s="15">
        <f>V10</f>
        <v>66974459.210000053</v>
      </c>
      <c r="X17" t="e">
        <f>IF(TopBottom=1,VLOOKUP(T17,$X$21:$Z$21,1,0),VLOOKUP(T17,$X$25:$Z$27,3,0))</f>
        <v>#N/A</v>
      </c>
      <c r="Y17" s="15" t="str" cm="1">
        <f t="array" ref="Y17">IF(OptionNew=2,TEXT(W10,"#%"),_xlfn.SWITCH(TRUE,U10&lt;1000,TEXT(U10,"#,##0"),U10&lt;1000000,TEXT(U10/1000,"0.0")&amp;"K",U10&lt;1000000000,TEXT(U10/1000000,"0.0")&amp;"M",TEXT(U10/1000000000,"0.0")&amp;"B"))</f>
        <v>189.4M</v>
      </c>
      <c r="Z17" s="15" t="str" cm="1">
        <f t="array" ref="Z17">IF(OptionNew=2,TEXT(X10,"#%"),_xlfn.SWITCH(TRUE,V10&lt;1000,TEXT(V10,"#,##0"),V10&lt;1000000,TEXT(V10/1000,"0.0")&amp;"K",V10&lt;1000000000,TEXT(V10/1000000,"0.0")&amp;"M",TEXT(V10/1000000000,"0.0")&amp;"B"))</f>
        <v>67.0M</v>
      </c>
      <c r="AK17" t="s">
        <v>154</v>
      </c>
      <c r="AL17" s="11">
        <v>77661459</v>
      </c>
      <c r="AM17" s="11">
        <v>31009586.730000019</v>
      </c>
      <c r="AQ17" t="str">
        <f t="shared" si="0"/>
        <v>Sep</v>
      </c>
      <c r="AR17" s="30">
        <f t="shared" si="1"/>
        <v>31009586.730000019</v>
      </c>
      <c r="AS17" s="17">
        <f t="shared" si="2"/>
        <v>0.39929183831068665</v>
      </c>
      <c r="AT17" t="str" cm="1">
        <f t="array" ref="AT17">IF(OptionNew=2,TEXT(AS17,"#%"),_xlfn.SWITCH(TRUE,AM17&lt;1000,TEXT('Regional Analysis'!AO18,"#,##0"),AM17&lt;1000000,TEXT(AM17/1000,"0.0")&amp;"K",AM17&lt;1000000000,TEXT(AR17/1000000,"0.0")&amp;"M",TEXT(AM17/1000000000,"0.0")&amp;"B"))</f>
        <v>31.0M</v>
      </c>
    </row>
    <row r="18" spans="10:46">
      <c r="J18" s="28" t="str">
        <f t="shared" si="4"/>
        <v>Women's Apparel</v>
      </c>
      <c r="K18" s="32">
        <f t="shared" si="4"/>
        <v>179038860</v>
      </c>
      <c r="L18" s="30" t="e">
        <f t="shared" si="6"/>
        <v>#N/A</v>
      </c>
      <c r="M18" t="str">
        <f t="shared" si="5"/>
        <v>Women's Apparel</v>
      </c>
      <c r="N18" s="30">
        <f t="shared" si="5"/>
        <v>68650970.560000017</v>
      </c>
      <c r="O18" s="30" t="e">
        <f t="shared" si="7"/>
        <v>#N/A</v>
      </c>
      <c r="P18" s="15" t="str" cm="1">
        <f t="array" ref="P18">IF(OptionNew,TEXT(L7,"#%"),_xlfn.SWITCH(TRUE,K7&lt;1000,TEXT(K7,"#,##0"),K7&lt;1000000,TEXT(K7/1000,"0.0")&amp;"K",K7&lt;1000000000,TEXT(K7/1000000,"0.0")&amp;"M",TEXT(K7/1000000000,"0.0")&amp;"B"))</f>
        <v>20%</v>
      </c>
      <c r="Q18" s="15" t="str" cm="1">
        <f t="array" ref="Q18">IF(OptionNew=2,TEXT(O7,"#%"),_xlfn.SWITCH(TRUE,N7&lt;1000,TEXT(N7,"#,##0"),N7&lt;1000000,TEXT(N7/1000,"0.0")&amp;"K",N7&lt;1000000000,TEXT(N7/1000000,"0.0")&amp;"M",TEXT(N7/1000000000,"0.0")&amp;"B"))</f>
        <v>68.7M</v>
      </c>
      <c r="AK18" t="s">
        <v>155</v>
      </c>
      <c r="AL18" s="11">
        <v>63911033</v>
      </c>
      <c r="AM18" s="11">
        <v>25078444.600000001</v>
      </c>
      <c r="AQ18" t="str">
        <f t="shared" si="0"/>
        <v>Oct</v>
      </c>
      <c r="AR18" s="30">
        <f t="shared" si="1"/>
        <v>25078444.600000001</v>
      </c>
      <c r="AS18" s="17">
        <f t="shared" si="2"/>
        <v>0.39239617047028486</v>
      </c>
      <c r="AT18" t="str" cm="1">
        <f t="array" ref="AT18">IF(OptionNew=2,TEXT(AS18,"#%"),_xlfn.SWITCH(TRUE,AM18&lt;1000,TEXT('Regional Analysis'!AO19,"#,##0"),AM18&lt;1000000,TEXT(AM18/1000,"0.0")&amp;"K",AM18&lt;1000000000,TEXT(AR18/1000000,"0.0")&amp;"M",TEXT(AM18/1000000000,"0.0")&amp;"B"))</f>
        <v>25.1M</v>
      </c>
    </row>
    <row r="19" spans="10:46">
      <c r="J19" s="28" t="str">
        <f t="shared" si="4"/>
        <v>Men's Athletic Footwear</v>
      </c>
      <c r="K19" s="32">
        <f t="shared" si="4"/>
        <v>153673680</v>
      </c>
      <c r="L19" s="30" t="e">
        <f t="shared" si="6"/>
        <v>#N/A</v>
      </c>
      <c r="M19" t="str">
        <f t="shared" si="5"/>
        <v>Men's Athletic Footwear</v>
      </c>
      <c r="N19" s="30">
        <f t="shared" si="5"/>
        <v>51846888.190000139</v>
      </c>
      <c r="O19" s="30" t="e">
        <f t="shared" si="7"/>
        <v>#N/A</v>
      </c>
      <c r="P19" s="15" t="str" cm="1">
        <f t="array" ref="P19">IF(OptionNew,TEXT(L8,"#%"),_xlfn.SWITCH(TRUE,K8&lt;1000,TEXT(K8,"#,##0"),K8&lt;1000000,TEXT(K8/1000,"0.0")&amp;"K",K8&lt;1000000000,TEXT(K8/1000000,"0.0")&amp;"M",TEXT(K8/1000000000,"0.0")&amp;"B"))</f>
        <v>17%</v>
      </c>
      <c r="Q19" s="15" t="str" cm="1">
        <f t="array" ref="Q19">IF(OptionNew=2,TEXT(O8,"#%"),_xlfn.SWITCH(TRUE,N8&lt;1000,TEXT(N8,"#,##0"),N8&lt;1000000,TEXT(N8/1000,"0.0")&amp;"K",N8&lt;1000000000,TEXT(N8/1000000,"0.0")&amp;"M",TEXT(N8/1000000000,"0.0")&amp;"B"))</f>
        <v>51.8M</v>
      </c>
      <c r="AK19" t="s">
        <v>156</v>
      </c>
      <c r="AL19" s="11">
        <v>67857340</v>
      </c>
      <c r="AM19" s="11">
        <v>24755521.429999974</v>
      </c>
      <c r="AQ19" t="str">
        <f t="shared" si="0"/>
        <v>Nov</v>
      </c>
      <c r="AR19" s="30">
        <f t="shared" si="1"/>
        <v>24755521.429999974</v>
      </c>
      <c r="AS19" s="17">
        <f t="shared" si="2"/>
        <v>0.36481715065754083</v>
      </c>
      <c r="AT19" t="str" cm="1">
        <f t="array" ref="AT19">IF(OptionNew=2,TEXT(AS19,"#%"),_xlfn.SWITCH(TRUE,AM19&lt;1000,TEXT('Regional Analysis'!AO20,"#,##0"),AM19&lt;1000000,TEXT(AM19/1000,"0.0")&amp;"K",AM19&lt;1000000000,TEXT(AR19/1000000,"0.0")&amp;"M",TEXT(AM19/1000000000,"0.0")&amp;"B"))</f>
        <v>24.8M</v>
      </c>
    </row>
    <row r="20" spans="10:46">
      <c r="J20" s="28" t="str">
        <f t="shared" si="4"/>
        <v>Women's Street Footwear</v>
      </c>
      <c r="K20" s="32">
        <f t="shared" si="4"/>
        <v>128002813</v>
      </c>
      <c r="L20" s="30" t="e">
        <f t="shared" si="6"/>
        <v>#N/A</v>
      </c>
      <c r="M20" t="str">
        <f t="shared" si="5"/>
        <v>Women's Street Footwear</v>
      </c>
      <c r="N20" s="30">
        <f t="shared" si="5"/>
        <v>45095826.810000047</v>
      </c>
      <c r="O20" s="30" t="e">
        <f t="shared" si="7"/>
        <v>#N/A</v>
      </c>
      <c r="P20" s="15" t="str" cm="1">
        <f t="array" ref="P20">IF(OptionNew,TEXT(L9,"#%"),_xlfn.SWITCH(TRUE,K9&lt;1000,TEXT(K9,"#,##0"),K9&lt;1000000,TEXT(K9/1000,"0.0")&amp;"K",K9&lt;1000000000,TEXT(K9/1000000,"0.0")&amp;"M",TEXT(K9/1000000000,"0.0")&amp;"B"))</f>
        <v>14%</v>
      </c>
      <c r="Q20" s="15" t="str" cm="1">
        <f t="array" ref="Q20">IF(OptionNew=2,TEXT(O9,"#%"),_xlfn.SWITCH(TRUE,N9&lt;1000,TEXT(N9,"#,##0"),N9&lt;1000000,TEXT(N9/1000,"0.0")&amp;"K",N9&lt;1000000000,TEXT(N9/1000000,"0.0")&amp;"M",TEXT(N9/1000000000,"0.0")&amp;"B"))</f>
        <v>45.1M</v>
      </c>
      <c r="T20" s="18" t="s">
        <v>177</v>
      </c>
      <c r="X20" s="18" t="s">
        <v>177</v>
      </c>
      <c r="AK20" t="s">
        <v>157</v>
      </c>
      <c r="AL20" s="11">
        <v>85841957</v>
      </c>
      <c r="AM20" s="11">
        <v>31590202.029999979</v>
      </c>
      <c r="AQ20" t="str">
        <f t="shared" si="0"/>
        <v>Dec</v>
      </c>
      <c r="AR20" s="30">
        <f t="shared" si="1"/>
        <v>31590202.029999979</v>
      </c>
      <c r="AS20" s="17">
        <f t="shared" si="2"/>
        <v>0.36800421535124112</v>
      </c>
      <c r="AT20" t="str" cm="1">
        <f t="array" ref="AT20">IF(OptionNew=2,TEXT(AS20,"#%"),_xlfn.SWITCH(TRUE,AM20&lt;1000,TEXT('Regional Analysis'!AO21,"#,##0"),AM20&lt;1000000,TEXT(AM20/1000,"0.0")&amp;"K",AM20&lt;1000000000,TEXT(AR20/1000000,"0.0")&amp;"M",TEXT(AM20/1000000000,"0.0")&amp;"B"))</f>
        <v>31.6M</v>
      </c>
    </row>
    <row r="21" spans="10:46">
      <c r="J21" s="28" t="str">
        <f t="shared" si="4"/>
        <v>Men's Apparel</v>
      </c>
      <c r="K21" s="32">
        <f t="shared" si="4"/>
        <v>123728632</v>
      </c>
      <c r="L21" s="30" t="e">
        <f t="shared" si="6"/>
        <v>#N/A</v>
      </c>
      <c r="M21" t="str">
        <f t="shared" si="5"/>
        <v>Men's Apparel</v>
      </c>
      <c r="N21" s="30">
        <f t="shared" si="5"/>
        <v>44763030.330000028</v>
      </c>
      <c r="O21" s="30" t="e">
        <f t="shared" si="7"/>
        <v>#N/A</v>
      </c>
      <c r="P21" s="15" t="str" cm="1">
        <f t="array" ref="P21">IF(OptionNew,TEXT(L10,"#%"),_xlfn.SWITCH(TRUE,K10&lt;1000,TEXT(K10,"#,##0"),K10&lt;1000000,TEXT(K10/1000,"0.0")&amp;"K",K10&lt;1000000000,TEXT(K10/1000000,"0.0")&amp;"M",TEXT(K10/1000000000,"0.0")&amp;"B"))</f>
        <v>14%</v>
      </c>
      <c r="Q21" s="15" t="str" cm="1">
        <f t="array" ref="Q21">IF(OptionNew=2,TEXT(O10,"#%"),_xlfn.SWITCH(TRUE,N10&lt;1000,TEXT(N10,"#,##0"),N10&lt;1000000,TEXT(N10/1000,"0.0")&amp;"K",N10&lt;1000000000,TEXT(N10/1000000,"0.0")&amp;"M",TEXT(N10/1000000000,"0.0")&amp;"B"))</f>
        <v>44.8M</v>
      </c>
      <c r="T21" s="29" t="str">
        <f>T7</f>
        <v>Qtr3</v>
      </c>
      <c r="U21">
        <v>1</v>
      </c>
      <c r="V21" s="30">
        <f>LARGE($U$7:$U$10,U21)</f>
        <v>265308354</v>
      </c>
      <c r="X21" s="29" t="str">
        <f>T7</f>
        <v>Qtr3</v>
      </c>
      <c r="Y21">
        <v>1</v>
      </c>
      <c r="Z21" s="30">
        <f>LARGE($V$7:$V$10,Y21)</f>
        <v>99515925.61999996</v>
      </c>
    </row>
    <row r="22" spans="10:46">
      <c r="J22" s="28" t="str">
        <f t="shared" si="4"/>
        <v>Women's Athletic Footwear</v>
      </c>
      <c r="K22" s="32">
        <f t="shared" si="4"/>
        <v>106631896</v>
      </c>
      <c r="L22" s="30" t="e">
        <f t="shared" si="6"/>
        <v>#N/A</v>
      </c>
      <c r="M22" t="str">
        <f t="shared" si="5"/>
        <v>Women's Athletic Footwear</v>
      </c>
      <c r="N22" s="30">
        <f t="shared" si="5"/>
        <v>38975784.93999999</v>
      </c>
      <c r="O22" s="30" t="e">
        <f t="shared" si="7"/>
        <v>#N/A</v>
      </c>
      <c r="P22" s="15" t="str" cm="1">
        <f t="array" ref="P22">IF(OptionNew,TEXT(L11,"#%"),_xlfn.SWITCH(TRUE,K11&lt;1000,TEXT(K11,"#,##0"),K11&lt;1000000,TEXT(K11/1000,"0.0")&amp;"K",K11&lt;1000000000,TEXT(K11/1000000,"0.0")&amp;"M",TEXT(K11/1000000000,"0.0")&amp;"B"))</f>
        <v>12%</v>
      </c>
      <c r="Q22" s="15" t="str" cm="1">
        <f t="array" ref="Q22">IF(OptionNew=2,TEXT(O11,"#%"),_xlfn.SWITCH(TRUE,N11&lt;1000,TEXT(N11,"#,##0"),N11&lt;1000000,TEXT(N11/1000,"0.0")&amp;"K",N11&lt;1000000000,TEXT(N11/1000000,"0.0")&amp;"M",TEXT(N11/1000000000,"0.0")&amp;"B"))</f>
        <v>39.0M</v>
      </c>
      <c r="AQ22" s="14" t="s">
        <v>187</v>
      </c>
    </row>
    <row r="23" spans="10:46">
      <c r="AQ23" t="str">
        <f>IF(OptionNew=1,"Trend of Revenue Generation Across Months","Monthly Profit Margin Trend Over Time")</f>
        <v>Trend of Revenue Generation Across Months</v>
      </c>
    </row>
    <row r="24" spans="10:46">
      <c r="T24" s="18" t="s">
        <v>178</v>
      </c>
      <c r="X24" s="18" t="s">
        <v>178</v>
      </c>
    </row>
    <row r="25" spans="10:46">
      <c r="J25" s="18" t="s">
        <v>177</v>
      </c>
      <c r="N25" s="18" t="s">
        <v>179</v>
      </c>
      <c r="T25" s="29" t="str">
        <f>T10</f>
        <v>Qtr1</v>
      </c>
      <c r="U25">
        <v>1</v>
      </c>
      <c r="V25" s="30">
        <f>SMALL($U$7:$U$10,U25)</f>
        <v>189388404</v>
      </c>
      <c r="X25" s="29" t="str">
        <f>T10</f>
        <v>Qtr1</v>
      </c>
      <c r="Y25">
        <v>1</v>
      </c>
      <c r="Z25" s="30">
        <f>SMALL($V$7:$V$10,Y25)</f>
        <v>66974459.210000053</v>
      </c>
    </row>
    <row r="26" spans="10:46">
      <c r="J26" s="29" t="str">
        <f>J6</f>
        <v>Men's Street Footwear</v>
      </c>
      <c r="K26">
        <v>1</v>
      </c>
      <c r="L26" s="30">
        <f>LARGE($K$6:$K$11,K26)</f>
        <v>208826244</v>
      </c>
      <c r="N26" s="29" t="str">
        <f>M6</f>
        <v>Men's Street Footwear</v>
      </c>
      <c r="O26">
        <v>1</v>
      </c>
      <c r="P26" s="30">
        <f>LARGE($N$6:$N$11,O26)</f>
        <v>82802260.619999707</v>
      </c>
      <c r="T26" s="29"/>
      <c r="V26" s="30"/>
      <c r="X26" s="29"/>
      <c r="Z26" s="30"/>
    </row>
    <row r="27" spans="10:46">
      <c r="J27" s="29"/>
      <c r="L27" s="30"/>
      <c r="N27" s="29"/>
      <c r="P27" s="30"/>
      <c r="T27" s="29"/>
      <c r="V27" s="30"/>
      <c r="X27" s="29"/>
      <c r="Z27" s="30"/>
    </row>
    <row r="28" spans="10:46">
      <c r="J28" s="29"/>
      <c r="L28" s="30"/>
      <c r="N28" s="29"/>
      <c r="P28" s="30"/>
    </row>
    <row r="30" spans="10:46">
      <c r="J30" s="18" t="s">
        <v>178</v>
      </c>
      <c r="N30" s="18" t="s">
        <v>180</v>
      </c>
      <c r="T30" s="14" t="s">
        <v>187</v>
      </c>
    </row>
    <row r="31" spans="10:46">
      <c r="J31" t="str">
        <f>J11</f>
        <v>Women's Athletic Footwear</v>
      </c>
      <c r="K31">
        <v>1</v>
      </c>
      <c r="L31" s="30">
        <f>SMALL($K$6:$K$11,K31)</f>
        <v>106631896</v>
      </c>
      <c r="N31" t="str">
        <f>M11</f>
        <v>Women's Athletic Footwear</v>
      </c>
      <c r="O31">
        <v>1</v>
      </c>
      <c r="P31" s="30">
        <f>SMALL($N$6:$N$11,O31)</f>
        <v>38975784.93999999</v>
      </c>
      <c r="T31" t="str">
        <f>IF(OptionNew=1,"Tracking Revenue and Profit Trends Across Quarters","Percentage Breakdown of Quarterly Revenue and Profit Trends")</f>
        <v>Tracking Revenue and Profit Trends Across Quarters</v>
      </c>
    </row>
    <row r="32" spans="10:46">
      <c r="L32" s="30"/>
      <c r="P32" s="30"/>
    </row>
    <row r="33" spans="10:26">
      <c r="L33" s="30"/>
      <c r="P33" s="30"/>
      <c r="T33" s="36" t="s">
        <v>188</v>
      </c>
      <c r="U33" s="37"/>
    </row>
    <row r="34" spans="10:26">
      <c r="T34" t="str">
        <f>_xlfn.TEXTJOIN(" ",TRUE,IF(TopBottom=1,"Top Quarterly Business Performance Highlighted","Highlight of Underperforming Quarters by Revenue and Profit"))</f>
        <v>Top Quarterly Business Performance Highlighted</v>
      </c>
      <c r="W34" s="11"/>
      <c r="X34" s="11"/>
      <c r="Y34" s="11"/>
      <c r="Z34" s="11"/>
    </row>
    <row r="35" spans="10:26">
      <c r="W35" s="11"/>
      <c r="X35" s="11"/>
      <c r="Y35" s="11"/>
      <c r="Z35" s="11"/>
    </row>
    <row r="36" spans="10:26">
      <c r="J36" s="14" t="s">
        <v>187</v>
      </c>
      <c r="N36" s="14" t="s">
        <v>187</v>
      </c>
    </row>
    <row r="37" spans="10:26">
      <c r="J37" t="str">
        <f>IF(OptionNew=1,"Revenue Distribution Across Different Product Price Points","Product-Level Breakdown of Revenue by Percentage")</f>
        <v>Revenue Distribution Across Different Product Price Points</v>
      </c>
      <c r="N37" t="str">
        <f>IF(OptionNew=1,"Profit Distribution Across Different Product Price Points","Product-Level Breakdown of Profit by Percentage")</f>
        <v>Profit Distribution Across Different Product Price Points</v>
      </c>
    </row>
    <row r="39" spans="10:26">
      <c r="J39" s="14" t="s">
        <v>188</v>
      </c>
      <c r="N39" s="14" t="s">
        <v>188</v>
      </c>
    </row>
    <row r="40" spans="10:26">
      <c r="J40" t="str">
        <f>_xlfn.TEXTJOIN(" ",TRUE,IF(TopBottom=1,"Products Driving the Highest Business Value – In Focus","Low-Performing Products – Performance Review"))</f>
        <v>Products Driving the Highest Business Value – In Focus</v>
      </c>
      <c r="N40" t="str">
        <f>_xlfn.TEXTJOIN(" ",TRUE,IF(TopBottom=1,"Products Driving the Highest Business Profit Value – In Focus","Low-Profit Performing Products – Performance Review"))</f>
        <v>Products Driving the Highest Business Profit Value – In Focus</v>
      </c>
    </row>
    <row r="43" spans="10:26">
      <c r="J43" s="43" t="s">
        <v>198</v>
      </c>
      <c r="M43" s="43" t="s">
        <v>196</v>
      </c>
      <c r="P43" s="43" t="s">
        <v>139</v>
      </c>
      <c r="S43" s="44" t="s">
        <v>197</v>
      </c>
    </row>
    <row r="44" spans="10:26">
      <c r="J44" s="38">
        <v>899902125</v>
      </c>
      <c r="M44" s="45">
        <v>2478861</v>
      </c>
      <c r="P44" s="38">
        <v>332134761.44999886</v>
      </c>
      <c r="S44" s="27">
        <f>P44/J44</f>
        <v>0.36907876114860699</v>
      </c>
    </row>
    <row r="49" spans="10:14">
      <c r="J49" s="46" t="s">
        <v>145</v>
      </c>
      <c r="K49" s="43" t="s">
        <v>198</v>
      </c>
      <c r="M49" s="46" t="s">
        <v>199</v>
      </c>
    </row>
    <row r="50" spans="10:14">
      <c r="J50" t="s">
        <v>143</v>
      </c>
      <c r="K50" s="38">
        <v>182080675</v>
      </c>
      <c r="L50" s="15">
        <f>J44-K50</f>
        <v>717821450</v>
      </c>
      <c r="M50" s="47" t="str">
        <f>IF(L50/J44&gt;0,"▲"&amp;TEXT(L50/J44,"+0.0%;-0.0%"),"▲"&amp;TEXT(L50/J44,"+0.0%;-0.0%"))</f>
        <v>▲+79.8%</v>
      </c>
      <c r="N50" s="48">
        <f>L50/J44</f>
        <v>0.79766613508107898</v>
      </c>
    </row>
    <row r="51" spans="10:14">
      <c r="J51" t="s">
        <v>144</v>
      </c>
      <c r="K51" s="38">
        <v>717821450</v>
      </c>
    </row>
  </sheetData>
  <conditionalFormatting sqref="M50">
    <cfRule type="expression" dxfId="1" priority="1">
      <formula>$N$50&lt;0</formula>
    </cfRule>
    <cfRule type="expression" dxfId="0" priority="2">
      <formula>$N$50&gt;0</formula>
    </cfRule>
  </conditionalFormatting>
  <pageMargins left="0.7" right="0.7" top="0.75" bottom="0.75" header="0.3" footer="0.3"/>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A4C80-3A7E-43AE-BD0E-0697EC7C96EC}">
  <dimension ref="A3:BL46"/>
  <sheetViews>
    <sheetView zoomScale="87" zoomScaleNormal="87" workbookViewId="0"/>
  </sheetViews>
  <sheetFormatPr defaultRowHeight="15"/>
  <cols>
    <col min="1" max="2" width="9.140625" style="35"/>
    <col min="3" max="3" width="12.140625" style="35" customWidth="1"/>
    <col min="5" max="5" width="7.42578125" bestFit="1" customWidth="1"/>
    <col min="6" max="6" width="7.42578125" customWidth="1"/>
    <col min="7" max="7" width="8.7109375" bestFit="1" customWidth="1"/>
    <col min="8" max="8" width="17.28515625" bestFit="1" customWidth="1"/>
    <col min="9" max="9" width="16.7109375" bestFit="1" customWidth="1"/>
    <col min="10" max="10" width="9.85546875" bestFit="1" customWidth="1"/>
    <col min="11" max="11" width="11" bestFit="1" customWidth="1"/>
    <col min="12" max="14" width="16.7109375" customWidth="1"/>
    <col min="15" max="15" width="9.42578125" bestFit="1" customWidth="1"/>
    <col min="16" max="16" width="16.42578125" bestFit="1" customWidth="1"/>
    <col min="17" max="17" width="11" bestFit="1" customWidth="1"/>
    <col min="18" max="19" width="15.85546875" customWidth="1"/>
    <col min="20" max="20" width="16.28515625" customWidth="1"/>
    <col min="21" max="21" width="11" bestFit="1" customWidth="1"/>
    <col min="22" max="22" width="16.42578125" bestFit="1" customWidth="1"/>
    <col min="23" max="23" width="14.85546875" bestFit="1" customWidth="1"/>
    <col min="24" max="24" width="10.7109375" bestFit="1" customWidth="1"/>
    <col min="25" max="25" width="5.7109375" customWidth="1"/>
    <col min="26" max="26" width="5.7109375" bestFit="1" customWidth="1"/>
    <col min="27" max="27" width="9.140625" bestFit="1" customWidth="1"/>
    <col min="28" max="28" width="14.28515625" bestFit="1" customWidth="1"/>
    <col min="29" max="29" width="12.42578125" bestFit="1" customWidth="1"/>
    <col min="30" max="30" width="15.85546875" bestFit="1" customWidth="1"/>
    <col min="31" max="31" width="15.85546875" customWidth="1"/>
    <col min="32" max="32" width="11.140625" bestFit="1" customWidth="1"/>
    <col min="33" max="33" width="13.140625" bestFit="1" customWidth="1"/>
    <col min="34" max="34" width="12.42578125" bestFit="1" customWidth="1"/>
    <col min="35" max="35" width="17.85546875" bestFit="1" customWidth="1"/>
    <col min="36" max="36" width="16.42578125" bestFit="1" customWidth="1"/>
    <col min="37" max="37" width="23.42578125" customWidth="1"/>
    <col min="38" max="38" width="15.85546875" bestFit="1" customWidth="1"/>
    <col min="39" max="39" width="5.7109375" bestFit="1" customWidth="1"/>
    <col min="40" max="40" width="12.28515625" bestFit="1" customWidth="1"/>
    <col min="41" max="41" width="14.28515625" bestFit="1" customWidth="1"/>
    <col min="42" max="42" width="16.42578125" bestFit="1" customWidth="1"/>
    <col min="43" max="43" width="12.42578125" bestFit="1" customWidth="1"/>
    <col min="44" max="44" width="17.85546875" bestFit="1" customWidth="1"/>
    <col min="45" max="45" width="16.7109375" customWidth="1"/>
    <col min="46" max="46" width="14.5703125" bestFit="1" customWidth="1"/>
    <col min="47" max="47" width="13.140625" bestFit="1" customWidth="1"/>
    <col min="48" max="48" width="12.42578125" bestFit="1" customWidth="1"/>
    <col min="49" max="49" width="26.28515625" bestFit="1" customWidth="1"/>
    <col min="50" max="50" width="13.140625" bestFit="1" customWidth="1"/>
    <col min="51" max="51" width="12.42578125" bestFit="1" customWidth="1"/>
    <col min="52" max="52" width="26.28515625" bestFit="1" customWidth="1"/>
    <col min="53" max="53" width="16.42578125" bestFit="1" customWidth="1"/>
    <col min="54" max="54" width="17.85546875" bestFit="1" customWidth="1"/>
    <col min="55" max="55" width="16.42578125" bestFit="1" customWidth="1"/>
    <col min="56" max="56" width="13.7109375" bestFit="1" customWidth="1"/>
    <col min="57" max="57" width="13.140625" bestFit="1" customWidth="1"/>
    <col min="58" max="58" width="12.42578125" bestFit="1" customWidth="1"/>
    <col min="59" max="59" width="5.7109375" bestFit="1" customWidth="1"/>
    <col min="60" max="60" width="26.28515625" bestFit="1" customWidth="1"/>
    <col min="61" max="70" width="13.140625" bestFit="1" customWidth="1"/>
    <col min="71" max="80" width="17.85546875" bestFit="1" customWidth="1"/>
    <col min="81" max="83" width="11.28515625" bestFit="1" customWidth="1"/>
    <col min="84" max="84" width="12.140625" bestFit="1" customWidth="1"/>
    <col min="85" max="88" width="11.28515625" bestFit="1" customWidth="1"/>
    <col min="89" max="89" width="11.5703125" bestFit="1" customWidth="1"/>
    <col min="90" max="90" width="11.28515625" bestFit="1" customWidth="1"/>
    <col min="91" max="91" width="11.85546875" bestFit="1" customWidth="1"/>
    <col min="92" max="93" width="11.28515625" bestFit="1" customWidth="1"/>
    <col min="94" max="94" width="12.28515625" bestFit="1" customWidth="1"/>
    <col min="95" max="95" width="12.7109375" bestFit="1" customWidth="1"/>
    <col min="96" max="97" width="11.28515625" bestFit="1" customWidth="1"/>
    <col min="98" max="98" width="14.5703125" bestFit="1" customWidth="1"/>
    <col min="99" max="100" width="11.28515625" bestFit="1" customWidth="1"/>
    <col min="101" max="101" width="12.42578125" bestFit="1" customWidth="1"/>
    <col min="102" max="105" width="11.28515625" bestFit="1" customWidth="1"/>
    <col min="106" max="107" width="13.28515625" bestFit="1" customWidth="1"/>
    <col min="108" max="111" width="11.28515625" bestFit="1" customWidth="1"/>
    <col min="112" max="112" width="11.85546875" bestFit="1" customWidth="1"/>
    <col min="113" max="113" width="7.28515625" bestFit="1" customWidth="1"/>
    <col min="114" max="114" width="5.7109375" bestFit="1" customWidth="1"/>
    <col min="115" max="116" width="7.28515625" bestFit="1" customWidth="1"/>
    <col min="117" max="117" width="5.7109375" bestFit="1" customWidth="1"/>
    <col min="118" max="118" width="7.28515625" bestFit="1" customWidth="1"/>
    <col min="119" max="119" width="5.7109375" bestFit="1" customWidth="1"/>
    <col min="120" max="120" width="7.28515625" bestFit="1" customWidth="1"/>
    <col min="121" max="121" width="5.7109375" bestFit="1" customWidth="1"/>
    <col min="122" max="122" width="7.28515625" bestFit="1" customWidth="1"/>
    <col min="123" max="123" width="5.7109375" bestFit="1" customWidth="1"/>
    <col min="124" max="124" width="7.28515625" bestFit="1" customWidth="1"/>
    <col min="125" max="127" width="5.7109375" bestFit="1" customWidth="1"/>
    <col min="128" max="128" width="7.28515625" bestFit="1" customWidth="1"/>
    <col min="129" max="130" width="5.7109375" bestFit="1" customWidth="1"/>
    <col min="131" max="131" width="7.28515625" bestFit="1" customWidth="1"/>
    <col min="132" max="132" width="5.7109375" bestFit="1" customWidth="1"/>
    <col min="133" max="133" width="7.28515625" bestFit="1" customWidth="1"/>
    <col min="134" max="135" width="5.7109375" bestFit="1" customWidth="1"/>
    <col min="136" max="137" width="7.28515625" bestFit="1" customWidth="1"/>
    <col min="138" max="139" width="5.7109375" bestFit="1" customWidth="1"/>
    <col min="140" max="140" width="7.28515625" bestFit="1" customWidth="1"/>
    <col min="141" max="142" width="5.7109375" bestFit="1" customWidth="1"/>
    <col min="143" max="228" width="7.28515625" bestFit="1" customWidth="1"/>
    <col min="229" max="229" width="8.28515625" bestFit="1" customWidth="1"/>
    <col min="230" max="279" width="7.28515625" bestFit="1" customWidth="1"/>
    <col min="280" max="280" width="8.28515625" bestFit="1" customWidth="1"/>
    <col min="281" max="320" width="7.28515625" bestFit="1" customWidth="1"/>
    <col min="321" max="321" width="8.28515625" bestFit="1" customWidth="1"/>
    <col min="322" max="345" width="7.28515625" bestFit="1" customWidth="1"/>
    <col min="346" max="346" width="8.28515625" bestFit="1" customWidth="1"/>
    <col min="347" max="351" width="7.28515625" bestFit="1" customWidth="1"/>
    <col min="352" max="352" width="8.28515625" bestFit="1" customWidth="1"/>
    <col min="353" max="367" width="7.28515625" bestFit="1" customWidth="1"/>
    <col min="368" max="368" width="8.28515625" bestFit="1" customWidth="1"/>
    <col min="369" max="375" width="7.28515625" bestFit="1" customWidth="1"/>
    <col min="376" max="376" width="8.28515625" bestFit="1" customWidth="1"/>
    <col min="377" max="416" width="7.28515625" bestFit="1" customWidth="1"/>
    <col min="417" max="417" width="8.28515625" bestFit="1" customWidth="1"/>
    <col min="418" max="425" width="7.28515625" bestFit="1" customWidth="1"/>
    <col min="426" max="426" width="8.28515625" bestFit="1" customWidth="1"/>
    <col min="427" max="439" width="7.28515625" bestFit="1" customWidth="1"/>
    <col min="440" max="440" width="8.28515625" bestFit="1" customWidth="1"/>
    <col min="441" max="442" width="7.28515625" bestFit="1" customWidth="1"/>
    <col min="443" max="443" width="8.28515625" bestFit="1" customWidth="1"/>
    <col min="444" max="448" width="7.28515625" bestFit="1" customWidth="1"/>
    <col min="449" max="449" width="8.28515625" bestFit="1" customWidth="1"/>
    <col min="450" max="454" width="7.28515625" bestFit="1" customWidth="1"/>
    <col min="455" max="456" width="8.28515625" bestFit="1" customWidth="1"/>
    <col min="457" max="458" width="7.28515625" bestFit="1" customWidth="1"/>
    <col min="459" max="459" width="8.28515625" bestFit="1" customWidth="1"/>
    <col min="460" max="460" width="7.28515625" bestFit="1" customWidth="1"/>
    <col min="461" max="461" width="8.28515625" bestFit="1" customWidth="1"/>
    <col min="462" max="462" width="7.28515625" bestFit="1" customWidth="1"/>
    <col min="463" max="463" width="8.28515625" bestFit="1" customWidth="1"/>
    <col min="464" max="464" width="7.28515625" bestFit="1" customWidth="1"/>
    <col min="465" max="465" width="8.28515625" bestFit="1" customWidth="1"/>
    <col min="466" max="467" width="7.28515625" bestFit="1" customWidth="1"/>
    <col min="468" max="468" width="8.28515625" bestFit="1" customWidth="1"/>
    <col min="469" max="472" width="7.28515625" bestFit="1" customWidth="1"/>
    <col min="473" max="473" width="8.28515625" bestFit="1" customWidth="1"/>
    <col min="474" max="483" width="7.28515625" bestFit="1" customWidth="1"/>
    <col min="484" max="484" width="8.28515625" bestFit="1" customWidth="1"/>
    <col min="485" max="489" width="7.28515625" bestFit="1" customWidth="1"/>
    <col min="490" max="490" width="8.28515625" bestFit="1" customWidth="1"/>
    <col min="491" max="496" width="7.28515625" bestFit="1" customWidth="1"/>
    <col min="497" max="497" width="8.28515625" bestFit="1" customWidth="1"/>
    <col min="498" max="504" width="7.28515625" bestFit="1" customWidth="1"/>
    <col min="505" max="505" width="8.28515625" bestFit="1" customWidth="1"/>
    <col min="506" max="507" width="7.28515625" bestFit="1" customWidth="1"/>
    <col min="508" max="508" width="8.28515625" bestFit="1" customWidth="1"/>
    <col min="509" max="511" width="7.28515625" bestFit="1" customWidth="1"/>
    <col min="512" max="512" width="8.28515625" bestFit="1" customWidth="1"/>
    <col min="513" max="515" width="7.28515625" bestFit="1" customWidth="1"/>
    <col min="516" max="516" width="8.28515625" bestFit="1" customWidth="1"/>
    <col min="517" max="522" width="7.28515625" bestFit="1" customWidth="1"/>
    <col min="523" max="523" width="8.28515625" bestFit="1" customWidth="1"/>
    <col min="524" max="538" width="7.28515625" bestFit="1" customWidth="1"/>
    <col min="539" max="539" width="8.28515625" bestFit="1" customWidth="1"/>
    <col min="540" max="543" width="7.28515625" bestFit="1" customWidth="1"/>
    <col min="544" max="544" width="8.28515625" bestFit="1" customWidth="1"/>
    <col min="545" max="555" width="7.28515625" bestFit="1" customWidth="1"/>
    <col min="556" max="557" width="8.28515625" bestFit="1" customWidth="1"/>
    <col min="558" max="563" width="7.28515625" bestFit="1" customWidth="1"/>
    <col min="564" max="565" width="8.28515625" bestFit="1" customWidth="1"/>
    <col min="566" max="567" width="7.28515625" bestFit="1" customWidth="1"/>
    <col min="568" max="568" width="8.28515625" bestFit="1" customWidth="1"/>
    <col min="569" max="570" width="7.28515625" bestFit="1" customWidth="1"/>
    <col min="571" max="571" width="8.28515625" bestFit="1" customWidth="1"/>
    <col min="572" max="572" width="7.28515625" bestFit="1" customWidth="1"/>
    <col min="573" max="574" width="8.28515625" bestFit="1" customWidth="1"/>
    <col min="575" max="576" width="7.28515625" bestFit="1" customWidth="1"/>
    <col min="577" max="577" width="8.28515625" bestFit="1" customWidth="1"/>
    <col min="578" max="583" width="7.28515625" bestFit="1" customWidth="1"/>
    <col min="584" max="584" width="8.28515625" bestFit="1" customWidth="1"/>
    <col min="585" max="589" width="7.28515625" bestFit="1" customWidth="1"/>
    <col min="590" max="592" width="8.28515625" bestFit="1" customWidth="1"/>
    <col min="593" max="593" width="7.28515625" bestFit="1" customWidth="1"/>
    <col min="594" max="594" width="8.28515625" bestFit="1" customWidth="1"/>
    <col min="595" max="595" width="7.28515625" bestFit="1" customWidth="1"/>
    <col min="596" max="596" width="8.28515625" bestFit="1" customWidth="1"/>
    <col min="597" max="606" width="7.28515625" bestFit="1" customWidth="1"/>
    <col min="607" max="608" width="8.28515625" bestFit="1" customWidth="1"/>
    <col min="609" max="611" width="7.28515625" bestFit="1" customWidth="1"/>
    <col min="612" max="613" width="8.28515625" bestFit="1" customWidth="1"/>
    <col min="614" max="631" width="7.28515625" bestFit="1" customWidth="1"/>
    <col min="632" max="632" width="8.28515625" bestFit="1" customWidth="1"/>
    <col min="633" max="635" width="7.28515625" bestFit="1" customWidth="1"/>
    <col min="636" max="638" width="8.28515625" bestFit="1" customWidth="1"/>
    <col min="639" max="639" width="7.28515625" bestFit="1" customWidth="1"/>
    <col min="640" max="640" width="8.28515625" bestFit="1" customWidth="1"/>
    <col min="641" max="641" width="7.28515625" bestFit="1" customWidth="1"/>
    <col min="642" max="642" width="8.28515625" bestFit="1" customWidth="1"/>
    <col min="643" max="652" width="7.28515625" bestFit="1" customWidth="1"/>
    <col min="653" max="654" width="8.28515625" bestFit="1" customWidth="1"/>
    <col min="655" max="655" width="7.28515625" bestFit="1" customWidth="1"/>
    <col min="656" max="656" width="8.28515625" bestFit="1" customWidth="1"/>
    <col min="657" max="657" width="7.28515625" bestFit="1" customWidth="1"/>
    <col min="658" max="659" width="8.28515625" bestFit="1" customWidth="1"/>
    <col min="660" max="666" width="7.28515625" bestFit="1" customWidth="1"/>
    <col min="667" max="667" width="8.28515625" bestFit="1" customWidth="1"/>
    <col min="668" max="671" width="7.28515625" bestFit="1" customWidth="1"/>
    <col min="672" max="672" width="8.28515625" bestFit="1" customWidth="1"/>
    <col min="673" max="676" width="7.28515625" bestFit="1" customWidth="1"/>
    <col min="677" max="677" width="8.28515625" bestFit="1" customWidth="1"/>
    <col min="678" max="679" width="7.28515625" bestFit="1" customWidth="1"/>
    <col min="680" max="680" width="8.28515625" bestFit="1" customWidth="1"/>
    <col min="681" max="682" width="7.28515625" bestFit="1" customWidth="1"/>
    <col min="683" max="683" width="8.28515625" bestFit="1" customWidth="1"/>
    <col min="684" max="689" width="7.28515625" bestFit="1" customWidth="1"/>
    <col min="690" max="691" width="8.28515625" bestFit="1" customWidth="1"/>
    <col min="692" max="692" width="7.28515625" bestFit="1" customWidth="1"/>
    <col min="693" max="693" width="8.28515625" bestFit="1" customWidth="1"/>
    <col min="694" max="716" width="7.28515625" bestFit="1" customWidth="1"/>
    <col min="717" max="717" width="8.28515625" bestFit="1" customWidth="1"/>
    <col min="718" max="720" width="7.28515625" bestFit="1" customWidth="1"/>
    <col min="721" max="722" width="8.28515625" bestFit="1" customWidth="1"/>
    <col min="723" max="727" width="7.28515625" bestFit="1" customWidth="1"/>
    <col min="728" max="731" width="8.28515625" bestFit="1" customWidth="1"/>
    <col min="732" max="746" width="7.28515625" bestFit="1" customWidth="1"/>
    <col min="747" max="747" width="8.28515625" bestFit="1" customWidth="1"/>
    <col min="748" max="750" width="7.28515625" bestFit="1" customWidth="1"/>
    <col min="751" max="751" width="8.28515625" bestFit="1" customWidth="1"/>
    <col min="752" max="762" width="7.28515625" bestFit="1" customWidth="1"/>
    <col min="763" max="763" width="8.28515625" bestFit="1" customWidth="1"/>
    <col min="764" max="765" width="7.28515625" bestFit="1" customWidth="1"/>
    <col min="766" max="766" width="8.28515625" bestFit="1" customWidth="1"/>
    <col min="767" max="770" width="7.28515625" bestFit="1" customWidth="1"/>
    <col min="771" max="771" width="8.28515625" bestFit="1" customWidth="1"/>
    <col min="772" max="772" width="7.28515625" bestFit="1" customWidth="1"/>
    <col min="773" max="773" width="8.28515625" bestFit="1" customWidth="1"/>
    <col min="774" max="777" width="7.28515625" bestFit="1" customWidth="1"/>
    <col min="778" max="778" width="8.28515625" bestFit="1" customWidth="1"/>
    <col min="779" max="788" width="7.28515625" bestFit="1" customWidth="1"/>
    <col min="789" max="789" width="8.28515625" bestFit="1" customWidth="1"/>
    <col min="790" max="792" width="7.28515625" bestFit="1" customWidth="1"/>
    <col min="793" max="797" width="8.28515625" bestFit="1" customWidth="1"/>
    <col min="798" max="799" width="7.28515625" bestFit="1" customWidth="1"/>
    <col min="800" max="800" width="8.28515625" bestFit="1" customWidth="1"/>
    <col min="801" max="803" width="7.28515625" bestFit="1" customWidth="1"/>
    <col min="804" max="804" width="8.28515625" bestFit="1" customWidth="1"/>
    <col min="805" max="806" width="7.28515625" bestFit="1" customWidth="1"/>
    <col min="807" max="807" width="8.28515625" bestFit="1" customWidth="1"/>
    <col min="808" max="810" width="7.28515625" bestFit="1" customWidth="1"/>
    <col min="811" max="812" width="8.28515625" bestFit="1" customWidth="1"/>
    <col min="813" max="813" width="7.28515625" bestFit="1" customWidth="1"/>
    <col min="814" max="815" width="8.28515625" bestFit="1" customWidth="1"/>
    <col min="816" max="817" width="7.28515625" bestFit="1" customWidth="1"/>
    <col min="818" max="818" width="8.28515625" bestFit="1" customWidth="1"/>
    <col min="819" max="820" width="7.28515625" bestFit="1" customWidth="1"/>
    <col min="821" max="821" width="8.28515625" bestFit="1" customWidth="1"/>
    <col min="822" max="822" width="7.28515625" bestFit="1" customWidth="1"/>
    <col min="823" max="824" width="8.28515625" bestFit="1" customWidth="1"/>
    <col min="825" max="825" width="7.28515625" bestFit="1" customWidth="1"/>
    <col min="826" max="826" width="8.28515625" bestFit="1" customWidth="1"/>
    <col min="827" max="827" width="7.28515625" bestFit="1" customWidth="1"/>
    <col min="828" max="830" width="8.28515625" bestFit="1" customWidth="1"/>
    <col min="831" max="832" width="7.28515625" bestFit="1" customWidth="1"/>
    <col min="833" max="833" width="8.28515625" bestFit="1" customWidth="1"/>
    <col min="834" max="836" width="7.28515625" bestFit="1" customWidth="1"/>
    <col min="837" max="837" width="8.28515625" bestFit="1" customWidth="1"/>
    <col min="838" max="838" width="7.28515625" bestFit="1" customWidth="1"/>
    <col min="839" max="839" width="8.28515625" bestFit="1" customWidth="1"/>
    <col min="840" max="841" width="7.28515625" bestFit="1" customWidth="1"/>
    <col min="842" max="843" width="8.28515625" bestFit="1" customWidth="1"/>
    <col min="844" max="848" width="7.28515625" bestFit="1" customWidth="1"/>
    <col min="849" max="849" width="8.28515625" bestFit="1" customWidth="1"/>
    <col min="850" max="850" width="7.28515625" bestFit="1" customWidth="1"/>
    <col min="851" max="854" width="8.28515625" bestFit="1" customWidth="1"/>
    <col min="855" max="855" width="7.28515625" bestFit="1" customWidth="1"/>
    <col min="856" max="856" width="8.28515625" bestFit="1" customWidth="1"/>
    <col min="857" max="860" width="7.28515625" bestFit="1" customWidth="1"/>
    <col min="861" max="861" width="8.28515625" bestFit="1" customWidth="1"/>
    <col min="862" max="862" width="7.28515625" bestFit="1" customWidth="1"/>
    <col min="863" max="863" width="8.28515625" bestFit="1" customWidth="1"/>
    <col min="864" max="866" width="7.28515625" bestFit="1" customWidth="1"/>
    <col min="867" max="867" width="8.28515625" bestFit="1" customWidth="1"/>
    <col min="868" max="873" width="7.28515625" bestFit="1" customWidth="1"/>
    <col min="874" max="874" width="8.28515625" bestFit="1" customWidth="1"/>
    <col min="875" max="878" width="7.28515625" bestFit="1" customWidth="1"/>
    <col min="879" max="879" width="8.28515625" bestFit="1" customWidth="1"/>
    <col min="880" max="880" width="7.28515625" bestFit="1" customWidth="1"/>
    <col min="881" max="881" width="8.28515625" bestFit="1" customWidth="1"/>
    <col min="882" max="883" width="7.28515625" bestFit="1" customWidth="1"/>
    <col min="884" max="885" width="8.28515625" bestFit="1" customWidth="1"/>
    <col min="886" max="889" width="7.28515625" bestFit="1" customWidth="1"/>
    <col min="890" max="894" width="8.28515625" bestFit="1" customWidth="1"/>
    <col min="895" max="895" width="7.28515625" bestFit="1" customWidth="1"/>
    <col min="896" max="896" width="8.28515625" bestFit="1" customWidth="1"/>
    <col min="897" max="897" width="7.28515625" bestFit="1" customWidth="1"/>
    <col min="898" max="899" width="8.28515625" bestFit="1" customWidth="1"/>
    <col min="900" max="905" width="7.28515625" bestFit="1" customWidth="1"/>
    <col min="906" max="906" width="8.28515625" bestFit="1" customWidth="1"/>
    <col min="907" max="907" width="7.28515625" bestFit="1" customWidth="1"/>
    <col min="908" max="908" width="8.28515625" bestFit="1" customWidth="1"/>
    <col min="909" max="911" width="7.28515625" bestFit="1" customWidth="1"/>
    <col min="912" max="913" width="8.28515625" bestFit="1" customWidth="1"/>
    <col min="914" max="918" width="7.28515625" bestFit="1" customWidth="1"/>
    <col min="919" max="919" width="8.28515625" bestFit="1" customWidth="1"/>
    <col min="920" max="922" width="7.28515625" bestFit="1" customWidth="1"/>
    <col min="923" max="925" width="8.28515625" bestFit="1" customWidth="1"/>
    <col min="926" max="926" width="7.28515625" bestFit="1" customWidth="1"/>
    <col min="927" max="927" width="8.28515625" bestFit="1" customWidth="1"/>
    <col min="928" max="931" width="7.28515625" bestFit="1" customWidth="1"/>
    <col min="932" max="932" width="8.28515625" bestFit="1" customWidth="1"/>
    <col min="933" max="934" width="7.28515625" bestFit="1" customWidth="1"/>
    <col min="935" max="936" width="8.28515625" bestFit="1" customWidth="1"/>
    <col min="937" max="938" width="7.28515625" bestFit="1" customWidth="1"/>
    <col min="939" max="940" width="8.28515625" bestFit="1" customWidth="1"/>
    <col min="941" max="944" width="7.28515625" bestFit="1" customWidth="1"/>
    <col min="945" max="945" width="8.28515625" bestFit="1" customWidth="1"/>
    <col min="946" max="946" width="7.28515625" bestFit="1" customWidth="1"/>
    <col min="947" max="947" width="8.28515625" bestFit="1" customWidth="1"/>
    <col min="948" max="948" width="7.28515625" bestFit="1" customWidth="1"/>
    <col min="949" max="949" width="8.28515625" bestFit="1" customWidth="1"/>
    <col min="950" max="953" width="7.28515625" bestFit="1" customWidth="1"/>
    <col min="954" max="955" width="8.28515625" bestFit="1" customWidth="1"/>
    <col min="956" max="956" width="7.28515625" bestFit="1" customWidth="1"/>
    <col min="957" max="957" width="8.28515625" bestFit="1" customWidth="1"/>
    <col min="958" max="958" width="7.28515625" bestFit="1" customWidth="1"/>
    <col min="959" max="959" width="8.28515625" bestFit="1" customWidth="1"/>
    <col min="960" max="960" width="7.28515625" bestFit="1" customWidth="1"/>
    <col min="961" max="961" width="8.28515625" bestFit="1" customWidth="1"/>
    <col min="962" max="963" width="7.28515625" bestFit="1" customWidth="1"/>
    <col min="964" max="964" width="8.28515625" bestFit="1" customWidth="1"/>
    <col min="965" max="971" width="7.28515625" bestFit="1" customWidth="1"/>
    <col min="972" max="972" width="8.28515625" bestFit="1" customWidth="1"/>
    <col min="973" max="975" width="7.28515625" bestFit="1" customWidth="1"/>
    <col min="976" max="978" width="8.28515625" bestFit="1" customWidth="1"/>
    <col min="979" max="982" width="7.28515625" bestFit="1" customWidth="1"/>
    <col min="983" max="984" width="8.28515625" bestFit="1" customWidth="1"/>
    <col min="985" max="986" width="7.28515625" bestFit="1" customWidth="1"/>
    <col min="987" max="991" width="8.28515625" bestFit="1" customWidth="1"/>
    <col min="992" max="992" width="7.28515625" bestFit="1" customWidth="1"/>
    <col min="993" max="993" width="8.28515625" bestFit="1" customWidth="1"/>
    <col min="994" max="994" width="7.28515625" bestFit="1" customWidth="1"/>
    <col min="995" max="998" width="8.28515625" bestFit="1" customWidth="1"/>
    <col min="999" max="999" width="7.28515625" bestFit="1" customWidth="1"/>
    <col min="1000" max="1000" width="8.28515625" bestFit="1" customWidth="1"/>
    <col min="1001" max="1001" width="7.28515625" bestFit="1" customWidth="1"/>
    <col min="1002" max="1002" width="8.28515625" bestFit="1" customWidth="1"/>
    <col min="1003" max="1006" width="7.28515625" bestFit="1" customWidth="1"/>
    <col min="1007" max="1007" width="8.28515625" bestFit="1" customWidth="1"/>
    <col min="1008" max="1009" width="7.28515625" bestFit="1" customWidth="1"/>
    <col min="1010" max="1013" width="8.28515625" bestFit="1" customWidth="1"/>
    <col min="1014" max="1019" width="7.28515625" bestFit="1" customWidth="1"/>
    <col min="1020" max="1020" width="8.28515625" bestFit="1" customWidth="1"/>
    <col min="1021" max="1022" width="7.28515625" bestFit="1" customWidth="1"/>
    <col min="1023" max="1023" width="8.28515625" bestFit="1" customWidth="1"/>
    <col min="1024" max="1024" width="7.28515625" bestFit="1" customWidth="1"/>
    <col min="1025" max="1025" width="8.28515625" bestFit="1" customWidth="1"/>
    <col min="1026" max="1026" width="7.28515625" bestFit="1" customWidth="1"/>
    <col min="1027" max="1027" width="8.28515625" bestFit="1" customWidth="1"/>
    <col min="1028" max="1030" width="7.28515625" bestFit="1" customWidth="1"/>
    <col min="1031" max="1032" width="8.28515625" bestFit="1" customWidth="1"/>
    <col min="1033" max="1034" width="7.28515625" bestFit="1" customWidth="1"/>
    <col min="1035" max="1035" width="8.28515625" bestFit="1" customWidth="1"/>
    <col min="1036" max="1037" width="7.28515625" bestFit="1" customWidth="1"/>
    <col min="1038" max="1038" width="8.28515625" bestFit="1" customWidth="1"/>
    <col min="1039" max="1043" width="7.28515625" bestFit="1" customWidth="1"/>
    <col min="1044" max="1048" width="8.28515625" bestFit="1" customWidth="1"/>
    <col min="1049" max="1051" width="7.28515625" bestFit="1" customWidth="1"/>
    <col min="1052" max="1052" width="8.28515625" bestFit="1" customWidth="1"/>
    <col min="1053" max="1053" width="7.28515625" bestFit="1" customWidth="1"/>
    <col min="1054" max="1054" width="8.28515625" bestFit="1" customWidth="1"/>
    <col min="1055" max="1059" width="7.28515625" bestFit="1" customWidth="1"/>
    <col min="1060" max="1060" width="8.28515625" bestFit="1" customWidth="1"/>
    <col min="1061" max="1062" width="7.28515625" bestFit="1" customWidth="1"/>
    <col min="1063" max="1066" width="8.28515625" bestFit="1" customWidth="1"/>
    <col min="1067" max="1067" width="7.28515625" bestFit="1" customWidth="1"/>
    <col min="1068" max="1069" width="8.28515625" bestFit="1" customWidth="1"/>
    <col min="1070" max="1071" width="7.28515625" bestFit="1" customWidth="1"/>
    <col min="1072" max="1072" width="8.28515625" bestFit="1" customWidth="1"/>
    <col min="1073" max="1074" width="7.28515625" bestFit="1" customWidth="1"/>
    <col min="1075" max="1075" width="8.28515625" bestFit="1" customWidth="1"/>
    <col min="1076" max="1078" width="7.28515625" bestFit="1" customWidth="1"/>
    <col min="1079" max="1081" width="8.28515625" bestFit="1" customWidth="1"/>
    <col min="1082" max="1087" width="7.28515625" bestFit="1" customWidth="1"/>
    <col min="1088" max="1088" width="8.28515625" bestFit="1" customWidth="1"/>
    <col min="1089" max="1090" width="7.28515625" bestFit="1" customWidth="1"/>
    <col min="1091" max="1091" width="8.28515625" bestFit="1" customWidth="1"/>
    <col min="1092" max="1092" width="7.28515625" bestFit="1" customWidth="1"/>
    <col min="1093" max="1093" width="8.28515625" bestFit="1" customWidth="1"/>
    <col min="1094" max="1099" width="7.28515625" bestFit="1" customWidth="1"/>
    <col min="1100" max="1101" width="8.28515625" bestFit="1" customWidth="1"/>
    <col min="1102" max="1102" width="7.28515625" bestFit="1" customWidth="1"/>
    <col min="1103" max="1103" width="8.28515625" bestFit="1" customWidth="1"/>
    <col min="1104" max="1104" width="7.28515625" bestFit="1" customWidth="1"/>
    <col min="1105" max="1107" width="8.28515625" bestFit="1" customWidth="1"/>
    <col min="1108" max="1112" width="7.28515625" bestFit="1" customWidth="1"/>
    <col min="1113" max="1113" width="8.28515625" bestFit="1" customWidth="1"/>
    <col min="1114" max="1114" width="7.28515625" bestFit="1" customWidth="1"/>
    <col min="1115" max="1115" width="8.28515625" bestFit="1" customWidth="1"/>
    <col min="1116" max="1116" width="7.28515625" bestFit="1" customWidth="1"/>
    <col min="1117" max="1119" width="8.28515625" bestFit="1" customWidth="1"/>
    <col min="1120" max="1123" width="7.28515625" bestFit="1" customWidth="1"/>
    <col min="1124" max="1124" width="8.28515625" bestFit="1" customWidth="1"/>
    <col min="1125" max="1126" width="7.28515625" bestFit="1" customWidth="1"/>
    <col min="1127" max="1127" width="8.28515625" bestFit="1" customWidth="1"/>
    <col min="1128" max="1130" width="7.28515625" bestFit="1" customWidth="1"/>
    <col min="1131" max="1132" width="8.28515625" bestFit="1" customWidth="1"/>
    <col min="1133" max="1133" width="7.28515625" bestFit="1" customWidth="1"/>
    <col min="1134" max="1134" width="8.28515625" bestFit="1" customWidth="1"/>
    <col min="1135" max="1138" width="7.28515625" bestFit="1" customWidth="1"/>
    <col min="1139" max="1139" width="8.28515625" bestFit="1" customWidth="1"/>
    <col min="1140" max="1144" width="7.28515625" bestFit="1" customWidth="1"/>
    <col min="1145" max="1145" width="8.28515625" bestFit="1" customWidth="1"/>
    <col min="1146" max="1146" width="7.28515625" bestFit="1" customWidth="1"/>
    <col min="1147" max="1147" width="8.28515625" bestFit="1" customWidth="1"/>
    <col min="1148" max="1148" width="7.28515625" bestFit="1" customWidth="1"/>
    <col min="1149" max="1149" width="8.28515625" bestFit="1" customWidth="1"/>
    <col min="1150" max="1150" width="7.28515625" bestFit="1" customWidth="1"/>
    <col min="1151" max="1154" width="8.28515625" bestFit="1" customWidth="1"/>
    <col min="1155" max="1158" width="7.28515625" bestFit="1" customWidth="1"/>
    <col min="1159" max="1162" width="8.28515625" bestFit="1" customWidth="1"/>
    <col min="1163" max="1163" width="7.28515625" bestFit="1" customWidth="1"/>
    <col min="1164" max="1167" width="8.28515625" bestFit="1" customWidth="1"/>
    <col min="1168" max="1170" width="7.28515625" bestFit="1" customWidth="1"/>
    <col min="1171" max="1172" width="8.28515625" bestFit="1" customWidth="1"/>
    <col min="1173" max="1173" width="7.28515625" bestFit="1" customWidth="1"/>
    <col min="1174" max="1174" width="8.28515625" bestFit="1" customWidth="1"/>
    <col min="1175" max="1175" width="7.28515625" bestFit="1" customWidth="1"/>
    <col min="1176" max="1176" width="8.28515625" bestFit="1" customWidth="1"/>
    <col min="1177" max="1181" width="7.28515625" bestFit="1" customWidth="1"/>
    <col min="1182" max="1182" width="8.28515625" bestFit="1" customWidth="1"/>
    <col min="1183" max="1185" width="7.28515625" bestFit="1" customWidth="1"/>
    <col min="1186" max="1186" width="8.28515625" bestFit="1" customWidth="1"/>
    <col min="1187" max="1188" width="7.28515625" bestFit="1" customWidth="1"/>
    <col min="1189" max="1190" width="8.28515625" bestFit="1" customWidth="1"/>
    <col min="1191" max="1191" width="7.28515625" bestFit="1" customWidth="1"/>
    <col min="1192" max="1193" width="8.28515625" bestFit="1" customWidth="1"/>
    <col min="1194" max="1194" width="7.28515625" bestFit="1" customWidth="1"/>
    <col min="1195" max="1196" width="8.28515625" bestFit="1" customWidth="1"/>
    <col min="1197" max="1199" width="7.28515625" bestFit="1" customWidth="1"/>
    <col min="1200" max="1200" width="8.28515625" bestFit="1" customWidth="1"/>
    <col min="1201" max="1201" width="7.28515625" bestFit="1" customWidth="1"/>
    <col min="1202" max="1202" width="8.28515625" bestFit="1" customWidth="1"/>
    <col min="1203" max="1204" width="7.28515625" bestFit="1" customWidth="1"/>
    <col min="1205" max="1205" width="8.28515625" bestFit="1" customWidth="1"/>
    <col min="1206" max="1208" width="7.28515625" bestFit="1" customWidth="1"/>
    <col min="1209" max="1209" width="8.28515625" bestFit="1" customWidth="1"/>
    <col min="1210" max="1211" width="7.28515625" bestFit="1" customWidth="1"/>
    <col min="1212" max="1212" width="8.28515625" bestFit="1" customWidth="1"/>
    <col min="1213" max="1214" width="7.28515625" bestFit="1" customWidth="1"/>
    <col min="1215" max="1215" width="8.28515625" bestFit="1" customWidth="1"/>
    <col min="1216" max="1220" width="7.28515625" bestFit="1" customWidth="1"/>
    <col min="1221" max="1230" width="8.28515625" bestFit="1" customWidth="1"/>
    <col min="1231" max="1235" width="7.28515625" bestFit="1" customWidth="1"/>
    <col min="1236" max="1238" width="8.28515625" bestFit="1" customWidth="1"/>
    <col min="1239" max="1239" width="7.28515625" bestFit="1" customWidth="1"/>
    <col min="1240" max="1240" width="8.28515625" bestFit="1" customWidth="1"/>
    <col min="1241" max="1243" width="7.28515625" bestFit="1" customWidth="1"/>
    <col min="1244" max="1247" width="8.28515625" bestFit="1" customWidth="1"/>
    <col min="1248" max="1252" width="7.28515625" bestFit="1" customWidth="1"/>
    <col min="1253" max="1254" width="8.28515625" bestFit="1" customWidth="1"/>
    <col min="1255" max="1255" width="7.28515625" bestFit="1" customWidth="1"/>
    <col min="1256" max="1256" width="8.28515625" bestFit="1" customWidth="1"/>
    <col min="1257" max="1257" width="7.28515625" bestFit="1" customWidth="1"/>
    <col min="1258" max="1260" width="8.28515625" bestFit="1" customWidth="1"/>
    <col min="1261" max="1261" width="7.28515625" bestFit="1" customWidth="1"/>
    <col min="1262" max="1264" width="8.28515625" bestFit="1" customWidth="1"/>
    <col min="1265" max="1265" width="7.28515625" bestFit="1" customWidth="1"/>
    <col min="1266" max="1266" width="8.28515625" bestFit="1" customWidth="1"/>
    <col min="1267" max="1267" width="7.28515625" bestFit="1" customWidth="1"/>
    <col min="1268" max="1272" width="8.28515625" bestFit="1" customWidth="1"/>
    <col min="1273" max="1273" width="7.28515625" bestFit="1" customWidth="1"/>
    <col min="1274" max="1276" width="8.28515625" bestFit="1" customWidth="1"/>
    <col min="1277" max="1279" width="7.28515625" bestFit="1" customWidth="1"/>
    <col min="1280" max="1287" width="8.28515625" bestFit="1" customWidth="1"/>
    <col min="1288" max="1288" width="7.28515625" bestFit="1" customWidth="1"/>
    <col min="1289" max="1290" width="8.28515625" bestFit="1" customWidth="1"/>
    <col min="1291" max="1291" width="7.28515625" bestFit="1" customWidth="1"/>
    <col min="1292" max="1292" width="8.28515625" bestFit="1" customWidth="1"/>
    <col min="1293" max="1293" width="7.28515625" bestFit="1" customWidth="1"/>
    <col min="1294" max="1296" width="8.28515625" bestFit="1" customWidth="1"/>
    <col min="1297" max="1298" width="7.28515625" bestFit="1" customWidth="1"/>
    <col min="1299" max="1300" width="8.28515625" bestFit="1" customWidth="1"/>
    <col min="1301" max="1303" width="7.28515625" bestFit="1" customWidth="1"/>
    <col min="1304" max="1305" width="8.28515625" bestFit="1" customWidth="1"/>
    <col min="1306" max="1309" width="7.28515625" bestFit="1" customWidth="1"/>
    <col min="1310" max="1310" width="8.28515625" bestFit="1" customWidth="1"/>
    <col min="1311" max="1312" width="7.28515625" bestFit="1" customWidth="1"/>
    <col min="1313" max="1314" width="8.28515625" bestFit="1" customWidth="1"/>
    <col min="1315" max="1315" width="7.28515625" bestFit="1" customWidth="1"/>
    <col min="1316" max="1319" width="8.28515625" bestFit="1" customWidth="1"/>
    <col min="1320" max="1323" width="7.28515625" bestFit="1" customWidth="1"/>
    <col min="1324" max="1327" width="8.28515625" bestFit="1" customWidth="1"/>
    <col min="1328" max="1328" width="7.28515625" bestFit="1" customWidth="1"/>
    <col min="1329" max="1331" width="8.28515625" bestFit="1" customWidth="1"/>
    <col min="1332" max="1333" width="7.28515625" bestFit="1" customWidth="1"/>
    <col min="1334" max="1334" width="8.28515625" bestFit="1" customWidth="1"/>
    <col min="1335" max="1335" width="7.28515625" bestFit="1" customWidth="1"/>
    <col min="1336" max="1336" width="8.28515625" bestFit="1" customWidth="1"/>
    <col min="1337" max="1337" width="7.28515625" bestFit="1" customWidth="1"/>
    <col min="1338" max="1338" width="8.28515625" bestFit="1" customWidth="1"/>
    <col min="1339" max="1339" width="7.28515625" bestFit="1" customWidth="1"/>
    <col min="1340" max="1345" width="8.28515625" bestFit="1" customWidth="1"/>
    <col min="1346" max="1346" width="7.28515625" bestFit="1" customWidth="1"/>
    <col min="1347" max="1349" width="8.28515625" bestFit="1" customWidth="1"/>
    <col min="1350" max="1355" width="7.28515625" bestFit="1" customWidth="1"/>
    <col min="1356" max="1357" width="8.28515625" bestFit="1" customWidth="1"/>
    <col min="1358" max="1359" width="7.28515625" bestFit="1" customWidth="1"/>
    <col min="1360" max="1363" width="8.28515625" bestFit="1" customWidth="1"/>
    <col min="1364" max="1364" width="7.28515625" bestFit="1" customWidth="1"/>
    <col min="1365" max="1366" width="8.28515625" bestFit="1" customWidth="1"/>
    <col min="1367" max="1367" width="7.28515625" bestFit="1" customWidth="1"/>
    <col min="1368" max="1369" width="8.28515625" bestFit="1" customWidth="1"/>
    <col min="1370" max="1375" width="7.28515625" bestFit="1" customWidth="1"/>
    <col min="1376" max="1376" width="8.28515625" bestFit="1" customWidth="1"/>
    <col min="1377" max="1377" width="7.28515625" bestFit="1" customWidth="1"/>
    <col min="1378" max="1378" width="8.28515625" bestFit="1" customWidth="1"/>
    <col min="1379" max="1380" width="7.28515625" bestFit="1" customWidth="1"/>
    <col min="1381" max="1384" width="8.28515625" bestFit="1" customWidth="1"/>
    <col min="1385" max="1385" width="7.28515625" bestFit="1" customWidth="1"/>
    <col min="1386" max="1388" width="8.28515625" bestFit="1" customWidth="1"/>
    <col min="1389" max="1389" width="7.28515625" bestFit="1" customWidth="1"/>
    <col min="1390" max="1390" width="8.28515625" bestFit="1" customWidth="1"/>
    <col min="1391" max="1393" width="7.28515625" bestFit="1" customWidth="1"/>
    <col min="1394" max="1395" width="8.28515625" bestFit="1" customWidth="1"/>
    <col min="1396" max="1396" width="7.28515625" bestFit="1" customWidth="1"/>
    <col min="1397" max="1397" width="8.28515625" bestFit="1" customWidth="1"/>
    <col min="1398" max="1398" width="7.28515625" bestFit="1" customWidth="1"/>
    <col min="1399" max="1399" width="8.28515625" bestFit="1" customWidth="1"/>
    <col min="1400" max="1400" width="7.28515625" bestFit="1" customWidth="1"/>
    <col min="1401" max="1402" width="8.28515625" bestFit="1" customWidth="1"/>
    <col min="1403" max="1403" width="7.28515625" bestFit="1" customWidth="1"/>
    <col min="1404" max="1408" width="8.28515625" bestFit="1" customWidth="1"/>
    <col min="1409" max="1410" width="7.28515625" bestFit="1" customWidth="1"/>
    <col min="1411" max="1412" width="8.28515625" bestFit="1" customWidth="1"/>
    <col min="1413" max="1413" width="7.28515625" bestFit="1" customWidth="1"/>
    <col min="1414" max="1416" width="8.28515625" bestFit="1" customWidth="1"/>
    <col min="1417" max="1418" width="7.28515625" bestFit="1" customWidth="1"/>
    <col min="1419" max="1419" width="8.28515625" bestFit="1" customWidth="1"/>
    <col min="1420" max="1420" width="7.28515625" bestFit="1" customWidth="1"/>
    <col min="1421" max="1422" width="8.28515625" bestFit="1" customWidth="1"/>
    <col min="1423" max="1424" width="7.28515625" bestFit="1" customWidth="1"/>
    <col min="1425" max="1425" width="8.28515625" bestFit="1" customWidth="1"/>
    <col min="1426" max="1426" width="7.28515625" bestFit="1" customWidth="1"/>
    <col min="1427" max="1427" width="8.28515625" bestFit="1" customWidth="1"/>
    <col min="1428" max="1428" width="7.28515625" bestFit="1" customWidth="1"/>
    <col min="1429" max="1432" width="8.28515625" bestFit="1" customWidth="1"/>
    <col min="1433" max="1434" width="7.28515625" bestFit="1" customWidth="1"/>
    <col min="1435" max="1435" width="8.28515625" bestFit="1" customWidth="1"/>
    <col min="1436" max="1436" width="7.28515625" bestFit="1" customWidth="1"/>
    <col min="1437" max="1441" width="8.28515625" bestFit="1" customWidth="1"/>
    <col min="1442" max="1442" width="7.28515625" bestFit="1" customWidth="1"/>
    <col min="1443" max="1443" width="8.28515625" bestFit="1" customWidth="1"/>
    <col min="1444" max="1444" width="7.28515625" bestFit="1" customWidth="1"/>
    <col min="1445" max="1446" width="8.28515625" bestFit="1" customWidth="1"/>
    <col min="1447" max="1449" width="7.28515625" bestFit="1" customWidth="1"/>
    <col min="1450" max="1450" width="8.28515625" bestFit="1" customWidth="1"/>
    <col min="1451" max="1452" width="7.28515625" bestFit="1" customWidth="1"/>
    <col min="1453" max="1453" width="8.28515625" bestFit="1" customWidth="1"/>
    <col min="1454" max="1455" width="7.28515625" bestFit="1" customWidth="1"/>
    <col min="1456" max="1457" width="8.28515625" bestFit="1" customWidth="1"/>
    <col min="1458" max="1458" width="7.28515625" bestFit="1" customWidth="1"/>
    <col min="1459" max="1463" width="8.28515625" bestFit="1" customWidth="1"/>
    <col min="1464" max="1466" width="7.28515625" bestFit="1" customWidth="1"/>
    <col min="1467" max="1467" width="8.28515625" bestFit="1" customWidth="1"/>
    <col min="1468" max="1471" width="7.28515625" bestFit="1" customWidth="1"/>
    <col min="1472" max="1473" width="8.28515625" bestFit="1" customWidth="1"/>
    <col min="1474" max="1474" width="7.28515625" bestFit="1" customWidth="1"/>
    <col min="1475" max="1475" width="8.28515625" bestFit="1" customWidth="1"/>
    <col min="1476" max="1476" width="7.28515625" bestFit="1" customWidth="1"/>
    <col min="1477" max="1481" width="8.28515625" bestFit="1" customWidth="1"/>
    <col min="1482" max="1483" width="7.28515625" bestFit="1" customWidth="1"/>
    <col min="1484" max="1484" width="8.28515625" bestFit="1" customWidth="1"/>
    <col min="1485" max="1485" width="7.28515625" bestFit="1" customWidth="1"/>
    <col min="1486" max="1487" width="8.28515625" bestFit="1" customWidth="1"/>
    <col min="1488" max="1488" width="7.28515625" bestFit="1" customWidth="1"/>
    <col min="1489" max="1489" width="8.28515625" bestFit="1" customWidth="1"/>
    <col min="1490" max="1492" width="7.28515625" bestFit="1" customWidth="1"/>
    <col min="1493" max="1493" width="8.28515625" bestFit="1" customWidth="1"/>
    <col min="1494" max="1496" width="7.28515625" bestFit="1" customWidth="1"/>
    <col min="1497" max="1497" width="8.28515625" bestFit="1" customWidth="1"/>
    <col min="1498" max="1498" width="7.28515625" bestFit="1" customWidth="1"/>
    <col min="1499" max="1500" width="8.28515625" bestFit="1" customWidth="1"/>
    <col min="1501" max="1504" width="7.28515625" bestFit="1" customWidth="1"/>
    <col min="1505" max="1505" width="8.28515625" bestFit="1" customWidth="1"/>
    <col min="1506" max="1506" width="7.28515625" bestFit="1" customWidth="1"/>
    <col min="1507" max="1509" width="8.28515625" bestFit="1" customWidth="1"/>
    <col min="1510" max="1511" width="7.28515625" bestFit="1" customWidth="1"/>
    <col min="1512" max="1514" width="8.28515625" bestFit="1" customWidth="1"/>
    <col min="1515" max="1515" width="7.28515625" bestFit="1" customWidth="1"/>
    <col min="1516" max="1516" width="8.28515625" bestFit="1" customWidth="1"/>
    <col min="1517" max="1517" width="7.28515625" bestFit="1" customWidth="1"/>
    <col min="1518" max="1518" width="8.28515625" bestFit="1" customWidth="1"/>
    <col min="1519" max="1519" width="7.28515625" bestFit="1" customWidth="1"/>
    <col min="1520" max="1523" width="8.28515625" bestFit="1" customWidth="1"/>
    <col min="1524" max="1524" width="7.28515625" bestFit="1" customWidth="1"/>
    <col min="1525" max="1525" width="8.28515625" bestFit="1" customWidth="1"/>
    <col min="1526" max="1526" width="7.28515625" bestFit="1" customWidth="1"/>
    <col min="1527" max="1527" width="8.28515625" bestFit="1" customWidth="1"/>
    <col min="1528" max="1531" width="7.28515625" bestFit="1" customWidth="1"/>
    <col min="1532" max="1532" width="8.28515625" bestFit="1" customWidth="1"/>
    <col min="1533" max="1534" width="7.28515625" bestFit="1" customWidth="1"/>
    <col min="1535" max="1538" width="8.28515625" bestFit="1" customWidth="1"/>
    <col min="1539" max="1540" width="7.28515625" bestFit="1" customWidth="1"/>
    <col min="1541" max="1541" width="8.28515625" bestFit="1" customWidth="1"/>
    <col min="1542" max="1542" width="7.28515625" bestFit="1" customWidth="1"/>
    <col min="1543" max="1544" width="8.28515625" bestFit="1" customWidth="1"/>
    <col min="1545" max="1545" width="7.28515625" bestFit="1" customWidth="1"/>
    <col min="1546" max="1546" width="8.28515625" bestFit="1" customWidth="1"/>
    <col min="1547" max="1549" width="7.28515625" bestFit="1" customWidth="1"/>
    <col min="1550" max="1557" width="8.28515625" bestFit="1" customWidth="1"/>
    <col min="1558" max="1558" width="7.28515625" bestFit="1" customWidth="1"/>
    <col min="1559" max="1559" width="8.28515625" bestFit="1" customWidth="1"/>
    <col min="1560" max="1560" width="7.28515625" bestFit="1" customWidth="1"/>
    <col min="1561" max="1562" width="8.28515625" bestFit="1" customWidth="1"/>
    <col min="1563" max="1563" width="7.28515625" bestFit="1" customWidth="1"/>
    <col min="1564" max="1564" width="8.28515625" bestFit="1" customWidth="1"/>
    <col min="1565" max="1565" width="7.28515625" bestFit="1" customWidth="1"/>
    <col min="1566" max="1569" width="8.28515625" bestFit="1" customWidth="1"/>
    <col min="1570" max="1570" width="7.28515625" bestFit="1" customWidth="1"/>
    <col min="1571" max="1572" width="8.28515625" bestFit="1" customWidth="1"/>
    <col min="1573" max="1575" width="7.28515625" bestFit="1" customWidth="1"/>
    <col min="1576" max="1576" width="8.28515625" bestFit="1" customWidth="1"/>
    <col min="1577" max="1579" width="7.28515625" bestFit="1" customWidth="1"/>
    <col min="1580" max="1582" width="8.28515625" bestFit="1" customWidth="1"/>
    <col min="1583" max="1583" width="7.28515625" bestFit="1" customWidth="1"/>
    <col min="1584" max="1584" width="8.28515625" bestFit="1" customWidth="1"/>
    <col min="1585" max="1587" width="7.28515625" bestFit="1" customWidth="1"/>
    <col min="1588" max="1588" width="8.28515625" bestFit="1" customWidth="1"/>
    <col min="1589" max="1591" width="7.28515625" bestFit="1" customWidth="1"/>
    <col min="1592" max="1592" width="8.28515625" bestFit="1" customWidth="1"/>
    <col min="1593" max="1593" width="7.28515625" bestFit="1" customWidth="1"/>
    <col min="1594" max="1594" width="8.28515625" bestFit="1" customWidth="1"/>
    <col min="1595" max="1595" width="7.28515625" bestFit="1" customWidth="1"/>
    <col min="1596" max="1601" width="8.28515625" bestFit="1" customWidth="1"/>
    <col min="1602" max="1603" width="7.28515625" bestFit="1" customWidth="1"/>
    <col min="1604" max="1604" width="8.28515625" bestFit="1" customWidth="1"/>
    <col min="1605" max="1605" width="7.28515625" bestFit="1" customWidth="1"/>
    <col min="1606" max="1610" width="8.28515625" bestFit="1" customWidth="1"/>
    <col min="1611" max="1612" width="7.28515625" bestFit="1" customWidth="1"/>
    <col min="1613" max="1616" width="8.28515625" bestFit="1" customWidth="1"/>
    <col min="1617" max="1617" width="7.28515625" bestFit="1" customWidth="1"/>
    <col min="1618" max="1619" width="8.28515625" bestFit="1" customWidth="1"/>
    <col min="1620" max="1621" width="7.28515625" bestFit="1" customWidth="1"/>
    <col min="1622" max="1623" width="8.28515625" bestFit="1" customWidth="1"/>
    <col min="1624" max="1624" width="7.28515625" bestFit="1" customWidth="1"/>
    <col min="1625" max="1626" width="8.28515625" bestFit="1" customWidth="1"/>
    <col min="1627" max="1628" width="7.28515625" bestFit="1" customWidth="1"/>
    <col min="1629" max="1629" width="8.28515625" bestFit="1" customWidth="1"/>
    <col min="1630" max="1631" width="7.28515625" bestFit="1" customWidth="1"/>
    <col min="1632" max="1632" width="8.28515625" bestFit="1" customWidth="1"/>
    <col min="1633" max="1634" width="7.28515625" bestFit="1" customWidth="1"/>
    <col min="1635" max="1635" width="8.28515625" bestFit="1" customWidth="1"/>
    <col min="1636" max="1636" width="7.28515625" bestFit="1" customWidth="1"/>
    <col min="1637" max="1637" width="8.28515625" bestFit="1" customWidth="1"/>
    <col min="1638" max="1638" width="7.28515625" bestFit="1" customWidth="1"/>
    <col min="1639" max="1641" width="8.28515625" bestFit="1" customWidth="1"/>
    <col min="1642" max="1643" width="7.28515625" bestFit="1" customWidth="1"/>
    <col min="1644" max="1644" width="8.28515625" bestFit="1" customWidth="1"/>
    <col min="1645" max="1645" width="7.28515625" bestFit="1" customWidth="1"/>
    <col min="1646" max="1649" width="8.28515625" bestFit="1" customWidth="1"/>
    <col min="1650" max="1652" width="7.28515625" bestFit="1" customWidth="1"/>
    <col min="1653" max="1653" width="8.28515625" bestFit="1" customWidth="1"/>
    <col min="1654" max="1654" width="7.28515625" bestFit="1" customWidth="1"/>
    <col min="1655" max="1656" width="8.28515625" bestFit="1" customWidth="1"/>
    <col min="1657" max="1658" width="7.28515625" bestFit="1" customWidth="1"/>
    <col min="1659" max="1660" width="8.28515625" bestFit="1" customWidth="1"/>
    <col min="1661" max="1661" width="7.28515625" bestFit="1" customWidth="1"/>
    <col min="1662" max="1663" width="8.28515625" bestFit="1" customWidth="1"/>
    <col min="1664" max="1665" width="7.28515625" bestFit="1" customWidth="1"/>
    <col min="1666" max="1667" width="8.28515625" bestFit="1" customWidth="1"/>
    <col min="1668" max="1668" width="7.28515625" bestFit="1" customWidth="1"/>
    <col min="1669" max="1671" width="8.28515625" bestFit="1" customWidth="1"/>
    <col min="1672" max="1673" width="7.28515625" bestFit="1" customWidth="1"/>
    <col min="1674" max="1675" width="8.28515625" bestFit="1" customWidth="1"/>
    <col min="1676" max="1676" width="7.28515625" bestFit="1" customWidth="1"/>
    <col min="1677" max="1677" width="8.28515625" bestFit="1" customWidth="1"/>
    <col min="1678" max="1681" width="7.28515625" bestFit="1" customWidth="1"/>
    <col min="1682" max="1682" width="8.28515625" bestFit="1" customWidth="1"/>
    <col min="1683" max="1684" width="7.28515625" bestFit="1" customWidth="1"/>
    <col min="1685" max="1690" width="8.28515625" bestFit="1" customWidth="1"/>
    <col min="1691" max="1693" width="7.28515625" bestFit="1" customWidth="1"/>
    <col min="1694" max="1698" width="8.28515625" bestFit="1" customWidth="1"/>
    <col min="1699" max="1699" width="7.28515625" bestFit="1" customWidth="1"/>
    <col min="1700" max="1701" width="8.28515625" bestFit="1" customWidth="1"/>
    <col min="1702" max="1703" width="7.28515625" bestFit="1" customWidth="1"/>
    <col min="1704" max="1705" width="8.28515625" bestFit="1" customWidth="1"/>
    <col min="1706" max="1707" width="7.28515625" bestFit="1" customWidth="1"/>
    <col min="1708" max="1710" width="8.28515625" bestFit="1" customWidth="1"/>
    <col min="1711" max="1711" width="7.28515625" bestFit="1" customWidth="1"/>
    <col min="1712" max="1712" width="8.28515625" bestFit="1" customWidth="1"/>
    <col min="1713" max="1715" width="7.28515625" bestFit="1" customWidth="1"/>
    <col min="1716" max="1719" width="8.28515625" bestFit="1" customWidth="1"/>
    <col min="1720" max="1720" width="7.28515625" bestFit="1" customWidth="1"/>
    <col min="1721" max="1721" width="8.28515625" bestFit="1" customWidth="1"/>
    <col min="1722" max="1723" width="7.28515625" bestFit="1" customWidth="1"/>
    <col min="1724" max="1724" width="8.28515625" bestFit="1" customWidth="1"/>
    <col min="1725" max="1725" width="7.28515625" bestFit="1" customWidth="1"/>
    <col min="1726" max="1727" width="8.28515625" bestFit="1" customWidth="1"/>
    <col min="1728" max="1728" width="7.28515625" bestFit="1" customWidth="1"/>
    <col min="1729" max="1732" width="8.28515625" bestFit="1" customWidth="1"/>
    <col min="1733" max="1736" width="7.28515625" bestFit="1" customWidth="1"/>
    <col min="1737" max="1737" width="8.28515625" bestFit="1" customWidth="1"/>
    <col min="1738" max="1739" width="7.28515625" bestFit="1" customWidth="1"/>
    <col min="1740" max="1740" width="8.28515625" bestFit="1" customWidth="1"/>
    <col min="1741" max="1741" width="7.28515625" bestFit="1" customWidth="1"/>
    <col min="1742" max="1742" width="8.28515625" bestFit="1" customWidth="1"/>
    <col min="1743" max="1743" width="7.28515625" bestFit="1" customWidth="1"/>
    <col min="1744" max="1745" width="8.28515625" bestFit="1" customWidth="1"/>
    <col min="1746" max="1747" width="7.28515625" bestFit="1" customWidth="1"/>
    <col min="1748" max="1749" width="8.28515625" bestFit="1" customWidth="1"/>
    <col min="1750" max="1752" width="7.28515625" bestFit="1" customWidth="1"/>
    <col min="1753" max="1753" width="8.28515625" bestFit="1" customWidth="1"/>
    <col min="1754" max="1754" width="7.28515625" bestFit="1" customWidth="1"/>
    <col min="1755" max="1757" width="8.28515625" bestFit="1" customWidth="1"/>
    <col min="1758" max="1758" width="7.28515625" bestFit="1" customWidth="1"/>
    <col min="1759" max="1759" width="8.28515625" bestFit="1" customWidth="1"/>
    <col min="1760" max="1761" width="7.28515625" bestFit="1" customWidth="1"/>
    <col min="1762" max="1762" width="8.28515625" bestFit="1" customWidth="1"/>
    <col min="1763" max="1763" width="7.28515625" bestFit="1" customWidth="1"/>
    <col min="1764" max="1765" width="8.28515625" bestFit="1" customWidth="1"/>
    <col min="1766" max="1766" width="7.28515625" bestFit="1" customWidth="1"/>
    <col min="1767" max="1769" width="8.28515625" bestFit="1" customWidth="1"/>
    <col min="1770" max="1774" width="7.28515625" bestFit="1" customWidth="1"/>
    <col min="1775" max="1775" width="8.28515625" bestFit="1" customWidth="1"/>
    <col min="1776" max="1778" width="7.28515625" bestFit="1" customWidth="1"/>
    <col min="1779" max="1780" width="8.28515625" bestFit="1" customWidth="1"/>
    <col min="1781" max="1781" width="7.28515625" bestFit="1" customWidth="1"/>
    <col min="1782" max="1782" width="8.28515625" bestFit="1" customWidth="1"/>
    <col min="1783" max="1785" width="7.28515625" bestFit="1" customWidth="1"/>
    <col min="1786" max="1786" width="8.28515625" bestFit="1" customWidth="1"/>
    <col min="1787" max="1788" width="7.28515625" bestFit="1" customWidth="1"/>
    <col min="1789" max="1789" width="8.28515625" bestFit="1" customWidth="1"/>
    <col min="1790" max="1790" width="7.28515625" bestFit="1" customWidth="1"/>
    <col min="1791" max="1792" width="8.28515625" bestFit="1" customWidth="1"/>
    <col min="1793" max="1793" width="7.28515625" bestFit="1" customWidth="1"/>
    <col min="1794" max="1795" width="8.28515625" bestFit="1" customWidth="1"/>
    <col min="1796" max="1799" width="7.28515625" bestFit="1" customWidth="1"/>
    <col min="1800" max="1802" width="8.28515625" bestFit="1" customWidth="1"/>
    <col min="1803" max="1804" width="7.28515625" bestFit="1" customWidth="1"/>
    <col min="1805" max="1805" width="8.28515625" bestFit="1" customWidth="1"/>
    <col min="1806" max="1807" width="7.28515625" bestFit="1" customWidth="1"/>
    <col min="1808" max="1809" width="8.28515625" bestFit="1" customWidth="1"/>
    <col min="1810" max="1810" width="7.28515625" bestFit="1" customWidth="1"/>
    <col min="1811" max="1813" width="8.28515625" bestFit="1" customWidth="1"/>
    <col min="1814" max="1817" width="7.28515625" bestFit="1" customWidth="1"/>
    <col min="1818" max="1819" width="8.28515625" bestFit="1" customWidth="1"/>
    <col min="1820" max="1823" width="7.28515625" bestFit="1" customWidth="1"/>
    <col min="1824" max="1825" width="8.28515625" bestFit="1" customWidth="1"/>
    <col min="1826" max="1826" width="7.28515625" bestFit="1" customWidth="1"/>
    <col min="1827" max="1828" width="8.28515625" bestFit="1" customWidth="1"/>
    <col min="1829" max="1831" width="7.28515625" bestFit="1" customWidth="1"/>
    <col min="1832" max="1834" width="8.28515625" bestFit="1" customWidth="1"/>
    <col min="1835" max="1836" width="7.28515625" bestFit="1" customWidth="1"/>
    <col min="1837" max="1837" width="8.28515625" bestFit="1" customWidth="1"/>
    <col min="1838" max="1839" width="7.28515625" bestFit="1" customWidth="1"/>
    <col min="1840" max="1841" width="8.28515625" bestFit="1" customWidth="1"/>
    <col min="1842" max="1842" width="7.28515625" bestFit="1" customWidth="1"/>
    <col min="1843" max="1843" width="8.28515625" bestFit="1" customWidth="1"/>
    <col min="1844" max="1847" width="7.28515625" bestFit="1" customWidth="1"/>
    <col min="1848" max="1849" width="8.28515625" bestFit="1" customWidth="1"/>
    <col min="1850" max="1851" width="7.28515625" bestFit="1" customWidth="1"/>
    <col min="1852" max="1854" width="8.28515625" bestFit="1" customWidth="1"/>
    <col min="1855" max="1856" width="7.28515625" bestFit="1" customWidth="1"/>
    <col min="1857" max="1858" width="8.28515625" bestFit="1" customWidth="1"/>
    <col min="1859" max="1860" width="7.28515625" bestFit="1" customWidth="1"/>
    <col min="1861" max="1863" width="8.28515625" bestFit="1" customWidth="1"/>
    <col min="1864" max="1867" width="7.28515625" bestFit="1" customWidth="1"/>
    <col min="1868" max="1871" width="8.28515625" bestFit="1" customWidth="1"/>
    <col min="1872" max="1872" width="7.28515625" bestFit="1" customWidth="1"/>
    <col min="1873" max="1873" width="8.28515625" bestFit="1" customWidth="1"/>
    <col min="1874" max="1876" width="7.28515625" bestFit="1" customWidth="1"/>
    <col min="1877" max="1878" width="8.28515625" bestFit="1" customWidth="1"/>
    <col min="1879" max="1879" width="7.28515625" bestFit="1" customWidth="1"/>
    <col min="1880" max="1883" width="8.28515625" bestFit="1" customWidth="1"/>
    <col min="1884" max="1884" width="7.28515625" bestFit="1" customWidth="1"/>
    <col min="1885" max="1886" width="8.28515625" bestFit="1" customWidth="1"/>
    <col min="1887" max="1888" width="7.28515625" bestFit="1" customWidth="1"/>
    <col min="1889" max="1890" width="8.28515625" bestFit="1" customWidth="1"/>
    <col min="1891" max="1893" width="7.28515625" bestFit="1" customWidth="1"/>
    <col min="1894" max="1894" width="8.28515625" bestFit="1" customWidth="1"/>
    <col min="1895" max="1897" width="7.28515625" bestFit="1" customWidth="1"/>
    <col min="1898" max="1898" width="8.28515625" bestFit="1" customWidth="1"/>
    <col min="1899" max="1899" width="7.28515625" bestFit="1" customWidth="1"/>
    <col min="1900" max="1901" width="8.28515625" bestFit="1" customWidth="1"/>
    <col min="1902" max="1902" width="7.28515625" bestFit="1" customWidth="1"/>
    <col min="1903" max="1903" width="8.28515625" bestFit="1" customWidth="1"/>
    <col min="1904" max="1905" width="7.28515625" bestFit="1" customWidth="1"/>
    <col min="1906" max="1907" width="8.28515625" bestFit="1" customWidth="1"/>
    <col min="1908" max="1908" width="7.28515625" bestFit="1" customWidth="1"/>
    <col min="1909" max="1910" width="8.28515625" bestFit="1" customWidth="1"/>
    <col min="1911" max="1913" width="7.28515625" bestFit="1" customWidth="1"/>
    <col min="1914" max="1916" width="8.28515625" bestFit="1" customWidth="1"/>
    <col min="1917" max="1918" width="7.28515625" bestFit="1" customWidth="1"/>
    <col min="1919" max="1920" width="8.28515625" bestFit="1" customWidth="1"/>
    <col min="1921" max="1921" width="7.28515625" bestFit="1" customWidth="1"/>
    <col min="1922" max="1923" width="8.28515625" bestFit="1" customWidth="1"/>
    <col min="1924" max="1924" width="7.28515625" bestFit="1" customWidth="1"/>
    <col min="1925" max="1926" width="8.28515625" bestFit="1" customWidth="1"/>
    <col min="1927" max="1930" width="7.28515625" bestFit="1" customWidth="1"/>
    <col min="1931" max="1931" width="8.28515625" bestFit="1" customWidth="1"/>
    <col min="1932" max="1932" width="7.28515625" bestFit="1" customWidth="1"/>
    <col min="1933" max="1933" width="8.28515625" bestFit="1" customWidth="1"/>
    <col min="1934" max="1939" width="7.28515625" bestFit="1" customWidth="1"/>
    <col min="1940" max="1940" width="8.28515625" bestFit="1" customWidth="1"/>
    <col min="1941" max="1945" width="7.28515625" bestFit="1" customWidth="1"/>
    <col min="1946" max="1946" width="8.28515625" bestFit="1" customWidth="1"/>
    <col min="1947" max="1949" width="7.28515625" bestFit="1" customWidth="1"/>
    <col min="1950" max="1950" width="8.28515625" bestFit="1" customWidth="1"/>
    <col min="1951" max="1951" width="7.28515625" bestFit="1" customWidth="1"/>
    <col min="1952" max="1953" width="8.28515625" bestFit="1" customWidth="1"/>
    <col min="1954" max="1954" width="7.28515625" bestFit="1" customWidth="1"/>
    <col min="1955" max="1955" width="8.28515625" bestFit="1" customWidth="1"/>
    <col min="1956" max="1956" width="7.28515625" bestFit="1" customWidth="1"/>
    <col min="1957" max="1957" width="8.28515625" bestFit="1" customWidth="1"/>
    <col min="1958" max="1959" width="7.28515625" bestFit="1" customWidth="1"/>
    <col min="1960" max="1960" width="8.28515625" bestFit="1" customWidth="1"/>
    <col min="1961" max="1961" width="7.28515625" bestFit="1" customWidth="1"/>
    <col min="1962" max="1964" width="8.28515625" bestFit="1" customWidth="1"/>
    <col min="1965" max="1967" width="7.28515625" bestFit="1" customWidth="1"/>
    <col min="1968" max="1968" width="8.28515625" bestFit="1" customWidth="1"/>
    <col min="1969" max="1969" width="7.28515625" bestFit="1" customWidth="1"/>
    <col min="1970" max="1970" width="8.28515625" bestFit="1" customWidth="1"/>
    <col min="1971" max="1972" width="7.28515625" bestFit="1" customWidth="1"/>
    <col min="1973" max="1973" width="8.28515625" bestFit="1" customWidth="1"/>
    <col min="1974" max="1974" width="7.28515625" bestFit="1" customWidth="1"/>
    <col min="1975" max="1975" width="8.28515625" bestFit="1" customWidth="1"/>
    <col min="1976" max="1976" width="7.28515625" bestFit="1" customWidth="1"/>
    <col min="1977" max="1977" width="8.28515625" bestFit="1" customWidth="1"/>
    <col min="1978" max="1979" width="7.28515625" bestFit="1" customWidth="1"/>
    <col min="1980" max="1980" width="8.28515625" bestFit="1" customWidth="1"/>
    <col min="1981" max="1982" width="7.28515625" bestFit="1" customWidth="1"/>
    <col min="1983" max="1983" width="8.28515625" bestFit="1" customWidth="1"/>
    <col min="1984" max="1984" width="7.28515625" bestFit="1" customWidth="1"/>
    <col min="1985" max="1985" width="8.28515625" bestFit="1" customWidth="1"/>
    <col min="1986" max="1986" width="7.28515625" bestFit="1" customWidth="1"/>
    <col min="1987" max="1987" width="8.28515625" bestFit="1" customWidth="1"/>
    <col min="1988" max="1988" width="7.28515625" bestFit="1" customWidth="1"/>
    <col min="1989" max="1990" width="8.28515625" bestFit="1" customWidth="1"/>
    <col min="1991" max="1991" width="7.28515625" bestFit="1" customWidth="1"/>
    <col min="1992" max="1992" width="8.28515625" bestFit="1" customWidth="1"/>
    <col min="1993" max="1994" width="7.28515625" bestFit="1" customWidth="1"/>
    <col min="1995" max="1995" width="8.28515625" bestFit="1" customWidth="1"/>
    <col min="1996" max="1996" width="7.28515625" bestFit="1" customWidth="1"/>
    <col min="1997" max="1998" width="8.28515625" bestFit="1" customWidth="1"/>
    <col min="1999" max="1999" width="7.28515625" bestFit="1" customWidth="1"/>
    <col min="2000" max="2001" width="8.28515625" bestFit="1" customWidth="1"/>
    <col min="2002" max="2003" width="7.28515625" bestFit="1" customWidth="1"/>
    <col min="2004" max="2005" width="8.28515625" bestFit="1" customWidth="1"/>
    <col min="2006" max="2006" width="7.28515625" bestFit="1" customWidth="1"/>
    <col min="2007" max="2009" width="8.28515625" bestFit="1" customWidth="1"/>
    <col min="2010" max="2016" width="7.28515625" bestFit="1" customWidth="1"/>
    <col min="2017" max="2018" width="8.28515625" bestFit="1" customWidth="1"/>
    <col min="2019" max="2019" width="7.28515625" bestFit="1" customWidth="1"/>
    <col min="2020" max="2021" width="8.28515625" bestFit="1" customWidth="1"/>
    <col min="2022" max="2022" width="7.28515625" bestFit="1" customWidth="1"/>
    <col min="2023" max="2027" width="8.28515625" bestFit="1" customWidth="1"/>
    <col min="2028" max="2028" width="7.28515625" bestFit="1" customWidth="1"/>
    <col min="2029" max="2029" width="8.28515625" bestFit="1" customWidth="1"/>
    <col min="2030" max="2030" width="7.28515625" bestFit="1" customWidth="1"/>
    <col min="2031" max="2031" width="8.28515625" bestFit="1" customWidth="1"/>
    <col min="2032" max="2038" width="7.28515625" bestFit="1" customWidth="1"/>
    <col min="2039" max="2040" width="8.28515625" bestFit="1" customWidth="1"/>
    <col min="2041" max="2041" width="7.28515625" bestFit="1" customWidth="1"/>
    <col min="2042" max="2044" width="8.28515625" bestFit="1" customWidth="1"/>
    <col min="2045" max="2045" width="7.28515625" bestFit="1" customWidth="1"/>
    <col min="2046" max="2046" width="8.28515625" bestFit="1" customWidth="1"/>
    <col min="2047" max="2047" width="7.28515625" bestFit="1" customWidth="1"/>
    <col min="2048" max="2049" width="8.28515625" bestFit="1" customWidth="1"/>
    <col min="2050" max="2052" width="7.28515625" bestFit="1" customWidth="1"/>
    <col min="2053" max="2053" width="8.28515625" bestFit="1" customWidth="1"/>
    <col min="2054" max="2054" width="7.28515625" bestFit="1" customWidth="1"/>
    <col min="2055" max="2055" width="8.28515625" bestFit="1" customWidth="1"/>
    <col min="2056" max="2056" width="7.28515625" bestFit="1" customWidth="1"/>
    <col min="2057" max="2057" width="8.28515625" bestFit="1" customWidth="1"/>
    <col min="2058" max="2058" width="7.28515625" bestFit="1" customWidth="1"/>
    <col min="2059" max="2059" width="8.28515625" bestFit="1" customWidth="1"/>
    <col min="2060" max="2068" width="7.28515625" bestFit="1" customWidth="1"/>
    <col min="2069" max="2070" width="8.28515625" bestFit="1" customWidth="1"/>
    <col min="2071" max="2072" width="7.28515625" bestFit="1" customWidth="1"/>
    <col min="2073" max="2073" width="8.28515625" bestFit="1" customWidth="1"/>
    <col min="2074" max="2074" width="7.28515625" bestFit="1" customWidth="1"/>
    <col min="2075" max="2075" width="8.28515625" bestFit="1" customWidth="1"/>
    <col min="2076" max="2078" width="7.28515625" bestFit="1" customWidth="1"/>
    <col min="2079" max="2081" width="8.28515625" bestFit="1" customWidth="1"/>
    <col min="2082" max="2084" width="7.28515625" bestFit="1" customWidth="1"/>
    <col min="2085" max="2085" width="8.28515625" bestFit="1" customWidth="1"/>
    <col min="2086" max="2086" width="7.28515625" bestFit="1" customWidth="1"/>
    <col min="2087" max="2087" width="8.28515625" bestFit="1" customWidth="1"/>
    <col min="2088" max="2088" width="7.28515625" bestFit="1" customWidth="1"/>
    <col min="2089" max="2089" width="8.28515625" bestFit="1" customWidth="1"/>
    <col min="2090" max="2091" width="7.28515625" bestFit="1" customWidth="1"/>
    <col min="2092" max="2092" width="8.28515625" bestFit="1" customWidth="1"/>
    <col min="2093" max="2096" width="7.28515625" bestFit="1" customWidth="1"/>
    <col min="2097" max="2099" width="8.28515625" bestFit="1" customWidth="1"/>
    <col min="2100" max="2100" width="7.28515625" bestFit="1" customWidth="1"/>
    <col min="2101" max="2101" width="8.28515625" bestFit="1" customWidth="1"/>
    <col min="2102" max="2104" width="7.28515625" bestFit="1" customWidth="1"/>
    <col min="2105" max="2106" width="8.28515625" bestFit="1" customWidth="1"/>
    <col min="2107" max="2108" width="7.28515625" bestFit="1" customWidth="1"/>
    <col min="2109" max="2112" width="8.28515625" bestFit="1" customWidth="1"/>
    <col min="2113" max="2119" width="7.28515625" bestFit="1" customWidth="1"/>
    <col min="2120" max="2120" width="8.28515625" bestFit="1" customWidth="1"/>
    <col min="2121" max="2122" width="7.28515625" bestFit="1" customWidth="1"/>
    <col min="2123" max="2123" width="8.28515625" bestFit="1" customWidth="1"/>
    <col min="2124" max="2125" width="7.28515625" bestFit="1" customWidth="1"/>
    <col min="2126" max="2126" width="8.28515625" bestFit="1" customWidth="1"/>
    <col min="2127" max="2127" width="7.28515625" bestFit="1" customWidth="1"/>
    <col min="2128" max="2128" width="8.28515625" bestFit="1" customWidth="1"/>
    <col min="2129" max="2131" width="7.28515625" bestFit="1" customWidth="1"/>
    <col min="2132" max="2133" width="8.28515625" bestFit="1" customWidth="1"/>
    <col min="2134" max="2134" width="7.28515625" bestFit="1" customWidth="1"/>
    <col min="2135" max="2135" width="8.28515625" bestFit="1" customWidth="1"/>
    <col min="2136" max="2136" width="7.28515625" bestFit="1" customWidth="1"/>
    <col min="2137" max="2137" width="8.28515625" bestFit="1" customWidth="1"/>
    <col min="2138" max="2141" width="7.28515625" bestFit="1" customWidth="1"/>
    <col min="2142" max="2142" width="8.28515625" bestFit="1" customWidth="1"/>
    <col min="2143" max="2144" width="7.28515625" bestFit="1" customWidth="1"/>
    <col min="2145" max="2145" width="8.28515625" bestFit="1" customWidth="1"/>
    <col min="2146" max="2147" width="7.28515625" bestFit="1" customWidth="1"/>
    <col min="2148" max="2148" width="8.28515625" bestFit="1" customWidth="1"/>
    <col min="2149" max="2149" width="7.28515625" bestFit="1" customWidth="1"/>
    <col min="2150" max="2151" width="8.28515625" bestFit="1" customWidth="1"/>
    <col min="2152" max="2154" width="7.28515625" bestFit="1" customWidth="1"/>
    <col min="2155" max="2155" width="8.28515625" bestFit="1" customWidth="1"/>
    <col min="2156" max="2156" width="7.28515625" bestFit="1" customWidth="1"/>
    <col min="2157" max="2158" width="8.28515625" bestFit="1" customWidth="1"/>
    <col min="2159" max="2159" width="7.28515625" bestFit="1" customWidth="1"/>
    <col min="2160" max="2162" width="8.28515625" bestFit="1" customWidth="1"/>
    <col min="2163" max="2163" width="7.28515625" bestFit="1" customWidth="1"/>
    <col min="2164" max="2164" width="8.28515625" bestFit="1" customWidth="1"/>
    <col min="2165" max="2165" width="7.28515625" bestFit="1" customWidth="1"/>
    <col min="2166" max="2166" width="8.28515625" bestFit="1" customWidth="1"/>
    <col min="2167" max="2167" width="7.28515625" bestFit="1" customWidth="1"/>
    <col min="2168" max="2168" width="8.28515625" bestFit="1" customWidth="1"/>
    <col min="2169" max="2170" width="7.28515625" bestFit="1" customWidth="1"/>
    <col min="2171" max="2172" width="8.28515625" bestFit="1" customWidth="1"/>
    <col min="2173" max="2177" width="7.28515625" bestFit="1" customWidth="1"/>
    <col min="2178" max="2181" width="8.28515625" bestFit="1" customWidth="1"/>
    <col min="2182" max="2182" width="7.28515625" bestFit="1" customWidth="1"/>
    <col min="2183" max="2183" width="8.28515625" bestFit="1" customWidth="1"/>
    <col min="2184" max="2184" width="7.28515625" bestFit="1" customWidth="1"/>
    <col min="2185" max="2185" width="8.28515625" bestFit="1" customWidth="1"/>
    <col min="2186" max="2186" width="7.28515625" bestFit="1" customWidth="1"/>
    <col min="2187" max="2187" width="8.28515625" bestFit="1" customWidth="1"/>
    <col min="2188" max="2188" width="7.28515625" bestFit="1" customWidth="1"/>
    <col min="2189" max="2189" width="8.28515625" bestFit="1" customWidth="1"/>
    <col min="2190" max="2191" width="7.28515625" bestFit="1" customWidth="1"/>
    <col min="2192" max="2192" width="8.28515625" bestFit="1" customWidth="1"/>
    <col min="2193" max="2194" width="7.28515625" bestFit="1" customWidth="1"/>
    <col min="2195" max="2195" width="8.28515625" bestFit="1" customWidth="1"/>
    <col min="2196" max="2197" width="7.28515625" bestFit="1" customWidth="1"/>
    <col min="2198" max="2198" width="8.28515625" bestFit="1" customWidth="1"/>
    <col min="2199" max="2199" width="7.28515625" bestFit="1" customWidth="1"/>
    <col min="2200" max="2200" width="8.28515625" bestFit="1" customWidth="1"/>
    <col min="2201" max="2202" width="7.28515625" bestFit="1" customWidth="1"/>
    <col min="2203" max="2203" width="8.28515625" bestFit="1" customWidth="1"/>
    <col min="2204" max="2204" width="7.28515625" bestFit="1" customWidth="1"/>
    <col min="2205" max="2205" width="8.28515625" bestFit="1" customWidth="1"/>
    <col min="2206" max="2206" width="7.28515625" bestFit="1" customWidth="1"/>
    <col min="2207" max="2209" width="8.28515625" bestFit="1" customWidth="1"/>
    <col min="2210" max="2210" width="7.28515625" bestFit="1" customWidth="1"/>
    <col min="2211" max="2820" width="8.28515625" bestFit="1" customWidth="1"/>
    <col min="2821" max="2821" width="9.28515625" bestFit="1" customWidth="1"/>
    <col min="2822" max="2824" width="8.28515625" bestFit="1" customWidth="1"/>
    <col min="2825" max="2825" width="9.28515625" bestFit="1" customWidth="1"/>
    <col min="2826" max="2828" width="8.28515625" bestFit="1" customWidth="1"/>
    <col min="2829" max="2829" width="9.28515625" bestFit="1" customWidth="1"/>
    <col min="2830" max="2832" width="8.28515625" bestFit="1" customWidth="1"/>
    <col min="2833" max="2834" width="9.28515625" bestFit="1" customWidth="1"/>
    <col min="2835" max="2838" width="8.28515625" bestFit="1" customWidth="1"/>
    <col min="2839" max="2839" width="9.28515625" bestFit="1" customWidth="1"/>
    <col min="2840" max="2841" width="8.28515625" bestFit="1" customWidth="1"/>
    <col min="2842" max="2843" width="9.28515625" bestFit="1" customWidth="1"/>
    <col min="2844" max="2845" width="8.28515625" bestFit="1" customWidth="1"/>
    <col min="2846" max="2847" width="9.28515625" bestFit="1" customWidth="1"/>
    <col min="2848" max="2849" width="8.28515625" bestFit="1" customWidth="1"/>
    <col min="2850" max="2850" width="9.28515625" bestFit="1" customWidth="1"/>
    <col min="2851" max="2857" width="8.28515625" bestFit="1" customWidth="1"/>
    <col min="2858" max="2859" width="9.28515625" bestFit="1" customWidth="1"/>
    <col min="2860" max="2860" width="8.28515625" bestFit="1" customWidth="1"/>
    <col min="2861" max="2862" width="9.28515625" bestFit="1" customWidth="1"/>
    <col min="2863" max="2864" width="8.28515625" bestFit="1" customWidth="1"/>
    <col min="2865" max="2866" width="9.28515625" bestFit="1" customWidth="1"/>
    <col min="2867" max="2867" width="10.85546875" bestFit="1" customWidth="1"/>
    <col min="2868" max="2872" width="9.28515625" bestFit="1" customWidth="1"/>
    <col min="2873" max="2874" width="8.28515625" bestFit="1" customWidth="1"/>
    <col min="2875" max="2875" width="9.28515625" bestFit="1" customWidth="1"/>
    <col min="2876" max="2878" width="8.28515625" bestFit="1" customWidth="1"/>
    <col min="2879" max="2882" width="9.28515625" bestFit="1" customWidth="1"/>
    <col min="2883" max="2885" width="8.28515625" bestFit="1" customWidth="1"/>
    <col min="2886" max="2886" width="9.28515625" bestFit="1" customWidth="1"/>
    <col min="2887" max="2887" width="10.85546875" bestFit="1" customWidth="1"/>
    <col min="2888" max="2890" width="9.28515625" bestFit="1" customWidth="1"/>
    <col min="2891" max="2891" width="10.85546875" bestFit="1" customWidth="1"/>
    <col min="2892" max="2893" width="8.28515625" bestFit="1" customWidth="1"/>
    <col min="2894" max="2898" width="9.28515625" bestFit="1" customWidth="1"/>
    <col min="2899" max="2900" width="8.28515625" bestFit="1" customWidth="1"/>
    <col min="2901" max="2903" width="9.28515625" bestFit="1" customWidth="1"/>
    <col min="2904" max="2904" width="8.28515625" bestFit="1" customWidth="1"/>
    <col min="2905" max="2907" width="9.28515625" bestFit="1" customWidth="1"/>
    <col min="2908" max="2909" width="8.28515625" bestFit="1" customWidth="1"/>
    <col min="2910" max="2910" width="10.85546875" bestFit="1" customWidth="1"/>
    <col min="2911" max="2911" width="9.28515625" bestFit="1" customWidth="1"/>
    <col min="2912" max="2915" width="8.28515625" bestFit="1" customWidth="1"/>
    <col min="2916" max="2916" width="9.28515625" bestFit="1" customWidth="1"/>
    <col min="2917" max="2917" width="10.85546875" bestFit="1" customWidth="1"/>
    <col min="2918" max="2919" width="9.28515625" bestFit="1" customWidth="1"/>
    <col min="2920" max="2921" width="8.28515625" bestFit="1" customWidth="1"/>
    <col min="2922" max="2922" width="9.28515625" bestFit="1" customWidth="1"/>
    <col min="2923" max="2923" width="10.85546875" bestFit="1" customWidth="1"/>
    <col min="2924" max="2924" width="9.28515625" bestFit="1" customWidth="1"/>
    <col min="2925" max="2925" width="10.85546875" bestFit="1" customWidth="1"/>
    <col min="2926" max="2926" width="9.28515625" bestFit="1" customWidth="1"/>
    <col min="2927" max="2928" width="8.28515625" bestFit="1" customWidth="1"/>
    <col min="2929" max="2931" width="9.28515625" bestFit="1" customWidth="1"/>
    <col min="2932" max="2932" width="8.28515625" bestFit="1" customWidth="1"/>
    <col min="2933" max="2936" width="9.28515625" bestFit="1" customWidth="1"/>
    <col min="2937" max="2939" width="8.28515625" bestFit="1" customWidth="1"/>
    <col min="2940" max="2941" width="9.28515625" bestFit="1" customWidth="1"/>
    <col min="2942" max="2942" width="10.85546875" bestFit="1" customWidth="1"/>
    <col min="2943" max="2944" width="9.28515625" bestFit="1" customWidth="1"/>
    <col min="2945" max="2946" width="8.28515625" bestFit="1" customWidth="1"/>
    <col min="2947" max="2947" width="9.28515625" bestFit="1" customWidth="1"/>
    <col min="2948" max="2948" width="10.85546875" bestFit="1" customWidth="1"/>
    <col min="2949" max="2949" width="9.28515625" bestFit="1" customWidth="1"/>
    <col min="2950" max="2951" width="8.28515625" bestFit="1" customWidth="1"/>
    <col min="2952" max="2953" width="9.28515625" bestFit="1" customWidth="1"/>
    <col min="2954" max="2954" width="8.28515625" bestFit="1" customWidth="1"/>
    <col min="2955" max="2955" width="9.28515625" bestFit="1" customWidth="1"/>
    <col min="2956" max="2959" width="8.28515625" bestFit="1" customWidth="1"/>
    <col min="2960" max="2960" width="9.28515625" bestFit="1" customWidth="1"/>
    <col min="2961" max="2961" width="10.85546875" bestFit="1" customWidth="1"/>
    <col min="2962" max="2962" width="9.28515625" bestFit="1" customWidth="1"/>
    <col min="2963" max="2963" width="8.28515625" bestFit="1" customWidth="1"/>
    <col min="2964" max="2965" width="9.28515625" bestFit="1" customWidth="1"/>
    <col min="2966" max="2967" width="8.28515625" bestFit="1" customWidth="1"/>
    <col min="2968" max="2969" width="9.28515625" bestFit="1" customWidth="1"/>
    <col min="2970" max="2970" width="10.85546875" bestFit="1" customWidth="1"/>
    <col min="2971" max="2974" width="9.28515625" bestFit="1" customWidth="1"/>
    <col min="2975" max="2975" width="10.85546875" bestFit="1" customWidth="1"/>
    <col min="2976" max="2977" width="9.28515625" bestFit="1" customWidth="1"/>
    <col min="2978" max="2979" width="10.85546875" bestFit="1" customWidth="1"/>
    <col min="2980" max="2987" width="9.28515625" bestFit="1" customWidth="1"/>
    <col min="2988" max="2989" width="10.85546875" bestFit="1" customWidth="1"/>
    <col min="2990" max="2992" width="9.28515625" bestFit="1" customWidth="1"/>
    <col min="2993" max="2993" width="10.85546875" bestFit="1" customWidth="1"/>
    <col min="2994" max="2996" width="9.28515625" bestFit="1" customWidth="1"/>
    <col min="2997" max="2997" width="10.85546875" bestFit="1" customWidth="1"/>
    <col min="2998" max="3009" width="9.28515625" bestFit="1" customWidth="1"/>
    <col min="3010" max="3011" width="10.85546875" bestFit="1" customWidth="1"/>
    <col min="3012" max="3012" width="9.28515625" bestFit="1" customWidth="1"/>
    <col min="3013" max="3013" width="10.85546875" bestFit="1" customWidth="1"/>
    <col min="3014" max="3015" width="9.28515625" bestFit="1" customWidth="1"/>
    <col min="3016" max="3017" width="10.85546875" bestFit="1" customWidth="1"/>
    <col min="3018" max="3019" width="9.28515625" bestFit="1" customWidth="1"/>
    <col min="3020" max="3020" width="10.85546875" bestFit="1" customWidth="1"/>
    <col min="3021" max="3028" width="9.28515625" bestFit="1" customWidth="1"/>
    <col min="3029" max="3029" width="10.85546875" bestFit="1" customWidth="1"/>
    <col min="3030" max="3032" width="9.28515625" bestFit="1" customWidth="1"/>
    <col min="3033" max="3033" width="10.85546875" bestFit="1" customWidth="1"/>
    <col min="3034" max="3035" width="9.28515625" bestFit="1" customWidth="1"/>
    <col min="3036" max="3040" width="10.85546875" bestFit="1" customWidth="1"/>
    <col min="3041" max="3042" width="9.28515625" bestFit="1" customWidth="1"/>
    <col min="3043" max="3043" width="10.85546875" bestFit="1" customWidth="1"/>
    <col min="3044" max="3052" width="9.28515625" bestFit="1" customWidth="1"/>
    <col min="3053" max="3053" width="10.85546875" bestFit="1" customWidth="1"/>
    <col min="3054" max="3056" width="9.28515625" bestFit="1" customWidth="1"/>
    <col min="3057" max="3057" width="10.85546875" bestFit="1" customWidth="1"/>
    <col min="3058" max="3058" width="9.28515625" bestFit="1" customWidth="1"/>
    <col min="3059" max="3060" width="10.85546875" bestFit="1" customWidth="1"/>
    <col min="3061" max="3062" width="9.28515625" bestFit="1" customWidth="1"/>
    <col min="3063" max="3063" width="10.85546875" bestFit="1" customWidth="1"/>
    <col min="3064" max="3069" width="9.28515625" bestFit="1" customWidth="1"/>
    <col min="3070" max="3071" width="10.85546875" bestFit="1" customWidth="1"/>
    <col min="3072" max="3072" width="9.28515625" bestFit="1" customWidth="1"/>
    <col min="3073" max="3073" width="10.85546875" bestFit="1" customWidth="1"/>
    <col min="3074" max="3077" width="9.28515625" bestFit="1" customWidth="1"/>
    <col min="3078" max="3078" width="10.85546875" bestFit="1" customWidth="1"/>
    <col min="3079" max="3080" width="9.28515625" bestFit="1" customWidth="1"/>
    <col min="3081" max="3083" width="10.85546875" bestFit="1" customWidth="1"/>
    <col min="3084" max="3085" width="9.28515625" bestFit="1" customWidth="1"/>
    <col min="3086" max="3086" width="10.85546875" bestFit="1" customWidth="1"/>
    <col min="3087" max="3088" width="9.28515625" bestFit="1" customWidth="1"/>
    <col min="3089" max="3089" width="10.85546875" bestFit="1" customWidth="1"/>
    <col min="3090" max="3091" width="9.28515625" bestFit="1" customWidth="1"/>
    <col min="3092" max="3092" width="10.85546875" bestFit="1" customWidth="1"/>
    <col min="3093" max="3099" width="9.28515625" bestFit="1" customWidth="1"/>
    <col min="3100" max="3100" width="10.85546875" bestFit="1" customWidth="1"/>
    <col min="3101" max="3104" width="9.28515625" bestFit="1" customWidth="1"/>
    <col min="3105" max="3105" width="10.85546875" bestFit="1" customWidth="1"/>
    <col min="3106" max="3106" width="9.28515625" bestFit="1" customWidth="1"/>
    <col min="3107" max="3110" width="10.85546875" bestFit="1" customWidth="1"/>
    <col min="3111" max="3114" width="9.28515625" bestFit="1" customWidth="1"/>
    <col min="3115" max="3115" width="10.85546875" bestFit="1" customWidth="1"/>
    <col min="3116" max="3116" width="9.28515625" bestFit="1" customWidth="1"/>
    <col min="3117" max="3117" width="10.85546875" bestFit="1" customWidth="1"/>
    <col min="3118" max="3121" width="9.28515625" bestFit="1" customWidth="1"/>
    <col min="3122" max="3122" width="10.85546875" bestFit="1" customWidth="1"/>
    <col min="3123" max="3124" width="9.28515625" bestFit="1" customWidth="1"/>
    <col min="3125" max="3125" width="10.85546875" bestFit="1" customWidth="1"/>
    <col min="3126" max="3127" width="9.28515625" bestFit="1" customWidth="1"/>
    <col min="3128" max="3130" width="10.85546875" bestFit="1" customWidth="1"/>
    <col min="3131" max="3131" width="9.28515625" bestFit="1" customWidth="1"/>
    <col min="3132" max="3133" width="10.85546875" bestFit="1" customWidth="1"/>
    <col min="3134" max="3136" width="9.28515625" bestFit="1" customWidth="1"/>
    <col min="3137" max="3137" width="10.85546875" bestFit="1" customWidth="1"/>
    <col min="3138" max="3140" width="9.28515625" bestFit="1" customWidth="1"/>
    <col min="3141" max="3141" width="10.85546875" bestFit="1" customWidth="1"/>
    <col min="3142" max="3144" width="9.28515625" bestFit="1" customWidth="1"/>
    <col min="3145" max="3146" width="10.85546875" bestFit="1" customWidth="1"/>
    <col min="3147" max="3147" width="9.28515625" bestFit="1" customWidth="1"/>
    <col min="3148" max="3148" width="10.85546875" bestFit="1" customWidth="1"/>
    <col min="3149" max="3149" width="9.28515625" bestFit="1" customWidth="1"/>
    <col min="3150" max="3150" width="10.85546875" bestFit="1" customWidth="1"/>
    <col min="3151" max="3153" width="9.28515625" bestFit="1" customWidth="1"/>
    <col min="3154" max="3156" width="10.85546875" bestFit="1" customWidth="1"/>
    <col min="3157" max="3159" width="9.28515625" bestFit="1" customWidth="1"/>
    <col min="3160" max="3160" width="10.85546875" bestFit="1" customWidth="1"/>
    <col min="3161" max="3161" width="9.28515625" bestFit="1" customWidth="1"/>
    <col min="3162" max="3162" width="10.85546875" bestFit="1" customWidth="1"/>
    <col min="3163" max="3169" width="9.28515625" bestFit="1" customWidth="1"/>
    <col min="3170" max="3172" width="10.85546875" bestFit="1" customWidth="1"/>
    <col min="3173" max="3177" width="9.28515625" bestFit="1" customWidth="1"/>
    <col min="3178" max="3179" width="10.85546875" bestFit="1" customWidth="1"/>
    <col min="3180" max="3181" width="9.28515625" bestFit="1" customWidth="1"/>
    <col min="3182" max="3182" width="10.85546875" bestFit="1" customWidth="1"/>
    <col min="3183" max="3184" width="9.28515625" bestFit="1" customWidth="1"/>
    <col min="3185" max="3185" width="10.85546875" bestFit="1" customWidth="1"/>
    <col min="3186" max="3189" width="9.28515625" bestFit="1" customWidth="1"/>
    <col min="3190" max="3190" width="10.85546875" bestFit="1" customWidth="1"/>
    <col min="3191" max="3194" width="9.28515625" bestFit="1" customWidth="1"/>
    <col min="3195" max="3195" width="10.85546875" bestFit="1" customWidth="1"/>
    <col min="3196" max="3199" width="9.28515625" bestFit="1" customWidth="1"/>
    <col min="3200" max="3200" width="10.85546875" bestFit="1" customWidth="1"/>
    <col min="3201" max="3203" width="9.28515625" bestFit="1" customWidth="1"/>
    <col min="3204" max="3205" width="10.85546875" bestFit="1" customWidth="1"/>
    <col min="3206" max="3207" width="9.28515625" bestFit="1" customWidth="1"/>
    <col min="3208" max="3208" width="10.85546875" bestFit="1" customWidth="1"/>
    <col min="3209" max="3209" width="9.28515625" bestFit="1" customWidth="1"/>
    <col min="3210" max="3210" width="10.85546875" bestFit="1" customWidth="1"/>
    <col min="3211" max="3212" width="9.28515625" bestFit="1" customWidth="1"/>
    <col min="3213" max="3215" width="10.85546875" bestFit="1" customWidth="1"/>
    <col min="3216" max="3218" width="9.28515625" bestFit="1" customWidth="1"/>
    <col min="3219" max="3225" width="10.85546875" bestFit="1" customWidth="1"/>
    <col min="3226" max="3227" width="9.28515625" bestFit="1" customWidth="1"/>
    <col min="3228" max="3229" width="10.85546875" bestFit="1" customWidth="1"/>
    <col min="3230" max="3230" width="9.28515625" bestFit="1" customWidth="1"/>
    <col min="3231" max="3231" width="10.85546875" bestFit="1" customWidth="1"/>
    <col min="3232" max="3232" width="9.28515625" bestFit="1" customWidth="1"/>
    <col min="3233" max="3234" width="10.85546875" bestFit="1" customWidth="1"/>
    <col min="3235" max="3236" width="9.28515625" bestFit="1" customWidth="1"/>
    <col min="3237" max="3238" width="10.85546875" bestFit="1" customWidth="1"/>
    <col min="3239" max="3242" width="9.28515625" bestFit="1" customWidth="1"/>
    <col min="3243" max="3245" width="10.85546875" bestFit="1" customWidth="1"/>
    <col min="3246" max="3250" width="9.28515625" bestFit="1" customWidth="1"/>
    <col min="3251" max="3251" width="10.85546875" bestFit="1" customWidth="1"/>
    <col min="3252" max="3252" width="9.28515625" bestFit="1" customWidth="1"/>
    <col min="3253" max="3254" width="10.85546875" bestFit="1" customWidth="1"/>
    <col min="3255" max="3255" width="9.28515625" bestFit="1" customWidth="1"/>
    <col min="3256" max="3257" width="10.85546875" bestFit="1" customWidth="1"/>
    <col min="3258" max="3258" width="9.28515625" bestFit="1" customWidth="1"/>
    <col min="3259" max="3261" width="10.85546875" bestFit="1" customWidth="1"/>
    <col min="3262" max="3262" width="9.28515625" bestFit="1" customWidth="1"/>
    <col min="3263" max="3264" width="10.85546875" bestFit="1" customWidth="1"/>
    <col min="3265" max="3266" width="9.28515625" bestFit="1" customWidth="1"/>
    <col min="3267" max="3267" width="10.85546875" bestFit="1" customWidth="1"/>
    <col min="3268" max="3269" width="9.28515625" bestFit="1" customWidth="1"/>
    <col min="3270" max="3271" width="10.85546875" bestFit="1" customWidth="1"/>
    <col min="3272" max="3276" width="9.28515625" bestFit="1" customWidth="1"/>
    <col min="3277" max="3278" width="10.85546875" bestFit="1" customWidth="1"/>
    <col min="3279" max="3279" width="9.28515625" bestFit="1" customWidth="1"/>
    <col min="3280" max="3281" width="10.85546875" bestFit="1" customWidth="1"/>
    <col min="3282" max="3283" width="9.28515625" bestFit="1" customWidth="1"/>
    <col min="3284" max="3284" width="10.85546875" bestFit="1" customWidth="1"/>
    <col min="3285" max="3285" width="9.28515625" bestFit="1" customWidth="1"/>
    <col min="3286" max="3286" width="10.85546875" bestFit="1" customWidth="1"/>
    <col min="3287" max="3288" width="9.28515625" bestFit="1" customWidth="1"/>
    <col min="3289" max="3289" width="10.85546875" bestFit="1" customWidth="1"/>
    <col min="3290" max="3292" width="9.28515625" bestFit="1" customWidth="1"/>
    <col min="3293" max="3294" width="10.85546875" bestFit="1" customWidth="1"/>
    <col min="3295" max="3296" width="9.28515625" bestFit="1" customWidth="1"/>
    <col min="3297" max="3297" width="10.85546875" bestFit="1" customWidth="1"/>
    <col min="3298" max="3298" width="9.28515625" bestFit="1" customWidth="1"/>
    <col min="3299" max="3300" width="10.85546875" bestFit="1" customWidth="1"/>
    <col min="3301" max="3301" width="9.28515625" bestFit="1" customWidth="1"/>
    <col min="3302" max="3304" width="10.85546875" bestFit="1" customWidth="1"/>
    <col min="3305" max="3308" width="9.28515625" bestFit="1" customWidth="1"/>
    <col min="3309" max="3311" width="10.85546875" bestFit="1" customWidth="1"/>
    <col min="3312" max="3312" width="9.28515625" bestFit="1" customWidth="1"/>
    <col min="3313" max="3315" width="10.85546875" bestFit="1" customWidth="1"/>
    <col min="3316" max="3317" width="9.28515625" bestFit="1" customWidth="1"/>
    <col min="3318" max="3318" width="10.85546875" bestFit="1" customWidth="1"/>
    <col min="3319" max="3321" width="9.28515625" bestFit="1" customWidth="1"/>
    <col min="3322" max="3322" width="10.85546875" bestFit="1" customWidth="1"/>
    <col min="3323" max="3323" width="9.28515625" bestFit="1" customWidth="1"/>
    <col min="3324" max="3327" width="10.85546875" bestFit="1" customWidth="1"/>
    <col min="3328" max="3328" width="9.28515625" bestFit="1" customWidth="1"/>
    <col min="3329" max="3329" width="10.85546875" bestFit="1" customWidth="1"/>
    <col min="3330" max="3331" width="9.28515625" bestFit="1" customWidth="1"/>
    <col min="3332" max="3334" width="10.85546875" bestFit="1" customWidth="1"/>
    <col min="3335" max="3335" width="9.28515625" bestFit="1" customWidth="1"/>
    <col min="3336" max="3337" width="10.85546875" bestFit="1" customWidth="1"/>
    <col min="3338" max="3338" width="9.28515625" bestFit="1" customWidth="1"/>
    <col min="3339" max="3339" width="10.85546875" bestFit="1" customWidth="1"/>
    <col min="3340" max="3340" width="9.28515625" bestFit="1" customWidth="1"/>
    <col min="3341" max="3341" width="10.85546875" bestFit="1" customWidth="1"/>
    <col min="3342" max="3343" width="9.28515625" bestFit="1" customWidth="1"/>
    <col min="3344" max="3346" width="10.85546875" bestFit="1" customWidth="1"/>
    <col min="3347" max="3347" width="9.28515625" bestFit="1" customWidth="1"/>
    <col min="3348" max="3351" width="10.85546875" bestFit="1" customWidth="1"/>
    <col min="3352" max="3352" width="9.28515625" bestFit="1" customWidth="1"/>
    <col min="3353" max="3355" width="10.85546875" bestFit="1" customWidth="1"/>
    <col min="3356" max="3356" width="9.28515625" bestFit="1" customWidth="1"/>
    <col min="3357" max="3357" width="10.85546875" bestFit="1" customWidth="1"/>
    <col min="3358" max="3358" width="9.28515625" bestFit="1" customWidth="1"/>
    <col min="3359" max="3359" width="10.85546875" bestFit="1" customWidth="1"/>
    <col min="3360" max="3360" width="9.28515625" bestFit="1" customWidth="1"/>
    <col min="3361" max="3361" width="10.85546875" bestFit="1" customWidth="1"/>
    <col min="3362" max="3362" width="9.28515625" bestFit="1" customWidth="1"/>
    <col min="3363" max="3364" width="10.85546875" bestFit="1" customWidth="1"/>
    <col min="3365" max="3367" width="9.28515625" bestFit="1" customWidth="1"/>
    <col min="3368" max="3368" width="10.85546875" bestFit="1" customWidth="1"/>
    <col min="3369" max="3370" width="9.28515625" bestFit="1" customWidth="1"/>
    <col min="3371" max="3371" width="10.85546875" bestFit="1" customWidth="1"/>
    <col min="3372" max="3372" width="9.28515625" bestFit="1" customWidth="1"/>
    <col min="3373" max="3374" width="10.85546875" bestFit="1" customWidth="1"/>
    <col min="3375" max="3375" width="9.28515625" bestFit="1" customWidth="1"/>
    <col min="3376" max="3376" width="10.85546875" bestFit="1" customWidth="1"/>
    <col min="3377" max="3377" width="9.28515625" bestFit="1" customWidth="1"/>
    <col min="3378" max="3379" width="10.85546875" bestFit="1" customWidth="1"/>
    <col min="3380" max="3380" width="9.28515625" bestFit="1" customWidth="1"/>
    <col min="3381" max="3381" width="10.85546875" bestFit="1" customWidth="1"/>
    <col min="3382" max="3383" width="9.28515625" bestFit="1" customWidth="1"/>
    <col min="3384" max="3386" width="10.85546875" bestFit="1" customWidth="1"/>
    <col min="3387" max="3387" width="9.28515625" bestFit="1" customWidth="1"/>
    <col min="3388" max="3391" width="10.85546875" bestFit="1" customWidth="1"/>
    <col min="3392" max="3392" width="9.28515625" bestFit="1" customWidth="1"/>
    <col min="3393" max="3393" width="10.85546875" bestFit="1" customWidth="1"/>
    <col min="3394" max="3395" width="9.28515625" bestFit="1" customWidth="1"/>
    <col min="3396" max="3398" width="10.85546875" bestFit="1" customWidth="1"/>
    <col min="3399" max="3402" width="9.28515625" bestFit="1" customWidth="1"/>
    <col min="3403" max="3403" width="10.85546875" bestFit="1" customWidth="1"/>
    <col min="3404" max="3404" width="9.28515625" bestFit="1" customWidth="1"/>
    <col min="3405" max="3406" width="10.85546875" bestFit="1" customWidth="1"/>
    <col min="3407" max="3409" width="9.28515625" bestFit="1" customWidth="1"/>
    <col min="3410" max="3410" width="10.85546875" bestFit="1" customWidth="1"/>
    <col min="3411" max="3411" width="9.28515625" bestFit="1" customWidth="1"/>
    <col min="3412" max="3414" width="10.85546875" bestFit="1" customWidth="1"/>
    <col min="3415" max="3415" width="9.28515625" bestFit="1" customWidth="1"/>
    <col min="3416" max="3417" width="10.85546875" bestFit="1" customWidth="1"/>
    <col min="3418" max="3420" width="9.28515625" bestFit="1" customWidth="1"/>
    <col min="3421" max="3423" width="10.85546875" bestFit="1" customWidth="1"/>
    <col min="3424" max="3424" width="9.28515625" bestFit="1" customWidth="1"/>
    <col min="3425" max="3428" width="10.85546875" bestFit="1" customWidth="1"/>
    <col min="3429" max="3430" width="9.28515625" bestFit="1" customWidth="1"/>
    <col min="3431" max="3431" width="10.85546875" bestFit="1" customWidth="1"/>
    <col min="3432" max="3432" width="9.28515625" bestFit="1" customWidth="1"/>
    <col min="3433" max="3435" width="10.85546875" bestFit="1" customWidth="1"/>
    <col min="3436" max="3436" width="9.28515625" bestFit="1" customWidth="1"/>
    <col min="3437" max="3437" width="10.85546875" bestFit="1" customWidth="1"/>
    <col min="3438" max="3439" width="9.28515625" bestFit="1" customWidth="1"/>
    <col min="3440" max="3441" width="10.85546875" bestFit="1" customWidth="1"/>
    <col min="3442" max="3442" width="9.28515625" bestFit="1" customWidth="1"/>
    <col min="3443" max="3444" width="10.85546875" bestFit="1" customWidth="1"/>
    <col min="3445" max="3445" width="9.28515625" bestFit="1" customWidth="1"/>
    <col min="3446" max="3447" width="10.85546875" bestFit="1" customWidth="1"/>
    <col min="3448" max="3449" width="9.28515625" bestFit="1" customWidth="1"/>
    <col min="3450" max="3454" width="10.85546875" bestFit="1" customWidth="1"/>
    <col min="3455" max="3455" width="9.28515625" bestFit="1" customWidth="1"/>
    <col min="3456" max="3459" width="10.85546875" bestFit="1" customWidth="1"/>
    <col min="3460" max="3460" width="9.28515625" bestFit="1" customWidth="1"/>
    <col min="3461" max="3465" width="10.85546875" bestFit="1" customWidth="1"/>
    <col min="3466" max="3469" width="9.28515625" bestFit="1" customWidth="1"/>
    <col min="3470" max="3470" width="10.85546875" bestFit="1" customWidth="1"/>
    <col min="3471" max="3472" width="9.28515625" bestFit="1" customWidth="1"/>
    <col min="3473" max="3474" width="10.85546875" bestFit="1" customWidth="1"/>
    <col min="3475" max="3475" width="9.28515625" bestFit="1" customWidth="1"/>
    <col min="3476" max="3479" width="10.85546875" bestFit="1" customWidth="1"/>
    <col min="3480" max="3484" width="9.28515625" bestFit="1" customWidth="1"/>
    <col min="3485" max="3485" width="10.85546875" bestFit="1" customWidth="1"/>
    <col min="3486" max="3486" width="9.28515625" bestFit="1" customWidth="1"/>
    <col min="3487" max="3488" width="10.85546875" bestFit="1" customWidth="1"/>
    <col min="3489" max="3490" width="9.28515625" bestFit="1" customWidth="1"/>
    <col min="3491" max="3491" width="10.85546875" bestFit="1" customWidth="1"/>
    <col min="3492" max="3492" width="9.28515625" bestFit="1" customWidth="1"/>
    <col min="3493" max="3494" width="10.85546875" bestFit="1" customWidth="1"/>
    <col min="3495" max="3496" width="9.28515625" bestFit="1" customWidth="1"/>
    <col min="3497" max="3497" width="10.85546875" bestFit="1" customWidth="1"/>
    <col min="3498" max="3498" width="9.28515625" bestFit="1" customWidth="1"/>
    <col min="3499" max="3499" width="10.85546875" bestFit="1" customWidth="1"/>
    <col min="3500" max="3501" width="9.28515625" bestFit="1" customWidth="1"/>
    <col min="3502" max="3502" width="10.85546875" bestFit="1" customWidth="1"/>
    <col min="3503" max="3503" width="9.28515625" bestFit="1" customWidth="1"/>
    <col min="3504" max="3504" width="10.85546875" bestFit="1" customWidth="1"/>
    <col min="3505" max="3505" width="9.28515625" bestFit="1" customWidth="1"/>
    <col min="3506" max="3506" width="10.85546875" bestFit="1" customWidth="1"/>
    <col min="3507" max="3509" width="9.28515625" bestFit="1" customWidth="1"/>
    <col min="3510" max="3511" width="10.85546875" bestFit="1" customWidth="1"/>
    <col min="3512" max="3514" width="9.28515625" bestFit="1" customWidth="1"/>
    <col min="3515" max="3515" width="10.85546875" bestFit="1" customWidth="1"/>
    <col min="3516" max="3518" width="9.28515625" bestFit="1" customWidth="1"/>
    <col min="3519" max="3523" width="10.85546875" bestFit="1" customWidth="1"/>
    <col min="3524" max="3524" width="9.28515625" bestFit="1" customWidth="1"/>
    <col min="3525" max="3528" width="10.85546875" bestFit="1" customWidth="1"/>
    <col min="3529" max="3529" width="9.28515625" bestFit="1" customWidth="1"/>
    <col min="3530" max="3532" width="10.85546875" bestFit="1" customWidth="1"/>
    <col min="3533" max="3535" width="9.28515625" bestFit="1" customWidth="1"/>
    <col min="3536" max="3538" width="10.85546875" bestFit="1" customWidth="1"/>
    <col min="3539" max="3539" width="12.85546875" bestFit="1" customWidth="1"/>
  </cols>
  <sheetData>
    <row r="3" spans="5:64">
      <c r="J3" s="20" t="s">
        <v>169</v>
      </c>
      <c r="AA3" s="13" t="s">
        <v>186</v>
      </c>
      <c r="AB3" s="33"/>
      <c r="AF3" s="13" t="s">
        <v>185</v>
      </c>
      <c r="AG3" s="33"/>
    </row>
    <row r="5" spans="5:64">
      <c r="J5" s="23" t="s">
        <v>136</v>
      </c>
      <c r="K5" s="23"/>
      <c r="L5" s="22"/>
      <c r="M5" s="22"/>
      <c r="N5" s="16"/>
      <c r="P5" s="23" t="s">
        <v>137</v>
      </c>
      <c r="Q5" s="23"/>
      <c r="R5" s="22"/>
      <c r="S5" s="22"/>
      <c r="U5" s="13" t="s">
        <v>138</v>
      </c>
      <c r="V5" s="13"/>
      <c r="AA5" s="19" t="s">
        <v>145</v>
      </c>
      <c r="AB5" s="19" t="s">
        <v>135</v>
      </c>
      <c r="AC5" s="19" t="s">
        <v>172</v>
      </c>
      <c r="AF5" s="19" t="s">
        <v>158</v>
      </c>
      <c r="AG5" s="19" t="s">
        <v>135</v>
      </c>
      <c r="AH5" s="19" t="s">
        <v>172</v>
      </c>
      <c r="AI5" t="s">
        <v>173</v>
      </c>
      <c r="AJ5" t="s">
        <v>139</v>
      </c>
    </row>
    <row r="6" spans="5:64">
      <c r="E6" s="14" t="s">
        <v>167</v>
      </c>
      <c r="F6" s="16"/>
      <c r="G6" s="18" t="s">
        <v>176</v>
      </c>
      <c r="AA6" t="s">
        <v>143</v>
      </c>
      <c r="AB6" s="11">
        <v>182080675</v>
      </c>
      <c r="AC6" s="17">
        <v>0.20233386491892105</v>
      </c>
      <c r="AF6" t="s">
        <v>146</v>
      </c>
      <c r="AG6" s="11">
        <v>71479142</v>
      </c>
      <c r="AH6" s="17">
        <v>7.9429906891263308E-2</v>
      </c>
      <c r="AI6" s="27">
        <v>7.5697991984452082E-2</v>
      </c>
      <c r="AJ6" s="11">
        <v>25141934.510000002</v>
      </c>
      <c r="AK6" s="11"/>
      <c r="AN6" s="13" t="s">
        <v>189</v>
      </c>
      <c r="AO6" s="33"/>
      <c r="AT6" s="13" t="s">
        <v>192</v>
      </c>
      <c r="AU6" s="33"/>
      <c r="BD6" s="13" t="s">
        <v>195</v>
      </c>
      <c r="BE6" s="33"/>
    </row>
    <row r="7" spans="5:64">
      <c r="E7">
        <v>1</v>
      </c>
      <c r="G7">
        <v>1</v>
      </c>
      <c r="J7" s="14" t="s">
        <v>4</v>
      </c>
      <c r="K7" s="14" t="s">
        <v>135</v>
      </c>
      <c r="L7" s="16"/>
      <c r="M7" s="16"/>
      <c r="N7" s="16"/>
      <c r="P7" s="14" t="s">
        <v>5</v>
      </c>
      <c r="Q7" s="14" t="s">
        <v>135</v>
      </c>
      <c r="R7" s="16"/>
      <c r="S7" s="16"/>
      <c r="U7" s="14" t="s">
        <v>6</v>
      </c>
      <c r="V7" s="14" t="s">
        <v>135</v>
      </c>
      <c r="AA7" t="s">
        <v>144</v>
      </c>
      <c r="AB7" s="11">
        <v>717821450</v>
      </c>
      <c r="AC7" s="17">
        <v>0.79766613508107898</v>
      </c>
      <c r="AF7" t="s">
        <v>147</v>
      </c>
      <c r="AG7" s="11">
        <v>61100153</v>
      </c>
      <c r="AH7" s="17">
        <v>6.7896442627024572E-2</v>
      </c>
      <c r="AI7" s="27">
        <v>6.4409809459888376E-2</v>
      </c>
      <c r="AJ7" s="11">
        <v>21392736.699999977</v>
      </c>
      <c r="AK7" s="11"/>
    </row>
    <row r="8" spans="5:64">
      <c r="J8" t="s">
        <v>31</v>
      </c>
      <c r="K8" s="38">
        <v>269943182</v>
      </c>
      <c r="L8" s="11"/>
      <c r="M8" s="11"/>
      <c r="N8" s="11"/>
      <c r="P8" t="s">
        <v>16</v>
      </c>
      <c r="Q8" s="38">
        <v>64229039</v>
      </c>
      <c r="R8" s="11"/>
      <c r="S8" s="11"/>
      <c r="U8" t="s">
        <v>93</v>
      </c>
      <c r="V8" s="38">
        <v>39974797</v>
      </c>
      <c r="AF8" t="s">
        <v>148</v>
      </c>
      <c r="AG8" s="11">
        <v>56809109</v>
      </c>
      <c r="AH8" s="17">
        <v>6.3128097402814776E-2</v>
      </c>
      <c r="AI8" s="27">
        <v>6.1540646666329309E-2</v>
      </c>
      <c r="AJ8" s="11">
        <v>20439788.000000022</v>
      </c>
      <c r="AK8" s="11"/>
    </row>
    <row r="9" spans="5:64">
      <c r="AF9" t="s">
        <v>149</v>
      </c>
      <c r="AG9" s="11">
        <v>72339970</v>
      </c>
      <c r="AH9" s="17">
        <v>8.0386486474848584E-2</v>
      </c>
      <c r="AI9" s="27">
        <v>8.2976070284497494E-2</v>
      </c>
      <c r="AJ9" s="11">
        <v>27559237.31000001</v>
      </c>
      <c r="AK9" s="11"/>
      <c r="AN9" s="12" t="s">
        <v>4</v>
      </c>
      <c r="AO9" t="s">
        <v>135</v>
      </c>
      <c r="AP9" t="s">
        <v>172</v>
      </c>
      <c r="AT9" s="12" t="s">
        <v>5</v>
      </c>
      <c r="AU9" t="s">
        <v>135</v>
      </c>
      <c r="AV9" t="s">
        <v>172</v>
      </c>
      <c r="AY9" s="19" t="str">
        <f t="shared" ref="AY9:AY19" si="0">AT9</f>
        <v>State</v>
      </c>
      <c r="AZ9" s="19" t="str">
        <f t="shared" ref="AZ9:AZ19" si="1">AU9</f>
        <v xml:space="preserve"> Total Sales</v>
      </c>
      <c r="BA9" s="14" t="s">
        <v>190</v>
      </c>
      <c r="BD9" s="12" t="s">
        <v>6</v>
      </c>
      <c r="BE9" t="s">
        <v>135</v>
      </c>
      <c r="BF9" t="s">
        <v>172</v>
      </c>
      <c r="BI9" s="19" t="str">
        <f t="shared" ref="BI9:BI19" si="2">BD9</f>
        <v>City</v>
      </c>
      <c r="BJ9" s="19" t="str">
        <f t="shared" ref="BJ9:BJ19" si="3">BE9</f>
        <v xml:space="preserve"> Total Sales</v>
      </c>
      <c r="BK9" s="14" t="s">
        <v>204</v>
      </c>
      <c r="BL9" s="14" t="s">
        <v>190</v>
      </c>
    </row>
    <row r="10" spans="5:64">
      <c r="AA10" s="14" t="str">
        <f t="shared" ref="AA10:AB12" si="4">AA5</f>
        <v xml:space="preserve">Years </v>
      </c>
      <c r="AB10" s="14" t="str">
        <f t="shared" si="4"/>
        <v xml:space="preserve"> Total Sales</v>
      </c>
      <c r="AC10" s="14" t="s">
        <v>171</v>
      </c>
      <c r="AF10" t="s">
        <v>150</v>
      </c>
      <c r="AG10" s="11">
        <v>80507695</v>
      </c>
      <c r="AH10" s="17">
        <v>8.9462723515626771E-2</v>
      </c>
      <c r="AI10" s="27">
        <v>9.0162966379260245E-2</v>
      </c>
      <c r="AJ10" s="11">
        <v>29946255.329999972</v>
      </c>
      <c r="AK10" s="11"/>
      <c r="AN10" t="s">
        <v>31</v>
      </c>
      <c r="AO10" s="11">
        <v>269943182</v>
      </c>
      <c r="AP10" s="27">
        <v>0.29996949057098848</v>
      </c>
      <c r="AT10" t="s">
        <v>32</v>
      </c>
      <c r="AU10" s="11">
        <v>60174133</v>
      </c>
      <c r="AV10" s="27">
        <v>0.15951669955943543</v>
      </c>
      <c r="AY10" t="str">
        <f t="shared" si="0"/>
        <v>California</v>
      </c>
      <c r="AZ10" s="15">
        <f t="shared" si="1"/>
        <v>60174133</v>
      </c>
      <c r="BA10" t="str" cm="1">
        <f t="array" ref="BA10">IF(Options=2,TEXT(AV10,"#%"),_xlfn.SWITCH(TRUE,AU10&lt;1000,TEXT(AO10,"#,##0"),AU10&lt;1000000,TEXT(AU10/1000,"0.0")&amp;"K",AU10&lt;1000000000,TEXT(AU10/1000000,"0.0")&amp;"M",TEXT(AU10/1000000000,"0.0")&amp;"B"))</f>
        <v>60.2M</v>
      </c>
      <c r="BD10" t="s">
        <v>93</v>
      </c>
      <c r="BE10" s="11">
        <v>39974797</v>
      </c>
      <c r="BF10" s="27">
        <v>0.13063875387349141</v>
      </c>
      <c r="BI10" t="str">
        <f t="shared" si="2"/>
        <v>Charleston</v>
      </c>
      <c r="BJ10">
        <f t="shared" si="3"/>
        <v>39974797</v>
      </c>
      <c r="BK10">
        <f t="shared" ref="BK10:BK19" si="5">IF(options2=1,VLOOKUP(BI10,$BD$23:$BF$27,3,0),VLOOKUP(BI10,$BH$23:$BJ$27,3,0))</f>
        <v>39974797</v>
      </c>
      <c r="BL10" t="str" cm="1">
        <f t="array" ref="BL10">IF(Options=2,TEXT(BF10,"#%"),_xlfn.SWITCH(TRUE,BE10&lt;1000,TEXT(AO10,"#,##0"),BE10&lt;1000000,TEXT(BE10/1000,"0.0")&amp;"K",BE10&lt;1000000000,TEXT(BE10/1000000,"0.0")&amp;"M",TEXT(BE10/1000000000,"0.0")&amp;"B"))</f>
        <v>40.0M</v>
      </c>
    </row>
    <row r="11" spans="5:64">
      <c r="AA11" t="str">
        <f t="shared" si="4"/>
        <v>2020</v>
      </c>
      <c r="AB11" s="15">
        <f t="shared" si="4"/>
        <v>182080675</v>
      </c>
      <c r="AC11" s="15" t="str" cm="1">
        <f t="array" ref="AC11">IF(Options=2,TEXT(AC6,"#%"),_xlfn.SWITCH(TRUE,AB6&lt;1000,TEXT(AB6,"#,##0"),AB6&lt;1000000,TEXT(AB6/1000,"0.0")&amp;"K",AB6&lt;1000000000,TEXT(AB6/1000000,"0.0")&amp;"M",TEXT(AB6/1000000000,"0.0")&amp;"B"))</f>
        <v>182.1M</v>
      </c>
      <c r="AF11" t="s">
        <v>151</v>
      </c>
      <c r="AG11" s="11">
        <v>74747372</v>
      </c>
      <c r="AH11" s="17">
        <v>8.3061668512006234E-2</v>
      </c>
      <c r="AI11" s="27">
        <v>8.0433363263067062E-2</v>
      </c>
      <c r="AJ11" s="11">
        <v>26714715.919999972</v>
      </c>
      <c r="AK11" s="11"/>
      <c r="AN11" t="s">
        <v>15</v>
      </c>
      <c r="AO11" s="11">
        <v>186324067</v>
      </c>
      <c r="AP11" s="27">
        <v>0.20704925771788793</v>
      </c>
      <c r="AT11" t="s">
        <v>49</v>
      </c>
      <c r="AU11" s="11">
        <v>59283714</v>
      </c>
      <c r="AV11" s="27">
        <v>0.15715627169743346</v>
      </c>
      <c r="AY11" t="str">
        <f t="shared" si="0"/>
        <v>Florida</v>
      </c>
      <c r="AZ11" s="15">
        <f t="shared" si="1"/>
        <v>59283714</v>
      </c>
      <c r="BA11" t="str" cm="1">
        <f t="array" ref="BA11">IF(Options=2,TEXT(AV11,"#%"),_xlfn.SWITCH(TRUE,AU11&lt;1000,TEXT(AO11,"#,##0"),AU11&lt;1000000,TEXT(AU11/1000,"0.0")&amp;"K",AU11&lt;1000000000,TEXT(AU11/1000000,"0.0")&amp;"M",TEXT(AU11/1000000000,"0.0")&amp;"B"))</f>
        <v>59.3M</v>
      </c>
      <c r="BD11" t="s">
        <v>16</v>
      </c>
      <c r="BE11" s="11">
        <v>39801235</v>
      </c>
      <c r="BF11" s="27">
        <v>0.13007154840651203</v>
      </c>
      <c r="BI11" t="str">
        <f t="shared" si="2"/>
        <v>New York</v>
      </c>
      <c r="BJ11">
        <f t="shared" si="3"/>
        <v>39801235</v>
      </c>
      <c r="BK11" t="e">
        <f t="shared" si="5"/>
        <v>#N/A</v>
      </c>
      <c r="BL11" t="str" cm="1">
        <f t="array" ref="BL11">IF(Options=2,TEXT(BF11,"#%"),_xlfn.SWITCH(TRUE,BE11&lt;1000,TEXT(AO11,"#,##0"),BE11&lt;1000000,TEXT(BE11/1000,"0.0")&amp;"K",BE11&lt;1000000000,TEXT(BE11/1000000,"0.0")&amp;"M",TEXT(BE11/1000000000,"0.0")&amp;"B"))</f>
        <v>39.8M</v>
      </c>
    </row>
    <row r="12" spans="5:64">
      <c r="I12" s="24" t="s">
        <v>140</v>
      </c>
      <c r="J12" s="24"/>
      <c r="K12" s="21"/>
      <c r="L12" s="21"/>
      <c r="M12" s="21"/>
      <c r="N12" s="16"/>
      <c r="O12" s="13" t="s">
        <v>141</v>
      </c>
      <c r="P12" s="13"/>
      <c r="Q12" s="13"/>
      <c r="R12" s="22"/>
      <c r="S12" s="22"/>
      <c r="U12" s="13" t="s">
        <v>142</v>
      </c>
      <c r="V12" s="13"/>
      <c r="AA12" t="str">
        <f t="shared" si="4"/>
        <v>2021</v>
      </c>
      <c r="AB12" s="15">
        <f t="shared" si="4"/>
        <v>717821450</v>
      </c>
      <c r="AC12" s="15" t="str" cm="1">
        <f t="array" ref="AC12">IF(Options=2,TEXT(AC7,"#%"),_xlfn.SWITCH(TRUE,AB7&lt;1000,TEXT(AB7,"#,##0"),AB7&lt;1000000,TEXT(AB7/1000,"0.0")&amp;"K",AB7&lt;1000000000,TEXT(AB7/1000000,"0.0")&amp;"M",TEXT(AB7/1000000000,"0.0")&amp;"B"))</f>
        <v>717.8M</v>
      </c>
      <c r="AF12" t="s">
        <v>152</v>
      </c>
      <c r="AG12" s="11">
        <v>95480694</v>
      </c>
      <c r="AH12" s="17">
        <v>0.10610119850533746</v>
      </c>
      <c r="AI12" s="27">
        <v>0.10253337663702125</v>
      </c>
      <c r="AJ12" s="11">
        <v>34054898.590000056</v>
      </c>
      <c r="AK12" s="11"/>
      <c r="AN12" t="s">
        <v>48</v>
      </c>
      <c r="AO12" s="11">
        <v>163171236</v>
      </c>
      <c r="AP12" s="27">
        <v>0.18132109200208857</v>
      </c>
      <c r="AT12" t="s">
        <v>66</v>
      </c>
      <c r="AU12" s="11">
        <v>22282457</v>
      </c>
      <c r="AV12" s="27">
        <v>5.9068969032175983E-2</v>
      </c>
      <c r="AY12" t="str">
        <f t="shared" si="0"/>
        <v>Hawaii</v>
      </c>
      <c r="AZ12" s="15">
        <f t="shared" si="1"/>
        <v>22282457</v>
      </c>
      <c r="BA12" t="str" cm="1">
        <f t="array" ref="BA12">IF(Options=2,TEXT(AV12,"#%"),_xlfn.SWITCH(TRUE,AU12&lt;1000,TEXT(AO12,"#,##0"),AU12&lt;1000000,TEXT(AU12/1000,"0.0")&amp;"K",AU12&lt;1000000000,TEXT(AU12/1000000,"0.0")&amp;"M",TEXT(AU12/1000000000,"0.0")&amp;"B"))</f>
        <v>22.3M</v>
      </c>
      <c r="BD12" t="s">
        <v>33</v>
      </c>
      <c r="BE12" s="11">
        <v>34539220</v>
      </c>
      <c r="BF12" s="27">
        <v>0.11287513631557333</v>
      </c>
      <c r="BI12" t="str">
        <f t="shared" si="2"/>
        <v>San Francisco</v>
      </c>
      <c r="BJ12">
        <f t="shared" si="3"/>
        <v>34539220</v>
      </c>
      <c r="BK12" t="e">
        <f t="shared" si="5"/>
        <v>#N/A</v>
      </c>
      <c r="BL12" t="str" cm="1">
        <f t="array" ref="BL12">IF(Options=2,TEXT(BF12,"#%"),_xlfn.SWITCH(TRUE,BE12&lt;1000,TEXT(AO12,"#,##0"),BE12&lt;1000000,TEXT(BE12/1000,"0.0")&amp;"K",BE12&lt;1000000000,TEXT(BE12/1000000,"0.0")&amp;"M",TEXT(BE12/1000000000,"0.0")&amp;"B"))</f>
        <v>34.5M</v>
      </c>
    </row>
    <row r="13" spans="5:64">
      <c r="AF13" t="s">
        <v>153</v>
      </c>
      <c r="AG13" s="11">
        <v>92166201</v>
      </c>
      <c r="AH13" s="17">
        <v>0.10241802796054071</v>
      </c>
      <c r="AI13" s="27">
        <v>0.10372729475709029</v>
      </c>
      <c r="AJ13" s="11">
        <v>34451440.300000019</v>
      </c>
      <c r="AK13" s="11"/>
      <c r="AN13" t="s">
        <v>27</v>
      </c>
      <c r="AO13" s="11">
        <v>144663181</v>
      </c>
      <c r="AP13" s="27">
        <v>0.16075434981331999</v>
      </c>
      <c r="AT13" t="s">
        <v>81</v>
      </c>
      <c r="AU13" s="11">
        <v>23750781</v>
      </c>
      <c r="AV13" s="27">
        <v>6.2961375730647376E-2</v>
      </c>
      <c r="AY13" t="str">
        <f t="shared" si="0"/>
        <v>Louisiana</v>
      </c>
      <c r="AZ13" s="15">
        <f t="shared" si="1"/>
        <v>23750781</v>
      </c>
      <c r="BA13" t="str" cm="1">
        <f t="array" ref="BA13">IF(Options=2,TEXT(AV13,"#%"),_xlfn.SWITCH(TRUE,AU13&lt;1000,TEXT(AO13,"#,##0"),AU13&lt;1000000,TEXT(AU13/1000,"0.0")&amp;"K",AU13&lt;1000000000,TEXT(AU13/1000000,"0.0")&amp;"M",TEXT(AU13/1000000000,"0.0")&amp;"B"))</f>
        <v>23.8M</v>
      </c>
      <c r="BD13" t="s">
        <v>50</v>
      </c>
      <c r="BE13" s="11">
        <v>31600863</v>
      </c>
      <c r="BF13" s="27">
        <v>0.1032725035138245</v>
      </c>
      <c r="BI13" t="str">
        <f t="shared" si="2"/>
        <v>Miami</v>
      </c>
      <c r="BJ13">
        <f t="shared" si="3"/>
        <v>31600863</v>
      </c>
      <c r="BK13" t="e">
        <f t="shared" si="5"/>
        <v>#N/A</v>
      </c>
      <c r="BL13" t="str" cm="1">
        <f t="array" ref="BL13">IF(Options=2,TEXT(BF13,"#%"),_xlfn.SWITCH(TRUE,BE13&lt;1000,TEXT(AO13,"#,##0"),BE13&lt;1000000,TEXT(BE13/1000,"0.0")&amp;"K",BE13&lt;1000000000,TEXT(BE13/1000000,"0.0")&amp;"M",TEXT(BE13/1000000000,"0.0")&amp;"B"))</f>
        <v>31.6M</v>
      </c>
    </row>
    <row r="14" spans="5:64">
      <c r="I14" s="12" t="s">
        <v>4</v>
      </c>
      <c r="J14" t="s">
        <v>139</v>
      </c>
      <c r="K14" s="16"/>
      <c r="N14" s="16"/>
      <c r="O14" s="14" t="s">
        <v>5</v>
      </c>
      <c r="P14" s="14" t="s">
        <v>139</v>
      </c>
      <c r="U14" s="14" t="s">
        <v>6</v>
      </c>
      <c r="V14" s="14" t="s">
        <v>139</v>
      </c>
      <c r="AF14" t="s">
        <v>154</v>
      </c>
      <c r="AG14" s="11">
        <v>77661459</v>
      </c>
      <c r="AH14" s="17">
        <v>8.6299895113593608E-2</v>
      </c>
      <c r="AI14" s="27">
        <v>9.3364472284146155E-2</v>
      </c>
      <c r="AJ14" s="11">
        <v>31009586.730000019</v>
      </c>
      <c r="AK14" s="11"/>
      <c r="AN14" t="s">
        <v>36</v>
      </c>
      <c r="AO14" s="11">
        <v>135800459</v>
      </c>
      <c r="AP14" s="27">
        <v>0.15090580989571506</v>
      </c>
      <c r="AT14" t="s">
        <v>16</v>
      </c>
      <c r="AU14" s="11">
        <v>64229039</v>
      </c>
      <c r="AV14" s="27">
        <v>0.17026592335205332</v>
      </c>
      <c r="AY14" t="str">
        <f t="shared" si="0"/>
        <v>New York</v>
      </c>
      <c r="AZ14" s="15">
        <f t="shared" si="1"/>
        <v>64229039</v>
      </c>
      <c r="BA14" t="str" cm="1">
        <f t="array" ref="BA14">IF(Options=2,TEXT(AV14,"#%"),_xlfn.SWITCH(TRUE,AU14&lt;1000,TEXT(AO14,"#,##0"),AU14&lt;1000000,TEXT(AU14/1000,"0.0")&amp;"K",AU14&lt;1000000000,TEXT(AU14/1000000,"0.0")&amp;"M",TEXT(AU14/1000000000,"0.0")&amp;"B"))</f>
        <v>64.2M</v>
      </c>
      <c r="BD14" t="s">
        <v>63</v>
      </c>
      <c r="BE14" s="11">
        <v>30545652</v>
      </c>
      <c r="BF14" s="27">
        <v>9.9824044473154433E-2</v>
      </c>
      <c r="BI14" t="str">
        <f t="shared" si="2"/>
        <v>Portland</v>
      </c>
      <c r="BJ14">
        <f t="shared" si="3"/>
        <v>30545652</v>
      </c>
      <c r="BK14" t="e">
        <f t="shared" si="5"/>
        <v>#N/A</v>
      </c>
      <c r="BL14" t="str" cm="1">
        <f t="array" ref="BL14">IF(Options=2,TEXT(BF14,"#%"),_xlfn.SWITCH(TRUE,BE14&lt;1000,TEXT(AO14,"#,##0"),BE14&lt;1000000,TEXT(BE14/1000,"0.0")&amp;"K",BE14&lt;1000000000,TEXT(BE14/1000000,"0.0")&amp;"M",TEXT(BE14/1000000000,"0.0")&amp;"B"))</f>
        <v>30.5M</v>
      </c>
    </row>
    <row r="15" spans="5:64">
      <c r="I15" t="s">
        <v>31</v>
      </c>
      <c r="J15" s="11">
        <v>89609406.550000042</v>
      </c>
      <c r="N15" s="11"/>
      <c r="O15" t="s">
        <v>16</v>
      </c>
      <c r="P15" s="11">
        <v>23329824.070000015</v>
      </c>
      <c r="U15" t="s">
        <v>93</v>
      </c>
      <c r="V15" s="11">
        <v>15607190.110000003</v>
      </c>
      <c r="AF15" t="s">
        <v>155</v>
      </c>
      <c r="AG15" s="11">
        <v>63911033</v>
      </c>
      <c r="AH15" s="17">
        <v>7.101998231196531E-2</v>
      </c>
      <c r="AI15" s="27">
        <v>7.5506834907960521E-2</v>
      </c>
      <c r="AJ15" s="11">
        <v>25078444.600000001</v>
      </c>
      <c r="AK15" s="11"/>
      <c r="AT15" t="s">
        <v>94</v>
      </c>
      <c r="AU15" s="11">
        <v>23956531</v>
      </c>
      <c r="AV15" s="27">
        <v>6.3506802133955154E-2</v>
      </c>
      <c r="AY15" t="str">
        <f t="shared" si="0"/>
        <v>North Carolina</v>
      </c>
      <c r="AZ15" s="15">
        <f t="shared" si="1"/>
        <v>23956531</v>
      </c>
      <c r="BA15" t="str" cm="1">
        <f t="array" ref="BA15">IF(Options=2,TEXT(AV15,"#%"),_xlfn.SWITCH(TRUE,AU15&lt;1000,TEXT(AO15,"#,##0"),AU15&lt;1000000,TEXT(AU15/1000,"0.0")&amp;"K",AU15&lt;1000000000,TEXT(AU15/1000000,"0.0")&amp;"M",TEXT(AU15/1000000000,"0.0")&amp;"B"))</f>
        <v>24.0M</v>
      </c>
      <c r="BD15" t="s">
        <v>68</v>
      </c>
      <c r="BE15" s="11">
        <v>27682851</v>
      </c>
      <c r="BF15" s="27">
        <v>9.0468330791161622E-2</v>
      </c>
      <c r="BI15" t="str">
        <f t="shared" si="2"/>
        <v>Orlando</v>
      </c>
      <c r="BJ15">
        <f t="shared" si="3"/>
        <v>27682851</v>
      </c>
      <c r="BK15" t="e">
        <f t="shared" si="5"/>
        <v>#N/A</v>
      </c>
      <c r="BL15" t="str" cm="1">
        <f t="array" ref="BL15">IF(Options=2,TEXT(BF15,"#%"),_xlfn.SWITCH(TRUE,BE15&lt;1000,TEXT(AO15,"#,##0"),BE15&lt;1000000,TEXT(BE15/1000,"0.0")&amp;"K",BE15&lt;1000000000,TEXT(BE15/1000000,"0.0")&amp;"M",TEXT(BE15/1000000000,"0.0")&amp;"B"))</f>
        <v>27.7M</v>
      </c>
    </row>
    <row r="16" spans="5:64">
      <c r="P16" s="17"/>
      <c r="V16" s="17"/>
      <c r="AF16" t="s">
        <v>156</v>
      </c>
      <c r="AG16" s="11">
        <v>67857340</v>
      </c>
      <c r="AH16" s="17">
        <v>7.5405244764812612E-2</v>
      </c>
      <c r="AI16" s="27">
        <v>7.4534569407685144E-2</v>
      </c>
      <c r="AJ16" s="11">
        <v>24755521.429999974</v>
      </c>
      <c r="AK16" s="11"/>
      <c r="AT16" t="s">
        <v>92</v>
      </c>
      <c r="AU16" s="11">
        <v>29285637</v>
      </c>
      <c r="AV16" s="27">
        <v>7.763382579580641E-2</v>
      </c>
      <c r="AY16" t="str">
        <f t="shared" si="0"/>
        <v>South Carolina</v>
      </c>
      <c r="AZ16" s="15">
        <f t="shared" si="1"/>
        <v>29285637</v>
      </c>
      <c r="BA16" t="str" cm="1">
        <f t="array" ref="BA16">IF(Options=2,TEXT(AV16,"#%"),_xlfn.SWITCH(TRUE,AU16&lt;1000,TEXT(AO16,"#,##0"),AU16&lt;1000000,TEXT(AU16/1000,"0.0")&amp;"K",AU16&lt;1000000000,TEXT(AU16/1000000,"0.0")&amp;"M",TEXT(AU16/1000000000,"0.0")&amp;"B"))</f>
        <v>29.3M</v>
      </c>
      <c r="BD16" t="s">
        <v>47</v>
      </c>
      <c r="BE16" s="11">
        <v>26330718</v>
      </c>
      <c r="BF16" s="27">
        <v>8.604952235565598E-2</v>
      </c>
      <c r="BI16" t="str">
        <f t="shared" si="2"/>
        <v>Seattle</v>
      </c>
      <c r="BJ16">
        <f t="shared" si="3"/>
        <v>26330718</v>
      </c>
      <c r="BK16" t="e">
        <f t="shared" si="5"/>
        <v>#N/A</v>
      </c>
      <c r="BL16" t="str" cm="1">
        <f t="array" ref="BL16">IF(Options=2,TEXT(BF16,"#%"),_xlfn.SWITCH(TRUE,BE16&lt;1000,TEXT(AO16,"#,##0"),BE16&lt;1000000,TEXT(BE16/1000,"0.0")&amp;"K",BE16&lt;1000000000,TEXT(BE16/1000000,"0.0")&amp;"M",TEXT(BE16/1000000000,"0.0")&amp;"B"))</f>
        <v>26.3M</v>
      </c>
    </row>
    <row r="17" spans="9:64">
      <c r="I17" s="14" t="s">
        <v>187</v>
      </c>
      <c r="O17" s="14" t="s">
        <v>187</v>
      </c>
      <c r="U17" s="14" t="s">
        <v>187</v>
      </c>
      <c r="AF17" t="s">
        <v>157</v>
      </c>
      <c r="AG17" s="11">
        <v>85841957</v>
      </c>
      <c r="AH17" s="17">
        <v>9.5390325920166039E-2</v>
      </c>
      <c r="AI17" s="27">
        <v>9.5112603968602091E-2</v>
      </c>
      <c r="AJ17" s="11">
        <v>31590202.029999979</v>
      </c>
      <c r="AK17" s="11"/>
      <c r="AT17" t="s">
        <v>28</v>
      </c>
      <c r="AU17" s="11">
        <v>46359746</v>
      </c>
      <c r="AV17" s="27">
        <v>0.12289589073653523</v>
      </c>
      <c r="AY17" t="str">
        <f t="shared" si="0"/>
        <v>Texas</v>
      </c>
      <c r="AZ17" s="15">
        <f t="shared" si="1"/>
        <v>46359746</v>
      </c>
      <c r="BA17" t="str" cm="1">
        <f t="array" ref="BA17">IF(Options=2,TEXT(AV17,"#%"),_xlfn.SWITCH(TRUE,AU17&lt;1000,TEXT(AO17,"#,##0"),AU17&lt;1000000,TEXT(AU17/1000,"0.0")&amp;"K",AU17&lt;1000000000,TEXT(AU17/1000000,"0.0")&amp;"M",TEXT(AU17/1000000000,"0.0")&amp;"B"))</f>
        <v>46.4M</v>
      </c>
      <c r="BD17" t="s">
        <v>35</v>
      </c>
      <c r="BE17" s="11">
        <v>25634913</v>
      </c>
      <c r="BF17" s="27">
        <v>8.377561216822102E-2</v>
      </c>
      <c r="BI17" t="str">
        <f t="shared" si="2"/>
        <v>Los Angeles</v>
      </c>
      <c r="BJ17">
        <f t="shared" si="3"/>
        <v>25634913</v>
      </c>
      <c r="BK17" t="e">
        <f t="shared" si="5"/>
        <v>#N/A</v>
      </c>
      <c r="BL17" t="str" cm="1">
        <f t="array" ref="BL17">IF(Options=2,TEXT(BF17,"#%"),_xlfn.SWITCH(TRUE,BE17&lt;1000,TEXT(AO17,"#,##0"),BE17&lt;1000000,TEXT(BE17/1000,"0.0")&amp;"K",BE17&lt;1000000000,TEXT(BE17/1000000,"0.0")&amp;"M",TEXT(BE17/1000000000,"0.0")&amp;"B"))</f>
        <v>25.6M</v>
      </c>
    </row>
    <row r="18" spans="9:64">
      <c r="I18" t="str">
        <f>IF(J15=I15,$I$15,$I$15)</f>
        <v>West</v>
      </c>
      <c r="O18" t="str">
        <f>IF(P15=O15,$O$15,$O$15)</f>
        <v>New York</v>
      </c>
      <c r="U18" t="str">
        <f>IF(V15=U15,$U$15,$U$15)</f>
        <v>Charleston</v>
      </c>
      <c r="AN18" s="14" t="str">
        <f t="shared" ref="AN18:AO23" si="6">AN9</f>
        <v>Region</v>
      </c>
      <c r="AO18" s="14" t="str">
        <f t="shared" si="6"/>
        <v xml:space="preserve"> Total Sales</v>
      </c>
      <c r="AP18" s="14" t="s">
        <v>202</v>
      </c>
      <c r="AQ18" s="14" t="s">
        <v>190</v>
      </c>
      <c r="AT18" t="s">
        <v>72</v>
      </c>
      <c r="AU18" s="11">
        <v>21575040</v>
      </c>
      <c r="AV18" s="27">
        <v>5.7193664488074995E-2</v>
      </c>
      <c r="AY18" t="str">
        <f t="shared" si="0"/>
        <v>Virginia</v>
      </c>
      <c r="AZ18" s="15">
        <f t="shared" si="1"/>
        <v>21575040</v>
      </c>
      <c r="BA18" t="str" cm="1">
        <f t="array" ref="BA18">IF(Options=2,TEXT(AV18,"#%"),_xlfn.SWITCH(TRUE,AU18&lt;1000,TEXT(AO18,"#,##0"),AU18&lt;1000000,TEXT(AU18/1000,"0.0")&amp;"K",AU18&lt;1000000000,TEXT(AU18/1000000,"0.0")&amp;"M",TEXT(AU18/1000000000,"0.0")&amp;"B"))</f>
        <v>21.6M</v>
      </c>
      <c r="BD18" t="s">
        <v>29</v>
      </c>
      <c r="BE18" s="11">
        <v>25456882</v>
      </c>
      <c r="BF18" s="27">
        <v>8.3193801884335117E-2</v>
      </c>
      <c r="BI18" t="str">
        <f t="shared" si="2"/>
        <v>Houston</v>
      </c>
      <c r="BJ18">
        <f t="shared" si="3"/>
        <v>25456882</v>
      </c>
      <c r="BK18" t="e">
        <f t="shared" si="5"/>
        <v>#N/A</v>
      </c>
      <c r="BL18" t="str" cm="1">
        <f t="array" ref="BL18">IF(Options=2,TEXT(BF18,"#%"),_xlfn.SWITCH(TRUE,BE18&lt;1000,TEXT(AO18,"#,##0"),BE18&lt;1000000,TEXT(BE18/1000,"0.0")&amp;"K",BE18&lt;1000000000,TEXT(BE18/1000000,"0.0")&amp;"M",TEXT(BE18/1000000000,"0.0")&amp;"B"))</f>
        <v>25.5M</v>
      </c>
    </row>
    <row r="19" spans="9:64">
      <c r="AN19" t="str">
        <f t="shared" si="6"/>
        <v>West</v>
      </c>
      <c r="AO19" s="30">
        <f t="shared" si="6"/>
        <v>269943182</v>
      </c>
      <c r="AP19" s="30">
        <f>IF(options2=1,VLOOKUP(AN19,$AN$27:$AP$27,3,0),VLOOKUP(AN19,$AN$31:$AP$34,3,0))</f>
        <v>269943182</v>
      </c>
      <c r="AQ19" t="str" cm="1">
        <f t="array" ref="AQ19">IF(Options=2,TEXT(AP10,"#%"),_xlfn.SWITCH(TRUE,AO10&lt;1000,TEXT(AO10,"#,##0"),AO10&lt;1000000,TEXT(AO10/1000,"0.0")&amp;"K",AO10&lt;1000000000,TEXT(AO10/1000000,"0.0")&amp;"M",TEXT(AO10/1000000000,"0.0")&amp;"B"))</f>
        <v>269.9M</v>
      </c>
      <c r="AT19" t="s">
        <v>46</v>
      </c>
      <c r="AU19" s="11">
        <v>26330718</v>
      </c>
      <c r="AV19" s="27">
        <v>6.9800577473882658E-2</v>
      </c>
      <c r="AY19" t="str">
        <f t="shared" si="0"/>
        <v>Washington</v>
      </c>
      <c r="AZ19" s="15">
        <f t="shared" si="1"/>
        <v>26330718</v>
      </c>
      <c r="BA19" t="str" cm="1">
        <f t="array" ref="BA19">IF(Options=2,TEXT(AV19,"#%"),_xlfn.SWITCH(TRUE,AU19&lt;1000,TEXT(AO19,"#,##0"),AU19&lt;1000000,TEXT(AU19/1000,"0.0")&amp;"K",AU19&lt;1000000000,TEXT(AU19/1000000,"0.0")&amp;"M",TEXT(AU19/1000000000,"0.0")&amp;"B"))</f>
        <v>26.3M</v>
      </c>
      <c r="BD19" t="s">
        <v>69</v>
      </c>
      <c r="BE19" s="11">
        <v>24427804</v>
      </c>
      <c r="BF19" s="27">
        <v>7.983074621807057E-2</v>
      </c>
      <c r="BI19" t="str">
        <f t="shared" si="2"/>
        <v>Albany</v>
      </c>
      <c r="BJ19">
        <f t="shared" si="3"/>
        <v>24427804</v>
      </c>
      <c r="BK19" t="e">
        <f t="shared" si="5"/>
        <v>#N/A</v>
      </c>
      <c r="BL19" t="str" cm="1">
        <f t="array" ref="BL19">IF(Options=2,TEXT(BF19,"#%"),_xlfn.SWITCH(TRUE,BE19&lt;1000,TEXT(AO19,"#,##0"),BE19&lt;1000000,TEXT(BE19/1000,"0.0")&amp;"K",BE19&lt;1000000000,TEXT(BE19/1000000,"0.0")&amp;"M",TEXT(BE19/1000000000,"0.0")&amp;"B"))</f>
        <v>24.4M</v>
      </c>
    </row>
    <row r="20" spans="9:64">
      <c r="U20" t="s">
        <v>164</v>
      </c>
      <c r="AF20" s="14" t="str">
        <f t="shared" ref="AF20:AG32" si="7">AF5</f>
        <v xml:space="preserve">Months </v>
      </c>
      <c r="AG20" s="14" t="str">
        <f t="shared" si="7"/>
        <v xml:space="preserve"> Total Sales</v>
      </c>
      <c r="AH20" s="14" t="str">
        <f>AJ5</f>
        <v xml:space="preserve"> Operating Profit</v>
      </c>
      <c r="AI20" s="14" t="s">
        <v>174</v>
      </c>
      <c r="AJ20" s="14" t="s">
        <v>175</v>
      </c>
      <c r="AN20" t="str">
        <f t="shared" si="6"/>
        <v>Northeast</v>
      </c>
      <c r="AO20" s="30">
        <f t="shared" si="6"/>
        <v>186324067</v>
      </c>
      <c r="AP20" s="30" t="e">
        <f>IF(options2=1,VLOOKUP(AN20,$AN$27:$AP$27,3,0),VLOOKUP(AN20,$AN$31:$AP$34,3,0))</f>
        <v>#N/A</v>
      </c>
      <c r="AQ20" t="str" cm="1">
        <f t="array" ref="AQ20">IF(Options=2,TEXT(AP11,"#%"),_xlfn.SWITCH(TRUE,AO11&lt;1000,TEXT(AO11,"#,##0"),AO11&lt;1000000,TEXT(AO11/1000,"0.0")&amp;"K",AO11&lt;1000000000,TEXT(AO11/1000000,"0.0")&amp;"M",TEXT(AO11/1000000000,"0.0")&amp;"B"))</f>
        <v>186.3M</v>
      </c>
    </row>
    <row r="21" spans="9:64">
      <c r="I21" s="18" t="str">
        <f>J14</f>
        <v xml:space="preserve"> Operating Profit</v>
      </c>
      <c r="J21" s="18" t="s">
        <v>165</v>
      </c>
      <c r="K21" s="18" t="s">
        <v>166</v>
      </c>
      <c r="L21" s="18" t="s">
        <v>170</v>
      </c>
      <c r="M21" s="16"/>
      <c r="O21" s="14" t="str">
        <f>P14</f>
        <v xml:space="preserve"> Operating Profit</v>
      </c>
      <c r="P21" s="14" t="s">
        <v>165</v>
      </c>
      <c r="Q21" s="14" t="s">
        <v>166</v>
      </c>
      <c r="R21" s="18" t="s">
        <v>170</v>
      </c>
      <c r="S21" s="16"/>
      <c r="U21" s="19" t="str">
        <f>V14</f>
        <v xml:space="preserve"> Operating Profit</v>
      </c>
      <c r="V21" s="19" t="s">
        <v>168</v>
      </c>
      <c r="W21" s="19" t="s">
        <v>166</v>
      </c>
      <c r="X21" s="18" t="s">
        <v>170</v>
      </c>
      <c r="AF21" t="str">
        <f t="shared" si="7"/>
        <v>Jan</v>
      </c>
      <c r="AG21" s="15">
        <f t="shared" si="7"/>
        <v>71479142</v>
      </c>
      <c r="AH21" s="15">
        <f t="shared" ref="AH21:AH32" si="8">AJ6</f>
        <v>25141934.510000002</v>
      </c>
      <c r="AI21" t="str" cm="1">
        <f t="array" ref="AI21">IF(Options=2,TEXT(AH6,"#%"),_xlfn.SWITCH(TRUE,AG6&lt;1000,TEXT(AG6,"#,##0"),AG6&lt;1000000,TEXT(AG6/1000,"0.0")&amp;"K",AG6&lt;1000000000,TEXT(AG6/1000000,"0.0")&amp;"M",TEXT(AG6/1000000000,"0.0")&amp;"B"))</f>
        <v>71.5M</v>
      </c>
      <c r="AJ21" t="str" cm="1">
        <f t="array" ref="AJ21">IF(Options=2,TEXT(AI6,"#%"),_xlfn.SWITCH(TRUE,AJ6&lt;1000,TEXT(AJ6,"#,##0"),AJ6&lt;1000000,TEXT(AJ6/1000,"0.0")&amp;"K",AJ6&lt;1000000000,TEXT(AJ6/1000000,"0.0")&amp;"M",TEXT(AJ6/1000000000,"0.0")&amp;"B"))</f>
        <v>25.1M</v>
      </c>
      <c r="AN21" t="str">
        <f t="shared" si="6"/>
        <v>Southeast</v>
      </c>
      <c r="AO21" s="30">
        <f t="shared" si="6"/>
        <v>163171236</v>
      </c>
      <c r="AP21" s="30" t="e">
        <f>IF(options2=1,VLOOKUP(AN21,$AN$27:$AP$27,3,0),VLOOKUP(AN21,$AN$31:$AP$34,3,0))</f>
        <v>#N/A</v>
      </c>
      <c r="AQ21" t="str" cm="1">
        <f t="array" ref="AQ21">IF(Options=2,TEXT(AP12,"#%"),_xlfn.SWITCH(TRUE,AO12&lt;1000,TEXT(AO12,"#,##0"),AO12&lt;1000000,TEXT(AO12/1000,"0.0")&amp;"K",AO12&lt;1000000000,TEXT(AO12/1000000,"0.0")&amp;"M",TEXT(AO12/1000000000,"0.0")&amp;"B"))</f>
        <v>163.2M</v>
      </c>
      <c r="AT21" s="16"/>
      <c r="AU21" s="16"/>
      <c r="AV21" s="16"/>
      <c r="AW21" s="16"/>
      <c r="AX21" s="16"/>
    </row>
    <row r="22" spans="9:64">
      <c r="I22" s="15">
        <f>J15</f>
        <v>89609406.550000042</v>
      </c>
      <c r="J22" s="17">
        <f>J15/$K$8</f>
        <v>0.33195654687807613</v>
      </c>
      <c r="K22" s="17">
        <v>1</v>
      </c>
      <c r="L22" s="17" t="str" cm="1">
        <f t="array" ref="L22">IF(Options=2,TEXT(J22,"0%"),_xlfn.SWITCH(TRUE,I22&lt;1000,TEXT(I22,"#,##0"),I22&lt;1000000,TEXT(I22/1000,"0")&amp;"K",I22&lt;1000000000,TEXT(I22/1000000,"0")&amp;"M",TEXT(I22/1000000000,"0")&amp;"B"))</f>
        <v>90M</v>
      </c>
      <c r="M22" s="17"/>
      <c r="O22" s="26">
        <f>P15</f>
        <v>23329824.070000015</v>
      </c>
      <c r="P22" s="17">
        <f>P15/Q8</f>
        <v>0.36322860240832833</v>
      </c>
      <c r="Q22" s="17">
        <v>1</v>
      </c>
      <c r="R22" s="17" t="str" cm="1">
        <f t="array" ref="R22">IF(Options=2,TEXT(P22,"0%"),_xlfn.SWITCH(TRUE,O22&lt;1000,TEXT(O22,"#,##0"),O22&lt;1000000,TEXT(O22/1000,"0")&amp;"K",O22&lt;1000000000,TEXT(O22/1000000,"0")&amp;"M",TEXT(O22/1000000000,"0")&amp;"B"))</f>
        <v>23M</v>
      </c>
      <c r="S22" s="17"/>
      <c r="U22" s="26">
        <f>V15</f>
        <v>15607190.110000003</v>
      </c>
      <c r="V22" s="17">
        <f>V15/V8</f>
        <v>0.39042575025459175</v>
      </c>
      <c r="W22" s="17">
        <v>1</v>
      </c>
      <c r="X22" t="str" cm="1">
        <f t="array" ref="X22">IF(Options=2,TEXT(V22,"0%"),_xlfn.SWITCH(TRUE,U22&lt;1000,TEXT(U22,"#,##0"),U22&lt;1000000,TEXT(U22/1000,"0")&amp;"K",U22&lt;1000000000,TEXT(U22/1000000,"0")&amp;"M",TEXT(U22/1000000000,"0")&amp;"B"))</f>
        <v>16M</v>
      </c>
      <c r="AF22" t="str">
        <f t="shared" si="7"/>
        <v>Feb</v>
      </c>
      <c r="AG22" s="15">
        <f t="shared" si="7"/>
        <v>61100153</v>
      </c>
      <c r="AH22" s="15">
        <f t="shared" si="8"/>
        <v>21392736.699999977</v>
      </c>
      <c r="AI22" t="str" cm="1">
        <f t="array" ref="AI22">IF(Options=2,TEXT(AH7,"#%"),_xlfn.SWITCH(TRUE,AG7&lt;1000,TEXT(AG7,"#,##0"),AG7&lt;1000000,TEXT(AG7/1000,"0.0")&amp;"K",AG7&lt;1000000000,TEXT(AG7/1000000,"0.0")&amp;"M",TEXT(AG7/1000000000,"0.0")&amp;"B"))</f>
        <v>61.1M</v>
      </c>
      <c r="AJ22" t="str" cm="1">
        <f t="array" ref="AJ22">IF(Options=2,TEXT(AI7,"#%"),_xlfn.SWITCH(TRUE,AJ7&lt;1000,TEXT(AJ7,"#,##0"),AJ7&lt;1000000,TEXT(AJ7/1000,"0.0")&amp;"K",AJ7&lt;1000000000,TEXT(AJ7/1000000,"0.0")&amp;"M",TEXT(AJ7/1000000000,"0.0")&amp;"B"))</f>
        <v>21.4M</v>
      </c>
      <c r="AN22" t="str">
        <f t="shared" si="6"/>
        <v>South</v>
      </c>
      <c r="AO22" s="30">
        <f t="shared" si="6"/>
        <v>144663181</v>
      </c>
      <c r="AP22" s="30" t="e">
        <f>IF(options2=1,VLOOKUP(AN22,$AN$27:$AP$27,3,0),VLOOKUP(AN22,$AN$31:$AP$34,3,0))</f>
        <v>#N/A</v>
      </c>
      <c r="AQ22" t="str" cm="1">
        <f t="array" ref="AQ22">IF(Options=2,TEXT(AP13,"#%"),_xlfn.SWITCH(TRUE,AO13&lt;1000,TEXT(AO13,"#,##0"),AO13&lt;1000000,TEXT(AO13/1000,"0.0")&amp;"K",AO13&lt;1000000000,TEXT(AO13/1000000,"0.0")&amp;"M",TEXT(AO13/1000000000,"0.0")&amp;"B"))</f>
        <v>144.7M</v>
      </c>
      <c r="AT22" s="16"/>
      <c r="AU22" s="16"/>
      <c r="AV22" s="16"/>
      <c r="AW22" s="16"/>
      <c r="AX22" s="16"/>
      <c r="BD22" s="46" t="s">
        <v>200</v>
      </c>
      <c r="BH22" s="46" t="s">
        <v>201</v>
      </c>
    </row>
    <row r="23" spans="9:64">
      <c r="I23" s="15"/>
      <c r="J23" s="17"/>
      <c r="K23" s="17"/>
      <c r="L23" s="17"/>
      <c r="AF23" t="str">
        <f t="shared" si="7"/>
        <v>Mar</v>
      </c>
      <c r="AG23" s="15">
        <f t="shared" si="7"/>
        <v>56809109</v>
      </c>
      <c r="AH23" s="15">
        <f t="shared" si="8"/>
        <v>20439788.000000022</v>
      </c>
      <c r="AI23" t="str" cm="1">
        <f t="array" ref="AI23">IF(Options=2,TEXT(AH8,"#%"),_xlfn.SWITCH(TRUE,AG8&lt;1000,TEXT(AG8,"#,##0"),AG8&lt;1000000,TEXT(AG8/1000,"0.0")&amp;"K",AG8&lt;1000000000,TEXT(AG8/1000000,"0.0")&amp;"M",TEXT(AG8/1000000000,"0.0")&amp;"B"))</f>
        <v>56.8M</v>
      </c>
      <c r="AJ23" t="str" cm="1">
        <f t="array" ref="AJ23">IF(Options=2,TEXT(AI8,"#%"),_xlfn.SWITCH(TRUE,AJ8&lt;1000,TEXT(AJ8,"#,##0"),AJ8&lt;1000000,TEXT(AJ8/1000,"0.0")&amp;"K",AJ8&lt;1000000000,TEXT(AJ8/1000000,"0.0")&amp;"M",TEXT(AJ8/1000000000,"0.0")&amp;"B"))</f>
        <v>20.4M</v>
      </c>
      <c r="AN23" t="str">
        <f t="shared" si="6"/>
        <v>Midwest</v>
      </c>
      <c r="AO23" s="30">
        <f t="shared" si="6"/>
        <v>135800459</v>
      </c>
      <c r="AP23" s="30" t="e">
        <f>IF(options2=1,VLOOKUP(AN23,$AN$27:$AP$27,3,0),VLOOKUP(AN23,$AN$31:$AP$34,3,0))</f>
        <v>#N/A</v>
      </c>
      <c r="AQ23" t="str" cm="1">
        <f t="array" ref="AQ23">IF(Options=2,TEXT(AP14,"#%"),_xlfn.SWITCH(TRUE,AO14&lt;1000,TEXT(AO14,"#,##0"),AO14&lt;1000000,TEXT(AO14/1000,"0.0")&amp;"K",AO14&lt;1000000000,TEXT(AO14/1000000,"0.0")&amp;"M",TEXT(AO14/1000000000,"0.0")&amp;"B"))</f>
        <v>135.8M</v>
      </c>
      <c r="BD23" t="str">
        <f>BD10</f>
        <v>Charleston</v>
      </c>
      <c r="BE23">
        <v>1</v>
      </c>
      <c r="BF23" s="30">
        <f>LARGE($BE$10:$BE$19,BE23)</f>
        <v>39974797</v>
      </c>
      <c r="BH23" t="str">
        <f>BD19</f>
        <v>Albany</v>
      </c>
      <c r="BI23">
        <v>1</v>
      </c>
      <c r="BJ23" s="30">
        <f>SMALL($BE$10:$BE$19,BI23)</f>
        <v>24427804</v>
      </c>
    </row>
    <row r="24" spans="9:64">
      <c r="I24" s="25"/>
      <c r="J24" s="17"/>
      <c r="K24" s="17"/>
      <c r="L24" s="17"/>
      <c r="AF24" t="str">
        <f t="shared" si="7"/>
        <v>Apr</v>
      </c>
      <c r="AG24" s="15">
        <f t="shared" si="7"/>
        <v>72339970</v>
      </c>
      <c r="AH24" s="15">
        <f t="shared" si="8"/>
        <v>27559237.31000001</v>
      </c>
      <c r="AI24" t="str" cm="1">
        <f t="array" ref="AI24">IF(Options=2,TEXT(AH9,"#%"),_xlfn.SWITCH(TRUE,AG9&lt;1000,TEXT(AG9,"#,##0"),AG9&lt;1000000,TEXT(AG9/1000,"0.0")&amp;"K",AG9&lt;1000000000,TEXT(AG9/1000000,"0.0")&amp;"M",TEXT(AG9/1000000000,"0.0")&amp;"B"))</f>
        <v>72.3M</v>
      </c>
      <c r="AJ24" t="str" cm="1">
        <f t="array" ref="AJ24">IF(Options=2,TEXT(AI9,"#%"),_xlfn.SWITCH(TRUE,AJ9&lt;1000,TEXT(AJ9,"#,##0"),AJ9&lt;1000000,TEXT(AJ9/1000,"0.0")&amp;"K",AJ9&lt;1000000000,TEXT(AJ9/1000000,"0.0")&amp;"M",TEXT(AJ9/1000000000,"0.0")&amp;"B"))</f>
        <v>27.6M</v>
      </c>
      <c r="AT24" s="14" t="s">
        <v>187</v>
      </c>
      <c r="BF24" s="30"/>
      <c r="BJ24" s="30"/>
    </row>
    <row r="25" spans="9:64">
      <c r="I25" s="15"/>
      <c r="AF25" t="str">
        <f t="shared" si="7"/>
        <v>May</v>
      </c>
      <c r="AG25" s="15">
        <f t="shared" si="7"/>
        <v>80507695</v>
      </c>
      <c r="AH25" s="15">
        <f t="shared" si="8"/>
        <v>29946255.329999972</v>
      </c>
      <c r="AI25" t="str" cm="1">
        <f t="array" ref="AI25">IF(Options=2,TEXT(AH10,"#%"),_xlfn.SWITCH(TRUE,AG10&lt;1000,TEXT(AG10,"#,##0"),AG10&lt;1000000,TEXT(AG10/1000,"0.0")&amp;"K",AG10&lt;1000000000,TEXT(AG10/1000000,"0.0")&amp;"M",TEXT(AG10/1000000000,"0.0")&amp;"B"))</f>
        <v>80.5M</v>
      </c>
      <c r="AJ25" t="str" cm="1">
        <f t="array" ref="AJ25">IF(Options=2,TEXT(AI10,"#%"),_xlfn.SWITCH(TRUE,AJ10&lt;1000,TEXT(AJ10,"#,##0"),AJ10&lt;1000000,TEXT(AJ10/1000,"0.0")&amp;"K",AJ10&lt;1000000000,TEXT(AJ10/1000000,"0.0")&amp;"M",TEXT(AJ10/1000000000,"0.0")&amp;"B"))</f>
        <v>29.9M</v>
      </c>
      <c r="AT25" t="str">
        <f>IF(Options=1,"Geographic Revenue Performance by State","Map Showing Revenue Distribution by State in Percentage")</f>
        <v>Geographic Revenue Performance by State</v>
      </c>
      <c r="BF25" s="30"/>
      <c r="BJ25" s="30"/>
    </row>
    <row r="26" spans="9:64">
      <c r="AF26" t="str">
        <f t="shared" si="7"/>
        <v>Jun</v>
      </c>
      <c r="AG26" s="15">
        <f t="shared" si="7"/>
        <v>74747372</v>
      </c>
      <c r="AH26" s="15">
        <f t="shared" si="8"/>
        <v>26714715.919999972</v>
      </c>
      <c r="AI26" t="str" cm="1">
        <f t="array" ref="AI26">IF(Options=2,TEXT(AH11,"#%"),_xlfn.SWITCH(TRUE,AG11&lt;1000,TEXT(AG11,"#,##0"),AG11&lt;1000000,TEXT(AG11/1000,"0.0")&amp;"K",AG11&lt;1000000000,TEXT(AG11/1000000,"0.0")&amp;"M",TEXT(AG11/1000000000,"0.0")&amp;"B"))</f>
        <v>74.7M</v>
      </c>
      <c r="AJ26" t="str" cm="1">
        <f t="array" ref="AJ26">IF(Options=2,TEXT(AI11,"#%"),_xlfn.SWITCH(TRUE,AJ11&lt;1000,TEXT(AJ11,"#,##0"),AJ11&lt;1000000,TEXT(AJ11/1000,"0.0")&amp;"K",AJ11&lt;1000000000,TEXT(AJ11/1000000,"0.0")&amp;"M",TEXT(AJ11/1000000000,"0.0")&amp;"B"))</f>
        <v>26.7M</v>
      </c>
      <c r="AN26" s="14" t="s">
        <v>200</v>
      </c>
      <c r="BD26" s="14" t="s">
        <v>187</v>
      </c>
      <c r="BF26" s="30"/>
      <c r="BH26" s="14" t="s">
        <v>187</v>
      </c>
      <c r="BJ26" s="30"/>
    </row>
    <row r="27" spans="9:64">
      <c r="AF27" t="str">
        <f t="shared" si="7"/>
        <v>Jul</v>
      </c>
      <c r="AG27" s="15">
        <f t="shared" si="7"/>
        <v>95480694</v>
      </c>
      <c r="AH27" s="15">
        <f t="shared" si="8"/>
        <v>34054898.590000056</v>
      </c>
      <c r="AI27" t="str" cm="1">
        <f t="array" ref="AI27">IF(Options=2,TEXT(AH12,"#%"),_xlfn.SWITCH(TRUE,AG12&lt;1000,TEXT(AG12,"#,##0"),AG12&lt;1000000,TEXT(AG12/1000,"0.0")&amp;"K",AG12&lt;1000000000,TEXT(AG12/1000000,"0.0")&amp;"M",TEXT(AG12/1000000000,"0.0")&amp;"B"))</f>
        <v>95.5M</v>
      </c>
      <c r="AJ27" t="str" cm="1">
        <f t="array" ref="AJ27">IF(Options=2,TEXT(AI12,"#%"),_xlfn.SWITCH(TRUE,AJ12&lt;1000,TEXT(AJ12,"#,##0"),AJ12&lt;1000000,TEXT(AJ12/1000,"0.0")&amp;"K",AJ12&lt;1000000000,TEXT(AJ12/1000000,"0.0")&amp;"M",TEXT(AJ12/1000000000,"0.0")&amp;"B"))</f>
        <v>34.1M</v>
      </c>
      <c r="AN27" t="str">
        <f>AN10</f>
        <v>West</v>
      </c>
      <c r="AO27">
        <v>1</v>
      </c>
      <c r="AP27" s="30">
        <f>LARGE($AO$10:$AO$14,AO27)</f>
        <v>269943182</v>
      </c>
      <c r="BD27" t="str">
        <f>_xlfn.TEXTJOIN(" ",TRUE,IF(options2=1,"City with the Highest Sales Performance on Highlight","Underperforming City by Revenue on Highlight"))</f>
        <v>City with the Highest Sales Performance on Highlight</v>
      </c>
      <c r="BF27" s="30"/>
      <c r="BH27" t="str">
        <f>IF(Options=1,"Revenue Performance Across All City","Percentage Share of Revenue by City")</f>
        <v>Revenue Performance Across All City</v>
      </c>
      <c r="BJ27" s="30"/>
    </row>
    <row r="28" spans="9:64">
      <c r="AF28" t="str">
        <f t="shared" si="7"/>
        <v>Aug</v>
      </c>
      <c r="AG28" s="15">
        <f t="shared" si="7"/>
        <v>92166201</v>
      </c>
      <c r="AH28" s="15">
        <f t="shared" si="8"/>
        <v>34451440.300000019</v>
      </c>
      <c r="AI28" t="str" cm="1">
        <f t="array" ref="AI28">IF(Options=2,TEXT(AH13,"#%"),_xlfn.SWITCH(TRUE,AG13&lt;1000,TEXT(AG13,"#,##0"),AG13&lt;1000000,TEXT(AG13/1000,"0.0")&amp;"K",AG13&lt;1000000000,TEXT(AG13/1000000,"0.0")&amp;"M",TEXT(AG13/1000000000,"0.0")&amp;"B"))</f>
        <v>92.2M</v>
      </c>
      <c r="AJ28" t="str" cm="1">
        <f t="array" ref="AJ28">IF(Options=2,TEXT(AI13,"#%"),_xlfn.SWITCH(TRUE,AJ13&lt;1000,TEXT(AJ13,"#,##0"),AJ13&lt;1000000,TEXT(AJ13/1000,"0.0")&amp;"K",AJ13&lt;1000000000,TEXT(AJ13/1000000,"0.0")&amp;"M",TEXT(AJ13/1000000000,"0.0")&amp;"B"))</f>
        <v>34.5M</v>
      </c>
    </row>
    <row r="29" spans="9:64">
      <c r="AF29" t="str">
        <f t="shared" si="7"/>
        <v>Sep</v>
      </c>
      <c r="AG29" s="15">
        <f t="shared" si="7"/>
        <v>77661459</v>
      </c>
      <c r="AH29" s="15">
        <f t="shared" si="8"/>
        <v>31009586.730000019</v>
      </c>
      <c r="AI29" t="str" cm="1">
        <f t="array" ref="AI29">IF(Options=2,TEXT(AH14,"#%"),_xlfn.SWITCH(TRUE,AG14&lt;1000,TEXT(AG14,"#,##0"),AG14&lt;1000000,TEXT(AG14/1000,"0.0")&amp;"K",AG14&lt;1000000000,TEXT(AG14/1000000,"0.0")&amp;"M",TEXT(AG14/1000000000,"0.0")&amp;"B"))</f>
        <v>77.7M</v>
      </c>
      <c r="AJ29" t="str" cm="1">
        <f t="array" ref="AJ29">IF(Options=2,TEXT(AI14,"#%"),_xlfn.SWITCH(TRUE,AJ14&lt;1000,TEXT(AJ14,"#,##0"),AJ14&lt;1000000,TEXT(AJ14/1000,"0.0")&amp;"K",AJ14&lt;1000000000,TEXT(AJ14/1000000,"0.0")&amp;"M",TEXT(AJ14/1000000000,"0.0")&amp;"B"))</f>
        <v>31.0M</v>
      </c>
    </row>
    <row r="30" spans="9:64">
      <c r="AF30" t="str">
        <f t="shared" si="7"/>
        <v>Oct</v>
      </c>
      <c r="AG30" s="15">
        <f t="shared" si="7"/>
        <v>63911033</v>
      </c>
      <c r="AH30" s="15">
        <f t="shared" si="8"/>
        <v>25078444.600000001</v>
      </c>
      <c r="AI30" t="str" cm="1">
        <f t="array" ref="AI30">IF(Options=2,TEXT(AH15,"#%"),_xlfn.SWITCH(TRUE,AG15&lt;1000,TEXT(AG15,"#,##0"),AG15&lt;1000000,TEXT(AG15/1000,"0.0")&amp;"K",AG15&lt;1000000000,TEXT(AG15/1000000,"0.0")&amp;"M",TEXT(AG15/1000000000,"0.0")&amp;"B"))</f>
        <v>63.9M</v>
      </c>
      <c r="AJ30" t="str" cm="1">
        <f t="array" ref="AJ30">IF(Options=2,TEXT(AI15,"#%"),_xlfn.SWITCH(TRUE,AJ15&lt;1000,TEXT(AJ15,"#,##0"),AJ15&lt;1000000,TEXT(AJ15/1000,"0.0")&amp;"K",AJ15&lt;1000000000,TEXT(AJ15/1000000,"0.0")&amp;"M",TEXT(AJ15/1000000000,"0.0")&amp;"B"))</f>
        <v>25.1M</v>
      </c>
      <c r="AN30" s="14" t="s">
        <v>201</v>
      </c>
    </row>
    <row r="31" spans="9:64">
      <c r="AF31" t="str">
        <f t="shared" si="7"/>
        <v>Nov</v>
      </c>
      <c r="AG31" s="15">
        <f t="shared" si="7"/>
        <v>67857340</v>
      </c>
      <c r="AH31" s="15">
        <f t="shared" si="8"/>
        <v>24755521.429999974</v>
      </c>
      <c r="AI31" t="str" cm="1">
        <f t="array" ref="AI31">IF(Options=2,TEXT(AH16,"#%"),_xlfn.SWITCH(TRUE,AG16&lt;1000,TEXT(AG16,"#,##0"),AG16&lt;1000000,TEXT(AG16/1000,"0.0")&amp;"K",AG16&lt;1000000000,TEXT(AG16/1000000,"0.0")&amp;"M",TEXT(AG16/1000000000,"0.0")&amp;"B"))</f>
        <v>67.9M</v>
      </c>
      <c r="AJ31" t="str" cm="1">
        <f t="array" ref="AJ31">IF(Options=2,TEXT(AI16,"#%"),_xlfn.SWITCH(TRUE,AJ16&lt;1000,TEXT(AJ16,"#,##0"),AJ16&lt;1000000,TEXT(AJ16/1000,"0.0")&amp;"K",AJ16&lt;1000000000,TEXT(AJ16/1000000,"0.0")&amp;"M",TEXT(AJ16/1000000000,"0.0")&amp;"B"))</f>
        <v>24.8M</v>
      </c>
      <c r="AN31" t="str">
        <f>AN14</f>
        <v>Midwest</v>
      </c>
      <c r="AO31">
        <v>1</v>
      </c>
      <c r="AP31" s="30">
        <f>SMALL($AO$10:$AO$14,AO31)</f>
        <v>135800459</v>
      </c>
    </row>
    <row r="32" spans="9:64">
      <c r="AF32" t="str">
        <f t="shared" si="7"/>
        <v>Dec</v>
      </c>
      <c r="AG32" s="15">
        <f t="shared" si="7"/>
        <v>85841957</v>
      </c>
      <c r="AH32" s="15">
        <f t="shared" si="8"/>
        <v>31590202.029999979</v>
      </c>
      <c r="AI32" t="str" cm="1">
        <f t="array" ref="AI32">IF(Options=2,TEXT(AH17,"#%"),_xlfn.SWITCH(TRUE,AG17&lt;1000,TEXT(AG17,"#,##0"),AG17&lt;1000000,TEXT(AG17/1000,"0.0")&amp;"K",AG17&lt;1000000000,TEXT(AG17/1000000,"0.0")&amp;"M",TEXT(AG17/1000000000,"0.0")&amp;"B"))</f>
        <v>85.8M</v>
      </c>
      <c r="AJ32" t="str" cm="1">
        <f t="array" ref="AJ32">IF(Options=2,TEXT(AI17,"#%"),_xlfn.SWITCH(TRUE,AJ17&lt;1000,TEXT(AJ17,"#,##0"),AJ17&lt;1000000,TEXT(AJ17/1000,"0.0")&amp;"K",AJ17&lt;1000000000,TEXT(AJ17/1000000,"0.0")&amp;"M",TEXT(AJ17/1000000000,"0.0")&amp;"B"))</f>
        <v>31.6M</v>
      </c>
      <c r="AP32" s="30"/>
    </row>
    <row r="33" spans="32:43">
      <c r="AN33" s="14" t="s">
        <v>187</v>
      </c>
      <c r="AP33" s="30"/>
      <c r="AQ33" s="14" t="s">
        <v>187</v>
      </c>
    </row>
    <row r="34" spans="32:43">
      <c r="AF34" s="14" t="s">
        <v>187</v>
      </c>
      <c r="AN34" t="str">
        <f>_xlfn.TEXTJOIN(" ",TRUE,IF(options2=1,"Regions with the Highest Sales Performance on Highlight","Underperforming Regions by Revenue on Highlight"))</f>
        <v>Regions with the Highest Sales Performance on Highlight</v>
      </c>
      <c r="AP34" s="30"/>
      <c r="AQ34" t="str">
        <f>IF(OptionNew=1,"Revenue Performance Across All Regions","Percentage Share of Revenue by Region")</f>
        <v>Revenue Performance Across All Regions</v>
      </c>
    </row>
    <row r="35" spans="32:43">
      <c r="AF35" t="str">
        <f>IF(Options=1,"Tracking Revenue and Profit Trends on a Monthly Scale","Monthly Revenue and Profit Trends Expressed as Percentages")</f>
        <v>Tracking Revenue and Profit Trends on a Monthly Scale</v>
      </c>
    </row>
    <row r="41" spans="32:43">
      <c r="AJ41" s="11"/>
      <c r="AK41" s="11"/>
    </row>
    <row r="42" spans="32:43">
      <c r="AJ42" s="11"/>
      <c r="AK42" s="11"/>
    </row>
    <row r="43" spans="32:43">
      <c r="AJ43" s="11"/>
      <c r="AK43" s="11"/>
    </row>
    <row r="44" spans="32:43">
      <c r="AJ44" s="11"/>
      <c r="AK44" s="11"/>
    </row>
    <row r="45" spans="32:43">
      <c r="AJ45" s="11"/>
      <c r="AK45" s="11"/>
    </row>
    <row r="46" spans="32:43">
      <c r="AJ46" s="11"/>
      <c r="AK46" s="11"/>
    </row>
  </sheetData>
  <pageMargins left="0.7" right="0.7" top="0.75" bottom="0.75" header="0.3" footer="0.3"/>
  <pageSetup orientation="portrait" r:id="rId12"/>
  <drawing r:id="rId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5E844-0464-4645-A03E-81947B3A2985}">
  <sheetPr>
    <tabColor rgb="FF8EAADB"/>
  </sheetPr>
  <dimension ref="B1:O9653"/>
  <sheetViews>
    <sheetView showGridLines="0" workbookViewId="0">
      <selection activeCell="O21" sqref="O21"/>
    </sheetView>
  </sheetViews>
  <sheetFormatPr defaultColWidth="14.42578125" defaultRowHeight="15" customHeight="1"/>
  <cols>
    <col min="1" max="1" width="2.5703125" customWidth="1"/>
    <col min="2" max="2" width="11.140625" customWidth="1"/>
    <col min="3" max="3" width="12.42578125" customWidth="1"/>
    <col min="4" max="4" width="14.140625" customWidth="1"/>
    <col min="5" max="5" width="13" customWidth="1"/>
    <col min="6" max="6" width="12.140625" customWidth="1"/>
    <col min="7" max="7" width="22.42578125" customWidth="1"/>
    <col min="8" max="8" width="14.140625" customWidth="1"/>
    <col min="9" max="9" width="15.28515625" customWidth="1"/>
    <col min="10" max="10" width="12.140625" customWidth="1"/>
    <col min="11" max="11" width="13.42578125" customWidth="1"/>
    <col min="12" max="12" width="17.42578125" customWidth="1"/>
    <col min="13" max="13" width="18.7109375" customWidth="1"/>
    <col min="14" max="14" width="16.5703125" customWidth="1"/>
    <col min="15" max="15" width="20.85546875" bestFit="1" customWidth="1"/>
  </cols>
  <sheetData>
    <row r="1" spans="2:15" ht="6.75" customHeight="1"/>
    <row r="2" spans="2:15" ht="14.25" customHeight="1">
      <c r="C2" s="50" t="s">
        <v>0</v>
      </c>
      <c r="D2" s="51"/>
      <c r="E2" s="51"/>
      <c r="F2" s="51"/>
      <c r="G2" s="51"/>
    </row>
    <row r="3" spans="2:15" ht="17.25" customHeight="1">
      <c r="B3" s="1"/>
      <c r="C3" s="52"/>
      <c r="D3" s="52"/>
      <c r="E3" s="52"/>
      <c r="F3" s="52"/>
      <c r="G3" s="52"/>
      <c r="H3" s="2"/>
      <c r="I3" s="2"/>
      <c r="J3" s="2"/>
      <c r="K3" s="2"/>
      <c r="L3" s="2"/>
      <c r="M3" s="2"/>
      <c r="N3" s="2"/>
    </row>
    <row r="4" spans="2:15" ht="14.25" customHeight="1"/>
    <row r="5" spans="2:15" ht="14.25" customHeight="1">
      <c r="B5" s="3" t="s">
        <v>1</v>
      </c>
      <c r="C5" s="3" t="s">
        <v>2</v>
      </c>
      <c r="D5" s="3" t="s">
        <v>3</v>
      </c>
      <c r="E5" s="3" t="s">
        <v>4</v>
      </c>
      <c r="F5" s="3" t="s">
        <v>5</v>
      </c>
      <c r="G5" s="3" t="s">
        <v>6</v>
      </c>
      <c r="H5" s="3" t="s">
        <v>7</v>
      </c>
      <c r="I5" s="3" t="s">
        <v>8</v>
      </c>
      <c r="J5" s="3" t="s">
        <v>9</v>
      </c>
      <c r="K5" s="3" t="s">
        <v>10</v>
      </c>
      <c r="L5" s="3" t="s">
        <v>11</v>
      </c>
      <c r="M5" s="3" t="s">
        <v>12</v>
      </c>
      <c r="N5" s="3" t="s">
        <v>13</v>
      </c>
    </row>
    <row r="6" spans="2:15" ht="14.25" customHeight="1">
      <c r="B6" s="4" t="s">
        <v>14</v>
      </c>
      <c r="C6" s="4">
        <v>1185732</v>
      </c>
      <c r="D6" s="5">
        <v>43831</v>
      </c>
      <c r="E6" s="4" t="s">
        <v>15</v>
      </c>
      <c r="F6" s="4" t="s">
        <v>16</v>
      </c>
      <c r="G6" s="4" t="s">
        <v>16</v>
      </c>
      <c r="H6" s="6" t="s">
        <v>17</v>
      </c>
      <c r="I6" s="7">
        <v>50</v>
      </c>
      <c r="J6" s="8">
        <v>1200</v>
      </c>
      <c r="K6" s="9">
        <v>600000</v>
      </c>
      <c r="L6" s="9">
        <v>300000</v>
      </c>
      <c r="M6" s="10">
        <v>0.5</v>
      </c>
      <c r="N6" s="4" t="s">
        <v>18</v>
      </c>
      <c r="O6" s="11"/>
    </row>
    <row r="7" spans="2:15" ht="14.25" customHeight="1">
      <c r="B7" s="4" t="s">
        <v>14</v>
      </c>
      <c r="C7" s="4">
        <v>1185732</v>
      </c>
      <c r="D7" s="5">
        <v>43832</v>
      </c>
      <c r="E7" s="4" t="s">
        <v>15</v>
      </c>
      <c r="F7" s="4" t="s">
        <v>16</v>
      </c>
      <c r="G7" s="4" t="s">
        <v>16</v>
      </c>
      <c r="H7" s="6" t="s">
        <v>19</v>
      </c>
      <c r="I7" s="7">
        <v>50</v>
      </c>
      <c r="J7" s="8">
        <v>1000</v>
      </c>
      <c r="K7" s="9">
        <v>500000</v>
      </c>
      <c r="L7" s="9">
        <v>150000</v>
      </c>
      <c r="M7" s="10">
        <v>0.3</v>
      </c>
      <c r="N7" s="4" t="s">
        <v>18</v>
      </c>
      <c r="O7" s="11"/>
    </row>
    <row r="8" spans="2:15"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5" ht="14.25" customHeight="1">
      <c r="B9" s="4" t="s">
        <v>14</v>
      </c>
      <c r="C9" s="4">
        <v>1185732</v>
      </c>
      <c r="D9" s="5">
        <v>43834</v>
      </c>
      <c r="E9" s="4" t="s">
        <v>15</v>
      </c>
      <c r="F9" s="4" t="s">
        <v>16</v>
      </c>
      <c r="G9" s="4" t="s">
        <v>16</v>
      </c>
      <c r="H9" s="6" t="s">
        <v>21</v>
      </c>
      <c r="I9" s="7">
        <v>45</v>
      </c>
      <c r="J9" s="8">
        <v>850</v>
      </c>
      <c r="K9" s="9">
        <v>382500</v>
      </c>
      <c r="L9" s="9">
        <v>133875</v>
      </c>
      <c r="M9" s="10">
        <v>0.35</v>
      </c>
      <c r="N9" s="4" t="s">
        <v>18</v>
      </c>
      <c r="O9" s="39"/>
    </row>
    <row r="10" spans="2:15"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5"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5"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c r="O12" s="31"/>
    </row>
    <row r="13" spans="2:15"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5"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5"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5"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honeticPr fontId="13" type="noConversion"/>
  <pageMargins left="0.7" right="0.7" top="0.75" bottom="0.75" header="0" footer="0"/>
  <pageSetup orientation="portrait"/>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Home</vt:lpstr>
      <vt:lpstr>Revenue Insight</vt:lpstr>
      <vt:lpstr>Regional Insight</vt:lpstr>
      <vt:lpstr>Revenue Analysis</vt:lpstr>
      <vt:lpstr>Regional Analysis</vt:lpstr>
      <vt:lpstr>Data</vt:lpstr>
      <vt:lpstr>OptionNew</vt:lpstr>
      <vt:lpstr>Options</vt:lpstr>
      <vt:lpstr>options2</vt:lpstr>
      <vt:lpstr>TopBottom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Bernard Joseph</dc:creator>
  <cp:lastModifiedBy>Bernard Joseph</cp:lastModifiedBy>
  <dcterms:created xsi:type="dcterms:W3CDTF">2025-06-09T14:11:08Z</dcterms:created>
  <dcterms:modified xsi:type="dcterms:W3CDTF">2025-06-27T14:55:59Z</dcterms:modified>
</cp:coreProperties>
</file>