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 Flores\Desktop\Biostatistics\"/>
    </mc:Choice>
  </mc:AlternateContent>
  <xr:revisionPtr revIDLastSave="0" documentId="13_ncr:1_{08F72F4E-F7ED-41BE-915D-F444CD242DAC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Indicators_of_Anxiety_or_Depres" sheetId="1" r:id="rId1"/>
    <sheet name="All_Years" sheetId="5" r:id="rId2"/>
    <sheet name="Years_After_2020" sheetId="7" r:id="rId3"/>
    <sheet name="Summary" sheetId="8" r:id="rId4"/>
  </sheets>
  <definedNames>
    <definedName name="_xlnm._FilterDatabase" localSheetId="0" hidden="1">Indicators_of_Anxiety_or_Depres!$A$1:$O$407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7" l="1"/>
  <c r="AX28" i="7"/>
  <c r="AP28" i="7"/>
  <c r="AH28" i="7"/>
  <c r="Z28" i="7"/>
  <c r="R28" i="7"/>
  <c r="J28" i="7"/>
  <c r="AZ26" i="7"/>
  <c r="AZ37" i="7" s="1"/>
  <c r="AY26" i="7"/>
  <c r="AY36" i="7" s="1"/>
  <c r="AX26" i="7"/>
  <c r="AX52" i="7" s="1"/>
  <c r="AR26" i="7"/>
  <c r="AR36" i="7" s="1"/>
  <c r="AQ26" i="7"/>
  <c r="AQ40" i="7" s="1"/>
  <c r="AP26" i="7"/>
  <c r="AP51" i="7" s="1"/>
  <c r="AJ26" i="7"/>
  <c r="AJ35" i="7" s="1"/>
  <c r="AI26" i="7"/>
  <c r="AI38" i="7" s="1"/>
  <c r="AH26" i="7"/>
  <c r="AH50" i="7" s="1"/>
  <c r="AB26" i="7"/>
  <c r="AB38" i="7" s="1"/>
  <c r="AA26" i="7"/>
  <c r="AA37" i="7" s="1"/>
  <c r="Z26" i="7"/>
  <c r="Z49" i="7" s="1"/>
  <c r="T26" i="7"/>
  <c r="T37" i="7" s="1"/>
  <c r="S26" i="7"/>
  <c r="S36" i="7" s="1"/>
  <c r="R26" i="7"/>
  <c r="R48" i="7" s="1"/>
  <c r="L26" i="7"/>
  <c r="L36" i="7" s="1"/>
  <c r="K26" i="7"/>
  <c r="K35" i="7" s="1"/>
  <c r="J26" i="7"/>
  <c r="J47" i="7" s="1"/>
  <c r="D26" i="7"/>
  <c r="D35" i="7" s="1"/>
  <c r="C26" i="7"/>
  <c r="C43" i="7" s="1"/>
  <c r="B26" i="7"/>
  <c r="B46" i="7" s="1"/>
  <c r="AZ25" i="7"/>
  <c r="AY25" i="7"/>
  <c r="AX25" i="7"/>
  <c r="AR25" i="7"/>
  <c r="AQ25" i="7"/>
  <c r="AP25" i="7"/>
  <c r="AJ25" i="7"/>
  <c r="AI25" i="7"/>
  <c r="AH25" i="7"/>
  <c r="AB25" i="7"/>
  <c r="AA25" i="7"/>
  <c r="Z25" i="7"/>
  <c r="T25" i="7"/>
  <c r="S25" i="7"/>
  <c r="R25" i="7"/>
  <c r="L25" i="7"/>
  <c r="K25" i="7"/>
  <c r="J25" i="7"/>
  <c r="D25" i="7"/>
  <c r="C25" i="7"/>
  <c r="B25" i="7"/>
  <c r="BD28" i="5"/>
  <c r="BG26" i="5"/>
  <c r="BG38" i="5" s="1"/>
  <c r="BF26" i="5"/>
  <c r="BF43" i="5" s="1"/>
  <c r="BE26" i="5"/>
  <c r="BE52" i="5" s="1"/>
  <c r="BD26" i="5"/>
  <c r="BD39" i="5" s="1"/>
  <c r="BG25" i="5"/>
  <c r="BF25" i="5"/>
  <c r="BE25" i="5"/>
  <c r="BD25" i="5"/>
  <c r="AU28" i="5"/>
  <c r="AX26" i="5"/>
  <c r="AX38" i="5" s="1"/>
  <c r="AW26" i="5"/>
  <c r="AW43" i="5" s="1"/>
  <c r="AV26" i="5"/>
  <c r="AV52" i="5" s="1"/>
  <c r="AU26" i="5"/>
  <c r="AU39" i="5" s="1"/>
  <c r="AX25" i="5"/>
  <c r="AW25" i="5"/>
  <c r="AV25" i="5"/>
  <c r="AU25" i="5"/>
  <c r="AM36" i="5"/>
  <c r="AL28" i="5"/>
  <c r="AO26" i="5"/>
  <c r="AO38" i="5" s="1"/>
  <c r="AN26" i="5"/>
  <c r="AN43" i="5" s="1"/>
  <c r="AM26" i="5"/>
  <c r="AM52" i="5" s="1"/>
  <c r="AL26" i="5"/>
  <c r="AL39" i="5" s="1"/>
  <c r="AO25" i="5"/>
  <c r="AN25" i="5"/>
  <c r="AM25" i="5"/>
  <c r="AL25" i="5"/>
  <c r="AC28" i="5"/>
  <c r="AF26" i="5"/>
  <c r="AF38" i="5" s="1"/>
  <c r="AE26" i="5"/>
  <c r="AE43" i="5" s="1"/>
  <c r="AD26" i="5"/>
  <c r="AD52" i="5" s="1"/>
  <c r="AC26" i="5"/>
  <c r="AC39" i="5" s="1"/>
  <c r="AF25" i="5"/>
  <c r="AE25" i="5"/>
  <c r="AD25" i="5"/>
  <c r="AC25" i="5"/>
  <c r="T47" i="5"/>
  <c r="T46" i="5"/>
  <c r="T45" i="5"/>
  <c r="T42" i="5"/>
  <c r="T41" i="5"/>
  <c r="U37" i="5"/>
  <c r="V36" i="5"/>
  <c r="U36" i="5"/>
  <c r="T36" i="5"/>
  <c r="V35" i="5"/>
  <c r="V33" i="5"/>
  <c r="T33" i="5"/>
  <c r="T28" i="5"/>
  <c r="W26" i="5"/>
  <c r="W38" i="5" s="1"/>
  <c r="V26" i="5"/>
  <c r="V43" i="5" s="1"/>
  <c r="U26" i="5"/>
  <c r="U52" i="5" s="1"/>
  <c r="T26" i="5"/>
  <c r="T39" i="5" s="1"/>
  <c r="W25" i="5"/>
  <c r="V25" i="5"/>
  <c r="U25" i="5"/>
  <c r="T25" i="5"/>
  <c r="K53" i="5"/>
  <c r="L48" i="5"/>
  <c r="L46" i="5"/>
  <c r="L40" i="5"/>
  <c r="M39" i="5"/>
  <c r="K37" i="5"/>
  <c r="K36" i="5"/>
  <c r="M35" i="5"/>
  <c r="L35" i="5"/>
  <c r="K28" i="5"/>
  <c r="N26" i="5"/>
  <c r="M26" i="5"/>
  <c r="M43" i="5" s="1"/>
  <c r="L26" i="5"/>
  <c r="L52" i="5" s="1"/>
  <c r="K26" i="5"/>
  <c r="K39" i="5" s="1"/>
  <c r="N25" i="5"/>
  <c r="M25" i="5"/>
  <c r="L25" i="5"/>
  <c r="K25" i="5"/>
  <c r="D25" i="5"/>
  <c r="C25" i="5"/>
  <c r="B28" i="5"/>
  <c r="E26" i="5"/>
  <c r="E36" i="5" s="1"/>
  <c r="D26" i="5"/>
  <c r="D41" i="5" s="1"/>
  <c r="C26" i="5"/>
  <c r="C37" i="5" s="1"/>
  <c r="B26" i="5"/>
  <c r="B49" i="5" s="1"/>
  <c r="E25" i="5"/>
  <c r="E30" i="5" s="1"/>
  <c r="B25" i="5"/>
  <c r="C30" i="5" l="1"/>
  <c r="L36" i="5"/>
  <c r="U41" i="5"/>
  <c r="AL37" i="5"/>
  <c r="AU33" i="5"/>
  <c r="D30" i="5"/>
  <c r="M36" i="5"/>
  <c r="V41" i="5"/>
  <c r="AE39" i="5"/>
  <c r="AM37" i="5"/>
  <c r="AV33" i="5"/>
  <c r="AC40" i="5"/>
  <c r="AN37" i="5"/>
  <c r="AV35" i="5"/>
  <c r="L39" i="5"/>
  <c r="U42" i="5"/>
  <c r="AD40" i="5"/>
  <c r="AM45" i="5"/>
  <c r="AU36" i="5"/>
  <c r="AE40" i="5"/>
  <c r="AL46" i="5"/>
  <c r="AU41" i="5"/>
  <c r="BE37" i="5"/>
  <c r="U45" i="5"/>
  <c r="AM46" i="5"/>
  <c r="AV41" i="5"/>
  <c r="BF37" i="5"/>
  <c r="AN36" i="5"/>
  <c r="K46" i="5"/>
  <c r="AL47" i="5"/>
  <c r="AU42" i="5"/>
  <c r="BE39" i="5"/>
  <c r="AV30" i="5"/>
  <c r="U33" i="5"/>
  <c r="AU45" i="5"/>
  <c r="BF39" i="5"/>
  <c r="B30" i="5"/>
  <c r="K47" i="5"/>
  <c r="AV45" i="5"/>
  <c r="BD47" i="5"/>
  <c r="L47" i="5"/>
  <c r="U35" i="5"/>
  <c r="AU46" i="5"/>
  <c r="BE47" i="5"/>
  <c r="K48" i="5"/>
  <c r="AU47" i="5"/>
  <c r="AW41" i="5"/>
  <c r="BE48" i="5"/>
  <c r="AC41" i="5"/>
  <c r="AM47" i="5"/>
  <c r="BD40" i="5"/>
  <c r="BD49" i="5"/>
  <c r="E64" i="5"/>
  <c r="AD41" i="5"/>
  <c r="AM39" i="5"/>
  <c r="AL48" i="5"/>
  <c r="BE40" i="5"/>
  <c r="BE49" i="5"/>
  <c r="AE41" i="5"/>
  <c r="AN39" i="5"/>
  <c r="AM48" i="5"/>
  <c r="AW35" i="5"/>
  <c r="BF30" i="5"/>
  <c r="BF40" i="5"/>
  <c r="BD53" i="5"/>
  <c r="AW40" i="5"/>
  <c r="AD30" i="5"/>
  <c r="AC45" i="5"/>
  <c r="AL40" i="5"/>
  <c r="AL49" i="5"/>
  <c r="BD33" i="5"/>
  <c r="BD41" i="5"/>
  <c r="K40" i="5"/>
  <c r="T37" i="5"/>
  <c r="U46" i="5"/>
  <c r="AC33" i="5"/>
  <c r="AD45" i="5"/>
  <c r="AN30" i="5"/>
  <c r="AM40" i="5"/>
  <c r="AM49" i="5"/>
  <c r="AV36" i="5"/>
  <c r="AV46" i="5"/>
  <c r="BE33" i="5"/>
  <c r="BE41" i="5"/>
  <c r="AD35" i="5"/>
  <c r="AC46" i="5"/>
  <c r="AL33" i="5"/>
  <c r="AN40" i="5"/>
  <c r="AL53" i="5"/>
  <c r="AW36" i="5"/>
  <c r="BF33" i="5"/>
  <c r="BF41" i="5"/>
  <c r="M40" i="5"/>
  <c r="V37" i="5"/>
  <c r="U47" i="5"/>
  <c r="AE35" i="5"/>
  <c r="AD46" i="5"/>
  <c r="AM33" i="5"/>
  <c r="AL41" i="5"/>
  <c r="AU37" i="5"/>
  <c r="AV47" i="5"/>
  <c r="BE35" i="5"/>
  <c r="BD42" i="5"/>
  <c r="BD48" i="5"/>
  <c r="K41" i="5"/>
  <c r="U39" i="5"/>
  <c r="T48" i="5"/>
  <c r="AC36" i="5"/>
  <c r="AC47" i="5"/>
  <c r="AN33" i="5"/>
  <c r="AM41" i="5"/>
  <c r="AV37" i="5"/>
  <c r="AU48" i="5"/>
  <c r="BF35" i="5"/>
  <c r="BE42" i="5"/>
  <c r="L41" i="5"/>
  <c r="V39" i="5"/>
  <c r="U48" i="5"/>
  <c r="AD36" i="5"/>
  <c r="AD47" i="5"/>
  <c r="AL34" i="5"/>
  <c r="AN41" i="5"/>
  <c r="AV39" i="5"/>
  <c r="AV48" i="5"/>
  <c r="BD36" i="5"/>
  <c r="BD45" i="5"/>
  <c r="N30" i="5"/>
  <c r="M41" i="5"/>
  <c r="T40" i="5"/>
  <c r="T49" i="5"/>
  <c r="AE36" i="5"/>
  <c r="AC48" i="5"/>
  <c r="AM35" i="5"/>
  <c r="AL42" i="5"/>
  <c r="AW39" i="5"/>
  <c r="AU53" i="5"/>
  <c r="BE36" i="5"/>
  <c r="BE45" i="5"/>
  <c r="L30" i="5"/>
  <c r="K45" i="5"/>
  <c r="U40" i="5"/>
  <c r="T53" i="5"/>
  <c r="AC37" i="5"/>
  <c r="AD48" i="5"/>
  <c r="AN35" i="5"/>
  <c r="AM42" i="5"/>
  <c r="AU40" i="5"/>
  <c r="BF36" i="5"/>
  <c r="BD46" i="5"/>
  <c r="K33" i="5"/>
  <c r="L45" i="5"/>
  <c r="T30" i="5"/>
  <c r="V40" i="5"/>
  <c r="AD39" i="5"/>
  <c r="AC53" i="5"/>
  <c r="AL36" i="5"/>
  <c r="AL45" i="5"/>
  <c r="AV40" i="5"/>
  <c r="BD37" i="5"/>
  <c r="BE46" i="5"/>
  <c r="C30" i="7"/>
  <c r="J30" i="7"/>
  <c r="K30" i="7"/>
  <c r="L30" i="7"/>
  <c r="AX30" i="7"/>
  <c r="D38" i="7"/>
  <c r="AJ38" i="7"/>
  <c r="AX43" i="7"/>
  <c r="AY30" i="7"/>
  <c r="AY43" i="7"/>
  <c r="AZ30" i="7"/>
  <c r="Z30" i="7"/>
  <c r="D34" i="7"/>
  <c r="AB30" i="7"/>
  <c r="AJ34" i="7"/>
  <c r="L35" i="7"/>
  <c r="AR35" i="7"/>
  <c r="D30" i="7"/>
  <c r="AH37" i="7"/>
  <c r="R30" i="7"/>
  <c r="S30" i="7"/>
  <c r="T30" i="7"/>
  <c r="B45" i="7"/>
  <c r="AA30" i="7"/>
  <c r="R35" i="7"/>
  <c r="R39" i="7"/>
  <c r="S39" i="7"/>
  <c r="R47" i="7"/>
  <c r="C40" i="7"/>
  <c r="B30" i="7"/>
  <c r="AH30" i="7"/>
  <c r="AX35" i="7"/>
  <c r="Z48" i="7"/>
  <c r="AI30" i="7"/>
  <c r="T36" i="7"/>
  <c r="AJ30" i="7"/>
  <c r="AX40" i="7"/>
  <c r="AH49" i="7"/>
  <c r="L58" i="7"/>
  <c r="B33" i="7"/>
  <c r="Z36" i="7"/>
  <c r="AY40" i="7"/>
  <c r="AP30" i="7"/>
  <c r="AB33" i="7"/>
  <c r="AZ36" i="7"/>
  <c r="AH41" i="7"/>
  <c r="AQ30" i="7"/>
  <c r="B37" i="7"/>
  <c r="AI41" i="7"/>
  <c r="AX51" i="7"/>
  <c r="AR30" i="7"/>
  <c r="AH33" i="7"/>
  <c r="AB37" i="7"/>
  <c r="S42" i="7"/>
  <c r="J43" i="7"/>
  <c r="J46" i="7"/>
  <c r="J34" i="7"/>
  <c r="AP34" i="7"/>
  <c r="J38" i="7"/>
  <c r="AP38" i="7"/>
  <c r="J40" i="7"/>
  <c r="Z42" i="7"/>
  <c r="K43" i="7"/>
  <c r="C33" i="7"/>
  <c r="AI33" i="7"/>
  <c r="K34" i="7"/>
  <c r="AQ34" i="7"/>
  <c r="S35" i="7"/>
  <c r="AY35" i="7"/>
  <c r="AA36" i="7"/>
  <c r="C37" i="7"/>
  <c r="AI37" i="7"/>
  <c r="K38" i="7"/>
  <c r="AQ38" i="7"/>
  <c r="Z39" i="7"/>
  <c r="K40" i="7"/>
  <c r="AP41" i="7"/>
  <c r="AA42" i="7"/>
  <c r="B44" i="7"/>
  <c r="J45" i="7"/>
  <c r="R46" i="7"/>
  <c r="Z47" i="7"/>
  <c r="AH48" i="7"/>
  <c r="AP49" i="7"/>
  <c r="AX50" i="7"/>
  <c r="B52" i="7"/>
  <c r="D33" i="7"/>
  <c r="AJ33" i="7"/>
  <c r="L34" i="7"/>
  <c r="AR34" i="7"/>
  <c r="T35" i="7"/>
  <c r="AZ35" i="7"/>
  <c r="AB36" i="7"/>
  <c r="D37" i="7"/>
  <c r="AJ37" i="7"/>
  <c r="L38" i="7"/>
  <c r="AR38" i="7"/>
  <c r="AA39" i="7"/>
  <c r="B41" i="7"/>
  <c r="AQ41" i="7"/>
  <c r="R43" i="7"/>
  <c r="R40" i="7"/>
  <c r="C41" i="7"/>
  <c r="AH42" i="7"/>
  <c r="S43" i="7"/>
  <c r="J44" i="7"/>
  <c r="R45" i="7"/>
  <c r="Z46" i="7"/>
  <c r="AH47" i="7"/>
  <c r="AP48" i="7"/>
  <c r="AX49" i="7"/>
  <c r="B51" i="7"/>
  <c r="J52" i="7"/>
  <c r="J33" i="7"/>
  <c r="AP33" i="7"/>
  <c r="R34" i="7"/>
  <c r="AX34" i="7"/>
  <c r="Z35" i="7"/>
  <c r="B36" i="7"/>
  <c r="AH36" i="7"/>
  <c r="J37" i="7"/>
  <c r="AP37" i="7"/>
  <c r="R38" i="7"/>
  <c r="AX38" i="7"/>
  <c r="AH39" i="7"/>
  <c r="S40" i="7"/>
  <c r="AX41" i="7"/>
  <c r="AI42" i="7"/>
  <c r="K33" i="7"/>
  <c r="AQ33" i="7"/>
  <c r="S34" i="7"/>
  <c r="AY34" i="7"/>
  <c r="AA35" i="7"/>
  <c r="C36" i="7"/>
  <c r="AI36" i="7"/>
  <c r="K37" i="7"/>
  <c r="AQ37" i="7"/>
  <c r="S38" i="7"/>
  <c r="AY38" i="7"/>
  <c r="AI39" i="7"/>
  <c r="J41" i="7"/>
  <c r="AY41" i="7"/>
  <c r="Z43" i="7"/>
  <c r="R44" i="7"/>
  <c r="Z45" i="7"/>
  <c r="AH46" i="7"/>
  <c r="AP47" i="7"/>
  <c r="AX48" i="7"/>
  <c r="B50" i="7"/>
  <c r="J51" i="7"/>
  <c r="R52" i="7"/>
  <c r="L33" i="7"/>
  <c r="AR33" i="7"/>
  <c r="T34" i="7"/>
  <c r="AZ34" i="7"/>
  <c r="AB35" i="7"/>
  <c r="D36" i="7"/>
  <c r="AJ36" i="7"/>
  <c r="L37" i="7"/>
  <c r="AR37" i="7"/>
  <c r="T38" i="7"/>
  <c r="AZ38" i="7"/>
  <c r="Z40" i="7"/>
  <c r="K41" i="7"/>
  <c r="AP42" i="7"/>
  <c r="AA43" i="7"/>
  <c r="AP50" i="7"/>
  <c r="AP39" i="7"/>
  <c r="AA40" i="7"/>
  <c r="B42" i="7"/>
  <c r="AQ42" i="7"/>
  <c r="Z44" i="7"/>
  <c r="AH45" i="7"/>
  <c r="AP46" i="7"/>
  <c r="AX47" i="7"/>
  <c r="B49" i="7"/>
  <c r="J50" i="7"/>
  <c r="R51" i="7"/>
  <c r="Z52" i="7"/>
  <c r="R33" i="7"/>
  <c r="AX33" i="7"/>
  <c r="Z34" i="7"/>
  <c r="B35" i="7"/>
  <c r="AH35" i="7"/>
  <c r="J36" i="7"/>
  <c r="AP36" i="7"/>
  <c r="R37" i="7"/>
  <c r="AX37" i="7"/>
  <c r="Z38" i="7"/>
  <c r="B39" i="7"/>
  <c r="AQ39" i="7"/>
  <c r="R41" i="7"/>
  <c r="C42" i="7"/>
  <c r="AH43" i="7"/>
  <c r="S33" i="7"/>
  <c r="AY33" i="7"/>
  <c r="AA34" i="7"/>
  <c r="C35" i="7"/>
  <c r="AI35" i="7"/>
  <c r="K36" i="7"/>
  <c r="AQ36" i="7"/>
  <c r="S37" i="7"/>
  <c r="AY37" i="7"/>
  <c r="AA38" i="7"/>
  <c r="C39" i="7"/>
  <c r="AH40" i="7"/>
  <c r="S41" i="7"/>
  <c r="AX42" i="7"/>
  <c r="AI43" i="7"/>
  <c r="AH44" i="7"/>
  <c r="AP45" i="7"/>
  <c r="AX46" i="7"/>
  <c r="B48" i="7"/>
  <c r="J49" i="7"/>
  <c r="R50" i="7"/>
  <c r="Z51" i="7"/>
  <c r="AH52" i="7"/>
  <c r="T33" i="7"/>
  <c r="AZ33" i="7"/>
  <c r="AB34" i="7"/>
  <c r="AX39" i="7"/>
  <c r="AI40" i="7"/>
  <c r="J42" i="7"/>
  <c r="AY42" i="7"/>
  <c r="J39" i="7"/>
  <c r="AY39" i="7"/>
  <c r="Z41" i="7"/>
  <c r="K42" i="7"/>
  <c r="AP43" i="7"/>
  <c r="AP44" i="7"/>
  <c r="AX45" i="7"/>
  <c r="B47" i="7"/>
  <c r="J48" i="7"/>
  <c r="R49" i="7"/>
  <c r="Z50" i="7"/>
  <c r="AH51" i="7"/>
  <c r="AP52" i="7"/>
  <c r="Z33" i="7"/>
  <c r="B34" i="7"/>
  <c r="AH34" i="7"/>
  <c r="J35" i="7"/>
  <c r="AP35" i="7"/>
  <c r="R36" i="7"/>
  <c r="AX36" i="7"/>
  <c r="Z37" i="7"/>
  <c r="B38" i="7"/>
  <c r="AH38" i="7"/>
  <c r="K39" i="7"/>
  <c r="AP40" i="7"/>
  <c r="AA41" i="7"/>
  <c r="B43" i="7"/>
  <c r="AQ43" i="7"/>
  <c r="AA33" i="7"/>
  <c r="C34" i="7"/>
  <c r="AI34" i="7"/>
  <c r="AQ35" i="7"/>
  <c r="C38" i="7"/>
  <c r="B40" i="7"/>
  <c r="R42" i="7"/>
  <c r="AX44" i="7"/>
  <c r="BD30" i="5"/>
  <c r="BG35" i="5"/>
  <c r="BG30" i="5"/>
  <c r="BG36" i="5"/>
  <c r="BE30" i="5"/>
  <c r="BG33" i="5"/>
  <c r="BG37" i="5"/>
  <c r="BF42" i="5"/>
  <c r="BD50" i="5"/>
  <c r="BD34" i="5"/>
  <c r="BD38" i="5"/>
  <c r="BD43" i="5"/>
  <c r="BE50" i="5"/>
  <c r="BE34" i="5"/>
  <c r="BE38" i="5"/>
  <c r="BE43" i="5"/>
  <c r="BD51" i="5"/>
  <c r="BF34" i="5"/>
  <c r="BF38" i="5"/>
  <c r="BE51" i="5"/>
  <c r="BG34" i="5"/>
  <c r="BD44" i="5"/>
  <c r="BD52" i="5"/>
  <c r="BD35" i="5"/>
  <c r="BE44" i="5"/>
  <c r="AW30" i="5"/>
  <c r="AX36" i="5"/>
  <c r="AU30" i="5"/>
  <c r="AU49" i="5"/>
  <c r="AX30" i="5"/>
  <c r="AW33" i="5"/>
  <c r="AW37" i="5"/>
  <c r="AV42" i="5"/>
  <c r="AV49" i="5"/>
  <c r="AX33" i="5"/>
  <c r="AX37" i="5"/>
  <c r="AW42" i="5"/>
  <c r="AU50" i="5"/>
  <c r="AU34" i="5"/>
  <c r="AU38" i="5"/>
  <c r="AU43" i="5"/>
  <c r="AV50" i="5"/>
  <c r="AX35" i="5"/>
  <c r="AV34" i="5"/>
  <c r="AV38" i="5"/>
  <c r="AV43" i="5"/>
  <c r="AU51" i="5"/>
  <c r="AW34" i="5"/>
  <c r="AW38" i="5"/>
  <c r="AV51" i="5"/>
  <c r="AX34" i="5"/>
  <c r="AU44" i="5"/>
  <c r="AU52" i="5"/>
  <c r="AU35" i="5"/>
  <c r="AV44" i="5"/>
  <c r="AO36" i="5"/>
  <c r="AM30" i="5"/>
  <c r="AO33" i="5"/>
  <c r="AO37" i="5"/>
  <c r="AN42" i="5"/>
  <c r="AL50" i="5"/>
  <c r="AL30" i="5"/>
  <c r="AL38" i="5"/>
  <c r="AL43" i="5"/>
  <c r="AM50" i="5"/>
  <c r="AO30" i="5"/>
  <c r="AM34" i="5"/>
  <c r="AM38" i="5"/>
  <c r="AM43" i="5"/>
  <c r="AL51" i="5"/>
  <c r="AO35" i="5"/>
  <c r="AN34" i="5"/>
  <c r="AN38" i="5"/>
  <c r="AM51" i="5"/>
  <c r="AO34" i="5"/>
  <c r="AL44" i="5"/>
  <c r="AL52" i="5"/>
  <c r="AL35" i="5"/>
  <c r="AM44" i="5"/>
  <c r="AF35" i="5"/>
  <c r="AF36" i="5"/>
  <c r="AE30" i="5"/>
  <c r="AD33" i="5"/>
  <c r="AD37" i="5"/>
  <c r="AC42" i="5"/>
  <c r="AC49" i="5"/>
  <c r="AE33" i="5"/>
  <c r="AE37" i="5"/>
  <c r="AD42" i="5"/>
  <c r="AD49" i="5"/>
  <c r="AF30" i="5"/>
  <c r="AF33" i="5"/>
  <c r="AF37" i="5"/>
  <c r="AE42" i="5"/>
  <c r="AC50" i="5"/>
  <c r="AC34" i="5"/>
  <c r="AC38" i="5"/>
  <c r="AC43" i="5"/>
  <c r="AD50" i="5"/>
  <c r="AD34" i="5"/>
  <c r="AD38" i="5"/>
  <c r="AD43" i="5"/>
  <c r="AC51" i="5"/>
  <c r="AC30" i="5"/>
  <c r="AE34" i="5"/>
  <c r="AE38" i="5"/>
  <c r="AD51" i="5"/>
  <c r="AF34" i="5"/>
  <c r="AC44" i="5"/>
  <c r="AC52" i="5"/>
  <c r="AC35" i="5"/>
  <c r="AD44" i="5"/>
  <c r="U30" i="5"/>
  <c r="W36" i="5"/>
  <c r="W30" i="5"/>
  <c r="W35" i="5"/>
  <c r="U49" i="5"/>
  <c r="W33" i="5"/>
  <c r="W37" i="5"/>
  <c r="V42" i="5"/>
  <c r="T50" i="5"/>
  <c r="T34" i="5"/>
  <c r="T38" i="5"/>
  <c r="T43" i="5"/>
  <c r="U50" i="5"/>
  <c r="V30" i="5"/>
  <c r="U34" i="5"/>
  <c r="U38" i="5"/>
  <c r="U43" i="5"/>
  <c r="T51" i="5"/>
  <c r="V34" i="5"/>
  <c r="V38" i="5"/>
  <c r="U51" i="5"/>
  <c r="W34" i="5"/>
  <c r="T44" i="5"/>
  <c r="T52" i="5"/>
  <c r="T35" i="5"/>
  <c r="U44" i="5"/>
  <c r="N35" i="5"/>
  <c r="L33" i="5"/>
  <c r="L37" i="5"/>
  <c r="K42" i="5"/>
  <c r="K49" i="5"/>
  <c r="M33" i="5"/>
  <c r="M37" i="5"/>
  <c r="L42" i="5"/>
  <c r="L49" i="5"/>
  <c r="M30" i="5"/>
  <c r="N33" i="5"/>
  <c r="N37" i="5"/>
  <c r="M42" i="5"/>
  <c r="K50" i="5"/>
  <c r="K34" i="5"/>
  <c r="K38" i="5"/>
  <c r="K43" i="5"/>
  <c r="L50" i="5"/>
  <c r="K30" i="5"/>
  <c r="L34" i="5"/>
  <c r="L38" i="5"/>
  <c r="L43" i="5"/>
  <c r="K51" i="5"/>
  <c r="M34" i="5"/>
  <c r="M38" i="5"/>
  <c r="L51" i="5"/>
  <c r="N36" i="5"/>
  <c r="N34" i="5"/>
  <c r="N38" i="5"/>
  <c r="K44" i="5"/>
  <c r="K52" i="5"/>
  <c r="K35" i="5"/>
  <c r="L44" i="5"/>
  <c r="B34" i="5"/>
  <c r="B44" i="5"/>
  <c r="C44" i="5"/>
  <c r="B46" i="5"/>
  <c r="C35" i="5"/>
  <c r="C46" i="5"/>
  <c r="B36" i="5"/>
  <c r="C49" i="5"/>
  <c r="C51" i="5"/>
  <c r="B52" i="5"/>
  <c r="B48" i="5"/>
  <c r="B38" i="5"/>
  <c r="C38" i="5"/>
  <c r="B39" i="5"/>
  <c r="B51" i="5"/>
  <c r="C52" i="5"/>
  <c r="B50" i="5"/>
  <c r="C50" i="5"/>
  <c r="C39" i="5"/>
  <c r="B40" i="5"/>
  <c r="C40" i="5"/>
  <c r="C41" i="5"/>
  <c r="C42" i="5"/>
  <c r="B53" i="5"/>
  <c r="B43" i="5"/>
  <c r="C34" i="5"/>
  <c r="B45" i="5"/>
  <c r="B35" i="5"/>
  <c r="C43" i="5"/>
  <c r="D42" i="5"/>
  <c r="D34" i="5"/>
  <c r="E34" i="5"/>
  <c r="D35" i="5"/>
  <c r="D39" i="5"/>
  <c r="C45" i="5"/>
  <c r="E37" i="5"/>
  <c r="E35" i="5"/>
  <c r="D33" i="5"/>
  <c r="D43" i="5"/>
  <c r="C36" i="5"/>
  <c r="D40" i="5"/>
  <c r="B47" i="5"/>
  <c r="D36" i="5"/>
  <c r="B41" i="5"/>
  <c r="C47" i="5"/>
  <c r="D37" i="5"/>
  <c r="E33" i="5"/>
  <c r="D38" i="5"/>
  <c r="B33" i="5"/>
  <c r="B37" i="5"/>
  <c r="C48" i="5"/>
  <c r="E38" i="5"/>
  <c r="C33" i="5"/>
  <c r="B42" i="5"/>
  <c r="BG65" i="5" l="1"/>
  <c r="T58" i="7"/>
  <c r="AU54" i="5"/>
  <c r="X65" i="5"/>
  <c r="O65" i="5"/>
  <c r="W64" i="5"/>
  <c r="F66" i="5"/>
  <c r="F65" i="5"/>
  <c r="F64" i="5"/>
  <c r="E65" i="5"/>
  <c r="AL54" i="5"/>
  <c r="T54" i="5"/>
  <c r="AZ58" i="7"/>
  <c r="AC30" i="7"/>
  <c r="U30" i="7"/>
  <c r="BA30" i="7"/>
  <c r="E58" i="7"/>
  <c r="E30" i="7"/>
  <c r="AJ58" i="7"/>
  <c r="AR58" i="7"/>
  <c r="AR60" i="7" s="1"/>
  <c r="AB58" i="7"/>
  <c r="AK58" i="7"/>
  <c r="AK30" i="7"/>
  <c r="AS30" i="7"/>
  <c r="D59" i="7"/>
  <c r="D58" i="7"/>
  <c r="AJ59" i="7"/>
  <c r="AJ60" i="7" s="1"/>
  <c r="S54" i="7"/>
  <c r="AB54" i="7"/>
  <c r="M30" i="7"/>
  <c r="B54" i="7"/>
  <c r="AR54" i="7"/>
  <c r="L54" i="7"/>
  <c r="AH54" i="7"/>
  <c r="R54" i="7"/>
  <c r="M58" i="7"/>
  <c r="N58" i="7" s="1"/>
  <c r="L59" i="7"/>
  <c r="M60" i="7"/>
  <c r="M59" i="7"/>
  <c r="AY54" i="7"/>
  <c r="AK59" i="7"/>
  <c r="AP54" i="7"/>
  <c r="AI54" i="7"/>
  <c r="J54" i="7"/>
  <c r="C54" i="7"/>
  <c r="E59" i="7"/>
  <c r="AS60" i="7"/>
  <c r="AS59" i="7"/>
  <c r="AR59" i="7"/>
  <c r="AS58" i="7"/>
  <c r="AA54" i="7"/>
  <c r="AZ54" i="7"/>
  <c r="BA60" i="7"/>
  <c r="AZ59" i="7"/>
  <c r="BA58" i="7"/>
  <c r="BA59" i="7"/>
  <c r="AL58" i="7"/>
  <c r="T54" i="7"/>
  <c r="U60" i="7"/>
  <c r="U58" i="7"/>
  <c r="V58" i="7" s="1"/>
  <c r="U59" i="7"/>
  <c r="T59" i="7"/>
  <c r="AK60" i="7"/>
  <c r="AJ54" i="7"/>
  <c r="AC58" i="7"/>
  <c r="AC60" i="7"/>
  <c r="AC59" i="7"/>
  <c r="AB59" i="7"/>
  <c r="AQ54" i="7"/>
  <c r="D54" i="7"/>
  <c r="Z54" i="7"/>
  <c r="K54" i="7"/>
  <c r="E60" i="7"/>
  <c r="AX54" i="7"/>
  <c r="BD54" i="5"/>
  <c r="BG54" i="5"/>
  <c r="BH64" i="5"/>
  <c r="BH65" i="5"/>
  <c r="BI65" i="5" s="1"/>
  <c r="BF54" i="5"/>
  <c r="BG64" i="5"/>
  <c r="BH30" i="5"/>
  <c r="BE54" i="5"/>
  <c r="BH66" i="5"/>
  <c r="AW54" i="5"/>
  <c r="AY54" i="5" s="1"/>
  <c r="AX54" i="5"/>
  <c r="AV54" i="5"/>
  <c r="AY64" i="5"/>
  <c r="AY65" i="5"/>
  <c r="AX65" i="5"/>
  <c r="AX64" i="5"/>
  <c r="AY30" i="5"/>
  <c r="AY66" i="5"/>
  <c r="AO64" i="5"/>
  <c r="AP30" i="5"/>
  <c r="AM54" i="5"/>
  <c r="AO54" i="5"/>
  <c r="AN54" i="5"/>
  <c r="AP65" i="5"/>
  <c r="AP64" i="5"/>
  <c r="AO65" i="5"/>
  <c r="AQ65" i="5" s="1"/>
  <c r="AP66" i="5"/>
  <c r="AD54" i="5"/>
  <c r="AE54" i="5"/>
  <c r="AF64" i="5"/>
  <c r="AG30" i="5"/>
  <c r="AG64" i="5"/>
  <c r="AC54" i="5"/>
  <c r="AF54" i="5"/>
  <c r="AG65" i="5"/>
  <c r="AF65" i="5"/>
  <c r="AG66" i="5"/>
  <c r="X64" i="5"/>
  <c r="Y64" i="5" s="1"/>
  <c r="U54" i="5"/>
  <c r="V54" i="5"/>
  <c r="X30" i="5"/>
  <c r="W54" i="5"/>
  <c r="W65" i="5"/>
  <c r="Y65" i="5" s="1"/>
  <c r="X66" i="5"/>
  <c r="M54" i="5"/>
  <c r="O30" i="5"/>
  <c r="N64" i="5"/>
  <c r="N65" i="5"/>
  <c r="P65" i="5" s="1"/>
  <c r="L54" i="5"/>
  <c r="N54" i="5"/>
  <c r="O64" i="5"/>
  <c r="K54" i="5"/>
  <c r="O54" i="5" s="1"/>
  <c r="O66" i="5"/>
  <c r="F30" i="5"/>
  <c r="C54" i="5"/>
  <c r="D54" i="5"/>
  <c r="E54" i="5"/>
  <c r="B54" i="5"/>
  <c r="D60" i="7" l="1"/>
  <c r="BB58" i="7"/>
  <c r="X54" i="5"/>
  <c r="AT58" i="7"/>
  <c r="Z64" i="5"/>
  <c r="AA64" i="5" s="1"/>
  <c r="AD58" i="7"/>
  <c r="AZ65" i="5"/>
  <c r="G65" i="5"/>
  <c r="E66" i="5"/>
  <c r="AP54" i="5"/>
  <c r="F68" i="5"/>
  <c r="G64" i="5"/>
  <c r="H64" i="5" s="1"/>
  <c r="I64" i="5" s="1"/>
  <c r="F54" i="5"/>
  <c r="F58" i="7"/>
  <c r="AD59" i="7"/>
  <c r="AE58" i="7" s="1"/>
  <c r="AF58" i="7" s="1"/>
  <c r="F59" i="7"/>
  <c r="G58" i="7" s="1"/>
  <c r="H58" i="7" s="1"/>
  <c r="AL59" i="7"/>
  <c r="U54" i="7"/>
  <c r="E54" i="7"/>
  <c r="AS54" i="7"/>
  <c r="V59" i="7"/>
  <c r="W58" i="7" s="1"/>
  <c r="X58" i="7" s="1"/>
  <c r="AB60" i="7"/>
  <c r="AT59" i="7"/>
  <c r="AM58" i="7"/>
  <c r="AN58" i="7" s="1"/>
  <c r="AK54" i="7"/>
  <c r="AU58" i="7"/>
  <c r="AV58" i="7" s="1"/>
  <c r="BB59" i="7"/>
  <c r="BC58" i="7" s="1"/>
  <c r="BD58" i="7" s="1"/>
  <c r="T60" i="7"/>
  <c r="AZ60" i="7"/>
  <c r="N59" i="7"/>
  <c r="O58" i="7" s="1"/>
  <c r="P58" i="7" s="1"/>
  <c r="M54" i="7"/>
  <c r="AC54" i="7"/>
  <c r="L60" i="7"/>
  <c r="BA54" i="7"/>
  <c r="BG66" i="5"/>
  <c r="BI64" i="5"/>
  <c r="BJ64" i="5" s="1"/>
  <c r="BK64" i="5" s="1"/>
  <c r="BH54" i="5"/>
  <c r="AX66" i="5"/>
  <c r="AZ64" i="5"/>
  <c r="BA64" i="5" s="1"/>
  <c r="BB64" i="5" s="1"/>
  <c r="AO66" i="5"/>
  <c r="AQ64" i="5"/>
  <c r="AR64" i="5" s="1"/>
  <c r="AS64" i="5" s="1"/>
  <c r="AH65" i="5"/>
  <c r="AF66" i="5"/>
  <c r="AH64" i="5"/>
  <c r="AI64" i="5" s="1"/>
  <c r="AJ64" i="5" s="1"/>
  <c r="AG54" i="5"/>
  <c r="W66" i="5"/>
  <c r="N66" i="5"/>
  <c r="P64" i="5"/>
  <c r="Q64" i="5" s="1"/>
  <c r="R64" i="5" s="1"/>
  <c r="I407" i="1" l="1"/>
  <c r="I349" i="1"/>
  <c r="I291" i="1"/>
  <c r="I233" i="1"/>
  <c r="I175" i="1"/>
  <c r="I117" i="1"/>
  <c r="I59" i="1"/>
  <c r="I406" i="1"/>
  <c r="I348" i="1"/>
  <c r="I290" i="1"/>
  <c r="I232" i="1"/>
  <c r="I174" i="1"/>
  <c r="I116" i="1"/>
  <c r="I58" i="1"/>
  <c r="I405" i="1"/>
  <c r="I347" i="1"/>
  <c r="I289" i="1"/>
  <c r="I231" i="1"/>
  <c r="I173" i="1"/>
  <c r="I115" i="1"/>
  <c r="I57" i="1"/>
  <c r="I404" i="1"/>
  <c r="I346" i="1"/>
  <c r="I288" i="1"/>
  <c r="I230" i="1"/>
  <c r="I172" i="1"/>
  <c r="I114" i="1"/>
  <c r="I56" i="1"/>
  <c r="I403" i="1"/>
  <c r="I345" i="1"/>
  <c r="I287" i="1"/>
  <c r="I229" i="1"/>
  <c r="I171" i="1"/>
  <c r="I113" i="1"/>
  <c r="I55" i="1"/>
  <c r="I402" i="1"/>
  <c r="I344" i="1"/>
  <c r="I286" i="1"/>
  <c r="I228" i="1"/>
  <c r="I170" i="1"/>
  <c r="I112" i="1"/>
  <c r="I54" i="1"/>
  <c r="I401" i="1"/>
  <c r="I343" i="1"/>
  <c r="I285" i="1"/>
  <c r="I227" i="1"/>
  <c r="I169" i="1"/>
  <c r="I111" i="1"/>
  <c r="I53" i="1"/>
  <c r="I400" i="1"/>
  <c r="I342" i="1"/>
  <c r="I284" i="1"/>
  <c r="I226" i="1"/>
  <c r="I168" i="1"/>
  <c r="I110" i="1"/>
  <c r="I52" i="1"/>
  <c r="I399" i="1"/>
  <c r="I341" i="1"/>
  <c r="I283" i="1"/>
  <c r="I225" i="1"/>
  <c r="I167" i="1"/>
  <c r="I109" i="1"/>
  <c r="I51" i="1"/>
  <c r="I398" i="1"/>
  <c r="I340" i="1"/>
  <c r="I282" i="1"/>
  <c r="I224" i="1"/>
  <c r="I166" i="1"/>
  <c r="I108" i="1"/>
  <c r="I50" i="1"/>
  <c r="I397" i="1"/>
  <c r="I339" i="1"/>
  <c r="I281" i="1"/>
  <c r="I223" i="1"/>
  <c r="I165" i="1"/>
  <c r="I107" i="1"/>
  <c r="I49" i="1"/>
  <c r="I396" i="1"/>
  <c r="I338" i="1"/>
  <c r="I280" i="1"/>
  <c r="I222" i="1"/>
  <c r="I164" i="1"/>
  <c r="I106" i="1"/>
  <c r="I48" i="1"/>
  <c r="I395" i="1"/>
  <c r="I337" i="1"/>
  <c r="I279" i="1"/>
  <c r="I221" i="1"/>
  <c r="I163" i="1"/>
  <c r="I105" i="1"/>
  <c r="I47" i="1"/>
  <c r="I394" i="1"/>
  <c r="I336" i="1"/>
  <c r="I278" i="1"/>
  <c r="I220" i="1"/>
  <c r="I162" i="1"/>
  <c r="I104" i="1"/>
  <c r="I46" i="1"/>
  <c r="I393" i="1"/>
  <c r="I335" i="1"/>
  <c r="I277" i="1"/>
  <c r="I219" i="1"/>
  <c r="I161" i="1"/>
  <c r="I103" i="1"/>
  <c r="I45" i="1"/>
  <c r="I392" i="1"/>
  <c r="I334" i="1"/>
  <c r="I276" i="1"/>
  <c r="I218" i="1"/>
  <c r="I160" i="1"/>
  <c r="I102" i="1"/>
  <c r="I44" i="1"/>
  <c r="I391" i="1"/>
  <c r="I333" i="1"/>
  <c r="I275" i="1"/>
  <c r="I217" i="1"/>
  <c r="I159" i="1"/>
  <c r="I101" i="1"/>
  <c r="I43" i="1"/>
  <c r="I390" i="1"/>
  <c r="I332" i="1"/>
  <c r="I274" i="1"/>
  <c r="I216" i="1"/>
  <c r="I158" i="1"/>
  <c r="I100" i="1"/>
  <c r="I42" i="1"/>
  <c r="I389" i="1"/>
  <c r="I331" i="1"/>
  <c r="I273" i="1"/>
  <c r="I215" i="1"/>
  <c r="I157" i="1"/>
  <c r="I99" i="1"/>
  <c r="I41" i="1"/>
  <c r="I388" i="1"/>
  <c r="I330" i="1"/>
  <c r="I272" i="1"/>
  <c r="I214" i="1"/>
  <c r="I156" i="1"/>
  <c r="I98" i="1"/>
  <c r="I40" i="1"/>
  <c r="I387" i="1"/>
  <c r="I329" i="1"/>
  <c r="I271" i="1"/>
  <c r="I213" i="1"/>
  <c r="I155" i="1"/>
  <c r="I97" i="1"/>
  <c r="I39" i="1"/>
  <c r="I386" i="1"/>
  <c r="I328" i="1"/>
  <c r="I270" i="1"/>
  <c r="I212" i="1"/>
  <c r="I154" i="1"/>
  <c r="I96" i="1"/>
  <c r="I38" i="1"/>
  <c r="I385" i="1"/>
  <c r="I327" i="1"/>
  <c r="I269" i="1"/>
  <c r="I211" i="1"/>
  <c r="I153" i="1"/>
  <c r="I95" i="1"/>
  <c r="I37" i="1"/>
  <c r="I384" i="1"/>
  <c r="I326" i="1"/>
  <c r="I268" i="1"/>
  <c r="I210" i="1"/>
  <c r="I152" i="1"/>
  <c r="I94" i="1"/>
  <c r="I36" i="1"/>
  <c r="I383" i="1"/>
  <c r="I325" i="1"/>
  <c r="I267" i="1"/>
  <c r="I209" i="1"/>
  <c r="I151" i="1"/>
  <c r="I93" i="1"/>
  <c r="I35" i="1"/>
  <c r="I382" i="1"/>
  <c r="I324" i="1"/>
  <c r="I266" i="1"/>
  <c r="I208" i="1"/>
  <c r="I150" i="1"/>
  <c r="I92" i="1"/>
  <c r="I34" i="1"/>
  <c r="I381" i="1"/>
  <c r="I323" i="1"/>
  <c r="I265" i="1"/>
  <c r="I207" i="1"/>
  <c r="I149" i="1"/>
  <c r="I91" i="1"/>
  <c r="I33" i="1"/>
  <c r="I380" i="1"/>
  <c r="I322" i="1"/>
  <c r="I264" i="1"/>
  <c r="I206" i="1"/>
  <c r="I148" i="1"/>
  <c r="I90" i="1"/>
  <c r="I32" i="1"/>
  <c r="I379" i="1"/>
  <c r="I321" i="1"/>
  <c r="I263" i="1"/>
  <c r="I205" i="1"/>
  <c r="I147" i="1"/>
  <c r="I89" i="1"/>
  <c r="I31" i="1"/>
  <c r="I378" i="1"/>
  <c r="I320" i="1"/>
  <c r="I262" i="1"/>
  <c r="I204" i="1"/>
  <c r="I146" i="1"/>
  <c r="I88" i="1"/>
  <c r="I30" i="1"/>
  <c r="I377" i="1"/>
  <c r="I319" i="1"/>
  <c r="I261" i="1"/>
  <c r="I203" i="1"/>
  <c r="I145" i="1"/>
  <c r="I87" i="1"/>
  <c r="I29" i="1"/>
  <c r="I376" i="1"/>
  <c r="I318" i="1"/>
  <c r="I260" i="1"/>
  <c r="I202" i="1"/>
  <c r="I144" i="1"/>
  <c r="I86" i="1"/>
  <c r="I28" i="1"/>
  <c r="I375" i="1"/>
  <c r="I317" i="1"/>
  <c r="I259" i="1"/>
  <c r="I201" i="1"/>
  <c r="I143" i="1"/>
  <c r="I85" i="1"/>
  <c r="I27" i="1"/>
  <c r="I374" i="1"/>
  <c r="I316" i="1"/>
  <c r="I258" i="1"/>
  <c r="I200" i="1"/>
  <c r="I142" i="1"/>
  <c r="I84" i="1"/>
  <c r="I26" i="1"/>
  <c r="I373" i="1"/>
  <c r="I315" i="1"/>
  <c r="I257" i="1"/>
  <c r="I199" i="1"/>
  <c r="I141" i="1"/>
  <c r="I83" i="1"/>
  <c r="I25" i="1"/>
  <c r="I372" i="1"/>
  <c r="I314" i="1"/>
  <c r="I256" i="1"/>
  <c r="I198" i="1"/>
  <c r="I140" i="1"/>
  <c r="I82" i="1"/>
  <c r="I24" i="1"/>
  <c r="I371" i="1"/>
  <c r="I313" i="1"/>
  <c r="I255" i="1"/>
  <c r="I197" i="1"/>
  <c r="I139" i="1"/>
  <c r="I81" i="1"/>
  <c r="I23" i="1"/>
  <c r="I370" i="1"/>
  <c r="I312" i="1"/>
  <c r="I254" i="1"/>
  <c r="I196" i="1"/>
  <c r="I138" i="1"/>
  <c r="I80" i="1"/>
  <c r="I22" i="1"/>
  <c r="I369" i="1"/>
  <c r="I311" i="1"/>
  <c r="I253" i="1"/>
  <c r="I195" i="1"/>
  <c r="I137" i="1"/>
  <c r="I79" i="1"/>
  <c r="I21" i="1"/>
  <c r="I368" i="1"/>
  <c r="I310" i="1"/>
  <c r="I252" i="1"/>
  <c r="I194" i="1"/>
  <c r="I136" i="1"/>
  <c r="I78" i="1"/>
  <c r="I20" i="1"/>
  <c r="I367" i="1"/>
  <c r="I309" i="1"/>
  <c r="I251" i="1"/>
  <c r="I193" i="1"/>
  <c r="I135" i="1"/>
  <c r="I77" i="1"/>
  <c r="I19" i="1"/>
  <c r="I366" i="1"/>
  <c r="I308" i="1"/>
  <c r="I250" i="1"/>
  <c r="I192" i="1"/>
  <c r="I134" i="1"/>
  <c r="I76" i="1"/>
  <c r="I18" i="1"/>
  <c r="I365" i="1"/>
  <c r="I307" i="1"/>
  <c r="I249" i="1"/>
  <c r="I191" i="1"/>
  <c r="I133" i="1"/>
  <c r="I75" i="1"/>
  <c r="I17" i="1"/>
  <c r="I364" i="1"/>
  <c r="I306" i="1"/>
  <c r="I248" i="1"/>
  <c r="I190" i="1"/>
  <c r="I132" i="1"/>
  <c r="I74" i="1"/>
  <c r="I16" i="1"/>
  <c r="I363" i="1"/>
  <c r="I305" i="1"/>
  <c r="I247" i="1"/>
  <c r="I189" i="1"/>
  <c r="I131" i="1"/>
  <c r="I73" i="1"/>
  <c r="I15" i="1"/>
  <c r="I362" i="1"/>
  <c r="I304" i="1"/>
  <c r="I246" i="1"/>
  <c r="I188" i="1"/>
  <c r="I130" i="1"/>
  <c r="I72" i="1"/>
  <c r="I14" i="1"/>
  <c r="I361" i="1"/>
  <c r="I303" i="1"/>
  <c r="I245" i="1"/>
  <c r="I187" i="1"/>
  <c r="I129" i="1"/>
  <c r="I71" i="1"/>
  <c r="I13" i="1"/>
  <c r="I360" i="1"/>
  <c r="I302" i="1"/>
  <c r="I244" i="1"/>
  <c r="I186" i="1"/>
  <c r="I128" i="1"/>
  <c r="I70" i="1"/>
  <c r="I12" i="1"/>
  <c r="I359" i="1"/>
  <c r="I301" i="1"/>
  <c r="I243" i="1"/>
  <c r="I185" i="1"/>
  <c r="I127" i="1"/>
  <c r="I69" i="1"/>
  <c r="I11" i="1"/>
  <c r="I358" i="1"/>
  <c r="I300" i="1"/>
  <c r="I242" i="1"/>
  <c r="I184" i="1"/>
  <c r="I126" i="1"/>
  <c r="I68" i="1"/>
  <c r="I10" i="1"/>
  <c r="I357" i="1"/>
  <c r="I299" i="1"/>
  <c r="I241" i="1"/>
  <c r="I183" i="1"/>
  <c r="I125" i="1"/>
  <c r="I67" i="1"/>
  <c r="I9" i="1"/>
  <c r="I356" i="1"/>
  <c r="I298" i="1"/>
  <c r="I240" i="1"/>
  <c r="I182" i="1"/>
  <c r="I124" i="1"/>
  <c r="I66" i="1"/>
  <c r="I8" i="1"/>
  <c r="I355" i="1"/>
  <c r="I297" i="1"/>
  <c r="I239" i="1"/>
  <c r="I181" i="1"/>
  <c r="I123" i="1"/>
  <c r="I65" i="1"/>
  <c r="I7" i="1"/>
  <c r="I354" i="1"/>
  <c r="I296" i="1"/>
  <c r="I238" i="1"/>
  <c r="I180" i="1"/>
  <c r="I122" i="1"/>
  <c r="I64" i="1"/>
  <c r="I6" i="1"/>
  <c r="I353" i="1"/>
  <c r="I295" i="1"/>
  <c r="I237" i="1"/>
  <c r="I179" i="1"/>
  <c r="I121" i="1"/>
  <c r="I63" i="1"/>
  <c r="I5" i="1"/>
  <c r="I352" i="1"/>
  <c r="I294" i="1"/>
  <c r="I236" i="1"/>
  <c r="I178" i="1"/>
  <c r="I120" i="1"/>
  <c r="I62" i="1"/>
  <c r="I4" i="1"/>
  <c r="I351" i="1"/>
  <c r="I293" i="1"/>
  <c r="I235" i="1"/>
  <c r="I177" i="1"/>
  <c r="I119" i="1"/>
  <c r="I61" i="1"/>
  <c r="I3" i="1"/>
  <c r="I350" i="1"/>
  <c r="I292" i="1"/>
  <c r="I234" i="1"/>
  <c r="I176" i="1"/>
  <c r="I118" i="1"/>
  <c r="I60" i="1"/>
  <c r="I2" i="1"/>
</calcChain>
</file>

<file path=xl/sharedStrings.xml><?xml version="1.0" encoding="utf-8"?>
<sst xmlns="http://schemas.openxmlformats.org/spreadsheetml/2006/main" count="2956" uniqueCount="517">
  <si>
    <t>Indicator</t>
  </si>
  <si>
    <t>Group</t>
  </si>
  <si>
    <t>State</t>
  </si>
  <si>
    <t>Subgroup</t>
  </si>
  <si>
    <t>Phase</t>
  </si>
  <si>
    <t>Time Period</t>
  </si>
  <si>
    <t>Time Period Label</t>
  </si>
  <si>
    <t>Time Period Start Date</t>
  </si>
  <si>
    <t>Time Period End Date</t>
  </si>
  <si>
    <t>Value</t>
  </si>
  <si>
    <t>Low CI</t>
  </si>
  <si>
    <t>High CI</t>
  </si>
  <si>
    <t>Confidence Interval</t>
  </si>
  <si>
    <t>Quartile Range</t>
  </si>
  <si>
    <t>United States</t>
  </si>
  <si>
    <t>Apr 23 - May 5, 2020</t>
  </si>
  <si>
    <t>By Age</t>
  </si>
  <si>
    <t>18 - 29 years</t>
  </si>
  <si>
    <t>30 - 39 years</t>
  </si>
  <si>
    <t>40 - 49 years</t>
  </si>
  <si>
    <t>50 - 59 years</t>
  </si>
  <si>
    <t>60 - 69 years</t>
  </si>
  <si>
    <t>70 - 79 years</t>
  </si>
  <si>
    <t>80 years and above</t>
  </si>
  <si>
    <t>Symptoms of Anxiety Disorder</t>
  </si>
  <si>
    <t>38.1 - 42.4</t>
  </si>
  <si>
    <t>32.6 - 36.1</t>
  </si>
  <si>
    <t>32.1 - 36.2</t>
  </si>
  <si>
    <t>29.0 - 33.1</t>
  </si>
  <si>
    <t>23.6 - 26.3</t>
  </si>
  <si>
    <t>14.8 - 18.1</t>
  </si>
  <si>
    <t>11.5 - 18.2</t>
  </si>
  <si>
    <t>37.2 - 40.7</t>
  </si>
  <si>
    <t>May 7 - May 12, 2020</t>
  </si>
  <si>
    <t>38.3 - 45.7</t>
  </si>
  <si>
    <t>29.3 - 34.6</t>
  </si>
  <si>
    <t>29.0 - 33.7</t>
  </si>
  <si>
    <t>19.8 - 24.3</t>
  </si>
  <si>
    <t>14.5 - 18.5</t>
  </si>
  <si>
    <t>8.2 - 14.3</t>
  </si>
  <si>
    <t>May 14 - May 19, 2020</t>
  </si>
  <si>
    <t>36.2 - 41.1</t>
  </si>
  <si>
    <t>30.3 - 34.1</t>
  </si>
  <si>
    <t>28.9 - 32.5</t>
  </si>
  <si>
    <t>26.6 - 30.3</t>
  </si>
  <si>
    <t>20.7 - 24.0</t>
  </si>
  <si>
    <t>12.0 - 15.0</t>
  </si>
  <si>
    <t>8.8 - 15.3</t>
  </si>
  <si>
    <t>28.7 - 31.1</t>
  </si>
  <si>
    <t>May 21 - May 26, 2020</t>
  </si>
  <si>
    <t>22.8 - 25.7</t>
  </si>
  <si>
    <t>36.8 - 41.3</t>
  </si>
  <si>
    <t>33.7 - 36.8</t>
  </si>
  <si>
    <t>29.8 - 33.1</t>
  </si>
  <si>
    <t>27.8 - 31.0</t>
  </si>
  <si>
    <t>20.7 - 23.8</t>
  </si>
  <si>
    <t>13.1 - 17.0</t>
  </si>
  <si>
    <t>10.9 - 25.1</t>
  </si>
  <si>
    <t>May 28 - June 2, 2020</t>
  </si>
  <si>
    <t>40.5 - 43.9</t>
  </si>
  <si>
    <t>34.5 - 37.2</t>
  </si>
  <si>
    <t>30.6 - 33.6</t>
  </si>
  <si>
    <t>27.8 - 30.9</t>
  </si>
  <si>
    <t>21.6 - 24.4</t>
  </si>
  <si>
    <t>15.9 - 20.7</t>
  </si>
  <si>
    <t>9.6 - 17.8</t>
  </si>
  <si>
    <t>25.6 - 28.5</t>
  </si>
  <si>
    <t>June 4 - June 9, 2020</t>
  </si>
  <si>
    <t>39.2 - 44.4</t>
  </si>
  <si>
    <t>35.0 - 38.6</t>
  </si>
  <si>
    <t>33.0 - 36.9</t>
  </si>
  <si>
    <t>29.9 - 33.6</t>
  </si>
  <si>
    <t>20.4 - 24.3</t>
  </si>
  <si>
    <t>13.6 - 17.5</t>
  </si>
  <si>
    <t>9.4 - 19.1</t>
  </si>
  <si>
    <t>34.0 - 38.1</t>
  </si>
  <si>
    <t>30.4 - 33.5</t>
  </si>
  <si>
    <t>June 11 - June 16, 2020</t>
  </si>
  <si>
    <t>18.1 - 21.2</t>
  </si>
  <si>
    <t>40.1 - 45.7</t>
  </si>
  <si>
    <t>34.2 - 37.5</t>
  </si>
  <si>
    <t>32.9 - 36.8</t>
  </si>
  <si>
    <t>29.7 - 33.7</t>
  </si>
  <si>
    <t>21.9 - 25.3</t>
  </si>
  <si>
    <t>15.7 - 20.5</t>
  </si>
  <si>
    <t>11.3 - 18.5</t>
  </si>
  <si>
    <t>26.0 - 29.4</t>
  </si>
  <si>
    <t>June 18 - June 23, 2020</t>
  </si>
  <si>
    <t>40.4 - 45.2</t>
  </si>
  <si>
    <t>34.4 - 37.5</t>
  </si>
  <si>
    <t>32.4 - 35.7</t>
  </si>
  <si>
    <t>30.4 - 34.4</t>
  </si>
  <si>
    <t>21.3 - 24.9</t>
  </si>
  <si>
    <t>13.1 - 16.8</t>
  </si>
  <si>
    <t>7.9 - 15.8</t>
  </si>
  <si>
    <t>June 25 - June 30, 2020</t>
  </si>
  <si>
    <t>40.5 - 44.4</t>
  </si>
  <si>
    <t>37.5 - 40.4</t>
  </si>
  <si>
    <t>33.7 - 37.2</t>
  </si>
  <si>
    <t>32.2 - 35.5</t>
  </si>
  <si>
    <t>23.5 - 26.6</t>
  </si>
  <si>
    <t>17.0 - 20.4</t>
  </si>
  <si>
    <t>11.6 - 21.7</t>
  </si>
  <si>
    <t>July 2 - July 7, 2020</t>
  </si>
  <si>
    <t>41.8 - 47.1</t>
  </si>
  <si>
    <t>39.3 - 42.0</t>
  </si>
  <si>
    <t>34.6 - 37.7</t>
  </si>
  <si>
    <t>31.8 - 35.1</t>
  </si>
  <si>
    <t>24.9 - 28.1</t>
  </si>
  <si>
    <t>16.4 - 20.4</t>
  </si>
  <si>
    <t>15.0 - 24.2</t>
  </si>
  <si>
    <t>29.3 - 32.3</t>
  </si>
  <si>
    <t>July 9 - July 14, 2020</t>
  </si>
  <si>
    <t>45.3 - 50.1</t>
  </si>
  <si>
    <t>41.2 - 44.6</t>
  </si>
  <si>
    <t>35.9 - 39.5</t>
  </si>
  <si>
    <t>32.6 - 36.8</t>
  </si>
  <si>
    <t>25.9 - 29.7</t>
  </si>
  <si>
    <t>15.8 - 20.0</t>
  </si>
  <si>
    <t>11.9 - 20.0</t>
  </si>
  <si>
    <t>36.2 - 42.4</t>
  </si>
  <si>
    <t>July 16 - July 21, 2020</t>
  </si>
  <si>
    <t>29.5 - 32.6</t>
  </si>
  <si>
    <t>26.8 - 30.2</t>
  </si>
  <si>
    <t>44.3 - 48.8</t>
  </si>
  <si>
    <t>40.9 - 44.8</t>
  </si>
  <si>
    <t>37.8 - 42.0</t>
  </si>
  <si>
    <t>25.5 - 29.2</t>
  </si>
  <si>
    <t>17.4 - 21.7</t>
  </si>
  <si>
    <t>10.6 - 16.7</t>
  </si>
  <si>
    <t>Aug 19 - Aug 31, 2020</t>
  </si>
  <si>
    <t>39.4 - 42.6</t>
  </si>
  <si>
    <t>36.2 - 39.2</t>
  </si>
  <si>
    <t>31.8 - 34.4</t>
  </si>
  <si>
    <t>29.9 - 32.3</t>
  </si>
  <si>
    <t>24.0 - 26.5</t>
  </si>
  <si>
    <t>16.9 - 19.6</t>
  </si>
  <si>
    <t>12.0 - 17.5</t>
  </si>
  <si>
    <t>Sep 2 - Sep 14, 2020</t>
  </si>
  <si>
    <t>38.6 - 42.5</t>
  </si>
  <si>
    <t>36.8 - 39.0</t>
  </si>
  <si>
    <t>32.4 - 35.0</t>
  </si>
  <si>
    <t>23.9 - 25.9</t>
  </si>
  <si>
    <t>17.5 - 20.9</t>
  </si>
  <si>
    <t>13.8 - 22.1</t>
  </si>
  <si>
    <t>Sep 16 - Sep 28, 2020</t>
  </si>
  <si>
    <t>23.7 - 26.5</t>
  </si>
  <si>
    <t>40.4 - 44.5</t>
  </si>
  <si>
    <t>37.5 - 40.8</t>
  </si>
  <si>
    <t>33.5 - 36.2</t>
  </si>
  <si>
    <t>30.0 - 32.7</t>
  </si>
  <si>
    <t>25.2 - 27.8</t>
  </si>
  <si>
    <t>17.4 - 21.1</t>
  </si>
  <si>
    <t>12.4 - 18.6</t>
  </si>
  <si>
    <t>Sep 30 - Oct 12, 2020</t>
  </si>
  <si>
    <t>42.3 - 47.0</t>
  </si>
  <si>
    <t>36.7 - 39.6</t>
  </si>
  <si>
    <t>33.9 - 36.7</t>
  </si>
  <si>
    <t>29.8 - 32.4</t>
  </si>
  <si>
    <t>23.5 - 26.1</t>
  </si>
  <si>
    <t>16.5 - 19.7</t>
  </si>
  <si>
    <t>12.2 - 18.2</t>
  </si>
  <si>
    <t>Oct 14 - Oct 26, 2020</t>
  </si>
  <si>
    <t>26.0 - 28.7</t>
  </si>
  <si>
    <t>41.8 - 46.3</t>
  </si>
  <si>
    <t>38.8 - 42.0</t>
  </si>
  <si>
    <t>33.4 - 36.8</t>
  </si>
  <si>
    <t>29.0 - 31.8</t>
  </si>
  <si>
    <t>16.6 - 19.8</t>
  </si>
  <si>
    <t>12.8 - 22.3</t>
  </si>
  <si>
    <t>3 (Oct 28 - Dec 21)</t>
  </si>
  <si>
    <t>Oct 28 - Nov 9, 2020</t>
  </si>
  <si>
    <t>48.8 - 54.6</t>
  </si>
  <si>
    <t>41.0 - 45.3</t>
  </si>
  <si>
    <t>26.9 - 30.4</t>
  </si>
  <si>
    <t>19.5 - 23.3</t>
  </si>
  <si>
    <t>11.7 - 19.7</t>
  </si>
  <si>
    <t>Nov 11 - Nov 23, 2020</t>
  </si>
  <si>
    <t>46.0 - 51.4</t>
  </si>
  <si>
    <t>41.1 - 45.5</t>
  </si>
  <si>
    <t>39.3 - 42.8</t>
  </si>
  <si>
    <t>33.9 - 36.8</t>
  </si>
  <si>
    <t>28.5 - 32.0</t>
  </si>
  <si>
    <t>21.9 - 26.5</t>
  </si>
  <si>
    <t>13.7 - 22.8</t>
  </si>
  <si>
    <t>32.4 - 36.0</t>
  </si>
  <si>
    <t>Nov 25 - Dec 7, 2020</t>
  </si>
  <si>
    <t>46.6 - 51.4</t>
  </si>
  <si>
    <t>41.1 - 44.2</t>
  </si>
  <si>
    <t>38.8 - 42.5</t>
  </si>
  <si>
    <t>33.6 - 36.6</t>
  </si>
  <si>
    <t>25.8 - 28.9</t>
  </si>
  <si>
    <t>18.7 - 23.8</t>
  </si>
  <si>
    <t>12.3 - 20.5</t>
  </si>
  <si>
    <t>Dec 9 - Dec 21, 2020</t>
  </si>
  <si>
    <t>45.6 - 50.6</t>
  </si>
  <si>
    <t>42.4 - 46.3</t>
  </si>
  <si>
    <t>38.3 - 41.8</t>
  </si>
  <si>
    <t>34.6 - 37.8</t>
  </si>
  <si>
    <t>27.1 - 30.2</t>
  </si>
  <si>
    <t>19.9 - 23.1</t>
  </si>
  <si>
    <t>16.9 - 28.9</t>
  </si>
  <si>
    <t>3 (Jan 6 - Mar 29)</t>
  </si>
  <si>
    <t>Jan 6 - Jan 18, 2021</t>
  </si>
  <si>
    <t>43.5 - 49.1</t>
  </si>
  <si>
    <t>38.1 - 42.0</t>
  </si>
  <si>
    <t>38.0 - 42.0</t>
  </si>
  <si>
    <t>34.4 - 37.6</t>
  </si>
  <si>
    <t>28.2 - 31.0</t>
  </si>
  <si>
    <t>20.5 - 24.1</t>
  </si>
  <si>
    <t>16.9 - 24.1</t>
  </si>
  <si>
    <t>Jan 20 - Feb 1, 2021</t>
  </si>
  <si>
    <t>45.8 - 51.3</t>
  </si>
  <si>
    <t>40.7 - 43.7</t>
  </si>
  <si>
    <t>34.3 - 38.8</t>
  </si>
  <si>
    <t>35.1 - 37.6</t>
  </si>
  <si>
    <t>28.0 - 31.2</t>
  </si>
  <si>
    <t>20.9 - 24.1</t>
  </si>
  <si>
    <t>15.0 - 20.2</t>
  </si>
  <si>
    <t>Feb 3 - Feb 15, 2021</t>
  </si>
  <si>
    <t>44.4 - 50.5</t>
  </si>
  <si>
    <t>37.8 - 41.5</t>
  </si>
  <si>
    <t>34.0 - 37.1</t>
  </si>
  <si>
    <t>30.0 - 33.3</t>
  </si>
  <si>
    <t>26.4 - 28.9</t>
  </si>
  <si>
    <t>17.8 - 20.9</t>
  </si>
  <si>
    <t>15.5 - 22.9</t>
  </si>
  <si>
    <t>Feb 17 - Mar 1, 2021</t>
  </si>
  <si>
    <t>44.7 - 50.0</t>
  </si>
  <si>
    <t>34.0 - 37.2</t>
  </si>
  <si>
    <t>30.6 - 34.0</t>
  </si>
  <si>
    <t>24.4 - 27.3</t>
  </si>
  <si>
    <t>14.7 - 21.8</t>
  </si>
  <si>
    <t>29.0 - 31.9</t>
  </si>
  <si>
    <t>Mar 3 - Mar 15, 2021</t>
  </si>
  <si>
    <t>40.9 - 46.5</t>
  </si>
  <si>
    <t>36.6 - 40.3</t>
  </si>
  <si>
    <t>31.7 - 34.7</t>
  </si>
  <si>
    <t>22.0 - 24.5</t>
  </si>
  <si>
    <t>15.4 - 19.0</t>
  </si>
  <si>
    <t>14.3 - 26.1</t>
  </si>
  <si>
    <t>28.8 - 32.1</t>
  </si>
  <si>
    <t>33.2 - 36.1</t>
  </si>
  <si>
    <t>Mar 17 - Mar 29, 2021</t>
  </si>
  <si>
    <t>40.0 - 45.5</t>
  </si>
  <si>
    <t>34.5 - 39.1</t>
  </si>
  <si>
    <t>31.5 - 35.7</t>
  </si>
  <si>
    <t>21.4 - 23.9</t>
  </si>
  <si>
    <t>14.8 - 17.9</t>
  </si>
  <si>
    <t>14.2 - 22.1</t>
  </si>
  <si>
    <t>Apr 14 - Apr 26, 2021</t>
  </si>
  <si>
    <t>24.0 - 26.4</t>
  </si>
  <si>
    <t>41.7 - 48.3</t>
  </si>
  <si>
    <t>31.4 - 35.5</t>
  </si>
  <si>
    <t>22.8 - 25.9</t>
  </si>
  <si>
    <t>17.3 - 20.0</t>
  </si>
  <si>
    <t>12.7 - 16.2</t>
  </si>
  <si>
    <t>8.9 - 18.4</t>
  </si>
  <si>
    <t>Apr 28 - May 10, 2021</t>
  </si>
  <si>
    <t>40.6 - 45.4</t>
  </si>
  <si>
    <t>26.3 - 29.1</t>
  </si>
  <si>
    <t>24.0 - 27.1</t>
  </si>
  <si>
    <t>17.4 - 20.1</t>
  </si>
  <si>
    <t>11.3 - 14.8</t>
  </si>
  <si>
    <t>11.3 - 21.7</t>
  </si>
  <si>
    <t>24.4 - 27.5</t>
  </si>
  <si>
    <t>May 12 - May 24, 2021</t>
  </si>
  <si>
    <t>36.9 - 42.2</t>
  </si>
  <si>
    <t>30.9 - 34.7</t>
  </si>
  <si>
    <t>26.0 - 29.3</t>
  </si>
  <si>
    <t>16.7 - 20.2</t>
  </si>
  <si>
    <t>10.7 - 13.6</t>
  </si>
  <si>
    <t>8.2 - 16.4</t>
  </si>
  <si>
    <t>30.7 - 34.0</t>
  </si>
  <si>
    <t>May 26 - Jun 7, 2021</t>
  </si>
  <si>
    <t>35.3 - 40.9</t>
  </si>
  <si>
    <t>29.5 - 33.4</t>
  </si>
  <si>
    <t>27.2 - 30.2</t>
  </si>
  <si>
    <t>23.2 - 25.9</t>
  </si>
  <si>
    <t>16.3 - 18.8</t>
  </si>
  <si>
    <t>11.2 - 14.4</t>
  </si>
  <si>
    <t>8.3 - 14.3</t>
  </si>
  <si>
    <t>Jun 9 - Jun 21, 2021</t>
  </si>
  <si>
    <t>36.0 - 41.3</t>
  </si>
  <si>
    <t>30.5 - 34.2</t>
  </si>
  <si>
    <t>27.7 - 31.7</t>
  </si>
  <si>
    <t>23.4 - 26.5</t>
  </si>
  <si>
    <t>17.6 - 20.3</t>
  </si>
  <si>
    <t>11.6 - 14.8</t>
  </si>
  <si>
    <t>5.6 - 9.9</t>
  </si>
  <si>
    <t>Jun 23 - Jul 5, 2021</t>
  </si>
  <si>
    <t>28.7 - 31.8</t>
  </si>
  <si>
    <t>21.6 - 24.3</t>
  </si>
  <si>
    <t>15.7 - 17.8</t>
  </si>
  <si>
    <t>10.0 - 12.9</t>
  </si>
  <si>
    <t>8.1 - 15.0</t>
  </si>
  <si>
    <t>Jul 21 - Aug 2, 2021</t>
  </si>
  <si>
    <t>42.0 - 47.5</t>
  </si>
  <si>
    <t>32.1 - 36.0</t>
  </si>
  <si>
    <t>27.4 - 31.0</t>
  </si>
  <si>
    <t>22.3 - 25.2</t>
  </si>
  <si>
    <t>16.6 - 19.5</t>
  </si>
  <si>
    <t>10.1 - 13.1</t>
  </si>
  <si>
    <t>10.5 - 17.8</t>
  </si>
  <si>
    <t>Aug 4 - Aug 16, 2021</t>
  </si>
  <si>
    <t>36.8 - 42.1</t>
  </si>
  <si>
    <t>34.7 - 38.0</t>
  </si>
  <si>
    <t>26.8 - 29.8</t>
  </si>
  <si>
    <t>23.1 - 26.3</t>
  </si>
  <si>
    <t>15.9 - 18.9</t>
  </si>
  <si>
    <t>10.7 - 13.7</t>
  </si>
  <si>
    <t>9.0 - 17.5</t>
  </si>
  <si>
    <t>Aug 18 - Aug 30, 2021</t>
  </si>
  <si>
    <t>37.3 - 42.4</t>
  </si>
  <si>
    <t>34.5 - 38.1</t>
  </si>
  <si>
    <t>25.8 - 28.4</t>
  </si>
  <si>
    <t>17.3 - 19.7</t>
  </si>
  <si>
    <t>11.9 - 15.3</t>
  </si>
  <si>
    <t>8.5 - 14.1</t>
  </si>
  <si>
    <t>Sep 1 - Sep 13, 2021</t>
  </si>
  <si>
    <t>40.8 - 46.4</t>
  </si>
  <si>
    <t>34.2 - 37.7</t>
  </si>
  <si>
    <t>30.2 - 33.6</t>
  </si>
  <si>
    <t>23.3 - 27.3</t>
  </si>
  <si>
    <t>17.7 - 20.1</t>
  </si>
  <si>
    <t>11.0 - 14.2</t>
  </si>
  <si>
    <t>9.8 - 18.7</t>
  </si>
  <si>
    <t>Sep 15 - Sep 27, 2021</t>
  </si>
  <si>
    <t>39.0 - 45.2</t>
  </si>
  <si>
    <t>33.0 - 36.6</t>
  </si>
  <si>
    <t>28.8 - 31.9</t>
  </si>
  <si>
    <t>26.0 - 29.6</t>
  </si>
  <si>
    <t>17.7 - 20.3</t>
  </si>
  <si>
    <t>10.6 - 14.2</t>
  </si>
  <si>
    <t>9.9 - 15.0</t>
  </si>
  <si>
    <t>32.7 - 35.7</t>
  </si>
  <si>
    <t>Sep 29 - Oct 11, 2021</t>
  </si>
  <si>
    <t>38.8 - 43.2</t>
  </si>
  <si>
    <t>33.1 - 36.7</t>
  </si>
  <si>
    <t>29.3 - 33.3</t>
  </si>
  <si>
    <t>24.2 - 27.4</t>
  </si>
  <si>
    <t>16.6 - 19.6</t>
  </si>
  <si>
    <t>10.5 - 14.1</t>
  </si>
  <si>
    <t>11.4 - 21.9</t>
  </si>
  <si>
    <t>Dec 1 - Dec 13, 2021</t>
  </si>
  <si>
    <t>35.5 - 39.8</t>
  </si>
  <si>
    <t>30.7 - 33.9</t>
  </si>
  <si>
    <t>24.0 - 27.7</t>
  </si>
  <si>
    <t>16.2 - 18.8</t>
  </si>
  <si>
    <t>9.8 - 13.1</t>
  </si>
  <si>
    <t>7.4 - 20.6</t>
  </si>
  <si>
    <t>31.1 - 34.6</t>
  </si>
  <si>
    <t>Dec 29, 2021 - Jan 10, 2022</t>
  </si>
  <si>
    <t>38.8 - 43.9</t>
  </si>
  <si>
    <t>33.8 - 37.2</t>
  </si>
  <si>
    <t>30.2 - 33.3</t>
  </si>
  <si>
    <t>17.9 - 20.2</t>
  </si>
  <si>
    <t>9.5 - 15.9</t>
  </si>
  <si>
    <t>Jan 26 - Feb 7, 2022</t>
  </si>
  <si>
    <t>37.2 - 41.3</t>
  </si>
  <si>
    <t>35.2 - 38.3</t>
  </si>
  <si>
    <t>27.9 - 30.8</t>
  </si>
  <si>
    <t>24.6 - 27.0</t>
  </si>
  <si>
    <t>18.2 - 20.6</t>
  </si>
  <si>
    <t>10.6 - 12.7</t>
  </si>
  <si>
    <t>7.2 - 11.7</t>
  </si>
  <si>
    <t>Mar 2 - Mar 14, 2022</t>
  </si>
  <si>
    <t>39.3 - 44.1</t>
  </si>
  <si>
    <t>32.6 - 35.7</t>
  </si>
  <si>
    <t>18.0 - 20.1</t>
  </si>
  <si>
    <t>11.5 - 14.0</t>
  </si>
  <si>
    <t>11.9 - 20.8</t>
  </si>
  <si>
    <t>Mar 30 - Apr 11, 2022</t>
  </si>
  <si>
    <t>39.0 - 44.1</t>
  </si>
  <si>
    <t>33.4 - 37.5</t>
  </si>
  <si>
    <t>27.8 - 31.8</t>
  </si>
  <si>
    <t>16.7 - 19.8</t>
  </si>
  <si>
    <t>11.4 - 14.7</t>
  </si>
  <si>
    <t>6.5 - 13.4</t>
  </si>
  <si>
    <t>27.8 - 30.8</t>
  </si>
  <si>
    <t>Apr 27 - May 9, 2022</t>
  </si>
  <si>
    <t>15.2 - 24.3</t>
  </si>
  <si>
    <t>36.0 - 42.3</t>
  </si>
  <si>
    <t>34.7 - 38.6</t>
  </si>
  <si>
    <t>23.4 - 26.9</t>
  </si>
  <si>
    <t>15.1 - 17.6</t>
  </si>
  <si>
    <t>10.6 - 14.6</t>
  </si>
  <si>
    <t>6.0 - 12.0</t>
  </si>
  <si>
    <t>Jun 1 - Jun 13, 2022</t>
  </si>
  <si>
    <t>42.0 - 47.9</t>
  </si>
  <si>
    <t>34.3 - 37.5</t>
  </si>
  <si>
    <t>28.2 - 32.4</t>
  </si>
  <si>
    <t>25.9 - 29.5</t>
  </si>
  <si>
    <t>19.6 - 22.2</t>
  </si>
  <si>
    <t>11.4 - 14.3</t>
  </si>
  <si>
    <t>11.6 - 22.3</t>
  </si>
  <si>
    <t>Jun 29 - Jul 11, 2022</t>
  </si>
  <si>
    <t>40.2 - 45.7</t>
  </si>
  <si>
    <t>34.8 - 38.9</t>
  </si>
  <si>
    <t>25.8 - 29.0</t>
  </si>
  <si>
    <t>17.2 - 20.2</t>
  </si>
  <si>
    <t>12.3 - 16.2</t>
  </si>
  <si>
    <t>10.1 - 20.9</t>
  </si>
  <si>
    <t>Jul 27 - Aug 8, 2022</t>
  </si>
  <si>
    <t>37.3 - 42.1</t>
  </si>
  <si>
    <t>33.6 - 37.9</t>
  </si>
  <si>
    <t>27.2 - 30.5</t>
  </si>
  <si>
    <t>16.2 - 19.5</t>
  </si>
  <si>
    <t>12.5 - 16.8</t>
  </si>
  <si>
    <t>7.0 - 15.2</t>
  </si>
  <si>
    <t>Sep 14 - Sep 26, 2022</t>
  </si>
  <si>
    <t>39.9 - 45.4</t>
  </si>
  <si>
    <t>35.8 - 39.6</t>
  </si>
  <si>
    <t>32.5 - 36.8</t>
  </si>
  <si>
    <t>31.7 - 35.4</t>
  </si>
  <si>
    <t>22.1 - 25.1</t>
  </si>
  <si>
    <t>12.1 - 25.2</t>
  </si>
  <si>
    <t>Oct 5 - Oct 17, 2022</t>
  </si>
  <si>
    <t>40.9 - 47.9</t>
  </si>
  <si>
    <t>33.5 - 37.5</t>
  </si>
  <si>
    <t>31.4 - 35.9</t>
  </si>
  <si>
    <t>21.7 - 25.8</t>
  </si>
  <si>
    <t>15.0 - 19.3</t>
  </si>
  <si>
    <t>Nov 2 - Nov 14, 2022</t>
  </si>
  <si>
    <t>41.8 - 46.8</t>
  </si>
  <si>
    <t>35.4 - 38.5</t>
  </si>
  <si>
    <t>28.1 - 31.4</t>
  </si>
  <si>
    <t>21.4 - 25.4</t>
  </si>
  <si>
    <t>14.3 - 18.0</t>
  </si>
  <si>
    <t>11.6 - 22.6</t>
  </si>
  <si>
    <t>Dec 9 - Dec 19, 2022</t>
  </si>
  <si>
    <t>37.1 - 42.7</t>
  </si>
  <si>
    <t>33.0 - 36.2</t>
  </si>
  <si>
    <t>30.2 - 33.2</t>
  </si>
  <si>
    <t>19.4 - 22.3</t>
  </si>
  <si>
    <t>14.9 - 18.5</t>
  </si>
  <si>
    <t>10.0 - 20.1</t>
  </si>
  <si>
    <t>Jan 4 - Jan 16, 2023</t>
  </si>
  <si>
    <t>36.7 - 41.3</t>
  </si>
  <si>
    <t>30.4 - 33.3</t>
  </si>
  <si>
    <t>28.6 - 32.0</t>
  </si>
  <si>
    <t>20.7 - 22.8</t>
  </si>
  <si>
    <t>14.0 - 17.0</t>
  </si>
  <si>
    <t>10.5 - 17.0</t>
  </si>
  <si>
    <t>Feb 1 - Feb 13, 2023</t>
  </si>
  <si>
    <t>19.0 - 21.3</t>
  </si>
  <si>
    <t>39.5 - 44.3</t>
  </si>
  <si>
    <t>24.6 - 27.5</t>
  </si>
  <si>
    <t>19.8 - 23.0</t>
  </si>
  <si>
    <t>14.0 - 16.8</t>
  </si>
  <si>
    <t>11.2 - 17.6</t>
  </si>
  <si>
    <t>Mar 1 - Mar 13, 2023</t>
  </si>
  <si>
    <t>39.2 - 44.6</t>
  </si>
  <si>
    <t>32.1 - 34.9</t>
  </si>
  <si>
    <t>28.3 - 31.8</t>
  </si>
  <si>
    <t>19.6 - 22.3</t>
  </si>
  <si>
    <t>13.2 - 16.6</t>
  </si>
  <si>
    <t>11.9 - 17.6</t>
  </si>
  <si>
    <t>Mar 29 - Apr 10, 2023</t>
  </si>
  <si>
    <t>37.8 - 43.3</t>
  </si>
  <si>
    <t>28.7 - 31.4</t>
  </si>
  <si>
    <t>25.1 - 28.3</t>
  </si>
  <si>
    <t>18.8 - 21.6</t>
  </si>
  <si>
    <t>14.7 - 18.1</t>
  </si>
  <si>
    <t>13.0 - 21.2</t>
  </si>
  <si>
    <t>Apr 26 - May 8, 2023</t>
  </si>
  <si>
    <t>38.9 - 43.7</t>
  </si>
  <si>
    <t>30.4 - 34.0</t>
  </si>
  <si>
    <t>28.6 - 32.1</t>
  </si>
  <si>
    <t>24.2 - 27.7</t>
  </si>
  <si>
    <t>18.4 - 21.2</t>
  </si>
  <si>
    <t>15.1 - 17.8</t>
  </si>
  <si>
    <t>11.3 - 17.8</t>
  </si>
  <si>
    <t>Jun 7 - Jun 19, 2023</t>
  </si>
  <si>
    <t>37.9 - 43.4</t>
  </si>
  <si>
    <t>29.3 - 32.4</t>
  </si>
  <si>
    <t>24.8 - 27.6</t>
  </si>
  <si>
    <t>15.0 - 18.6</t>
  </si>
  <si>
    <t>13.5 - 23.4</t>
  </si>
  <si>
    <t>Year</t>
  </si>
  <si>
    <t>Source of Variation</t>
  </si>
  <si>
    <t>df</t>
  </si>
  <si>
    <t>F</t>
  </si>
  <si>
    <t>Total</t>
  </si>
  <si>
    <t>N</t>
  </si>
  <si>
    <t>Mean</t>
  </si>
  <si>
    <t>Overall Mean</t>
  </si>
  <si>
    <r>
      <t>(X-X</t>
    </r>
    <r>
      <rPr>
        <vertAlign val="subscript"/>
        <sz val="11"/>
        <color theme="0"/>
        <rFont val="Calibri"/>
        <family val="2"/>
        <scheme val="minor"/>
      </rPr>
      <t>𝑗</t>
    </r>
    <r>
      <rPr>
        <sz val="11"/>
        <color theme="0"/>
        <rFont val="Calibri"/>
        <family val="2"/>
        <scheme val="minor"/>
      </rPr>
      <t>)</t>
    </r>
    <r>
      <rPr>
        <vertAlign val="superscript"/>
        <sz val="11"/>
        <color theme="0"/>
        <rFont val="Calibri"/>
        <family val="2"/>
        <scheme val="minor"/>
      </rPr>
      <t>2</t>
    </r>
  </si>
  <si>
    <r>
      <t>n</t>
    </r>
    <r>
      <rPr>
        <vertAlign val="subscript"/>
        <sz val="11"/>
        <color theme="0"/>
        <rFont val="Calibri"/>
        <family val="2"/>
        <scheme val="minor"/>
      </rPr>
      <t>𝑗</t>
    </r>
    <r>
      <rPr>
        <sz val="11"/>
        <color theme="0"/>
        <rFont val="Calibri"/>
        <family val="2"/>
        <scheme val="minor"/>
      </rPr>
      <t xml:space="preserve"> (X</t>
    </r>
    <r>
      <rPr>
        <vertAlign val="subscript"/>
        <sz val="11"/>
        <color theme="0"/>
        <rFont val="Calibri"/>
        <family val="2"/>
        <scheme val="minor"/>
      </rPr>
      <t>𝑗</t>
    </r>
    <r>
      <rPr>
        <sz val="11"/>
        <color theme="0"/>
        <rFont val="Calibri"/>
        <family val="2"/>
        <scheme val="minor"/>
      </rPr>
      <t>−X)</t>
    </r>
    <r>
      <rPr>
        <vertAlign val="superscript"/>
        <sz val="11"/>
        <color theme="0"/>
        <rFont val="Calibri"/>
        <family val="2"/>
        <scheme val="minor"/>
      </rPr>
      <t>2</t>
    </r>
  </si>
  <si>
    <t>ANOVA Table (Notes)</t>
  </si>
  <si>
    <t>Sum of Squares</t>
  </si>
  <si>
    <t>Mean Squares</t>
  </si>
  <si>
    <t>Between treatments</t>
  </si>
  <si>
    <t>SSB</t>
  </si>
  <si>
    <r>
      <t>Σ n</t>
    </r>
    <r>
      <rPr>
        <vertAlign val="subscript"/>
        <sz val="11"/>
        <color theme="1"/>
        <rFont val="Calibri"/>
        <family val="2"/>
        <scheme val="minor"/>
      </rPr>
      <t>𝑗</t>
    </r>
    <r>
      <rPr>
        <sz val="11"/>
        <color theme="1"/>
        <rFont val="Calibri"/>
        <family val="2"/>
        <scheme val="minor"/>
      </rPr>
      <t xml:space="preserve"> (</t>
    </r>
    <r>
      <rPr>
        <u val="singleAccounting"/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𝑗</t>
    </r>
    <r>
      <rPr>
        <sz val="11"/>
        <color theme="1"/>
        <rFont val="Calibri"/>
        <family val="2"/>
        <scheme val="minor"/>
      </rPr>
      <t>−</t>
    </r>
    <r>
      <rPr>
        <u val="singleAccounting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</si>
  <si>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k-1</t>
  </si>
  <si>
    <t>SSB/(k-1)</t>
  </si>
  <si>
    <t>MSB/MSE</t>
  </si>
  <si>
    <t>Error</t>
  </si>
  <si>
    <t>SSE</t>
  </si>
  <si>
    <r>
      <t>ΣΣ(X-</t>
    </r>
    <r>
      <rPr>
        <u val="singleAccounting"/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</si>
  <si>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N-k</t>
  </si>
  <si>
    <t>SSE/(N-k)</t>
  </si>
  <si>
    <t>SST</t>
  </si>
  <si>
    <r>
      <t>ΣΣ(X-</t>
    </r>
    <r>
      <rPr>
        <u val="singleAccounting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</si>
  <si>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N-1</t>
  </si>
  <si>
    <t>p</t>
  </si>
  <si>
    <t xml:space="preserve">ANOVA Table </t>
  </si>
  <si>
    <t>F Critical Value</t>
  </si>
  <si>
    <t>Decision rule:</t>
  </si>
  <si>
    <t xml:space="preserve"> ≥</t>
  </si>
  <si>
    <r>
      <t>reject the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</si>
  <si>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t>F Value</t>
  </si>
  <si>
    <t>p value</t>
  </si>
  <si>
    <t>Conclusion</t>
  </si>
  <si>
    <t>Reject the null hypothesis, there is significant evidence at the .05 alpha level that at least one mean is not equal.</t>
  </si>
  <si>
    <t>Fail to reject the null hypothesis, there is not significant evidence at the .05 alpha level that at least one mean is not equal.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</si>
</sst>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3" fillId="33" borderId="0" xfId="0" applyFont="1" applyFill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6" fontId="0" fillId="0" borderId="0" xfId="0" applyNumberFormat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14" fillId="0" borderId="0" xfId="0" applyNumberFormat="1" applyFont="1"/>
    <xf numFmtId="1" fontId="0" fillId="0" borderId="0" xfId="0" applyNumberFormat="1"/>
    <xf numFmtId="166" fontId="14" fillId="0" borderId="0" xfId="0" applyNumberFormat="1" applyFont="1"/>
    <xf numFmtId="0" fontId="0" fillId="0" borderId="0" xfId="0" applyAlignment="1">
      <alignment horizontal="left"/>
    </xf>
    <xf numFmtId="0" fontId="13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407" totalsRowShown="0">
  <autoFilter ref="A1:O407" xr:uid="{00000000-0009-0000-0100-000001000000}"/>
  <sortState xmlns:xlrd2="http://schemas.microsoft.com/office/spreadsheetml/2017/richdata2" ref="A2:O407">
    <sortCondition ref="A2:A407"/>
    <sortCondition ref="D2:D407"/>
    <sortCondition ref="I2:I407"/>
    <sortCondition ref="H2:H407"/>
  </sortState>
  <tableColumns count="15">
    <tableColumn id="1" xr3:uid="{00000000-0010-0000-0000-000001000000}" name="Indicator"/>
    <tableColumn id="2" xr3:uid="{00000000-0010-0000-0000-000002000000}" name="Group"/>
    <tableColumn id="3" xr3:uid="{00000000-0010-0000-0000-000003000000}" name="State"/>
    <tableColumn id="4" xr3:uid="{00000000-0010-0000-0000-000004000000}" name="Subgroup"/>
    <tableColumn id="5" xr3:uid="{00000000-0010-0000-0000-000005000000}" name="Phase"/>
    <tableColumn id="6" xr3:uid="{00000000-0010-0000-0000-000006000000}" name="Time Period"/>
    <tableColumn id="7" xr3:uid="{00000000-0010-0000-0000-000007000000}" name="Time Period Label"/>
    <tableColumn id="8" xr3:uid="{00000000-0010-0000-0000-000008000000}" name="Time Period Start Date" dataDxfId="2"/>
    <tableColumn id="9" xr3:uid="{00000000-0010-0000-0000-000009000000}" name="Year" dataDxfId="1">
      <calculatedColumnFormula>YEAR(H2)</calculatedColumnFormula>
    </tableColumn>
    <tableColumn id="10" xr3:uid="{00000000-0010-0000-0000-00000A000000}" name="Time Period End Date" dataDxfId="0"/>
    <tableColumn id="11" xr3:uid="{00000000-0010-0000-0000-00000B000000}" name="Value"/>
    <tableColumn id="12" xr3:uid="{00000000-0010-0000-0000-00000C000000}" name="Low CI"/>
    <tableColumn id="13" xr3:uid="{00000000-0010-0000-0000-00000D000000}" name="High CI"/>
    <tableColumn id="14" xr3:uid="{00000000-0010-0000-0000-00000E000000}" name="Confidence Interval"/>
    <tableColumn id="15" xr3:uid="{00000000-0010-0000-0000-00000F000000}" name="Quartile 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7"/>
  <sheetViews>
    <sheetView tabSelected="1" workbookViewId="0">
      <selection activeCell="A2" sqref="A2"/>
    </sheetView>
  </sheetViews>
  <sheetFormatPr defaultRowHeight="14.4" x14ac:dyDescent="0.3"/>
  <cols>
    <col min="1" max="1" width="45.109375" bestFit="1" customWidth="1"/>
    <col min="2" max="2" width="22.77734375" bestFit="1" customWidth="1"/>
    <col min="3" max="3" width="17.33203125" bestFit="1" customWidth="1"/>
    <col min="4" max="4" width="38" bestFit="1" customWidth="1"/>
    <col min="5" max="5" width="16.109375" bestFit="1" customWidth="1"/>
    <col min="6" max="6" width="12.88671875" customWidth="1"/>
    <col min="7" max="7" width="23.33203125" bestFit="1" customWidth="1"/>
    <col min="8" max="8" width="21.6640625" customWidth="1"/>
    <col min="9" max="9" width="19.5546875" customWidth="1"/>
    <col min="10" max="10" width="20.88671875" customWidth="1"/>
    <col min="11" max="11" width="7.6640625" customWidth="1"/>
    <col min="12" max="12" width="8.44140625" customWidth="1"/>
    <col min="13" max="13" width="8.77734375" customWidth="1"/>
    <col min="14" max="14" width="19.33203125" customWidth="1"/>
    <col min="15" max="15" width="15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479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24</v>
      </c>
      <c r="B2" t="s">
        <v>16</v>
      </c>
      <c r="C2" t="s">
        <v>14</v>
      </c>
      <c r="D2" t="s">
        <v>17</v>
      </c>
      <c r="E2">
        <v>1</v>
      </c>
      <c r="F2">
        <v>1</v>
      </c>
      <c r="G2" t="s">
        <v>15</v>
      </c>
      <c r="H2" s="1">
        <v>43944</v>
      </c>
      <c r="I2">
        <f t="shared" ref="I2:I65" si="0">YEAR(H2)</f>
        <v>2020</v>
      </c>
      <c r="J2" s="1">
        <v>43956</v>
      </c>
      <c r="K2">
        <v>40.200000000000003</v>
      </c>
      <c r="L2">
        <v>38.1</v>
      </c>
      <c r="M2">
        <v>42.4</v>
      </c>
      <c r="N2" t="s">
        <v>25</v>
      </c>
    </row>
    <row r="3" spans="1:15" x14ac:dyDescent="0.3">
      <c r="A3" t="s">
        <v>24</v>
      </c>
      <c r="B3" t="s">
        <v>16</v>
      </c>
      <c r="C3" t="s">
        <v>14</v>
      </c>
      <c r="D3" t="s">
        <v>17</v>
      </c>
      <c r="E3">
        <v>1</v>
      </c>
      <c r="F3">
        <v>2</v>
      </c>
      <c r="G3" t="s">
        <v>33</v>
      </c>
      <c r="H3" s="1">
        <v>43958</v>
      </c>
      <c r="I3">
        <f t="shared" si="0"/>
        <v>2020</v>
      </c>
      <c r="J3" s="1">
        <v>43963</v>
      </c>
      <c r="K3">
        <v>42</v>
      </c>
      <c r="L3">
        <v>38.299999999999997</v>
      </c>
      <c r="M3">
        <v>45.7</v>
      </c>
      <c r="N3" t="s">
        <v>34</v>
      </c>
    </row>
    <row r="4" spans="1:15" x14ac:dyDescent="0.3">
      <c r="A4" t="s">
        <v>24</v>
      </c>
      <c r="B4" t="s">
        <v>16</v>
      </c>
      <c r="C4" t="s">
        <v>14</v>
      </c>
      <c r="D4" t="s">
        <v>17</v>
      </c>
      <c r="E4">
        <v>1</v>
      </c>
      <c r="F4">
        <v>3</v>
      </c>
      <c r="G4" t="s">
        <v>40</v>
      </c>
      <c r="H4" s="1">
        <v>43965</v>
      </c>
      <c r="I4">
        <f t="shared" si="0"/>
        <v>2020</v>
      </c>
      <c r="J4" s="1">
        <v>43970</v>
      </c>
      <c r="K4">
        <v>38.6</v>
      </c>
      <c r="L4">
        <v>36.200000000000003</v>
      </c>
      <c r="M4">
        <v>41.1</v>
      </c>
      <c r="N4" t="s">
        <v>41</v>
      </c>
    </row>
    <row r="5" spans="1:15" x14ac:dyDescent="0.3">
      <c r="A5" t="s">
        <v>24</v>
      </c>
      <c r="B5" t="s">
        <v>16</v>
      </c>
      <c r="C5" t="s">
        <v>14</v>
      </c>
      <c r="D5" t="s">
        <v>17</v>
      </c>
      <c r="E5">
        <v>1</v>
      </c>
      <c r="F5">
        <v>4</v>
      </c>
      <c r="G5" t="s">
        <v>49</v>
      </c>
      <c r="H5" s="1">
        <v>43972</v>
      </c>
      <c r="I5">
        <f t="shared" si="0"/>
        <v>2020</v>
      </c>
      <c r="J5" s="1">
        <v>43977</v>
      </c>
      <c r="K5">
        <v>39.1</v>
      </c>
      <c r="L5">
        <v>36.799999999999997</v>
      </c>
      <c r="M5">
        <v>41.3</v>
      </c>
      <c r="N5" t="s">
        <v>51</v>
      </c>
    </row>
    <row r="6" spans="1:15" x14ac:dyDescent="0.3">
      <c r="A6" t="s">
        <v>24</v>
      </c>
      <c r="B6" t="s">
        <v>16</v>
      </c>
      <c r="C6" t="s">
        <v>14</v>
      </c>
      <c r="D6" t="s">
        <v>17</v>
      </c>
      <c r="E6">
        <v>1</v>
      </c>
      <c r="F6">
        <v>5</v>
      </c>
      <c r="G6" t="s">
        <v>58</v>
      </c>
      <c r="H6" s="1">
        <v>43979</v>
      </c>
      <c r="I6">
        <f t="shared" si="0"/>
        <v>2020</v>
      </c>
      <c r="J6" s="1">
        <v>43984</v>
      </c>
      <c r="K6">
        <v>42.2</v>
      </c>
      <c r="L6">
        <v>40.5</v>
      </c>
      <c r="M6">
        <v>43.9</v>
      </c>
      <c r="N6" t="s">
        <v>59</v>
      </c>
    </row>
    <row r="7" spans="1:15" x14ac:dyDescent="0.3">
      <c r="A7" t="s">
        <v>24</v>
      </c>
      <c r="B7" t="s">
        <v>16</v>
      </c>
      <c r="C7" t="s">
        <v>14</v>
      </c>
      <c r="D7" t="s">
        <v>17</v>
      </c>
      <c r="E7">
        <v>1</v>
      </c>
      <c r="F7">
        <v>6</v>
      </c>
      <c r="G7" t="s">
        <v>67</v>
      </c>
      <c r="H7" s="1">
        <v>43986</v>
      </c>
      <c r="I7">
        <f t="shared" si="0"/>
        <v>2020</v>
      </c>
      <c r="J7" s="1">
        <v>43991</v>
      </c>
      <c r="K7">
        <v>41.7</v>
      </c>
      <c r="L7">
        <v>39.200000000000003</v>
      </c>
      <c r="M7">
        <v>44.4</v>
      </c>
      <c r="N7" t="s">
        <v>68</v>
      </c>
    </row>
    <row r="8" spans="1:15" x14ac:dyDescent="0.3">
      <c r="A8" t="s">
        <v>24</v>
      </c>
      <c r="B8" t="s">
        <v>16</v>
      </c>
      <c r="C8" t="s">
        <v>14</v>
      </c>
      <c r="D8" t="s">
        <v>17</v>
      </c>
      <c r="E8">
        <v>1</v>
      </c>
      <c r="F8">
        <v>7</v>
      </c>
      <c r="G8" t="s">
        <v>77</v>
      </c>
      <c r="H8" s="1">
        <v>43993</v>
      </c>
      <c r="I8">
        <f t="shared" si="0"/>
        <v>2020</v>
      </c>
      <c r="J8" s="1">
        <v>43998</v>
      </c>
      <c r="K8">
        <v>42.9</v>
      </c>
      <c r="L8">
        <v>40.1</v>
      </c>
      <c r="M8">
        <v>45.7</v>
      </c>
      <c r="N8" t="s">
        <v>79</v>
      </c>
    </row>
    <row r="9" spans="1:15" x14ac:dyDescent="0.3">
      <c r="A9" t="s">
        <v>24</v>
      </c>
      <c r="B9" t="s">
        <v>16</v>
      </c>
      <c r="C9" t="s">
        <v>14</v>
      </c>
      <c r="D9" t="s">
        <v>17</v>
      </c>
      <c r="E9">
        <v>1</v>
      </c>
      <c r="F9">
        <v>8</v>
      </c>
      <c r="G9" t="s">
        <v>87</v>
      </c>
      <c r="H9" s="1">
        <v>44000</v>
      </c>
      <c r="I9">
        <f t="shared" si="0"/>
        <v>2020</v>
      </c>
      <c r="J9" s="1">
        <v>44005</v>
      </c>
      <c r="K9">
        <v>42.8</v>
      </c>
      <c r="L9">
        <v>40.4</v>
      </c>
      <c r="M9">
        <v>45.2</v>
      </c>
      <c r="N9" t="s">
        <v>88</v>
      </c>
    </row>
    <row r="10" spans="1:15" x14ac:dyDescent="0.3">
      <c r="A10" t="s">
        <v>24</v>
      </c>
      <c r="B10" t="s">
        <v>16</v>
      </c>
      <c r="C10" t="s">
        <v>14</v>
      </c>
      <c r="D10" t="s">
        <v>17</v>
      </c>
      <c r="E10">
        <v>1</v>
      </c>
      <c r="F10">
        <v>9</v>
      </c>
      <c r="G10" t="s">
        <v>95</v>
      </c>
      <c r="H10" s="1">
        <v>44007</v>
      </c>
      <c r="I10">
        <f t="shared" si="0"/>
        <v>2020</v>
      </c>
      <c r="J10" s="1">
        <v>44012</v>
      </c>
      <c r="K10">
        <v>42.4</v>
      </c>
      <c r="L10">
        <v>40.5</v>
      </c>
      <c r="M10">
        <v>44.4</v>
      </c>
      <c r="N10" t="s">
        <v>96</v>
      </c>
    </row>
    <row r="11" spans="1:15" x14ac:dyDescent="0.3">
      <c r="A11" t="s">
        <v>24</v>
      </c>
      <c r="B11" t="s">
        <v>16</v>
      </c>
      <c r="C11" t="s">
        <v>14</v>
      </c>
      <c r="D11" t="s">
        <v>17</v>
      </c>
      <c r="E11">
        <v>1</v>
      </c>
      <c r="F11">
        <v>10</v>
      </c>
      <c r="G11" t="s">
        <v>103</v>
      </c>
      <c r="H11" s="1">
        <v>44014</v>
      </c>
      <c r="I11">
        <f t="shared" si="0"/>
        <v>2020</v>
      </c>
      <c r="J11" s="1">
        <v>44019</v>
      </c>
      <c r="K11">
        <v>44.4</v>
      </c>
      <c r="L11">
        <v>41.8</v>
      </c>
      <c r="M11">
        <v>47.1</v>
      </c>
      <c r="N11" t="s">
        <v>104</v>
      </c>
    </row>
    <row r="12" spans="1:15" x14ac:dyDescent="0.3">
      <c r="A12" t="s">
        <v>24</v>
      </c>
      <c r="B12" t="s">
        <v>16</v>
      </c>
      <c r="C12" t="s">
        <v>14</v>
      </c>
      <c r="D12" t="s">
        <v>17</v>
      </c>
      <c r="E12">
        <v>1</v>
      </c>
      <c r="F12">
        <v>11</v>
      </c>
      <c r="G12" t="s">
        <v>112</v>
      </c>
      <c r="H12" s="1">
        <v>44021</v>
      </c>
      <c r="I12">
        <f t="shared" si="0"/>
        <v>2020</v>
      </c>
      <c r="J12" s="1">
        <v>44026</v>
      </c>
      <c r="K12">
        <v>47.7</v>
      </c>
      <c r="L12">
        <v>45.3</v>
      </c>
      <c r="M12">
        <v>50.1</v>
      </c>
      <c r="N12" t="s">
        <v>113</v>
      </c>
    </row>
    <row r="13" spans="1:15" x14ac:dyDescent="0.3">
      <c r="A13" t="s">
        <v>24</v>
      </c>
      <c r="B13" t="s">
        <v>16</v>
      </c>
      <c r="C13" t="s">
        <v>14</v>
      </c>
      <c r="D13" t="s">
        <v>17</v>
      </c>
      <c r="E13">
        <v>1</v>
      </c>
      <c r="F13">
        <v>12</v>
      </c>
      <c r="G13" t="s">
        <v>121</v>
      </c>
      <c r="H13" s="1">
        <v>44028</v>
      </c>
      <c r="I13">
        <f t="shared" si="0"/>
        <v>2020</v>
      </c>
      <c r="J13" s="1">
        <v>44033</v>
      </c>
      <c r="K13">
        <v>46.6</v>
      </c>
      <c r="L13">
        <v>44.3</v>
      </c>
      <c r="M13">
        <v>48.8</v>
      </c>
      <c r="N13" t="s">
        <v>124</v>
      </c>
    </row>
    <row r="14" spans="1:15" x14ac:dyDescent="0.3">
      <c r="A14" t="s">
        <v>24</v>
      </c>
      <c r="B14" t="s">
        <v>16</v>
      </c>
      <c r="C14" t="s">
        <v>14</v>
      </c>
      <c r="D14" t="s">
        <v>17</v>
      </c>
      <c r="E14">
        <v>2</v>
      </c>
      <c r="F14">
        <v>13</v>
      </c>
      <c r="G14" t="s">
        <v>130</v>
      </c>
      <c r="H14" s="1">
        <v>44062</v>
      </c>
      <c r="I14">
        <f t="shared" si="0"/>
        <v>2020</v>
      </c>
      <c r="J14" s="1">
        <v>44074</v>
      </c>
      <c r="K14">
        <v>41</v>
      </c>
      <c r="L14">
        <v>39.4</v>
      </c>
      <c r="M14">
        <v>42.6</v>
      </c>
      <c r="N14" t="s">
        <v>131</v>
      </c>
    </row>
    <row r="15" spans="1:15" x14ac:dyDescent="0.3">
      <c r="A15" t="s">
        <v>24</v>
      </c>
      <c r="B15" t="s">
        <v>16</v>
      </c>
      <c r="C15" t="s">
        <v>14</v>
      </c>
      <c r="D15" t="s">
        <v>17</v>
      </c>
      <c r="E15">
        <v>2</v>
      </c>
      <c r="F15">
        <v>14</v>
      </c>
      <c r="G15" t="s">
        <v>138</v>
      </c>
      <c r="H15" s="1">
        <v>44076</v>
      </c>
      <c r="I15">
        <f t="shared" si="0"/>
        <v>2020</v>
      </c>
      <c r="J15" s="1">
        <v>44088</v>
      </c>
      <c r="K15">
        <v>40.6</v>
      </c>
      <c r="L15">
        <v>38.6</v>
      </c>
      <c r="M15">
        <v>42.5</v>
      </c>
      <c r="N15" t="s">
        <v>139</v>
      </c>
    </row>
    <row r="16" spans="1:15" x14ac:dyDescent="0.3">
      <c r="A16" t="s">
        <v>24</v>
      </c>
      <c r="B16" t="s">
        <v>16</v>
      </c>
      <c r="C16" t="s">
        <v>14</v>
      </c>
      <c r="D16" t="s">
        <v>17</v>
      </c>
      <c r="E16">
        <v>2</v>
      </c>
      <c r="F16">
        <v>15</v>
      </c>
      <c r="G16" t="s">
        <v>145</v>
      </c>
      <c r="H16" s="1">
        <v>44090</v>
      </c>
      <c r="I16">
        <f t="shared" si="0"/>
        <v>2020</v>
      </c>
      <c r="J16" s="1">
        <v>44102</v>
      </c>
      <c r="K16">
        <v>42.5</v>
      </c>
      <c r="L16">
        <v>40.4</v>
      </c>
      <c r="M16">
        <v>44.5</v>
      </c>
      <c r="N16" t="s">
        <v>147</v>
      </c>
    </row>
    <row r="17" spans="1:14" x14ac:dyDescent="0.3">
      <c r="A17" t="s">
        <v>24</v>
      </c>
      <c r="B17" t="s">
        <v>16</v>
      </c>
      <c r="C17" t="s">
        <v>14</v>
      </c>
      <c r="D17" t="s">
        <v>17</v>
      </c>
      <c r="E17">
        <v>2</v>
      </c>
      <c r="F17">
        <v>16</v>
      </c>
      <c r="G17" t="s">
        <v>154</v>
      </c>
      <c r="H17" s="1">
        <v>44104</v>
      </c>
      <c r="I17">
        <f t="shared" si="0"/>
        <v>2020</v>
      </c>
      <c r="J17" s="1">
        <v>44116</v>
      </c>
      <c r="K17">
        <v>44.7</v>
      </c>
      <c r="L17">
        <v>42.3</v>
      </c>
      <c r="M17">
        <v>47</v>
      </c>
      <c r="N17" t="s">
        <v>155</v>
      </c>
    </row>
    <row r="18" spans="1:14" x14ac:dyDescent="0.3">
      <c r="A18" t="s">
        <v>24</v>
      </c>
      <c r="B18" t="s">
        <v>16</v>
      </c>
      <c r="C18" t="s">
        <v>14</v>
      </c>
      <c r="D18" t="s">
        <v>17</v>
      </c>
      <c r="E18">
        <v>2</v>
      </c>
      <c r="F18">
        <v>17</v>
      </c>
      <c r="G18" t="s">
        <v>162</v>
      </c>
      <c r="H18" s="1">
        <v>44118</v>
      </c>
      <c r="I18">
        <f t="shared" si="0"/>
        <v>2020</v>
      </c>
      <c r="J18" s="1">
        <v>44130</v>
      </c>
      <c r="K18">
        <v>44</v>
      </c>
      <c r="L18">
        <v>41.8</v>
      </c>
      <c r="M18">
        <v>46.3</v>
      </c>
      <c r="N18" t="s">
        <v>164</v>
      </c>
    </row>
    <row r="19" spans="1:14" x14ac:dyDescent="0.3">
      <c r="A19" t="s">
        <v>24</v>
      </c>
      <c r="B19" t="s">
        <v>16</v>
      </c>
      <c r="C19" t="s">
        <v>14</v>
      </c>
      <c r="D19" t="s">
        <v>17</v>
      </c>
      <c r="E19" t="s">
        <v>170</v>
      </c>
      <c r="F19">
        <v>18</v>
      </c>
      <c r="G19" t="s">
        <v>171</v>
      </c>
      <c r="H19" s="1">
        <v>44132</v>
      </c>
      <c r="I19">
        <f t="shared" si="0"/>
        <v>2020</v>
      </c>
      <c r="J19" s="1">
        <v>44144</v>
      </c>
      <c r="K19">
        <v>51.7</v>
      </c>
      <c r="L19">
        <v>48.8</v>
      </c>
      <c r="M19">
        <v>54.6</v>
      </c>
      <c r="N19" t="s">
        <v>172</v>
      </c>
    </row>
    <row r="20" spans="1:14" x14ac:dyDescent="0.3">
      <c r="A20" t="s">
        <v>24</v>
      </c>
      <c r="B20" t="s">
        <v>16</v>
      </c>
      <c r="C20" t="s">
        <v>14</v>
      </c>
      <c r="D20" t="s">
        <v>17</v>
      </c>
      <c r="E20" t="s">
        <v>170</v>
      </c>
      <c r="F20">
        <v>19</v>
      </c>
      <c r="G20" t="s">
        <v>177</v>
      </c>
      <c r="H20" s="1">
        <v>44146</v>
      </c>
      <c r="I20">
        <f t="shared" si="0"/>
        <v>2020</v>
      </c>
      <c r="J20" s="1">
        <v>44158</v>
      </c>
      <c r="K20">
        <v>48.7</v>
      </c>
      <c r="L20">
        <v>46</v>
      </c>
      <c r="M20">
        <v>51.4</v>
      </c>
      <c r="N20" t="s">
        <v>178</v>
      </c>
    </row>
    <row r="21" spans="1:14" x14ac:dyDescent="0.3">
      <c r="A21" t="s">
        <v>24</v>
      </c>
      <c r="B21" t="s">
        <v>16</v>
      </c>
      <c r="C21" t="s">
        <v>14</v>
      </c>
      <c r="D21" t="s">
        <v>17</v>
      </c>
      <c r="E21" t="s">
        <v>170</v>
      </c>
      <c r="F21">
        <v>20</v>
      </c>
      <c r="G21" t="s">
        <v>186</v>
      </c>
      <c r="H21" s="1">
        <v>44160</v>
      </c>
      <c r="I21">
        <f t="shared" si="0"/>
        <v>2020</v>
      </c>
      <c r="J21" s="1">
        <v>44172</v>
      </c>
      <c r="K21">
        <v>49</v>
      </c>
      <c r="L21">
        <v>46.6</v>
      </c>
      <c r="M21">
        <v>51.4</v>
      </c>
      <c r="N21" t="s">
        <v>187</v>
      </c>
    </row>
    <row r="22" spans="1:14" x14ac:dyDescent="0.3">
      <c r="A22" t="s">
        <v>24</v>
      </c>
      <c r="B22" t="s">
        <v>16</v>
      </c>
      <c r="C22" t="s">
        <v>14</v>
      </c>
      <c r="D22" t="s">
        <v>17</v>
      </c>
      <c r="E22" t="s">
        <v>170</v>
      </c>
      <c r="F22">
        <v>21</v>
      </c>
      <c r="G22" t="s">
        <v>194</v>
      </c>
      <c r="H22" s="1">
        <v>44174</v>
      </c>
      <c r="I22">
        <f t="shared" si="0"/>
        <v>2020</v>
      </c>
      <c r="J22" s="1">
        <v>44186</v>
      </c>
      <c r="K22">
        <v>48.1</v>
      </c>
      <c r="L22">
        <v>45.6</v>
      </c>
      <c r="M22">
        <v>50.6</v>
      </c>
      <c r="N22" t="s">
        <v>195</v>
      </c>
    </row>
    <row r="23" spans="1:14" x14ac:dyDescent="0.3">
      <c r="A23" t="s">
        <v>24</v>
      </c>
      <c r="B23" t="s">
        <v>16</v>
      </c>
      <c r="C23" t="s">
        <v>14</v>
      </c>
      <c r="D23" t="s">
        <v>17</v>
      </c>
      <c r="E23" t="s">
        <v>202</v>
      </c>
      <c r="F23">
        <v>22</v>
      </c>
      <c r="G23" t="s">
        <v>203</v>
      </c>
      <c r="H23" s="1">
        <v>44202</v>
      </c>
      <c r="I23">
        <f t="shared" si="0"/>
        <v>2021</v>
      </c>
      <c r="J23" s="1">
        <v>44214</v>
      </c>
      <c r="K23">
        <v>46.3</v>
      </c>
      <c r="L23">
        <v>43.5</v>
      </c>
      <c r="M23">
        <v>49.1</v>
      </c>
      <c r="N23" t="s">
        <v>204</v>
      </c>
    </row>
    <row r="24" spans="1:14" x14ac:dyDescent="0.3">
      <c r="A24" t="s">
        <v>24</v>
      </c>
      <c r="B24" t="s">
        <v>16</v>
      </c>
      <c r="C24" t="s">
        <v>14</v>
      </c>
      <c r="D24" t="s">
        <v>17</v>
      </c>
      <c r="E24" t="s">
        <v>202</v>
      </c>
      <c r="F24">
        <v>23</v>
      </c>
      <c r="G24" t="s">
        <v>211</v>
      </c>
      <c r="H24" s="1">
        <v>44216</v>
      </c>
      <c r="I24">
        <f t="shared" si="0"/>
        <v>2021</v>
      </c>
      <c r="J24" s="1">
        <v>44228</v>
      </c>
      <c r="K24">
        <v>48.5</v>
      </c>
      <c r="L24">
        <v>45.8</v>
      </c>
      <c r="M24">
        <v>51.3</v>
      </c>
      <c r="N24" t="s">
        <v>212</v>
      </c>
    </row>
    <row r="25" spans="1:14" x14ac:dyDescent="0.3">
      <c r="A25" t="s">
        <v>24</v>
      </c>
      <c r="B25" t="s">
        <v>16</v>
      </c>
      <c r="C25" t="s">
        <v>14</v>
      </c>
      <c r="D25" t="s">
        <v>17</v>
      </c>
      <c r="E25" t="s">
        <v>202</v>
      </c>
      <c r="F25">
        <v>24</v>
      </c>
      <c r="G25" t="s">
        <v>219</v>
      </c>
      <c r="H25" s="1">
        <v>44230</v>
      </c>
      <c r="I25">
        <f t="shared" si="0"/>
        <v>2021</v>
      </c>
      <c r="J25" s="1">
        <v>44242</v>
      </c>
      <c r="K25">
        <v>47.5</v>
      </c>
      <c r="L25">
        <v>44.4</v>
      </c>
      <c r="M25">
        <v>50.5</v>
      </c>
      <c r="N25" t="s">
        <v>220</v>
      </c>
    </row>
    <row r="26" spans="1:14" x14ac:dyDescent="0.3">
      <c r="A26" t="s">
        <v>24</v>
      </c>
      <c r="B26" t="s">
        <v>16</v>
      </c>
      <c r="C26" t="s">
        <v>14</v>
      </c>
      <c r="D26" t="s">
        <v>17</v>
      </c>
      <c r="E26" t="s">
        <v>202</v>
      </c>
      <c r="F26">
        <v>25</v>
      </c>
      <c r="G26" t="s">
        <v>227</v>
      </c>
      <c r="H26" s="1">
        <v>44244</v>
      </c>
      <c r="I26">
        <f t="shared" si="0"/>
        <v>2021</v>
      </c>
      <c r="J26" s="1">
        <v>44256</v>
      </c>
      <c r="K26">
        <v>47.4</v>
      </c>
      <c r="L26">
        <v>44.7</v>
      </c>
      <c r="M26">
        <v>50</v>
      </c>
      <c r="N26" t="s">
        <v>228</v>
      </c>
    </row>
    <row r="27" spans="1:14" x14ac:dyDescent="0.3">
      <c r="A27" t="s">
        <v>24</v>
      </c>
      <c r="B27" t="s">
        <v>16</v>
      </c>
      <c r="C27" t="s">
        <v>14</v>
      </c>
      <c r="D27" t="s">
        <v>17</v>
      </c>
      <c r="E27" t="s">
        <v>202</v>
      </c>
      <c r="F27">
        <v>26</v>
      </c>
      <c r="G27" t="s">
        <v>234</v>
      </c>
      <c r="H27" s="1">
        <v>44258</v>
      </c>
      <c r="I27">
        <f t="shared" si="0"/>
        <v>2021</v>
      </c>
      <c r="J27" s="1">
        <v>44270</v>
      </c>
      <c r="K27">
        <v>43.7</v>
      </c>
      <c r="L27">
        <v>40.9</v>
      </c>
      <c r="M27">
        <v>46.5</v>
      </c>
      <c r="N27" t="s">
        <v>235</v>
      </c>
    </row>
    <row r="28" spans="1:14" x14ac:dyDescent="0.3">
      <c r="A28" t="s">
        <v>24</v>
      </c>
      <c r="B28" t="s">
        <v>16</v>
      </c>
      <c r="C28" t="s">
        <v>14</v>
      </c>
      <c r="D28" t="s">
        <v>17</v>
      </c>
      <c r="E28" t="s">
        <v>202</v>
      </c>
      <c r="F28">
        <v>27</v>
      </c>
      <c r="G28" t="s">
        <v>243</v>
      </c>
      <c r="H28" s="1">
        <v>44272</v>
      </c>
      <c r="I28">
        <f t="shared" si="0"/>
        <v>2021</v>
      </c>
      <c r="J28" s="1">
        <v>44284</v>
      </c>
      <c r="K28">
        <v>42.7</v>
      </c>
      <c r="L28">
        <v>40</v>
      </c>
      <c r="M28">
        <v>45.5</v>
      </c>
      <c r="N28" t="s">
        <v>244</v>
      </c>
    </row>
    <row r="29" spans="1:14" x14ac:dyDescent="0.3">
      <c r="A29" t="s">
        <v>24</v>
      </c>
      <c r="B29" t="s">
        <v>16</v>
      </c>
      <c r="C29" t="s">
        <v>14</v>
      </c>
      <c r="D29" t="s">
        <v>17</v>
      </c>
      <c r="E29">
        <v>3.1</v>
      </c>
      <c r="F29">
        <v>28</v>
      </c>
      <c r="G29" t="s">
        <v>250</v>
      </c>
      <c r="H29" s="1">
        <v>44300</v>
      </c>
      <c r="I29">
        <f t="shared" si="0"/>
        <v>2021</v>
      </c>
      <c r="J29" s="1">
        <v>44312</v>
      </c>
      <c r="K29">
        <v>45</v>
      </c>
      <c r="L29">
        <v>41.7</v>
      </c>
      <c r="M29">
        <v>48.3</v>
      </c>
      <c r="N29" t="s">
        <v>252</v>
      </c>
    </row>
    <row r="30" spans="1:14" x14ac:dyDescent="0.3">
      <c r="A30" t="s">
        <v>24</v>
      </c>
      <c r="B30" t="s">
        <v>16</v>
      </c>
      <c r="C30" t="s">
        <v>14</v>
      </c>
      <c r="D30" t="s">
        <v>17</v>
      </c>
      <c r="E30">
        <v>3.1</v>
      </c>
      <c r="F30">
        <v>29</v>
      </c>
      <c r="G30" t="s">
        <v>258</v>
      </c>
      <c r="H30" s="1">
        <v>44314</v>
      </c>
      <c r="I30">
        <f t="shared" si="0"/>
        <v>2021</v>
      </c>
      <c r="J30" s="1">
        <v>44326</v>
      </c>
      <c r="K30">
        <v>43</v>
      </c>
      <c r="L30">
        <v>40.6</v>
      </c>
      <c r="M30">
        <v>45.4</v>
      </c>
      <c r="N30" t="s">
        <v>259</v>
      </c>
    </row>
    <row r="31" spans="1:14" x14ac:dyDescent="0.3">
      <c r="A31" t="s">
        <v>24</v>
      </c>
      <c r="B31" t="s">
        <v>16</v>
      </c>
      <c r="C31" t="s">
        <v>14</v>
      </c>
      <c r="D31" t="s">
        <v>17</v>
      </c>
      <c r="E31">
        <v>3.1</v>
      </c>
      <c r="F31">
        <v>30</v>
      </c>
      <c r="G31" t="s">
        <v>266</v>
      </c>
      <c r="H31" s="1">
        <v>44328</v>
      </c>
      <c r="I31">
        <f t="shared" si="0"/>
        <v>2021</v>
      </c>
      <c r="J31" s="1">
        <v>44340</v>
      </c>
      <c r="K31">
        <v>39.5</v>
      </c>
      <c r="L31">
        <v>36.9</v>
      </c>
      <c r="M31">
        <v>42.2</v>
      </c>
      <c r="N31" t="s">
        <v>267</v>
      </c>
    </row>
    <row r="32" spans="1:14" x14ac:dyDescent="0.3">
      <c r="A32" t="s">
        <v>24</v>
      </c>
      <c r="B32" t="s">
        <v>16</v>
      </c>
      <c r="C32" t="s">
        <v>14</v>
      </c>
      <c r="D32" t="s">
        <v>17</v>
      </c>
      <c r="E32">
        <v>3.1</v>
      </c>
      <c r="F32">
        <v>31</v>
      </c>
      <c r="G32" t="s">
        <v>274</v>
      </c>
      <c r="H32" s="1">
        <v>44342</v>
      </c>
      <c r="I32">
        <f t="shared" si="0"/>
        <v>2021</v>
      </c>
      <c r="J32" s="1">
        <v>44354</v>
      </c>
      <c r="K32">
        <v>38.1</v>
      </c>
      <c r="L32">
        <v>35.299999999999997</v>
      </c>
      <c r="M32">
        <v>40.9</v>
      </c>
      <c r="N32" t="s">
        <v>275</v>
      </c>
    </row>
    <row r="33" spans="1:14" x14ac:dyDescent="0.3">
      <c r="A33" t="s">
        <v>24</v>
      </c>
      <c r="B33" t="s">
        <v>16</v>
      </c>
      <c r="C33" t="s">
        <v>14</v>
      </c>
      <c r="D33" t="s">
        <v>17</v>
      </c>
      <c r="E33">
        <v>3.1</v>
      </c>
      <c r="F33">
        <v>32</v>
      </c>
      <c r="G33" t="s">
        <v>282</v>
      </c>
      <c r="H33" s="1">
        <v>44356</v>
      </c>
      <c r="I33">
        <f t="shared" si="0"/>
        <v>2021</v>
      </c>
      <c r="J33" s="1">
        <v>44368</v>
      </c>
      <c r="K33">
        <v>38.6</v>
      </c>
      <c r="L33">
        <v>36</v>
      </c>
      <c r="M33">
        <v>41.3</v>
      </c>
      <c r="N33" t="s">
        <v>283</v>
      </c>
    </row>
    <row r="34" spans="1:14" x14ac:dyDescent="0.3">
      <c r="A34" t="s">
        <v>24</v>
      </c>
      <c r="B34" t="s">
        <v>16</v>
      </c>
      <c r="C34" t="s">
        <v>14</v>
      </c>
      <c r="D34" t="s">
        <v>17</v>
      </c>
      <c r="E34">
        <v>3.1</v>
      </c>
      <c r="F34">
        <v>33</v>
      </c>
      <c r="G34" t="s">
        <v>290</v>
      </c>
      <c r="H34" s="1">
        <v>44370</v>
      </c>
      <c r="I34">
        <f t="shared" si="0"/>
        <v>2021</v>
      </c>
      <c r="J34" s="1">
        <v>44382</v>
      </c>
      <c r="K34">
        <v>39.299999999999997</v>
      </c>
      <c r="L34">
        <v>36.200000000000003</v>
      </c>
      <c r="M34">
        <v>42.4</v>
      </c>
      <c r="N34" t="s">
        <v>120</v>
      </c>
    </row>
    <row r="35" spans="1:14" x14ac:dyDescent="0.3">
      <c r="A35" t="s">
        <v>24</v>
      </c>
      <c r="B35" t="s">
        <v>16</v>
      </c>
      <c r="C35" t="s">
        <v>14</v>
      </c>
      <c r="D35" t="s">
        <v>17</v>
      </c>
      <c r="E35">
        <v>3.2</v>
      </c>
      <c r="F35">
        <v>34</v>
      </c>
      <c r="G35" t="s">
        <v>296</v>
      </c>
      <c r="H35" s="1">
        <v>44398</v>
      </c>
      <c r="I35">
        <f t="shared" si="0"/>
        <v>2021</v>
      </c>
      <c r="J35" s="1">
        <v>44410</v>
      </c>
      <c r="K35">
        <v>44.8</v>
      </c>
      <c r="L35">
        <v>42</v>
      </c>
      <c r="M35">
        <v>47.5</v>
      </c>
      <c r="N35" t="s">
        <v>297</v>
      </c>
    </row>
    <row r="36" spans="1:14" x14ac:dyDescent="0.3">
      <c r="A36" t="s">
        <v>24</v>
      </c>
      <c r="B36" t="s">
        <v>16</v>
      </c>
      <c r="C36" t="s">
        <v>14</v>
      </c>
      <c r="D36" t="s">
        <v>17</v>
      </c>
      <c r="E36">
        <v>3.2</v>
      </c>
      <c r="F36">
        <v>35</v>
      </c>
      <c r="G36" t="s">
        <v>304</v>
      </c>
      <c r="H36" s="1">
        <v>44412</v>
      </c>
      <c r="I36">
        <f t="shared" si="0"/>
        <v>2021</v>
      </c>
      <c r="J36" s="1">
        <v>44424</v>
      </c>
      <c r="K36">
        <v>39.4</v>
      </c>
      <c r="L36">
        <v>36.799999999999997</v>
      </c>
      <c r="M36">
        <v>42.1</v>
      </c>
      <c r="N36" t="s">
        <v>305</v>
      </c>
    </row>
    <row r="37" spans="1:14" x14ac:dyDescent="0.3">
      <c r="A37" t="s">
        <v>24</v>
      </c>
      <c r="B37" t="s">
        <v>16</v>
      </c>
      <c r="C37" t="s">
        <v>14</v>
      </c>
      <c r="D37" t="s">
        <v>17</v>
      </c>
      <c r="E37">
        <v>3.2</v>
      </c>
      <c r="F37">
        <v>36</v>
      </c>
      <c r="G37" t="s">
        <v>312</v>
      </c>
      <c r="H37" s="1">
        <v>44426</v>
      </c>
      <c r="I37">
        <f t="shared" si="0"/>
        <v>2021</v>
      </c>
      <c r="J37" s="1">
        <v>44438</v>
      </c>
      <c r="K37">
        <v>39.9</v>
      </c>
      <c r="L37">
        <v>37.299999999999997</v>
      </c>
      <c r="M37">
        <v>42.4</v>
      </c>
      <c r="N37" t="s">
        <v>313</v>
      </c>
    </row>
    <row r="38" spans="1:14" x14ac:dyDescent="0.3">
      <c r="A38" t="s">
        <v>24</v>
      </c>
      <c r="B38" t="s">
        <v>16</v>
      </c>
      <c r="C38" t="s">
        <v>14</v>
      </c>
      <c r="D38" t="s">
        <v>17</v>
      </c>
      <c r="E38">
        <v>3.2</v>
      </c>
      <c r="F38">
        <v>37</v>
      </c>
      <c r="G38" t="s">
        <v>319</v>
      </c>
      <c r="H38" s="1">
        <v>44440</v>
      </c>
      <c r="I38">
        <f t="shared" si="0"/>
        <v>2021</v>
      </c>
      <c r="J38" s="1">
        <v>44452</v>
      </c>
      <c r="K38">
        <v>43.6</v>
      </c>
      <c r="L38">
        <v>40.799999999999997</v>
      </c>
      <c r="M38">
        <v>46.4</v>
      </c>
      <c r="N38" t="s">
        <v>320</v>
      </c>
    </row>
    <row r="39" spans="1:14" x14ac:dyDescent="0.3">
      <c r="A39" t="s">
        <v>24</v>
      </c>
      <c r="B39" t="s">
        <v>16</v>
      </c>
      <c r="C39" t="s">
        <v>14</v>
      </c>
      <c r="D39" t="s">
        <v>17</v>
      </c>
      <c r="E39">
        <v>3.2</v>
      </c>
      <c r="F39">
        <v>38</v>
      </c>
      <c r="G39" t="s">
        <v>327</v>
      </c>
      <c r="H39" s="1">
        <v>44454</v>
      </c>
      <c r="I39">
        <f t="shared" si="0"/>
        <v>2021</v>
      </c>
      <c r="J39" s="1">
        <v>44466</v>
      </c>
      <c r="K39">
        <v>42.1</v>
      </c>
      <c r="L39">
        <v>39</v>
      </c>
      <c r="M39">
        <v>45.2</v>
      </c>
      <c r="N39" t="s">
        <v>328</v>
      </c>
    </row>
    <row r="40" spans="1:14" x14ac:dyDescent="0.3">
      <c r="A40" t="s">
        <v>24</v>
      </c>
      <c r="B40" t="s">
        <v>16</v>
      </c>
      <c r="C40" t="s">
        <v>14</v>
      </c>
      <c r="D40" t="s">
        <v>17</v>
      </c>
      <c r="E40">
        <v>3.2</v>
      </c>
      <c r="F40">
        <v>39</v>
      </c>
      <c r="G40" t="s">
        <v>336</v>
      </c>
      <c r="H40" s="1">
        <v>44468</v>
      </c>
      <c r="I40">
        <f t="shared" si="0"/>
        <v>2021</v>
      </c>
      <c r="J40" s="1">
        <v>44480</v>
      </c>
      <c r="K40">
        <v>41</v>
      </c>
      <c r="L40">
        <v>38.799999999999997</v>
      </c>
      <c r="M40">
        <v>43.2</v>
      </c>
      <c r="N40" t="s">
        <v>337</v>
      </c>
    </row>
    <row r="41" spans="1:14" x14ac:dyDescent="0.3">
      <c r="A41" t="s">
        <v>24</v>
      </c>
      <c r="B41" t="s">
        <v>16</v>
      </c>
      <c r="C41" t="s">
        <v>14</v>
      </c>
      <c r="D41" t="s">
        <v>17</v>
      </c>
      <c r="E41">
        <v>3.3</v>
      </c>
      <c r="F41">
        <v>40</v>
      </c>
      <c r="G41" t="s">
        <v>344</v>
      </c>
      <c r="H41" s="1">
        <v>44531</v>
      </c>
      <c r="I41">
        <f t="shared" si="0"/>
        <v>2021</v>
      </c>
      <c r="J41" s="1">
        <v>44543</v>
      </c>
      <c r="K41">
        <v>37.700000000000003</v>
      </c>
      <c r="L41">
        <v>35.5</v>
      </c>
      <c r="M41">
        <v>39.799999999999997</v>
      </c>
      <c r="N41" t="s">
        <v>345</v>
      </c>
    </row>
    <row r="42" spans="1:14" x14ac:dyDescent="0.3">
      <c r="A42" t="s">
        <v>24</v>
      </c>
      <c r="B42" t="s">
        <v>16</v>
      </c>
      <c r="C42" t="s">
        <v>14</v>
      </c>
      <c r="D42" t="s">
        <v>17</v>
      </c>
      <c r="E42">
        <v>3.3</v>
      </c>
      <c r="F42">
        <v>41</v>
      </c>
      <c r="G42" t="s">
        <v>352</v>
      </c>
      <c r="H42" s="1">
        <v>44559</v>
      </c>
      <c r="I42">
        <f t="shared" si="0"/>
        <v>2021</v>
      </c>
      <c r="J42" s="1">
        <v>44571</v>
      </c>
      <c r="K42">
        <v>41.3</v>
      </c>
      <c r="L42">
        <v>38.799999999999997</v>
      </c>
      <c r="M42">
        <v>43.9</v>
      </c>
      <c r="N42" t="s">
        <v>353</v>
      </c>
    </row>
    <row r="43" spans="1:14" x14ac:dyDescent="0.3">
      <c r="A43" t="s">
        <v>24</v>
      </c>
      <c r="B43" t="s">
        <v>16</v>
      </c>
      <c r="C43" t="s">
        <v>14</v>
      </c>
      <c r="D43" t="s">
        <v>17</v>
      </c>
      <c r="E43">
        <v>3.3</v>
      </c>
      <c r="F43">
        <v>42</v>
      </c>
      <c r="G43" t="s">
        <v>358</v>
      </c>
      <c r="H43" s="1">
        <v>44587</v>
      </c>
      <c r="I43">
        <f t="shared" si="0"/>
        <v>2022</v>
      </c>
      <c r="J43" s="1">
        <v>44599</v>
      </c>
      <c r="K43">
        <v>39.200000000000003</v>
      </c>
      <c r="L43">
        <v>37.200000000000003</v>
      </c>
      <c r="M43">
        <v>41.3</v>
      </c>
      <c r="N43" t="s">
        <v>359</v>
      </c>
    </row>
    <row r="44" spans="1:14" x14ac:dyDescent="0.3">
      <c r="A44" t="s">
        <v>24</v>
      </c>
      <c r="B44" t="s">
        <v>16</v>
      </c>
      <c r="C44" t="s">
        <v>14</v>
      </c>
      <c r="D44" t="s">
        <v>17</v>
      </c>
      <c r="E44">
        <v>3.4</v>
      </c>
      <c r="F44">
        <v>43</v>
      </c>
      <c r="G44" t="s">
        <v>366</v>
      </c>
      <c r="H44" s="1">
        <v>44622</v>
      </c>
      <c r="I44">
        <f t="shared" si="0"/>
        <v>2022</v>
      </c>
      <c r="J44" s="1">
        <v>44634</v>
      </c>
      <c r="K44">
        <v>41.7</v>
      </c>
      <c r="L44">
        <v>39.299999999999997</v>
      </c>
      <c r="M44">
        <v>44.1</v>
      </c>
      <c r="N44" t="s">
        <v>367</v>
      </c>
    </row>
    <row r="45" spans="1:14" x14ac:dyDescent="0.3">
      <c r="A45" t="s">
        <v>24</v>
      </c>
      <c r="B45" t="s">
        <v>16</v>
      </c>
      <c r="C45" t="s">
        <v>14</v>
      </c>
      <c r="D45" t="s">
        <v>17</v>
      </c>
      <c r="E45">
        <v>3.4</v>
      </c>
      <c r="F45">
        <v>44</v>
      </c>
      <c r="G45" t="s">
        <v>372</v>
      </c>
      <c r="H45" s="1">
        <v>44650</v>
      </c>
      <c r="I45">
        <f t="shared" si="0"/>
        <v>2022</v>
      </c>
      <c r="J45" s="1">
        <v>44662</v>
      </c>
      <c r="K45">
        <v>41.5</v>
      </c>
      <c r="L45">
        <v>39</v>
      </c>
      <c r="M45">
        <v>44.1</v>
      </c>
      <c r="N45" t="s">
        <v>373</v>
      </c>
    </row>
    <row r="46" spans="1:14" x14ac:dyDescent="0.3">
      <c r="A46" t="s">
        <v>24</v>
      </c>
      <c r="B46" t="s">
        <v>16</v>
      </c>
      <c r="C46" t="s">
        <v>14</v>
      </c>
      <c r="D46" t="s">
        <v>17</v>
      </c>
      <c r="E46">
        <v>3.4</v>
      </c>
      <c r="F46">
        <v>45</v>
      </c>
      <c r="G46" t="s">
        <v>380</v>
      </c>
      <c r="H46" s="1">
        <v>44678</v>
      </c>
      <c r="I46">
        <f t="shared" si="0"/>
        <v>2022</v>
      </c>
      <c r="J46" s="1">
        <v>44690</v>
      </c>
      <c r="K46">
        <v>39.1</v>
      </c>
      <c r="L46">
        <v>36</v>
      </c>
      <c r="M46">
        <v>42.3</v>
      </c>
      <c r="N46" t="s">
        <v>382</v>
      </c>
    </row>
    <row r="47" spans="1:14" x14ac:dyDescent="0.3">
      <c r="A47" t="s">
        <v>24</v>
      </c>
      <c r="B47" t="s">
        <v>16</v>
      </c>
      <c r="C47" t="s">
        <v>14</v>
      </c>
      <c r="D47" t="s">
        <v>17</v>
      </c>
      <c r="E47">
        <v>3.5</v>
      </c>
      <c r="F47">
        <v>46</v>
      </c>
      <c r="G47" t="s">
        <v>388</v>
      </c>
      <c r="H47" s="1">
        <v>44713</v>
      </c>
      <c r="I47">
        <f t="shared" si="0"/>
        <v>2022</v>
      </c>
      <c r="J47" s="1">
        <v>44725</v>
      </c>
      <c r="K47">
        <v>44.9</v>
      </c>
      <c r="L47">
        <v>42</v>
      </c>
      <c r="M47">
        <v>47.9</v>
      </c>
      <c r="N47" t="s">
        <v>389</v>
      </c>
    </row>
    <row r="48" spans="1:14" x14ac:dyDescent="0.3">
      <c r="A48" t="s">
        <v>24</v>
      </c>
      <c r="B48" t="s">
        <v>16</v>
      </c>
      <c r="C48" t="s">
        <v>14</v>
      </c>
      <c r="D48" t="s">
        <v>17</v>
      </c>
      <c r="E48">
        <v>3.5</v>
      </c>
      <c r="F48">
        <v>47</v>
      </c>
      <c r="G48" t="s">
        <v>396</v>
      </c>
      <c r="H48" s="1">
        <v>44741</v>
      </c>
      <c r="I48">
        <f t="shared" si="0"/>
        <v>2022</v>
      </c>
      <c r="J48" s="1">
        <v>44753</v>
      </c>
      <c r="K48">
        <v>42.9</v>
      </c>
      <c r="L48">
        <v>40.200000000000003</v>
      </c>
      <c r="M48">
        <v>45.7</v>
      </c>
      <c r="N48" t="s">
        <v>397</v>
      </c>
    </row>
    <row r="49" spans="1:14" x14ac:dyDescent="0.3">
      <c r="A49" t="s">
        <v>24</v>
      </c>
      <c r="B49" t="s">
        <v>16</v>
      </c>
      <c r="C49" t="s">
        <v>14</v>
      </c>
      <c r="D49" t="s">
        <v>17</v>
      </c>
      <c r="E49">
        <v>3.5</v>
      </c>
      <c r="F49">
        <v>48</v>
      </c>
      <c r="G49" t="s">
        <v>403</v>
      </c>
      <c r="H49" s="1">
        <v>44769</v>
      </c>
      <c r="I49">
        <f t="shared" si="0"/>
        <v>2022</v>
      </c>
      <c r="J49" s="1">
        <v>44781</v>
      </c>
      <c r="K49">
        <v>39.700000000000003</v>
      </c>
      <c r="L49">
        <v>37.299999999999997</v>
      </c>
      <c r="M49">
        <v>42.1</v>
      </c>
      <c r="N49" t="s">
        <v>404</v>
      </c>
    </row>
    <row r="50" spans="1:14" x14ac:dyDescent="0.3">
      <c r="A50" t="s">
        <v>24</v>
      </c>
      <c r="B50" t="s">
        <v>16</v>
      </c>
      <c r="C50" t="s">
        <v>14</v>
      </c>
      <c r="D50" t="s">
        <v>17</v>
      </c>
      <c r="E50">
        <v>3.6</v>
      </c>
      <c r="F50">
        <v>49</v>
      </c>
      <c r="G50" t="s">
        <v>410</v>
      </c>
      <c r="H50" s="1">
        <v>44818</v>
      </c>
      <c r="I50">
        <f t="shared" si="0"/>
        <v>2022</v>
      </c>
      <c r="J50" s="1">
        <v>44830</v>
      </c>
      <c r="K50">
        <v>42.7</v>
      </c>
      <c r="L50">
        <v>39.9</v>
      </c>
      <c r="M50">
        <v>45.4</v>
      </c>
      <c r="N50" t="s">
        <v>411</v>
      </c>
    </row>
    <row r="51" spans="1:14" x14ac:dyDescent="0.3">
      <c r="A51" t="s">
        <v>24</v>
      </c>
      <c r="B51" t="s">
        <v>16</v>
      </c>
      <c r="C51" t="s">
        <v>14</v>
      </c>
      <c r="D51" t="s">
        <v>17</v>
      </c>
      <c r="E51">
        <v>3.6</v>
      </c>
      <c r="F51">
        <v>50</v>
      </c>
      <c r="G51" t="s">
        <v>417</v>
      </c>
      <c r="H51" s="1">
        <v>44839</v>
      </c>
      <c r="I51">
        <f t="shared" si="0"/>
        <v>2022</v>
      </c>
      <c r="J51" s="1">
        <v>44851</v>
      </c>
      <c r="K51">
        <v>44.4</v>
      </c>
      <c r="L51">
        <v>40.9</v>
      </c>
      <c r="M51">
        <v>47.9</v>
      </c>
      <c r="N51" t="s">
        <v>418</v>
      </c>
    </row>
    <row r="52" spans="1:14" x14ac:dyDescent="0.3">
      <c r="A52" t="s">
        <v>24</v>
      </c>
      <c r="B52" t="s">
        <v>16</v>
      </c>
      <c r="C52" t="s">
        <v>14</v>
      </c>
      <c r="D52" t="s">
        <v>17</v>
      </c>
      <c r="E52">
        <v>3.6</v>
      </c>
      <c r="F52">
        <v>51</v>
      </c>
      <c r="G52" t="s">
        <v>423</v>
      </c>
      <c r="H52" s="1">
        <v>44867</v>
      </c>
      <c r="I52">
        <f t="shared" si="0"/>
        <v>2022</v>
      </c>
      <c r="J52" s="1">
        <v>44879</v>
      </c>
      <c r="K52">
        <v>44.3</v>
      </c>
      <c r="L52">
        <v>41.8</v>
      </c>
      <c r="M52">
        <v>46.8</v>
      </c>
      <c r="N52" t="s">
        <v>424</v>
      </c>
    </row>
    <row r="53" spans="1:14" x14ac:dyDescent="0.3">
      <c r="A53" t="s">
        <v>24</v>
      </c>
      <c r="B53" t="s">
        <v>16</v>
      </c>
      <c r="C53" t="s">
        <v>14</v>
      </c>
      <c r="D53" t="s">
        <v>17</v>
      </c>
      <c r="E53">
        <v>3.7</v>
      </c>
      <c r="F53">
        <v>52</v>
      </c>
      <c r="G53" t="s">
        <v>430</v>
      </c>
      <c r="H53" s="1">
        <v>44904</v>
      </c>
      <c r="I53">
        <f t="shared" si="0"/>
        <v>2022</v>
      </c>
      <c r="J53" s="1">
        <v>44914</v>
      </c>
      <c r="K53">
        <v>39.9</v>
      </c>
      <c r="L53">
        <v>37.1</v>
      </c>
      <c r="M53">
        <v>42.7</v>
      </c>
      <c r="N53" t="s">
        <v>431</v>
      </c>
    </row>
    <row r="54" spans="1:14" x14ac:dyDescent="0.3">
      <c r="A54" t="s">
        <v>24</v>
      </c>
      <c r="B54" t="s">
        <v>16</v>
      </c>
      <c r="C54" t="s">
        <v>14</v>
      </c>
      <c r="D54" t="s">
        <v>17</v>
      </c>
      <c r="E54">
        <v>3.7</v>
      </c>
      <c r="F54">
        <v>53</v>
      </c>
      <c r="G54" t="s">
        <v>437</v>
      </c>
      <c r="H54" s="1">
        <v>44930</v>
      </c>
      <c r="I54">
        <f t="shared" si="0"/>
        <v>2023</v>
      </c>
      <c r="J54" s="1">
        <v>44942</v>
      </c>
      <c r="K54">
        <v>39</v>
      </c>
      <c r="L54">
        <v>36.700000000000003</v>
      </c>
      <c r="M54">
        <v>41.3</v>
      </c>
      <c r="N54" t="s">
        <v>438</v>
      </c>
    </row>
    <row r="55" spans="1:14" x14ac:dyDescent="0.3">
      <c r="A55" t="s">
        <v>24</v>
      </c>
      <c r="B55" t="s">
        <v>16</v>
      </c>
      <c r="C55" t="s">
        <v>14</v>
      </c>
      <c r="D55" t="s">
        <v>17</v>
      </c>
      <c r="E55">
        <v>3.7</v>
      </c>
      <c r="F55">
        <v>54</v>
      </c>
      <c r="G55" t="s">
        <v>444</v>
      </c>
      <c r="H55" s="1">
        <v>44958</v>
      </c>
      <c r="I55">
        <f t="shared" si="0"/>
        <v>2023</v>
      </c>
      <c r="J55" s="1">
        <v>44970</v>
      </c>
      <c r="K55">
        <v>41.9</v>
      </c>
      <c r="L55">
        <v>39.5</v>
      </c>
      <c r="M55">
        <v>44.3</v>
      </c>
      <c r="N55" t="s">
        <v>446</v>
      </c>
    </row>
    <row r="56" spans="1:14" x14ac:dyDescent="0.3">
      <c r="A56" t="s">
        <v>24</v>
      </c>
      <c r="B56" t="s">
        <v>16</v>
      </c>
      <c r="C56" t="s">
        <v>14</v>
      </c>
      <c r="D56" t="s">
        <v>17</v>
      </c>
      <c r="E56">
        <v>3.8</v>
      </c>
      <c r="F56">
        <v>55</v>
      </c>
      <c r="G56" t="s">
        <v>451</v>
      </c>
      <c r="H56" s="1">
        <v>44986</v>
      </c>
      <c r="I56">
        <f t="shared" si="0"/>
        <v>2023</v>
      </c>
      <c r="J56" s="1">
        <v>44998</v>
      </c>
      <c r="K56">
        <v>41.8</v>
      </c>
      <c r="L56">
        <v>39.200000000000003</v>
      </c>
      <c r="M56">
        <v>44.6</v>
      </c>
      <c r="N56" t="s">
        <v>452</v>
      </c>
    </row>
    <row r="57" spans="1:14" x14ac:dyDescent="0.3">
      <c r="A57" t="s">
        <v>24</v>
      </c>
      <c r="B57" t="s">
        <v>16</v>
      </c>
      <c r="C57" t="s">
        <v>14</v>
      </c>
      <c r="D57" t="s">
        <v>17</v>
      </c>
      <c r="E57">
        <v>3.8</v>
      </c>
      <c r="F57">
        <v>56</v>
      </c>
      <c r="G57" t="s">
        <v>458</v>
      </c>
      <c r="H57" s="1">
        <v>45014</v>
      </c>
      <c r="I57">
        <f t="shared" si="0"/>
        <v>2023</v>
      </c>
      <c r="J57" s="1">
        <v>45026</v>
      </c>
      <c r="K57">
        <v>40.5</v>
      </c>
      <c r="L57">
        <v>37.799999999999997</v>
      </c>
      <c r="M57">
        <v>43.3</v>
      </c>
      <c r="N57" t="s">
        <v>459</v>
      </c>
    </row>
    <row r="58" spans="1:14" x14ac:dyDescent="0.3">
      <c r="A58" t="s">
        <v>24</v>
      </c>
      <c r="B58" t="s">
        <v>16</v>
      </c>
      <c r="C58" t="s">
        <v>14</v>
      </c>
      <c r="D58" t="s">
        <v>17</v>
      </c>
      <c r="E58">
        <v>3.8</v>
      </c>
      <c r="F58">
        <v>57</v>
      </c>
      <c r="G58" t="s">
        <v>465</v>
      </c>
      <c r="H58" s="1">
        <v>45042</v>
      </c>
      <c r="I58">
        <f t="shared" si="0"/>
        <v>2023</v>
      </c>
      <c r="J58" s="1">
        <v>45054</v>
      </c>
      <c r="K58">
        <v>41.3</v>
      </c>
      <c r="L58">
        <v>38.9</v>
      </c>
      <c r="M58">
        <v>43.7</v>
      </c>
      <c r="N58" t="s">
        <v>466</v>
      </c>
    </row>
    <row r="59" spans="1:14" x14ac:dyDescent="0.3">
      <c r="A59" t="s">
        <v>24</v>
      </c>
      <c r="B59" t="s">
        <v>16</v>
      </c>
      <c r="C59" t="s">
        <v>14</v>
      </c>
      <c r="D59" t="s">
        <v>17</v>
      </c>
      <c r="E59">
        <v>3.9</v>
      </c>
      <c r="F59">
        <v>58</v>
      </c>
      <c r="G59" t="s">
        <v>473</v>
      </c>
      <c r="H59" s="1">
        <v>45084</v>
      </c>
      <c r="I59">
        <f t="shared" si="0"/>
        <v>2023</v>
      </c>
      <c r="J59" s="1">
        <v>45096</v>
      </c>
      <c r="K59">
        <v>40.6</v>
      </c>
      <c r="L59">
        <v>37.9</v>
      </c>
      <c r="M59">
        <v>43.4</v>
      </c>
      <c r="N59" t="s">
        <v>474</v>
      </c>
    </row>
    <row r="60" spans="1:14" x14ac:dyDescent="0.3">
      <c r="A60" t="s">
        <v>24</v>
      </c>
      <c r="B60" t="s">
        <v>16</v>
      </c>
      <c r="C60" t="s">
        <v>14</v>
      </c>
      <c r="D60" t="s">
        <v>18</v>
      </c>
      <c r="E60">
        <v>1</v>
      </c>
      <c r="F60">
        <v>1</v>
      </c>
      <c r="G60" t="s">
        <v>15</v>
      </c>
      <c r="H60" s="1">
        <v>43944</v>
      </c>
      <c r="I60">
        <f t="shared" si="0"/>
        <v>2020</v>
      </c>
      <c r="J60" s="1">
        <v>43956</v>
      </c>
      <c r="K60">
        <v>34.4</v>
      </c>
      <c r="L60">
        <v>32.6</v>
      </c>
      <c r="M60">
        <v>36.1</v>
      </c>
      <c r="N60" t="s">
        <v>26</v>
      </c>
    </row>
    <row r="61" spans="1:14" x14ac:dyDescent="0.3">
      <c r="A61" t="s">
        <v>24</v>
      </c>
      <c r="B61" t="s">
        <v>16</v>
      </c>
      <c r="C61" t="s">
        <v>14</v>
      </c>
      <c r="D61" t="s">
        <v>18</v>
      </c>
      <c r="E61">
        <v>1</v>
      </c>
      <c r="F61">
        <v>2</v>
      </c>
      <c r="G61" t="s">
        <v>33</v>
      </c>
      <c r="H61" s="1">
        <v>43958</v>
      </c>
      <c r="I61">
        <f t="shared" si="0"/>
        <v>2020</v>
      </c>
      <c r="J61" s="1">
        <v>43963</v>
      </c>
      <c r="K61">
        <v>34.299999999999997</v>
      </c>
      <c r="L61">
        <v>32.6</v>
      </c>
      <c r="M61">
        <v>36.1</v>
      </c>
      <c r="N61" t="s">
        <v>26</v>
      </c>
    </row>
    <row r="62" spans="1:14" x14ac:dyDescent="0.3">
      <c r="A62" t="s">
        <v>24</v>
      </c>
      <c r="B62" t="s">
        <v>16</v>
      </c>
      <c r="C62" t="s">
        <v>14</v>
      </c>
      <c r="D62" t="s">
        <v>18</v>
      </c>
      <c r="E62">
        <v>1</v>
      </c>
      <c r="F62">
        <v>3</v>
      </c>
      <c r="G62" t="s">
        <v>40</v>
      </c>
      <c r="H62" s="1">
        <v>43965</v>
      </c>
      <c r="I62">
        <f t="shared" si="0"/>
        <v>2020</v>
      </c>
      <c r="J62" s="1">
        <v>43970</v>
      </c>
      <c r="K62">
        <v>32.200000000000003</v>
      </c>
      <c r="L62">
        <v>30.3</v>
      </c>
      <c r="M62">
        <v>34.1</v>
      </c>
      <c r="N62" t="s">
        <v>42</v>
      </c>
    </row>
    <row r="63" spans="1:14" x14ac:dyDescent="0.3">
      <c r="A63" t="s">
        <v>24</v>
      </c>
      <c r="B63" t="s">
        <v>16</v>
      </c>
      <c r="C63" t="s">
        <v>14</v>
      </c>
      <c r="D63" t="s">
        <v>18</v>
      </c>
      <c r="E63">
        <v>1</v>
      </c>
      <c r="F63">
        <v>4</v>
      </c>
      <c r="G63" t="s">
        <v>49</v>
      </c>
      <c r="H63" s="1">
        <v>43972</v>
      </c>
      <c r="I63">
        <f t="shared" si="0"/>
        <v>2020</v>
      </c>
      <c r="J63" s="1">
        <v>43977</v>
      </c>
      <c r="K63">
        <v>35.200000000000003</v>
      </c>
      <c r="L63">
        <v>33.700000000000003</v>
      </c>
      <c r="M63">
        <v>36.799999999999997</v>
      </c>
      <c r="N63" t="s">
        <v>52</v>
      </c>
    </row>
    <row r="64" spans="1:14" x14ac:dyDescent="0.3">
      <c r="A64" t="s">
        <v>24</v>
      </c>
      <c r="B64" t="s">
        <v>16</v>
      </c>
      <c r="C64" t="s">
        <v>14</v>
      </c>
      <c r="D64" t="s">
        <v>18</v>
      </c>
      <c r="E64">
        <v>1</v>
      </c>
      <c r="F64">
        <v>5</v>
      </c>
      <c r="G64" t="s">
        <v>58</v>
      </c>
      <c r="H64" s="1">
        <v>43979</v>
      </c>
      <c r="I64">
        <f t="shared" si="0"/>
        <v>2020</v>
      </c>
      <c r="J64" s="1">
        <v>43984</v>
      </c>
      <c r="K64">
        <v>35.799999999999997</v>
      </c>
      <c r="L64">
        <v>34.5</v>
      </c>
      <c r="M64">
        <v>37.200000000000003</v>
      </c>
      <c r="N64" t="s">
        <v>60</v>
      </c>
    </row>
    <row r="65" spans="1:14" x14ac:dyDescent="0.3">
      <c r="A65" t="s">
        <v>24</v>
      </c>
      <c r="B65" t="s">
        <v>16</v>
      </c>
      <c r="C65" t="s">
        <v>14</v>
      </c>
      <c r="D65" t="s">
        <v>18</v>
      </c>
      <c r="E65">
        <v>1</v>
      </c>
      <c r="F65">
        <v>6</v>
      </c>
      <c r="G65" t="s">
        <v>67</v>
      </c>
      <c r="H65" s="1">
        <v>43986</v>
      </c>
      <c r="I65">
        <f t="shared" si="0"/>
        <v>2020</v>
      </c>
      <c r="J65" s="1">
        <v>43991</v>
      </c>
      <c r="K65">
        <v>36.799999999999997</v>
      </c>
      <c r="L65">
        <v>35</v>
      </c>
      <c r="M65">
        <v>38.6</v>
      </c>
      <c r="N65" t="s">
        <v>69</v>
      </c>
    </row>
    <row r="66" spans="1:14" x14ac:dyDescent="0.3">
      <c r="A66" t="s">
        <v>24</v>
      </c>
      <c r="B66" t="s">
        <v>16</v>
      </c>
      <c r="C66" t="s">
        <v>14</v>
      </c>
      <c r="D66" t="s">
        <v>18</v>
      </c>
      <c r="E66">
        <v>1</v>
      </c>
      <c r="F66">
        <v>7</v>
      </c>
      <c r="G66" t="s">
        <v>77</v>
      </c>
      <c r="H66" s="1">
        <v>43993</v>
      </c>
      <c r="I66">
        <f t="shared" ref="I66:I129" si="1">YEAR(H66)</f>
        <v>2020</v>
      </c>
      <c r="J66" s="1">
        <v>43998</v>
      </c>
      <c r="K66">
        <v>35.799999999999997</v>
      </c>
      <c r="L66">
        <v>34.200000000000003</v>
      </c>
      <c r="M66">
        <v>37.5</v>
      </c>
      <c r="N66" t="s">
        <v>80</v>
      </c>
    </row>
    <row r="67" spans="1:14" x14ac:dyDescent="0.3">
      <c r="A67" t="s">
        <v>24</v>
      </c>
      <c r="B67" t="s">
        <v>16</v>
      </c>
      <c r="C67" t="s">
        <v>14</v>
      </c>
      <c r="D67" t="s">
        <v>18</v>
      </c>
      <c r="E67">
        <v>1</v>
      </c>
      <c r="F67">
        <v>8</v>
      </c>
      <c r="G67" t="s">
        <v>87</v>
      </c>
      <c r="H67" s="1">
        <v>44000</v>
      </c>
      <c r="I67">
        <f t="shared" si="1"/>
        <v>2020</v>
      </c>
      <c r="J67" s="1">
        <v>44005</v>
      </c>
      <c r="K67">
        <v>36</v>
      </c>
      <c r="L67">
        <v>34.4</v>
      </c>
      <c r="M67">
        <v>37.5</v>
      </c>
      <c r="N67" t="s">
        <v>89</v>
      </c>
    </row>
    <row r="68" spans="1:14" x14ac:dyDescent="0.3">
      <c r="A68" t="s">
        <v>24</v>
      </c>
      <c r="B68" t="s">
        <v>16</v>
      </c>
      <c r="C68" t="s">
        <v>14</v>
      </c>
      <c r="D68" t="s">
        <v>18</v>
      </c>
      <c r="E68">
        <v>1</v>
      </c>
      <c r="F68">
        <v>9</v>
      </c>
      <c r="G68" t="s">
        <v>95</v>
      </c>
      <c r="H68" s="1">
        <v>44007</v>
      </c>
      <c r="I68">
        <f t="shared" si="1"/>
        <v>2020</v>
      </c>
      <c r="J68" s="1">
        <v>44012</v>
      </c>
      <c r="K68">
        <v>38.9</v>
      </c>
      <c r="L68">
        <v>37.5</v>
      </c>
      <c r="M68">
        <v>40.4</v>
      </c>
      <c r="N68" t="s">
        <v>97</v>
      </c>
    </row>
    <row r="69" spans="1:14" x14ac:dyDescent="0.3">
      <c r="A69" t="s">
        <v>24</v>
      </c>
      <c r="B69" t="s">
        <v>16</v>
      </c>
      <c r="C69" t="s">
        <v>14</v>
      </c>
      <c r="D69" t="s">
        <v>18</v>
      </c>
      <c r="E69">
        <v>1</v>
      </c>
      <c r="F69">
        <v>10</v>
      </c>
      <c r="G69" t="s">
        <v>103</v>
      </c>
      <c r="H69" s="1">
        <v>44014</v>
      </c>
      <c r="I69">
        <f t="shared" si="1"/>
        <v>2020</v>
      </c>
      <c r="J69" s="1">
        <v>44019</v>
      </c>
      <c r="K69">
        <v>40.6</v>
      </c>
      <c r="L69">
        <v>39.299999999999997</v>
      </c>
      <c r="M69">
        <v>42</v>
      </c>
      <c r="N69" t="s">
        <v>105</v>
      </c>
    </row>
    <row r="70" spans="1:14" x14ac:dyDescent="0.3">
      <c r="A70" t="s">
        <v>24</v>
      </c>
      <c r="B70" t="s">
        <v>16</v>
      </c>
      <c r="C70" t="s">
        <v>14</v>
      </c>
      <c r="D70" t="s">
        <v>18</v>
      </c>
      <c r="E70">
        <v>1</v>
      </c>
      <c r="F70">
        <v>11</v>
      </c>
      <c r="G70" t="s">
        <v>112</v>
      </c>
      <c r="H70" s="1">
        <v>44021</v>
      </c>
      <c r="I70">
        <f t="shared" si="1"/>
        <v>2020</v>
      </c>
      <c r="J70" s="1">
        <v>44026</v>
      </c>
      <c r="K70">
        <v>42.9</v>
      </c>
      <c r="L70">
        <v>41.2</v>
      </c>
      <c r="M70">
        <v>44.6</v>
      </c>
      <c r="N70" t="s">
        <v>114</v>
      </c>
    </row>
    <row r="71" spans="1:14" x14ac:dyDescent="0.3">
      <c r="A71" t="s">
        <v>24</v>
      </c>
      <c r="B71" t="s">
        <v>16</v>
      </c>
      <c r="C71" t="s">
        <v>14</v>
      </c>
      <c r="D71" t="s">
        <v>18</v>
      </c>
      <c r="E71">
        <v>1</v>
      </c>
      <c r="F71">
        <v>12</v>
      </c>
      <c r="G71" t="s">
        <v>121</v>
      </c>
      <c r="H71" s="1">
        <v>44028</v>
      </c>
      <c r="I71">
        <f t="shared" si="1"/>
        <v>2020</v>
      </c>
      <c r="J71" s="1">
        <v>44033</v>
      </c>
      <c r="K71">
        <v>42.8</v>
      </c>
      <c r="L71">
        <v>40.9</v>
      </c>
      <c r="M71">
        <v>44.8</v>
      </c>
      <c r="N71" t="s">
        <v>125</v>
      </c>
    </row>
    <row r="72" spans="1:14" x14ac:dyDescent="0.3">
      <c r="A72" t="s">
        <v>24</v>
      </c>
      <c r="B72" t="s">
        <v>16</v>
      </c>
      <c r="C72" t="s">
        <v>14</v>
      </c>
      <c r="D72" t="s">
        <v>18</v>
      </c>
      <c r="E72">
        <v>2</v>
      </c>
      <c r="F72">
        <v>13</v>
      </c>
      <c r="G72" t="s">
        <v>130</v>
      </c>
      <c r="H72" s="1">
        <v>44062</v>
      </c>
      <c r="I72">
        <f t="shared" si="1"/>
        <v>2020</v>
      </c>
      <c r="J72" s="1">
        <v>44074</v>
      </c>
      <c r="K72">
        <v>37.700000000000003</v>
      </c>
      <c r="L72">
        <v>36.200000000000003</v>
      </c>
      <c r="M72">
        <v>39.200000000000003</v>
      </c>
      <c r="N72" t="s">
        <v>132</v>
      </c>
    </row>
    <row r="73" spans="1:14" x14ac:dyDescent="0.3">
      <c r="A73" t="s">
        <v>24</v>
      </c>
      <c r="B73" t="s">
        <v>16</v>
      </c>
      <c r="C73" t="s">
        <v>14</v>
      </c>
      <c r="D73" t="s">
        <v>18</v>
      </c>
      <c r="E73">
        <v>2</v>
      </c>
      <c r="F73">
        <v>14</v>
      </c>
      <c r="G73" t="s">
        <v>138</v>
      </c>
      <c r="H73" s="1">
        <v>44076</v>
      </c>
      <c r="I73">
        <f t="shared" si="1"/>
        <v>2020</v>
      </c>
      <c r="J73" s="1">
        <v>44088</v>
      </c>
      <c r="K73">
        <v>37.9</v>
      </c>
      <c r="L73">
        <v>36.799999999999997</v>
      </c>
      <c r="M73">
        <v>39</v>
      </c>
      <c r="N73" t="s">
        <v>140</v>
      </c>
    </row>
    <row r="74" spans="1:14" x14ac:dyDescent="0.3">
      <c r="A74" t="s">
        <v>24</v>
      </c>
      <c r="B74" t="s">
        <v>16</v>
      </c>
      <c r="C74" t="s">
        <v>14</v>
      </c>
      <c r="D74" t="s">
        <v>18</v>
      </c>
      <c r="E74">
        <v>2</v>
      </c>
      <c r="F74">
        <v>15</v>
      </c>
      <c r="G74" t="s">
        <v>145</v>
      </c>
      <c r="H74" s="1">
        <v>44090</v>
      </c>
      <c r="I74">
        <f t="shared" si="1"/>
        <v>2020</v>
      </c>
      <c r="J74" s="1">
        <v>44102</v>
      </c>
      <c r="K74">
        <v>39.200000000000003</v>
      </c>
      <c r="L74">
        <v>37.5</v>
      </c>
      <c r="M74">
        <v>40.799999999999997</v>
      </c>
      <c r="N74" t="s">
        <v>148</v>
      </c>
    </row>
    <row r="75" spans="1:14" x14ac:dyDescent="0.3">
      <c r="A75" t="s">
        <v>24</v>
      </c>
      <c r="B75" t="s">
        <v>16</v>
      </c>
      <c r="C75" t="s">
        <v>14</v>
      </c>
      <c r="D75" t="s">
        <v>18</v>
      </c>
      <c r="E75">
        <v>2</v>
      </c>
      <c r="F75">
        <v>16</v>
      </c>
      <c r="G75" t="s">
        <v>154</v>
      </c>
      <c r="H75" s="1">
        <v>44104</v>
      </c>
      <c r="I75">
        <f t="shared" si="1"/>
        <v>2020</v>
      </c>
      <c r="J75" s="1">
        <v>44116</v>
      </c>
      <c r="K75">
        <v>38.1</v>
      </c>
      <c r="L75">
        <v>36.700000000000003</v>
      </c>
      <c r="M75">
        <v>39.6</v>
      </c>
      <c r="N75" t="s">
        <v>156</v>
      </c>
    </row>
    <row r="76" spans="1:14" x14ac:dyDescent="0.3">
      <c r="A76" t="s">
        <v>24</v>
      </c>
      <c r="B76" t="s">
        <v>16</v>
      </c>
      <c r="C76" t="s">
        <v>14</v>
      </c>
      <c r="D76" t="s">
        <v>18</v>
      </c>
      <c r="E76">
        <v>2</v>
      </c>
      <c r="F76">
        <v>17</v>
      </c>
      <c r="G76" t="s">
        <v>162</v>
      </c>
      <c r="H76" s="1">
        <v>44118</v>
      </c>
      <c r="I76">
        <f t="shared" si="1"/>
        <v>2020</v>
      </c>
      <c r="J76" s="1">
        <v>44130</v>
      </c>
      <c r="K76">
        <v>40.4</v>
      </c>
      <c r="L76">
        <v>38.799999999999997</v>
      </c>
      <c r="M76">
        <v>42</v>
      </c>
      <c r="N76" t="s">
        <v>165</v>
      </c>
    </row>
    <row r="77" spans="1:14" x14ac:dyDescent="0.3">
      <c r="A77" t="s">
        <v>24</v>
      </c>
      <c r="B77" t="s">
        <v>16</v>
      </c>
      <c r="C77" t="s">
        <v>14</v>
      </c>
      <c r="D77" t="s">
        <v>18</v>
      </c>
      <c r="E77" t="s">
        <v>170</v>
      </c>
      <c r="F77">
        <v>18</v>
      </c>
      <c r="G77" t="s">
        <v>171</v>
      </c>
      <c r="H77" s="1">
        <v>44132</v>
      </c>
      <c r="I77">
        <f t="shared" si="1"/>
        <v>2020</v>
      </c>
      <c r="J77" s="1">
        <v>44144</v>
      </c>
      <c r="K77">
        <v>43.1</v>
      </c>
      <c r="L77">
        <v>41</v>
      </c>
      <c r="M77">
        <v>45.3</v>
      </c>
      <c r="N77" t="s">
        <v>173</v>
      </c>
    </row>
    <row r="78" spans="1:14" x14ac:dyDescent="0.3">
      <c r="A78" t="s">
        <v>24</v>
      </c>
      <c r="B78" t="s">
        <v>16</v>
      </c>
      <c r="C78" t="s">
        <v>14</v>
      </c>
      <c r="D78" t="s">
        <v>18</v>
      </c>
      <c r="E78" t="s">
        <v>170</v>
      </c>
      <c r="F78">
        <v>19</v>
      </c>
      <c r="G78" t="s">
        <v>177</v>
      </c>
      <c r="H78" s="1">
        <v>44146</v>
      </c>
      <c r="I78">
        <f t="shared" si="1"/>
        <v>2020</v>
      </c>
      <c r="J78" s="1">
        <v>44158</v>
      </c>
      <c r="K78">
        <v>43.3</v>
      </c>
      <c r="L78">
        <v>41.1</v>
      </c>
      <c r="M78">
        <v>45.5</v>
      </c>
      <c r="N78" t="s">
        <v>179</v>
      </c>
    </row>
    <row r="79" spans="1:14" x14ac:dyDescent="0.3">
      <c r="A79" t="s">
        <v>24</v>
      </c>
      <c r="B79" t="s">
        <v>16</v>
      </c>
      <c r="C79" t="s">
        <v>14</v>
      </c>
      <c r="D79" t="s">
        <v>18</v>
      </c>
      <c r="E79" t="s">
        <v>170</v>
      </c>
      <c r="F79">
        <v>20</v>
      </c>
      <c r="G79" t="s">
        <v>186</v>
      </c>
      <c r="H79" s="1">
        <v>44160</v>
      </c>
      <c r="I79">
        <f t="shared" si="1"/>
        <v>2020</v>
      </c>
      <c r="J79" s="1">
        <v>44172</v>
      </c>
      <c r="K79">
        <v>42.6</v>
      </c>
      <c r="L79">
        <v>41.1</v>
      </c>
      <c r="M79">
        <v>44.2</v>
      </c>
      <c r="N79" t="s">
        <v>188</v>
      </c>
    </row>
    <row r="80" spans="1:14" x14ac:dyDescent="0.3">
      <c r="A80" t="s">
        <v>24</v>
      </c>
      <c r="B80" t="s">
        <v>16</v>
      </c>
      <c r="C80" t="s">
        <v>14</v>
      </c>
      <c r="D80" t="s">
        <v>18</v>
      </c>
      <c r="E80" t="s">
        <v>170</v>
      </c>
      <c r="F80">
        <v>21</v>
      </c>
      <c r="G80" t="s">
        <v>194</v>
      </c>
      <c r="H80" s="1">
        <v>44174</v>
      </c>
      <c r="I80">
        <f t="shared" si="1"/>
        <v>2020</v>
      </c>
      <c r="J80" s="1">
        <v>44186</v>
      </c>
      <c r="K80">
        <v>44.3</v>
      </c>
      <c r="L80">
        <v>42.4</v>
      </c>
      <c r="M80">
        <v>46.3</v>
      </c>
      <c r="N80" t="s">
        <v>196</v>
      </c>
    </row>
    <row r="81" spans="1:14" x14ac:dyDescent="0.3">
      <c r="A81" t="s">
        <v>24</v>
      </c>
      <c r="B81" t="s">
        <v>16</v>
      </c>
      <c r="C81" t="s">
        <v>14</v>
      </c>
      <c r="D81" t="s">
        <v>18</v>
      </c>
      <c r="E81" t="s">
        <v>202</v>
      </c>
      <c r="F81">
        <v>22</v>
      </c>
      <c r="G81" t="s">
        <v>203</v>
      </c>
      <c r="H81" s="1">
        <v>44202</v>
      </c>
      <c r="I81">
        <f t="shared" si="1"/>
        <v>2021</v>
      </c>
      <c r="J81" s="1">
        <v>44214</v>
      </c>
      <c r="K81">
        <v>40</v>
      </c>
      <c r="L81">
        <v>38.1</v>
      </c>
      <c r="M81">
        <v>42</v>
      </c>
      <c r="N81" t="s">
        <v>205</v>
      </c>
    </row>
    <row r="82" spans="1:14" x14ac:dyDescent="0.3">
      <c r="A82" t="s">
        <v>24</v>
      </c>
      <c r="B82" t="s">
        <v>16</v>
      </c>
      <c r="C82" t="s">
        <v>14</v>
      </c>
      <c r="D82" t="s">
        <v>18</v>
      </c>
      <c r="E82" t="s">
        <v>202</v>
      </c>
      <c r="F82">
        <v>23</v>
      </c>
      <c r="G82" t="s">
        <v>211</v>
      </c>
      <c r="H82" s="1">
        <v>44216</v>
      </c>
      <c r="I82">
        <f t="shared" si="1"/>
        <v>2021</v>
      </c>
      <c r="J82" s="1">
        <v>44228</v>
      </c>
      <c r="K82">
        <v>42.2</v>
      </c>
      <c r="L82">
        <v>40.700000000000003</v>
      </c>
      <c r="M82">
        <v>43.7</v>
      </c>
      <c r="N82" t="s">
        <v>213</v>
      </c>
    </row>
    <row r="83" spans="1:14" x14ac:dyDescent="0.3">
      <c r="A83" t="s">
        <v>24</v>
      </c>
      <c r="B83" t="s">
        <v>16</v>
      </c>
      <c r="C83" t="s">
        <v>14</v>
      </c>
      <c r="D83" t="s">
        <v>18</v>
      </c>
      <c r="E83" t="s">
        <v>202</v>
      </c>
      <c r="F83">
        <v>24</v>
      </c>
      <c r="G83" t="s">
        <v>219</v>
      </c>
      <c r="H83" s="1">
        <v>44230</v>
      </c>
      <c r="I83">
        <f t="shared" si="1"/>
        <v>2021</v>
      </c>
      <c r="J83" s="1">
        <v>44242</v>
      </c>
      <c r="K83">
        <v>39.6</v>
      </c>
      <c r="L83">
        <v>37.799999999999997</v>
      </c>
      <c r="M83">
        <v>41.5</v>
      </c>
      <c r="N83" t="s">
        <v>221</v>
      </c>
    </row>
    <row r="84" spans="1:14" x14ac:dyDescent="0.3">
      <c r="A84" t="s">
        <v>24</v>
      </c>
      <c r="B84" t="s">
        <v>16</v>
      </c>
      <c r="C84" t="s">
        <v>14</v>
      </c>
      <c r="D84" t="s">
        <v>18</v>
      </c>
      <c r="E84" t="s">
        <v>202</v>
      </c>
      <c r="F84">
        <v>25</v>
      </c>
      <c r="G84" t="s">
        <v>227</v>
      </c>
      <c r="H84" s="1">
        <v>44244</v>
      </c>
      <c r="I84">
        <f t="shared" si="1"/>
        <v>2021</v>
      </c>
      <c r="J84" s="1">
        <v>44256</v>
      </c>
      <c r="K84">
        <v>38.9</v>
      </c>
      <c r="L84">
        <v>37.200000000000003</v>
      </c>
      <c r="M84">
        <v>40.700000000000003</v>
      </c>
      <c r="N84" t="s">
        <v>32</v>
      </c>
    </row>
    <row r="85" spans="1:14" x14ac:dyDescent="0.3">
      <c r="A85" t="s">
        <v>24</v>
      </c>
      <c r="B85" t="s">
        <v>16</v>
      </c>
      <c r="C85" t="s">
        <v>14</v>
      </c>
      <c r="D85" t="s">
        <v>18</v>
      </c>
      <c r="E85" t="s">
        <v>202</v>
      </c>
      <c r="F85">
        <v>26</v>
      </c>
      <c r="G85" t="s">
        <v>234</v>
      </c>
      <c r="H85" s="1">
        <v>44258</v>
      </c>
      <c r="I85">
        <f t="shared" si="1"/>
        <v>2021</v>
      </c>
      <c r="J85" s="1">
        <v>44270</v>
      </c>
      <c r="K85">
        <v>38.4</v>
      </c>
      <c r="L85">
        <v>36.6</v>
      </c>
      <c r="M85">
        <v>40.299999999999997</v>
      </c>
      <c r="N85" t="s">
        <v>236</v>
      </c>
    </row>
    <row r="86" spans="1:14" x14ac:dyDescent="0.3">
      <c r="A86" t="s">
        <v>24</v>
      </c>
      <c r="B86" t="s">
        <v>16</v>
      </c>
      <c r="C86" t="s">
        <v>14</v>
      </c>
      <c r="D86" t="s">
        <v>18</v>
      </c>
      <c r="E86" t="s">
        <v>202</v>
      </c>
      <c r="F86">
        <v>27</v>
      </c>
      <c r="G86" t="s">
        <v>243</v>
      </c>
      <c r="H86" s="1">
        <v>44272</v>
      </c>
      <c r="I86">
        <f t="shared" si="1"/>
        <v>2021</v>
      </c>
      <c r="J86" s="1">
        <v>44284</v>
      </c>
      <c r="K86">
        <v>36.799999999999997</v>
      </c>
      <c r="L86">
        <v>34.5</v>
      </c>
      <c r="M86">
        <v>39.1</v>
      </c>
      <c r="N86" t="s">
        <v>245</v>
      </c>
    </row>
    <row r="87" spans="1:14" x14ac:dyDescent="0.3">
      <c r="A87" t="s">
        <v>24</v>
      </c>
      <c r="B87" t="s">
        <v>16</v>
      </c>
      <c r="C87" t="s">
        <v>14</v>
      </c>
      <c r="D87" t="s">
        <v>18</v>
      </c>
      <c r="E87">
        <v>3.1</v>
      </c>
      <c r="F87">
        <v>28</v>
      </c>
      <c r="G87" t="s">
        <v>250</v>
      </c>
      <c r="H87" s="1">
        <v>44300</v>
      </c>
      <c r="I87">
        <f t="shared" si="1"/>
        <v>2021</v>
      </c>
      <c r="J87" s="1">
        <v>44312</v>
      </c>
      <c r="K87">
        <v>33.5</v>
      </c>
      <c r="L87">
        <v>31.4</v>
      </c>
      <c r="M87">
        <v>35.5</v>
      </c>
      <c r="N87" t="s">
        <v>253</v>
      </c>
    </row>
    <row r="88" spans="1:14" x14ac:dyDescent="0.3">
      <c r="A88" t="s">
        <v>24</v>
      </c>
      <c r="B88" t="s">
        <v>16</v>
      </c>
      <c r="C88" t="s">
        <v>14</v>
      </c>
      <c r="D88" t="s">
        <v>18</v>
      </c>
      <c r="E88">
        <v>3.1</v>
      </c>
      <c r="F88">
        <v>29</v>
      </c>
      <c r="G88" t="s">
        <v>258</v>
      </c>
      <c r="H88" s="1">
        <v>44314</v>
      </c>
      <c r="I88">
        <f t="shared" si="1"/>
        <v>2021</v>
      </c>
      <c r="J88" s="1">
        <v>44326</v>
      </c>
      <c r="K88">
        <v>31.9</v>
      </c>
      <c r="L88">
        <v>30.4</v>
      </c>
      <c r="M88">
        <v>33.5</v>
      </c>
      <c r="N88" t="s">
        <v>76</v>
      </c>
    </row>
    <row r="89" spans="1:14" x14ac:dyDescent="0.3">
      <c r="A89" t="s">
        <v>24</v>
      </c>
      <c r="B89" t="s">
        <v>16</v>
      </c>
      <c r="C89" t="s">
        <v>14</v>
      </c>
      <c r="D89" t="s">
        <v>18</v>
      </c>
      <c r="E89">
        <v>3.1</v>
      </c>
      <c r="F89">
        <v>30</v>
      </c>
      <c r="G89" t="s">
        <v>266</v>
      </c>
      <c r="H89" s="1">
        <v>44328</v>
      </c>
      <c r="I89">
        <f t="shared" si="1"/>
        <v>2021</v>
      </c>
      <c r="J89" s="1">
        <v>44340</v>
      </c>
      <c r="K89">
        <v>32.799999999999997</v>
      </c>
      <c r="L89">
        <v>30.9</v>
      </c>
      <c r="M89">
        <v>34.700000000000003</v>
      </c>
      <c r="N89" t="s">
        <v>268</v>
      </c>
    </row>
    <row r="90" spans="1:14" x14ac:dyDescent="0.3">
      <c r="A90" t="s">
        <v>24</v>
      </c>
      <c r="B90" t="s">
        <v>16</v>
      </c>
      <c r="C90" t="s">
        <v>14</v>
      </c>
      <c r="D90" t="s">
        <v>18</v>
      </c>
      <c r="E90">
        <v>3.1</v>
      </c>
      <c r="F90">
        <v>31</v>
      </c>
      <c r="G90" t="s">
        <v>274</v>
      </c>
      <c r="H90" s="1">
        <v>44342</v>
      </c>
      <c r="I90">
        <f t="shared" si="1"/>
        <v>2021</v>
      </c>
      <c r="J90" s="1">
        <v>44354</v>
      </c>
      <c r="K90">
        <v>31.4</v>
      </c>
      <c r="L90">
        <v>29.5</v>
      </c>
      <c r="M90">
        <v>33.4</v>
      </c>
      <c r="N90" t="s">
        <v>276</v>
      </c>
    </row>
    <row r="91" spans="1:14" x14ac:dyDescent="0.3">
      <c r="A91" t="s">
        <v>24</v>
      </c>
      <c r="B91" t="s">
        <v>16</v>
      </c>
      <c r="C91" t="s">
        <v>14</v>
      </c>
      <c r="D91" t="s">
        <v>18</v>
      </c>
      <c r="E91">
        <v>3.1</v>
      </c>
      <c r="F91">
        <v>32</v>
      </c>
      <c r="G91" t="s">
        <v>282</v>
      </c>
      <c r="H91" s="1">
        <v>44356</v>
      </c>
      <c r="I91">
        <f t="shared" si="1"/>
        <v>2021</v>
      </c>
      <c r="J91" s="1">
        <v>44368</v>
      </c>
      <c r="K91">
        <v>32.299999999999997</v>
      </c>
      <c r="L91">
        <v>30.5</v>
      </c>
      <c r="M91">
        <v>34.200000000000003</v>
      </c>
      <c r="N91" t="s">
        <v>284</v>
      </c>
    </row>
    <row r="92" spans="1:14" x14ac:dyDescent="0.3">
      <c r="A92" t="s">
        <v>24</v>
      </c>
      <c r="B92" t="s">
        <v>16</v>
      </c>
      <c r="C92" t="s">
        <v>14</v>
      </c>
      <c r="D92" t="s">
        <v>18</v>
      </c>
      <c r="E92">
        <v>3.1</v>
      </c>
      <c r="F92">
        <v>33</v>
      </c>
      <c r="G92" t="s">
        <v>290</v>
      </c>
      <c r="H92" s="1">
        <v>44370</v>
      </c>
      <c r="I92">
        <f t="shared" si="1"/>
        <v>2021</v>
      </c>
      <c r="J92" s="1">
        <v>44382</v>
      </c>
      <c r="K92">
        <v>30.2</v>
      </c>
      <c r="L92">
        <v>28.7</v>
      </c>
      <c r="M92">
        <v>31.8</v>
      </c>
      <c r="N92" t="s">
        <v>291</v>
      </c>
    </row>
    <row r="93" spans="1:14" x14ac:dyDescent="0.3">
      <c r="A93" t="s">
        <v>24</v>
      </c>
      <c r="B93" t="s">
        <v>16</v>
      </c>
      <c r="C93" t="s">
        <v>14</v>
      </c>
      <c r="D93" t="s">
        <v>18</v>
      </c>
      <c r="E93">
        <v>3.2</v>
      </c>
      <c r="F93">
        <v>34</v>
      </c>
      <c r="G93" t="s">
        <v>296</v>
      </c>
      <c r="H93" s="1">
        <v>44398</v>
      </c>
      <c r="I93">
        <f t="shared" si="1"/>
        <v>2021</v>
      </c>
      <c r="J93" s="1">
        <v>44410</v>
      </c>
      <c r="K93">
        <v>34</v>
      </c>
      <c r="L93">
        <v>32.1</v>
      </c>
      <c r="M93">
        <v>36</v>
      </c>
      <c r="N93" t="s">
        <v>298</v>
      </c>
    </row>
    <row r="94" spans="1:14" x14ac:dyDescent="0.3">
      <c r="A94" t="s">
        <v>24</v>
      </c>
      <c r="B94" t="s">
        <v>16</v>
      </c>
      <c r="C94" t="s">
        <v>14</v>
      </c>
      <c r="D94" t="s">
        <v>18</v>
      </c>
      <c r="E94">
        <v>3.2</v>
      </c>
      <c r="F94">
        <v>35</v>
      </c>
      <c r="G94" t="s">
        <v>304</v>
      </c>
      <c r="H94" s="1">
        <v>44412</v>
      </c>
      <c r="I94">
        <f t="shared" si="1"/>
        <v>2021</v>
      </c>
      <c r="J94" s="1">
        <v>44424</v>
      </c>
      <c r="K94">
        <v>36.299999999999997</v>
      </c>
      <c r="L94">
        <v>34.700000000000003</v>
      </c>
      <c r="M94">
        <v>38</v>
      </c>
      <c r="N94" t="s">
        <v>306</v>
      </c>
    </row>
    <row r="95" spans="1:14" x14ac:dyDescent="0.3">
      <c r="A95" t="s">
        <v>24</v>
      </c>
      <c r="B95" t="s">
        <v>16</v>
      </c>
      <c r="C95" t="s">
        <v>14</v>
      </c>
      <c r="D95" t="s">
        <v>18</v>
      </c>
      <c r="E95">
        <v>3.2</v>
      </c>
      <c r="F95">
        <v>36</v>
      </c>
      <c r="G95" t="s">
        <v>312</v>
      </c>
      <c r="H95" s="1">
        <v>44426</v>
      </c>
      <c r="I95">
        <f t="shared" si="1"/>
        <v>2021</v>
      </c>
      <c r="J95" s="1">
        <v>44438</v>
      </c>
      <c r="K95">
        <v>36.200000000000003</v>
      </c>
      <c r="L95">
        <v>34.5</v>
      </c>
      <c r="M95">
        <v>38.1</v>
      </c>
      <c r="N95" t="s">
        <v>314</v>
      </c>
    </row>
    <row r="96" spans="1:14" x14ac:dyDescent="0.3">
      <c r="A96" t="s">
        <v>24</v>
      </c>
      <c r="B96" t="s">
        <v>16</v>
      </c>
      <c r="C96" t="s">
        <v>14</v>
      </c>
      <c r="D96" t="s">
        <v>18</v>
      </c>
      <c r="E96">
        <v>3.2</v>
      </c>
      <c r="F96">
        <v>37</v>
      </c>
      <c r="G96" t="s">
        <v>319</v>
      </c>
      <c r="H96" s="1">
        <v>44440</v>
      </c>
      <c r="I96">
        <f t="shared" si="1"/>
        <v>2021</v>
      </c>
      <c r="J96" s="1">
        <v>44452</v>
      </c>
      <c r="K96">
        <v>36</v>
      </c>
      <c r="L96">
        <v>34.200000000000003</v>
      </c>
      <c r="M96">
        <v>37.700000000000003</v>
      </c>
      <c r="N96" t="s">
        <v>321</v>
      </c>
    </row>
    <row r="97" spans="1:14" x14ac:dyDescent="0.3">
      <c r="A97" t="s">
        <v>24</v>
      </c>
      <c r="B97" t="s">
        <v>16</v>
      </c>
      <c r="C97" t="s">
        <v>14</v>
      </c>
      <c r="D97" t="s">
        <v>18</v>
      </c>
      <c r="E97">
        <v>3.2</v>
      </c>
      <c r="F97">
        <v>38</v>
      </c>
      <c r="G97" t="s">
        <v>327</v>
      </c>
      <c r="H97" s="1">
        <v>44454</v>
      </c>
      <c r="I97">
        <f t="shared" si="1"/>
        <v>2021</v>
      </c>
      <c r="J97" s="1">
        <v>44466</v>
      </c>
      <c r="K97">
        <v>34.700000000000003</v>
      </c>
      <c r="L97">
        <v>33</v>
      </c>
      <c r="M97">
        <v>36.6</v>
      </c>
      <c r="N97" t="s">
        <v>329</v>
      </c>
    </row>
    <row r="98" spans="1:14" x14ac:dyDescent="0.3">
      <c r="A98" t="s">
        <v>24</v>
      </c>
      <c r="B98" t="s">
        <v>16</v>
      </c>
      <c r="C98" t="s">
        <v>14</v>
      </c>
      <c r="D98" t="s">
        <v>18</v>
      </c>
      <c r="E98">
        <v>3.2</v>
      </c>
      <c r="F98">
        <v>39</v>
      </c>
      <c r="G98" t="s">
        <v>336</v>
      </c>
      <c r="H98" s="1">
        <v>44468</v>
      </c>
      <c r="I98">
        <f t="shared" si="1"/>
        <v>2021</v>
      </c>
      <c r="J98" s="1">
        <v>44480</v>
      </c>
      <c r="K98">
        <v>34.9</v>
      </c>
      <c r="L98">
        <v>33.1</v>
      </c>
      <c r="M98">
        <v>36.700000000000003</v>
      </c>
      <c r="N98" t="s">
        <v>338</v>
      </c>
    </row>
    <row r="99" spans="1:14" x14ac:dyDescent="0.3">
      <c r="A99" t="s">
        <v>24</v>
      </c>
      <c r="B99" t="s">
        <v>16</v>
      </c>
      <c r="C99" t="s">
        <v>14</v>
      </c>
      <c r="D99" t="s">
        <v>18</v>
      </c>
      <c r="E99">
        <v>3.3</v>
      </c>
      <c r="F99">
        <v>40</v>
      </c>
      <c r="G99" t="s">
        <v>344</v>
      </c>
      <c r="H99" s="1">
        <v>44531</v>
      </c>
      <c r="I99">
        <f t="shared" si="1"/>
        <v>2021</v>
      </c>
      <c r="J99" s="1">
        <v>44543</v>
      </c>
      <c r="K99">
        <v>32.299999999999997</v>
      </c>
      <c r="L99">
        <v>30.7</v>
      </c>
      <c r="M99">
        <v>34</v>
      </c>
      <c r="N99" t="s">
        <v>273</v>
      </c>
    </row>
    <row r="100" spans="1:14" x14ac:dyDescent="0.3">
      <c r="A100" t="s">
        <v>24</v>
      </c>
      <c r="B100" t="s">
        <v>16</v>
      </c>
      <c r="C100" t="s">
        <v>14</v>
      </c>
      <c r="D100" t="s">
        <v>18</v>
      </c>
      <c r="E100">
        <v>3.3</v>
      </c>
      <c r="F100">
        <v>41</v>
      </c>
      <c r="G100" t="s">
        <v>352</v>
      </c>
      <c r="H100" s="1">
        <v>44559</v>
      </c>
      <c r="I100">
        <f t="shared" si="1"/>
        <v>2021</v>
      </c>
      <c r="J100" s="1">
        <v>44571</v>
      </c>
      <c r="K100">
        <v>35.5</v>
      </c>
      <c r="L100">
        <v>33.799999999999997</v>
      </c>
      <c r="M100">
        <v>37.200000000000003</v>
      </c>
      <c r="N100" t="s">
        <v>354</v>
      </c>
    </row>
    <row r="101" spans="1:14" x14ac:dyDescent="0.3">
      <c r="A101" t="s">
        <v>24</v>
      </c>
      <c r="B101" t="s">
        <v>16</v>
      </c>
      <c r="C101" t="s">
        <v>14</v>
      </c>
      <c r="D101" t="s">
        <v>18</v>
      </c>
      <c r="E101">
        <v>3.3</v>
      </c>
      <c r="F101">
        <v>42</v>
      </c>
      <c r="G101" t="s">
        <v>358</v>
      </c>
      <c r="H101" s="1">
        <v>44587</v>
      </c>
      <c r="I101">
        <f t="shared" si="1"/>
        <v>2022</v>
      </c>
      <c r="J101" s="1">
        <v>44599</v>
      </c>
      <c r="K101">
        <v>36.799999999999997</v>
      </c>
      <c r="L101">
        <v>35.200000000000003</v>
      </c>
      <c r="M101">
        <v>38.299999999999997</v>
      </c>
      <c r="N101" t="s">
        <v>360</v>
      </c>
    </row>
    <row r="102" spans="1:14" x14ac:dyDescent="0.3">
      <c r="A102" t="s">
        <v>24</v>
      </c>
      <c r="B102" t="s">
        <v>16</v>
      </c>
      <c r="C102" t="s">
        <v>14</v>
      </c>
      <c r="D102" t="s">
        <v>18</v>
      </c>
      <c r="E102">
        <v>3.4</v>
      </c>
      <c r="F102">
        <v>43</v>
      </c>
      <c r="G102" t="s">
        <v>366</v>
      </c>
      <c r="H102" s="1">
        <v>44622</v>
      </c>
      <c r="I102">
        <f t="shared" si="1"/>
        <v>2022</v>
      </c>
      <c r="J102" s="1">
        <v>44634</v>
      </c>
      <c r="K102">
        <v>34.1</v>
      </c>
      <c r="L102">
        <v>32.6</v>
      </c>
      <c r="M102">
        <v>35.700000000000003</v>
      </c>
      <c r="N102" t="s">
        <v>368</v>
      </c>
    </row>
    <row r="103" spans="1:14" x14ac:dyDescent="0.3">
      <c r="A103" t="s">
        <v>24</v>
      </c>
      <c r="B103" t="s">
        <v>16</v>
      </c>
      <c r="C103" t="s">
        <v>14</v>
      </c>
      <c r="D103" t="s">
        <v>18</v>
      </c>
      <c r="E103">
        <v>3.4</v>
      </c>
      <c r="F103">
        <v>44</v>
      </c>
      <c r="G103" t="s">
        <v>372</v>
      </c>
      <c r="H103" s="1">
        <v>44650</v>
      </c>
      <c r="I103">
        <f t="shared" si="1"/>
        <v>2022</v>
      </c>
      <c r="J103" s="1">
        <v>44662</v>
      </c>
      <c r="K103">
        <v>35.4</v>
      </c>
      <c r="L103">
        <v>33.4</v>
      </c>
      <c r="M103">
        <v>37.5</v>
      </c>
      <c r="N103" t="s">
        <v>374</v>
      </c>
    </row>
    <row r="104" spans="1:14" x14ac:dyDescent="0.3">
      <c r="A104" t="s">
        <v>24</v>
      </c>
      <c r="B104" t="s">
        <v>16</v>
      </c>
      <c r="C104" t="s">
        <v>14</v>
      </c>
      <c r="D104" t="s">
        <v>18</v>
      </c>
      <c r="E104">
        <v>3.4</v>
      </c>
      <c r="F104">
        <v>45</v>
      </c>
      <c r="G104" t="s">
        <v>380</v>
      </c>
      <c r="H104" s="1">
        <v>44678</v>
      </c>
      <c r="I104">
        <f t="shared" si="1"/>
        <v>2022</v>
      </c>
      <c r="J104" s="1">
        <v>44690</v>
      </c>
      <c r="K104">
        <v>36.6</v>
      </c>
      <c r="L104">
        <v>34.700000000000003</v>
      </c>
      <c r="M104">
        <v>38.6</v>
      </c>
      <c r="N104" t="s">
        <v>383</v>
      </c>
    </row>
    <row r="105" spans="1:14" x14ac:dyDescent="0.3">
      <c r="A105" t="s">
        <v>24</v>
      </c>
      <c r="B105" t="s">
        <v>16</v>
      </c>
      <c r="C105" t="s">
        <v>14</v>
      </c>
      <c r="D105" t="s">
        <v>18</v>
      </c>
      <c r="E105">
        <v>3.5</v>
      </c>
      <c r="F105">
        <v>46</v>
      </c>
      <c r="G105" t="s">
        <v>388</v>
      </c>
      <c r="H105" s="1">
        <v>44713</v>
      </c>
      <c r="I105">
        <f t="shared" si="1"/>
        <v>2022</v>
      </c>
      <c r="J105" s="1">
        <v>44725</v>
      </c>
      <c r="K105">
        <v>35.9</v>
      </c>
      <c r="L105">
        <v>34.299999999999997</v>
      </c>
      <c r="M105">
        <v>37.5</v>
      </c>
      <c r="N105" t="s">
        <v>390</v>
      </c>
    </row>
    <row r="106" spans="1:14" x14ac:dyDescent="0.3">
      <c r="A106" t="s">
        <v>24</v>
      </c>
      <c r="B106" t="s">
        <v>16</v>
      </c>
      <c r="C106" t="s">
        <v>14</v>
      </c>
      <c r="D106" t="s">
        <v>18</v>
      </c>
      <c r="E106">
        <v>3.5</v>
      </c>
      <c r="F106">
        <v>47</v>
      </c>
      <c r="G106" t="s">
        <v>396</v>
      </c>
      <c r="H106" s="1">
        <v>44741</v>
      </c>
      <c r="I106">
        <f t="shared" si="1"/>
        <v>2022</v>
      </c>
      <c r="J106" s="1">
        <v>44753</v>
      </c>
      <c r="K106">
        <v>36.799999999999997</v>
      </c>
      <c r="L106">
        <v>34.799999999999997</v>
      </c>
      <c r="M106">
        <v>38.9</v>
      </c>
      <c r="N106" t="s">
        <v>398</v>
      </c>
    </row>
    <row r="107" spans="1:14" x14ac:dyDescent="0.3">
      <c r="A107" t="s">
        <v>24</v>
      </c>
      <c r="B107" t="s">
        <v>16</v>
      </c>
      <c r="C107" t="s">
        <v>14</v>
      </c>
      <c r="D107" t="s">
        <v>18</v>
      </c>
      <c r="E107">
        <v>3.5</v>
      </c>
      <c r="F107">
        <v>48</v>
      </c>
      <c r="G107" t="s">
        <v>403</v>
      </c>
      <c r="H107" s="1">
        <v>44769</v>
      </c>
      <c r="I107">
        <f t="shared" si="1"/>
        <v>2022</v>
      </c>
      <c r="J107" s="1">
        <v>44781</v>
      </c>
      <c r="K107">
        <v>35.700000000000003</v>
      </c>
      <c r="L107">
        <v>33.6</v>
      </c>
      <c r="M107">
        <v>37.9</v>
      </c>
      <c r="N107" t="s">
        <v>405</v>
      </c>
    </row>
    <row r="108" spans="1:14" x14ac:dyDescent="0.3">
      <c r="A108" t="s">
        <v>24</v>
      </c>
      <c r="B108" t="s">
        <v>16</v>
      </c>
      <c r="C108" t="s">
        <v>14</v>
      </c>
      <c r="D108" t="s">
        <v>18</v>
      </c>
      <c r="E108">
        <v>3.6</v>
      </c>
      <c r="F108">
        <v>49</v>
      </c>
      <c r="G108" t="s">
        <v>410</v>
      </c>
      <c r="H108" s="1">
        <v>44818</v>
      </c>
      <c r="I108">
        <f t="shared" si="1"/>
        <v>2022</v>
      </c>
      <c r="J108" s="1">
        <v>44830</v>
      </c>
      <c r="K108">
        <v>37.700000000000003</v>
      </c>
      <c r="L108">
        <v>35.799999999999997</v>
      </c>
      <c r="M108">
        <v>39.6</v>
      </c>
      <c r="N108" t="s">
        <v>412</v>
      </c>
    </row>
    <row r="109" spans="1:14" x14ac:dyDescent="0.3">
      <c r="A109" t="s">
        <v>24</v>
      </c>
      <c r="B109" t="s">
        <v>16</v>
      </c>
      <c r="C109" t="s">
        <v>14</v>
      </c>
      <c r="D109" t="s">
        <v>18</v>
      </c>
      <c r="E109">
        <v>3.6</v>
      </c>
      <c r="F109">
        <v>50</v>
      </c>
      <c r="G109" t="s">
        <v>417</v>
      </c>
      <c r="H109" s="1">
        <v>44839</v>
      </c>
      <c r="I109">
        <f t="shared" si="1"/>
        <v>2022</v>
      </c>
      <c r="J109" s="1">
        <v>44851</v>
      </c>
      <c r="K109">
        <v>35.5</v>
      </c>
      <c r="L109">
        <v>33.5</v>
      </c>
      <c r="M109">
        <v>37.5</v>
      </c>
      <c r="N109" t="s">
        <v>419</v>
      </c>
    </row>
    <row r="110" spans="1:14" x14ac:dyDescent="0.3">
      <c r="A110" t="s">
        <v>24</v>
      </c>
      <c r="B110" t="s">
        <v>16</v>
      </c>
      <c r="C110" t="s">
        <v>14</v>
      </c>
      <c r="D110" t="s">
        <v>18</v>
      </c>
      <c r="E110">
        <v>3.6</v>
      </c>
      <c r="F110">
        <v>51</v>
      </c>
      <c r="G110" t="s">
        <v>423</v>
      </c>
      <c r="H110" s="1">
        <v>44867</v>
      </c>
      <c r="I110">
        <f t="shared" si="1"/>
        <v>2022</v>
      </c>
      <c r="J110" s="1">
        <v>44879</v>
      </c>
      <c r="K110">
        <v>37</v>
      </c>
      <c r="L110">
        <v>35.4</v>
      </c>
      <c r="M110">
        <v>38.5</v>
      </c>
      <c r="N110" t="s">
        <v>425</v>
      </c>
    </row>
    <row r="111" spans="1:14" x14ac:dyDescent="0.3">
      <c r="A111" t="s">
        <v>24</v>
      </c>
      <c r="B111" t="s">
        <v>16</v>
      </c>
      <c r="C111" t="s">
        <v>14</v>
      </c>
      <c r="D111" t="s">
        <v>18</v>
      </c>
      <c r="E111">
        <v>3.7</v>
      </c>
      <c r="F111">
        <v>52</v>
      </c>
      <c r="G111" t="s">
        <v>430</v>
      </c>
      <c r="H111" s="1">
        <v>44904</v>
      </c>
      <c r="I111">
        <f t="shared" si="1"/>
        <v>2022</v>
      </c>
      <c r="J111" s="1">
        <v>44914</v>
      </c>
      <c r="K111">
        <v>34.6</v>
      </c>
      <c r="L111">
        <v>33</v>
      </c>
      <c r="M111">
        <v>36.200000000000003</v>
      </c>
      <c r="N111" t="s">
        <v>432</v>
      </c>
    </row>
    <row r="112" spans="1:14" x14ac:dyDescent="0.3">
      <c r="A112" t="s">
        <v>24</v>
      </c>
      <c r="B112" t="s">
        <v>16</v>
      </c>
      <c r="C112" t="s">
        <v>14</v>
      </c>
      <c r="D112" t="s">
        <v>18</v>
      </c>
      <c r="E112">
        <v>3.7</v>
      </c>
      <c r="F112">
        <v>53</v>
      </c>
      <c r="G112" t="s">
        <v>437</v>
      </c>
      <c r="H112" s="1">
        <v>44930</v>
      </c>
      <c r="I112">
        <f t="shared" si="1"/>
        <v>2023</v>
      </c>
      <c r="J112" s="1">
        <v>44942</v>
      </c>
      <c r="K112">
        <v>31.8</v>
      </c>
      <c r="L112">
        <v>30.4</v>
      </c>
      <c r="M112">
        <v>33.299999999999997</v>
      </c>
      <c r="N112" t="s">
        <v>439</v>
      </c>
    </row>
    <row r="113" spans="1:14" x14ac:dyDescent="0.3">
      <c r="A113" t="s">
        <v>24</v>
      </c>
      <c r="B113" t="s">
        <v>16</v>
      </c>
      <c r="C113" t="s">
        <v>14</v>
      </c>
      <c r="D113" t="s">
        <v>18</v>
      </c>
      <c r="E113">
        <v>3.7</v>
      </c>
      <c r="F113">
        <v>54</v>
      </c>
      <c r="G113" t="s">
        <v>444</v>
      </c>
      <c r="H113" s="1">
        <v>44958</v>
      </c>
      <c r="I113">
        <f t="shared" si="1"/>
        <v>2023</v>
      </c>
      <c r="J113" s="1">
        <v>44970</v>
      </c>
      <c r="K113">
        <v>34.6</v>
      </c>
      <c r="L113">
        <v>33.200000000000003</v>
      </c>
      <c r="M113">
        <v>36.1</v>
      </c>
      <c r="N113" t="s">
        <v>242</v>
      </c>
    </row>
    <row r="114" spans="1:14" x14ac:dyDescent="0.3">
      <c r="A114" t="s">
        <v>24</v>
      </c>
      <c r="B114" t="s">
        <v>16</v>
      </c>
      <c r="C114" t="s">
        <v>14</v>
      </c>
      <c r="D114" t="s">
        <v>18</v>
      </c>
      <c r="E114">
        <v>3.8</v>
      </c>
      <c r="F114">
        <v>55</v>
      </c>
      <c r="G114" t="s">
        <v>451</v>
      </c>
      <c r="H114" s="1">
        <v>44986</v>
      </c>
      <c r="I114">
        <f t="shared" si="1"/>
        <v>2023</v>
      </c>
      <c r="J114" s="1">
        <v>44998</v>
      </c>
      <c r="K114">
        <v>33.5</v>
      </c>
      <c r="L114">
        <v>32.1</v>
      </c>
      <c r="M114">
        <v>34.9</v>
      </c>
      <c r="N114" t="s">
        <v>453</v>
      </c>
    </row>
    <row r="115" spans="1:14" x14ac:dyDescent="0.3">
      <c r="A115" t="s">
        <v>24</v>
      </c>
      <c r="B115" t="s">
        <v>16</v>
      </c>
      <c r="C115" t="s">
        <v>14</v>
      </c>
      <c r="D115" t="s">
        <v>18</v>
      </c>
      <c r="E115">
        <v>3.8</v>
      </c>
      <c r="F115">
        <v>56</v>
      </c>
      <c r="G115" t="s">
        <v>458</v>
      </c>
      <c r="H115" s="1">
        <v>45014</v>
      </c>
      <c r="I115">
        <f t="shared" si="1"/>
        <v>2023</v>
      </c>
      <c r="J115" s="1">
        <v>45026</v>
      </c>
      <c r="K115">
        <v>34.200000000000003</v>
      </c>
      <c r="L115">
        <v>32.4</v>
      </c>
      <c r="M115">
        <v>36</v>
      </c>
      <c r="N115" t="s">
        <v>185</v>
      </c>
    </row>
    <row r="116" spans="1:14" x14ac:dyDescent="0.3">
      <c r="A116" t="s">
        <v>24</v>
      </c>
      <c r="B116" t="s">
        <v>16</v>
      </c>
      <c r="C116" t="s">
        <v>14</v>
      </c>
      <c r="D116" t="s">
        <v>18</v>
      </c>
      <c r="E116">
        <v>3.8</v>
      </c>
      <c r="F116">
        <v>57</v>
      </c>
      <c r="G116" t="s">
        <v>465</v>
      </c>
      <c r="H116" s="1">
        <v>45042</v>
      </c>
      <c r="I116">
        <f t="shared" si="1"/>
        <v>2023</v>
      </c>
      <c r="J116" s="1">
        <v>45054</v>
      </c>
      <c r="K116">
        <v>32.200000000000003</v>
      </c>
      <c r="L116">
        <v>30.4</v>
      </c>
      <c r="M116">
        <v>34</v>
      </c>
      <c r="N116" t="s">
        <v>467</v>
      </c>
    </row>
    <row r="117" spans="1:14" x14ac:dyDescent="0.3">
      <c r="A117" t="s">
        <v>24</v>
      </c>
      <c r="B117" t="s">
        <v>16</v>
      </c>
      <c r="C117" t="s">
        <v>14</v>
      </c>
      <c r="D117" t="s">
        <v>18</v>
      </c>
      <c r="E117">
        <v>3.9</v>
      </c>
      <c r="F117">
        <v>58</v>
      </c>
      <c r="G117" t="s">
        <v>473</v>
      </c>
      <c r="H117" s="1">
        <v>45084</v>
      </c>
      <c r="I117">
        <f t="shared" si="1"/>
        <v>2023</v>
      </c>
      <c r="J117" s="1">
        <v>45096</v>
      </c>
      <c r="K117">
        <v>34.200000000000003</v>
      </c>
      <c r="L117">
        <v>32.700000000000003</v>
      </c>
      <c r="M117">
        <v>35.700000000000003</v>
      </c>
      <c r="N117" t="s">
        <v>335</v>
      </c>
    </row>
    <row r="118" spans="1:14" x14ac:dyDescent="0.3">
      <c r="A118" t="s">
        <v>24</v>
      </c>
      <c r="B118" t="s">
        <v>16</v>
      </c>
      <c r="C118" t="s">
        <v>14</v>
      </c>
      <c r="D118" t="s">
        <v>19</v>
      </c>
      <c r="E118">
        <v>1</v>
      </c>
      <c r="F118">
        <v>1</v>
      </c>
      <c r="G118" t="s">
        <v>15</v>
      </c>
      <c r="H118" s="1">
        <v>43944</v>
      </c>
      <c r="I118">
        <f t="shared" si="1"/>
        <v>2020</v>
      </c>
      <c r="J118" s="1">
        <v>43956</v>
      </c>
      <c r="K118">
        <v>34.1</v>
      </c>
      <c r="L118">
        <v>32.1</v>
      </c>
      <c r="M118">
        <v>36.200000000000003</v>
      </c>
      <c r="N118" t="s">
        <v>27</v>
      </c>
    </row>
    <row r="119" spans="1:14" x14ac:dyDescent="0.3">
      <c r="A119" t="s">
        <v>24</v>
      </c>
      <c r="B119" t="s">
        <v>16</v>
      </c>
      <c r="C119" t="s">
        <v>14</v>
      </c>
      <c r="D119" t="s">
        <v>19</v>
      </c>
      <c r="E119">
        <v>1</v>
      </c>
      <c r="F119">
        <v>2</v>
      </c>
      <c r="G119" t="s">
        <v>33</v>
      </c>
      <c r="H119" s="1">
        <v>43958</v>
      </c>
      <c r="I119">
        <f t="shared" si="1"/>
        <v>2020</v>
      </c>
      <c r="J119" s="1">
        <v>43963</v>
      </c>
      <c r="K119">
        <v>31.9</v>
      </c>
      <c r="L119">
        <v>29.3</v>
      </c>
      <c r="M119">
        <v>34.6</v>
      </c>
      <c r="N119" t="s">
        <v>35</v>
      </c>
    </row>
    <row r="120" spans="1:14" x14ac:dyDescent="0.3">
      <c r="A120" t="s">
        <v>24</v>
      </c>
      <c r="B120" t="s">
        <v>16</v>
      </c>
      <c r="C120" t="s">
        <v>14</v>
      </c>
      <c r="D120" t="s">
        <v>19</v>
      </c>
      <c r="E120">
        <v>1</v>
      </c>
      <c r="F120">
        <v>3</v>
      </c>
      <c r="G120" t="s">
        <v>40</v>
      </c>
      <c r="H120" s="1">
        <v>43965</v>
      </c>
      <c r="I120">
        <f t="shared" si="1"/>
        <v>2020</v>
      </c>
      <c r="J120" s="1">
        <v>43970</v>
      </c>
      <c r="K120">
        <v>30.7</v>
      </c>
      <c r="L120">
        <v>28.9</v>
      </c>
      <c r="M120">
        <v>32.5</v>
      </c>
      <c r="N120" t="s">
        <v>43</v>
      </c>
    </row>
    <row r="121" spans="1:14" x14ac:dyDescent="0.3">
      <c r="A121" t="s">
        <v>24</v>
      </c>
      <c r="B121" t="s">
        <v>16</v>
      </c>
      <c r="C121" t="s">
        <v>14</v>
      </c>
      <c r="D121" t="s">
        <v>19</v>
      </c>
      <c r="E121">
        <v>1</v>
      </c>
      <c r="F121">
        <v>4</v>
      </c>
      <c r="G121" t="s">
        <v>49</v>
      </c>
      <c r="H121" s="1">
        <v>43972</v>
      </c>
      <c r="I121">
        <f t="shared" si="1"/>
        <v>2020</v>
      </c>
      <c r="J121" s="1">
        <v>43977</v>
      </c>
      <c r="K121">
        <v>31.4</v>
      </c>
      <c r="L121">
        <v>29.8</v>
      </c>
      <c r="M121">
        <v>33.1</v>
      </c>
      <c r="N121" t="s">
        <v>53</v>
      </c>
    </row>
    <row r="122" spans="1:14" x14ac:dyDescent="0.3">
      <c r="A122" t="s">
        <v>24</v>
      </c>
      <c r="B122" t="s">
        <v>16</v>
      </c>
      <c r="C122" t="s">
        <v>14</v>
      </c>
      <c r="D122" t="s">
        <v>19</v>
      </c>
      <c r="E122">
        <v>1</v>
      </c>
      <c r="F122">
        <v>5</v>
      </c>
      <c r="G122" t="s">
        <v>58</v>
      </c>
      <c r="H122" s="1">
        <v>43979</v>
      </c>
      <c r="I122">
        <f t="shared" si="1"/>
        <v>2020</v>
      </c>
      <c r="J122" s="1">
        <v>43984</v>
      </c>
      <c r="K122">
        <v>32.1</v>
      </c>
      <c r="L122">
        <v>30.6</v>
      </c>
      <c r="M122">
        <v>33.6</v>
      </c>
      <c r="N122" t="s">
        <v>61</v>
      </c>
    </row>
    <row r="123" spans="1:14" x14ac:dyDescent="0.3">
      <c r="A123" t="s">
        <v>24</v>
      </c>
      <c r="B123" t="s">
        <v>16</v>
      </c>
      <c r="C123" t="s">
        <v>14</v>
      </c>
      <c r="D123" t="s">
        <v>19</v>
      </c>
      <c r="E123">
        <v>1</v>
      </c>
      <c r="F123">
        <v>6</v>
      </c>
      <c r="G123" t="s">
        <v>67</v>
      </c>
      <c r="H123" s="1">
        <v>43986</v>
      </c>
      <c r="I123">
        <f t="shared" si="1"/>
        <v>2020</v>
      </c>
      <c r="J123" s="1">
        <v>43991</v>
      </c>
      <c r="K123">
        <v>34.9</v>
      </c>
      <c r="L123">
        <v>33</v>
      </c>
      <c r="M123">
        <v>36.9</v>
      </c>
      <c r="N123" t="s">
        <v>70</v>
      </c>
    </row>
    <row r="124" spans="1:14" x14ac:dyDescent="0.3">
      <c r="A124" t="s">
        <v>24</v>
      </c>
      <c r="B124" t="s">
        <v>16</v>
      </c>
      <c r="C124" t="s">
        <v>14</v>
      </c>
      <c r="D124" t="s">
        <v>19</v>
      </c>
      <c r="E124">
        <v>1</v>
      </c>
      <c r="F124">
        <v>7</v>
      </c>
      <c r="G124" t="s">
        <v>77</v>
      </c>
      <c r="H124" s="1">
        <v>43993</v>
      </c>
      <c r="I124">
        <f t="shared" si="1"/>
        <v>2020</v>
      </c>
      <c r="J124" s="1">
        <v>43998</v>
      </c>
      <c r="K124">
        <v>34.799999999999997</v>
      </c>
      <c r="L124">
        <v>32.9</v>
      </c>
      <c r="M124">
        <v>36.799999999999997</v>
      </c>
      <c r="N124" t="s">
        <v>81</v>
      </c>
    </row>
    <row r="125" spans="1:14" x14ac:dyDescent="0.3">
      <c r="A125" t="s">
        <v>24</v>
      </c>
      <c r="B125" t="s">
        <v>16</v>
      </c>
      <c r="C125" t="s">
        <v>14</v>
      </c>
      <c r="D125" t="s">
        <v>19</v>
      </c>
      <c r="E125">
        <v>1</v>
      </c>
      <c r="F125">
        <v>8</v>
      </c>
      <c r="G125" t="s">
        <v>87</v>
      </c>
      <c r="H125" s="1">
        <v>44000</v>
      </c>
      <c r="I125">
        <f t="shared" si="1"/>
        <v>2020</v>
      </c>
      <c r="J125" s="1">
        <v>44005</v>
      </c>
      <c r="K125">
        <v>34</v>
      </c>
      <c r="L125">
        <v>32.4</v>
      </c>
      <c r="M125">
        <v>35.700000000000003</v>
      </c>
      <c r="N125" t="s">
        <v>90</v>
      </c>
    </row>
    <row r="126" spans="1:14" x14ac:dyDescent="0.3">
      <c r="A126" t="s">
        <v>24</v>
      </c>
      <c r="B126" t="s">
        <v>16</v>
      </c>
      <c r="C126" t="s">
        <v>14</v>
      </c>
      <c r="D126" t="s">
        <v>19</v>
      </c>
      <c r="E126">
        <v>1</v>
      </c>
      <c r="F126">
        <v>9</v>
      </c>
      <c r="G126" t="s">
        <v>95</v>
      </c>
      <c r="H126" s="1">
        <v>44007</v>
      </c>
      <c r="I126">
        <f t="shared" si="1"/>
        <v>2020</v>
      </c>
      <c r="J126" s="1">
        <v>44012</v>
      </c>
      <c r="K126">
        <v>35.4</v>
      </c>
      <c r="L126">
        <v>33.700000000000003</v>
      </c>
      <c r="M126">
        <v>37.200000000000003</v>
      </c>
      <c r="N126" t="s">
        <v>98</v>
      </c>
    </row>
    <row r="127" spans="1:14" x14ac:dyDescent="0.3">
      <c r="A127" t="s">
        <v>24</v>
      </c>
      <c r="B127" t="s">
        <v>16</v>
      </c>
      <c r="C127" t="s">
        <v>14</v>
      </c>
      <c r="D127" t="s">
        <v>19</v>
      </c>
      <c r="E127">
        <v>1</v>
      </c>
      <c r="F127">
        <v>10</v>
      </c>
      <c r="G127" t="s">
        <v>103</v>
      </c>
      <c r="H127" s="1">
        <v>44014</v>
      </c>
      <c r="I127">
        <f t="shared" si="1"/>
        <v>2020</v>
      </c>
      <c r="J127" s="1">
        <v>44019</v>
      </c>
      <c r="K127">
        <v>36.1</v>
      </c>
      <c r="L127">
        <v>34.6</v>
      </c>
      <c r="M127">
        <v>37.700000000000003</v>
      </c>
      <c r="N127" t="s">
        <v>106</v>
      </c>
    </row>
    <row r="128" spans="1:14" x14ac:dyDescent="0.3">
      <c r="A128" t="s">
        <v>24</v>
      </c>
      <c r="B128" t="s">
        <v>16</v>
      </c>
      <c r="C128" t="s">
        <v>14</v>
      </c>
      <c r="D128" t="s">
        <v>19</v>
      </c>
      <c r="E128">
        <v>1</v>
      </c>
      <c r="F128">
        <v>11</v>
      </c>
      <c r="G128" t="s">
        <v>112</v>
      </c>
      <c r="H128" s="1">
        <v>44021</v>
      </c>
      <c r="I128">
        <f t="shared" si="1"/>
        <v>2020</v>
      </c>
      <c r="J128" s="1">
        <v>44026</v>
      </c>
      <c r="K128">
        <v>37.700000000000003</v>
      </c>
      <c r="L128">
        <v>35.9</v>
      </c>
      <c r="M128">
        <v>39.5</v>
      </c>
      <c r="N128" t="s">
        <v>115</v>
      </c>
    </row>
    <row r="129" spans="1:14" x14ac:dyDescent="0.3">
      <c r="A129" t="s">
        <v>24</v>
      </c>
      <c r="B129" t="s">
        <v>16</v>
      </c>
      <c r="C129" t="s">
        <v>14</v>
      </c>
      <c r="D129" t="s">
        <v>19</v>
      </c>
      <c r="E129">
        <v>1</v>
      </c>
      <c r="F129">
        <v>12</v>
      </c>
      <c r="G129" t="s">
        <v>121</v>
      </c>
      <c r="H129" s="1">
        <v>44028</v>
      </c>
      <c r="I129">
        <f t="shared" si="1"/>
        <v>2020</v>
      </c>
      <c r="J129" s="1">
        <v>44033</v>
      </c>
      <c r="K129">
        <v>39.9</v>
      </c>
      <c r="L129">
        <v>37.799999999999997</v>
      </c>
      <c r="M129">
        <v>42</v>
      </c>
      <c r="N129" t="s">
        <v>126</v>
      </c>
    </row>
    <row r="130" spans="1:14" x14ac:dyDescent="0.3">
      <c r="A130" t="s">
        <v>24</v>
      </c>
      <c r="B130" t="s">
        <v>16</v>
      </c>
      <c r="C130" t="s">
        <v>14</v>
      </c>
      <c r="D130" t="s">
        <v>19</v>
      </c>
      <c r="E130">
        <v>2</v>
      </c>
      <c r="F130">
        <v>13</v>
      </c>
      <c r="G130" t="s">
        <v>130</v>
      </c>
      <c r="H130" s="1">
        <v>44062</v>
      </c>
      <c r="I130">
        <f t="shared" ref="I130:I193" si="2">YEAR(H130)</f>
        <v>2020</v>
      </c>
      <c r="J130" s="1">
        <v>44074</v>
      </c>
      <c r="K130">
        <v>33.1</v>
      </c>
      <c r="L130">
        <v>31.8</v>
      </c>
      <c r="M130">
        <v>34.4</v>
      </c>
      <c r="N130" t="s">
        <v>133</v>
      </c>
    </row>
    <row r="131" spans="1:14" x14ac:dyDescent="0.3">
      <c r="A131" t="s">
        <v>24</v>
      </c>
      <c r="B131" t="s">
        <v>16</v>
      </c>
      <c r="C131" t="s">
        <v>14</v>
      </c>
      <c r="D131" t="s">
        <v>19</v>
      </c>
      <c r="E131">
        <v>2</v>
      </c>
      <c r="F131">
        <v>14</v>
      </c>
      <c r="G131" t="s">
        <v>138</v>
      </c>
      <c r="H131" s="1">
        <v>44076</v>
      </c>
      <c r="I131">
        <f t="shared" si="2"/>
        <v>2020</v>
      </c>
      <c r="J131" s="1">
        <v>44088</v>
      </c>
      <c r="K131">
        <v>33.700000000000003</v>
      </c>
      <c r="L131">
        <v>32.4</v>
      </c>
      <c r="M131">
        <v>35</v>
      </c>
      <c r="N131" t="s">
        <v>141</v>
      </c>
    </row>
    <row r="132" spans="1:14" x14ac:dyDescent="0.3">
      <c r="A132" t="s">
        <v>24</v>
      </c>
      <c r="B132" t="s">
        <v>16</v>
      </c>
      <c r="C132" t="s">
        <v>14</v>
      </c>
      <c r="D132" t="s">
        <v>19</v>
      </c>
      <c r="E132">
        <v>2</v>
      </c>
      <c r="F132">
        <v>15</v>
      </c>
      <c r="G132" t="s">
        <v>145</v>
      </c>
      <c r="H132" s="1">
        <v>44090</v>
      </c>
      <c r="I132">
        <f t="shared" si="2"/>
        <v>2020</v>
      </c>
      <c r="J132" s="1">
        <v>44102</v>
      </c>
      <c r="K132">
        <v>34.799999999999997</v>
      </c>
      <c r="L132">
        <v>33.5</v>
      </c>
      <c r="M132">
        <v>36.200000000000003</v>
      </c>
      <c r="N132" t="s">
        <v>149</v>
      </c>
    </row>
    <row r="133" spans="1:14" x14ac:dyDescent="0.3">
      <c r="A133" t="s">
        <v>24</v>
      </c>
      <c r="B133" t="s">
        <v>16</v>
      </c>
      <c r="C133" t="s">
        <v>14</v>
      </c>
      <c r="D133" t="s">
        <v>19</v>
      </c>
      <c r="E133">
        <v>2</v>
      </c>
      <c r="F133">
        <v>16</v>
      </c>
      <c r="G133" t="s">
        <v>154</v>
      </c>
      <c r="H133" s="1">
        <v>44104</v>
      </c>
      <c r="I133">
        <f t="shared" si="2"/>
        <v>2020</v>
      </c>
      <c r="J133" s="1">
        <v>44116</v>
      </c>
      <c r="K133">
        <v>35.299999999999997</v>
      </c>
      <c r="L133">
        <v>33.9</v>
      </c>
      <c r="M133">
        <v>36.700000000000003</v>
      </c>
      <c r="N133" t="s">
        <v>157</v>
      </c>
    </row>
    <row r="134" spans="1:14" x14ac:dyDescent="0.3">
      <c r="A134" t="s">
        <v>24</v>
      </c>
      <c r="B134" t="s">
        <v>16</v>
      </c>
      <c r="C134" t="s">
        <v>14</v>
      </c>
      <c r="D134" t="s">
        <v>19</v>
      </c>
      <c r="E134">
        <v>2</v>
      </c>
      <c r="F134">
        <v>17</v>
      </c>
      <c r="G134" t="s">
        <v>162</v>
      </c>
      <c r="H134" s="1">
        <v>44118</v>
      </c>
      <c r="I134">
        <f t="shared" si="2"/>
        <v>2020</v>
      </c>
      <c r="J134" s="1">
        <v>44130</v>
      </c>
      <c r="K134">
        <v>35.1</v>
      </c>
      <c r="L134">
        <v>33.4</v>
      </c>
      <c r="M134">
        <v>36.799999999999997</v>
      </c>
      <c r="N134" t="s">
        <v>166</v>
      </c>
    </row>
    <row r="135" spans="1:14" x14ac:dyDescent="0.3">
      <c r="A135" t="s">
        <v>24</v>
      </c>
      <c r="B135" t="s">
        <v>16</v>
      </c>
      <c r="C135" t="s">
        <v>14</v>
      </c>
      <c r="D135" t="s">
        <v>19</v>
      </c>
      <c r="E135" t="s">
        <v>170</v>
      </c>
      <c r="F135">
        <v>18</v>
      </c>
      <c r="G135" t="s">
        <v>171</v>
      </c>
      <c r="H135" s="1">
        <v>44132</v>
      </c>
      <c r="I135">
        <f t="shared" si="2"/>
        <v>2020</v>
      </c>
      <c r="J135" s="1">
        <v>44144</v>
      </c>
      <c r="K135">
        <v>38.9</v>
      </c>
      <c r="L135">
        <v>37.200000000000003</v>
      </c>
      <c r="M135">
        <v>40.700000000000003</v>
      </c>
      <c r="N135" t="s">
        <v>32</v>
      </c>
    </row>
    <row r="136" spans="1:14" x14ac:dyDescent="0.3">
      <c r="A136" t="s">
        <v>24</v>
      </c>
      <c r="B136" t="s">
        <v>16</v>
      </c>
      <c r="C136" t="s">
        <v>14</v>
      </c>
      <c r="D136" t="s">
        <v>19</v>
      </c>
      <c r="E136" t="s">
        <v>170</v>
      </c>
      <c r="F136">
        <v>19</v>
      </c>
      <c r="G136" t="s">
        <v>177</v>
      </c>
      <c r="H136" s="1">
        <v>44146</v>
      </c>
      <c r="I136">
        <f t="shared" si="2"/>
        <v>2020</v>
      </c>
      <c r="J136" s="1">
        <v>44158</v>
      </c>
      <c r="K136">
        <v>41</v>
      </c>
      <c r="L136">
        <v>39.299999999999997</v>
      </c>
      <c r="M136">
        <v>42.8</v>
      </c>
      <c r="N136" t="s">
        <v>180</v>
      </c>
    </row>
    <row r="137" spans="1:14" x14ac:dyDescent="0.3">
      <c r="A137" t="s">
        <v>24</v>
      </c>
      <c r="B137" t="s">
        <v>16</v>
      </c>
      <c r="C137" t="s">
        <v>14</v>
      </c>
      <c r="D137" t="s">
        <v>19</v>
      </c>
      <c r="E137" t="s">
        <v>170</v>
      </c>
      <c r="F137">
        <v>20</v>
      </c>
      <c r="G137" t="s">
        <v>186</v>
      </c>
      <c r="H137" s="1">
        <v>44160</v>
      </c>
      <c r="I137">
        <f t="shared" si="2"/>
        <v>2020</v>
      </c>
      <c r="J137" s="1">
        <v>44172</v>
      </c>
      <c r="K137">
        <v>40.700000000000003</v>
      </c>
      <c r="L137">
        <v>38.799999999999997</v>
      </c>
      <c r="M137">
        <v>42.5</v>
      </c>
      <c r="N137" t="s">
        <v>189</v>
      </c>
    </row>
    <row r="138" spans="1:14" x14ac:dyDescent="0.3">
      <c r="A138" t="s">
        <v>24</v>
      </c>
      <c r="B138" t="s">
        <v>16</v>
      </c>
      <c r="C138" t="s">
        <v>14</v>
      </c>
      <c r="D138" t="s">
        <v>19</v>
      </c>
      <c r="E138" t="s">
        <v>170</v>
      </c>
      <c r="F138">
        <v>21</v>
      </c>
      <c r="G138" t="s">
        <v>194</v>
      </c>
      <c r="H138" s="1">
        <v>44174</v>
      </c>
      <c r="I138">
        <f t="shared" si="2"/>
        <v>2020</v>
      </c>
      <c r="J138" s="1">
        <v>44186</v>
      </c>
      <c r="K138">
        <v>40</v>
      </c>
      <c r="L138">
        <v>38.299999999999997</v>
      </c>
      <c r="M138">
        <v>41.8</v>
      </c>
      <c r="N138" t="s">
        <v>197</v>
      </c>
    </row>
    <row r="139" spans="1:14" x14ac:dyDescent="0.3">
      <c r="A139" t="s">
        <v>24</v>
      </c>
      <c r="B139" t="s">
        <v>16</v>
      </c>
      <c r="C139" t="s">
        <v>14</v>
      </c>
      <c r="D139" t="s">
        <v>19</v>
      </c>
      <c r="E139" t="s">
        <v>202</v>
      </c>
      <c r="F139">
        <v>22</v>
      </c>
      <c r="G139" t="s">
        <v>203</v>
      </c>
      <c r="H139" s="1">
        <v>44202</v>
      </c>
      <c r="I139">
        <f t="shared" si="2"/>
        <v>2021</v>
      </c>
      <c r="J139" s="1">
        <v>44214</v>
      </c>
      <c r="K139">
        <v>40</v>
      </c>
      <c r="L139">
        <v>38</v>
      </c>
      <c r="M139">
        <v>42</v>
      </c>
      <c r="N139" t="s">
        <v>206</v>
      </c>
    </row>
    <row r="140" spans="1:14" x14ac:dyDescent="0.3">
      <c r="A140" t="s">
        <v>24</v>
      </c>
      <c r="B140" t="s">
        <v>16</v>
      </c>
      <c r="C140" t="s">
        <v>14</v>
      </c>
      <c r="D140" t="s">
        <v>19</v>
      </c>
      <c r="E140" t="s">
        <v>202</v>
      </c>
      <c r="F140">
        <v>23</v>
      </c>
      <c r="G140" t="s">
        <v>211</v>
      </c>
      <c r="H140" s="1">
        <v>44216</v>
      </c>
      <c r="I140">
        <f t="shared" si="2"/>
        <v>2021</v>
      </c>
      <c r="J140" s="1">
        <v>44228</v>
      </c>
      <c r="K140">
        <v>36.5</v>
      </c>
      <c r="L140">
        <v>34.299999999999997</v>
      </c>
      <c r="M140">
        <v>38.799999999999997</v>
      </c>
      <c r="N140" t="s">
        <v>214</v>
      </c>
    </row>
    <row r="141" spans="1:14" x14ac:dyDescent="0.3">
      <c r="A141" t="s">
        <v>24</v>
      </c>
      <c r="B141" t="s">
        <v>16</v>
      </c>
      <c r="C141" t="s">
        <v>14</v>
      </c>
      <c r="D141" t="s">
        <v>19</v>
      </c>
      <c r="E141" t="s">
        <v>202</v>
      </c>
      <c r="F141">
        <v>24</v>
      </c>
      <c r="G141" t="s">
        <v>219</v>
      </c>
      <c r="H141" s="1">
        <v>44230</v>
      </c>
      <c r="I141">
        <f t="shared" si="2"/>
        <v>2021</v>
      </c>
      <c r="J141" s="1">
        <v>44242</v>
      </c>
      <c r="K141">
        <v>35.6</v>
      </c>
      <c r="L141">
        <v>34</v>
      </c>
      <c r="M141">
        <v>37.1</v>
      </c>
      <c r="N141" t="s">
        <v>222</v>
      </c>
    </row>
    <row r="142" spans="1:14" x14ac:dyDescent="0.3">
      <c r="A142" t="s">
        <v>24</v>
      </c>
      <c r="B142" t="s">
        <v>16</v>
      </c>
      <c r="C142" t="s">
        <v>14</v>
      </c>
      <c r="D142" t="s">
        <v>19</v>
      </c>
      <c r="E142" t="s">
        <v>202</v>
      </c>
      <c r="F142">
        <v>25</v>
      </c>
      <c r="G142" t="s">
        <v>227</v>
      </c>
      <c r="H142" s="1">
        <v>44244</v>
      </c>
      <c r="I142">
        <f t="shared" si="2"/>
        <v>2021</v>
      </c>
      <c r="J142" s="1">
        <v>44256</v>
      </c>
      <c r="K142">
        <v>35.6</v>
      </c>
      <c r="L142">
        <v>34</v>
      </c>
      <c r="M142">
        <v>37.200000000000003</v>
      </c>
      <c r="N142" t="s">
        <v>229</v>
      </c>
    </row>
    <row r="143" spans="1:14" x14ac:dyDescent="0.3">
      <c r="A143" t="s">
        <v>24</v>
      </c>
      <c r="B143" t="s">
        <v>16</v>
      </c>
      <c r="C143" t="s">
        <v>14</v>
      </c>
      <c r="D143" t="s">
        <v>19</v>
      </c>
      <c r="E143" t="s">
        <v>202</v>
      </c>
      <c r="F143">
        <v>26</v>
      </c>
      <c r="G143" t="s">
        <v>234</v>
      </c>
      <c r="H143" s="1">
        <v>44258</v>
      </c>
      <c r="I143">
        <f t="shared" si="2"/>
        <v>2021</v>
      </c>
      <c r="J143" s="1">
        <v>44270</v>
      </c>
      <c r="K143">
        <v>33.200000000000003</v>
      </c>
      <c r="L143">
        <v>31.7</v>
      </c>
      <c r="M143">
        <v>34.700000000000003</v>
      </c>
      <c r="N143" t="s">
        <v>237</v>
      </c>
    </row>
    <row r="144" spans="1:14" x14ac:dyDescent="0.3">
      <c r="A144" t="s">
        <v>24</v>
      </c>
      <c r="B144" t="s">
        <v>16</v>
      </c>
      <c r="C144" t="s">
        <v>14</v>
      </c>
      <c r="D144" t="s">
        <v>19</v>
      </c>
      <c r="E144" t="s">
        <v>202</v>
      </c>
      <c r="F144">
        <v>27</v>
      </c>
      <c r="G144" t="s">
        <v>243</v>
      </c>
      <c r="H144" s="1">
        <v>44272</v>
      </c>
      <c r="I144">
        <f t="shared" si="2"/>
        <v>2021</v>
      </c>
      <c r="J144" s="1">
        <v>44284</v>
      </c>
      <c r="K144">
        <v>33.6</v>
      </c>
      <c r="L144">
        <v>31.5</v>
      </c>
      <c r="M144">
        <v>35.700000000000003</v>
      </c>
      <c r="N144" t="s">
        <v>246</v>
      </c>
    </row>
    <row r="145" spans="1:14" x14ac:dyDescent="0.3">
      <c r="A145" t="s">
        <v>24</v>
      </c>
      <c r="B145" t="s">
        <v>16</v>
      </c>
      <c r="C145" t="s">
        <v>14</v>
      </c>
      <c r="D145" t="s">
        <v>19</v>
      </c>
      <c r="E145">
        <v>3.1</v>
      </c>
      <c r="F145">
        <v>28</v>
      </c>
      <c r="G145" t="s">
        <v>250</v>
      </c>
      <c r="H145" s="1">
        <v>44300</v>
      </c>
      <c r="I145">
        <f t="shared" si="2"/>
        <v>2021</v>
      </c>
      <c r="J145" s="1">
        <v>44312</v>
      </c>
      <c r="K145">
        <v>30.4</v>
      </c>
      <c r="L145">
        <v>28.8</v>
      </c>
      <c r="M145">
        <v>32.1</v>
      </c>
      <c r="N145" t="s">
        <v>241</v>
      </c>
    </row>
    <row r="146" spans="1:14" x14ac:dyDescent="0.3">
      <c r="A146" t="s">
        <v>24</v>
      </c>
      <c r="B146" t="s">
        <v>16</v>
      </c>
      <c r="C146" t="s">
        <v>14</v>
      </c>
      <c r="D146" t="s">
        <v>19</v>
      </c>
      <c r="E146">
        <v>3.1</v>
      </c>
      <c r="F146">
        <v>29</v>
      </c>
      <c r="G146" t="s">
        <v>258</v>
      </c>
      <c r="H146" s="1">
        <v>44314</v>
      </c>
      <c r="I146">
        <f t="shared" si="2"/>
        <v>2021</v>
      </c>
      <c r="J146" s="1">
        <v>44326</v>
      </c>
      <c r="K146">
        <v>27.6</v>
      </c>
      <c r="L146">
        <v>26.3</v>
      </c>
      <c r="M146">
        <v>29.1</v>
      </c>
      <c r="N146" t="s">
        <v>260</v>
      </c>
    </row>
    <row r="147" spans="1:14" x14ac:dyDescent="0.3">
      <c r="A147" t="s">
        <v>24</v>
      </c>
      <c r="B147" t="s">
        <v>16</v>
      </c>
      <c r="C147" t="s">
        <v>14</v>
      </c>
      <c r="D147" t="s">
        <v>19</v>
      </c>
      <c r="E147">
        <v>3.1</v>
      </c>
      <c r="F147">
        <v>30</v>
      </c>
      <c r="G147" t="s">
        <v>266</v>
      </c>
      <c r="H147" s="1">
        <v>44328</v>
      </c>
      <c r="I147">
        <f t="shared" si="2"/>
        <v>2021</v>
      </c>
      <c r="J147" s="1">
        <v>44340</v>
      </c>
      <c r="K147">
        <v>27.6</v>
      </c>
      <c r="L147">
        <v>26</v>
      </c>
      <c r="M147">
        <v>29.3</v>
      </c>
      <c r="N147" t="s">
        <v>269</v>
      </c>
    </row>
    <row r="148" spans="1:14" x14ac:dyDescent="0.3">
      <c r="A148" t="s">
        <v>24</v>
      </c>
      <c r="B148" t="s">
        <v>16</v>
      </c>
      <c r="C148" t="s">
        <v>14</v>
      </c>
      <c r="D148" t="s">
        <v>19</v>
      </c>
      <c r="E148">
        <v>3.1</v>
      </c>
      <c r="F148">
        <v>31</v>
      </c>
      <c r="G148" t="s">
        <v>274</v>
      </c>
      <c r="H148" s="1">
        <v>44342</v>
      </c>
      <c r="I148">
        <f t="shared" si="2"/>
        <v>2021</v>
      </c>
      <c r="J148" s="1">
        <v>44354</v>
      </c>
      <c r="K148">
        <v>28.6</v>
      </c>
      <c r="L148">
        <v>27.2</v>
      </c>
      <c r="M148">
        <v>30.2</v>
      </c>
      <c r="N148" t="s">
        <v>277</v>
      </c>
    </row>
    <row r="149" spans="1:14" x14ac:dyDescent="0.3">
      <c r="A149" t="s">
        <v>24</v>
      </c>
      <c r="B149" t="s">
        <v>16</v>
      </c>
      <c r="C149" t="s">
        <v>14</v>
      </c>
      <c r="D149" t="s">
        <v>19</v>
      </c>
      <c r="E149">
        <v>3.1</v>
      </c>
      <c r="F149">
        <v>32</v>
      </c>
      <c r="G149" t="s">
        <v>282</v>
      </c>
      <c r="H149" s="1">
        <v>44356</v>
      </c>
      <c r="I149">
        <f t="shared" si="2"/>
        <v>2021</v>
      </c>
      <c r="J149" s="1">
        <v>44368</v>
      </c>
      <c r="K149">
        <v>29.6</v>
      </c>
      <c r="L149">
        <v>27.7</v>
      </c>
      <c r="M149">
        <v>31.7</v>
      </c>
      <c r="N149" t="s">
        <v>285</v>
      </c>
    </row>
    <row r="150" spans="1:14" x14ac:dyDescent="0.3">
      <c r="A150" t="s">
        <v>24</v>
      </c>
      <c r="B150" t="s">
        <v>16</v>
      </c>
      <c r="C150" t="s">
        <v>14</v>
      </c>
      <c r="D150" t="s">
        <v>19</v>
      </c>
      <c r="E150">
        <v>3.1</v>
      </c>
      <c r="F150">
        <v>33</v>
      </c>
      <c r="G150" t="s">
        <v>290</v>
      </c>
      <c r="H150" s="1">
        <v>44370</v>
      </c>
      <c r="I150">
        <f t="shared" si="2"/>
        <v>2021</v>
      </c>
      <c r="J150" s="1">
        <v>44382</v>
      </c>
      <c r="K150">
        <v>27.7</v>
      </c>
      <c r="L150">
        <v>26</v>
      </c>
      <c r="M150">
        <v>29.4</v>
      </c>
      <c r="N150" t="s">
        <v>86</v>
      </c>
    </row>
    <row r="151" spans="1:14" x14ac:dyDescent="0.3">
      <c r="A151" t="s">
        <v>24</v>
      </c>
      <c r="B151" t="s">
        <v>16</v>
      </c>
      <c r="C151" t="s">
        <v>14</v>
      </c>
      <c r="D151" t="s">
        <v>19</v>
      </c>
      <c r="E151">
        <v>3.2</v>
      </c>
      <c r="F151">
        <v>34</v>
      </c>
      <c r="G151" t="s">
        <v>296</v>
      </c>
      <c r="H151" s="1">
        <v>44398</v>
      </c>
      <c r="I151">
        <f t="shared" si="2"/>
        <v>2021</v>
      </c>
      <c r="J151" s="1">
        <v>44410</v>
      </c>
      <c r="K151">
        <v>29.2</v>
      </c>
      <c r="L151">
        <v>27.4</v>
      </c>
      <c r="M151">
        <v>31</v>
      </c>
      <c r="N151" t="s">
        <v>299</v>
      </c>
    </row>
    <row r="152" spans="1:14" x14ac:dyDescent="0.3">
      <c r="A152" t="s">
        <v>24</v>
      </c>
      <c r="B152" t="s">
        <v>16</v>
      </c>
      <c r="C152" t="s">
        <v>14</v>
      </c>
      <c r="D152" t="s">
        <v>19</v>
      </c>
      <c r="E152">
        <v>3.2</v>
      </c>
      <c r="F152">
        <v>35</v>
      </c>
      <c r="G152" t="s">
        <v>304</v>
      </c>
      <c r="H152" s="1">
        <v>44412</v>
      </c>
      <c r="I152">
        <f t="shared" si="2"/>
        <v>2021</v>
      </c>
      <c r="J152" s="1">
        <v>44424</v>
      </c>
      <c r="K152">
        <v>28.3</v>
      </c>
      <c r="L152">
        <v>26.8</v>
      </c>
      <c r="M152">
        <v>29.8</v>
      </c>
      <c r="N152" t="s">
        <v>307</v>
      </c>
    </row>
    <row r="153" spans="1:14" x14ac:dyDescent="0.3">
      <c r="A153" t="s">
        <v>24</v>
      </c>
      <c r="B153" t="s">
        <v>16</v>
      </c>
      <c r="C153" t="s">
        <v>14</v>
      </c>
      <c r="D153" t="s">
        <v>19</v>
      </c>
      <c r="E153">
        <v>3.2</v>
      </c>
      <c r="F153">
        <v>36</v>
      </c>
      <c r="G153" t="s">
        <v>312</v>
      </c>
      <c r="H153" s="1">
        <v>44426</v>
      </c>
      <c r="I153">
        <f t="shared" si="2"/>
        <v>2021</v>
      </c>
      <c r="J153" s="1">
        <v>44438</v>
      </c>
      <c r="K153">
        <v>31.3</v>
      </c>
      <c r="L153">
        <v>30</v>
      </c>
      <c r="M153">
        <v>32.700000000000003</v>
      </c>
      <c r="N153" t="s">
        <v>150</v>
      </c>
    </row>
    <row r="154" spans="1:14" x14ac:dyDescent="0.3">
      <c r="A154" t="s">
        <v>24</v>
      </c>
      <c r="B154" t="s">
        <v>16</v>
      </c>
      <c r="C154" t="s">
        <v>14</v>
      </c>
      <c r="D154" t="s">
        <v>19</v>
      </c>
      <c r="E154">
        <v>3.2</v>
      </c>
      <c r="F154">
        <v>37</v>
      </c>
      <c r="G154" t="s">
        <v>319</v>
      </c>
      <c r="H154" s="1">
        <v>44440</v>
      </c>
      <c r="I154">
        <f t="shared" si="2"/>
        <v>2021</v>
      </c>
      <c r="J154" s="1">
        <v>44452</v>
      </c>
      <c r="K154">
        <v>31.9</v>
      </c>
      <c r="L154">
        <v>30.2</v>
      </c>
      <c r="M154">
        <v>33.6</v>
      </c>
      <c r="N154" t="s">
        <v>322</v>
      </c>
    </row>
    <row r="155" spans="1:14" x14ac:dyDescent="0.3">
      <c r="A155" t="s">
        <v>24</v>
      </c>
      <c r="B155" t="s">
        <v>16</v>
      </c>
      <c r="C155" t="s">
        <v>14</v>
      </c>
      <c r="D155" t="s">
        <v>19</v>
      </c>
      <c r="E155">
        <v>3.2</v>
      </c>
      <c r="F155">
        <v>38</v>
      </c>
      <c r="G155" t="s">
        <v>327</v>
      </c>
      <c r="H155" s="1">
        <v>44454</v>
      </c>
      <c r="I155">
        <f t="shared" si="2"/>
        <v>2021</v>
      </c>
      <c r="J155" s="1">
        <v>44466</v>
      </c>
      <c r="K155">
        <v>30.3</v>
      </c>
      <c r="L155">
        <v>28.8</v>
      </c>
      <c r="M155">
        <v>31.9</v>
      </c>
      <c r="N155" t="s">
        <v>330</v>
      </c>
    </row>
    <row r="156" spans="1:14" x14ac:dyDescent="0.3">
      <c r="A156" t="s">
        <v>24</v>
      </c>
      <c r="B156" t="s">
        <v>16</v>
      </c>
      <c r="C156" t="s">
        <v>14</v>
      </c>
      <c r="D156" t="s">
        <v>19</v>
      </c>
      <c r="E156">
        <v>3.2</v>
      </c>
      <c r="F156">
        <v>39</v>
      </c>
      <c r="G156" t="s">
        <v>336</v>
      </c>
      <c r="H156" s="1">
        <v>44468</v>
      </c>
      <c r="I156">
        <f t="shared" si="2"/>
        <v>2021</v>
      </c>
      <c r="J156" s="1">
        <v>44480</v>
      </c>
      <c r="K156">
        <v>31.2</v>
      </c>
      <c r="L156">
        <v>29.3</v>
      </c>
      <c r="M156">
        <v>33.299999999999997</v>
      </c>
      <c r="N156" t="s">
        <v>339</v>
      </c>
    </row>
    <row r="157" spans="1:14" x14ac:dyDescent="0.3">
      <c r="A157" t="s">
        <v>24</v>
      </c>
      <c r="B157" t="s">
        <v>16</v>
      </c>
      <c r="C157" t="s">
        <v>14</v>
      </c>
      <c r="D157" t="s">
        <v>19</v>
      </c>
      <c r="E157">
        <v>3.3</v>
      </c>
      <c r="F157">
        <v>40</v>
      </c>
      <c r="G157" t="s">
        <v>344</v>
      </c>
      <c r="H157" s="1">
        <v>44531</v>
      </c>
      <c r="I157">
        <f t="shared" si="2"/>
        <v>2021</v>
      </c>
      <c r="J157" s="1">
        <v>44543</v>
      </c>
      <c r="K157">
        <v>32.299999999999997</v>
      </c>
      <c r="L157">
        <v>30.7</v>
      </c>
      <c r="M157">
        <v>33.9</v>
      </c>
      <c r="N157" t="s">
        <v>346</v>
      </c>
    </row>
    <row r="158" spans="1:14" x14ac:dyDescent="0.3">
      <c r="A158" t="s">
        <v>24</v>
      </c>
      <c r="B158" t="s">
        <v>16</v>
      </c>
      <c r="C158" t="s">
        <v>14</v>
      </c>
      <c r="D158" t="s">
        <v>19</v>
      </c>
      <c r="E158">
        <v>3.3</v>
      </c>
      <c r="F158">
        <v>41</v>
      </c>
      <c r="G158" t="s">
        <v>352</v>
      </c>
      <c r="H158" s="1">
        <v>44559</v>
      </c>
      <c r="I158">
        <f t="shared" si="2"/>
        <v>2021</v>
      </c>
      <c r="J158" s="1">
        <v>44571</v>
      </c>
      <c r="K158">
        <v>31.7</v>
      </c>
      <c r="L158">
        <v>30.2</v>
      </c>
      <c r="M158">
        <v>33.299999999999997</v>
      </c>
      <c r="N158" t="s">
        <v>355</v>
      </c>
    </row>
    <row r="159" spans="1:14" x14ac:dyDescent="0.3">
      <c r="A159" t="s">
        <v>24</v>
      </c>
      <c r="B159" t="s">
        <v>16</v>
      </c>
      <c r="C159" t="s">
        <v>14</v>
      </c>
      <c r="D159" t="s">
        <v>19</v>
      </c>
      <c r="E159">
        <v>3.3</v>
      </c>
      <c r="F159">
        <v>42</v>
      </c>
      <c r="G159" t="s">
        <v>358</v>
      </c>
      <c r="H159" s="1">
        <v>44587</v>
      </c>
      <c r="I159">
        <f t="shared" si="2"/>
        <v>2022</v>
      </c>
      <c r="J159" s="1">
        <v>44599</v>
      </c>
      <c r="K159">
        <v>29.3</v>
      </c>
      <c r="L159">
        <v>27.9</v>
      </c>
      <c r="M159">
        <v>30.8</v>
      </c>
      <c r="N159" t="s">
        <v>361</v>
      </c>
    </row>
    <row r="160" spans="1:14" x14ac:dyDescent="0.3">
      <c r="A160" t="s">
        <v>24</v>
      </c>
      <c r="B160" t="s">
        <v>16</v>
      </c>
      <c r="C160" t="s">
        <v>14</v>
      </c>
      <c r="D160" t="s">
        <v>19</v>
      </c>
      <c r="E160">
        <v>3.4</v>
      </c>
      <c r="F160">
        <v>43</v>
      </c>
      <c r="G160" t="s">
        <v>366</v>
      </c>
      <c r="H160" s="1">
        <v>44622</v>
      </c>
      <c r="I160">
        <f t="shared" si="2"/>
        <v>2022</v>
      </c>
      <c r="J160" s="1">
        <v>44634</v>
      </c>
      <c r="K160">
        <v>29.9</v>
      </c>
      <c r="L160">
        <v>28.7</v>
      </c>
      <c r="M160">
        <v>31.1</v>
      </c>
      <c r="N160" t="s">
        <v>48</v>
      </c>
    </row>
    <row r="161" spans="1:14" x14ac:dyDescent="0.3">
      <c r="A161" t="s">
        <v>24</v>
      </c>
      <c r="B161" t="s">
        <v>16</v>
      </c>
      <c r="C161" t="s">
        <v>14</v>
      </c>
      <c r="D161" t="s">
        <v>19</v>
      </c>
      <c r="E161">
        <v>3.4</v>
      </c>
      <c r="F161">
        <v>44</v>
      </c>
      <c r="G161" t="s">
        <v>372</v>
      </c>
      <c r="H161" s="1">
        <v>44650</v>
      </c>
      <c r="I161">
        <f t="shared" si="2"/>
        <v>2022</v>
      </c>
      <c r="J161" s="1">
        <v>44662</v>
      </c>
      <c r="K161">
        <v>29.8</v>
      </c>
      <c r="L161">
        <v>27.8</v>
      </c>
      <c r="M161">
        <v>31.8</v>
      </c>
      <c r="N161" t="s">
        <v>375</v>
      </c>
    </row>
    <row r="162" spans="1:14" x14ac:dyDescent="0.3">
      <c r="A162" t="s">
        <v>24</v>
      </c>
      <c r="B162" t="s">
        <v>16</v>
      </c>
      <c r="C162" t="s">
        <v>14</v>
      </c>
      <c r="D162" t="s">
        <v>19</v>
      </c>
      <c r="E162">
        <v>3.4</v>
      </c>
      <c r="F162">
        <v>45</v>
      </c>
      <c r="G162" t="s">
        <v>380</v>
      </c>
      <c r="H162" s="1">
        <v>44678</v>
      </c>
      <c r="I162">
        <f t="shared" si="2"/>
        <v>2022</v>
      </c>
      <c r="J162" s="1">
        <v>44690</v>
      </c>
      <c r="K162">
        <v>31</v>
      </c>
      <c r="L162">
        <v>29.5</v>
      </c>
      <c r="M162">
        <v>32.6</v>
      </c>
      <c r="N162" t="s">
        <v>122</v>
      </c>
    </row>
    <row r="163" spans="1:14" x14ac:dyDescent="0.3">
      <c r="A163" t="s">
        <v>24</v>
      </c>
      <c r="B163" t="s">
        <v>16</v>
      </c>
      <c r="C163" t="s">
        <v>14</v>
      </c>
      <c r="D163" t="s">
        <v>19</v>
      </c>
      <c r="E163">
        <v>3.5</v>
      </c>
      <c r="F163">
        <v>46</v>
      </c>
      <c r="G163" t="s">
        <v>388</v>
      </c>
      <c r="H163" s="1">
        <v>44713</v>
      </c>
      <c r="I163">
        <f t="shared" si="2"/>
        <v>2022</v>
      </c>
      <c r="J163" s="1">
        <v>44725</v>
      </c>
      <c r="K163">
        <v>30.3</v>
      </c>
      <c r="L163">
        <v>28.2</v>
      </c>
      <c r="M163">
        <v>32.4</v>
      </c>
      <c r="N163" t="s">
        <v>391</v>
      </c>
    </row>
    <row r="164" spans="1:14" x14ac:dyDescent="0.3">
      <c r="A164" t="s">
        <v>24</v>
      </c>
      <c r="B164" t="s">
        <v>16</v>
      </c>
      <c r="C164" t="s">
        <v>14</v>
      </c>
      <c r="D164" t="s">
        <v>19</v>
      </c>
      <c r="E164">
        <v>3.5</v>
      </c>
      <c r="F164">
        <v>47</v>
      </c>
      <c r="G164" t="s">
        <v>396</v>
      </c>
      <c r="H164" s="1">
        <v>44741</v>
      </c>
      <c r="I164">
        <f t="shared" si="2"/>
        <v>2022</v>
      </c>
      <c r="J164" s="1">
        <v>44753</v>
      </c>
      <c r="K164">
        <v>32.9</v>
      </c>
      <c r="L164">
        <v>31.1</v>
      </c>
      <c r="M164">
        <v>34.6</v>
      </c>
      <c r="N164" t="s">
        <v>351</v>
      </c>
    </row>
    <row r="165" spans="1:14" x14ac:dyDescent="0.3">
      <c r="A165" t="s">
        <v>24</v>
      </c>
      <c r="B165" t="s">
        <v>16</v>
      </c>
      <c r="C165" t="s">
        <v>14</v>
      </c>
      <c r="D165" t="s">
        <v>19</v>
      </c>
      <c r="E165">
        <v>3.5</v>
      </c>
      <c r="F165">
        <v>48</v>
      </c>
      <c r="G165" t="s">
        <v>403</v>
      </c>
      <c r="H165" s="1">
        <v>44769</v>
      </c>
      <c r="I165">
        <f t="shared" si="2"/>
        <v>2022</v>
      </c>
      <c r="J165" s="1">
        <v>44781</v>
      </c>
      <c r="K165">
        <v>31.7</v>
      </c>
      <c r="L165">
        <v>29.7</v>
      </c>
      <c r="M165">
        <v>33.700000000000003</v>
      </c>
      <c r="N165" t="s">
        <v>82</v>
      </c>
    </row>
    <row r="166" spans="1:14" x14ac:dyDescent="0.3">
      <c r="A166" t="s">
        <v>24</v>
      </c>
      <c r="B166" t="s">
        <v>16</v>
      </c>
      <c r="C166" t="s">
        <v>14</v>
      </c>
      <c r="D166" t="s">
        <v>19</v>
      </c>
      <c r="E166">
        <v>3.6</v>
      </c>
      <c r="F166">
        <v>49</v>
      </c>
      <c r="G166" t="s">
        <v>410</v>
      </c>
      <c r="H166" s="1">
        <v>44818</v>
      </c>
      <c r="I166">
        <f t="shared" si="2"/>
        <v>2022</v>
      </c>
      <c r="J166" s="1">
        <v>44830</v>
      </c>
      <c r="K166">
        <v>34.6</v>
      </c>
      <c r="L166">
        <v>32.5</v>
      </c>
      <c r="M166">
        <v>36.799999999999997</v>
      </c>
      <c r="N166" t="s">
        <v>413</v>
      </c>
    </row>
    <row r="167" spans="1:14" x14ac:dyDescent="0.3">
      <c r="A167" t="s">
        <v>24</v>
      </c>
      <c r="B167" t="s">
        <v>16</v>
      </c>
      <c r="C167" t="s">
        <v>14</v>
      </c>
      <c r="D167" t="s">
        <v>19</v>
      </c>
      <c r="E167">
        <v>3.6</v>
      </c>
      <c r="F167">
        <v>50</v>
      </c>
      <c r="G167" t="s">
        <v>417</v>
      </c>
      <c r="H167" s="1">
        <v>44839</v>
      </c>
      <c r="I167">
        <f t="shared" si="2"/>
        <v>2022</v>
      </c>
      <c r="J167" s="1">
        <v>44851</v>
      </c>
      <c r="K167">
        <v>33.700000000000003</v>
      </c>
      <c r="L167">
        <v>31.4</v>
      </c>
      <c r="M167">
        <v>35.9</v>
      </c>
      <c r="N167" t="s">
        <v>420</v>
      </c>
    </row>
    <row r="168" spans="1:14" x14ac:dyDescent="0.3">
      <c r="A168" t="s">
        <v>24</v>
      </c>
      <c r="B168" t="s">
        <v>16</v>
      </c>
      <c r="C168" t="s">
        <v>14</v>
      </c>
      <c r="D168" t="s">
        <v>19</v>
      </c>
      <c r="E168">
        <v>3.6</v>
      </c>
      <c r="F168">
        <v>51</v>
      </c>
      <c r="G168" t="s">
        <v>423</v>
      </c>
      <c r="H168" s="1">
        <v>44867</v>
      </c>
      <c r="I168">
        <f t="shared" si="2"/>
        <v>2022</v>
      </c>
      <c r="J168" s="1">
        <v>44879</v>
      </c>
      <c r="K168">
        <v>33.6</v>
      </c>
      <c r="L168">
        <v>31.5</v>
      </c>
      <c r="M168">
        <v>35.700000000000003</v>
      </c>
      <c r="N168" t="s">
        <v>246</v>
      </c>
    </row>
    <row r="169" spans="1:14" x14ac:dyDescent="0.3">
      <c r="A169" t="s">
        <v>24</v>
      </c>
      <c r="B169" t="s">
        <v>16</v>
      </c>
      <c r="C169" t="s">
        <v>14</v>
      </c>
      <c r="D169" t="s">
        <v>19</v>
      </c>
      <c r="E169">
        <v>3.7</v>
      </c>
      <c r="F169">
        <v>52</v>
      </c>
      <c r="G169" t="s">
        <v>430</v>
      </c>
      <c r="H169" s="1">
        <v>44904</v>
      </c>
      <c r="I169">
        <f t="shared" si="2"/>
        <v>2022</v>
      </c>
      <c r="J169" s="1">
        <v>44914</v>
      </c>
      <c r="K169">
        <v>31.7</v>
      </c>
      <c r="L169">
        <v>30.2</v>
      </c>
      <c r="M169">
        <v>33.200000000000003</v>
      </c>
      <c r="N169" t="s">
        <v>433</v>
      </c>
    </row>
    <row r="170" spans="1:14" x14ac:dyDescent="0.3">
      <c r="A170" t="s">
        <v>24</v>
      </c>
      <c r="B170" t="s">
        <v>16</v>
      </c>
      <c r="C170" t="s">
        <v>14</v>
      </c>
      <c r="D170" t="s">
        <v>19</v>
      </c>
      <c r="E170">
        <v>3.7</v>
      </c>
      <c r="F170">
        <v>53</v>
      </c>
      <c r="G170" t="s">
        <v>437</v>
      </c>
      <c r="H170" s="1">
        <v>44930</v>
      </c>
      <c r="I170">
        <f t="shared" si="2"/>
        <v>2023</v>
      </c>
      <c r="J170" s="1">
        <v>44942</v>
      </c>
      <c r="K170">
        <v>30.3</v>
      </c>
      <c r="L170">
        <v>28.6</v>
      </c>
      <c r="M170">
        <v>32</v>
      </c>
      <c r="N170" t="s">
        <v>440</v>
      </c>
    </row>
    <row r="171" spans="1:14" x14ac:dyDescent="0.3">
      <c r="A171" t="s">
        <v>24</v>
      </c>
      <c r="B171" t="s">
        <v>16</v>
      </c>
      <c r="C171" t="s">
        <v>14</v>
      </c>
      <c r="D171" t="s">
        <v>19</v>
      </c>
      <c r="E171">
        <v>3.7</v>
      </c>
      <c r="F171">
        <v>54</v>
      </c>
      <c r="G171" t="s">
        <v>444</v>
      </c>
      <c r="H171" s="1">
        <v>44958</v>
      </c>
      <c r="I171">
        <f t="shared" si="2"/>
        <v>2023</v>
      </c>
      <c r="J171" s="1">
        <v>44970</v>
      </c>
      <c r="K171">
        <v>29.3</v>
      </c>
      <c r="L171">
        <v>27.8</v>
      </c>
      <c r="M171">
        <v>30.8</v>
      </c>
      <c r="N171" t="s">
        <v>379</v>
      </c>
    </row>
    <row r="172" spans="1:14" x14ac:dyDescent="0.3">
      <c r="A172" t="s">
        <v>24</v>
      </c>
      <c r="B172" t="s">
        <v>16</v>
      </c>
      <c r="C172" t="s">
        <v>14</v>
      </c>
      <c r="D172" t="s">
        <v>19</v>
      </c>
      <c r="E172">
        <v>3.8</v>
      </c>
      <c r="F172">
        <v>55</v>
      </c>
      <c r="G172" t="s">
        <v>451</v>
      </c>
      <c r="H172" s="1">
        <v>44986</v>
      </c>
      <c r="I172">
        <f t="shared" si="2"/>
        <v>2023</v>
      </c>
      <c r="J172" s="1">
        <v>44998</v>
      </c>
      <c r="K172">
        <v>30</v>
      </c>
      <c r="L172">
        <v>28.3</v>
      </c>
      <c r="M172">
        <v>31.8</v>
      </c>
      <c r="N172" t="s">
        <v>454</v>
      </c>
    </row>
    <row r="173" spans="1:14" x14ac:dyDescent="0.3">
      <c r="A173" t="s">
        <v>24</v>
      </c>
      <c r="B173" t="s">
        <v>16</v>
      </c>
      <c r="C173" t="s">
        <v>14</v>
      </c>
      <c r="D173" t="s">
        <v>19</v>
      </c>
      <c r="E173">
        <v>3.8</v>
      </c>
      <c r="F173">
        <v>56</v>
      </c>
      <c r="G173" t="s">
        <v>458</v>
      </c>
      <c r="H173" s="1">
        <v>45014</v>
      </c>
      <c r="I173">
        <f t="shared" si="2"/>
        <v>2023</v>
      </c>
      <c r="J173" s="1">
        <v>45026</v>
      </c>
      <c r="K173">
        <v>30</v>
      </c>
      <c r="L173">
        <v>28.7</v>
      </c>
      <c r="M173">
        <v>31.4</v>
      </c>
      <c r="N173" t="s">
        <v>460</v>
      </c>
    </row>
    <row r="174" spans="1:14" x14ac:dyDescent="0.3">
      <c r="A174" t="s">
        <v>24</v>
      </c>
      <c r="B174" t="s">
        <v>16</v>
      </c>
      <c r="C174" t="s">
        <v>14</v>
      </c>
      <c r="D174" t="s">
        <v>19</v>
      </c>
      <c r="E174">
        <v>3.8</v>
      </c>
      <c r="F174">
        <v>57</v>
      </c>
      <c r="G174" t="s">
        <v>465</v>
      </c>
      <c r="H174" s="1">
        <v>45042</v>
      </c>
      <c r="I174">
        <f t="shared" si="2"/>
        <v>2023</v>
      </c>
      <c r="J174" s="1">
        <v>45054</v>
      </c>
      <c r="K174">
        <v>30.3</v>
      </c>
      <c r="L174">
        <v>28.6</v>
      </c>
      <c r="M174">
        <v>32.1</v>
      </c>
      <c r="N174" t="s">
        <v>468</v>
      </c>
    </row>
    <row r="175" spans="1:14" x14ac:dyDescent="0.3">
      <c r="A175" t="s">
        <v>24</v>
      </c>
      <c r="B175" t="s">
        <v>16</v>
      </c>
      <c r="C175" t="s">
        <v>14</v>
      </c>
      <c r="D175" t="s">
        <v>19</v>
      </c>
      <c r="E175">
        <v>3.9</v>
      </c>
      <c r="F175">
        <v>58</v>
      </c>
      <c r="G175" t="s">
        <v>473</v>
      </c>
      <c r="H175" s="1">
        <v>45084</v>
      </c>
      <c r="I175">
        <f t="shared" si="2"/>
        <v>2023</v>
      </c>
      <c r="J175" s="1">
        <v>45096</v>
      </c>
      <c r="K175">
        <v>30.8</v>
      </c>
      <c r="L175">
        <v>29.3</v>
      </c>
      <c r="M175">
        <v>32.4</v>
      </c>
      <c r="N175" t="s">
        <v>475</v>
      </c>
    </row>
    <row r="176" spans="1:14" x14ac:dyDescent="0.3">
      <c r="A176" t="s">
        <v>24</v>
      </c>
      <c r="B176" t="s">
        <v>16</v>
      </c>
      <c r="C176" t="s">
        <v>14</v>
      </c>
      <c r="D176" t="s">
        <v>20</v>
      </c>
      <c r="E176">
        <v>1</v>
      </c>
      <c r="F176">
        <v>1</v>
      </c>
      <c r="G176" t="s">
        <v>15</v>
      </c>
      <c r="H176" s="1">
        <v>43944</v>
      </c>
      <c r="I176">
        <f t="shared" si="2"/>
        <v>2020</v>
      </c>
      <c r="J176" s="1">
        <v>43956</v>
      </c>
      <c r="K176">
        <v>31</v>
      </c>
      <c r="L176">
        <v>29</v>
      </c>
      <c r="M176">
        <v>33.1</v>
      </c>
      <c r="N176" t="s">
        <v>28</v>
      </c>
    </row>
    <row r="177" spans="1:14" x14ac:dyDescent="0.3">
      <c r="A177" t="s">
        <v>24</v>
      </c>
      <c r="B177" t="s">
        <v>16</v>
      </c>
      <c r="C177" t="s">
        <v>14</v>
      </c>
      <c r="D177" t="s">
        <v>20</v>
      </c>
      <c r="E177">
        <v>1</v>
      </c>
      <c r="F177">
        <v>2</v>
      </c>
      <c r="G177" t="s">
        <v>33</v>
      </c>
      <c r="H177" s="1">
        <v>43958</v>
      </c>
      <c r="I177">
        <f t="shared" si="2"/>
        <v>2020</v>
      </c>
      <c r="J177" s="1">
        <v>43963</v>
      </c>
      <c r="K177">
        <v>31.3</v>
      </c>
      <c r="L177">
        <v>29</v>
      </c>
      <c r="M177">
        <v>33.700000000000003</v>
      </c>
      <c r="N177" t="s">
        <v>36</v>
      </c>
    </row>
    <row r="178" spans="1:14" x14ac:dyDescent="0.3">
      <c r="A178" t="s">
        <v>24</v>
      </c>
      <c r="B178" t="s">
        <v>16</v>
      </c>
      <c r="C178" t="s">
        <v>14</v>
      </c>
      <c r="D178" t="s">
        <v>20</v>
      </c>
      <c r="E178">
        <v>1</v>
      </c>
      <c r="F178">
        <v>3</v>
      </c>
      <c r="G178" t="s">
        <v>40</v>
      </c>
      <c r="H178" s="1">
        <v>43965</v>
      </c>
      <c r="I178">
        <f t="shared" si="2"/>
        <v>2020</v>
      </c>
      <c r="J178" s="1">
        <v>43970</v>
      </c>
      <c r="K178">
        <v>28.4</v>
      </c>
      <c r="L178">
        <v>26.6</v>
      </c>
      <c r="M178">
        <v>30.3</v>
      </c>
      <c r="N178" t="s">
        <v>44</v>
      </c>
    </row>
    <row r="179" spans="1:14" x14ac:dyDescent="0.3">
      <c r="A179" t="s">
        <v>24</v>
      </c>
      <c r="B179" t="s">
        <v>16</v>
      </c>
      <c r="C179" t="s">
        <v>14</v>
      </c>
      <c r="D179" t="s">
        <v>20</v>
      </c>
      <c r="E179">
        <v>1</v>
      </c>
      <c r="F179">
        <v>4</v>
      </c>
      <c r="G179" t="s">
        <v>49</v>
      </c>
      <c r="H179" s="1">
        <v>43972</v>
      </c>
      <c r="I179">
        <f t="shared" si="2"/>
        <v>2020</v>
      </c>
      <c r="J179" s="1">
        <v>43977</v>
      </c>
      <c r="K179">
        <v>29.3</v>
      </c>
      <c r="L179">
        <v>27.8</v>
      </c>
      <c r="M179">
        <v>31</v>
      </c>
      <c r="N179" t="s">
        <v>54</v>
      </c>
    </row>
    <row r="180" spans="1:14" x14ac:dyDescent="0.3">
      <c r="A180" t="s">
        <v>24</v>
      </c>
      <c r="B180" t="s">
        <v>16</v>
      </c>
      <c r="C180" t="s">
        <v>14</v>
      </c>
      <c r="D180" t="s">
        <v>20</v>
      </c>
      <c r="E180">
        <v>1</v>
      </c>
      <c r="F180">
        <v>5</v>
      </c>
      <c r="G180" t="s">
        <v>58</v>
      </c>
      <c r="H180" s="1">
        <v>43979</v>
      </c>
      <c r="I180">
        <f t="shared" si="2"/>
        <v>2020</v>
      </c>
      <c r="J180" s="1">
        <v>43984</v>
      </c>
      <c r="K180">
        <v>29.3</v>
      </c>
      <c r="L180">
        <v>27.8</v>
      </c>
      <c r="M180">
        <v>30.9</v>
      </c>
      <c r="N180" t="s">
        <v>62</v>
      </c>
    </row>
    <row r="181" spans="1:14" x14ac:dyDescent="0.3">
      <c r="A181" t="s">
        <v>24</v>
      </c>
      <c r="B181" t="s">
        <v>16</v>
      </c>
      <c r="C181" t="s">
        <v>14</v>
      </c>
      <c r="D181" t="s">
        <v>20</v>
      </c>
      <c r="E181">
        <v>1</v>
      </c>
      <c r="F181">
        <v>6</v>
      </c>
      <c r="G181" t="s">
        <v>67</v>
      </c>
      <c r="H181" s="1">
        <v>43986</v>
      </c>
      <c r="I181">
        <f t="shared" si="2"/>
        <v>2020</v>
      </c>
      <c r="J181" s="1">
        <v>43991</v>
      </c>
      <c r="K181">
        <v>31.8</v>
      </c>
      <c r="L181">
        <v>29.9</v>
      </c>
      <c r="M181">
        <v>33.6</v>
      </c>
      <c r="N181" t="s">
        <v>71</v>
      </c>
    </row>
    <row r="182" spans="1:14" x14ac:dyDescent="0.3">
      <c r="A182" t="s">
        <v>24</v>
      </c>
      <c r="B182" t="s">
        <v>16</v>
      </c>
      <c r="C182" t="s">
        <v>14</v>
      </c>
      <c r="D182" t="s">
        <v>20</v>
      </c>
      <c r="E182">
        <v>1</v>
      </c>
      <c r="F182">
        <v>7</v>
      </c>
      <c r="G182" t="s">
        <v>77</v>
      </c>
      <c r="H182" s="1">
        <v>43993</v>
      </c>
      <c r="I182">
        <f t="shared" si="2"/>
        <v>2020</v>
      </c>
      <c r="J182" s="1">
        <v>43998</v>
      </c>
      <c r="K182">
        <v>31.7</v>
      </c>
      <c r="L182">
        <v>29.7</v>
      </c>
      <c r="M182">
        <v>33.700000000000003</v>
      </c>
      <c r="N182" t="s">
        <v>82</v>
      </c>
    </row>
    <row r="183" spans="1:14" x14ac:dyDescent="0.3">
      <c r="A183" t="s">
        <v>24</v>
      </c>
      <c r="B183" t="s">
        <v>16</v>
      </c>
      <c r="C183" t="s">
        <v>14</v>
      </c>
      <c r="D183" t="s">
        <v>20</v>
      </c>
      <c r="E183">
        <v>1</v>
      </c>
      <c r="F183">
        <v>8</v>
      </c>
      <c r="G183" t="s">
        <v>87</v>
      </c>
      <c r="H183" s="1">
        <v>44000</v>
      </c>
      <c r="I183">
        <f t="shared" si="2"/>
        <v>2020</v>
      </c>
      <c r="J183" s="1">
        <v>44005</v>
      </c>
      <c r="K183">
        <v>32.4</v>
      </c>
      <c r="L183">
        <v>30.4</v>
      </c>
      <c r="M183">
        <v>34.4</v>
      </c>
      <c r="N183" t="s">
        <v>91</v>
      </c>
    </row>
    <row r="184" spans="1:14" x14ac:dyDescent="0.3">
      <c r="A184" t="s">
        <v>24</v>
      </c>
      <c r="B184" t="s">
        <v>16</v>
      </c>
      <c r="C184" t="s">
        <v>14</v>
      </c>
      <c r="D184" t="s">
        <v>20</v>
      </c>
      <c r="E184">
        <v>1</v>
      </c>
      <c r="F184">
        <v>9</v>
      </c>
      <c r="G184" t="s">
        <v>95</v>
      </c>
      <c r="H184" s="1">
        <v>44007</v>
      </c>
      <c r="I184">
        <f t="shared" si="2"/>
        <v>2020</v>
      </c>
      <c r="J184" s="1">
        <v>44012</v>
      </c>
      <c r="K184">
        <v>33.9</v>
      </c>
      <c r="L184">
        <v>32.200000000000003</v>
      </c>
      <c r="M184">
        <v>35.5</v>
      </c>
      <c r="N184" t="s">
        <v>99</v>
      </c>
    </row>
    <row r="185" spans="1:14" x14ac:dyDescent="0.3">
      <c r="A185" t="s">
        <v>24</v>
      </c>
      <c r="B185" t="s">
        <v>16</v>
      </c>
      <c r="C185" t="s">
        <v>14</v>
      </c>
      <c r="D185" t="s">
        <v>20</v>
      </c>
      <c r="E185">
        <v>1</v>
      </c>
      <c r="F185">
        <v>10</v>
      </c>
      <c r="G185" t="s">
        <v>103</v>
      </c>
      <c r="H185" s="1">
        <v>44014</v>
      </c>
      <c r="I185">
        <f t="shared" si="2"/>
        <v>2020</v>
      </c>
      <c r="J185" s="1">
        <v>44019</v>
      </c>
      <c r="K185">
        <v>33.4</v>
      </c>
      <c r="L185">
        <v>31.8</v>
      </c>
      <c r="M185">
        <v>35.1</v>
      </c>
      <c r="N185" t="s">
        <v>107</v>
      </c>
    </row>
    <row r="186" spans="1:14" x14ac:dyDescent="0.3">
      <c r="A186" t="s">
        <v>24</v>
      </c>
      <c r="B186" t="s">
        <v>16</v>
      </c>
      <c r="C186" t="s">
        <v>14</v>
      </c>
      <c r="D186" t="s">
        <v>20</v>
      </c>
      <c r="E186">
        <v>1</v>
      </c>
      <c r="F186">
        <v>11</v>
      </c>
      <c r="G186" t="s">
        <v>112</v>
      </c>
      <c r="H186" s="1">
        <v>44021</v>
      </c>
      <c r="I186">
        <f t="shared" si="2"/>
        <v>2020</v>
      </c>
      <c r="J186" s="1">
        <v>44026</v>
      </c>
      <c r="K186">
        <v>34.700000000000003</v>
      </c>
      <c r="L186">
        <v>32.6</v>
      </c>
      <c r="M186">
        <v>36.799999999999997</v>
      </c>
      <c r="N186" t="s">
        <v>116</v>
      </c>
    </row>
    <row r="187" spans="1:14" x14ac:dyDescent="0.3">
      <c r="A187" t="s">
        <v>24</v>
      </c>
      <c r="B187" t="s">
        <v>16</v>
      </c>
      <c r="C187" t="s">
        <v>14</v>
      </c>
      <c r="D187" t="s">
        <v>20</v>
      </c>
      <c r="E187">
        <v>1</v>
      </c>
      <c r="F187">
        <v>12</v>
      </c>
      <c r="G187" t="s">
        <v>121</v>
      </c>
      <c r="H187" s="1">
        <v>44028</v>
      </c>
      <c r="I187">
        <f t="shared" si="2"/>
        <v>2020</v>
      </c>
      <c r="J187" s="1">
        <v>44033</v>
      </c>
      <c r="K187">
        <v>36.1</v>
      </c>
      <c r="L187">
        <v>34</v>
      </c>
      <c r="M187">
        <v>38.1</v>
      </c>
      <c r="N187" t="s">
        <v>75</v>
      </c>
    </row>
    <row r="188" spans="1:14" x14ac:dyDescent="0.3">
      <c r="A188" t="s">
        <v>24</v>
      </c>
      <c r="B188" t="s">
        <v>16</v>
      </c>
      <c r="C188" t="s">
        <v>14</v>
      </c>
      <c r="D188" t="s">
        <v>20</v>
      </c>
      <c r="E188">
        <v>2</v>
      </c>
      <c r="F188">
        <v>13</v>
      </c>
      <c r="G188" t="s">
        <v>130</v>
      </c>
      <c r="H188" s="1">
        <v>44062</v>
      </c>
      <c r="I188">
        <f t="shared" si="2"/>
        <v>2020</v>
      </c>
      <c r="J188" s="1">
        <v>44074</v>
      </c>
      <c r="K188">
        <v>31.1</v>
      </c>
      <c r="L188">
        <v>29.9</v>
      </c>
      <c r="M188">
        <v>32.299999999999997</v>
      </c>
      <c r="N188" t="s">
        <v>134</v>
      </c>
    </row>
    <row r="189" spans="1:14" x14ac:dyDescent="0.3">
      <c r="A189" t="s">
        <v>24</v>
      </c>
      <c r="B189" t="s">
        <v>16</v>
      </c>
      <c r="C189" t="s">
        <v>14</v>
      </c>
      <c r="D189" t="s">
        <v>20</v>
      </c>
      <c r="E189">
        <v>2</v>
      </c>
      <c r="F189">
        <v>14</v>
      </c>
      <c r="G189" t="s">
        <v>138</v>
      </c>
      <c r="H189" s="1">
        <v>44076</v>
      </c>
      <c r="I189">
        <f t="shared" si="2"/>
        <v>2020</v>
      </c>
      <c r="J189" s="1">
        <v>44088</v>
      </c>
      <c r="K189">
        <v>30.8</v>
      </c>
      <c r="L189">
        <v>29.3</v>
      </c>
      <c r="M189">
        <v>32.299999999999997</v>
      </c>
      <c r="N189" t="s">
        <v>111</v>
      </c>
    </row>
    <row r="190" spans="1:14" x14ac:dyDescent="0.3">
      <c r="A190" t="s">
        <v>24</v>
      </c>
      <c r="B190" t="s">
        <v>16</v>
      </c>
      <c r="C190" t="s">
        <v>14</v>
      </c>
      <c r="D190" t="s">
        <v>20</v>
      </c>
      <c r="E190">
        <v>2</v>
      </c>
      <c r="F190">
        <v>15</v>
      </c>
      <c r="G190" t="s">
        <v>145</v>
      </c>
      <c r="H190" s="1">
        <v>44090</v>
      </c>
      <c r="I190">
        <f t="shared" si="2"/>
        <v>2020</v>
      </c>
      <c r="J190" s="1">
        <v>44102</v>
      </c>
      <c r="K190">
        <v>31.4</v>
      </c>
      <c r="L190">
        <v>30</v>
      </c>
      <c r="M190">
        <v>32.700000000000003</v>
      </c>
      <c r="N190" t="s">
        <v>150</v>
      </c>
    </row>
    <row r="191" spans="1:14" x14ac:dyDescent="0.3">
      <c r="A191" t="s">
        <v>24</v>
      </c>
      <c r="B191" t="s">
        <v>16</v>
      </c>
      <c r="C191" t="s">
        <v>14</v>
      </c>
      <c r="D191" t="s">
        <v>20</v>
      </c>
      <c r="E191">
        <v>2</v>
      </c>
      <c r="F191">
        <v>16</v>
      </c>
      <c r="G191" t="s">
        <v>154</v>
      </c>
      <c r="H191" s="1">
        <v>44104</v>
      </c>
      <c r="I191">
        <f t="shared" si="2"/>
        <v>2020</v>
      </c>
      <c r="J191" s="1">
        <v>44116</v>
      </c>
      <c r="K191">
        <v>31.1</v>
      </c>
      <c r="L191">
        <v>29.8</v>
      </c>
      <c r="M191">
        <v>32.4</v>
      </c>
      <c r="N191" t="s">
        <v>158</v>
      </c>
    </row>
    <row r="192" spans="1:14" x14ac:dyDescent="0.3">
      <c r="A192" t="s">
        <v>24</v>
      </c>
      <c r="B192" t="s">
        <v>16</v>
      </c>
      <c r="C192" t="s">
        <v>14</v>
      </c>
      <c r="D192" t="s">
        <v>20</v>
      </c>
      <c r="E192">
        <v>2</v>
      </c>
      <c r="F192">
        <v>17</v>
      </c>
      <c r="G192" t="s">
        <v>162</v>
      </c>
      <c r="H192" s="1">
        <v>44118</v>
      </c>
      <c r="I192">
        <f t="shared" si="2"/>
        <v>2020</v>
      </c>
      <c r="J192" s="1">
        <v>44130</v>
      </c>
      <c r="K192">
        <v>30.4</v>
      </c>
      <c r="L192">
        <v>29</v>
      </c>
      <c r="M192">
        <v>31.8</v>
      </c>
      <c r="N192" t="s">
        <v>167</v>
      </c>
    </row>
    <row r="193" spans="1:14" x14ac:dyDescent="0.3">
      <c r="A193" t="s">
        <v>24</v>
      </c>
      <c r="B193" t="s">
        <v>16</v>
      </c>
      <c r="C193" t="s">
        <v>14</v>
      </c>
      <c r="D193" t="s">
        <v>20</v>
      </c>
      <c r="E193" t="s">
        <v>170</v>
      </c>
      <c r="F193">
        <v>18</v>
      </c>
      <c r="G193" t="s">
        <v>171</v>
      </c>
      <c r="H193" s="1">
        <v>44132</v>
      </c>
      <c r="I193">
        <f t="shared" si="2"/>
        <v>2020</v>
      </c>
      <c r="J193" s="1">
        <v>44144</v>
      </c>
      <c r="K193">
        <v>34.1</v>
      </c>
      <c r="L193">
        <v>32.1</v>
      </c>
      <c r="M193">
        <v>36.200000000000003</v>
      </c>
      <c r="N193" t="s">
        <v>27</v>
      </c>
    </row>
    <row r="194" spans="1:14" x14ac:dyDescent="0.3">
      <c r="A194" t="s">
        <v>24</v>
      </c>
      <c r="B194" t="s">
        <v>16</v>
      </c>
      <c r="C194" t="s">
        <v>14</v>
      </c>
      <c r="D194" t="s">
        <v>20</v>
      </c>
      <c r="E194" t="s">
        <v>170</v>
      </c>
      <c r="F194">
        <v>19</v>
      </c>
      <c r="G194" t="s">
        <v>177</v>
      </c>
      <c r="H194" s="1">
        <v>44146</v>
      </c>
      <c r="I194">
        <f t="shared" ref="I194:I257" si="3">YEAR(H194)</f>
        <v>2020</v>
      </c>
      <c r="J194" s="1">
        <v>44158</v>
      </c>
      <c r="K194">
        <v>35.299999999999997</v>
      </c>
      <c r="L194">
        <v>33.9</v>
      </c>
      <c r="M194">
        <v>36.799999999999997</v>
      </c>
      <c r="N194" t="s">
        <v>181</v>
      </c>
    </row>
    <row r="195" spans="1:14" x14ac:dyDescent="0.3">
      <c r="A195" t="s">
        <v>24</v>
      </c>
      <c r="B195" t="s">
        <v>16</v>
      </c>
      <c r="C195" t="s">
        <v>14</v>
      </c>
      <c r="D195" t="s">
        <v>20</v>
      </c>
      <c r="E195" t="s">
        <v>170</v>
      </c>
      <c r="F195">
        <v>20</v>
      </c>
      <c r="G195" t="s">
        <v>186</v>
      </c>
      <c r="H195" s="1">
        <v>44160</v>
      </c>
      <c r="I195">
        <f t="shared" si="3"/>
        <v>2020</v>
      </c>
      <c r="J195" s="1">
        <v>44172</v>
      </c>
      <c r="K195">
        <v>35.1</v>
      </c>
      <c r="L195">
        <v>33.6</v>
      </c>
      <c r="M195">
        <v>36.6</v>
      </c>
      <c r="N195" t="s">
        <v>190</v>
      </c>
    </row>
    <row r="196" spans="1:14" x14ac:dyDescent="0.3">
      <c r="A196" t="s">
        <v>24</v>
      </c>
      <c r="B196" t="s">
        <v>16</v>
      </c>
      <c r="C196" t="s">
        <v>14</v>
      </c>
      <c r="D196" t="s">
        <v>20</v>
      </c>
      <c r="E196" t="s">
        <v>170</v>
      </c>
      <c r="F196">
        <v>21</v>
      </c>
      <c r="G196" t="s">
        <v>194</v>
      </c>
      <c r="H196" s="1">
        <v>44174</v>
      </c>
      <c r="I196">
        <f t="shared" si="3"/>
        <v>2020</v>
      </c>
      <c r="J196" s="1">
        <v>44186</v>
      </c>
      <c r="K196">
        <v>36.200000000000003</v>
      </c>
      <c r="L196">
        <v>34.6</v>
      </c>
      <c r="M196">
        <v>37.799999999999997</v>
      </c>
      <c r="N196" t="s">
        <v>198</v>
      </c>
    </row>
    <row r="197" spans="1:14" x14ac:dyDescent="0.3">
      <c r="A197" t="s">
        <v>24</v>
      </c>
      <c r="B197" t="s">
        <v>16</v>
      </c>
      <c r="C197" t="s">
        <v>14</v>
      </c>
      <c r="D197" t="s">
        <v>20</v>
      </c>
      <c r="E197" t="s">
        <v>202</v>
      </c>
      <c r="F197">
        <v>22</v>
      </c>
      <c r="G197" t="s">
        <v>203</v>
      </c>
      <c r="H197" s="1">
        <v>44202</v>
      </c>
      <c r="I197">
        <f t="shared" si="3"/>
        <v>2021</v>
      </c>
      <c r="J197" s="1">
        <v>44214</v>
      </c>
      <c r="K197">
        <v>36</v>
      </c>
      <c r="L197">
        <v>34.4</v>
      </c>
      <c r="M197">
        <v>37.6</v>
      </c>
      <c r="N197" t="s">
        <v>207</v>
      </c>
    </row>
    <row r="198" spans="1:14" x14ac:dyDescent="0.3">
      <c r="A198" t="s">
        <v>24</v>
      </c>
      <c r="B198" t="s">
        <v>16</v>
      </c>
      <c r="C198" t="s">
        <v>14</v>
      </c>
      <c r="D198" t="s">
        <v>20</v>
      </c>
      <c r="E198" t="s">
        <v>202</v>
      </c>
      <c r="F198">
        <v>23</v>
      </c>
      <c r="G198" t="s">
        <v>211</v>
      </c>
      <c r="H198" s="1">
        <v>44216</v>
      </c>
      <c r="I198">
        <f t="shared" si="3"/>
        <v>2021</v>
      </c>
      <c r="J198" s="1">
        <v>44228</v>
      </c>
      <c r="K198">
        <v>36.299999999999997</v>
      </c>
      <c r="L198">
        <v>35.1</v>
      </c>
      <c r="M198">
        <v>37.6</v>
      </c>
      <c r="N198" t="s">
        <v>215</v>
      </c>
    </row>
    <row r="199" spans="1:14" x14ac:dyDescent="0.3">
      <c r="A199" t="s">
        <v>24</v>
      </c>
      <c r="B199" t="s">
        <v>16</v>
      </c>
      <c r="C199" t="s">
        <v>14</v>
      </c>
      <c r="D199" t="s">
        <v>20</v>
      </c>
      <c r="E199" t="s">
        <v>202</v>
      </c>
      <c r="F199">
        <v>24</v>
      </c>
      <c r="G199" t="s">
        <v>219</v>
      </c>
      <c r="H199" s="1">
        <v>44230</v>
      </c>
      <c r="I199">
        <f t="shared" si="3"/>
        <v>2021</v>
      </c>
      <c r="J199" s="1">
        <v>44242</v>
      </c>
      <c r="K199">
        <v>31.6</v>
      </c>
      <c r="L199">
        <v>30</v>
      </c>
      <c r="M199">
        <v>33.299999999999997</v>
      </c>
      <c r="N199" t="s">
        <v>223</v>
      </c>
    </row>
    <row r="200" spans="1:14" x14ac:dyDescent="0.3">
      <c r="A200" t="s">
        <v>24</v>
      </c>
      <c r="B200" t="s">
        <v>16</v>
      </c>
      <c r="C200" t="s">
        <v>14</v>
      </c>
      <c r="D200" t="s">
        <v>20</v>
      </c>
      <c r="E200" t="s">
        <v>202</v>
      </c>
      <c r="F200">
        <v>25</v>
      </c>
      <c r="G200" t="s">
        <v>227</v>
      </c>
      <c r="H200" s="1">
        <v>44244</v>
      </c>
      <c r="I200">
        <f t="shared" si="3"/>
        <v>2021</v>
      </c>
      <c r="J200" s="1">
        <v>44256</v>
      </c>
      <c r="K200">
        <v>32.299999999999997</v>
      </c>
      <c r="L200">
        <v>30.6</v>
      </c>
      <c r="M200">
        <v>34</v>
      </c>
      <c r="N200" t="s">
        <v>230</v>
      </c>
    </row>
    <row r="201" spans="1:14" x14ac:dyDescent="0.3">
      <c r="A201" t="s">
        <v>24</v>
      </c>
      <c r="B201" t="s">
        <v>16</v>
      </c>
      <c r="C201" t="s">
        <v>14</v>
      </c>
      <c r="D201" t="s">
        <v>20</v>
      </c>
      <c r="E201" t="s">
        <v>202</v>
      </c>
      <c r="F201">
        <v>26</v>
      </c>
      <c r="G201" t="s">
        <v>234</v>
      </c>
      <c r="H201" s="1">
        <v>44258</v>
      </c>
      <c r="I201">
        <f t="shared" si="3"/>
        <v>2021</v>
      </c>
      <c r="J201" s="1">
        <v>44270</v>
      </c>
      <c r="K201">
        <v>30.5</v>
      </c>
      <c r="L201">
        <v>29</v>
      </c>
      <c r="M201">
        <v>31.9</v>
      </c>
      <c r="N201" t="s">
        <v>233</v>
      </c>
    </row>
    <row r="202" spans="1:14" x14ac:dyDescent="0.3">
      <c r="A202" t="s">
        <v>24</v>
      </c>
      <c r="B202" t="s">
        <v>16</v>
      </c>
      <c r="C202" t="s">
        <v>14</v>
      </c>
      <c r="D202" t="s">
        <v>20</v>
      </c>
      <c r="E202" t="s">
        <v>202</v>
      </c>
      <c r="F202">
        <v>27</v>
      </c>
      <c r="G202" t="s">
        <v>243</v>
      </c>
      <c r="H202" s="1">
        <v>44272</v>
      </c>
      <c r="I202">
        <f t="shared" si="3"/>
        <v>2021</v>
      </c>
      <c r="J202" s="1">
        <v>44284</v>
      </c>
      <c r="K202">
        <v>27.3</v>
      </c>
      <c r="L202">
        <v>26</v>
      </c>
      <c r="M202">
        <v>28.7</v>
      </c>
      <c r="N202" t="s">
        <v>163</v>
      </c>
    </row>
    <row r="203" spans="1:14" x14ac:dyDescent="0.3">
      <c r="A203" t="s">
        <v>24</v>
      </c>
      <c r="B203" t="s">
        <v>16</v>
      </c>
      <c r="C203" t="s">
        <v>14</v>
      </c>
      <c r="D203" t="s">
        <v>20</v>
      </c>
      <c r="E203">
        <v>3.1</v>
      </c>
      <c r="F203">
        <v>28</v>
      </c>
      <c r="G203" t="s">
        <v>250</v>
      </c>
      <c r="H203" s="1">
        <v>44300</v>
      </c>
      <c r="I203">
        <f t="shared" si="3"/>
        <v>2021</v>
      </c>
      <c r="J203" s="1">
        <v>44312</v>
      </c>
      <c r="K203">
        <v>24.3</v>
      </c>
      <c r="L203">
        <v>22.8</v>
      </c>
      <c r="M203">
        <v>25.9</v>
      </c>
      <c r="N203" t="s">
        <v>254</v>
      </c>
    </row>
    <row r="204" spans="1:14" x14ac:dyDescent="0.3">
      <c r="A204" t="s">
        <v>24</v>
      </c>
      <c r="B204" t="s">
        <v>16</v>
      </c>
      <c r="C204" t="s">
        <v>14</v>
      </c>
      <c r="D204" t="s">
        <v>20</v>
      </c>
      <c r="E204">
        <v>3.1</v>
      </c>
      <c r="F204">
        <v>29</v>
      </c>
      <c r="G204" t="s">
        <v>258</v>
      </c>
      <c r="H204" s="1">
        <v>44314</v>
      </c>
      <c r="I204">
        <f t="shared" si="3"/>
        <v>2021</v>
      </c>
      <c r="J204" s="1">
        <v>44326</v>
      </c>
      <c r="K204">
        <v>25.6</v>
      </c>
      <c r="L204">
        <v>24</v>
      </c>
      <c r="M204">
        <v>27.1</v>
      </c>
      <c r="N204" t="s">
        <v>261</v>
      </c>
    </row>
    <row r="205" spans="1:14" x14ac:dyDescent="0.3">
      <c r="A205" t="s">
        <v>24</v>
      </c>
      <c r="B205" t="s">
        <v>16</v>
      </c>
      <c r="C205" t="s">
        <v>14</v>
      </c>
      <c r="D205" t="s">
        <v>20</v>
      </c>
      <c r="E205">
        <v>3.1</v>
      </c>
      <c r="F205">
        <v>30</v>
      </c>
      <c r="G205" t="s">
        <v>266</v>
      </c>
      <c r="H205" s="1">
        <v>44328</v>
      </c>
      <c r="I205">
        <f t="shared" si="3"/>
        <v>2021</v>
      </c>
      <c r="J205" s="1">
        <v>44340</v>
      </c>
      <c r="K205">
        <v>24.2</v>
      </c>
      <c r="L205">
        <v>22.8</v>
      </c>
      <c r="M205">
        <v>25.7</v>
      </c>
      <c r="N205" t="s">
        <v>50</v>
      </c>
    </row>
    <row r="206" spans="1:14" x14ac:dyDescent="0.3">
      <c r="A206" t="s">
        <v>24</v>
      </c>
      <c r="B206" t="s">
        <v>16</v>
      </c>
      <c r="C206" t="s">
        <v>14</v>
      </c>
      <c r="D206" t="s">
        <v>20</v>
      </c>
      <c r="E206">
        <v>3.1</v>
      </c>
      <c r="F206">
        <v>31</v>
      </c>
      <c r="G206" t="s">
        <v>274</v>
      </c>
      <c r="H206" s="1">
        <v>44342</v>
      </c>
      <c r="I206">
        <f t="shared" si="3"/>
        <v>2021</v>
      </c>
      <c r="J206" s="1">
        <v>44354</v>
      </c>
      <c r="K206">
        <v>24.5</v>
      </c>
      <c r="L206">
        <v>23.2</v>
      </c>
      <c r="M206">
        <v>25.9</v>
      </c>
      <c r="N206" t="s">
        <v>278</v>
      </c>
    </row>
    <row r="207" spans="1:14" x14ac:dyDescent="0.3">
      <c r="A207" t="s">
        <v>24</v>
      </c>
      <c r="B207" t="s">
        <v>16</v>
      </c>
      <c r="C207" t="s">
        <v>14</v>
      </c>
      <c r="D207" t="s">
        <v>20</v>
      </c>
      <c r="E207">
        <v>3.1</v>
      </c>
      <c r="F207">
        <v>32</v>
      </c>
      <c r="G207" t="s">
        <v>282</v>
      </c>
      <c r="H207" s="1">
        <v>44356</v>
      </c>
      <c r="I207">
        <f t="shared" si="3"/>
        <v>2021</v>
      </c>
      <c r="J207" s="1">
        <v>44368</v>
      </c>
      <c r="K207">
        <v>24.9</v>
      </c>
      <c r="L207">
        <v>23.4</v>
      </c>
      <c r="M207">
        <v>26.5</v>
      </c>
      <c r="N207" t="s">
        <v>286</v>
      </c>
    </row>
    <row r="208" spans="1:14" x14ac:dyDescent="0.3">
      <c r="A208" t="s">
        <v>24</v>
      </c>
      <c r="B208" t="s">
        <v>16</v>
      </c>
      <c r="C208" t="s">
        <v>14</v>
      </c>
      <c r="D208" t="s">
        <v>20</v>
      </c>
      <c r="E208">
        <v>3.1</v>
      </c>
      <c r="F208">
        <v>33</v>
      </c>
      <c r="G208" t="s">
        <v>290</v>
      </c>
      <c r="H208" s="1">
        <v>44370</v>
      </c>
      <c r="I208">
        <f t="shared" si="3"/>
        <v>2021</v>
      </c>
      <c r="J208" s="1">
        <v>44382</v>
      </c>
      <c r="K208">
        <v>22.9</v>
      </c>
      <c r="L208">
        <v>21.6</v>
      </c>
      <c r="M208">
        <v>24.3</v>
      </c>
      <c r="N208" t="s">
        <v>292</v>
      </c>
    </row>
    <row r="209" spans="1:14" x14ac:dyDescent="0.3">
      <c r="A209" t="s">
        <v>24</v>
      </c>
      <c r="B209" t="s">
        <v>16</v>
      </c>
      <c r="C209" t="s">
        <v>14</v>
      </c>
      <c r="D209" t="s">
        <v>20</v>
      </c>
      <c r="E209">
        <v>3.2</v>
      </c>
      <c r="F209">
        <v>34</v>
      </c>
      <c r="G209" t="s">
        <v>296</v>
      </c>
      <c r="H209" s="1">
        <v>44398</v>
      </c>
      <c r="I209">
        <f t="shared" si="3"/>
        <v>2021</v>
      </c>
      <c r="J209" s="1">
        <v>44410</v>
      </c>
      <c r="K209">
        <v>23.7</v>
      </c>
      <c r="L209">
        <v>22.3</v>
      </c>
      <c r="M209">
        <v>25.2</v>
      </c>
      <c r="N209" t="s">
        <v>300</v>
      </c>
    </row>
    <row r="210" spans="1:14" x14ac:dyDescent="0.3">
      <c r="A210" t="s">
        <v>24</v>
      </c>
      <c r="B210" t="s">
        <v>16</v>
      </c>
      <c r="C210" t="s">
        <v>14</v>
      </c>
      <c r="D210" t="s">
        <v>20</v>
      </c>
      <c r="E210">
        <v>3.2</v>
      </c>
      <c r="F210">
        <v>35</v>
      </c>
      <c r="G210" t="s">
        <v>304</v>
      </c>
      <c r="H210" s="1">
        <v>44412</v>
      </c>
      <c r="I210">
        <f t="shared" si="3"/>
        <v>2021</v>
      </c>
      <c r="J210" s="1">
        <v>44424</v>
      </c>
      <c r="K210">
        <v>24.7</v>
      </c>
      <c r="L210">
        <v>23.1</v>
      </c>
      <c r="M210">
        <v>26.3</v>
      </c>
      <c r="N210" t="s">
        <v>308</v>
      </c>
    </row>
    <row r="211" spans="1:14" x14ac:dyDescent="0.3">
      <c r="A211" t="s">
        <v>24</v>
      </c>
      <c r="B211" t="s">
        <v>16</v>
      </c>
      <c r="C211" t="s">
        <v>14</v>
      </c>
      <c r="D211" t="s">
        <v>20</v>
      </c>
      <c r="E211">
        <v>3.2</v>
      </c>
      <c r="F211">
        <v>36</v>
      </c>
      <c r="G211" t="s">
        <v>312</v>
      </c>
      <c r="H211" s="1">
        <v>44426</v>
      </c>
      <c r="I211">
        <f t="shared" si="3"/>
        <v>2021</v>
      </c>
      <c r="J211" s="1">
        <v>44438</v>
      </c>
      <c r="K211">
        <v>27.1</v>
      </c>
      <c r="L211">
        <v>25.8</v>
      </c>
      <c r="M211">
        <v>28.4</v>
      </c>
      <c r="N211" t="s">
        <v>315</v>
      </c>
    </row>
    <row r="212" spans="1:14" x14ac:dyDescent="0.3">
      <c r="A212" t="s">
        <v>24</v>
      </c>
      <c r="B212" t="s">
        <v>16</v>
      </c>
      <c r="C212" t="s">
        <v>14</v>
      </c>
      <c r="D212" t="s">
        <v>20</v>
      </c>
      <c r="E212">
        <v>3.2</v>
      </c>
      <c r="F212">
        <v>37</v>
      </c>
      <c r="G212" t="s">
        <v>319</v>
      </c>
      <c r="H212" s="1">
        <v>44440</v>
      </c>
      <c r="I212">
        <f t="shared" si="3"/>
        <v>2021</v>
      </c>
      <c r="J212" s="1">
        <v>44452</v>
      </c>
      <c r="K212">
        <v>25.3</v>
      </c>
      <c r="L212">
        <v>23.3</v>
      </c>
      <c r="M212">
        <v>27.3</v>
      </c>
      <c r="N212" t="s">
        <v>323</v>
      </c>
    </row>
    <row r="213" spans="1:14" x14ac:dyDescent="0.3">
      <c r="A213" t="s">
        <v>24</v>
      </c>
      <c r="B213" t="s">
        <v>16</v>
      </c>
      <c r="C213" t="s">
        <v>14</v>
      </c>
      <c r="D213" t="s">
        <v>20</v>
      </c>
      <c r="E213">
        <v>3.2</v>
      </c>
      <c r="F213">
        <v>38</v>
      </c>
      <c r="G213" t="s">
        <v>327</v>
      </c>
      <c r="H213" s="1">
        <v>44454</v>
      </c>
      <c r="I213">
        <f t="shared" si="3"/>
        <v>2021</v>
      </c>
      <c r="J213" s="1">
        <v>44466</v>
      </c>
      <c r="K213">
        <v>27.7</v>
      </c>
      <c r="L213">
        <v>26</v>
      </c>
      <c r="M213">
        <v>29.6</v>
      </c>
      <c r="N213" t="s">
        <v>331</v>
      </c>
    </row>
    <row r="214" spans="1:14" x14ac:dyDescent="0.3">
      <c r="A214" t="s">
        <v>24</v>
      </c>
      <c r="B214" t="s">
        <v>16</v>
      </c>
      <c r="C214" t="s">
        <v>14</v>
      </c>
      <c r="D214" t="s">
        <v>20</v>
      </c>
      <c r="E214">
        <v>3.2</v>
      </c>
      <c r="F214">
        <v>39</v>
      </c>
      <c r="G214" t="s">
        <v>336</v>
      </c>
      <c r="H214" s="1">
        <v>44468</v>
      </c>
      <c r="I214">
        <f t="shared" si="3"/>
        <v>2021</v>
      </c>
      <c r="J214" s="1">
        <v>44480</v>
      </c>
      <c r="K214">
        <v>25.8</v>
      </c>
      <c r="L214">
        <v>24.2</v>
      </c>
      <c r="M214">
        <v>27.4</v>
      </c>
      <c r="N214" t="s">
        <v>340</v>
      </c>
    </row>
    <row r="215" spans="1:14" x14ac:dyDescent="0.3">
      <c r="A215" t="s">
        <v>24</v>
      </c>
      <c r="B215" t="s">
        <v>16</v>
      </c>
      <c r="C215" t="s">
        <v>14</v>
      </c>
      <c r="D215" t="s">
        <v>20</v>
      </c>
      <c r="E215">
        <v>3.3</v>
      </c>
      <c r="F215">
        <v>40</v>
      </c>
      <c r="G215" t="s">
        <v>344</v>
      </c>
      <c r="H215" s="1">
        <v>44531</v>
      </c>
      <c r="I215">
        <f t="shared" si="3"/>
        <v>2021</v>
      </c>
      <c r="J215" s="1">
        <v>44543</v>
      </c>
      <c r="K215">
        <v>25.8</v>
      </c>
      <c r="L215">
        <v>24</v>
      </c>
      <c r="M215">
        <v>27.7</v>
      </c>
      <c r="N215" t="s">
        <v>347</v>
      </c>
    </row>
    <row r="216" spans="1:14" x14ac:dyDescent="0.3">
      <c r="A216" t="s">
        <v>24</v>
      </c>
      <c r="B216" t="s">
        <v>16</v>
      </c>
      <c r="C216" t="s">
        <v>14</v>
      </c>
      <c r="D216" t="s">
        <v>20</v>
      </c>
      <c r="E216">
        <v>3.3</v>
      </c>
      <c r="F216">
        <v>41</v>
      </c>
      <c r="G216" t="s">
        <v>352</v>
      </c>
      <c r="H216" s="1">
        <v>44559</v>
      </c>
      <c r="I216">
        <f t="shared" si="3"/>
        <v>2021</v>
      </c>
      <c r="J216" s="1">
        <v>44571</v>
      </c>
      <c r="K216">
        <v>25.9</v>
      </c>
      <c r="L216">
        <v>24.4</v>
      </c>
      <c r="M216">
        <v>27.5</v>
      </c>
      <c r="N216" t="s">
        <v>265</v>
      </c>
    </row>
    <row r="217" spans="1:14" x14ac:dyDescent="0.3">
      <c r="A217" t="s">
        <v>24</v>
      </c>
      <c r="B217" t="s">
        <v>16</v>
      </c>
      <c r="C217" t="s">
        <v>14</v>
      </c>
      <c r="D217" t="s">
        <v>20</v>
      </c>
      <c r="E217">
        <v>3.3</v>
      </c>
      <c r="F217">
        <v>42</v>
      </c>
      <c r="G217" t="s">
        <v>358</v>
      </c>
      <c r="H217" s="1">
        <v>44587</v>
      </c>
      <c r="I217">
        <f t="shared" si="3"/>
        <v>2022</v>
      </c>
      <c r="J217" s="1">
        <v>44599</v>
      </c>
      <c r="K217">
        <v>25.8</v>
      </c>
      <c r="L217">
        <v>24.6</v>
      </c>
      <c r="M217">
        <v>27</v>
      </c>
      <c r="N217" t="s">
        <v>362</v>
      </c>
    </row>
    <row r="218" spans="1:14" x14ac:dyDescent="0.3">
      <c r="A218" t="s">
        <v>24</v>
      </c>
      <c r="B218" t="s">
        <v>16</v>
      </c>
      <c r="C218" t="s">
        <v>14</v>
      </c>
      <c r="D218" t="s">
        <v>20</v>
      </c>
      <c r="E218">
        <v>3.4</v>
      </c>
      <c r="F218">
        <v>43</v>
      </c>
      <c r="G218" t="s">
        <v>366</v>
      </c>
      <c r="H218" s="1">
        <v>44622</v>
      </c>
      <c r="I218">
        <f t="shared" si="3"/>
        <v>2022</v>
      </c>
      <c r="J218" s="1">
        <v>44634</v>
      </c>
      <c r="K218">
        <v>25.2</v>
      </c>
      <c r="L218">
        <v>24</v>
      </c>
      <c r="M218">
        <v>26.4</v>
      </c>
      <c r="N218" t="s">
        <v>251</v>
      </c>
    </row>
    <row r="219" spans="1:14" x14ac:dyDescent="0.3">
      <c r="A219" t="s">
        <v>24</v>
      </c>
      <c r="B219" t="s">
        <v>16</v>
      </c>
      <c r="C219" t="s">
        <v>14</v>
      </c>
      <c r="D219" t="s">
        <v>20</v>
      </c>
      <c r="E219">
        <v>3.4</v>
      </c>
      <c r="F219">
        <v>44</v>
      </c>
      <c r="G219" t="s">
        <v>372</v>
      </c>
      <c r="H219" s="1">
        <v>44650</v>
      </c>
      <c r="I219">
        <f t="shared" si="3"/>
        <v>2022</v>
      </c>
      <c r="J219" s="1">
        <v>44662</v>
      </c>
      <c r="K219">
        <v>25.1</v>
      </c>
      <c r="L219">
        <v>23.7</v>
      </c>
      <c r="M219">
        <v>26.5</v>
      </c>
      <c r="N219" t="s">
        <v>146</v>
      </c>
    </row>
    <row r="220" spans="1:14" x14ac:dyDescent="0.3">
      <c r="A220" t="s">
        <v>24</v>
      </c>
      <c r="B220" t="s">
        <v>16</v>
      </c>
      <c r="C220" t="s">
        <v>14</v>
      </c>
      <c r="D220" t="s">
        <v>20</v>
      </c>
      <c r="E220">
        <v>3.4</v>
      </c>
      <c r="F220">
        <v>45</v>
      </c>
      <c r="G220" t="s">
        <v>380</v>
      </c>
      <c r="H220" s="1">
        <v>44678</v>
      </c>
      <c r="I220">
        <f t="shared" si="3"/>
        <v>2022</v>
      </c>
      <c r="J220" s="1">
        <v>44690</v>
      </c>
      <c r="K220">
        <v>25.1</v>
      </c>
      <c r="L220">
        <v>23.4</v>
      </c>
      <c r="M220">
        <v>26.9</v>
      </c>
      <c r="N220" t="s">
        <v>384</v>
      </c>
    </row>
    <row r="221" spans="1:14" x14ac:dyDescent="0.3">
      <c r="A221" t="s">
        <v>24</v>
      </c>
      <c r="B221" t="s">
        <v>16</v>
      </c>
      <c r="C221" t="s">
        <v>14</v>
      </c>
      <c r="D221" t="s">
        <v>20</v>
      </c>
      <c r="E221">
        <v>3.5</v>
      </c>
      <c r="F221">
        <v>46</v>
      </c>
      <c r="G221" t="s">
        <v>388</v>
      </c>
      <c r="H221" s="1">
        <v>44713</v>
      </c>
      <c r="I221">
        <f t="shared" si="3"/>
        <v>2022</v>
      </c>
      <c r="J221" s="1">
        <v>44725</v>
      </c>
      <c r="K221">
        <v>27.7</v>
      </c>
      <c r="L221">
        <v>25.9</v>
      </c>
      <c r="M221">
        <v>29.5</v>
      </c>
      <c r="N221" t="s">
        <v>392</v>
      </c>
    </row>
    <row r="222" spans="1:14" x14ac:dyDescent="0.3">
      <c r="A222" t="s">
        <v>24</v>
      </c>
      <c r="B222" t="s">
        <v>16</v>
      </c>
      <c r="C222" t="s">
        <v>14</v>
      </c>
      <c r="D222" t="s">
        <v>20</v>
      </c>
      <c r="E222">
        <v>3.5</v>
      </c>
      <c r="F222">
        <v>47</v>
      </c>
      <c r="G222" t="s">
        <v>396</v>
      </c>
      <c r="H222" s="1">
        <v>44741</v>
      </c>
      <c r="I222">
        <f t="shared" si="3"/>
        <v>2022</v>
      </c>
      <c r="J222" s="1">
        <v>44753</v>
      </c>
      <c r="K222">
        <v>27.4</v>
      </c>
      <c r="L222">
        <v>25.8</v>
      </c>
      <c r="M222">
        <v>29</v>
      </c>
      <c r="N222" t="s">
        <v>399</v>
      </c>
    </row>
    <row r="223" spans="1:14" x14ac:dyDescent="0.3">
      <c r="A223" t="s">
        <v>24</v>
      </c>
      <c r="B223" t="s">
        <v>16</v>
      </c>
      <c r="C223" t="s">
        <v>14</v>
      </c>
      <c r="D223" t="s">
        <v>20</v>
      </c>
      <c r="E223">
        <v>3.5</v>
      </c>
      <c r="F223">
        <v>48</v>
      </c>
      <c r="G223" t="s">
        <v>403</v>
      </c>
      <c r="H223" s="1">
        <v>44769</v>
      </c>
      <c r="I223">
        <f t="shared" si="3"/>
        <v>2022</v>
      </c>
      <c r="J223" s="1">
        <v>44781</v>
      </c>
      <c r="K223">
        <v>28.8</v>
      </c>
      <c r="L223">
        <v>27.2</v>
      </c>
      <c r="M223">
        <v>30.5</v>
      </c>
      <c r="N223" t="s">
        <v>406</v>
      </c>
    </row>
    <row r="224" spans="1:14" x14ac:dyDescent="0.3">
      <c r="A224" t="s">
        <v>24</v>
      </c>
      <c r="B224" t="s">
        <v>16</v>
      </c>
      <c r="C224" t="s">
        <v>14</v>
      </c>
      <c r="D224" t="s">
        <v>20</v>
      </c>
      <c r="E224">
        <v>3.6</v>
      </c>
      <c r="F224">
        <v>49</v>
      </c>
      <c r="G224" t="s">
        <v>410</v>
      </c>
      <c r="H224" s="1">
        <v>44818</v>
      </c>
      <c r="I224">
        <f t="shared" si="3"/>
        <v>2022</v>
      </c>
      <c r="J224" s="1">
        <v>44830</v>
      </c>
      <c r="K224">
        <v>33.5</v>
      </c>
      <c r="L224">
        <v>31.7</v>
      </c>
      <c r="M224">
        <v>35.4</v>
      </c>
      <c r="N224" t="s">
        <v>414</v>
      </c>
    </row>
    <row r="225" spans="1:14" x14ac:dyDescent="0.3">
      <c r="A225" t="s">
        <v>24</v>
      </c>
      <c r="B225" t="s">
        <v>16</v>
      </c>
      <c r="C225" t="s">
        <v>14</v>
      </c>
      <c r="D225" t="s">
        <v>20</v>
      </c>
      <c r="E225">
        <v>3.6</v>
      </c>
      <c r="F225">
        <v>50</v>
      </c>
      <c r="G225" t="s">
        <v>417</v>
      </c>
      <c r="H225" s="1">
        <v>44839</v>
      </c>
      <c r="I225">
        <f t="shared" si="3"/>
        <v>2022</v>
      </c>
      <c r="J225" s="1">
        <v>44851</v>
      </c>
      <c r="K225">
        <v>31.3</v>
      </c>
      <c r="L225">
        <v>29.3</v>
      </c>
      <c r="M225">
        <v>33.299999999999997</v>
      </c>
      <c r="N225" t="s">
        <v>339</v>
      </c>
    </row>
    <row r="226" spans="1:14" x14ac:dyDescent="0.3">
      <c r="A226" t="s">
        <v>24</v>
      </c>
      <c r="B226" t="s">
        <v>16</v>
      </c>
      <c r="C226" t="s">
        <v>14</v>
      </c>
      <c r="D226" t="s">
        <v>20</v>
      </c>
      <c r="E226">
        <v>3.6</v>
      </c>
      <c r="F226">
        <v>51</v>
      </c>
      <c r="G226" t="s">
        <v>423</v>
      </c>
      <c r="H226" s="1">
        <v>44867</v>
      </c>
      <c r="I226">
        <f t="shared" si="3"/>
        <v>2022</v>
      </c>
      <c r="J226" s="1">
        <v>44879</v>
      </c>
      <c r="K226">
        <v>29.8</v>
      </c>
      <c r="L226">
        <v>28.1</v>
      </c>
      <c r="M226">
        <v>31.4</v>
      </c>
      <c r="N226" t="s">
        <v>426</v>
      </c>
    </row>
    <row r="227" spans="1:14" x14ac:dyDescent="0.3">
      <c r="A227" t="s">
        <v>24</v>
      </c>
      <c r="B227" t="s">
        <v>16</v>
      </c>
      <c r="C227" t="s">
        <v>14</v>
      </c>
      <c r="D227" t="s">
        <v>20</v>
      </c>
      <c r="E227">
        <v>3.7</v>
      </c>
      <c r="F227">
        <v>52</v>
      </c>
      <c r="G227" t="s">
        <v>430</v>
      </c>
      <c r="H227" s="1">
        <v>44904</v>
      </c>
      <c r="I227">
        <f t="shared" si="3"/>
        <v>2022</v>
      </c>
      <c r="J227" s="1">
        <v>44914</v>
      </c>
      <c r="K227">
        <v>28.8</v>
      </c>
      <c r="L227">
        <v>27.2</v>
      </c>
      <c r="M227">
        <v>30.5</v>
      </c>
      <c r="N227" t="s">
        <v>406</v>
      </c>
    </row>
    <row r="228" spans="1:14" x14ac:dyDescent="0.3">
      <c r="A228" t="s">
        <v>24</v>
      </c>
      <c r="B228" t="s">
        <v>16</v>
      </c>
      <c r="C228" t="s">
        <v>14</v>
      </c>
      <c r="D228" t="s">
        <v>20</v>
      </c>
      <c r="E228">
        <v>3.7</v>
      </c>
      <c r="F228">
        <v>53</v>
      </c>
      <c r="G228" t="s">
        <v>437</v>
      </c>
      <c r="H228" s="1">
        <v>44930</v>
      </c>
      <c r="I228">
        <f t="shared" si="3"/>
        <v>2023</v>
      </c>
      <c r="J228" s="1">
        <v>44942</v>
      </c>
      <c r="K228">
        <v>27</v>
      </c>
      <c r="L228">
        <v>25.6</v>
      </c>
      <c r="M228">
        <v>28.5</v>
      </c>
      <c r="N228" t="s">
        <v>66</v>
      </c>
    </row>
    <row r="229" spans="1:14" x14ac:dyDescent="0.3">
      <c r="A229" t="s">
        <v>24</v>
      </c>
      <c r="B229" t="s">
        <v>16</v>
      </c>
      <c r="C229" t="s">
        <v>14</v>
      </c>
      <c r="D229" t="s">
        <v>20</v>
      </c>
      <c r="E229">
        <v>3.7</v>
      </c>
      <c r="F229">
        <v>54</v>
      </c>
      <c r="G229" t="s">
        <v>444</v>
      </c>
      <c r="H229" s="1">
        <v>44958</v>
      </c>
      <c r="I229">
        <f t="shared" si="3"/>
        <v>2023</v>
      </c>
      <c r="J229" s="1">
        <v>44970</v>
      </c>
      <c r="K229">
        <v>26</v>
      </c>
      <c r="L229">
        <v>24.6</v>
      </c>
      <c r="M229">
        <v>27.5</v>
      </c>
      <c r="N229" t="s">
        <v>447</v>
      </c>
    </row>
    <row r="230" spans="1:14" x14ac:dyDescent="0.3">
      <c r="A230" t="s">
        <v>24</v>
      </c>
      <c r="B230" t="s">
        <v>16</v>
      </c>
      <c r="C230" t="s">
        <v>14</v>
      </c>
      <c r="D230" t="s">
        <v>20</v>
      </c>
      <c r="E230">
        <v>3.8</v>
      </c>
      <c r="F230">
        <v>55</v>
      </c>
      <c r="G230" t="s">
        <v>451</v>
      </c>
      <c r="H230" s="1">
        <v>44986</v>
      </c>
      <c r="I230">
        <f t="shared" si="3"/>
        <v>2023</v>
      </c>
      <c r="J230" s="1">
        <v>44998</v>
      </c>
      <c r="K230">
        <v>28.5</v>
      </c>
      <c r="L230">
        <v>26.8</v>
      </c>
      <c r="M230">
        <v>30.2</v>
      </c>
      <c r="N230" t="s">
        <v>123</v>
      </c>
    </row>
    <row r="231" spans="1:14" x14ac:dyDescent="0.3">
      <c r="A231" t="s">
        <v>24</v>
      </c>
      <c r="B231" t="s">
        <v>16</v>
      </c>
      <c r="C231" t="s">
        <v>14</v>
      </c>
      <c r="D231" t="s">
        <v>20</v>
      </c>
      <c r="E231">
        <v>3.8</v>
      </c>
      <c r="F231">
        <v>56</v>
      </c>
      <c r="G231" t="s">
        <v>458</v>
      </c>
      <c r="H231" s="1">
        <v>45014</v>
      </c>
      <c r="I231">
        <f t="shared" si="3"/>
        <v>2023</v>
      </c>
      <c r="J231" s="1">
        <v>45026</v>
      </c>
      <c r="K231">
        <v>26.7</v>
      </c>
      <c r="L231">
        <v>25.1</v>
      </c>
      <c r="M231">
        <v>28.3</v>
      </c>
      <c r="N231" t="s">
        <v>461</v>
      </c>
    </row>
    <row r="232" spans="1:14" x14ac:dyDescent="0.3">
      <c r="A232" t="s">
        <v>24</v>
      </c>
      <c r="B232" t="s">
        <v>16</v>
      </c>
      <c r="C232" t="s">
        <v>14</v>
      </c>
      <c r="D232" t="s">
        <v>20</v>
      </c>
      <c r="E232">
        <v>3.8</v>
      </c>
      <c r="F232">
        <v>57</v>
      </c>
      <c r="G232" t="s">
        <v>465</v>
      </c>
      <c r="H232" s="1">
        <v>45042</v>
      </c>
      <c r="I232">
        <f t="shared" si="3"/>
        <v>2023</v>
      </c>
      <c r="J232" s="1">
        <v>45054</v>
      </c>
      <c r="K232">
        <v>25.9</v>
      </c>
      <c r="L232">
        <v>24.2</v>
      </c>
      <c r="M232">
        <v>27.7</v>
      </c>
      <c r="N232" t="s">
        <v>469</v>
      </c>
    </row>
    <row r="233" spans="1:14" x14ac:dyDescent="0.3">
      <c r="A233" t="s">
        <v>24</v>
      </c>
      <c r="B233" t="s">
        <v>16</v>
      </c>
      <c r="C233" t="s">
        <v>14</v>
      </c>
      <c r="D233" t="s">
        <v>20</v>
      </c>
      <c r="E233">
        <v>3.9</v>
      </c>
      <c r="F233">
        <v>58</v>
      </c>
      <c r="G233" t="s">
        <v>473</v>
      </c>
      <c r="H233" s="1">
        <v>45084</v>
      </c>
      <c r="I233">
        <f t="shared" si="3"/>
        <v>2023</v>
      </c>
      <c r="J233" s="1">
        <v>45096</v>
      </c>
      <c r="K233">
        <v>26.2</v>
      </c>
      <c r="L233">
        <v>24.8</v>
      </c>
      <c r="M233">
        <v>27.6</v>
      </c>
      <c r="N233" t="s">
        <v>476</v>
      </c>
    </row>
    <row r="234" spans="1:14" x14ac:dyDescent="0.3">
      <c r="A234" t="s">
        <v>24</v>
      </c>
      <c r="B234" t="s">
        <v>16</v>
      </c>
      <c r="C234" t="s">
        <v>14</v>
      </c>
      <c r="D234" t="s">
        <v>21</v>
      </c>
      <c r="E234">
        <v>1</v>
      </c>
      <c r="F234">
        <v>1</v>
      </c>
      <c r="G234" t="s">
        <v>15</v>
      </c>
      <c r="H234" s="1">
        <v>43944</v>
      </c>
      <c r="I234">
        <f t="shared" si="3"/>
        <v>2020</v>
      </c>
      <c r="J234" s="1">
        <v>43956</v>
      </c>
      <c r="K234">
        <v>24.9</v>
      </c>
      <c r="L234">
        <v>23.6</v>
      </c>
      <c r="M234">
        <v>26.3</v>
      </c>
      <c r="N234" t="s">
        <v>29</v>
      </c>
    </row>
    <row r="235" spans="1:14" x14ac:dyDescent="0.3">
      <c r="A235" t="s">
        <v>24</v>
      </c>
      <c r="B235" t="s">
        <v>16</v>
      </c>
      <c r="C235" t="s">
        <v>14</v>
      </c>
      <c r="D235" t="s">
        <v>21</v>
      </c>
      <c r="E235">
        <v>1</v>
      </c>
      <c r="F235">
        <v>2</v>
      </c>
      <c r="G235" t="s">
        <v>33</v>
      </c>
      <c r="H235" s="1">
        <v>43958</v>
      </c>
      <c r="I235">
        <f t="shared" si="3"/>
        <v>2020</v>
      </c>
      <c r="J235" s="1">
        <v>43963</v>
      </c>
      <c r="K235">
        <v>22</v>
      </c>
      <c r="L235">
        <v>19.8</v>
      </c>
      <c r="M235">
        <v>24.3</v>
      </c>
      <c r="N235" t="s">
        <v>37</v>
      </c>
    </row>
    <row r="236" spans="1:14" x14ac:dyDescent="0.3">
      <c r="A236" t="s">
        <v>24</v>
      </c>
      <c r="B236" t="s">
        <v>16</v>
      </c>
      <c r="C236" t="s">
        <v>14</v>
      </c>
      <c r="D236" t="s">
        <v>21</v>
      </c>
      <c r="E236">
        <v>1</v>
      </c>
      <c r="F236">
        <v>3</v>
      </c>
      <c r="G236" t="s">
        <v>40</v>
      </c>
      <c r="H236" s="1">
        <v>43965</v>
      </c>
      <c r="I236">
        <f t="shared" si="3"/>
        <v>2020</v>
      </c>
      <c r="J236" s="1">
        <v>43970</v>
      </c>
      <c r="K236">
        <v>22.3</v>
      </c>
      <c r="L236">
        <v>20.7</v>
      </c>
      <c r="M236">
        <v>24</v>
      </c>
      <c r="N236" t="s">
        <v>45</v>
      </c>
    </row>
    <row r="237" spans="1:14" x14ac:dyDescent="0.3">
      <c r="A237" t="s">
        <v>24</v>
      </c>
      <c r="B237" t="s">
        <v>16</v>
      </c>
      <c r="C237" t="s">
        <v>14</v>
      </c>
      <c r="D237" t="s">
        <v>21</v>
      </c>
      <c r="E237">
        <v>1</v>
      </c>
      <c r="F237">
        <v>4</v>
      </c>
      <c r="G237" t="s">
        <v>49</v>
      </c>
      <c r="H237" s="1">
        <v>43972</v>
      </c>
      <c r="I237">
        <f t="shared" si="3"/>
        <v>2020</v>
      </c>
      <c r="J237" s="1">
        <v>43977</v>
      </c>
      <c r="K237">
        <v>22.2</v>
      </c>
      <c r="L237">
        <v>20.7</v>
      </c>
      <c r="M237">
        <v>23.8</v>
      </c>
      <c r="N237" t="s">
        <v>55</v>
      </c>
    </row>
    <row r="238" spans="1:14" x14ac:dyDescent="0.3">
      <c r="A238" t="s">
        <v>24</v>
      </c>
      <c r="B238" t="s">
        <v>16</v>
      </c>
      <c r="C238" t="s">
        <v>14</v>
      </c>
      <c r="D238" t="s">
        <v>21</v>
      </c>
      <c r="E238">
        <v>1</v>
      </c>
      <c r="F238">
        <v>5</v>
      </c>
      <c r="G238" t="s">
        <v>58</v>
      </c>
      <c r="H238" s="1">
        <v>43979</v>
      </c>
      <c r="I238">
        <f t="shared" si="3"/>
        <v>2020</v>
      </c>
      <c r="J238" s="1">
        <v>43984</v>
      </c>
      <c r="K238">
        <v>23</v>
      </c>
      <c r="L238">
        <v>21.6</v>
      </c>
      <c r="M238">
        <v>24.4</v>
      </c>
      <c r="N238" t="s">
        <v>63</v>
      </c>
    </row>
    <row r="239" spans="1:14" x14ac:dyDescent="0.3">
      <c r="A239" t="s">
        <v>24</v>
      </c>
      <c r="B239" t="s">
        <v>16</v>
      </c>
      <c r="C239" t="s">
        <v>14</v>
      </c>
      <c r="D239" t="s">
        <v>21</v>
      </c>
      <c r="E239">
        <v>1</v>
      </c>
      <c r="F239">
        <v>6</v>
      </c>
      <c r="G239" t="s">
        <v>67</v>
      </c>
      <c r="H239" s="1">
        <v>43986</v>
      </c>
      <c r="I239">
        <f t="shared" si="3"/>
        <v>2020</v>
      </c>
      <c r="J239" s="1">
        <v>43991</v>
      </c>
      <c r="K239">
        <v>22.3</v>
      </c>
      <c r="L239">
        <v>20.399999999999999</v>
      </c>
      <c r="M239">
        <v>24.3</v>
      </c>
      <c r="N239" t="s">
        <v>72</v>
      </c>
    </row>
    <row r="240" spans="1:14" x14ac:dyDescent="0.3">
      <c r="A240" t="s">
        <v>24</v>
      </c>
      <c r="B240" t="s">
        <v>16</v>
      </c>
      <c r="C240" t="s">
        <v>14</v>
      </c>
      <c r="D240" t="s">
        <v>21</v>
      </c>
      <c r="E240">
        <v>1</v>
      </c>
      <c r="F240">
        <v>7</v>
      </c>
      <c r="G240" t="s">
        <v>77</v>
      </c>
      <c r="H240" s="1">
        <v>43993</v>
      </c>
      <c r="I240">
        <f t="shared" si="3"/>
        <v>2020</v>
      </c>
      <c r="J240" s="1">
        <v>43998</v>
      </c>
      <c r="K240">
        <v>23.6</v>
      </c>
      <c r="L240">
        <v>21.9</v>
      </c>
      <c r="M240">
        <v>25.3</v>
      </c>
      <c r="N240" t="s">
        <v>83</v>
      </c>
    </row>
    <row r="241" spans="1:14" x14ac:dyDescent="0.3">
      <c r="A241" t="s">
        <v>24</v>
      </c>
      <c r="B241" t="s">
        <v>16</v>
      </c>
      <c r="C241" t="s">
        <v>14</v>
      </c>
      <c r="D241" t="s">
        <v>21</v>
      </c>
      <c r="E241">
        <v>1</v>
      </c>
      <c r="F241">
        <v>8</v>
      </c>
      <c r="G241" t="s">
        <v>87</v>
      </c>
      <c r="H241" s="1">
        <v>44000</v>
      </c>
      <c r="I241">
        <f t="shared" si="3"/>
        <v>2020</v>
      </c>
      <c r="J241" s="1">
        <v>44005</v>
      </c>
      <c r="K241">
        <v>23.1</v>
      </c>
      <c r="L241">
        <v>21.3</v>
      </c>
      <c r="M241">
        <v>24.9</v>
      </c>
      <c r="N241" t="s">
        <v>92</v>
      </c>
    </row>
    <row r="242" spans="1:14" x14ac:dyDescent="0.3">
      <c r="A242" t="s">
        <v>24</v>
      </c>
      <c r="B242" t="s">
        <v>16</v>
      </c>
      <c r="C242" t="s">
        <v>14</v>
      </c>
      <c r="D242" t="s">
        <v>21</v>
      </c>
      <c r="E242">
        <v>1</v>
      </c>
      <c r="F242">
        <v>9</v>
      </c>
      <c r="G242" t="s">
        <v>95</v>
      </c>
      <c r="H242" s="1">
        <v>44007</v>
      </c>
      <c r="I242">
        <f t="shared" si="3"/>
        <v>2020</v>
      </c>
      <c r="J242" s="1">
        <v>44012</v>
      </c>
      <c r="K242">
        <v>25</v>
      </c>
      <c r="L242">
        <v>23.5</v>
      </c>
      <c r="M242">
        <v>26.6</v>
      </c>
      <c r="N242" t="s">
        <v>100</v>
      </c>
    </row>
    <row r="243" spans="1:14" x14ac:dyDescent="0.3">
      <c r="A243" t="s">
        <v>24</v>
      </c>
      <c r="B243" t="s">
        <v>16</v>
      </c>
      <c r="C243" t="s">
        <v>14</v>
      </c>
      <c r="D243" t="s">
        <v>21</v>
      </c>
      <c r="E243">
        <v>1</v>
      </c>
      <c r="F243">
        <v>10</v>
      </c>
      <c r="G243" t="s">
        <v>103</v>
      </c>
      <c r="H243" s="1">
        <v>44014</v>
      </c>
      <c r="I243">
        <f t="shared" si="3"/>
        <v>2020</v>
      </c>
      <c r="J243" s="1">
        <v>44019</v>
      </c>
      <c r="K243">
        <v>26.5</v>
      </c>
      <c r="L243">
        <v>24.9</v>
      </c>
      <c r="M243">
        <v>28.1</v>
      </c>
      <c r="N243" t="s">
        <v>108</v>
      </c>
    </row>
    <row r="244" spans="1:14" x14ac:dyDescent="0.3">
      <c r="A244" t="s">
        <v>24</v>
      </c>
      <c r="B244" t="s">
        <v>16</v>
      </c>
      <c r="C244" t="s">
        <v>14</v>
      </c>
      <c r="D244" t="s">
        <v>21</v>
      </c>
      <c r="E244">
        <v>1</v>
      </c>
      <c r="F244">
        <v>11</v>
      </c>
      <c r="G244" t="s">
        <v>112</v>
      </c>
      <c r="H244" s="1">
        <v>44021</v>
      </c>
      <c r="I244">
        <f t="shared" si="3"/>
        <v>2020</v>
      </c>
      <c r="J244" s="1">
        <v>44026</v>
      </c>
      <c r="K244">
        <v>27.8</v>
      </c>
      <c r="L244">
        <v>25.9</v>
      </c>
      <c r="M244">
        <v>29.7</v>
      </c>
      <c r="N244" t="s">
        <v>117</v>
      </c>
    </row>
    <row r="245" spans="1:14" x14ac:dyDescent="0.3">
      <c r="A245" t="s">
        <v>24</v>
      </c>
      <c r="B245" t="s">
        <v>16</v>
      </c>
      <c r="C245" t="s">
        <v>14</v>
      </c>
      <c r="D245" t="s">
        <v>21</v>
      </c>
      <c r="E245">
        <v>1</v>
      </c>
      <c r="F245">
        <v>12</v>
      </c>
      <c r="G245" t="s">
        <v>121</v>
      </c>
      <c r="H245" s="1">
        <v>44028</v>
      </c>
      <c r="I245">
        <f t="shared" si="3"/>
        <v>2020</v>
      </c>
      <c r="J245" s="1">
        <v>44033</v>
      </c>
      <c r="K245">
        <v>27.3</v>
      </c>
      <c r="L245">
        <v>25.5</v>
      </c>
      <c r="M245">
        <v>29.2</v>
      </c>
      <c r="N245" t="s">
        <v>127</v>
      </c>
    </row>
    <row r="246" spans="1:14" x14ac:dyDescent="0.3">
      <c r="A246" t="s">
        <v>24</v>
      </c>
      <c r="B246" t="s">
        <v>16</v>
      </c>
      <c r="C246" t="s">
        <v>14</v>
      </c>
      <c r="D246" t="s">
        <v>21</v>
      </c>
      <c r="E246">
        <v>2</v>
      </c>
      <c r="F246">
        <v>13</v>
      </c>
      <c r="G246" t="s">
        <v>130</v>
      </c>
      <c r="H246" s="1">
        <v>44062</v>
      </c>
      <c r="I246">
        <f t="shared" si="3"/>
        <v>2020</v>
      </c>
      <c r="J246" s="1">
        <v>44074</v>
      </c>
      <c r="K246">
        <v>25.2</v>
      </c>
      <c r="L246">
        <v>24</v>
      </c>
      <c r="M246">
        <v>26.5</v>
      </c>
      <c r="N246" t="s">
        <v>135</v>
      </c>
    </row>
    <row r="247" spans="1:14" x14ac:dyDescent="0.3">
      <c r="A247" t="s">
        <v>24</v>
      </c>
      <c r="B247" t="s">
        <v>16</v>
      </c>
      <c r="C247" t="s">
        <v>14</v>
      </c>
      <c r="D247" t="s">
        <v>21</v>
      </c>
      <c r="E247">
        <v>2</v>
      </c>
      <c r="F247">
        <v>14</v>
      </c>
      <c r="G247" t="s">
        <v>138</v>
      </c>
      <c r="H247" s="1">
        <v>44076</v>
      </c>
      <c r="I247">
        <f t="shared" si="3"/>
        <v>2020</v>
      </c>
      <c r="J247" s="1">
        <v>44088</v>
      </c>
      <c r="K247">
        <v>24.9</v>
      </c>
      <c r="L247">
        <v>23.9</v>
      </c>
      <c r="M247">
        <v>25.9</v>
      </c>
      <c r="N247" t="s">
        <v>142</v>
      </c>
    </row>
    <row r="248" spans="1:14" x14ac:dyDescent="0.3">
      <c r="A248" t="s">
        <v>24</v>
      </c>
      <c r="B248" t="s">
        <v>16</v>
      </c>
      <c r="C248" t="s">
        <v>14</v>
      </c>
      <c r="D248" t="s">
        <v>21</v>
      </c>
      <c r="E248">
        <v>2</v>
      </c>
      <c r="F248">
        <v>15</v>
      </c>
      <c r="G248" t="s">
        <v>145</v>
      </c>
      <c r="H248" s="1">
        <v>44090</v>
      </c>
      <c r="I248">
        <f t="shared" si="3"/>
        <v>2020</v>
      </c>
      <c r="J248" s="1">
        <v>44102</v>
      </c>
      <c r="K248">
        <v>26.5</v>
      </c>
      <c r="L248">
        <v>25.2</v>
      </c>
      <c r="M248">
        <v>27.8</v>
      </c>
      <c r="N248" t="s">
        <v>151</v>
      </c>
    </row>
    <row r="249" spans="1:14" x14ac:dyDescent="0.3">
      <c r="A249" t="s">
        <v>24</v>
      </c>
      <c r="B249" t="s">
        <v>16</v>
      </c>
      <c r="C249" t="s">
        <v>14</v>
      </c>
      <c r="D249" t="s">
        <v>21</v>
      </c>
      <c r="E249">
        <v>2</v>
      </c>
      <c r="F249">
        <v>16</v>
      </c>
      <c r="G249" t="s">
        <v>154</v>
      </c>
      <c r="H249" s="1">
        <v>44104</v>
      </c>
      <c r="I249">
        <f t="shared" si="3"/>
        <v>2020</v>
      </c>
      <c r="J249" s="1">
        <v>44116</v>
      </c>
      <c r="K249">
        <v>24.8</v>
      </c>
      <c r="L249">
        <v>23.5</v>
      </c>
      <c r="M249">
        <v>26.1</v>
      </c>
      <c r="N249" t="s">
        <v>159</v>
      </c>
    </row>
    <row r="250" spans="1:14" x14ac:dyDescent="0.3">
      <c r="A250" t="s">
        <v>24</v>
      </c>
      <c r="B250" t="s">
        <v>16</v>
      </c>
      <c r="C250" t="s">
        <v>14</v>
      </c>
      <c r="D250" t="s">
        <v>21</v>
      </c>
      <c r="E250">
        <v>2</v>
      </c>
      <c r="F250">
        <v>17</v>
      </c>
      <c r="G250" t="s">
        <v>162</v>
      </c>
      <c r="H250" s="1">
        <v>44118</v>
      </c>
      <c r="I250">
        <f t="shared" si="3"/>
        <v>2020</v>
      </c>
      <c r="J250" s="1">
        <v>44130</v>
      </c>
      <c r="K250">
        <v>26.5</v>
      </c>
      <c r="L250">
        <v>25.2</v>
      </c>
      <c r="M250">
        <v>27.8</v>
      </c>
      <c r="N250" t="s">
        <v>151</v>
      </c>
    </row>
    <row r="251" spans="1:14" x14ac:dyDescent="0.3">
      <c r="A251" t="s">
        <v>24</v>
      </c>
      <c r="B251" t="s">
        <v>16</v>
      </c>
      <c r="C251" t="s">
        <v>14</v>
      </c>
      <c r="D251" t="s">
        <v>21</v>
      </c>
      <c r="E251" t="s">
        <v>170</v>
      </c>
      <c r="F251">
        <v>18</v>
      </c>
      <c r="G251" t="s">
        <v>171</v>
      </c>
      <c r="H251" s="1">
        <v>44132</v>
      </c>
      <c r="I251">
        <f t="shared" si="3"/>
        <v>2020</v>
      </c>
      <c r="J251" s="1">
        <v>44144</v>
      </c>
      <c r="K251">
        <v>28.7</v>
      </c>
      <c r="L251">
        <v>26.9</v>
      </c>
      <c r="M251">
        <v>30.4</v>
      </c>
      <c r="N251" t="s">
        <v>174</v>
      </c>
    </row>
    <row r="252" spans="1:14" x14ac:dyDescent="0.3">
      <c r="A252" t="s">
        <v>24</v>
      </c>
      <c r="B252" t="s">
        <v>16</v>
      </c>
      <c r="C252" t="s">
        <v>14</v>
      </c>
      <c r="D252" t="s">
        <v>21</v>
      </c>
      <c r="E252" t="s">
        <v>170</v>
      </c>
      <c r="F252">
        <v>19</v>
      </c>
      <c r="G252" t="s">
        <v>177</v>
      </c>
      <c r="H252" s="1">
        <v>44146</v>
      </c>
      <c r="I252">
        <f t="shared" si="3"/>
        <v>2020</v>
      </c>
      <c r="J252" s="1">
        <v>44158</v>
      </c>
      <c r="K252">
        <v>30.2</v>
      </c>
      <c r="L252">
        <v>28.5</v>
      </c>
      <c r="M252">
        <v>32</v>
      </c>
      <c r="N252" t="s">
        <v>182</v>
      </c>
    </row>
    <row r="253" spans="1:14" x14ac:dyDescent="0.3">
      <c r="A253" t="s">
        <v>24</v>
      </c>
      <c r="B253" t="s">
        <v>16</v>
      </c>
      <c r="C253" t="s">
        <v>14</v>
      </c>
      <c r="D253" t="s">
        <v>21</v>
      </c>
      <c r="E253" t="s">
        <v>170</v>
      </c>
      <c r="F253">
        <v>20</v>
      </c>
      <c r="G253" t="s">
        <v>186</v>
      </c>
      <c r="H253" s="1">
        <v>44160</v>
      </c>
      <c r="I253">
        <f t="shared" si="3"/>
        <v>2020</v>
      </c>
      <c r="J253" s="1">
        <v>44172</v>
      </c>
      <c r="K253">
        <v>27.3</v>
      </c>
      <c r="L253">
        <v>25.8</v>
      </c>
      <c r="M253">
        <v>28.9</v>
      </c>
      <c r="N253" t="s">
        <v>191</v>
      </c>
    </row>
    <row r="254" spans="1:14" x14ac:dyDescent="0.3">
      <c r="A254" t="s">
        <v>24</v>
      </c>
      <c r="B254" t="s">
        <v>16</v>
      </c>
      <c r="C254" t="s">
        <v>14</v>
      </c>
      <c r="D254" t="s">
        <v>21</v>
      </c>
      <c r="E254" t="s">
        <v>170</v>
      </c>
      <c r="F254">
        <v>21</v>
      </c>
      <c r="G254" t="s">
        <v>194</v>
      </c>
      <c r="H254" s="1">
        <v>44174</v>
      </c>
      <c r="I254">
        <f t="shared" si="3"/>
        <v>2020</v>
      </c>
      <c r="J254" s="1">
        <v>44186</v>
      </c>
      <c r="K254">
        <v>28.6</v>
      </c>
      <c r="L254">
        <v>27.1</v>
      </c>
      <c r="M254">
        <v>30.2</v>
      </c>
      <c r="N254" t="s">
        <v>199</v>
      </c>
    </row>
    <row r="255" spans="1:14" x14ac:dyDescent="0.3">
      <c r="A255" t="s">
        <v>24</v>
      </c>
      <c r="B255" t="s">
        <v>16</v>
      </c>
      <c r="C255" t="s">
        <v>14</v>
      </c>
      <c r="D255" t="s">
        <v>21</v>
      </c>
      <c r="E255" t="s">
        <v>202</v>
      </c>
      <c r="F255">
        <v>22</v>
      </c>
      <c r="G255" t="s">
        <v>203</v>
      </c>
      <c r="H255" s="1">
        <v>44202</v>
      </c>
      <c r="I255">
        <f t="shared" si="3"/>
        <v>2021</v>
      </c>
      <c r="J255" s="1">
        <v>44214</v>
      </c>
      <c r="K255">
        <v>29.6</v>
      </c>
      <c r="L255">
        <v>28.2</v>
      </c>
      <c r="M255">
        <v>31</v>
      </c>
      <c r="N255" t="s">
        <v>208</v>
      </c>
    </row>
    <row r="256" spans="1:14" x14ac:dyDescent="0.3">
      <c r="A256" t="s">
        <v>24</v>
      </c>
      <c r="B256" t="s">
        <v>16</v>
      </c>
      <c r="C256" t="s">
        <v>14</v>
      </c>
      <c r="D256" t="s">
        <v>21</v>
      </c>
      <c r="E256" t="s">
        <v>202</v>
      </c>
      <c r="F256">
        <v>23</v>
      </c>
      <c r="G256" t="s">
        <v>211</v>
      </c>
      <c r="H256" s="1">
        <v>44216</v>
      </c>
      <c r="I256">
        <f t="shared" si="3"/>
        <v>2021</v>
      </c>
      <c r="J256" s="1">
        <v>44228</v>
      </c>
      <c r="K256">
        <v>29.5</v>
      </c>
      <c r="L256">
        <v>28</v>
      </c>
      <c r="M256">
        <v>31.2</v>
      </c>
      <c r="N256" t="s">
        <v>216</v>
      </c>
    </row>
    <row r="257" spans="1:14" x14ac:dyDescent="0.3">
      <c r="A257" t="s">
        <v>24</v>
      </c>
      <c r="B257" t="s">
        <v>16</v>
      </c>
      <c r="C257" t="s">
        <v>14</v>
      </c>
      <c r="D257" t="s">
        <v>21</v>
      </c>
      <c r="E257" t="s">
        <v>202</v>
      </c>
      <c r="F257">
        <v>24</v>
      </c>
      <c r="G257" t="s">
        <v>219</v>
      </c>
      <c r="H257" s="1">
        <v>44230</v>
      </c>
      <c r="I257">
        <f t="shared" si="3"/>
        <v>2021</v>
      </c>
      <c r="J257" s="1">
        <v>44242</v>
      </c>
      <c r="K257">
        <v>27.7</v>
      </c>
      <c r="L257">
        <v>26.4</v>
      </c>
      <c r="M257">
        <v>28.9</v>
      </c>
      <c r="N257" t="s">
        <v>224</v>
      </c>
    </row>
    <row r="258" spans="1:14" x14ac:dyDescent="0.3">
      <c r="A258" t="s">
        <v>24</v>
      </c>
      <c r="B258" t="s">
        <v>16</v>
      </c>
      <c r="C258" t="s">
        <v>14</v>
      </c>
      <c r="D258" t="s">
        <v>21</v>
      </c>
      <c r="E258" t="s">
        <v>202</v>
      </c>
      <c r="F258">
        <v>25</v>
      </c>
      <c r="G258" t="s">
        <v>227</v>
      </c>
      <c r="H258" s="1">
        <v>44244</v>
      </c>
      <c r="I258">
        <f t="shared" ref="I258:I321" si="4">YEAR(H258)</f>
        <v>2021</v>
      </c>
      <c r="J258" s="1">
        <v>44256</v>
      </c>
      <c r="K258">
        <v>25.8</v>
      </c>
      <c r="L258">
        <v>24.4</v>
      </c>
      <c r="M258">
        <v>27.3</v>
      </c>
      <c r="N258" t="s">
        <v>231</v>
      </c>
    </row>
    <row r="259" spans="1:14" x14ac:dyDescent="0.3">
      <c r="A259" t="s">
        <v>24</v>
      </c>
      <c r="B259" t="s">
        <v>16</v>
      </c>
      <c r="C259" t="s">
        <v>14</v>
      </c>
      <c r="D259" t="s">
        <v>21</v>
      </c>
      <c r="E259" t="s">
        <v>202</v>
      </c>
      <c r="F259">
        <v>26</v>
      </c>
      <c r="G259" t="s">
        <v>234</v>
      </c>
      <c r="H259" s="1">
        <v>44258</v>
      </c>
      <c r="I259">
        <f t="shared" si="4"/>
        <v>2021</v>
      </c>
      <c r="J259" s="1">
        <v>44270</v>
      </c>
      <c r="K259">
        <v>23.2</v>
      </c>
      <c r="L259">
        <v>22</v>
      </c>
      <c r="M259">
        <v>24.5</v>
      </c>
      <c r="N259" t="s">
        <v>238</v>
      </c>
    </row>
    <row r="260" spans="1:14" x14ac:dyDescent="0.3">
      <c r="A260" t="s">
        <v>24</v>
      </c>
      <c r="B260" t="s">
        <v>16</v>
      </c>
      <c r="C260" t="s">
        <v>14</v>
      </c>
      <c r="D260" t="s">
        <v>21</v>
      </c>
      <c r="E260" t="s">
        <v>202</v>
      </c>
      <c r="F260">
        <v>27</v>
      </c>
      <c r="G260" t="s">
        <v>243</v>
      </c>
      <c r="H260" s="1">
        <v>44272</v>
      </c>
      <c r="I260">
        <f t="shared" si="4"/>
        <v>2021</v>
      </c>
      <c r="J260" s="1">
        <v>44284</v>
      </c>
      <c r="K260">
        <v>22.6</v>
      </c>
      <c r="L260">
        <v>21.4</v>
      </c>
      <c r="M260">
        <v>23.9</v>
      </c>
      <c r="N260" t="s">
        <v>247</v>
      </c>
    </row>
    <row r="261" spans="1:14" x14ac:dyDescent="0.3">
      <c r="A261" t="s">
        <v>24</v>
      </c>
      <c r="B261" t="s">
        <v>16</v>
      </c>
      <c r="C261" t="s">
        <v>14</v>
      </c>
      <c r="D261" t="s">
        <v>21</v>
      </c>
      <c r="E261">
        <v>3.1</v>
      </c>
      <c r="F261">
        <v>28</v>
      </c>
      <c r="G261" t="s">
        <v>250</v>
      </c>
      <c r="H261" s="1">
        <v>44300</v>
      </c>
      <c r="I261">
        <f t="shared" si="4"/>
        <v>2021</v>
      </c>
      <c r="J261" s="1">
        <v>44312</v>
      </c>
      <c r="K261">
        <v>18.600000000000001</v>
      </c>
      <c r="L261">
        <v>17.3</v>
      </c>
      <c r="M261">
        <v>20</v>
      </c>
      <c r="N261" t="s">
        <v>255</v>
      </c>
    </row>
    <row r="262" spans="1:14" x14ac:dyDescent="0.3">
      <c r="A262" t="s">
        <v>24</v>
      </c>
      <c r="B262" t="s">
        <v>16</v>
      </c>
      <c r="C262" t="s">
        <v>14</v>
      </c>
      <c r="D262" t="s">
        <v>21</v>
      </c>
      <c r="E262">
        <v>3.1</v>
      </c>
      <c r="F262">
        <v>29</v>
      </c>
      <c r="G262" t="s">
        <v>258</v>
      </c>
      <c r="H262" s="1">
        <v>44314</v>
      </c>
      <c r="I262">
        <f t="shared" si="4"/>
        <v>2021</v>
      </c>
      <c r="J262" s="1">
        <v>44326</v>
      </c>
      <c r="K262">
        <v>18.7</v>
      </c>
      <c r="L262">
        <v>17.399999999999999</v>
      </c>
      <c r="M262">
        <v>20.100000000000001</v>
      </c>
      <c r="N262" t="s">
        <v>262</v>
      </c>
    </row>
    <row r="263" spans="1:14" x14ac:dyDescent="0.3">
      <c r="A263" t="s">
        <v>24</v>
      </c>
      <c r="B263" t="s">
        <v>16</v>
      </c>
      <c r="C263" t="s">
        <v>14</v>
      </c>
      <c r="D263" t="s">
        <v>21</v>
      </c>
      <c r="E263">
        <v>3.1</v>
      </c>
      <c r="F263">
        <v>30</v>
      </c>
      <c r="G263" t="s">
        <v>266</v>
      </c>
      <c r="H263" s="1">
        <v>44328</v>
      </c>
      <c r="I263">
        <f t="shared" si="4"/>
        <v>2021</v>
      </c>
      <c r="J263" s="1">
        <v>44340</v>
      </c>
      <c r="K263">
        <v>18.399999999999999</v>
      </c>
      <c r="L263">
        <v>16.7</v>
      </c>
      <c r="M263">
        <v>20.2</v>
      </c>
      <c r="N263" t="s">
        <v>270</v>
      </c>
    </row>
    <row r="264" spans="1:14" x14ac:dyDescent="0.3">
      <c r="A264" t="s">
        <v>24</v>
      </c>
      <c r="B264" t="s">
        <v>16</v>
      </c>
      <c r="C264" t="s">
        <v>14</v>
      </c>
      <c r="D264" t="s">
        <v>21</v>
      </c>
      <c r="E264">
        <v>3.1</v>
      </c>
      <c r="F264">
        <v>31</v>
      </c>
      <c r="G264" t="s">
        <v>274</v>
      </c>
      <c r="H264" s="1">
        <v>44342</v>
      </c>
      <c r="I264">
        <f t="shared" si="4"/>
        <v>2021</v>
      </c>
      <c r="J264" s="1">
        <v>44354</v>
      </c>
      <c r="K264">
        <v>17.5</v>
      </c>
      <c r="L264">
        <v>16.3</v>
      </c>
      <c r="M264">
        <v>18.8</v>
      </c>
      <c r="N264" t="s">
        <v>279</v>
      </c>
    </row>
    <row r="265" spans="1:14" x14ac:dyDescent="0.3">
      <c r="A265" t="s">
        <v>24</v>
      </c>
      <c r="B265" t="s">
        <v>16</v>
      </c>
      <c r="C265" t="s">
        <v>14</v>
      </c>
      <c r="D265" t="s">
        <v>21</v>
      </c>
      <c r="E265">
        <v>3.1</v>
      </c>
      <c r="F265">
        <v>32</v>
      </c>
      <c r="G265" t="s">
        <v>282</v>
      </c>
      <c r="H265" s="1">
        <v>44356</v>
      </c>
      <c r="I265">
        <f t="shared" si="4"/>
        <v>2021</v>
      </c>
      <c r="J265" s="1">
        <v>44368</v>
      </c>
      <c r="K265">
        <v>18.899999999999999</v>
      </c>
      <c r="L265">
        <v>17.600000000000001</v>
      </c>
      <c r="M265">
        <v>20.3</v>
      </c>
      <c r="N265" t="s">
        <v>287</v>
      </c>
    </row>
    <row r="266" spans="1:14" x14ac:dyDescent="0.3">
      <c r="A266" t="s">
        <v>24</v>
      </c>
      <c r="B266" t="s">
        <v>16</v>
      </c>
      <c r="C266" t="s">
        <v>14</v>
      </c>
      <c r="D266" t="s">
        <v>21</v>
      </c>
      <c r="E266">
        <v>3.1</v>
      </c>
      <c r="F266">
        <v>33</v>
      </c>
      <c r="G266" t="s">
        <v>290</v>
      </c>
      <c r="H266" s="1">
        <v>44370</v>
      </c>
      <c r="I266">
        <f t="shared" si="4"/>
        <v>2021</v>
      </c>
      <c r="J266" s="1">
        <v>44382</v>
      </c>
      <c r="K266">
        <v>16.7</v>
      </c>
      <c r="L266">
        <v>15.7</v>
      </c>
      <c r="M266">
        <v>17.8</v>
      </c>
      <c r="N266" t="s">
        <v>293</v>
      </c>
    </row>
    <row r="267" spans="1:14" x14ac:dyDescent="0.3">
      <c r="A267" t="s">
        <v>24</v>
      </c>
      <c r="B267" t="s">
        <v>16</v>
      </c>
      <c r="C267" t="s">
        <v>14</v>
      </c>
      <c r="D267" t="s">
        <v>21</v>
      </c>
      <c r="E267">
        <v>3.2</v>
      </c>
      <c r="F267">
        <v>34</v>
      </c>
      <c r="G267" t="s">
        <v>296</v>
      </c>
      <c r="H267" s="1">
        <v>44398</v>
      </c>
      <c r="I267">
        <f t="shared" si="4"/>
        <v>2021</v>
      </c>
      <c r="J267" s="1">
        <v>44410</v>
      </c>
      <c r="K267">
        <v>18</v>
      </c>
      <c r="L267">
        <v>16.600000000000001</v>
      </c>
      <c r="M267">
        <v>19.5</v>
      </c>
      <c r="N267" t="s">
        <v>301</v>
      </c>
    </row>
    <row r="268" spans="1:14" x14ac:dyDescent="0.3">
      <c r="A268" t="s">
        <v>24</v>
      </c>
      <c r="B268" t="s">
        <v>16</v>
      </c>
      <c r="C268" t="s">
        <v>14</v>
      </c>
      <c r="D268" t="s">
        <v>21</v>
      </c>
      <c r="E268">
        <v>3.2</v>
      </c>
      <c r="F268">
        <v>35</v>
      </c>
      <c r="G268" t="s">
        <v>304</v>
      </c>
      <c r="H268" s="1">
        <v>44412</v>
      </c>
      <c r="I268">
        <f t="shared" si="4"/>
        <v>2021</v>
      </c>
      <c r="J268" s="1">
        <v>44424</v>
      </c>
      <c r="K268">
        <v>17.3</v>
      </c>
      <c r="L268">
        <v>15.9</v>
      </c>
      <c r="M268">
        <v>18.899999999999999</v>
      </c>
      <c r="N268" t="s">
        <v>309</v>
      </c>
    </row>
    <row r="269" spans="1:14" x14ac:dyDescent="0.3">
      <c r="A269" t="s">
        <v>24</v>
      </c>
      <c r="B269" t="s">
        <v>16</v>
      </c>
      <c r="C269" t="s">
        <v>14</v>
      </c>
      <c r="D269" t="s">
        <v>21</v>
      </c>
      <c r="E269">
        <v>3.2</v>
      </c>
      <c r="F269">
        <v>36</v>
      </c>
      <c r="G269" t="s">
        <v>312</v>
      </c>
      <c r="H269" s="1">
        <v>44426</v>
      </c>
      <c r="I269">
        <f t="shared" si="4"/>
        <v>2021</v>
      </c>
      <c r="J269" s="1">
        <v>44438</v>
      </c>
      <c r="K269">
        <v>18.399999999999999</v>
      </c>
      <c r="L269">
        <v>17.3</v>
      </c>
      <c r="M269">
        <v>19.7</v>
      </c>
      <c r="N269" t="s">
        <v>316</v>
      </c>
    </row>
    <row r="270" spans="1:14" x14ac:dyDescent="0.3">
      <c r="A270" t="s">
        <v>24</v>
      </c>
      <c r="B270" t="s">
        <v>16</v>
      </c>
      <c r="C270" t="s">
        <v>14</v>
      </c>
      <c r="D270" t="s">
        <v>21</v>
      </c>
      <c r="E270">
        <v>3.2</v>
      </c>
      <c r="F270">
        <v>37</v>
      </c>
      <c r="G270" t="s">
        <v>319</v>
      </c>
      <c r="H270" s="1">
        <v>44440</v>
      </c>
      <c r="I270">
        <f t="shared" si="4"/>
        <v>2021</v>
      </c>
      <c r="J270" s="1">
        <v>44452</v>
      </c>
      <c r="K270">
        <v>18.899999999999999</v>
      </c>
      <c r="L270">
        <v>17.7</v>
      </c>
      <c r="M270">
        <v>20.100000000000001</v>
      </c>
      <c r="N270" t="s">
        <v>324</v>
      </c>
    </row>
    <row r="271" spans="1:14" x14ac:dyDescent="0.3">
      <c r="A271" t="s">
        <v>24</v>
      </c>
      <c r="B271" t="s">
        <v>16</v>
      </c>
      <c r="C271" t="s">
        <v>14</v>
      </c>
      <c r="D271" t="s">
        <v>21</v>
      </c>
      <c r="E271">
        <v>3.2</v>
      </c>
      <c r="F271">
        <v>38</v>
      </c>
      <c r="G271" t="s">
        <v>327</v>
      </c>
      <c r="H271" s="1">
        <v>44454</v>
      </c>
      <c r="I271">
        <f t="shared" si="4"/>
        <v>2021</v>
      </c>
      <c r="J271" s="1">
        <v>44466</v>
      </c>
      <c r="K271">
        <v>19</v>
      </c>
      <c r="L271">
        <v>17.7</v>
      </c>
      <c r="M271">
        <v>20.3</v>
      </c>
      <c r="N271" t="s">
        <v>332</v>
      </c>
    </row>
    <row r="272" spans="1:14" x14ac:dyDescent="0.3">
      <c r="A272" t="s">
        <v>24</v>
      </c>
      <c r="B272" t="s">
        <v>16</v>
      </c>
      <c r="C272" t="s">
        <v>14</v>
      </c>
      <c r="D272" t="s">
        <v>21</v>
      </c>
      <c r="E272">
        <v>3.2</v>
      </c>
      <c r="F272">
        <v>39</v>
      </c>
      <c r="G272" t="s">
        <v>336</v>
      </c>
      <c r="H272" s="1">
        <v>44468</v>
      </c>
      <c r="I272">
        <f t="shared" si="4"/>
        <v>2021</v>
      </c>
      <c r="J272" s="1">
        <v>44480</v>
      </c>
      <c r="K272">
        <v>18.100000000000001</v>
      </c>
      <c r="L272">
        <v>16.600000000000001</v>
      </c>
      <c r="M272">
        <v>19.600000000000001</v>
      </c>
      <c r="N272" t="s">
        <v>341</v>
      </c>
    </row>
    <row r="273" spans="1:14" x14ac:dyDescent="0.3">
      <c r="A273" t="s">
        <v>24</v>
      </c>
      <c r="B273" t="s">
        <v>16</v>
      </c>
      <c r="C273" t="s">
        <v>14</v>
      </c>
      <c r="D273" t="s">
        <v>21</v>
      </c>
      <c r="E273">
        <v>3.3</v>
      </c>
      <c r="F273">
        <v>40</v>
      </c>
      <c r="G273" t="s">
        <v>344</v>
      </c>
      <c r="H273" s="1">
        <v>44531</v>
      </c>
      <c r="I273">
        <f t="shared" si="4"/>
        <v>2021</v>
      </c>
      <c r="J273" s="1">
        <v>44543</v>
      </c>
      <c r="K273">
        <v>17.5</v>
      </c>
      <c r="L273">
        <v>16.2</v>
      </c>
      <c r="M273">
        <v>18.8</v>
      </c>
      <c r="N273" t="s">
        <v>348</v>
      </c>
    </row>
    <row r="274" spans="1:14" x14ac:dyDescent="0.3">
      <c r="A274" t="s">
        <v>24</v>
      </c>
      <c r="B274" t="s">
        <v>16</v>
      </c>
      <c r="C274" t="s">
        <v>14</v>
      </c>
      <c r="D274" t="s">
        <v>21</v>
      </c>
      <c r="E274">
        <v>3.3</v>
      </c>
      <c r="F274">
        <v>41</v>
      </c>
      <c r="G274" t="s">
        <v>352</v>
      </c>
      <c r="H274" s="1">
        <v>44559</v>
      </c>
      <c r="I274">
        <f t="shared" si="4"/>
        <v>2021</v>
      </c>
      <c r="J274" s="1">
        <v>44571</v>
      </c>
      <c r="K274">
        <v>19</v>
      </c>
      <c r="L274">
        <v>17.899999999999999</v>
      </c>
      <c r="M274">
        <v>20.2</v>
      </c>
      <c r="N274" t="s">
        <v>356</v>
      </c>
    </row>
    <row r="275" spans="1:14" x14ac:dyDescent="0.3">
      <c r="A275" t="s">
        <v>24</v>
      </c>
      <c r="B275" t="s">
        <v>16</v>
      </c>
      <c r="C275" t="s">
        <v>14</v>
      </c>
      <c r="D275" t="s">
        <v>21</v>
      </c>
      <c r="E275">
        <v>3.3</v>
      </c>
      <c r="F275">
        <v>42</v>
      </c>
      <c r="G275" t="s">
        <v>358</v>
      </c>
      <c r="H275" s="1">
        <v>44587</v>
      </c>
      <c r="I275">
        <f t="shared" si="4"/>
        <v>2022</v>
      </c>
      <c r="J275" s="1">
        <v>44599</v>
      </c>
      <c r="K275">
        <v>19.399999999999999</v>
      </c>
      <c r="L275">
        <v>18.2</v>
      </c>
      <c r="M275">
        <v>20.6</v>
      </c>
      <c r="N275" t="s">
        <v>363</v>
      </c>
    </row>
    <row r="276" spans="1:14" x14ac:dyDescent="0.3">
      <c r="A276" t="s">
        <v>24</v>
      </c>
      <c r="B276" t="s">
        <v>16</v>
      </c>
      <c r="C276" t="s">
        <v>14</v>
      </c>
      <c r="D276" t="s">
        <v>21</v>
      </c>
      <c r="E276">
        <v>3.4</v>
      </c>
      <c r="F276">
        <v>43</v>
      </c>
      <c r="G276" t="s">
        <v>366</v>
      </c>
      <c r="H276" s="1">
        <v>44622</v>
      </c>
      <c r="I276">
        <f t="shared" si="4"/>
        <v>2022</v>
      </c>
      <c r="J276" s="1">
        <v>44634</v>
      </c>
      <c r="K276">
        <v>19</v>
      </c>
      <c r="L276">
        <v>18</v>
      </c>
      <c r="M276">
        <v>20.100000000000001</v>
      </c>
      <c r="N276" t="s">
        <v>369</v>
      </c>
    </row>
    <row r="277" spans="1:14" x14ac:dyDescent="0.3">
      <c r="A277" t="s">
        <v>24</v>
      </c>
      <c r="B277" t="s">
        <v>16</v>
      </c>
      <c r="C277" t="s">
        <v>14</v>
      </c>
      <c r="D277" t="s">
        <v>21</v>
      </c>
      <c r="E277">
        <v>3.4</v>
      </c>
      <c r="F277">
        <v>44</v>
      </c>
      <c r="G277" t="s">
        <v>372</v>
      </c>
      <c r="H277" s="1">
        <v>44650</v>
      </c>
      <c r="I277">
        <f t="shared" si="4"/>
        <v>2022</v>
      </c>
      <c r="J277" s="1">
        <v>44662</v>
      </c>
      <c r="K277">
        <v>18.2</v>
      </c>
      <c r="L277">
        <v>16.7</v>
      </c>
      <c r="M277">
        <v>19.8</v>
      </c>
      <c r="N277" t="s">
        <v>376</v>
      </c>
    </row>
    <row r="278" spans="1:14" x14ac:dyDescent="0.3">
      <c r="A278" t="s">
        <v>24</v>
      </c>
      <c r="B278" t="s">
        <v>16</v>
      </c>
      <c r="C278" t="s">
        <v>14</v>
      </c>
      <c r="D278" t="s">
        <v>21</v>
      </c>
      <c r="E278">
        <v>3.4</v>
      </c>
      <c r="F278">
        <v>45</v>
      </c>
      <c r="G278" t="s">
        <v>380</v>
      </c>
      <c r="H278" s="1">
        <v>44678</v>
      </c>
      <c r="I278">
        <f t="shared" si="4"/>
        <v>2022</v>
      </c>
      <c r="J278" s="1">
        <v>44690</v>
      </c>
      <c r="K278">
        <v>16.3</v>
      </c>
      <c r="L278">
        <v>15.1</v>
      </c>
      <c r="M278">
        <v>17.600000000000001</v>
      </c>
      <c r="N278" t="s">
        <v>385</v>
      </c>
    </row>
    <row r="279" spans="1:14" x14ac:dyDescent="0.3">
      <c r="A279" t="s">
        <v>24</v>
      </c>
      <c r="B279" t="s">
        <v>16</v>
      </c>
      <c r="C279" t="s">
        <v>14</v>
      </c>
      <c r="D279" t="s">
        <v>21</v>
      </c>
      <c r="E279">
        <v>3.5</v>
      </c>
      <c r="F279">
        <v>46</v>
      </c>
      <c r="G279" t="s">
        <v>388</v>
      </c>
      <c r="H279" s="1">
        <v>44713</v>
      </c>
      <c r="I279">
        <f t="shared" si="4"/>
        <v>2022</v>
      </c>
      <c r="J279" s="1">
        <v>44725</v>
      </c>
      <c r="K279">
        <v>20.9</v>
      </c>
      <c r="L279">
        <v>19.600000000000001</v>
      </c>
      <c r="M279">
        <v>22.2</v>
      </c>
      <c r="N279" t="s">
        <v>393</v>
      </c>
    </row>
    <row r="280" spans="1:14" x14ac:dyDescent="0.3">
      <c r="A280" t="s">
        <v>24</v>
      </c>
      <c r="B280" t="s">
        <v>16</v>
      </c>
      <c r="C280" t="s">
        <v>14</v>
      </c>
      <c r="D280" t="s">
        <v>21</v>
      </c>
      <c r="E280">
        <v>3.5</v>
      </c>
      <c r="F280">
        <v>47</v>
      </c>
      <c r="G280" t="s">
        <v>396</v>
      </c>
      <c r="H280" s="1">
        <v>44741</v>
      </c>
      <c r="I280">
        <f t="shared" si="4"/>
        <v>2022</v>
      </c>
      <c r="J280" s="1">
        <v>44753</v>
      </c>
      <c r="K280">
        <v>18.7</v>
      </c>
      <c r="L280">
        <v>17.2</v>
      </c>
      <c r="M280">
        <v>20.2</v>
      </c>
      <c r="N280" t="s">
        <v>400</v>
      </c>
    </row>
    <row r="281" spans="1:14" x14ac:dyDescent="0.3">
      <c r="A281" t="s">
        <v>24</v>
      </c>
      <c r="B281" t="s">
        <v>16</v>
      </c>
      <c r="C281" t="s">
        <v>14</v>
      </c>
      <c r="D281" t="s">
        <v>21</v>
      </c>
      <c r="E281">
        <v>3.5</v>
      </c>
      <c r="F281">
        <v>48</v>
      </c>
      <c r="G281" t="s">
        <v>403</v>
      </c>
      <c r="H281" s="1">
        <v>44769</v>
      </c>
      <c r="I281">
        <f t="shared" si="4"/>
        <v>2022</v>
      </c>
      <c r="J281" s="1">
        <v>44781</v>
      </c>
      <c r="K281">
        <v>17.8</v>
      </c>
      <c r="L281">
        <v>16.2</v>
      </c>
      <c r="M281">
        <v>19.5</v>
      </c>
      <c r="N281" t="s">
        <v>407</v>
      </c>
    </row>
    <row r="282" spans="1:14" x14ac:dyDescent="0.3">
      <c r="A282" t="s">
        <v>24</v>
      </c>
      <c r="B282" t="s">
        <v>16</v>
      </c>
      <c r="C282" t="s">
        <v>14</v>
      </c>
      <c r="D282" t="s">
        <v>21</v>
      </c>
      <c r="E282">
        <v>3.6</v>
      </c>
      <c r="F282">
        <v>49</v>
      </c>
      <c r="G282" t="s">
        <v>410</v>
      </c>
      <c r="H282" s="1">
        <v>44818</v>
      </c>
      <c r="I282">
        <f t="shared" si="4"/>
        <v>2022</v>
      </c>
      <c r="J282" s="1">
        <v>44830</v>
      </c>
      <c r="K282">
        <v>23.6</v>
      </c>
      <c r="L282">
        <v>22.1</v>
      </c>
      <c r="M282">
        <v>25.1</v>
      </c>
      <c r="N282" t="s">
        <v>415</v>
      </c>
    </row>
    <row r="283" spans="1:14" x14ac:dyDescent="0.3">
      <c r="A283" t="s">
        <v>24</v>
      </c>
      <c r="B283" t="s">
        <v>16</v>
      </c>
      <c r="C283" t="s">
        <v>14</v>
      </c>
      <c r="D283" t="s">
        <v>21</v>
      </c>
      <c r="E283">
        <v>3.6</v>
      </c>
      <c r="F283">
        <v>50</v>
      </c>
      <c r="G283" t="s">
        <v>417</v>
      </c>
      <c r="H283" s="1">
        <v>44839</v>
      </c>
      <c r="I283">
        <f t="shared" si="4"/>
        <v>2022</v>
      </c>
      <c r="J283" s="1">
        <v>44851</v>
      </c>
      <c r="K283">
        <v>23.7</v>
      </c>
      <c r="L283">
        <v>21.7</v>
      </c>
      <c r="M283">
        <v>25.8</v>
      </c>
      <c r="N283" t="s">
        <v>421</v>
      </c>
    </row>
    <row r="284" spans="1:14" x14ac:dyDescent="0.3">
      <c r="A284" t="s">
        <v>24</v>
      </c>
      <c r="B284" t="s">
        <v>16</v>
      </c>
      <c r="C284" t="s">
        <v>14</v>
      </c>
      <c r="D284" t="s">
        <v>21</v>
      </c>
      <c r="E284">
        <v>3.6</v>
      </c>
      <c r="F284">
        <v>51</v>
      </c>
      <c r="G284" t="s">
        <v>423</v>
      </c>
      <c r="H284" s="1">
        <v>44867</v>
      </c>
      <c r="I284">
        <f t="shared" si="4"/>
        <v>2022</v>
      </c>
      <c r="J284" s="1">
        <v>44879</v>
      </c>
      <c r="K284">
        <v>23.4</v>
      </c>
      <c r="L284">
        <v>21.4</v>
      </c>
      <c r="M284">
        <v>25.4</v>
      </c>
      <c r="N284" t="s">
        <v>427</v>
      </c>
    </row>
    <row r="285" spans="1:14" x14ac:dyDescent="0.3">
      <c r="A285" t="s">
        <v>24</v>
      </c>
      <c r="B285" t="s">
        <v>16</v>
      </c>
      <c r="C285" t="s">
        <v>14</v>
      </c>
      <c r="D285" t="s">
        <v>21</v>
      </c>
      <c r="E285">
        <v>3.7</v>
      </c>
      <c r="F285">
        <v>52</v>
      </c>
      <c r="G285" t="s">
        <v>430</v>
      </c>
      <c r="H285" s="1">
        <v>44904</v>
      </c>
      <c r="I285">
        <f t="shared" si="4"/>
        <v>2022</v>
      </c>
      <c r="J285" s="1">
        <v>44914</v>
      </c>
      <c r="K285">
        <v>20.8</v>
      </c>
      <c r="L285">
        <v>19.399999999999999</v>
      </c>
      <c r="M285">
        <v>22.3</v>
      </c>
      <c r="N285" t="s">
        <v>434</v>
      </c>
    </row>
    <row r="286" spans="1:14" x14ac:dyDescent="0.3">
      <c r="A286" t="s">
        <v>24</v>
      </c>
      <c r="B286" t="s">
        <v>16</v>
      </c>
      <c r="C286" t="s">
        <v>14</v>
      </c>
      <c r="D286" t="s">
        <v>21</v>
      </c>
      <c r="E286">
        <v>3.7</v>
      </c>
      <c r="F286">
        <v>53</v>
      </c>
      <c r="G286" t="s">
        <v>437</v>
      </c>
      <c r="H286" s="1">
        <v>44930</v>
      </c>
      <c r="I286">
        <f t="shared" si="4"/>
        <v>2023</v>
      </c>
      <c r="J286" s="1">
        <v>44942</v>
      </c>
      <c r="K286">
        <v>21.7</v>
      </c>
      <c r="L286">
        <v>20.7</v>
      </c>
      <c r="M286">
        <v>22.8</v>
      </c>
      <c r="N286" t="s">
        <v>441</v>
      </c>
    </row>
    <row r="287" spans="1:14" x14ac:dyDescent="0.3">
      <c r="A287" t="s">
        <v>24</v>
      </c>
      <c r="B287" t="s">
        <v>16</v>
      </c>
      <c r="C287" t="s">
        <v>14</v>
      </c>
      <c r="D287" t="s">
        <v>21</v>
      </c>
      <c r="E287">
        <v>3.7</v>
      </c>
      <c r="F287">
        <v>54</v>
      </c>
      <c r="G287" t="s">
        <v>444</v>
      </c>
      <c r="H287" s="1">
        <v>44958</v>
      </c>
      <c r="I287">
        <f t="shared" si="4"/>
        <v>2023</v>
      </c>
      <c r="J287" s="1">
        <v>44970</v>
      </c>
      <c r="K287">
        <v>21.4</v>
      </c>
      <c r="L287">
        <v>19.8</v>
      </c>
      <c r="M287">
        <v>23</v>
      </c>
      <c r="N287" t="s">
        <v>448</v>
      </c>
    </row>
    <row r="288" spans="1:14" x14ac:dyDescent="0.3">
      <c r="A288" t="s">
        <v>24</v>
      </c>
      <c r="B288" t="s">
        <v>16</v>
      </c>
      <c r="C288" t="s">
        <v>14</v>
      </c>
      <c r="D288" t="s">
        <v>21</v>
      </c>
      <c r="E288">
        <v>3.8</v>
      </c>
      <c r="F288">
        <v>55</v>
      </c>
      <c r="G288" t="s">
        <v>451</v>
      </c>
      <c r="H288" s="1">
        <v>44986</v>
      </c>
      <c r="I288">
        <f t="shared" si="4"/>
        <v>2023</v>
      </c>
      <c r="J288" s="1">
        <v>44998</v>
      </c>
      <c r="K288">
        <v>20.9</v>
      </c>
      <c r="L288">
        <v>19.600000000000001</v>
      </c>
      <c r="M288">
        <v>22.3</v>
      </c>
      <c r="N288" t="s">
        <v>455</v>
      </c>
    </row>
    <row r="289" spans="1:14" x14ac:dyDescent="0.3">
      <c r="A289" t="s">
        <v>24</v>
      </c>
      <c r="B289" t="s">
        <v>16</v>
      </c>
      <c r="C289" t="s">
        <v>14</v>
      </c>
      <c r="D289" t="s">
        <v>21</v>
      </c>
      <c r="E289">
        <v>3.8</v>
      </c>
      <c r="F289">
        <v>56</v>
      </c>
      <c r="G289" t="s">
        <v>458</v>
      </c>
      <c r="H289" s="1">
        <v>45014</v>
      </c>
      <c r="I289">
        <f t="shared" si="4"/>
        <v>2023</v>
      </c>
      <c r="J289" s="1">
        <v>45026</v>
      </c>
      <c r="K289">
        <v>20.2</v>
      </c>
      <c r="L289">
        <v>18.8</v>
      </c>
      <c r="M289">
        <v>21.6</v>
      </c>
      <c r="N289" t="s">
        <v>462</v>
      </c>
    </row>
    <row r="290" spans="1:14" x14ac:dyDescent="0.3">
      <c r="A290" t="s">
        <v>24</v>
      </c>
      <c r="B290" t="s">
        <v>16</v>
      </c>
      <c r="C290" t="s">
        <v>14</v>
      </c>
      <c r="D290" t="s">
        <v>21</v>
      </c>
      <c r="E290">
        <v>3.8</v>
      </c>
      <c r="F290">
        <v>57</v>
      </c>
      <c r="G290" t="s">
        <v>465</v>
      </c>
      <c r="H290" s="1">
        <v>45042</v>
      </c>
      <c r="I290">
        <f t="shared" si="4"/>
        <v>2023</v>
      </c>
      <c r="J290" s="1">
        <v>45054</v>
      </c>
      <c r="K290">
        <v>19.8</v>
      </c>
      <c r="L290">
        <v>18.399999999999999</v>
      </c>
      <c r="M290">
        <v>21.2</v>
      </c>
      <c r="N290" t="s">
        <v>470</v>
      </c>
    </row>
    <row r="291" spans="1:14" x14ac:dyDescent="0.3">
      <c r="A291" t="s">
        <v>24</v>
      </c>
      <c r="B291" t="s">
        <v>16</v>
      </c>
      <c r="C291" t="s">
        <v>14</v>
      </c>
      <c r="D291" t="s">
        <v>21</v>
      </c>
      <c r="E291">
        <v>3.9</v>
      </c>
      <c r="F291">
        <v>58</v>
      </c>
      <c r="G291" t="s">
        <v>473</v>
      </c>
      <c r="H291" s="1">
        <v>45084</v>
      </c>
      <c r="I291">
        <f t="shared" si="4"/>
        <v>2023</v>
      </c>
      <c r="J291" s="1">
        <v>45096</v>
      </c>
      <c r="K291">
        <v>20.100000000000001</v>
      </c>
      <c r="L291">
        <v>19</v>
      </c>
      <c r="M291">
        <v>21.3</v>
      </c>
      <c r="N291" t="s">
        <v>445</v>
      </c>
    </row>
    <row r="292" spans="1:14" x14ac:dyDescent="0.3">
      <c r="A292" t="s">
        <v>24</v>
      </c>
      <c r="B292" t="s">
        <v>16</v>
      </c>
      <c r="C292" t="s">
        <v>14</v>
      </c>
      <c r="D292" t="s">
        <v>22</v>
      </c>
      <c r="E292">
        <v>1</v>
      </c>
      <c r="F292">
        <v>1</v>
      </c>
      <c r="G292" t="s">
        <v>15</v>
      </c>
      <c r="H292" s="1">
        <v>43944</v>
      </c>
      <c r="I292">
        <f t="shared" si="4"/>
        <v>2020</v>
      </c>
      <c r="J292" s="1">
        <v>43956</v>
      </c>
      <c r="K292">
        <v>16.399999999999999</v>
      </c>
      <c r="L292">
        <v>14.8</v>
      </c>
      <c r="M292">
        <v>18.100000000000001</v>
      </c>
      <c r="N292" t="s">
        <v>30</v>
      </c>
    </row>
    <row r="293" spans="1:14" x14ac:dyDescent="0.3">
      <c r="A293" t="s">
        <v>24</v>
      </c>
      <c r="B293" t="s">
        <v>16</v>
      </c>
      <c r="C293" t="s">
        <v>14</v>
      </c>
      <c r="D293" t="s">
        <v>22</v>
      </c>
      <c r="E293">
        <v>1</v>
      </c>
      <c r="F293">
        <v>2</v>
      </c>
      <c r="G293" t="s">
        <v>33</v>
      </c>
      <c r="H293" s="1">
        <v>43958</v>
      </c>
      <c r="I293">
        <f t="shared" si="4"/>
        <v>2020</v>
      </c>
      <c r="J293" s="1">
        <v>43963</v>
      </c>
      <c r="K293">
        <v>16.399999999999999</v>
      </c>
      <c r="L293">
        <v>14.5</v>
      </c>
      <c r="M293">
        <v>18.5</v>
      </c>
      <c r="N293" t="s">
        <v>38</v>
      </c>
    </row>
    <row r="294" spans="1:14" x14ac:dyDescent="0.3">
      <c r="A294" t="s">
        <v>24</v>
      </c>
      <c r="B294" t="s">
        <v>16</v>
      </c>
      <c r="C294" t="s">
        <v>14</v>
      </c>
      <c r="D294" t="s">
        <v>22</v>
      </c>
      <c r="E294">
        <v>1</v>
      </c>
      <c r="F294">
        <v>3</v>
      </c>
      <c r="G294" t="s">
        <v>40</v>
      </c>
      <c r="H294" s="1">
        <v>43965</v>
      </c>
      <c r="I294">
        <f t="shared" si="4"/>
        <v>2020</v>
      </c>
      <c r="J294" s="1">
        <v>43970</v>
      </c>
      <c r="K294">
        <v>13.4</v>
      </c>
      <c r="L294">
        <v>12</v>
      </c>
      <c r="M294">
        <v>15</v>
      </c>
      <c r="N294" t="s">
        <v>46</v>
      </c>
    </row>
    <row r="295" spans="1:14" x14ac:dyDescent="0.3">
      <c r="A295" t="s">
        <v>24</v>
      </c>
      <c r="B295" t="s">
        <v>16</v>
      </c>
      <c r="C295" t="s">
        <v>14</v>
      </c>
      <c r="D295" t="s">
        <v>22</v>
      </c>
      <c r="E295">
        <v>1</v>
      </c>
      <c r="F295">
        <v>4</v>
      </c>
      <c r="G295" t="s">
        <v>49</v>
      </c>
      <c r="H295" s="1">
        <v>43972</v>
      </c>
      <c r="I295">
        <f t="shared" si="4"/>
        <v>2020</v>
      </c>
      <c r="J295" s="1">
        <v>43977</v>
      </c>
      <c r="K295">
        <v>15</v>
      </c>
      <c r="L295">
        <v>13.1</v>
      </c>
      <c r="M295">
        <v>17</v>
      </c>
      <c r="N295" t="s">
        <v>56</v>
      </c>
    </row>
    <row r="296" spans="1:14" x14ac:dyDescent="0.3">
      <c r="A296" t="s">
        <v>24</v>
      </c>
      <c r="B296" t="s">
        <v>16</v>
      </c>
      <c r="C296" t="s">
        <v>14</v>
      </c>
      <c r="D296" t="s">
        <v>22</v>
      </c>
      <c r="E296">
        <v>1</v>
      </c>
      <c r="F296">
        <v>5</v>
      </c>
      <c r="G296" t="s">
        <v>58</v>
      </c>
      <c r="H296" s="1">
        <v>43979</v>
      </c>
      <c r="I296">
        <f t="shared" si="4"/>
        <v>2020</v>
      </c>
      <c r="J296" s="1">
        <v>43984</v>
      </c>
      <c r="K296">
        <v>18.2</v>
      </c>
      <c r="L296">
        <v>15.9</v>
      </c>
      <c r="M296">
        <v>20.7</v>
      </c>
      <c r="N296" t="s">
        <v>64</v>
      </c>
    </row>
    <row r="297" spans="1:14" x14ac:dyDescent="0.3">
      <c r="A297" t="s">
        <v>24</v>
      </c>
      <c r="B297" t="s">
        <v>16</v>
      </c>
      <c r="C297" t="s">
        <v>14</v>
      </c>
      <c r="D297" t="s">
        <v>22</v>
      </c>
      <c r="E297">
        <v>1</v>
      </c>
      <c r="F297">
        <v>6</v>
      </c>
      <c r="G297" t="s">
        <v>67</v>
      </c>
      <c r="H297" s="1">
        <v>43986</v>
      </c>
      <c r="I297">
        <f t="shared" si="4"/>
        <v>2020</v>
      </c>
      <c r="J297" s="1">
        <v>43991</v>
      </c>
      <c r="K297">
        <v>15.4</v>
      </c>
      <c r="L297">
        <v>13.6</v>
      </c>
      <c r="M297">
        <v>17.5</v>
      </c>
      <c r="N297" t="s">
        <v>73</v>
      </c>
    </row>
    <row r="298" spans="1:14" x14ac:dyDescent="0.3">
      <c r="A298" t="s">
        <v>24</v>
      </c>
      <c r="B298" t="s">
        <v>16</v>
      </c>
      <c r="C298" t="s">
        <v>14</v>
      </c>
      <c r="D298" t="s">
        <v>22</v>
      </c>
      <c r="E298">
        <v>1</v>
      </c>
      <c r="F298">
        <v>7</v>
      </c>
      <c r="G298" t="s">
        <v>77</v>
      </c>
      <c r="H298" s="1">
        <v>43993</v>
      </c>
      <c r="I298">
        <f t="shared" si="4"/>
        <v>2020</v>
      </c>
      <c r="J298" s="1">
        <v>43998</v>
      </c>
      <c r="K298">
        <v>18</v>
      </c>
      <c r="L298">
        <v>15.7</v>
      </c>
      <c r="M298">
        <v>20.5</v>
      </c>
      <c r="N298" t="s">
        <v>84</v>
      </c>
    </row>
    <row r="299" spans="1:14" x14ac:dyDescent="0.3">
      <c r="A299" t="s">
        <v>24</v>
      </c>
      <c r="B299" t="s">
        <v>16</v>
      </c>
      <c r="C299" t="s">
        <v>14</v>
      </c>
      <c r="D299" t="s">
        <v>22</v>
      </c>
      <c r="E299">
        <v>1</v>
      </c>
      <c r="F299">
        <v>8</v>
      </c>
      <c r="G299" t="s">
        <v>87</v>
      </c>
      <c r="H299" s="1">
        <v>44000</v>
      </c>
      <c r="I299">
        <f t="shared" si="4"/>
        <v>2020</v>
      </c>
      <c r="J299" s="1">
        <v>44005</v>
      </c>
      <c r="K299">
        <v>14.8</v>
      </c>
      <c r="L299">
        <v>13.1</v>
      </c>
      <c r="M299">
        <v>16.8</v>
      </c>
      <c r="N299" t="s">
        <v>93</v>
      </c>
    </row>
    <row r="300" spans="1:14" x14ac:dyDescent="0.3">
      <c r="A300" t="s">
        <v>24</v>
      </c>
      <c r="B300" t="s">
        <v>16</v>
      </c>
      <c r="C300" t="s">
        <v>14</v>
      </c>
      <c r="D300" t="s">
        <v>22</v>
      </c>
      <c r="E300">
        <v>1</v>
      </c>
      <c r="F300">
        <v>9</v>
      </c>
      <c r="G300" t="s">
        <v>95</v>
      </c>
      <c r="H300" s="1">
        <v>44007</v>
      </c>
      <c r="I300">
        <f t="shared" si="4"/>
        <v>2020</v>
      </c>
      <c r="J300" s="1">
        <v>44012</v>
      </c>
      <c r="K300">
        <v>18.600000000000001</v>
      </c>
      <c r="L300">
        <v>17</v>
      </c>
      <c r="M300">
        <v>20.399999999999999</v>
      </c>
      <c r="N300" t="s">
        <v>101</v>
      </c>
    </row>
    <row r="301" spans="1:14" x14ac:dyDescent="0.3">
      <c r="A301" t="s">
        <v>24</v>
      </c>
      <c r="B301" t="s">
        <v>16</v>
      </c>
      <c r="C301" t="s">
        <v>14</v>
      </c>
      <c r="D301" t="s">
        <v>22</v>
      </c>
      <c r="E301">
        <v>1</v>
      </c>
      <c r="F301">
        <v>10</v>
      </c>
      <c r="G301" t="s">
        <v>103</v>
      </c>
      <c r="H301" s="1">
        <v>44014</v>
      </c>
      <c r="I301">
        <f t="shared" si="4"/>
        <v>2020</v>
      </c>
      <c r="J301" s="1">
        <v>44019</v>
      </c>
      <c r="K301">
        <v>18.399999999999999</v>
      </c>
      <c r="L301">
        <v>16.399999999999999</v>
      </c>
      <c r="M301">
        <v>20.399999999999999</v>
      </c>
      <c r="N301" t="s">
        <v>109</v>
      </c>
    </row>
    <row r="302" spans="1:14" x14ac:dyDescent="0.3">
      <c r="A302" t="s">
        <v>24</v>
      </c>
      <c r="B302" t="s">
        <v>16</v>
      </c>
      <c r="C302" t="s">
        <v>14</v>
      </c>
      <c r="D302" t="s">
        <v>22</v>
      </c>
      <c r="E302">
        <v>1</v>
      </c>
      <c r="F302">
        <v>11</v>
      </c>
      <c r="G302" t="s">
        <v>112</v>
      </c>
      <c r="H302" s="1">
        <v>44021</v>
      </c>
      <c r="I302">
        <f t="shared" si="4"/>
        <v>2020</v>
      </c>
      <c r="J302" s="1">
        <v>44026</v>
      </c>
      <c r="K302">
        <v>17.8</v>
      </c>
      <c r="L302">
        <v>15.8</v>
      </c>
      <c r="M302">
        <v>20</v>
      </c>
      <c r="N302" t="s">
        <v>118</v>
      </c>
    </row>
    <row r="303" spans="1:14" x14ac:dyDescent="0.3">
      <c r="A303" t="s">
        <v>24</v>
      </c>
      <c r="B303" t="s">
        <v>16</v>
      </c>
      <c r="C303" t="s">
        <v>14</v>
      </c>
      <c r="D303" t="s">
        <v>22</v>
      </c>
      <c r="E303">
        <v>1</v>
      </c>
      <c r="F303">
        <v>12</v>
      </c>
      <c r="G303" t="s">
        <v>121</v>
      </c>
      <c r="H303" s="1">
        <v>44028</v>
      </c>
      <c r="I303">
        <f t="shared" si="4"/>
        <v>2020</v>
      </c>
      <c r="J303" s="1">
        <v>44033</v>
      </c>
      <c r="K303">
        <v>19.5</v>
      </c>
      <c r="L303">
        <v>17.399999999999999</v>
      </c>
      <c r="M303">
        <v>21.7</v>
      </c>
      <c r="N303" t="s">
        <v>128</v>
      </c>
    </row>
    <row r="304" spans="1:14" x14ac:dyDescent="0.3">
      <c r="A304" t="s">
        <v>24</v>
      </c>
      <c r="B304" t="s">
        <v>16</v>
      </c>
      <c r="C304" t="s">
        <v>14</v>
      </c>
      <c r="D304" t="s">
        <v>22</v>
      </c>
      <c r="E304">
        <v>2</v>
      </c>
      <c r="F304">
        <v>13</v>
      </c>
      <c r="G304" t="s">
        <v>130</v>
      </c>
      <c r="H304" s="1">
        <v>44062</v>
      </c>
      <c r="I304">
        <f t="shared" si="4"/>
        <v>2020</v>
      </c>
      <c r="J304" s="1">
        <v>44074</v>
      </c>
      <c r="K304">
        <v>18.2</v>
      </c>
      <c r="L304">
        <v>16.899999999999999</v>
      </c>
      <c r="M304">
        <v>19.600000000000001</v>
      </c>
      <c r="N304" t="s">
        <v>136</v>
      </c>
    </row>
    <row r="305" spans="1:14" x14ac:dyDescent="0.3">
      <c r="A305" t="s">
        <v>24</v>
      </c>
      <c r="B305" t="s">
        <v>16</v>
      </c>
      <c r="C305" t="s">
        <v>14</v>
      </c>
      <c r="D305" t="s">
        <v>22</v>
      </c>
      <c r="E305">
        <v>2</v>
      </c>
      <c r="F305">
        <v>14</v>
      </c>
      <c r="G305" t="s">
        <v>138</v>
      </c>
      <c r="H305" s="1">
        <v>44076</v>
      </c>
      <c r="I305">
        <f t="shared" si="4"/>
        <v>2020</v>
      </c>
      <c r="J305" s="1">
        <v>44088</v>
      </c>
      <c r="K305">
        <v>19.2</v>
      </c>
      <c r="L305">
        <v>17.5</v>
      </c>
      <c r="M305">
        <v>20.9</v>
      </c>
      <c r="N305" t="s">
        <v>143</v>
      </c>
    </row>
    <row r="306" spans="1:14" x14ac:dyDescent="0.3">
      <c r="A306" t="s">
        <v>24</v>
      </c>
      <c r="B306" t="s">
        <v>16</v>
      </c>
      <c r="C306" t="s">
        <v>14</v>
      </c>
      <c r="D306" t="s">
        <v>22</v>
      </c>
      <c r="E306">
        <v>2</v>
      </c>
      <c r="F306">
        <v>15</v>
      </c>
      <c r="G306" t="s">
        <v>145</v>
      </c>
      <c r="H306" s="1">
        <v>44090</v>
      </c>
      <c r="I306">
        <f t="shared" si="4"/>
        <v>2020</v>
      </c>
      <c r="J306" s="1">
        <v>44102</v>
      </c>
      <c r="K306">
        <v>19.2</v>
      </c>
      <c r="L306">
        <v>17.399999999999999</v>
      </c>
      <c r="M306">
        <v>21.1</v>
      </c>
      <c r="N306" t="s">
        <v>152</v>
      </c>
    </row>
    <row r="307" spans="1:14" x14ac:dyDescent="0.3">
      <c r="A307" t="s">
        <v>24</v>
      </c>
      <c r="B307" t="s">
        <v>16</v>
      </c>
      <c r="C307" t="s">
        <v>14</v>
      </c>
      <c r="D307" t="s">
        <v>22</v>
      </c>
      <c r="E307">
        <v>2</v>
      </c>
      <c r="F307">
        <v>16</v>
      </c>
      <c r="G307" t="s">
        <v>154</v>
      </c>
      <c r="H307" s="1">
        <v>44104</v>
      </c>
      <c r="I307">
        <f t="shared" si="4"/>
        <v>2020</v>
      </c>
      <c r="J307" s="1">
        <v>44116</v>
      </c>
      <c r="K307">
        <v>18</v>
      </c>
      <c r="L307">
        <v>16.5</v>
      </c>
      <c r="M307">
        <v>19.7</v>
      </c>
      <c r="N307" t="s">
        <v>160</v>
      </c>
    </row>
    <row r="308" spans="1:14" x14ac:dyDescent="0.3">
      <c r="A308" t="s">
        <v>24</v>
      </c>
      <c r="B308" t="s">
        <v>16</v>
      </c>
      <c r="C308" t="s">
        <v>14</v>
      </c>
      <c r="D308" t="s">
        <v>22</v>
      </c>
      <c r="E308">
        <v>2</v>
      </c>
      <c r="F308">
        <v>17</v>
      </c>
      <c r="G308" t="s">
        <v>162</v>
      </c>
      <c r="H308" s="1">
        <v>44118</v>
      </c>
      <c r="I308">
        <f t="shared" si="4"/>
        <v>2020</v>
      </c>
      <c r="J308" s="1">
        <v>44130</v>
      </c>
      <c r="K308">
        <v>18.2</v>
      </c>
      <c r="L308">
        <v>16.600000000000001</v>
      </c>
      <c r="M308">
        <v>19.8</v>
      </c>
      <c r="N308" t="s">
        <v>168</v>
      </c>
    </row>
    <row r="309" spans="1:14" x14ac:dyDescent="0.3">
      <c r="A309" t="s">
        <v>24</v>
      </c>
      <c r="B309" t="s">
        <v>16</v>
      </c>
      <c r="C309" t="s">
        <v>14</v>
      </c>
      <c r="D309" t="s">
        <v>22</v>
      </c>
      <c r="E309" t="s">
        <v>170</v>
      </c>
      <c r="F309">
        <v>18</v>
      </c>
      <c r="G309" t="s">
        <v>171</v>
      </c>
      <c r="H309" s="1">
        <v>44132</v>
      </c>
      <c r="I309">
        <f t="shared" si="4"/>
        <v>2020</v>
      </c>
      <c r="J309" s="1">
        <v>44144</v>
      </c>
      <c r="K309">
        <v>21.3</v>
      </c>
      <c r="L309">
        <v>19.5</v>
      </c>
      <c r="M309">
        <v>23.3</v>
      </c>
      <c r="N309" t="s">
        <v>175</v>
      </c>
    </row>
    <row r="310" spans="1:14" x14ac:dyDescent="0.3">
      <c r="A310" t="s">
        <v>24</v>
      </c>
      <c r="B310" t="s">
        <v>16</v>
      </c>
      <c r="C310" t="s">
        <v>14</v>
      </c>
      <c r="D310" t="s">
        <v>22</v>
      </c>
      <c r="E310" t="s">
        <v>170</v>
      </c>
      <c r="F310">
        <v>19</v>
      </c>
      <c r="G310" t="s">
        <v>177</v>
      </c>
      <c r="H310" s="1">
        <v>44146</v>
      </c>
      <c r="I310">
        <f t="shared" si="4"/>
        <v>2020</v>
      </c>
      <c r="J310" s="1">
        <v>44158</v>
      </c>
      <c r="K310">
        <v>24.2</v>
      </c>
      <c r="L310">
        <v>21.9</v>
      </c>
      <c r="M310">
        <v>26.5</v>
      </c>
      <c r="N310" t="s">
        <v>183</v>
      </c>
    </row>
    <row r="311" spans="1:14" x14ac:dyDescent="0.3">
      <c r="A311" t="s">
        <v>24</v>
      </c>
      <c r="B311" t="s">
        <v>16</v>
      </c>
      <c r="C311" t="s">
        <v>14</v>
      </c>
      <c r="D311" t="s">
        <v>22</v>
      </c>
      <c r="E311" t="s">
        <v>170</v>
      </c>
      <c r="F311">
        <v>20</v>
      </c>
      <c r="G311" t="s">
        <v>186</v>
      </c>
      <c r="H311" s="1">
        <v>44160</v>
      </c>
      <c r="I311">
        <f t="shared" si="4"/>
        <v>2020</v>
      </c>
      <c r="J311" s="1">
        <v>44172</v>
      </c>
      <c r="K311">
        <v>21.2</v>
      </c>
      <c r="L311">
        <v>18.7</v>
      </c>
      <c r="M311">
        <v>23.8</v>
      </c>
      <c r="N311" t="s">
        <v>192</v>
      </c>
    </row>
    <row r="312" spans="1:14" x14ac:dyDescent="0.3">
      <c r="A312" t="s">
        <v>24</v>
      </c>
      <c r="B312" t="s">
        <v>16</v>
      </c>
      <c r="C312" t="s">
        <v>14</v>
      </c>
      <c r="D312" t="s">
        <v>22</v>
      </c>
      <c r="E312" t="s">
        <v>170</v>
      </c>
      <c r="F312">
        <v>21</v>
      </c>
      <c r="G312" t="s">
        <v>194</v>
      </c>
      <c r="H312" s="1">
        <v>44174</v>
      </c>
      <c r="I312">
        <f t="shared" si="4"/>
        <v>2020</v>
      </c>
      <c r="J312" s="1">
        <v>44186</v>
      </c>
      <c r="K312">
        <v>21.5</v>
      </c>
      <c r="L312">
        <v>19.899999999999999</v>
      </c>
      <c r="M312">
        <v>23.1</v>
      </c>
      <c r="N312" t="s">
        <v>200</v>
      </c>
    </row>
    <row r="313" spans="1:14" x14ac:dyDescent="0.3">
      <c r="A313" t="s">
        <v>24</v>
      </c>
      <c r="B313" t="s">
        <v>16</v>
      </c>
      <c r="C313" t="s">
        <v>14</v>
      </c>
      <c r="D313" t="s">
        <v>22</v>
      </c>
      <c r="E313" t="s">
        <v>202</v>
      </c>
      <c r="F313">
        <v>22</v>
      </c>
      <c r="G313" t="s">
        <v>203</v>
      </c>
      <c r="H313" s="1">
        <v>44202</v>
      </c>
      <c r="I313">
        <f t="shared" si="4"/>
        <v>2021</v>
      </c>
      <c r="J313" s="1">
        <v>44214</v>
      </c>
      <c r="K313">
        <v>22.3</v>
      </c>
      <c r="L313">
        <v>20.5</v>
      </c>
      <c r="M313">
        <v>24.1</v>
      </c>
      <c r="N313" t="s">
        <v>209</v>
      </c>
    </row>
    <row r="314" spans="1:14" x14ac:dyDescent="0.3">
      <c r="A314" t="s">
        <v>24</v>
      </c>
      <c r="B314" t="s">
        <v>16</v>
      </c>
      <c r="C314" t="s">
        <v>14</v>
      </c>
      <c r="D314" t="s">
        <v>22</v>
      </c>
      <c r="E314" t="s">
        <v>202</v>
      </c>
      <c r="F314">
        <v>23</v>
      </c>
      <c r="G314" t="s">
        <v>211</v>
      </c>
      <c r="H314" s="1">
        <v>44216</v>
      </c>
      <c r="I314">
        <f t="shared" si="4"/>
        <v>2021</v>
      </c>
      <c r="J314" s="1">
        <v>44228</v>
      </c>
      <c r="K314">
        <v>22.5</v>
      </c>
      <c r="L314">
        <v>20.9</v>
      </c>
      <c r="M314">
        <v>24.1</v>
      </c>
      <c r="N314" t="s">
        <v>217</v>
      </c>
    </row>
    <row r="315" spans="1:14" x14ac:dyDescent="0.3">
      <c r="A315" t="s">
        <v>24</v>
      </c>
      <c r="B315" t="s">
        <v>16</v>
      </c>
      <c r="C315" t="s">
        <v>14</v>
      </c>
      <c r="D315" t="s">
        <v>22</v>
      </c>
      <c r="E315" t="s">
        <v>202</v>
      </c>
      <c r="F315">
        <v>24</v>
      </c>
      <c r="G315" t="s">
        <v>219</v>
      </c>
      <c r="H315" s="1">
        <v>44230</v>
      </c>
      <c r="I315">
        <f t="shared" si="4"/>
        <v>2021</v>
      </c>
      <c r="J315" s="1">
        <v>44242</v>
      </c>
      <c r="K315">
        <v>19.3</v>
      </c>
      <c r="L315">
        <v>17.8</v>
      </c>
      <c r="M315">
        <v>20.9</v>
      </c>
      <c r="N315" t="s">
        <v>225</v>
      </c>
    </row>
    <row r="316" spans="1:14" x14ac:dyDescent="0.3">
      <c r="A316" t="s">
        <v>24</v>
      </c>
      <c r="B316" t="s">
        <v>16</v>
      </c>
      <c r="C316" t="s">
        <v>14</v>
      </c>
      <c r="D316" t="s">
        <v>22</v>
      </c>
      <c r="E316" t="s">
        <v>202</v>
      </c>
      <c r="F316">
        <v>25</v>
      </c>
      <c r="G316" t="s">
        <v>227</v>
      </c>
      <c r="H316" s="1">
        <v>44244</v>
      </c>
      <c r="I316">
        <f t="shared" si="4"/>
        <v>2021</v>
      </c>
      <c r="J316" s="1">
        <v>44256</v>
      </c>
      <c r="K316">
        <v>19.600000000000001</v>
      </c>
      <c r="L316">
        <v>18.100000000000001</v>
      </c>
      <c r="M316">
        <v>21.2</v>
      </c>
      <c r="N316" t="s">
        <v>78</v>
      </c>
    </row>
    <row r="317" spans="1:14" x14ac:dyDescent="0.3">
      <c r="A317" t="s">
        <v>24</v>
      </c>
      <c r="B317" t="s">
        <v>16</v>
      </c>
      <c r="C317" t="s">
        <v>14</v>
      </c>
      <c r="D317" t="s">
        <v>22</v>
      </c>
      <c r="E317" t="s">
        <v>202</v>
      </c>
      <c r="F317">
        <v>26</v>
      </c>
      <c r="G317" t="s">
        <v>234</v>
      </c>
      <c r="H317" s="1">
        <v>44258</v>
      </c>
      <c r="I317">
        <f t="shared" si="4"/>
        <v>2021</v>
      </c>
      <c r="J317" s="1">
        <v>44270</v>
      </c>
      <c r="K317">
        <v>17.2</v>
      </c>
      <c r="L317">
        <v>15.4</v>
      </c>
      <c r="M317">
        <v>19</v>
      </c>
      <c r="N317" t="s">
        <v>239</v>
      </c>
    </row>
    <row r="318" spans="1:14" x14ac:dyDescent="0.3">
      <c r="A318" t="s">
        <v>24</v>
      </c>
      <c r="B318" t="s">
        <v>16</v>
      </c>
      <c r="C318" t="s">
        <v>14</v>
      </c>
      <c r="D318" t="s">
        <v>22</v>
      </c>
      <c r="E318" t="s">
        <v>202</v>
      </c>
      <c r="F318">
        <v>27</v>
      </c>
      <c r="G318" t="s">
        <v>243</v>
      </c>
      <c r="H318" s="1">
        <v>44272</v>
      </c>
      <c r="I318">
        <f t="shared" si="4"/>
        <v>2021</v>
      </c>
      <c r="J318" s="1">
        <v>44284</v>
      </c>
      <c r="K318">
        <v>16.3</v>
      </c>
      <c r="L318">
        <v>14.8</v>
      </c>
      <c r="M318">
        <v>17.899999999999999</v>
      </c>
      <c r="N318" t="s">
        <v>248</v>
      </c>
    </row>
    <row r="319" spans="1:14" x14ac:dyDescent="0.3">
      <c r="A319" t="s">
        <v>24</v>
      </c>
      <c r="B319" t="s">
        <v>16</v>
      </c>
      <c r="C319" t="s">
        <v>14</v>
      </c>
      <c r="D319" t="s">
        <v>22</v>
      </c>
      <c r="E319">
        <v>3.1</v>
      </c>
      <c r="F319">
        <v>28</v>
      </c>
      <c r="G319" t="s">
        <v>250</v>
      </c>
      <c r="H319" s="1">
        <v>44300</v>
      </c>
      <c r="I319">
        <f t="shared" si="4"/>
        <v>2021</v>
      </c>
      <c r="J319" s="1">
        <v>44312</v>
      </c>
      <c r="K319">
        <v>14.3</v>
      </c>
      <c r="L319">
        <v>12.7</v>
      </c>
      <c r="M319">
        <v>16.2</v>
      </c>
      <c r="N319" t="s">
        <v>256</v>
      </c>
    </row>
    <row r="320" spans="1:14" x14ac:dyDescent="0.3">
      <c r="A320" t="s">
        <v>24</v>
      </c>
      <c r="B320" t="s">
        <v>16</v>
      </c>
      <c r="C320" t="s">
        <v>14</v>
      </c>
      <c r="D320" t="s">
        <v>22</v>
      </c>
      <c r="E320">
        <v>3.1</v>
      </c>
      <c r="F320">
        <v>29</v>
      </c>
      <c r="G320" t="s">
        <v>258</v>
      </c>
      <c r="H320" s="1">
        <v>44314</v>
      </c>
      <c r="I320">
        <f t="shared" si="4"/>
        <v>2021</v>
      </c>
      <c r="J320" s="1">
        <v>44326</v>
      </c>
      <c r="K320">
        <v>13</v>
      </c>
      <c r="L320">
        <v>11.3</v>
      </c>
      <c r="M320">
        <v>14.8</v>
      </c>
      <c r="N320" t="s">
        <v>263</v>
      </c>
    </row>
    <row r="321" spans="1:14" x14ac:dyDescent="0.3">
      <c r="A321" t="s">
        <v>24</v>
      </c>
      <c r="B321" t="s">
        <v>16</v>
      </c>
      <c r="C321" t="s">
        <v>14</v>
      </c>
      <c r="D321" t="s">
        <v>22</v>
      </c>
      <c r="E321">
        <v>3.1</v>
      </c>
      <c r="F321">
        <v>30</v>
      </c>
      <c r="G321" t="s">
        <v>266</v>
      </c>
      <c r="H321" s="1">
        <v>44328</v>
      </c>
      <c r="I321">
        <f t="shared" si="4"/>
        <v>2021</v>
      </c>
      <c r="J321" s="1">
        <v>44340</v>
      </c>
      <c r="K321">
        <v>12.1</v>
      </c>
      <c r="L321">
        <v>10.7</v>
      </c>
      <c r="M321">
        <v>13.6</v>
      </c>
      <c r="N321" t="s">
        <v>271</v>
      </c>
    </row>
    <row r="322" spans="1:14" x14ac:dyDescent="0.3">
      <c r="A322" t="s">
        <v>24</v>
      </c>
      <c r="B322" t="s">
        <v>16</v>
      </c>
      <c r="C322" t="s">
        <v>14</v>
      </c>
      <c r="D322" t="s">
        <v>22</v>
      </c>
      <c r="E322">
        <v>3.1</v>
      </c>
      <c r="F322">
        <v>31</v>
      </c>
      <c r="G322" t="s">
        <v>274</v>
      </c>
      <c r="H322" s="1">
        <v>44342</v>
      </c>
      <c r="I322">
        <f t="shared" ref="I322:I385" si="5">YEAR(H322)</f>
        <v>2021</v>
      </c>
      <c r="J322" s="1">
        <v>44354</v>
      </c>
      <c r="K322">
        <v>12.8</v>
      </c>
      <c r="L322">
        <v>11.2</v>
      </c>
      <c r="M322">
        <v>14.4</v>
      </c>
      <c r="N322" t="s">
        <v>280</v>
      </c>
    </row>
    <row r="323" spans="1:14" x14ac:dyDescent="0.3">
      <c r="A323" t="s">
        <v>24</v>
      </c>
      <c r="B323" t="s">
        <v>16</v>
      </c>
      <c r="C323" t="s">
        <v>14</v>
      </c>
      <c r="D323" t="s">
        <v>22</v>
      </c>
      <c r="E323">
        <v>3.1</v>
      </c>
      <c r="F323">
        <v>32</v>
      </c>
      <c r="G323" t="s">
        <v>282</v>
      </c>
      <c r="H323" s="1">
        <v>44356</v>
      </c>
      <c r="I323">
        <f t="shared" si="5"/>
        <v>2021</v>
      </c>
      <c r="J323" s="1">
        <v>44368</v>
      </c>
      <c r="K323">
        <v>13.1</v>
      </c>
      <c r="L323">
        <v>11.6</v>
      </c>
      <c r="M323">
        <v>14.8</v>
      </c>
      <c r="N323" t="s">
        <v>288</v>
      </c>
    </row>
    <row r="324" spans="1:14" x14ac:dyDescent="0.3">
      <c r="A324" t="s">
        <v>24</v>
      </c>
      <c r="B324" t="s">
        <v>16</v>
      </c>
      <c r="C324" t="s">
        <v>14</v>
      </c>
      <c r="D324" t="s">
        <v>22</v>
      </c>
      <c r="E324">
        <v>3.1</v>
      </c>
      <c r="F324">
        <v>33</v>
      </c>
      <c r="G324" t="s">
        <v>290</v>
      </c>
      <c r="H324" s="1">
        <v>44370</v>
      </c>
      <c r="I324">
        <f t="shared" si="5"/>
        <v>2021</v>
      </c>
      <c r="J324" s="1">
        <v>44382</v>
      </c>
      <c r="K324">
        <v>11.4</v>
      </c>
      <c r="L324">
        <v>10</v>
      </c>
      <c r="M324">
        <v>12.9</v>
      </c>
      <c r="N324" t="s">
        <v>294</v>
      </c>
    </row>
    <row r="325" spans="1:14" x14ac:dyDescent="0.3">
      <c r="A325" t="s">
        <v>24</v>
      </c>
      <c r="B325" t="s">
        <v>16</v>
      </c>
      <c r="C325" t="s">
        <v>14</v>
      </c>
      <c r="D325" t="s">
        <v>22</v>
      </c>
      <c r="E325">
        <v>3.2</v>
      </c>
      <c r="F325">
        <v>34</v>
      </c>
      <c r="G325" t="s">
        <v>296</v>
      </c>
      <c r="H325" s="1">
        <v>44398</v>
      </c>
      <c r="I325">
        <f t="shared" si="5"/>
        <v>2021</v>
      </c>
      <c r="J325" s="1">
        <v>44410</v>
      </c>
      <c r="K325">
        <v>11.5</v>
      </c>
      <c r="L325">
        <v>10.1</v>
      </c>
      <c r="M325">
        <v>13.1</v>
      </c>
      <c r="N325" t="s">
        <v>302</v>
      </c>
    </row>
    <row r="326" spans="1:14" x14ac:dyDescent="0.3">
      <c r="A326" t="s">
        <v>24</v>
      </c>
      <c r="B326" t="s">
        <v>16</v>
      </c>
      <c r="C326" t="s">
        <v>14</v>
      </c>
      <c r="D326" t="s">
        <v>22</v>
      </c>
      <c r="E326">
        <v>3.2</v>
      </c>
      <c r="F326">
        <v>35</v>
      </c>
      <c r="G326" t="s">
        <v>304</v>
      </c>
      <c r="H326" s="1">
        <v>44412</v>
      </c>
      <c r="I326">
        <f t="shared" si="5"/>
        <v>2021</v>
      </c>
      <c r="J326" s="1">
        <v>44424</v>
      </c>
      <c r="K326">
        <v>12.1</v>
      </c>
      <c r="L326">
        <v>10.7</v>
      </c>
      <c r="M326">
        <v>13.7</v>
      </c>
      <c r="N326" t="s">
        <v>310</v>
      </c>
    </row>
    <row r="327" spans="1:14" x14ac:dyDescent="0.3">
      <c r="A327" t="s">
        <v>24</v>
      </c>
      <c r="B327" t="s">
        <v>16</v>
      </c>
      <c r="C327" t="s">
        <v>14</v>
      </c>
      <c r="D327" t="s">
        <v>22</v>
      </c>
      <c r="E327">
        <v>3.2</v>
      </c>
      <c r="F327">
        <v>36</v>
      </c>
      <c r="G327" t="s">
        <v>312</v>
      </c>
      <c r="H327" s="1">
        <v>44426</v>
      </c>
      <c r="I327">
        <f t="shared" si="5"/>
        <v>2021</v>
      </c>
      <c r="J327" s="1">
        <v>44438</v>
      </c>
      <c r="K327">
        <v>13.5</v>
      </c>
      <c r="L327">
        <v>11.9</v>
      </c>
      <c r="M327">
        <v>15.3</v>
      </c>
      <c r="N327" t="s">
        <v>317</v>
      </c>
    </row>
    <row r="328" spans="1:14" x14ac:dyDescent="0.3">
      <c r="A328" t="s">
        <v>24</v>
      </c>
      <c r="B328" t="s">
        <v>16</v>
      </c>
      <c r="C328" t="s">
        <v>14</v>
      </c>
      <c r="D328" t="s">
        <v>22</v>
      </c>
      <c r="E328">
        <v>3.2</v>
      </c>
      <c r="F328">
        <v>37</v>
      </c>
      <c r="G328" t="s">
        <v>319</v>
      </c>
      <c r="H328" s="1">
        <v>44440</v>
      </c>
      <c r="I328">
        <f t="shared" si="5"/>
        <v>2021</v>
      </c>
      <c r="J328" s="1">
        <v>44452</v>
      </c>
      <c r="K328">
        <v>12.5</v>
      </c>
      <c r="L328">
        <v>11</v>
      </c>
      <c r="M328">
        <v>14.2</v>
      </c>
      <c r="N328" t="s">
        <v>325</v>
      </c>
    </row>
    <row r="329" spans="1:14" x14ac:dyDescent="0.3">
      <c r="A329" t="s">
        <v>24</v>
      </c>
      <c r="B329" t="s">
        <v>16</v>
      </c>
      <c r="C329" t="s">
        <v>14</v>
      </c>
      <c r="D329" t="s">
        <v>22</v>
      </c>
      <c r="E329">
        <v>3.2</v>
      </c>
      <c r="F329">
        <v>38</v>
      </c>
      <c r="G329" t="s">
        <v>327</v>
      </c>
      <c r="H329" s="1">
        <v>44454</v>
      </c>
      <c r="I329">
        <f t="shared" si="5"/>
        <v>2021</v>
      </c>
      <c r="J329" s="1">
        <v>44466</v>
      </c>
      <c r="K329">
        <v>12.3</v>
      </c>
      <c r="L329">
        <v>10.6</v>
      </c>
      <c r="M329">
        <v>14.2</v>
      </c>
      <c r="N329" t="s">
        <v>333</v>
      </c>
    </row>
    <row r="330" spans="1:14" x14ac:dyDescent="0.3">
      <c r="A330" t="s">
        <v>24</v>
      </c>
      <c r="B330" t="s">
        <v>16</v>
      </c>
      <c r="C330" t="s">
        <v>14</v>
      </c>
      <c r="D330" t="s">
        <v>22</v>
      </c>
      <c r="E330">
        <v>3.2</v>
      </c>
      <c r="F330">
        <v>39</v>
      </c>
      <c r="G330" t="s">
        <v>336</v>
      </c>
      <c r="H330" s="1">
        <v>44468</v>
      </c>
      <c r="I330">
        <f t="shared" si="5"/>
        <v>2021</v>
      </c>
      <c r="J330" s="1">
        <v>44480</v>
      </c>
      <c r="K330">
        <v>12.2</v>
      </c>
      <c r="L330">
        <v>10.5</v>
      </c>
      <c r="M330">
        <v>14.1</v>
      </c>
      <c r="N330" t="s">
        <v>342</v>
      </c>
    </row>
    <row r="331" spans="1:14" x14ac:dyDescent="0.3">
      <c r="A331" t="s">
        <v>24</v>
      </c>
      <c r="B331" t="s">
        <v>16</v>
      </c>
      <c r="C331" t="s">
        <v>14</v>
      </c>
      <c r="D331" t="s">
        <v>22</v>
      </c>
      <c r="E331">
        <v>3.3</v>
      </c>
      <c r="F331">
        <v>40</v>
      </c>
      <c r="G331" t="s">
        <v>344</v>
      </c>
      <c r="H331" s="1">
        <v>44531</v>
      </c>
      <c r="I331">
        <f t="shared" si="5"/>
        <v>2021</v>
      </c>
      <c r="J331" s="1">
        <v>44543</v>
      </c>
      <c r="K331">
        <v>11.4</v>
      </c>
      <c r="L331">
        <v>9.8000000000000007</v>
      </c>
      <c r="M331">
        <v>13.1</v>
      </c>
      <c r="N331" t="s">
        <v>349</v>
      </c>
    </row>
    <row r="332" spans="1:14" x14ac:dyDescent="0.3">
      <c r="A332" t="s">
        <v>24</v>
      </c>
      <c r="B332" t="s">
        <v>16</v>
      </c>
      <c r="C332" t="s">
        <v>14</v>
      </c>
      <c r="D332" t="s">
        <v>22</v>
      </c>
      <c r="E332">
        <v>3.3</v>
      </c>
      <c r="F332">
        <v>41</v>
      </c>
      <c r="G332" t="s">
        <v>352</v>
      </c>
      <c r="H332" s="1">
        <v>44559</v>
      </c>
      <c r="I332">
        <f t="shared" si="5"/>
        <v>2021</v>
      </c>
      <c r="J332" s="1">
        <v>44571</v>
      </c>
      <c r="K332">
        <v>12.1</v>
      </c>
      <c r="L332">
        <v>10.7</v>
      </c>
      <c r="M332">
        <v>13.6</v>
      </c>
      <c r="N332" t="s">
        <v>271</v>
      </c>
    </row>
    <row r="333" spans="1:14" x14ac:dyDescent="0.3">
      <c r="A333" t="s">
        <v>24</v>
      </c>
      <c r="B333" t="s">
        <v>16</v>
      </c>
      <c r="C333" t="s">
        <v>14</v>
      </c>
      <c r="D333" t="s">
        <v>22</v>
      </c>
      <c r="E333">
        <v>3.3</v>
      </c>
      <c r="F333">
        <v>42</v>
      </c>
      <c r="G333" t="s">
        <v>358</v>
      </c>
      <c r="H333" s="1">
        <v>44587</v>
      </c>
      <c r="I333">
        <f t="shared" si="5"/>
        <v>2022</v>
      </c>
      <c r="J333" s="1">
        <v>44599</v>
      </c>
      <c r="K333">
        <v>11.6</v>
      </c>
      <c r="L333">
        <v>10.6</v>
      </c>
      <c r="M333">
        <v>12.7</v>
      </c>
      <c r="N333" t="s">
        <v>364</v>
      </c>
    </row>
    <row r="334" spans="1:14" x14ac:dyDescent="0.3">
      <c r="A334" t="s">
        <v>24</v>
      </c>
      <c r="B334" t="s">
        <v>16</v>
      </c>
      <c r="C334" t="s">
        <v>14</v>
      </c>
      <c r="D334" t="s">
        <v>22</v>
      </c>
      <c r="E334">
        <v>3.4</v>
      </c>
      <c r="F334">
        <v>43</v>
      </c>
      <c r="G334" t="s">
        <v>366</v>
      </c>
      <c r="H334" s="1">
        <v>44622</v>
      </c>
      <c r="I334">
        <f t="shared" si="5"/>
        <v>2022</v>
      </c>
      <c r="J334" s="1">
        <v>44634</v>
      </c>
      <c r="K334">
        <v>12.7</v>
      </c>
      <c r="L334">
        <v>11.5</v>
      </c>
      <c r="M334">
        <v>14</v>
      </c>
      <c r="N334" t="s">
        <v>370</v>
      </c>
    </row>
    <row r="335" spans="1:14" x14ac:dyDescent="0.3">
      <c r="A335" t="s">
        <v>24</v>
      </c>
      <c r="B335" t="s">
        <v>16</v>
      </c>
      <c r="C335" t="s">
        <v>14</v>
      </c>
      <c r="D335" t="s">
        <v>22</v>
      </c>
      <c r="E335">
        <v>3.4</v>
      </c>
      <c r="F335">
        <v>44</v>
      </c>
      <c r="G335" t="s">
        <v>372</v>
      </c>
      <c r="H335" s="1">
        <v>44650</v>
      </c>
      <c r="I335">
        <f t="shared" si="5"/>
        <v>2022</v>
      </c>
      <c r="J335" s="1">
        <v>44662</v>
      </c>
      <c r="K335">
        <v>13</v>
      </c>
      <c r="L335">
        <v>11.4</v>
      </c>
      <c r="M335">
        <v>14.7</v>
      </c>
      <c r="N335" t="s">
        <v>377</v>
      </c>
    </row>
    <row r="336" spans="1:14" x14ac:dyDescent="0.3">
      <c r="A336" t="s">
        <v>24</v>
      </c>
      <c r="B336" t="s">
        <v>16</v>
      </c>
      <c r="C336" t="s">
        <v>14</v>
      </c>
      <c r="D336" t="s">
        <v>22</v>
      </c>
      <c r="E336">
        <v>3.4</v>
      </c>
      <c r="F336">
        <v>45</v>
      </c>
      <c r="G336" t="s">
        <v>380</v>
      </c>
      <c r="H336" s="1">
        <v>44678</v>
      </c>
      <c r="I336">
        <f t="shared" si="5"/>
        <v>2022</v>
      </c>
      <c r="J336" s="1">
        <v>44690</v>
      </c>
      <c r="K336">
        <v>12.5</v>
      </c>
      <c r="L336">
        <v>10.6</v>
      </c>
      <c r="M336">
        <v>14.6</v>
      </c>
      <c r="N336" t="s">
        <v>386</v>
      </c>
    </row>
    <row r="337" spans="1:14" x14ac:dyDescent="0.3">
      <c r="A337" t="s">
        <v>24</v>
      </c>
      <c r="B337" t="s">
        <v>16</v>
      </c>
      <c r="C337" t="s">
        <v>14</v>
      </c>
      <c r="D337" t="s">
        <v>22</v>
      </c>
      <c r="E337">
        <v>3.5</v>
      </c>
      <c r="F337">
        <v>46</v>
      </c>
      <c r="G337" t="s">
        <v>388</v>
      </c>
      <c r="H337" s="1">
        <v>44713</v>
      </c>
      <c r="I337">
        <f t="shared" si="5"/>
        <v>2022</v>
      </c>
      <c r="J337" s="1">
        <v>44725</v>
      </c>
      <c r="K337">
        <v>12.8</v>
      </c>
      <c r="L337">
        <v>11.4</v>
      </c>
      <c r="M337">
        <v>14.3</v>
      </c>
      <c r="N337" t="s">
        <v>394</v>
      </c>
    </row>
    <row r="338" spans="1:14" x14ac:dyDescent="0.3">
      <c r="A338" t="s">
        <v>24</v>
      </c>
      <c r="B338" t="s">
        <v>16</v>
      </c>
      <c r="C338" t="s">
        <v>14</v>
      </c>
      <c r="D338" t="s">
        <v>22</v>
      </c>
      <c r="E338">
        <v>3.5</v>
      </c>
      <c r="F338">
        <v>47</v>
      </c>
      <c r="G338" t="s">
        <v>396</v>
      </c>
      <c r="H338" s="1">
        <v>44741</v>
      </c>
      <c r="I338">
        <f t="shared" si="5"/>
        <v>2022</v>
      </c>
      <c r="J338" s="1">
        <v>44753</v>
      </c>
      <c r="K338">
        <v>14.2</v>
      </c>
      <c r="L338">
        <v>12.3</v>
      </c>
      <c r="M338">
        <v>16.2</v>
      </c>
      <c r="N338" t="s">
        <v>401</v>
      </c>
    </row>
    <row r="339" spans="1:14" x14ac:dyDescent="0.3">
      <c r="A339" t="s">
        <v>24</v>
      </c>
      <c r="B339" t="s">
        <v>16</v>
      </c>
      <c r="C339" t="s">
        <v>14</v>
      </c>
      <c r="D339" t="s">
        <v>22</v>
      </c>
      <c r="E339">
        <v>3.5</v>
      </c>
      <c r="F339">
        <v>48</v>
      </c>
      <c r="G339" t="s">
        <v>403</v>
      </c>
      <c r="H339" s="1">
        <v>44769</v>
      </c>
      <c r="I339">
        <f t="shared" si="5"/>
        <v>2022</v>
      </c>
      <c r="J339" s="1">
        <v>44781</v>
      </c>
      <c r="K339">
        <v>14.5</v>
      </c>
      <c r="L339">
        <v>12.5</v>
      </c>
      <c r="M339">
        <v>16.8</v>
      </c>
      <c r="N339" t="s">
        <v>408</v>
      </c>
    </row>
    <row r="340" spans="1:14" x14ac:dyDescent="0.3">
      <c r="A340" t="s">
        <v>24</v>
      </c>
      <c r="B340" t="s">
        <v>16</v>
      </c>
      <c r="C340" t="s">
        <v>14</v>
      </c>
      <c r="D340" t="s">
        <v>22</v>
      </c>
      <c r="E340">
        <v>3.6</v>
      </c>
      <c r="F340">
        <v>49</v>
      </c>
      <c r="G340" t="s">
        <v>410</v>
      </c>
      <c r="H340" s="1">
        <v>44818</v>
      </c>
      <c r="I340">
        <f t="shared" si="5"/>
        <v>2022</v>
      </c>
      <c r="J340" s="1">
        <v>44830</v>
      </c>
      <c r="K340">
        <v>15.4</v>
      </c>
      <c r="L340">
        <v>13.6</v>
      </c>
      <c r="M340">
        <v>17.5</v>
      </c>
      <c r="N340" t="s">
        <v>73</v>
      </c>
    </row>
    <row r="341" spans="1:14" x14ac:dyDescent="0.3">
      <c r="A341" t="s">
        <v>24</v>
      </c>
      <c r="B341" t="s">
        <v>16</v>
      </c>
      <c r="C341" t="s">
        <v>14</v>
      </c>
      <c r="D341" t="s">
        <v>22</v>
      </c>
      <c r="E341">
        <v>3.6</v>
      </c>
      <c r="F341">
        <v>50</v>
      </c>
      <c r="G341" t="s">
        <v>417</v>
      </c>
      <c r="H341" s="1">
        <v>44839</v>
      </c>
      <c r="I341">
        <f t="shared" si="5"/>
        <v>2022</v>
      </c>
      <c r="J341" s="1">
        <v>44851</v>
      </c>
      <c r="K341">
        <v>17.100000000000001</v>
      </c>
      <c r="L341">
        <v>15</v>
      </c>
      <c r="M341">
        <v>19.3</v>
      </c>
      <c r="N341" t="s">
        <v>422</v>
      </c>
    </row>
    <row r="342" spans="1:14" x14ac:dyDescent="0.3">
      <c r="A342" t="s">
        <v>24</v>
      </c>
      <c r="B342" t="s">
        <v>16</v>
      </c>
      <c r="C342" t="s">
        <v>14</v>
      </c>
      <c r="D342" t="s">
        <v>22</v>
      </c>
      <c r="E342">
        <v>3.6</v>
      </c>
      <c r="F342">
        <v>51</v>
      </c>
      <c r="G342" t="s">
        <v>423</v>
      </c>
      <c r="H342" s="1">
        <v>44867</v>
      </c>
      <c r="I342">
        <f t="shared" si="5"/>
        <v>2022</v>
      </c>
      <c r="J342" s="1">
        <v>44879</v>
      </c>
      <c r="K342">
        <v>16.100000000000001</v>
      </c>
      <c r="L342">
        <v>14.3</v>
      </c>
      <c r="M342">
        <v>18</v>
      </c>
      <c r="N342" t="s">
        <v>428</v>
      </c>
    </row>
    <row r="343" spans="1:14" x14ac:dyDescent="0.3">
      <c r="A343" t="s">
        <v>24</v>
      </c>
      <c r="B343" t="s">
        <v>16</v>
      </c>
      <c r="C343" t="s">
        <v>14</v>
      </c>
      <c r="D343" t="s">
        <v>22</v>
      </c>
      <c r="E343">
        <v>3.7</v>
      </c>
      <c r="F343">
        <v>52</v>
      </c>
      <c r="G343" t="s">
        <v>430</v>
      </c>
      <c r="H343" s="1">
        <v>44904</v>
      </c>
      <c r="I343">
        <f t="shared" si="5"/>
        <v>2022</v>
      </c>
      <c r="J343" s="1">
        <v>44914</v>
      </c>
      <c r="K343">
        <v>16.600000000000001</v>
      </c>
      <c r="L343">
        <v>14.9</v>
      </c>
      <c r="M343">
        <v>18.5</v>
      </c>
      <c r="N343" t="s">
        <v>435</v>
      </c>
    </row>
    <row r="344" spans="1:14" x14ac:dyDescent="0.3">
      <c r="A344" t="s">
        <v>24</v>
      </c>
      <c r="B344" t="s">
        <v>16</v>
      </c>
      <c r="C344" t="s">
        <v>14</v>
      </c>
      <c r="D344" t="s">
        <v>22</v>
      </c>
      <c r="E344">
        <v>3.7</v>
      </c>
      <c r="F344">
        <v>53</v>
      </c>
      <c r="G344" t="s">
        <v>437</v>
      </c>
      <c r="H344" s="1">
        <v>44930</v>
      </c>
      <c r="I344">
        <f t="shared" si="5"/>
        <v>2023</v>
      </c>
      <c r="J344" s="1">
        <v>44942</v>
      </c>
      <c r="K344">
        <v>15.4</v>
      </c>
      <c r="L344">
        <v>14</v>
      </c>
      <c r="M344">
        <v>17</v>
      </c>
      <c r="N344" t="s">
        <v>442</v>
      </c>
    </row>
    <row r="345" spans="1:14" x14ac:dyDescent="0.3">
      <c r="A345" t="s">
        <v>24</v>
      </c>
      <c r="B345" t="s">
        <v>16</v>
      </c>
      <c r="C345" t="s">
        <v>14</v>
      </c>
      <c r="D345" t="s">
        <v>22</v>
      </c>
      <c r="E345">
        <v>3.7</v>
      </c>
      <c r="F345">
        <v>54</v>
      </c>
      <c r="G345" t="s">
        <v>444</v>
      </c>
      <c r="H345" s="1">
        <v>44958</v>
      </c>
      <c r="I345">
        <f t="shared" si="5"/>
        <v>2023</v>
      </c>
      <c r="J345" s="1">
        <v>44970</v>
      </c>
      <c r="K345">
        <v>15.4</v>
      </c>
      <c r="L345">
        <v>14</v>
      </c>
      <c r="M345">
        <v>16.8</v>
      </c>
      <c r="N345" t="s">
        <v>449</v>
      </c>
    </row>
    <row r="346" spans="1:14" x14ac:dyDescent="0.3">
      <c r="A346" t="s">
        <v>24</v>
      </c>
      <c r="B346" t="s">
        <v>16</v>
      </c>
      <c r="C346" t="s">
        <v>14</v>
      </c>
      <c r="D346" t="s">
        <v>22</v>
      </c>
      <c r="E346">
        <v>3.8</v>
      </c>
      <c r="F346">
        <v>55</v>
      </c>
      <c r="G346" t="s">
        <v>451</v>
      </c>
      <c r="H346" s="1">
        <v>44986</v>
      </c>
      <c r="I346">
        <f t="shared" si="5"/>
        <v>2023</v>
      </c>
      <c r="J346" s="1">
        <v>44998</v>
      </c>
      <c r="K346">
        <v>14.9</v>
      </c>
      <c r="L346">
        <v>13.2</v>
      </c>
      <c r="M346">
        <v>16.600000000000001</v>
      </c>
      <c r="N346" t="s">
        <v>456</v>
      </c>
    </row>
    <row r="347" spans="1:14" x14ac:dyDescent="0.3">
      <c r="A347" t="s">
        <v>24</v>
      </c>
      <c r="B347" t="s">
        <v>16</v>
      </c>
      <c r="C347" t="s">
        <v>14</v>
      </c>
      <c r="D347" t="s">
        <v>22</v>
      </c>
      <c r="E347">
        <v>3.8</v>
      </c>
      <c r="F347">
        <v>56</v>
      </c>
      <c r="G347" t="s">
        <v>458</v>
      </c>
      <c r="H347" s="1">
        <v>45014</v>
      </c>
      <c r="I347">
        <f t="shared" si="5"/>
        <v>2023</v>
      </c>
      <c r="J347" s="1">
        <v>45026</v>
      </c>
      <c r="K347">
        <v>16.399999999999999</v>
      </c>
      <c r="L347">
        <v>14.7</v>
      </c>
      <c r="M347">
        <v>18.100000000000001</v>
      </c>
      <c r="N347" t="s">
        <v>463</v>
      </c>
    </row>
    <row r="348" spans="1:14" x14ac:dyDescent="0.3">
      <c r="A348" t="s">
        <v>24</v>
      </c>
      <c r="B348" t="s">
        <v>16</v>
      </c>
      <c r="C348" t="s">
        <v>14</v>
      </c>
      <c r="D348" t="s">
        <v>22</v>
      </c>
      <c r="E348">
        <v>3.8</v>
      </c>
      <c r="F348">
        <v>57</v>
      </c>
      <c r="G348" t="s">
        <v>465</v>
      </c>
      <c r="H348" s="1">
        <v>45042</v>
      </c>
      <c r="I348">
        <f t="shared" si="5"/>
        <v>2023</v>
      </c>
      <c r="J348" s="1">
        <v>45054</v>
      </c>
      <c r="K348">
        <v>16.399999999999999</v>
      </c>
      <c r="L348">
        <v>15.1</v>
      </c>
      <c r="M348">
        <v>17.8</v>
      </c>
      <c r="N348" t="s">
        <v>471</v>
      </c>
    </row>
    <row r="349" spans="1:14" x14ac:dyDescent="0.3">
      <c r="A349" t="s">
        <v>24</v>
      </c>
      <c r="B349" t="s">
        <v>16</v>
      </c>
      <c r="C349" t="s">
        <v>14</v>
      </c>
      <c r="D349" t="s">
        <v>22</v>
      </c>
      <c r="E349">
        <v>3.9</v>
      </c>
      <c r="F349">
        <v>58</v>
      </c>
      <c r="G349" t="s">
        <v>473</v>
      </c>
      <c r="H349" s="1">
        <v>45084</v>
      </c>
      <c r="I349">
        <f t="shared" si="5"/>
        <v>2023</v>
      </c>
      <c r="J349" s="1">
        <v>45096</v>
      </c>
      <c r="K349">
        <v>16.7</v>
      </c>
      <c r="L349">
        <v>15</v>
      </c>
      <c r="M349">
        <v>18.600000000000001</v>
      </c>
      <c r="N349" t="s">
        <v>477</v>
      </c>
    </row>
    <row r="350" spans="1:14" x14ac:dyDescent="0.3">
      <c r="A350" t="s">
        <v>24</v>
      </c>
      <c r="B350" t="s">
        <v>16</v>
      </c>
      <c r="C350" t="s">
        <v>14</v>
      </c>
      <c r="D350" t="s">
        <v>23</v>
      </c>
      <c r="E350">
        <v>1</v>
      </c>
      <c r="F350">
        <v>1</v>
      </c>
      <c r="G350" t="s">
        <v>15</v>
      </c>
      <c r="H350" s="1">
        <v>43944</v>
      </c>
      <c r="I350">
        <f t="shared" si="5"/>
        <v>2020</v>
      </c>
      <c r="J350" s="1">
        <v>43956</v>
      </c>
      <c r="K350">
        <v>14.6</v>
      </c>
      <c r="L350">
        <v>11.5</v>
      </c>
      <c r="M350">
        <v>18.2</v>
      </c>
      <c r="N350" t="s">
        <v>31</v>
      </c>
    </row>
    <row r="351" spans="1:14" x14ac:dyDescent="0.3">
      <c r="A351" t="s">
        <v>24</v>
      </c>
      <c r="B351" t="s">
        <v>16</v>
      </c>
      <c r="C351" t="s">
        <v>14</v>
      </c>
      <c r="D351" t="s">
        <v>23</v>
      </c>
      <c r="E351">
        <v>1</v>
      </c>
      <c r="F351">
        <v>2</v>
      </c>
      <c r="G351" t="s">
        <v>33</v>
      </c>
      <c r="H351" s="1">
        <v>43958</v>
      </c>
      <c r="I351">
        <f t="shared" si="5"/>
        <v>2020</v>
      </c>
      <c r="J351" s="1">
        <v>43963</v>
      </c>
      <c r="K351">
        <v>11</v>
      </c>
      <c r="L351">
        <v>8.1999999999999993</v>
      </c>
      <c r="M351">
        <v>14.3</v>
      </c>
      <c r="N351" t="s">
        <v>39</v>
      </c>
    </row>
    <row r="352" spans="1:14" x14ac:dyDescent="0.3">
      <c r="A352" t="s">
        <v>24</v>
      </c>
      <c r="B352" t="s">
        <v>16</v>
      </c>
      <c r="C352" t="s">
        <v>14</v>
      </c>
      <c r="D352" t="s">
        <v>23</v>
      </c>
      <c r="E352">
        <v>1</v>
      </c>
      <c r="F352">
        <v>3</v>
      </c>
      <c r="G352" t="s">
        <v>40</v>
      </c>
      <c r="H352" s="1">
        <v>43965</v>
      </c>
      <c r="I352">
        <f t="shared" si="5"/>
        <v>2020</v>
      </c>
      <c r="J352" s="1">
        <v>43970</v>
      </c>
      <c r="K352">
        <v>11.8</v>
      </c>
      <c r="L352">
        <v>8.8000000000000007</v>
      </c>
      <c r="M352">
        <v>15.3</v>
      </c>
      <c r="N352" t="s">
        <v>47</v>
      </c>
    </row>
    <row r="353" spans="1:14" x14ac:dyDescent="0.3">
      <c r="A353" t="s">
        <v>24</v>
      </c>
      <c r="B353" t="s">
        <v>16</v>
      </c>
      <c r="C353" t="s">
        <v>14</v>
      </c>
      <c r="D353" t="s">
        <v>23</v>
      </c>
      <c r="E353">
        <v>1</v>
      </c>
      <c r="F353">
        <v>4</v>
      </c>
      <c r="G353" t="s">
        <v>49</v>
      </c>
      <c r="H353" s="1">
        <v>43972</v>
      </c>
      <c r="I353">
        <f t="shared" si="5"/>
        <v>2020</v>
      </c>
      <c r="J353" s="1">
        <v>43977</v>
      </c>
      <c r="K353">
        <v>17.100000000000001</v>
      </c>
      <c r="L353">
        <v>10.9</v>
      </c>
      <c r="M353">
        <v>25.1</v>
      </c>
      <c r="N353" t="s">
        <v>57</v>
      </c>
    </row>
    <row r="354" spans="1:14" x14ac:dyDescent="0.3">
      <c r="A354" t="s">
        <v>24</v>
      </c>
      <c r="B354" t="s">
        <v>16</v>
      </c>
      <c r="C354" t="s">
        <v>14</v>
      </c>
      <c r="D354" t="s">
        <v>23</v>
      </c>
      <c r="E354">
        <v>1</v>
      </c>
      <c r="F354">
        <v>5</v>
      </c>
      <c r="G354" t="s">
        <v>58</v>
      </c>
      <c r="H354" s="1">
        <v>43979</v>
      </c>
      <c r="I354">
        <f t="shared" si="5"/>
        <v>2020</v>
      </c>
      <c r="J354" s="1">
        <v>43984</v>
      </c>
      <c r="K354">
        <v>13.3</v>
      </c>
      <c r="L354">
        <v>9.6</v>
      </c>
      <c r="M354">
        <v>17.8</v>
      </c>
      <c r="N354" t="s">
        <v>65</v>
      </c>
    </row>
    <row r="355" spans="1:14" x14ac:dyDescent="0.3">
      <c r="A355" t="s">
        <v>24</v>
      </c>
      <c r="B355" t="s">
        <v>16</v>
      </c>
      <c r="C355" t="s">
        <v>14</v>
      </c>
      <c r="D355" t="s">
        <v>23</v>
      </c>
      <c r="E355">
        <v>1</v>
      </c>
      <c r="F355">
        <v>6</v>
      </c>
      <c r="G355" t="s">
        <v>67</v>
      </c>
      <c r="H355" s="1">
        <v>43986</v>
      </c>
      <c r="I355">
        <f t="shared" si="5"/>
        <v>2020</v>
      </c>
      <c r="J355" s="1">
        <v>43991</v>
      </c>
      <c r="K355">
        <v>13.7</v>
      </c>
      <c r="L355">
        <v>9.4</v>
      </c>
      <c r="M355">
        <v>19.100000000000001</v>
      </c>
      <c r="N355" t="s">
        <v>74</v>
      </c>
    </row>
    <row r="356" spans="1:14" x14ac:dyDescent="0.3">
      <c r="A356" t="s">
        <v>24</v>
      </c>
      <c r="B356" t="s">
        <v>16</v>
      </c>
      <c r="C356" t="s">
        <v>14</v>
      </c>
      <c r="D356" t="s">
        <v>23</v>
      </c>
      <c r="E356">
        <v>1</v>
      </c>
      <c r="F356">
        <v>7</v>
      </c>
      <c r="G356" t="s">
        <v>77</v>
      </c>
      <c r="H356" s="1">
        <v>43993</v>
      </c>
      <c r="I356">
        <f t="shared" si="5"/>
        <v>2020</v>
      </c>
      <c r="J356" s="1">
        <v>43998</v>
      </c>
      <c r="K356">
        <v>14.6</v>
      </c>
      <c r="L356">
        <v>11.3</v>
      </c>
      <c r="M356">
        <v>18.5</v>
      </c>
      <c r="N356" t="s">
        <v>85</v>
      </c>
    </row>
    <row r="357" spans="1:14" x14ac:dyDescent="0.3">
      <c r="A357" t="s">
        <v>24</v>
      </c>
      <c r="B357" t="s">
        <v>16</v>
      </c>
      <c r="C357" t="s">
        <v>14</v>
      </c>
      <c r="D357" t="s">
        <v>23</v>
      </c>
      <c r="E357">
        <v>1</v>
      </c>
      <c r="F357">
        <v>8</v>
      </c>
      <c r="G357" t="s">
        <v>87</v>
      </c>
      <c r="H357" s="1">
        <v>44000</v>
      </c>
      <c r="I357">
        <f t="shared" si="5"/>
        <v>2020</v>
      </c>
      <c r="J357" s="1">
        <v>44005</v>
      </c>
      <c r="K357">
        <v>11.4</v>
      </c>
      <c r="L357">
        <v>7.9</v>
      </c>
      <c r="M357">
        <v>15.8</v>
      </c>
      <c r="N357" t="s">
        <v>94</v>
      </c>
    </row>
    <row r="358" spans="1:14" x14ac:dyDescent="0.3">
      <c r="A358" t="s">
        <v>24</v>
      </c>
      <c r="B358" t="s">
        <v>16</v>
      </c>
      <c r="C358" t="s">
        <v>14</v>
      </c>
      <c r="D358" t="s">
        <v>23</v>
      </c>
      <c r="E358">
        <v>1</v>
      </c>
      <c r="F358">
        <v>9</v>
      </c>
      <c r="G358" t="s">
        <v>95</v>
      </c>
      <c r="H358" s="1">
        <v>44007</v>
      </c>
      <c r="I358">
        <f t="shared" si="5"/>
        <v>2020</v>
      </c>
      <c r="J358" s="1">
        <v>44012</v>
      </c>
      <c r="K358">
        <v>16.2</v>
      </c>
      <c r="L358">
        <v>11.6</v>
      </c>
      <c r="M358">
        <v>21.7</v>
      </c>
      <c r="N358" t="s">
        <v>102</v>
      </c>
    </row>
    <row r="359" spans="1:14" x14ac:dyDescent="0.3">
      <c r="A359" t="s">
        <v>24</v>
      </c>
      <c r="B359" t="s">
        <v>16</v>
      </c>
      <c r="C359" t="s">
        <v>14</v>
      </c>
      <c r="D359" t="s">
        <v>23</v>
      </c>
      <c r="E359">
        <v>1</v>
      </c>
      <c r="F359">
        <v>10</v>
      </c>
      <c r="G359" t="s">
        <v>103</v>
      </c>
      <c r="H359" s="1">
        <v>44014</v>
      </c>
      <c r="I359">
        <f t="shared" si="5"/>
        <v>2020</v>
      </c>
      <c r="J359" s="1">
        <v>44019</v>
      </c>
      <c r="K359">
        <v>19.3</v>
      </c>
      <c r="L359">
        <v>15</v>
      </c>
      <c r="M359">
        <v>24.2</v>
      </c>
      <c r="N359" t="s">
        <v>110</v>
      </c>
    </row>
    <row r="360" spans="1:14" x14ac:dyDescent="0.3">
      <c r="A360" t="s">
        <v>24</v>
      </c>
      <c r="B360" t="s">
        <v>16</v>
      </c>
      <c r="C360" t="s">
        <v>14</v>
      </c>
      <c r="D360" t="s">
        <v>23</v>
      </c>
      <c r="E360">
        <v>1</v>
      </c>
      <c r="F360">
        <v>11</v>
      </c>
      <c r="G360" t="s">
        <v>112</v>
      </c>
      <c r="H360" s="1">
        <v>44021</v>
      </c>
      <c r="I360">
        <f t="shared" si="5"/>
        <v>2020</v>
      </c>
      <c r="J360" s="1">
        <v>44026</v>
      </c>
      <c r="K360">
        <v>15.6</v>
      </c>
      <c r="L360">
        <v>11.9</v>
      </c>
      <c r="M360">
        <v>20</v>
      </c>
      <c r="N360" t="s">
        <v>119</v>
      </c>
    </row>
    <row r="361" spans="1:14" x14ac:dyDescent="0.3">
      <c r="A361" t="s">
        <v>24</v>
      </c>
      <c r="B361" t="s">
        <v>16</v>
      </c>
      <c r="C361" t="s">
        <v>14</v>
      </c>
      <c r="D361" t="s">
        <v>23</v>
      </c>
      <c r="E361">
        <v>1</v>
      </c>
      <c r="F361">
        <v>12</v>
      </c>
      <c r="G361" t="s">
        <v>121</v>
      </c>
      <c r="H361" s="1">
        <v>44028</v>
      </c>
      <c r="I361">
        <f t="shared" si="5"/>
        <v>2020</v>
      </c>
      <c r="J361" s="1">
        <v>44033</v>
      </c>
      <c r="K361">
        <v>13.4</v>
      </c>
      <c r="L361">
        <v>10.6</v>
      </c>
      <c r="M361">
        <v>16.7</v>
      </c>
      <c r="N361" t="s">
        <v>129</v>
      </c>
    </row>
    <row r="362" spans="1:14" x14ac:dyDescent="0.3">
      <c r="A362" t="s">
        <v>24</v>
      </c>
      <c r="B362" t="s">
        <v>16</v>
      </c>
      <c r="C362" t="s">
        <v>14</v>
      </c>
      <c r="D362" t="s">
        <v>23</v>
      </c>
      <c r="E362">
        <v>2</v>
      </c>
      <c r="F362">
        <v>13</v>
      </c>
      <c r="G362" t="s">
        <v>130</v>
      </c>
      <c r="H362" s="1">
        <v>44062</v>
      </c>
      <c r="I362">
        <f t="shared" si="5"/>
        <v>2020</v>
      </c>
      <c r="J362" s="1">
        <v>44074</v>
      </c>
      <c r="K362">
        <v>14.6</v>
      </c>
      <c r="L362">
        <v>12</v>
      </c>
      <c r="M362">
        <v>17.5</v>
      </c>
      <c r="N362" t="s">
        <v>137</v>
      </c>
    </row>
    <row r="363" spans="1:14" x14ac:dyDescent="0.3">
      <c r="A363" t="s">
        <v>24</v>
      </c>
      <c r="B363" t="s">
        <v>16</v>
      </c>
      <c r="C363" t="s">
        <v>14</v>
      </c>
      <c r="D363" t="s">
        <v>23</v>
      </c>
      <c r="E363">
        <v>2</v>
      </c>
      <c r="F363">
        <v>14</v>
      </c>
      <c r="G363" t="s">
        <v>138</v>
      </c>
      <c r="H363" s="1">
        <v>44076</v>
      </c>
      <c r="I363">
        <f t="shared" si="5"/>
        <v>2020</v>
      </c>
      <c r="J363" s="1">
        <v>44088</v>
      </c>
      <c r="K363">
        <v>17.7</v>
      </c>
      <c r="L363">
        <v>13.8</v>
      </c>
      <c r="M363">
        <v>22.1</v>
      </c>
      <c r="N363" t="s">
        <v>144</v>
      </c>
    </row>
    <row r="364" spans="1:14" x14ac:dyDescent="0.3">
      <c r="A364" t="s">
        <v>24</v>
      </c>
      <c r="B364" t="s">
        <v>16</v>
      </c>
      <c r="C364" t="s">
        <v>14</v>
      </c>
      <c r="D364" t="s">
        <v>23</v>
      </c>
      <c r="E364">
        <v>2</v>
      </c>
      <c r="F364">
        <v>15</v>
      </c>
      <c r="G364" t="s">
        <v>145</v>
      </c>
      <c r="H364" s="1">
        <v>44090</v>
      </c>
      <c r="I364">
        <f t="shared" si="5"/>
        <v>2020</v>
      </c>
      <c r="J364" s="1">
        <v>44102</v>
      </c>
      <c r="K364">
        <v>15.3</v>
      </c>
      <c r="L364">
        <v>12.4</v>
      </c>
      <c r="M364">
        <v>18.600000000000001</v>
      </c>
      <c r="N364" t="s">
        <v>153</v>
      </c>
    </row>
    <row r="365" spans="1:14" x14ac:dyDescent="0.3">
      <c r="A365" t="s">
        <v>24</v>
      </c>
      <c r="B365" t="s">
        <v>16</v>
      </c>
      <c r="C365" t="s">
        <v>14</v>
      </c>
      <c r="D365" t="s">
        <v>23</v>
      </c>
      <c r="E365">
        <v>2</v>
      </c>
      <c r="F365">
        <v>16</v>
      </c>
      <c r="G365" t="s">
        <v>154</v>
      </c>
      <c r="H365" s="1">
        <v>44104</v>
      </c>
      <c r="I365">
        <f t="shared" si="5"/>
        <v>2020</v>
      </c>
      <c r="J365" s="1">
        <v>44116</v>
      </c>
      <c r="K365">
        <v>15</v>
      </c>
      <c r="L365">
        <v>12.2</v>
      </c>
      <c r="M365">
        <v>18.2</v>
      </c>
      <c r="N365" t="s">
        <v>161</v>
      </c>
    </row>
    <row r="366" spans="1:14" x14ac:dyDescent="0.3">
      <c r="A366" t="s">
        <v>24</v>
      </c>
      <c r="B366" t="s">
        <v>16</v>
      </c>
      <c r="C366" t="s">
        <v>14</v>
      </c>
      <c r="D366" t="s">
        <v>23</v>
      </c>
      <c r="E366">
        <v>2</v>
      </c>
      <c r="F366">
        <v>17</v>
      </c>
      <c r="G366" t="s">
        <v>162</v>
      </c>
      <c r="H366" s="1">
        <v>44118</v>
      </c>
      <c r="I366">
        <f t="shared" si="5"/>
        <v>2020</v>
      </c>
      <c r="J366" s="1">
        <v>44130</v>
      </c>
      <c r="K366">
        <v>17.2</v>
      </c>
      <c r="L366">
        <v>12.8</v>
      </c>
      <c r="M366">
        <v>22.3</v>
      </c>
      <c r="N366" t="s">
        <v>169</v>
      </c>
    </row>
    <row r="367" spans="1:14" x14ac:dyDescent="0.3">
      <c r="A367" t="s">
        <v>24</v>
      </c>
      <c r="B367" t="s">
        <v>16</v>
      </c>
      <c r="C367" t="s">
        <v>14</v>
      </c>
      <c r="D367" t="s">
        <v>23</v>
      </c>
      <c r="E367" t="s">
        <v>170</v>
      </c>
      <c r="F367">
        <v>18</v>
      </c>
      <c r="G367" t="s">
        <v>171</v>
      </c>
      <c r="H367" s="1">
        <v>44132</v>
      </c>
      <c r="I367">
        <f t="shared" si="5"/>
        <v>2020</v>
      </c>
      <c r="J367" s="1">
        <v>44144</v>
      </c>
      <c r="K367">
        <v>15.4</v>
      </c>
      <c r="L367">
        <v>11.7</v>
      </c>
      <c r="M367">
        <v>19.7</v>
      </c>
      <c r="N367" t="s">
        <v>176</v>
      </c>
    </row>
    <row r="368" spans="1:14" x14ac:dyDescent="0.3">
      <c r="A368" t="s">
        <v>24</v>
      </c>
      <c r="B368" t="s">
        <v>16</v>
      </c>
      <c r="C368" t="s">
        <v>14</v>
      </c>
      <c r="D368" t="s">
        <v>23</v>
      </c>
      <c r="E368" t="s">
        <v>170</v>
      </c>
      <c r="F368">
        <v>19</v>
      </c>
      <c r="G368" t="s">
        <v>177</v>
      </c>
      <c r="H368" s="1">
        <v>44146</v>
      </c>
      <c r="I368">
        <f t="shared" si="5"/>
        <v>2020</v>
      </c>
      <c r="J368" s="1">
        <v>44158</v>
      </c>
      <c r="K368">
        <v>17.899999999999999</v>
      </c>
      <c r="L368">
        <v>13.7</v>
      </c>
      <c r="M368">
        <v>22.8</v>
      </c>
      <c r="N368" t="s">
        <v>184</v>
      </c>
    </row>
    <row r="369" spans="1:14" x14ac:dyDescent="0.3">
      <c r="A369" t="s">
        <v>24</v>
      </c>
      <c r="B369" t="s">
        <v>16</v>
      </c>
      <c r="C369" t="s">
        <v>14</v>
      </c>
      <c r="D369" t="s">
        <v>23</v>
      </c>
      <c r="E369" t="s">
        <v>170</v>
      </c>
      <c r="F369">
        <v>20</v>
      </c>
      <c r="G369" t="s">
        <v>186</v>
      </c>
      <c r="H369" s="1">
        <v>44160</v>
      </c>
      <c r="I369">
        <f t="shared" si="5"/>
        <v>2020</v>
      </c>
      <c r="J369" s="1">
        <v>44172</v>
      </c>
      <c r="K369">
        <v>16.100000000000001</v>
      </c>
      <c r="L369">
        <v>12.3</v>
      </c>
      <c r="M369">
        <v>20.5</v>
      </c>
      <c r="N369" t="s">
        <v>193</v>
      </c>
    </row>
    <row r="370" spans="1:14" x14ac:dyDescent="0.3">
      <c r="A370" t="s">
        <v>24</v>
      </c>
      <c r="B370" t="s">
        <v>16</v>
      </c>
      <c r="C370" t="s">
        <v>14</v>
      </c>
      <c r="D370" t="s">
        <v>23</v>
      </c>
      <c r="E370" t="s">
        <v>170</v>
      </c>
      <c r="F370">
        <v>21</v>
      </c>
      <c r="G370" t="s">
        <v>194</v>
      </c>
      <c r="H370" s="1">
        <v>44174</v>
      </c>
      <c r="I370">
        <f t="shared" si="5"/>
        <v>2020</v>
      </c>
      <c r="J370" s="1">
        <v>44186</v>
      </c>
      <c r="K370">
        <v>22.5</v>
      </c>
      <c r="L370">
        <v>16.899999999999999</v>
      </c>
      <c r="M370">
        <v>28.9</v>
      </c>
      <c r="N370" t="s">
        <v>201</v>
      </c>
    </row>
    <row r="371" spans="1:14" x14ac:dyDescent="0.3">
      <c r="A371" t="s">
        <v>24</v>
      </c>
      <c r="B371" t="s">
        <v>16</v>
      </c>
      <c r="C371" t="s">
        <v>14</v>
      </c>
      <c r="D371" t="s">
        <v>23</v>
      </c>
      <c r="E371" t="s">
        <v>202</v>
      </c>
      <c r="F371">
        <v>22</v>
      </c>
      <c r="G371" t="s">
        <v>203</v>
      </c>
      <c r="H371" s="1">
        <v>44202</v>
      </c>
      <c r="I371">
        <f t="shared" si="5"/>
        <v>2021</v>
      </c>
      <c r="J371" s="1">
        <v>44214</v>
      </c>
      <c r="K371">
        <v>20.3</v>
      </c>
      <c r="L371">
        <v>16.899999999999999</v>
      </c>
      <c r="M371">
        <v>24.1</v>
      </c>
      <c r="N371" t="s">
        <v>210</v>
      </c>
    </row>
    <row r="372" spans="1:14" x14ac:dyDescent="0.3">
      <c r="A372" t="s">
        <v>24</v>
      </c>
      <c r="B372" t="s">
        <v>16</v>
      </c>
      <c r="C372" t="s">
        <v>14</v>
      </c>
      <c r="D372" t="s">
        <v>23</v>
      </c>
      <c r="E372" t="s">
        <v>202</v>
      </c>
      <c r="F372">
        <v>23</v>
      </c>
      <c r="G372" t="s">
        <v>211</v>
      </c>
      <c r="H372" s="1">
        <v>44216</v>
      </c>
      <c r="I372">
        <f t="shared" si="5"/>
        <v>2021</v>
      </c>
      <c r="J372" s="1">
        <v>44228</v>
      </c>
      <c r="K372">
        <v>17.5</v>
      </c>
      <c r="L372">
        <v>15</v>
      </c>
      <c r="M372">
        <v>20.2</v>
      </c>
      <c r="N372" t="s">
        <v>218</v>
      </c>
    </row>
    <row r="373" spans="1:14" x14ac:dyDescent="0.3">
      <c r="A373" t="s">
        <v>24</v>
      </c>
      <c r="B373" t="s">
        <v>16</v>
      </c>
      <c r="C373" t="s">
        <v>14</v>
      </c>
      <c r="D373" t="s">
        <v>23</v>
      </c>
      <c r="E373" t="s">
        <v>202</v>
      </c>
      <c r="F373">
        <v>24</v>
      </c>
      <c r="G373" t="s">
        <v>219</v>
      </c>
      <c r="H373" s="1">
        <v>44230</v>
      </c>
      <c r="I373">
        <f t="shared" si="5"/>
        <v>2021</v>
      </c>
      <c r="J373" s="1">
        <v>44242</v>
      </c>
      <c r="K373">
        <v>19</v>
      </c>
      <c r="L373">
        <v>15.5</v>
      </c>
      <c r="M373">
        <v>22.9</v>
      </c>
      <c r="N373" t="s">
        <v>226</v>
      </c>
    </row>
    <row r="374" spans="1:14" x14ac:dyDescent="0.3">
      <c r="A374" t="s">
        <v>24</v>
      </c>
      <c r="B374" t="s">
        <v>16</v>
      </c>
      <c r="C374" t="s">
        <v>14</v>
      </c>
      <c r="D374" t="s">
        <v>23</v>
      </c>
      <c r="E374" t="s">
        <v>202</v>
      </c>
      <c r="F374">
        <v>25</v>
      </c>
      <c r="G374" t="s">
        <v>227</v>
      </c>
      <c r="H374" s="1">
        <v>44244</v>
      </c>
      <c r="I374">
        <f t="shared" si="5"/>
        <v>2021</v>
      </c>
      <c r="J374" s="1">
        <v>44256</v>
      </c>
      <c r="K374">
        <v>18.100000000000001</v>
      </c>
      <c r="L374">
        <v>14.7</v>
      </c>
      <c r="M374">
        <v>21.8</v>
      </c>
      <c r="N374" t="s">
        <v>232</v>
      </c>
    </row>
    <row r="375" spans="1:14" x14ac:dyDescent="0.3">
      <c r="A375" t="s">
        <v>24</v>
      </c>
      <c r="B375" t="s">
        <v>16</v>
      </c>
      <c r="C375" t="s">
        <v>14</v>
      </c>
      <c r="D375" t="s">
        <v>23</v>
      </c>
      <c r="E375" t="s">
        <v>202</v>
      </c>
      <c r="F375">
        <v>26</v>
      </c>
      <c r="G375" t="s">
        <v>234</v>
      </c>
      <c r="H375" s="1">
        <v>44258</v>
      </c>
      <c r="I375">
        <f t="shared" si="5"/>
        <v>2021</v>
      </c>
      <c r="J375" s="1">
        <v>44270</v>
      </c>
      <c r="K375">
        <v>19.7</v>
      </c>
      <c r="L375">
        <v>14.3</v>
      </c>
      <c r="M375">
        <v>26.1</v>
      </c>
      <c r="N375" t="s">
        <v>240</v>
      </c>
    </row>
    <row r="376" spans="1:14" x14ac:dyDescent="0.3">
      <c r="A376" t="s">
        <v>24</v>
      </c>
      <c r="B376" t="s">
        <v>16</v>
      </c>
      <c r="C376" t="s">
        <v>14</v>
      </c>
      <c r="D376" t="s">
        <v>23</v>
      </c>
      <c r="E376" t="s">
        <v>202</v>
      </c>
      <c r="F376">
        <v>27</v>
      </c>
      <c r="G376" t="s">
        <v>243</v>
      </c>
      <c r="H376" s="1">
        <v>44272</v>
      </c>
      <c r="I376">
        <f t="shared" si="5"/>
        <v>2021</v>
      </c>
      <c r="J376" s="1">
        <v>44284</v>
      </c>
      <c r="K376">
        <v>17.899999999999999</v>
      </c>
      <c r="L376">
        <v>14.2</v>
      </c>
      <c r="M376">
        <v>22.1</v>
      </c>
      <c r="N376" t="s">
        <v>249</v>
      </c>
    </row>
    <row r="377" spans="1:14" x14ac:dyDescent="0.3">
      <c r="A377" t="s">
        <v>24</v>
      </c>
      <c r="B377" t="s">
        <v>16</v>
      </c>
      <c r="C377" t="s">
        <v>14</v>
      </c>
      <c r="D377" t="s">
        <v>23</v>
      </c>
      <c r="E377">
        <v>3.1</v>
      </c>
      <c r="F377">
        <v>28</v>
      </c>
      <c r="G377" t="s">
        <v>250</v>
      </c>
      <c r="H377" s="1">
        <v>44300</v>
      </c>
      <c r="I377">
        <f t="shared" si="5"/>
        <v>2021</v>
      </c>
      <c r="J377" s="1">
        <v>44312</v>
      </c>
      <c r="K377">
        <v>13.2</v>
      </c>
      <c r="L377">
        <v>8.9</v>
      </c>
      <c r="M377">
        <v>18.399999999999999</v>
      </c>
      <c r="N377" t="s">
        <v>257</v>
      </c>
    </row>
    <row r="378" spans="1:14" x14ac:dyDescent="0.3">
      <c r="A378" t="s">
        <v>24</v>
      </c>
      <c r="B378" t="s">
        <v>16</v>
      </c>
      <c r="C378" t="s">
        <v>14</v>
      </c>
      <c r="D378" t="s">
        <v>23</v>
      </c>
      <c r="E378">
        <v>3.1</v>
      </c>
      <c r="F378">
        <v>29</v>
      </c>
      <c r="G378" t="s">
        <v>258</v>
      </c>
      <c r="H378" s="1">
        <v>44314</v>
      </c>
      <c r="I378">
        <f t="shared" si="5"/>
        <v>2021</v>
      </c>
      <c r="J378" s="1">
        <v>44326</v>
      </c>
      <c r="K378">
        <v>16</v>
      </c>
      <c r="L378">
        <v>11.3</v>
      </c>
      <c r="M378">
        <v>21.7</v>
      </c>
      <c r="N378" t="s">
        <v>264</v>
      </c>
    </row>
    <row r="379" spans="1:14" x14ac:dyDescent="0.3">
      <c r="A379" t="s">
        <v>24</v>
      </c>
      <c r="B379" t="s">
        <v>16</v>
      </c>
      <c r="C379" t="s">
        <v>14</v>
      </c>
      <c r="D379" t="s">
        <v>23</v>
      </c>
      <c r="E379">
        <v>3.1</v>
      </c>
      <c r="F379">
        <v>30</v>
      </c>
      <c r="G379" t="s">
        <v>266</v>
      </c>
      <c r="H379" s="1">
        <v>44328</v>
      </c>
      <c r="I379">
        <f t="shared" si="5"/>
        <v>2021</v>
      </c>
      <c r="J379" s="1">
        <v>44340</v>
      </c>
      <c r="K379">
        <v>11.8</v>
      </c>
      <c r="L379">
        <v>8.1999999999999993</v>
      </c>
      <c r="M379">
        <v>16.399999999999999</v>
      </c>
      <c r="N379" t="s">
        <v>272</v>
      </c>
    </row>
    <row r="380" spans="1:14" x14ac:dyDescent="0.3">
      <c r="A380" t="s">
        <v>24</v>
      </c>
      <c r="B380" t="s">
        <v>16</v>
      </c>
      <c r="C380" t="s">
        <v>14</v>
      </c>
      <c r="D380" t="s">
        <v>23</v>
      </c>
      <c r="E380">
        <v>3.1</v>
      </c>
      <c r="F380">
        <v>31</v>
      </c>
      <c r="G380" t="s">
        <v>274</v>
      </c>
      <c r="H380" s="1">
        <v>44342</v>
      </c>
      <c r="I380">
        <f t="shared" si="5"/>
        <v>2021</v>
      </c>
      <c r="J380" s="1">
        <v>44354</v>
      </c>
      <c r="K380">
        <v>11</v>
      </c>
      <c r="L380">
        <v>8.3000000000000007</v>
      </c>
      <c r="M380">
        <v>14.3</v>
      </c>
      <c r="N380" t="s">
        <v>281</v>
      </c>
    </row>
    <row r="381" spans="1:14" x14ac:dyDescent="0.3">
      <c r="A381" t="s">
        <v>24</v>
      </c>
      <c r="B381" t="s">
        <v>16</v>
      </c>
      <c r="C381" t="s">
        <v>14</v>
      </c>
      <c r="D381" t="s">
        <v>23</v>
      </c>
      <c r="E381">
        <v>3.1</v>
      </c>
      <c r="F381">
        <v>32</v>
      </c>
      <c r="G381" t="s">
        <v>282</v>
      </c>
      <c r="H381" s="1">
        <v>44356</v>
      </c>
      <c r="I381">
        <f t="shared" si="5"/>
        <v>2021</v>
      </c>
      <c r="J381" s="1">
        <v>44368</v>
      </c>
      <c r="K381">
        <v>7.6</v>
      </c>
      <c r="L381">
        <v>5.6</v>
      </c>
      <c r="M381">
        <v>9.9</v>
      </c>
      <c r="N381" t="s">
        <v>289</v>
      </c>
    </row>
    <row r="382" spans="1:14" x14ac:dyDescent="0.3">
      <c r="A382" t="s">
        <v>24</v>
      </c>
      <c r="B382" t="s">
        <v>16</v>
      </c>
      <c r="C382" t="s">
        <v>14</v>
      </c>
      <c r="D382" t="s">
        <v>23</v>
      </c>
      <c r="E382">
        <v>3.1</v>
      </c>
      <c r="F382">
        <v>33</v>
      </c>
      <c r="G382" t="s">
        <v>290</v>
      </c>
      <c r="H382" s="1">
        <v>44370</v>
      </c>
      <c r="I382">
        <f t="shared" si="5"/>
        <v>2021</v>
      </c>
      <c r="J382" s="1">
        <v>44382</v>
      </c>
      <c r="K382">
        <v>11.2</v>
      </c>
      <c r="L382">
        <v>8.1</v>
      </c>
      <c r="M382">
        <v>15</v>
      </c>
      <c r="N382" t="s">
        <v>295</v>
      </c>
    </row>
    <row r="383" spans="1:14" x14ac:dyDescent="0.3">
      <c r="A383" t="s">
        <v>24</v>
      </c>
      <c r="B383" t="s">
        <v>16</v>
      </c>
      <c r="C383" t="s">
        <v>14</v>
      </c>
      <c r="D383" t="s">
        <v>23</v>
      </c>
      <c r="E383">
        <v>3.2</v>
      </c>
      <c r="F383">
        <v>34</v>
      </c>
      <c r="G383" t="s">
        <v>296</v>
      </c>
      <c r="H383" s="1">
        <v>44398</v>
      </c>
      <c r="I383">
        <f t="shared" si="5"/>
        <v>2021</v>
      </c>
      <c r="J383" s="1">
        <v>44410</v>
      </c>
      <c r="K383">
        <v>13.9</v>
      </c>
      <c r="L383">
        <v>10.5</v>
      </c>
      <c r="M383">
        <v>17.8</v>
      </c>
      <c r="N383" t="s">
        <v>303</v>
      </c>
    </row>
    <row r="384" spans="1:14" x14ac:dyDescent="0.3">
      <c r="A384" t="s">
        <v>24</v>
      </c>
      <c r="B384" t="s">
        <v>16</v>
      </c>
      <c r="C384" t="s">
        <v>14</v>
      </c>
      <c r="D384" t="s">
        <v>23</v>
      </c>
      <c r="E384">
        <v>3.2</v>
      </c>
      <c r="F384">
        <v>35</v>
      </c>
      <c r="G384" t="s">
        <v>304</v>
      </c>
      <c r="H384" s="1">
        <v>44412</v>
      </c>
      <c r="I384">
        <f t="shared" si="5"/>
        <v>2021</v>
      </c>
      <c r="J384" s="1">
        <v>44424</v>
      </c>
      <c r="K384">
        <v>12.8</v>
      </c>
      <c r="L384">
        <v>9</v>
      </c>
      <c r="M384">
        <v>17.5</v>
      </c>
      <c r="N384" t="s">
        <v>311</v>
      </c>
    </row>
    <row r="385" spans="1:14" x14ac:dyDescent="0.3">
      <c r="A385" t="s">
        <v>24</v>
      </c>
      <c r="B385" t="s">
        <v>16</v>
      </c>
      <c r="C385" t="s">
        <v>14</v>
      </c>
      <c r="D385" t="s">
        <v>23</v>
      </c>
      <c r="E385">
        <v>3.2</v>
      </c>
      <c r="F385">
        <v>36</v>
      </c>
      <c r="G385" t="s">
        <v>312</v>
      </c>
      <c r="H385" s="1">
        <v>44426</v>
      </c>
      <c r="I385">
        <f t="shared" si="5"/>
        <v>2021</v>
      </c>
      <c r="J385" s="1">
        <v>44438</v>
      </c>
      <c r="K385">
        <v>11.1</v>
      </c>
      <c r="L385">
        <v>8.5</v>
      </c>
      <c r="M385">
        <v>14.1</v>
      </c>
      <c r="N385" t="s">
        <v>318</v>
      </c>
    </row>
    <row r="386" spans="1:14" x14ac:dyDescent="0.3">
      <c r="A386" t="s">
        <v>24</v>
      </c>
      <c r="B386" t="s">
        <v>16</v>
      </c>
      <c r="C386" t="s">
        <v>14</v>
      </c>
      <c r="D386" t="s">
        <v>23</v>
      </c>
      <c r="E386">
        <v>3.2</v>
      </c>
      <c r="F386">
        <v>37</v>
      </c>
      <c r="G386" t="s">
        <v>319</v>
      </c>
      <c r="H386" s="1">
        <v>44440</v>
      </c>
      <c r="I386">
        <f t="shared" ref="I386:I449" si="6">YEAR(H386)</f>
        <v>2021</v>
      </c>
      <c r="J386" s="1">
        <v>44452</v>
      </c>
      <c r="K386">
        <v>13.8</v>
      </c>
      <c r="L386">
        <v>9.8000000000000007</v>
      </c>
      <c r="M386">
        <v>18.7</v>
      </c>
      <c r="N386" t="s">
        <v>326</v>
      </c>
    </row>
    <row r="387" spans="1:14" x14ac:dyDescent="0.3">
      <c r="A387" t="s">
        <v>24</v>
      </c>
      <c r="B387" t="s">
        <v>16</v>
      </c>
      <c r="C387" t="s">
        <v>14</v>
      </c>
      <c r="D387" t="s">
        <v>23</v>
      </c>
      <c r="E387">
        <v>3.2</v>
      </c>
      <c r="F387">
        <v>38</v>
      </c>
      <c r="G387" t="s">
        <v>327</v>
      </c>
      <c r="H387" s="1">
        <v>44454</v>
      </c>
      <c r="I387">
        <f t="shared" si="6"/>
        <v>2021</v>
      </c>
      <c r="J387" s="1">
        <v>44466</v>
      </c>
      <c r="K387">
        <v>12.2</v>
      </c>
      <c r="L387">
        <v>9.9</v>
      </c>
      <c r="M387">
        <v>15</v>
      </c>
      <c r="N387" t="s">
        <v>334</v>
      </c>
    </row>
    <row r="388" spans="1:14" x14ac:dyDescent="0.3">
      <c r="A388" t="s">
        <v>24</v>
      </c>
      <c r="B388" t="s">
        <v>16</v>
      </c>
      <c r="C388" t="s">
        <v>14</v>
      </c>
      <c r="D388" t="s">
        <v>23</v>
      </c>
      <c r="E388">
        <v>3.2</v>
      </c>
      <c r="F388">
        <v>39</v>
      </c>
      <c r="G388" t="s">
        <v>336</v>
      </c>
      <c r="H388" s="1">
        <v>44468</v>
      </c>
      <c r="I388">
        <f t="shared" si="6"/>
        <v>2021</v>
      </c>
      <c r="J388" s="1">
        <v>44480</v>
      </c>
      <c r="K388">
        <v>16.2</v>
      </c>
      <c r="L388">
        <v>11.4</v>
      </c>
      <c r="M388">
        <v>21.9</v>
      </c>
      <c r="N388" t="s">
        <v>343</v>
      </c>
    </row>
    <row r="389" spans="1:14" x14ac:dyDescent="0.3">
      <c r="A389" t="s">
        <v>24</v>
      </c>
      <c r="B389" t="s">
        <v>16</v>
      </c>
      <c r="C389" t="s">
        <v>14</v>
      </c>
      <c r="D389" t="s">
        <v>23</v>
      </c>
      <c r="E389">
        <v>3.3</v>
      </c>
      <c r="F389">
        <v>40</v>
      </c>
      <c r="G389" t="s">
        <v>344</v>
      </c>
      <c r="H389" s="1">
        <v>44531</v>
      </c>
      <c r="I389">
        <f t="shared" si="6"/>
        <v>2021</v>
      </c>
      <c r="J389" s="1">
        <v>44543</v>
      </c>
      <c r="K389">
        <v>13</v>
      </c>
      <c r="L389">
        <v>7.4</v>
      </c>
      <c r="M389">
        <v>20.6</v>
      </c>
      <c r="N389" t="s">
        <v>350</v>
      </c>
    </row>
    <row r="390" spans="1:14" x14ac:dyDescent="0.3">
      <c r="A390" t="s">
        <v>24</v>
      </c>
      <c r="B390" t="s">
        <v>16</v>
      </c>
      <c r="C390" t="s">
        <v>14</v>
      </c>
      <c r="D390" t="s">
        <v>23</v>
      </c>
      <c r="E390">
        <v>3.3</v>
      </c>
      <c r="F390">
        <v>41</v>
      </c>
      <c r="G390" t="s">
        <v>352</v>
      </c>
      <c r="H390" s="1">
        <v>44559</v>
      </c>
      <c r="I390">
        <f t="shared" si="6"/>
        <v>2021</v>
      </c>
      <c r="J390" s="1">
        <v>44571</v>
      </c>
      <c r="K390">
        <v>12.4</v>
      </c>
      <c r="L390">
        <v>9.5</v>
      </c>
      <c r="M390">
        <v>15.9</v>
      </c>
      <c r="N390" t="s">
        <v>357</v>
      </c>
    </row>
    <row r="391" spans="1:14" x14ac:dyDescent="0.3">
      <c r="A391" t="s">
        <v>24</v>
      </c>
      <c r="B391" t="s">
        <v>16</v>
      </c>
      <c r="C391" t="s">
        <v>14</v>
      </c>
      <c r="D391" t="s">
        <v>23</v>
      </c>
      <c r="E391">
        <v>3.3</v>
      </c>
      <c r="F391">
        <v>42</v>
      </c>
      <c r="G391" t="s">
        <v>358</v>
      </c>
      <c r="H391" s="1">
        <v>44587</v>
      </c>
      <c r="I391">
        <f t="shared" si="6"/>
        <v>2022</v>
      </c>
      <c r="J391" s="1">
        <v>44599</v>
      </c>
      <c r="K391">
        <v>9.3000000000000007</v>
      </c>
      <c r="L391">
        <v>7.2</v>
      </c>
      <c r="M391">
        <v>11.7</v>
      </c>
      <c r="N391" t="s">
        <v>365</v>
      </c>
    </row>
    <row r="392" spans="1:14" x14ac:dyDescent="0.3">
      <c r="A392" t="s">
        <v>24</v>
      </c>
      <c r="B392" t="s">
        <v>16</v>
      </c>
      <c r="C392" t="s">
        <v>14</v>
      </c>
      <c r="D392" t="s">
        <v>23</v>
      </c>
      <c r="E392">
        <v>3.4</v>
      </c>
      <c r="F392">
        <v>43</v>
      </c>
      <c r="G392" t="s">
        <v>366</v>
      </c>
      <c r="H392" s="1">
        <v>44622</v>
      </c>
      <c r="I392">
        <f t="shared" si="6"/>
        <v>2022</v>
      </c>
      <c r="J392" s="1">
        <v>44634</v>
      </c>
      <c r="K392">
        <v>16</v>
      </c>
      <c r="L392">
        <v>11.9</v>
      </c>
      <c r="M392">
        <v>20.8</v>
      </c>
      <c r="N392" t="s">
        <v>371</v>
      </c>
    </row>
    <row r="393" spans="1:14" x14ac:dyDescent="0.3">
      <c r="A393" t="s">
        <v>24</v>
      </c>
      <c r="B393" t="s">
        <v>16</v>
      </c>
      <c r="C393" t="s">
        <v>14</v>
      </c>
      <c r="D393" t="s">
        <v>23</v>
      </c>
      <c r="E393">
        <v>3.4</v>
      </c>
      <c r="F393">
        <v>44</v>
      </c>
      <c r="G393" t="s">
        <v>372</v>
      </c>
      <c r="H393" s="1">
        <v>44650</v>
      </c>
      <c r="I393">
        <f t="shared" si="6"/>
        <v>2022</v>
      </c>
      <c r="J393" s="1">
        <v>44662</v>
      </c>
      <c r="K393">
        <v>9.6</v>
      </c>
      <c r="L393">
        <v>6.5</v>
      </c>
      <c r="M393">
        <v>13.4</v>
      </c>
      <c r="N393" t="s">
        <v>378</v>
      </c>
    </row>
    <row r="394" spans="1:14" x14ac:dyDescent="0.3">
      <c r="A394" t="s">
        <v>24</v>
      </c>
      <c r="B394" t="s">
        <v>16</v>
      </c>
      <c r="C394" t="s">
        <v>14</v>
      </c>
      <c r="D394" t="s">
        <v>23</v>
      </c>
      <c r="E394">
        <v>3.4</v>
      </c>
      <c r="F394">
        <v>45</v>
      </c>
      <c r="G394" t="s">
        <v>380</v>
      </c>
      <c r="H394" s="1">
        <v>44678</v>
      </c>
      <c r="I394">
        <f t="shared" si="6"/>
        <v>2022</v>
      </c>
      <c r="J394" s="1">
        <v>44690</v>
      </c>
      <c r="K394">
        <v>8.6</v>
      </c>
      <c r="L394">
        <v>6</v>
      </c>
      <c r="M394">
        <v>12</v>
      </c>
      <c r="N394" t="s">
        <v>387</v>
      </c>
    </row>
    <row r="395" spans="1:14" x14ac:dyDescent="0.3">
      <c r="A395" t="s">
        <v>24</v>
      </c>
      <c r="B395" t="s">
        <v>16</v>
      </c>
      <c r="C395" t="s">
        <v>14</v>
      </c>
      <c r="D395" t="s">
        <v>23</v>
      </c>
      <c r="E395">
        <v>3.5</v>
      </c>
      <c r="F395">
        <v>46</v>
      </c>
      <c r="G395" t="s">
        <v>388</v>
      </c>
      <c r="H395" s="1">
        <v>44713</v>
      </c>
      <c r="I395">
        <f t="shared" si="6"/>
        <v>2022</v>
      </c>
      <c r="J395" s="1">
        <v>44725</v>
      </c>
      <c r="K395">
        <v>16.399999999999999</v>
      </c>
      <c r="L395">
        <v>11.6</v>
      </c>
      <c r="M395">
        <v>22.3</v>
      </c>
      <c r="N395" t="s">
        <v>395</v>
      </c>
    </row>
    <row r="396" spans="1:14" x14ac:dyDescent="0.3">
      <c r="A396" t="s">
        <v>24</v>
      </c>
      <c r="B396" t="s">
        <v>16</v>
      </c>
      <c r="C396" t="s">
        <v>14</v>
      </c>
      <c r="D396" t="s">
        <v>23</v>
      </c>
      <c r="E396">
        <v>3.5</v>
      </c>
      <c r="F396">
        <v>47</v>
      </c>
      <c r="G396" t="s">
        <v>396</v>
      </c>
      <c r="H396" s="1">
        <v>44741</v>
      </c>
      <c r="I396">
        <f t="shared" si="6"/>
        <v>2022</v>
      </c>
      <c r="J396" s="1">
        <v>44753</v>
      </c>
      <c r="K396">
        <v>14.9</v>
      </c>
      <c r="L396">
        <v>10.1</v>
      </c>
      <c r="M396">
        <v>20.9</v>
      </c>
      <c r="N396" t="s">
        <v>402</v>
      </c>
    </row>
    <row r="397" spans="1:14" x14ac:dyDescent="0.3">
      <c r="A397" t="s">
        <v>24</v>
      </c>
      <c r="B397" t="s">
        <v>16</v>
      </c>
      <c r="C397" t="s">
        <v>14</v>
      </c>
      <c r="D397" t="s">
        <v>23</v>
      </c>
      <c r="E397">
        <v>3.5</v>
      </c>
      <c r="F397">
        <v>48</v>
      </c>
      <c r="G397" t="s">
        <v>403</v>
      </c>
      <c r="H397" s="1">
        <v>44769</v>
      </c>
      <c r="I397">
        <f t="shared" si="6"/>
        <v>2022</v>
      </c>
      <c r="J397" s="1">
        <v>44781</v>
      </c>
      <c r="K397">
        <v>10.6</v>
      </c>
      <c r="L397">
        <v>7</v>
      </c>
      <c r="M397">
        <v>15.2</v>
      </c>
      <c r="N397" t="s">
        <v>409</v>
      </c>
    </row>
    <row r="398" spans="1:14" x14ac:dyDescent="0.3">
      <c r="A398" t="s">
        <v>24</v>
      </c>
      <c r="B398" t="s">
        <v>16</v>
      </c>
      <c r="C398" t="s">
        <v>14</v>
      </c>
      <c r="D398" t="s">
        <v>23</v>
      </c>
      <c r="E398">
        <v>3.6</v>
      </c>
      <c r="F398">
        <v>49</v>
      </c>
      <c r="G398" t="s">
        <v>410</v>
      </c>
      <c r="H398" s="1">
        <v>44818</v>
      </c>
      <c r="I398">
        <f t="shared" si="6"/>
        <v>2022</v>
      </c>
      <c r="J398" s="1">
        <v>44830</v>
      </c>
      <c r="K398">
        <v>17.899999999999999</v>
      </c>
      <c r="L398">
        <v>12.1</v>
      </c>
      <c r="M398">
        <v>25.2</v>
      </c>
      <c r="N398" t="s">
        <v>416</v>
      </c>
    </row>
    <row r="399" spans="1:14" x14ac:dyDescent="0.3">
      <c r="A399" t="s">
        <v>24</v>
      </c>
      <c r="B399" t="s">
        <v>16</v>
      </c>
      <c r="C399" t="s">
        <v>14</v>
      </c>
      <c r="D399" t="s">
        <v>23</v>
      </c>
      <c r="E399">
        <v>3.6</v>
      </c>
      <c r="F399">
        <v>50</v>
      </c>
      <c r="G399" t="s">
        <v>417</v>
      </c>
      <c r="H399" s="1">
        <v>44839</v>
      </c>
      <c r="I399">
        <f t="shared" si="6"/>
        <v>2022</v>
      </c>
      <c r="J399" s="1">
        <v>44851</v>
      </c>
      <c r="K399">
        <v>19.399999999999999</v>
      </c>
      <c r="L399">
        <v>15.2</v>
      </c>
      <c r="M399">
        <v>24.3</v>
      </c>
      <c r="N399" t="s">
        <v>381</v>
      </c>
    </row>
    <row r="400" spans="1:14" x14ac:dyDescent="0.3">
      <c r="A400" t="s">
        <v>24</v>
      </c>
      <c r="B400" t="s">
        <v>16</v>
      </c>
      <c r="C400" t="s">
        <v>14</v>
      </c>
      <c r="D400" t="s">
        <v>23</v>
      </c>
      <c r="E400">
        <v>3.6</v>
      </c>
      <c r="F400">
        <v>51</v>
      </c>
      <c r="G400" t="s">
        <v>423</v>
      </c>
      <c r="H400" s="1">
        <v>44867</v>
      </c>
      <c r="I400">
        <f t="shared" si="6"/>
        <v>2022</v>
      </c>
      <c r="J400" s="1">
        <v>44879</v>
      </c>
      <c r="K400">
        <v>16.600000000000001</v>
      </c>
      <c r="L400">
        <v>11.6</v>
      </c>
      <c r="M400">
        <v>22.6</v>
      </c>
      <c r="N400" t="s">
        <v>429</v>
      </c>
    </row>
    <row r="401" spans="1:14" x14ac:dyDescent="0.3">
      <c r="A401" t="s">
        <v>24</v>
      </c>
      <c r="B401" t="s">
        <v>16</v>
      </c>
      <c r="C401" t="s">
        <v>14</v>
      </c>
      <c r="D401" t="s">
        <v>23</v>
      </c>
      <c r="E401">
        <v>3.7</v>
      </c>
      <c r="F401">
        <v>52</v>
      </c>
      <c r="G401" t="s">
        <v>430</v>
      </c>
      <c r="H401" s="1">
        <v>44904</v>
      </c>
      <c r="I401">
        <f t="shared" si="6"/>
        <v>2022</v>
      </c>
      <c r="J401" s="1">
        <v>44914</v>
      </c>
      <c r="K401">
        <v>14.5</v>
      </c>
      <c r="L401">
        <v>10</v>
      </c>
      <c r="M401">
        <v>20.100000000000001</v>
      </c>
      <c r="N401" t="s">
        <v>436</v>
      </c>
    </row>
    <row r="402" spans="1:14" x14ac:dyDescent="0.3">
      <c r="A402" t="s">
        <v>24</v>
      </c>
      <c r="B402" t="s">
        <v>16</v>
      </c>
      <c r="C402" t="s">
        <v>14</v>
      </c>
      <c r="D402" t="s">
        <v>23</v>
      </c>
      <c r="E402">
        <v>3.7</v>
      </c>
      <c r="F402">
        <v>53</v>
      </c>
      <c r="G402" t="s">
        <v>437</v>
      </c>
      <c r="H402" s="1">
        <v>44930</v>
      </c>
      <c r="I402">
        <f t="shared" si="6"/>
        <v>2023</v>
      </c>
      <c r="J402" s="1">
        <v>44942</v>
      </c>
      <c r="K402">
        <v>13.5</v>
      </c>
      <c r="L402">
        <v>10.5</v>
      </c>
      <c r="M402">
        <v>17</v>
      </c>
      <c r="N402" t="s">
        <v>443</v>
      </c>
    </row>
    <row r="403" spans="1:14" x14ac:dyDescent="0.3">
      <c r="A403" t="s">
        <v>24</v>
      </c>
      <c r="B403" t="s">
        <v>16</v>
      </c>
      <c r="C403" t="s">
        <v>14</v>
      </c>
      <c r="D403" t="s">
        <v>23</v>
      </c>
      <c r="E403">
        <v>3.7</v>
      </c>
      <c r="F403">
        <v>54</v>
      </c>
      <c r="G403" t="s">
        <v>444</v>
      </c>
      <c r="H403" s="1">
        <v>44958</v>
      </c>
      <c r="I403">
        <f t="shared" si="6"/>
        <v>2023</v>
      </c>
      <c r="J403" s="1">
        <v>44970</v>
      </c>
      <c r="K403">
        <v>14.2</v>
      </c>
      <c r="L403">
        <v>11.2</v>
      </c>
      <c r="M403">
        <v>17.600000000000001</v>
      </c>
      <c r="N403" t="s">
        <v>450</v>
      </c>
    </row>
    <row r="404" spans="1:14" x14ac:dyDescent="0.3">
      <c r="A404" t="s">
        <v>24</v>
      </c>
      <c r="B404" t="s">
        <v>16</v>
      </c>
      <c r="C404" t="s">
        <v>14</v>
      </c>
      <c r="D404" t="s">
        <v>23</v>
      </c>
      <c r="E404">
        <v>3.8</v>
      </c>
      <c r="F404">
        <v>55</v>
      </c>
      <c r="G404" t="s">
        <v>451</v>
      </c>
      <c r="H404" s="1">
        <v>44986</v>
      </c>
      <c r="I404">
        <f t="shared" si="6"/>
        <v>2023</v>
      </c>
      <c r="J404" s="1">
        <v>44998</v>
      </c>
      <c r="K404">
        <v>14.6</v>
      </c>
      <c r="L404">
        <v>11.9</v>
      </c>
      <c r="M404">
        <v>17.600000000000001</v>
      </c>
      <c r="N404" t="s">
        <v>457</v>
      </c>
    </row>
    <row r="405" spans="1:14" x14ac:dyDescent="0.3">
      <c r="A405" t="s">
        <v>24</v>
      </c>
      <c r="B405" t="s">
        <v>16</v>
      </c>
      <c r="C405" t="s">
        <v>14</v>
      </c>
      <c r="D405" t="s">
        <v>23</v>
      </c>
      <c r="E405">
        <v>3.8</v>
      </c>
      <c r="F405">
        <v>56</v>
      </c>
      <c r="G405" t="s">
        <v>458</v>
      </c>
      <c r="H405" s="1">
        <v>45014</v>
      </c>
      <c r="I405">
        <f t="shared" si="6"/>
        <v>2023</v>
      </c>
      <c r="J405" s="1">
        <v>45026</v>
      </c>
      <c r="K405">
        <v>16.8</v>
      </c>
      <c r="L405">
        <v>13</v>
      </c>
      <c r="M405">
        <v>21.2</v>
      </c>
      <c r="N405" t="s">
        <v>464</v>
      </c>
    </row>
    <row r="406" spans="1:14" x14ac:dyDescent="0.3">
      <c r="A406" t="s">
        <v>24</v>
      </c>
      <c r="B406" t="s">
        <v>16</v>
      </c>
      <c r="C406" t="s">
        <v>14</v>
      </c>
      <c r="D406" t="s">
        <v>23</v>
      </c>
      <c r="E406">
        <v>3.8</v>
      </c>
      <c r="F406">
        <v>57</v>
      </c>
      <c r="G406" t="s">
        <v>465</v>
      </c>
      <c r="H406" s="1">
        <v>45042</v>
      </c>
      <c r="I406">
        <f t="shared" si="6"/>
        <v>2023</v>
      </c>
      <c r="J406" s="1">
        <v>45054</v>
      </c>
      <c r="K406">
        <v>14.3</v>
      </c>
      <c r="L406">
        <v>11.3</v>
      </c>
      <c r="M406">
        <v>17.8</v>
      </c>
      <c r="N406" t="s">
        <v>472</v>
      </c>
    </row>
    <row r="407" spans="1:14" x14ac:dyDescent="0.3">
      <c r="A407" t="s">
        <v>24</v>
      </c>
      <c r="B407" t="s">
        <v>16</v>
      </c>
      <c r="C407" t="s">
        <v>14</v>
      </c>
      <c r="D407" t="s">
        <v>23</v>
      </c>
      <c r="E407">
        <v>3.9</v>
      </c>
      <c r="F407">
        <v>58</v>
      </c>
      <c r="G407" t="s">
        <v>473</v>
      </c>
      <c r="H407" s="1">
        <v>45084</v>
      </c>
      <c r="I407">
        <f t="shared" si="6"/>
        <v>2023</v>
      </c>
      <c r="J407" s="1">
        <v>45096</v>
      </c>
      <c r="K407">
        <v>18.100000000000001</v>
      </c>
      <c r="L407">
        <v>13.5</v>
      </c>
      <c r="M407">
        <v>23.4</v>
      </c>
      <c r="N407" t="s">
        <v>478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8"/>
  <sheetViews>
    <sheetView topLeftCell="AF33" workbookViewId="0">
      <selection activeCell="BJ64" sqref="BJ64:BK64"/>
    </sheetView>
  </sheetViews>
  <sheetFormatPr defaultRowHeight="14.4" x14ac:dyDescent="0.3"/>
  <cols>
    <col min="1" max="1" width="11.88671875" bestFit="1" customWidth="1"/>
    <col min="2" max="5" width="8.88671875" customWidth="1"/>
  </cols>
  <sheetData>
    <row r="1" spans="2:59" x14ac:dyDescent="0.3">
      <c r="B1" s="24" t="s">
        <v>17</v>
      </c>
      <c r="C1" s="24"/>
      <c r="D1" s="24"/>
      <c r="E1" s="24"/>
      <c r="K1" s="24" t="s">
        <v>18</v>
      </c>
      <c r="L1" s="24"/>
      <c r="M1" s="24"/>
      <c r="N1" s="24"/>
      <c r="T1" s="24" t="s">
        <v>19</v>
      </c>
      <c r="U1" s="24" t="s">
        <v>19</v>
      </c>
      <c r="V1" s="24" t="s">
        <v>19</v>
      </c>
      <c r="W1" s="24" t="s">
        <v>19</v>
      </c>
      <c r="AC1" s="24" t="s">
        <v>20</v>
      </c>
      <c r="AD1" s="24" t="s">
        <v>20</v>
      </c>
      <c r="AE1" s="24" t="s">
        <v>20</v>
      </c>
      <c r="AF1" s="24" t="s">
        <v>20</v>
      </c>
      <c r="AL1" s="24" t="s">
        <v>21</v>
      </c>
      <c r="AM1" s="24" t="s">
        <v>21</v>
      </c>
      <c r="AN1" s="24" t="s">
        <v>21</v>
      </c>
      <c r="AO1" s="24" t="s">
        <v>21</v>
      </c>
      <c r="AU1" s="24" t="s">
        <v>22</v>
      </c>
      <c r="AV1" s="24" t="s">
        <v>22</v>
      </c>
      <c r="AW1" s="24" t="s">
        <v>22</v>
      </c>
      <c r="AX1" s="24" t="s">
        <v>22</v>
      </c>
      <c r="BD1" s="24" t="s">
        <v>23</v>
      </c>
      <c r="BE1" s="24" t="s">
        <v>23</v>
      </c>
      <c r="BF1" s="24" t="s">
        <v>23</v>
      </c>
      <c r="BG1" s="24" t="s">
        <v>23</v>
      </c>
    </row>
    <row r="2" spans="2:59" x14ac:dyDescent="0.3">
      <c r="B2" s="5">
        <v>2020</v>
      </c>
      <c r="C2" s="6">
        <v>2021</v>
      </c>
      <c r="D2" s="7">
        <v>2022</v>
      </c>
      <c r="E2" s="6">
        <v>2023</v>
      </c>
      <c r="K2" s="4">
        <v>2020</v>
      </c>
      <c r="L2" s="4">
        <v>2021</v>
      </c>
      <c r="M2" s="4">
        <v>2022</v>
      </c>
      <c r="N2" s="4">
        <v>2023</v>
      </c>
      <c r="T2" s="4">
        <v>2020</v>
      </c>
      <c r="U2" s="4">
        <v>2021</v>
      </c>
      <c r="V2" s="4">
        <v>2022</v>
      </c>
      <c r="W2" s="4">
        <v>2023</v>
      </c>
      <c r="AC2" s="4">
        <v>2020</v>
      </c>
      <c r="AD2" s="4">
        <v>2021</v>
      </c>
      <c r="AE2" s="4">
        <v>2022</v>
      </c>
      <c r="AF2" s="4">
        <v>2023</v>
      </c>
      <c r="AL2" s="4">
        <v>2020</v>
      </c>
      <c r="AM2" s="4">
        <v>2021</v>
      </c>
      <c r="AN2" s="4">
        <v>2022</v>
      </c>
      <c r="AO2" s="4">
        <v>2023</v>
      </c>
      <c r="AU2" s="4">
        <v>2020</v>
      </c>
      <c r="AV2" s="4">
        <v>2021</v>
      </c>
      <c r="AW2" s="4">
        <v>2022</v>
      </c>
      <c r="AX2" s="4">
        <v>2023</v>
      </c>
      <c r="BD2" s="4">
        <v>2020</v>
      </c>
      <c r="BE2" s="4">
        <v>2021</v>
      </c>
      <c r="BF2" s="4">
        <v>2022</v>
      </c>
      <c r="BG2" s="4">
        <v>2023</v>
      </c>
    </row>
    <row r="3" spans="2:59" s="3" customFormat="1" x14ac:dyDescent="0.3">
      <c r="B3" s="3">
        <v>40.200000000000003</v>
      </c>
      <c r="C3" s="3">
        <v>46.3</v>
      </c>
      <c r="D3" s="3">
        <v>39.200000000000003</v>
      </c>
      <c r="E3" s="3">
        <v>39</v>
      </c>
      <c r="K3" s="3">
        <v>34.4</v>
      </c>
      <c r="L3" s="3">
        <v>40</v>
      </c>
      <c r="M3" s="3">
        <v>36.799999999999997</v>
      </c>
      <c r="N3" s="3">
        <v>31.8</v>
      </c>
      <c r="T3" s="3">
        <v>34.1</v>
      </c>
      <c r="U3" s="3">
        <v>40</v>
      </c>
      <c r="V3" s="3">
        <v>29.3</v>
      </c>
      <c r="W3" s="3">
        <v>30.3</v>
      </c>
      <c r="AC3" s="3">
        <v>31</v>
      </c>
      <c r="AD3" s="3">
        <v>36</v>
      </c>
      <c r="AE3" s="3">
        <v>25.8</v>
      </c>
      <c r="AF3" s="3">
        <v>27</v>
      </c>
      <c r="AL3" s="3">
        <v>24.9</v>
      </c>
      <c r="AM3" s="3">
        <v>29.6</v>
      </c>
      <c r="AN3" s="3">
        <v>19.399999999999999</v>
      </c>
      <c r="AO3" s="3">
        <v>21.7</v>
      </c>
      <c r="AU3" s="3">
        <v>16.399999999999999</v>
      </c>
      <c r="AV3" s="3">
        <v>22.3</v>
      </c>
      <c r="AW3" s="3">
        <v>11.6</v>
      </c>
      <c r="AX3" s="3">
        <v>15.4</v>
      </c>
      <c r="BD3" s="3">
        <v>14.6</v>
      </c>
      <c r="BE3" s="3">
        <v>20.3</v>
      </c>
      <c r="BF3" s="3">
        <v>9.3000000000000007</v>
      </c>
      <c r="BG3" s="3">
        <v>13.5</v>
      </c>
    </row>
    <row r="4" spans="2:59" s="3" customFormat="1" x14ac:dyDescent="0.3">
      <c r="B4" s="3">
        <v>42</v>
      </c>
      <c r="C4" s="3">
        <v>48.5</v>
      </c>
      <c r="D4" s="3">
        <v>41.7</v>
      </c>
      <c r="E4" s="3">
        <v>41.9</v>
      </c>
      <c r="K4" s="3">
        <v>34.299999999999997</v>
      </c>
      <c r="L4" s="3">
        <v>42.2</v>
      </c>
      <c r="M4" s="3">
        <v>34.1</v>
      </c>
      <c r="N4" s="3">
        <v>34.6</v>
      </c>
      <c r="T4" s="3">
        <v>31.9</v>
      </c>
      <c r="U4" s="3">
        <v>36.5</v>
      </c>
      <c r="V4" s="3">
        <v>29.9</v>
      </c>
      <c r="W4" s="3">
        <v>29.3</v>
      </c>
      <c r="AC4" s="3">
        <v>31.3</v>
      </c>
      <c r="AD4" s="3">
        <v>36.299999999999997</v>
      </c>
      <c r="AE4" s="3">
        <v>25.2</v>
      </c>
      <c r="AF4" s="3">
        <v>26</v>
      </c>
      <c r="AL4" s="3">
        <v>22</v>
      </c>
      <c r="AM4" s="3">
        <v>29.5</v>
      </c>
      <c r="AN4" s="3">
        <v>19</v>
      </c>
      <c r="AO4" s="3">
        <v>21.4</v>
      </c>
      <c r="AU4" s="3">
        <v>16.399999999999999</v>
      </c>
      <c r="AV4" s="3">
        <v>22.5</v>
      </c>
      <c r="AW4" s="3">
        <v>12.7</v>
      </c>
      <c r="AX4" s="3">
        <v>15.4</v>
      </c>
      <c r="BD4" s="3">
        <v>11</v>
      </c>
      <c r="BE4" s="3">
        <v>17.5</v>
      </c>
      <c r="BF4" s="3">
        <v>16</v>
      </c>
      <c r="BG4" s="3">
        <v>14.2</v>
      </c>
    </row>
    <row r="5" spans="2:59" s="3" customFormat="1" x14ac:dyDescent="0.3">
      <c r="B5" s="3">
        <v>38.6</v>
      </c>
      <c r="C5" s="3">
        <v>47.5</v>
      </c>
      <c r="D5" s="3">
        <v>41.5</v>
      </c>
      <c r="E5" s="3">
        <v>41.8</v>
      </c>
      <c r="K5" s="3">
        <v>32.200000000000003</v>
      </c>
      <c r="L5" s="3">
        <v>39.6</v>
      </c>
      <c r="M5" s="3">
        <v>35.4</v>
      </c>
      <c r="N5" s="3">
        <v>33.5</v>
      </c>
      <c r="T5" s="3">
        <v>30.7</v>
      </c>
      <c r="U5" s="3">
        <v>35.6</v>
      </c>
      <c r="V5" s="3">
        <v>29.8</v>
      </c>
      <c r="W5" s="3">
        <v>30</v>
      </c>
      <c r="AC5" s="3">
        <v>28.4</v>
      </c>
      <c r="AD5" s="3">
        <v>31.6</v>
      </c>
      <c r="AE5" s="3">
        <v>25.1</v>
      </c>
      <c r="AF5" s="3">
        <v>28.5</v>
      </c>
      <c r="AL5" s="3">
        <v>22.3</v>
      </c>
      <c r="AM5" s="3">
        <v>27.7</v>
      </c>
      <c r="AN5" s="3">
        <v>18.2</v>
      </c>
      <c r="AO5" s="3">
        <v>20.9</v>
      </c>
      <c r="AU5" s="3">
        <v>13.4</v>
      </c>
      <c r="AV5" s="3">
        <v>19.3</v>
      </c>
      <c r="AW5" s="3">
        <v>13</v>
      </c>
      <c r="AX5" s="3">
        <v>14.9</v>
      </c>
      <c r="BD5" s="3">
        <v>11.8</v>
      </c>
      <c r="BE5" s="3">
        <v>19</v>
      </c>
      <c r="BF5" s="3">
        <v>9.6</v>
      </c>
      <c r="BG5" s="3">
        <v>14.6</v>
      </c>
    </row>
    <row r="6" spans="2:59" s="3" customFormat="1" x14ac:dyDescent="0.3">
      <c r="B6" s="3">
        <v>39.1</v>
      </c>
      <c r="C6" s="3">
        <v>47.4</v>
      </c>
      <c r="D6" s="3">
        <v>39.1</v>
      </c>
      <c r="E6" s="3">
        <v>40.5</v>
      </c>
      <c r="K6" s="3">
        <v>35.200000000000003</v>
      </c>
      <c r="L6" s="3">
        <v>38.9</v>
      </c>
      <c r="M6" s="3">
        <v>36.6</v>
      </c>
      <c r="N6" s="3">
        <v>34.200000000000003</v>
      </c>
      <c r="T6" s="3">
        <v>31.4</v>
      </c>
      <c r="U6" s="3">
        <v>35.6</v>
      </c>
      <c r="V6" s="3">
        <v>31</v>
      </c>
      <c r="W6" s="3">
        <v>30</v>
      </c>
      <c r="AC6" s="3">
        <v>29.3</v>
      </c>
      <c r="AD6" s="3">
        <v>32.299999999999997</v>
      </c>
      <c r="AE6" s="3">
        <v>25.1</v>
      </c>
      <c r="AF6" s="3">
        <v>26.7</v>
      </c>
      <c r="AL6" s="3">
        <v>22.2</v>
      </c>
      <c r="AM6" s="3">
        <v>25.8</v>
      </c>
      <c r="AN6" s="3">
        <v>16.3</v>
      </c>
      <c r="AO6" s="3">
        <v>20.2</v>
      </c>
      <c r="AU6" s="3">
        <v>15</v>
      </c>
      <c r="AV6" s="3">
        <v>19.600000000000001</v>
      </c>
      <c r="AW6" s="3">
        <v>12.5</v>
      </c>
      <c r="AX6" s="3">
        <v>16.399999999999999</v>
      </c>
      <c r="BD6" s="3">
        <v>17.100000000000001</v>
      </c>
      <c r="BE6" s="3">
        <v>18.100000000000001</v>
      </c>
      <c r="BF6" s="3">
        <v>8.6</v>
      </c>
      <c r="BG6" s="3">
        <v>16.8</v>
      </c>
    </row>
    <row r="7" spans="2:59" s="3" customFormat="1" x14ac:dyDescent="0.3">
      <c r="B7" s="3">
        <v>42.2</v>
      </c>
      <c r="C7" s="3">
        <v>43.7</v>
      </c>
      <c r="D7" s="3">
        <v>44.9</v>
      </c>
      <c r="E7" s="3">
        <v>41.3</v>
      </c>
      <c r="K7" s="3">
        <v>35.799999999999997</v>
      </c>
      <c r="L7" s="3">
        <v>38.4</v>
      </c>
      <c r="M7" s="3">
        <v>35.9</v>
      </c>
      <c r="N7" s="3">
        <v>32.200000000000003</v>
      </c>
      <c r="T7" s="3">
        <v>32.1</v>
      </c>
      <c r="U7" s="3">
        <v>33.200000000000003</v>
      </c>
      <c r="V7" s="3">
        <v>30.3</v>
      </c>
      <c r="W7" s="3">
        <v>30.3</v>
      </c>
      <c r="AC7" s="3">
        <v>29.3</v>
      </c>
      <c r="AD7" s="3">
        <v>30.5</v>
      </c>
      <c r="AE7" s="3">
        <v>27.7</v>
      </c>
      <c r="AF7" s="3">
        <v>25.9</v>
      </c>
      <c r="AL7" s="3">
        <v>23</v>
      </c>
      <c r="AM7" s="3">
        <v>23.2</v>
      </c>
      <c r="AN7" s="3">
        <v>20.9</v>
      </c>
      <c r="AO7" s="3">
        <v>19.8</v>
      </c>
      <c r="AU7" s="3">
        <v>18.2</v>
      </c>
      <c r="AV7" s="3">
        <v>17.2</v>
      </c>
      <c r="AW7" s="3">
        <v>12.8</v>
      </c>
      <c r="AX7" s="3">
        <v>16.399999999999999</v>
      </c>
      <c r="BD7" s="3">
        <v>13.3</v>
      </c>
      <c r="BE7" s="3">
        <v>19.7</v>
      </c>
      <c r="BF7" s="3">
        <v>16.399999999999999</v>
      </c>
      <c r="BG7" s="3">
        <v>14.3</v>
      </c>
    </row>
    <row r="8" spans="2:59" s="3" customFormat="1" x14ac:dyDescent="0.3">
      <c r="B8" s="3">
        <v>41.7</v>
      </c>
      <c r="C8" s="3">
        <v>42.7</v>
      </c>
      <c r="D8" s="3">
        <v>42.9</v>
      </c>
      <c r="E8" s="3">
        <v>40.6</v>
      </c>
      <c r="K8" s="3">
        <v>36.799999999999997</v>
      </c>
      <c r="L8" s="3">
        <v>36.799999999999997</v>
      </c>
      <c r="M8" s="3">
        <v>36.799999999999997</v>
      </c>
      <c r="N8" s="3">
        <v>34.200000000000003</v>
      </c>
      <c r="T8" s="3">
        <v>34.9</v>
      </c>
      <c r="U8" s="3">
        <v>33.6</v>
      </c>
      <c r="V8" s="3">
        <v>32.9</v>
      </c>
      <c r="W8" s="3">
        <v>30.8</v>
      </c>
      <c r="AC8" s="3">
        <v>31.8</v>
      </c>
      <c r="AD8" s="3">
        <v>27.3</v>
      </c>
      <c r="AE8" s="3">
        <v>27.4</v>
      </c>
      <c r="AF8" s="3">
        <v>26.2</v>
      </c>
      <c r="AL8" s="3">
        <v>22.3</v>
      </c>
      <c r="AM8" s="3">
        <v>22.6</v>
      </c>
      <c r="AN8" s="3">
        <v>18.7</v>
      </c>
      <c r="AO8" s="3">
        <v>20.100000000000001</v>
      </c>
      <c r="AU8" s="3">
        <v>15.4</v>
      </c>
      <c r="AV8" s="3">
        <v>16.3</v>
      </c>
      <c r="AW8" s="3">
        <v>14.2</v>
      </c>
      <c r="AX8" s="3">
        <v>16.7</v>
      </c>
      <c r="BD8" s="3">
        <v>13.7</v>
      </c>
      <c r="BE8" s="3">
        <v>17.899999999999999</v>
      </c>
      <c r="BF8" s="3">
        <v>14.9</v>
      </c>
      <c r="BG8" s="3">
        <v>18.100000000000001</v>
      </c>
    </row>
    <row r="9" spans="2:59" s="3" customFormat="1" x14ac:dyDescent="0.3">
      <c r="B9" s="3">
        <v>42.9</v>
      </c>
      <c r="C9" s="3">
        <v>45</v>
      </c>
      <c r="D9" s="3">
        <v>39.700000000000003</v>
      </c>
      <c r="K9" s="3">
        <v>35.799999999999997</v>
      </c>
      <c r="L9" s="3">
        <v>33.5</v>
      </c>
      <c r="M9" s="3">
        <v>35.700000000000003</v>
      </c>
      <c r="T9" s="3">
        <v>34.799999999999997</v>
      </c>
      <c r="U9" s="3">
        <v>30.4</v>
      </c>
      <c r="V9" s="3">
        <v>31.7</v>
      </c>
      <c r="AC9" s="3">
        <v>31.7</v>
      </c>
      <c r="AD9" s="3">
        <v>24.3</v>
      </c>
      <c r="AE9" s="3">
        <v>28.8</v>
      </c>
      <c r="AL9" s="3">
        <v>23.6</v>
      </c>
      <c r="AM9" s="3">
        <v>18.600000000000001</v>
      </c>
      <c r="AN9" s="3">
        <v>17.8</v>
      </c>
      <c r="AU9" s="3">
        <v>18</v>
      </c>
      <c r="AV9" s="3">
        <v>14.3</v>
      </c>
      <c r="AW9" s="3">
        <v>14.5</v>
      </c>
      <c r="BD9" s="3">
        <v>14.6</v>
      </c>
      <c r="BE9" s="3">
        <v>13.2</v>
      </c>
      <c r="BF9" s="3">
        <v>10.6</v>
      </c>
    </row>
    <row r="10" spans="2:59" s="3" customFormat="1" x14ac:dyDescent="0.3">
      <c r="B10" s="3">
        <v>42.8</v>
      </c>
      <c r="C10" s="3">
        <v>43</v>
      </c>
      <c r="D10" s="3">
        <v>42.7</v>
      </c>
      <c r="K10" s="3">
        <v>36</v>
      </c>
      <c r="L10" s="3">
        <v>31.9</v>
      </c>
      <c r="M10" s="3">
        <v>37.700000000000003</v>
      </c>
      <c r="T10" s="3">
        <v>34</v>
      </c>
      <c r="U10" s="3">
        <v>27.6</v>
      </c>
      <c r="V10" s="3">
        <v>34.6</v>
      </c>
      <c r="AC10" s="3">
        <v>32.4</v>
      </c>
      <c r="AD10" s="3">
        <v>25.6</v>
      </c>
      <c r="AE10" s="3">
        <v>33.5</v>
      </c>
      <c r="AL10" s="3">
        <v>23.1</v>
      </c>
      <c r="AM10" s="3">
        <v>18.7</v>
      </c>
      <c r="AN10" s="3">
        <v>23.6</v>
      </c>
      <c r="AU10" s="3">
        <v>14.8</v>
      </c>
      <c r="AV10" s="3">
        <v>13</v>
      </c>
      <c r="AW10" s="3">
        <v>15.4</v>
      </c>
      <c r="BD10" s="3">
        <v>11.4</v>
      </c>
      <c r="BE10" s="3">
        <v>16</v>
      </c>
      <c r="BF10" s="3">
        <v>17.899999999999999</v>
      </c>
    </row>
    <row r="11" spans="2:59" s="3" customFormat="1" x14ac:dyDescent="0.3">
      <c r="B11" s="3">
        <v>42.4</v>
      </c>
      <c r="C11" s="3">
        <v>39.5</v>
      </c>
      <c r="D11" s="3">
        <v>44.4</v>
      </c>
      <c r="K11" s="3">
        <v>38.9</v>
      </c>
      <c r="L11" s="3">
        <v>32.799999999999997</v>
      </c>
      <c r="M11" s="3">
        <v>35.5</v>
      </c>
      <c r="T11" s="3">
        <v>35.4</v>
      </c>
      <c r="U11" s="3">
        <v>27.6</v>
      </c>
      <c r="V11" s="3">
        <v>33.700000000000003</v>
      </c>
      <c r="AC11" s="3">
        <v>33.9</v>
      </c>
      <c r="AD11" s="3">
        <v>24.2</v>
      </c>
      <c r="AE11" s="3">
        <v>31.3</v>
      </c>
      <c r="AL11" s="3">
        <v>25</v>
      </c>
      <c r="AM11" s="3">
        <v>18.399999999999999</v>
      </c>
      <c r="AN11" s="3">
        <v>23.7</v>
      </c>
      <c r="AU11" s="3">
        <v>18.600000000000001</v>
      </c>
      <c r="AV11" s="3">
        <v>12.1</v>
      </c>
      <c r="AW11" s="3">
        <v>17.100000000000001</v>
      </c>
      <c r="BD11" s="3">
        <v>16.2</v>
      </c>
      <c r="BE11" s="3">
        <v>11.8</v>
      </c>
      <c r="BF11" s="3">
        <v>19.399999999999999</v>
      </c>
    </row>
    <row r="12" spans="2:59" s="3" customFormat="1" x14ac:dyDescent="0.3">
      <c r="B12" s="3">
        <v>44.4</v>
      </c>
      <c r="C12" s="3">
        <v>38.1</v>
      </c>
      <c r="D12" s="3">
        <v>44.3</v>
      </c>
      <c r="K12" s="3">
        <v>40.6</v>
      </c>
      <c r="L12" s="3">
        <v>31.4</v>
      </c>
      <c r="M12" s="3">
        <v>37</v>
      </c>
      <c r="T12" s="3">
        <v>36.1</v>
      </c>
      <c r="U12" s="3">
        <v>28.6</v>
      </c>
      <c r="V12" s="3">
        <v>33.6</v>
      </c>
      <c r="AC12" s="3">
        <v>33.4</v>
      </c>
      <c r="AD12" s="3">
        <v>24.5</v>
      </c>
      <c r="AE12" s="3">
        <v>29.8</v>
      </c>
      <c r="AL12" s="3">
        <v>26.5</v>
      </c>
      <c r="AM12" s="3">
        <v>17.5</v>
      </c>
      <c r="AN12" s="3">
        <v>23.4</v>
      </c>
      <c r="AU12" s="3">
        <v>18.399999999999999</v>
      </c>
      <c r="AV12" s="3">
        <v>12.8</v>
      </c>
      <c r="AW12" s="3">
        <v>16.100000000000001</v>
      </c>
      <c r="BD12" s="3">
        <v>19.3</v>
      </c>
      <c r="BE12" s="3">
        <v>11</v>
      </c>
      <c r="BF12" s="3">
        <v>16.600000000000001</v>
      </c>
    </row>
    <row r="13" spans="2:59" s="3" customFormat="1" x14ac:dyDescent="0.3">
      <c r="B13" s="3">
        <v>47.7</v>
      </c>
      <c r="C13" s="3">
        <v>38.6</v>
      </c>
      <c r="D13" s="3">
        <v>39.9</v>
      </c>
      <c r="K13" s="3">
        <v>42.9</v>
      </c>
      <c r="L13" s="3">
        <v>32.299999999999997</v>
      </c>
      <c r="M13" s="3">
        <v>34.6</v>
      </c>
      <c r="T13" s="3">
        <v>37.700000000000003</v>
      </c>
      <c r="U13" s="3">
        <v>29.6</v>
      </c>
      <c r="V13" s="3">
        <v>31.7</v>
      </c>
      <c r="AC13" s="3">
        <v>34.700000000000003</v>
      </c>
      <c r="AD13" s="3">
        <v>24.9</v>
      </c>
      <c r="AE13" s="3">
        <v>28.8</v>
      </c>
      <c r="AL13" s="3">
        <v>27.8</v>
      </c>
      <c r="AM13" s="3">
        <v>18.899999999999999</v>
      </c>
      <c r="AN13" s="3">
        <v>20.8</v>
      </c>
      <c r="AU13" s="3">
        <v>17.8</v>
      </c>
      <c r="AV13" s="3">
        <v>13.1</v>
      </c>
      <c r="AW13" s="3">
        <v>16.600000000000001</v>
      </c>
      <c r="BD13" s="3">
        <v>15.6</v>
      </c>
      <c r="BE13" s="3">
        <v>7.6</v>
      </c>
      <c r="BF13" s="3">
        <v>14.5</v>
      </c>
    </row>
    <row r="14" spans="2:59" s="3" customFormat="1" x14ac:dyDescent="0.3">
      <c r="B14" s="3">
        <v>46.6</v>
      </c>
      <c r="C14" s="3">
        <v>39.299999999999997</v>
      </c>
      <c r="K14" s="3">
        <v>42.8</v>
      </c>
      <c r="L14" s="3">
        <v>30.2</v>
      </c>
      <c r="T14" s="3">
        <v>39.9</v>
      </c>
      <c r="U14" s="3">
        <v>27.7</v>
      </c>
      <c r="AC14" s="3">
        <v>36.1</v>
      </c>
      <c r="AD14" s="3">
        <v>22.9</v>
      </c>
      <c r="AL14" s="3">
        <v>27.3</v>
      </c>
      <c r="AM14" s="3">
        <v>16.7</v>
      </c>
      <c r="AU14" s="3">
        <v>19.5</v>
      </c>
      <c r="AV14" s="3">
        <v>11.4</v>
      </c>
      <c r="BD14" s="3">
        <v>13.4</v>
      </c>
      <c r="BE14" s="3">
        <v>11.2</v>
      </c>
    </row>
    <row r="15" spans="2:59" s="3" customFormat="1" x14ac:dyDescent="0.3">
      <c r="B15" s="3">
        <v>41</v>
      </c>
      <c r="C15" s="3">
        <v>44.8</v>
      </c>
      <c r="K15" s="3">
        <v>37.700000000000003</v>
      </c>
      <c r="L15" s="3">
        <v>34</v>
      </c>
      <c r="T15" s="3">
        <v>33.1</v>
      </c>
      <c r="U15" s="3">
        <v>29.2</v>
      </c>
      <c r="AC15" s="3">
        <v>31.1</v>
      </c>
      <c r="AD15" s="3">
        <v>23.7</v>
      </c>
      <c r="AL15" s="3">
        <v>25.2</v>
      </c>
      <c r="AM15" s="3">
        <v>18</v>
      </c>
      <c r="AU15" s="3">
        <v>18.2</v>
      </c>
      <c r="AV15" s="3">
        <v>11.5</v>
      </c>
      <c r="BD15" s="3">
        <v>14.6</v>
      </c>
      <c r="BE15" s="3">
        <v>13.9</v>
      </c>
    </row>
    <row r="16" spans="2:59" s="3" customFormat="1" x14ac:dyDescent="0.3">
      <c r="B16" s="3">
        <v>40.6</v>
      </c>
      <c r="C16" s="3">
        <v>39.4</v>
      </c>
      <c r="K16" s="3">
        <v>37.9</v>
      </c>
      <c r="L16" s="3">
        <v>36.299999999999997</v>
      </c>
      <c r="T16" s="3">
        <v>33.700000000000003</v>
      </c>
      <c r="U16" s="3">
        <v>28.3</v>
      </c>
      <c r="AC16" s="3">
        <v>30.8</v>
      </c>
      <c r="AD16" s="3">
        <v>24.7</v>
      </c>
      <c r="AL16" s="3">
        <v>24.9</v>
      </c>
      <c r="AM16" s="3">
        <v>17.3</v>
      </c>
      <c r="AU16" s="3">
        <v>19.2</v>
      </c>
      <c r="AV16" s="3">
        <v>12.1</v>
      </c>
      <c r="BD16" s="3">
        <v>17.7</v>
      </c>
      <c r="BE16" s="3">
        <v>12.8</v>
      </c>
    </row>
    <row r="17" spans="1:60" s="3" customFormat="1" x14ac:dyDescent="0.3">
      <c r="B17" s="3">
        <v>42.5</v>
      </c>
      <c r="C17" s="3">
        <v>39.9</v>
      </c>
      <c r="K17" s="3">
        <v>39.200000000000003</v>
      </c>
      <c r="L17" s="3">
        <v>36.200000000000003</v>
      </c>
      <c r="T17" s="3">
        <v>34.799999999999997</v>
      </c>
      <c r="U17" s="3">
        <v>31.3</v>
      </c>
      <c r="AC17" s="3">
        <v>31.4</v>
      </c>
      <c r="AD17" s="3">
        <v>27.1</v>
      </c>
      <c r="AL17" s="3">
        <v>26.5</v>
      </c>
      <c r="AM17" s="3">
        <v>18.399999999999999</v>
      </c>
      <c r="AU17" s="3">
        <v>19.2</v>
      </c>
      <c r="AV17" s="3">
        <v>13.5</v>
      </c>
      <c r="BD17" s="3">
        <v>15.3</v>
      </c>
      <c r="BE17" s="3">
        <v>11.1</v>
      </c>
    </row>
    <row r="18" spans="1:60" s="3" customFormat="1" x14ac:dyDescent="0.3">
      <c r="B18" s="3">
        <v>44.7</v>
      </c>
      <c r="C18" s="3">
        <v>43.6</v>
      </c>
      <c r="K18" s="3">
        <v>38.1</v>
      </c>
      <c r="L18" s="3">
        <v>36</v>
      </c>
      <c r="T18" s="3">
        <v>35.299999999999997</v>
      </c>
      <c r="U18" s="3">
        <v>31.9</v>
      </c>
      <c r="AC18" s="3">
        <v>31.1</v>
      </c>
      <c r="AD18" s="3">
        <v>25.3</v>
      </c>
      <c r="AL18" s="3">
        <v>24.8</v>
      </c>
      <c r="AM18" s="3">
        <v>18.899999999999999</v>
      </c>
      <c r="AU18" s="3">
        <v>18</v>
      </c>
      <c r="AV18" s="3">
        <v>12.5</v>
      </c>
      <c r="BD18" s="3">
        <v>15</v>
      </c>
      <c r="BE18" s="3">
        <v>13.8</v>
      </c>
    </row>
    <row r="19" spans="1:60" s="3" customFormat="1" x14ac:dyDescent="0.3">
      <c r="B19" s="3">
        <v>44</v>
      </c>
      <c r="C19" s="3">
        <v>42.1</v>
      </c>
      <c r="K19" s="3">
        <v>40.4</v>
      </c>
      <c r="L19" s="3">
        <v>34.700000000000003</v>
      </c>
      <c r="T19" s="3">
        <v>35.1</v>
      </c>
      <c r="U19" s="3">
        <v>30.3</v>
      </c>
      <c r="AC19" s="3">
        <v>30.4</v>
      </c>
      <c r="AD19" s="3">
        <v>27.7</v>
      </c>
      <c r="AL19" s="3">
        <v>26.5</v>
      </c>
      <c r="AM19" s="3">
        <v>19</v>
      </c>
      <c r="AU19" s="3">
        <v>18.2</v>
      </c>
      <c r="AV19" s="3">
        <v>12.3</v>
      </c>
      <c r="BD19" s="3">
        <v>17.2</v>
      </c>
      <c r="BE19" s="3">
        <v>12.2</v>
      </c>
    </row>
    <row r="20" spans="1:60" s="3" customFormat="1" x14ac:dyDescent="0.3">
      <c r="B20" s="3">
        <v>51.7</v>
      </c>
      <c r="C20" s="3">
        <v>41</v>
      </c>
      <c r="K20" s="3">
        <v>43.1</v>
      </c>
      <c r="L20" s="3">
        <v>34.9</v>
      </c>
      <c r="T20" s="3">
        <v>38.9</v>
      </c>
      <c r="U20" s="3">
        <v>31.2</v>
      </c>
      <c r="AC20" s="3">
        <v>34.1</v>
      </c>
      <c r="AD20" s="3">
        <v>25.8</v>
      </c>
      <c r="AL20" s="3">
        <v>28.7</v>
      </c>
      <c r="AM20" s="3">
        <v>18.100000000000001</v>
      </c>
      <c r="AU20" s="3">
        <v>21.3</v>
      </c>
      <c r="AV20" s="3">
        <v>12.2</v>
      </c>
      <c r="BD20" s="3">
        <v>15.4</v>
      </c>
      <c r="BE20" s="3">
        <v>16.2</v>
      </c>
    </row>
    <row r="21" spans="1:60" s="3" customFormat="1" x14ac:dyDescent="0.3">
      <c r="B21" s="3">
        <v>48.7</v>
      </c>
      <c r="C21" s="3">
        <v>37.700000000000003</v>
      </c>
      <c r="K21" s="3">
        <v>43.3</v>
      </c>
      <c r="L21" s="3">
        <v>32.299999999999997</v>
      </c>
      <c r="T21" s="3">
        <v>41</v>
      </c>
      <c r="U21" s="3">
        <v>32.299999999999997</v>
      </c>
      <c r="AC21" s="3">
        <v>35.299999999999997</v>
      </c>
      <c r="AD21" s="3">
        <v>25.8</v>
      </c>
      <c r="AL21" s="3">
        <v>30.2</v>
      </c>
      <c r="AM21" s="3">
        <v>17.5</v>
      </c>
      <c r="AU21" s="3">
        <v>24.2</v>
      </c>
      <c r="AV21" s="3">
        <v>11.4</v>
      </c>
      <c r="BD21" s="3">
        <v>17.899999999999999</v>
      </c>
      <c r="BE21" s="3">
        <v>13</v>
      </c>
    </row>
    <row r="22" spans="1:60" s="3" customFormat="1" x14ac:dyDescent="0.3">
      <c r="B22" s="3">
        <v>49</v>
      </c>
      <c r="C22" s="3">
        <v>41.3</v>
      </c>
      <c r="K22" s="3">
        <v>42.6</v>
      </c>
      <c r="L22" s="3">
        <v>35.5</v>
      </c>
      <c r="T22" s="3">
        <v>40.700000000000003</v>
      </c>
      <c r="U22" s="3">
        <v>31.7</v>
      </c>
      <c r="AC22" s="3">
        <v>35.1</v>
      </c>
      <c r="AD22" s="3">
        <v>25.9</v>
      </c>
      <c r="AL22" s="3">
        <v>27.3</v>
      </c>
      <c r="AM22" s="3">
        <v>19</v>
      </c>
      <c r="AU22" s="3">
        <v>21.2</v>
      </c>
      <c r="AV22" s="3">
        <v>12.1</v>
      </c>
      <c r="BD22" s="3">
        <v>16.100000000000001</v>
      </c>
      <c r="BE22" s="3">
        <v>12.4</v>
      </c>
    </row>
    <row r="23" spans="1:60" s="3" customFormat="1" x14ac:dyDescent="0.3">
      <c r="B23" s="3">
        <v>48.1</v>
      </c>
      <c r="K23" s="3">
        <v>44.3</v>
      </c>
      <c r="T23" s="3">
        <v>40</v>
      </c>
      <c r="AC23" s="3">
        <v>36.200000000000003</v>
      </c>
      <c r="AL23" s="3">
        <v>28.6</v>
      </c>
      <c r="AU23" s="3">
        <v>21.5</v>
      </c>
      <c r="BD23" s="3">
        <v>22.5</v>
      </c>
    </row>
    <row r="25" spans="1:60" x14ac:dyDescent="0.3">
      <c r="A25" s="4" t="s">
        <v>484</v>
      </c>
      <c r="B25">
        <f>COUNT(B3:B23)</f>
        <v>21</v>
      </c>
      <c r="C25">
        <f>COUNT(C3:C23)</f>
        <v>20</v>
      </c>
      <c r="D25">
        <f>COUNT(D3:D23)</f>
        <v>11</v>
      </c>
      <c r="E25">
        <f>COUNT(E3:E23)</f>
        <v>6</v>
      </c>
      <c r="J25" s="4" t="s">
        <v>484</v>
      </c>
      <c r="K25">
        <f>COUNT(K3:K23)</f>
        <v>21</v>
      </c>
      <c r="L25">
        <f>COUNT(L3:L23)</f>
        <v>20</v>
      </c>
      <c r="M25">
        <f>COUNT(M3:M23)</f>
        <v>11</v>
      </c>
      <c r="N25">
        <f>COUNT(N3:N23)</f>
        <v>6</v>
      </c>
      <c r="S25" s="4" t="s">
        <v>484</v>
      </c>
      <c r="T25">
        <f>COUNT(T3:T23)</f>
        <v>21</v>
      </c>
      <c r="U25">
        <f>COUNT(U3:U23)</f>
        <v>20</v>
      </c>
      <c r="V25">
        <f>COUNT(V3:V23)</f>
        <v>11</v>
      </c>
      <c r="W25">
        <f>COUNT(W3:W23)</f>
        <v>6</v>
      </c>
      <c r="AB25" s="4" t="s">
        <v>484</v>
      </c>
      <c r="AC25">
        <f>COUNT(AC3:AC23)</f>
        <v>21</v>
      </c>
      <c r="AD25">
        <f>COUNT(AD3:AD23)</f>
        <v>20</v>
      </c>
      <c r="AE25">
        <f>COUNT(AE3:AE23)</f>
        <v>11</v>
      </c>
      <c r="AF25">
        <f>COUNT(AF3:AF23)</f>
        <v>6</v>
      </c>
      <c r="AK25" s="4" t="s">
        <v>484</v>
      </c>
      <c r="AL25">
        <f>COUNT(AL3:AL23)</f>
        <v>21</v>
      </c>
      <c r="AM25">
        <f>COUNT(AM3:AM23)</f>
        <v>20</v>
      </c>
      <c r="AN25">
        <f>COUNT(AN3:AN23)</f>
        <v>11</v>
      </c>
      <c r="AO25">
        <f>COUNT(AO3:AO23)</f>
        <v>6</v>
      </c>
      <c r="AT25" s="4" t="s">
        <v>484</v>
      </c>
      <c r="AU25">
        <f>COUNT(AU3:AU23)</f>
        <v>21</v>
      </c>
      <c r="AV25">
        <f>COUNT(AV3:AV23)</f>
        <v>20</v>
      </c>
      <c r="AW25">
        <f>COUNT(AW3:AW23)</f>
        <v>11</v>
      </c>
      <c r="AX25">
        <f>COUNT(AX3:AX23)</f>
        <v>6</v>
      </c>
      <c r="BC25" s="4" t="s">
        <v>484</v>
      </c>
      <c r="BD25">
        <f>COUNT(BD3:BD23)</f>
        <v>21</v>
      </c>
      <c r="BE25">
        <f>COUNT(BE3:BE23)</f>
        <v>20</v>
      </c>
      <c r="BF25">
        <f>COUNT(BF3:BF23)</f>
        <v>11</v>
      </c>
      <c r="BG25">
        <f>COUNT(BG3:BG23)</f>
        <v>6</v>
      </c>
    </row>
    <row r="26" spans="1:60" x14ac:dyDescent="0.3">
      <c r="A26" s="4" t="s">
        <v>485</v>
      </c>
      <c r="B26" s="3">
        <f>AVERAGE(B3:B23)</f>
        <v>43.852380952380955</v>
      </c>
      <c r="C26" s="3">
        <f t="shared" ref="C26:E26" si="0">AVERAGE(C3:C23)</f>
        <v>42.47</v>
      </c>
      <c r="D26" s="3">
        <f t="shared" si="0"/>
        <v>41.845454545454544</v>
      </c>
      <c r="E26" s="3">
        <f t="shared" si="0"/>
        <v>40.85</v>
      </c>
      <c r="J26" s="4" t="s">
        <v>485</v>
      </c>
      <c r="K26" s="3">
        <f>AVERAGE(K3:K23)</f>
        <v>38.680952380952377</v>
      </c>
      <c r="L26" s="3">
        <f t="shared" ref="L26:N26" si="1">AVERAGE(L3:L23)</f>
        <v>35.394999999999996</v>
      </c>
      <c r="M26" s="3">
        <f t="shared" si="1"/>
        <v>36.009090909090908</v>
      </c>
      <c r="N26" s="3">
        <f t="shared" si="1"/>
        <v>33.416666666666664</v>
      </c>
      <c r="S26" s="4" t="s">
        <v>485</v>
      </c>
      <c r="T26" s="3">
        <f>AVERAGE(T3:T23)</f>
        <v>35.504761904761899</v>
      </c>
      <c r="U26" s="3">
        <f t="shared" ref="U26:W26" si="2">AVERAGE(U3:U23)</f>
        <v>31.610000000000003</v>
      </c>
      <c r="V26" s="3">
        <f t="shared" si="2"/>
        <v>31.681818181818183</v>
      </c>
      <c r="W26" s="3">
        <f t="shared" si="2"/>
        <v>30.116666666666671</v>
      </c>
      <c r="AB26" s="4" t="s">
        <v>485</v>
      </c>
      <c r="AC26" s="3">
        <f>AVERAGE(AC3:AC23)</f>
        <v>32.32380952380953</v>
      </c>
      <c r="AD26" s="3">
        <f t="shared" ref="AD26:AF26" si="3">AVERAGE(AD3:AD23)</f>
        <v>27.32</v>
      </c>
      <c r="AE26" s="3">
        <f t="shared" si="3"/>
        <v>28.045454545454547</v>
      </c>
      <c r="AF26" s="3">
        <f t="shared" si="3"/>
        <v>26.716666666666665</v>
      </c>
      <c r="AK26" s="4" t="s">
        <v>485</v>
      </c>
      <c r="AL26" s="3">
        <f>AVERAGE(AL3:AL23)</f>
        <v>25.366666666666664</v>
      </c>
      <c r="AM26" s="3">
        <f t="shared" ref="AM26:AO26" si="4">AVERAGE(AM3:AM23)</f>
        <v>20.669999999999998</v>
      </c>
      <c r="AN26" s="3">
        <f t="shared" si="4"/>
        <v>20.16363636363636</v>
      </c>
      <c r="AO26" s="3">
        <f t="shared" si="4"/>
        <v>20.683333333333334</v>
      </c>
      <c r="AT26" s="4" t="s">
        <v>485</v>
      </c>
      <c r="AU26" s="3">
        <f>AVERAGE(AU3:AU23)</f>
        <v>18.233333333333331</v>
      </c>
      <c r="AV26" s="3">
        <f t="shared" ref="AV26:AX26" si="5">AVERAGE(AV3:AV23)</f>
        <v>14.574999999999999</v>
      </c>
      <c r="AW26" s="3">
        <f t="shared" si="5"/>
        <v>14.227272727272727</v>
      </c>
      <c r="AX26" s="3">
        <f t="shared" si="5"/>
        <v>15.866666666666667</v>
      </c>
      <c r="BC26" s="4" t="s">
        <v>485</v>
      </c>
      <c r="BD26" s="3">
        <f>AVERAGE(BD3:BD23)</f>
        <v>15.414285714285715</v>
      </c>
      <c r="BE26" s="3">
        <f t="shared" ref="BE26:BG26" si="6">AVERAGE(BE3:BE23)</f>
        <v>14.434999999999999</v>
      </c>
      <c r="BF26" s="3">
        <f t="shared" si="6"/>
        <v>13.981818181818181</v>
      </c>
      <c r="BG26" s="3">
        <f t="shared" si="6"/>
        <v>15.25</v>
      </c>
    </row>
    <row r="28" spans="1:60" x14ac:dyDescent="0.3">
      <c r="A28" s="4" t="s">
        <v>486</v>
      </c>
      <c r="B28" s="3">
        <f>AVERAGE(B3:E23)</f>
        <v>42.684482758620689</v>
      </c>
      <c r="J28" s="4" t="s">
        <v>486</v>
      </c>
      <c r="K28" s="3">
        <f>AVERAGE(K3:N23)</f>
        <v>36.496551724137937</v>
      </c>
      <c r="S28" s="4" t="s">
        <v>486</v>
      </c>
      <c r="T28" s="3">
        <f>AVERAGE(T3:W23)</f>
        <v>32.87931034482758</v>
      </c>
      <c r="AB28" s="4" t="s">
        <v>486</v>
      </c>
      <c r="AC28" s="3">
        <f>AVERAGE(AC3:AF23)</f>
        <v>29.206896551724135</v>
      </c>
      <c r="AK28" s="4" t="s">
        <v>486</v>
      </c>
      <c r="AL28" s="3">
        <f>AVERAGE(AL3:AO23)</f>
        <v>22.275862068965516</v>
      </c>
      <c r="AT28" s="4" t="s">
        <v>486</v>
      </c>
      <c r="AU28" s="3">
        <f>AVERAGE(AU3:AX23)</f>
        <v>15.967241379310348</v>
      </c>
      <c r="BC28" s="4" t="s">
        <v>486</v>
      </c>
      <c r="BD28" s="3">
        <f>AVERAGE(BD3:BG23)</f>
        <v>14.78793103448276</v>
      </c>
    </row>
    <row r="30" spans="1:60" ht="16.8" x14ac:dyDescent="0.35">
      <c r="A30" s="4" t="s">
        <v>488</v>
      </c>
      <c r="B30" s="2">
        <f>B25*(B26-B28)^2</f>
        <v>28.643710010758316</v>
      </c>
      <c r="C30" s="2">
        <f>C25*(C26-B28)^2</f>
        <v>0.92005707491082434</v>
      </c>
      <c r="D30" s="2">
        <f>D25*(D26-B28)^2</f>
        <v>7.7436517673765159</v>
      </c>
      <c r="E30" s="2">
        <f>E25*(E26-B28)^2</f>
        <v>20.191961950059405</v>
      </c>
      <c r="F30" s="20">
        <f>SUM(B30:E30)</f>
        <v>57.499380803105069</v>
      </c>
      <c r="J30" s="4" t="s">
        <v>488</v>
      </c>
      <c r="K30" s="2">
        <f>K25*(K26-K28)^2</f>
        <v>100.20373081931844</v>
      </c>
      <c r="L30" s="2">
        <f>L25*(L26-K28)^2</f>
        <v>24.268324019025425</v>
      </c>
      <c r="M30" s="2">
        <f>M25*(M26-K28)^2</f>
        <v>2.6137985082694568</v>
      </c>
      <c r="N30" s="2">
        <f>N25*(N26-K28)^2</f>
        <v>56.914151803408956</v>
      </c>
      <c r="O30" s="20">
        <f>SUM(K30:N30)</f>
        <v>184.00000515002228</v>
      </c>
      <c r="S30" s="4" t="s">
        <v>488</v>
      </c>
      <c r="T30" s="2">
        <f>T25*(T26-T28)^2</f>
        <v>144.75291376479257</v>
      </c>
      <c r="U30" s="2">
        <f>U25*(U26-T28)^2</f>
        <v>32.222975029726058</v>
      </c>
      <c r="V30" s="2">
        <f>V25*(V26-T28)^2</f>
        <v>15.773862285158158</v>
      </c>
      <c r="W30" s="2">
        <f>W25*(W26-T28)^2</f>
        <v>45.793200554894632</v>
      </c>
      <c r="X30" s="20">
        <f>SUM(T30:W30)</f>
        <v>238.54295163457141</v>
      </c>
      <c r="AB30" s="4" t="s">
        <v>488</v>
      </c>
      <c r="AC30" s="2">
        <f>AC25*(AC26-AC28)^2</f>
        <v>204.01807598663837</v>
      </c>
      <c r="AD30" s="2">
        <f>AD25*(AD26-AC28)^2</f>
        <v>71.207571938168627</v>
      </c>
      <c r="AE30" s="2">
        <f>AE25*(AE26-AC28)^2</f>
        <v>14.838422873202795</v>
      </c>
      <c r="AF30" s="2">
        <f>AF25*(AF26-AC28)^2</f>
        <v>37.207469282600044</v>
      </c>
      <c r="AG30" s="20">
        <f>SUM(AC30:AF30)</f>
        <v>327.27154008060984</v>
      </c>
      <c r="AK30" s="4" t="s">
        <v>488</v>
      </c>
      <c r="AL30" s="2">
        <f>AL25*(AL26-AL28)^2</f>
        <v>200.61453428458159</v>
      </c>
      <c r="AM30" s="2">
        <f>AM25*(AM26-AL28)^2</f>
        <v>51.575859690844268</v>
      </c>
      <c r="AN30" s="2">
        <f>AN25*(AN26-AL28)^2</f>
        <v>49.076471732785734</v>
      </c>
      <c r="AO30" s="2">
        <f>AO25*(AO26-AL28)^2</f>
        <v>15.216886642885427</v>
      </c>
      <c r="AP30" s="20">
        <f>SUM(AL30:AO30)</f>
        <v>316.48375235109705</v>
      </c>
      <c r="AT30" s="4" t="s">
        <v>488</v>
      </c>
      <c r="AU30" s="2">
        <f>AU25*(AU26-AU28)^2</f>
        <v>107.8386276258417</v>
      </c>
      <c r="AV30" s="2">
        <f>AV25*(AV26-AU28)^2</f>
        <v>38.766721165279648</v>
      </c>
      <c r="AW30" s="2">
        <f>AW25*(AW26-AU28)^2</f>
        <v>33.302400010809791</v>
      </c>
      <c r="AX30" s="2">
        <f>AX25*(AX26-AU28)^2</f>
        <v>6.069163694015392E-2</v>
      </c>
      <c r="AY30" s="20">
        <f>SUM(AU30:AX30)</f>
        <v>179.96844043887128</v>
      </c>
      <c r="BC30" s="4" t="s">
        <v>488</v>
      </c>
      <c r="BD30" s="2">
        <f>BD25*(BD26-BD28)^2</f>
        <v>8.2387238831322929</v>
      </c>
      <c r="BE30" s="2">
        <f>BE25*(BE26-BD28)^2</f>
        <v>2.4912063020214426</v>
      </c>
      <c r="BF30" s="2">
        <f>BF25*(BF26-BD28)^2</f>
        <v>7.1479972435412877</v>
      </c>
      <c r="BG30" s="2">
        <f>BG25*(BG26-BD28)^2</f>
        <v>1.281046373365033</v>
      </c>
      <c r="BH30" s="20">
        <f>SUM(BD30:BG30)</f>
        <v>19.158973802060057</v>
      </c>
    </row>
    <row r="32" spans="1:60" ht="16.8" x14ac:dyDescent="0.35">
      <c r="A32" s="4" t="s">
        <v>487</v>
      </c>
      <c r="B32" s="9">
        <v>2020</v>
      </c>
      <c r="C32" s="10">
        <v>2021</v>
      </c>
      <c r="D32" s="11">
        <v>2022</v>
      </c>
      <c r="E32" s="10">
        <v>2023</v>
      </c>
      <c r="J32" s="4" t="s">
        <v>487</v>
      </c>
      <c r="K32" s="9">
        <v>2020</v>
      </c>
      <c r="L32" s="10">
        <v>2021</v>
      </c>
      <c r="M32" s="11">
        <v>2022</v>
      </c>
      <c r="N32" s="10">
        <v>2023</v>
      </c>
      <c r="S32" s="4" t="s">
        <v>487</v>
      </c>
      <c r="T32" s="9">
        <v>2020</v>
      </c>
      <c r="U32" s="10">
        <v>2021</v>
      </c>
      <c r="V32" s="11">
        <v>2022</v>
      </c>
      <c r="W32" s="10">
        <v>2023</v>
      </c>
      <c r="AB32" s="4" t="s">
        <v>487</v>
      </c>
      <c r="AC32" s="9">
        <v>2020</v>
      </c>
      <c r="AD32" s="10">
        <v>2021</v>
      </c>
      <c r="AE32" s="11">
        <v>2022</v>
      </c>
      <c r="AF32" s="10">
        <v>2023</v>
      </c>
      <c r="AK32" s="4" t="s">
        <v>487</v>
      </c>
      <c r="AL32" s="9">
        <v>2020</v>
      </c>
      <c r="AM32" s="10">
        <v>2021</v>
      </c>
      <c r="AN32" s="11">
        <v>2022</v>
      </c>
      <c r="AO32" s="10">
        <v>2023</v>
      </c>
      <c r="AT32" s="4" t="s">
        <v>487</v>
      </c>
      <c r="AU32" s="9">
        <v>2020</v>
      </c>
      <c r="AV32" s="10">
        <v>2021</v>
      </c>
      <c r="AW32" s="11">
        <v>2022</v>
      </c>
      <c r="AX32" s="10">
        <v>2023</v>
      </c>
      <c r="BC32" s="4" t="s">
        <v>487</v>
      </c>
      <c r="BD32" s="9">
        <v>2020</v>
      </c>
      <c r="BE32" s="10">
        <v>2021</v>
      </c>
      <c r="BF32" s="11">
        <v>2022</v>
      </c>
      <c r="BG32" s="10">
        <v>2023</v>
      </c>
    </row>
    <row r="33" spans="2:59" x14ac:dyDescent="0.3">
      <c r="B33" s="12">
        <f>(B3-B26)^2</f>
        <v>13.339886621315189</v>
      </c>
      <c r="C33" s="17">
        <f>(C3-C26)^2</f>
        <v>14.668899999999987</v>
      </c>
      <c r="D33" s="13">
        <f>(D3-D26)^2</f>
        <v>6.9984297520660927</v>
      </c>
      <c r="E33" s="17">
        <f>(E3-E26)^2</f>
        <v>3.4225000000000052</v>
      </c>
      <c r="K33" s="12">
        <f>(K3-K26)^2</f>
        <v>18.326553287981834</v>
      </c>
      <c r="L33" s="17">
        <f>(L3-L26)^2</f>
        <v>21.206025000000036</v>
      </c>
      <c r="M33" s="13">
        <f>(M3-M26)^2</f>
        <v>0.62553719008264197</v>
      </c>
      <c r="N33" s="17">
        <f>(N3-N26)^2</f>
        <v>2.6136111111111013</v>
      </c>
      <c r="T33" s="12">
        <f>(T3-T26)^2</f>
        <v>1.9733560090702758</v>
      </c>
      <c r="U33" s="17">
        <f>(U3-U26)^2</f>
        <v>70.392099999999957</v>
      </c>
      <c r="V33" s="13">
        <f>(V3-V26)^2</f>
        <v>5.6730578512396734</v>
      </c>
      <c r="W33" s="17">
        <f>(W3-W26)^2</f>
        <v>3.3611111111109898E-2</v>
      </c>
      <c r="AC33" s="12">
        <f>(AC3-AC26)^2</f>
        <v>1.752471655328814</v>
      </c>
      <c r="AD33" s="17">
        <f>(AD3-AD26)^2</f>
        <v>75.342399999999998</v>
      </c>
      <c r="AE33" s="13">
        <f>(AE3-AE26)^2</f>
        <v>5.0420661157024815</v>
      </c>
      <c r="AF33" s="17">
        <f>(AF3-AF26)^2</f>
        <v>8.0277777777778711E-2</v>
      </c>
      <c r="AL33" s="12">
        <f>(AL3-AL26)^2</f>
        <v>0.21777777777777624</v>
      </c>
      <c r="AM33" s="17">
        <f>(AM3-AM26)^2</f>
        <v>79.744900000000058</v>
      </c>
      <c r="AN33" s="13">
        <f>(AN3-AN26)^2</f>
        <v>0.58314049586776595</v>
      </c>
      <c r="AO33" s="17">
        <f>(AO3-AO26)^2</f>
        <v>1.0336111111111093</v>
      </c>
      <c r="AU33" s="12">
        <f>(AU3-AU26)^2</f>
        <v>3.3611111111111067</v>
      </c>
      <c r="AV33" s="17">
        <f>(AV3-AV26)^2</f>
        <v>59.675625000000025</v>
      </c>
      <c r="AW33" s="13">
        <f>(AW3-AW26)^2</f>
        <v>6.902561983471073</v>
      </c>
      <c r="AX33" s="17">
        <f>(AX3-AX26)^2</f>
        <v>0.21777777777777788</v>
      </c>
      <c r="BD33" s="12">
        <f>(BD3-BD26)^2</f>
        <v>0.66306122448979699</v>
      </c>
      <c r="BE33" s="17">
        <f>(BE3-BE26)^2</f>
        <v>34.398225000000025</v>
      </c>
      <c r="BF33" s="13">
        <f>(BF3-BF26)^2</f>
        <v>21.919421487603287</v>
      </c>
      <c r="BG33" s="17">
        <f>(BG3-BG26)^2</f>
        <v>3.0625</v>
      </c>
    </row>
    <row r="34" spans="2:59" x14ac:dyDescent="0.3">
      <c r="B34" s="14">
        <f>(B4-B26)^2</f>
        <v>3.4313151927437726</v>
      </c>
      <c r="C34" s="18">
        <f>(C4-C26)^2</f>
        <v>36.360900000000015</v>
      </c>
      <c r="D34" s="3">
        <f>(D4-D26)^2</f>
        <v>2.1157024793387151E-2</v>
      </c>
      <c r="E34" s="18">
        <f>(E4-E26)^2</f>
        <v>1.102499999999994</v>
      </c>
      <c r="K34" s="14">
        <f>(K4-K26)^2</f>
        <v>19.192743764172324</v>
      </c>
      <c r="L34" s="18">
        <f>(L4-L26)^2</f>
        <v>46.308025000000093</v>
      </c>
      <c r="M34" s="3">
        <f>(M4-M26)^2</f>
        <v>3.644628099173544</v>
      </c>
      <c r="N34" s="18">
        <f>(N4-N26)^2</f>
        <v>1.4002777777777868</v>
      </c>
      <c r="T34" s="14">
        <f>(T4-T26)^2</f>
        <v>12.994308390022647</v>
      </c>
      <c r="U34" s="18">
        <f>(U4-U26)^2</f>
        <v>23.91209999999997</v>
      </c>
      <c r="V34" s="3">
        <f>(V4-V26)^2</f>
        <v>3.174876033057862</v>
      </c>
      <c r="W34" s="18">
        <f>(W4-W26)^2</f>
        <v>0.66694444444444989</v>
      </c>
      <c r="AC34" s="14">
        <f>(AC4-AC26)^2</f>
        <v>1.0481859410430947</v>
      </c>
      <c r="AD34" s="18">
        <f>(AD4-AD26)^2</f>
        <v>80.640399999999943</v>
      </c>
      <c r="AE34" s="3">
        <f>(AE4-AE26)^2</f>
        <v>8.096611570247946</v>
      </c>
      <c r="AF34" s="18">
        <f>(AF4-AF26)^2</f>
        <v>0.51361111111110869</v>
      </c>
      <c r="AL34" s="14">
        <f>(AL4-AL26)^2</f>
        <v>11.334444444444424</v>
      </c>
      <c r="AM34" s="18">
        <f>(AM4-AM26)^2</f>
        <v>77.968900000000033</v>
      </c>
      <c r="AN34" s="3">
        <f>(AN4-AN26)^2</f>
        <v>1.3540495867768521</v>
      </c>
      <c r="AO34" s="18">
        <f>(AO4-AO26)^2</f>
        <v>0.51361111111110869</v>
      </c>
      <c r="AU34" s="14">
        <f>(AU4-AU26)^2</f>
        <v>3.3611111111111067</v>
      </c>
      <c r="AV34" s="18">
        <f>(AV4-AV26)^2</f>
        <v>62.805625000000013</v>
      </c>
      <c r="AW34" s="3">
        <f>(AW4-AW26)^2</f>
        <v>2.3325619834710745</v>
      </c>
      <c r="AX34" s="18">
        <f>(AX4-AX26)^2</f>
        <v>0.21777777777777788</v>
      </c>
      <c r="BD34" s="14">
        <f>(BD4-BD26)^2</f>
        <v>19.48591836734694</v>
      </c>
      <c r="BE34" s="18">
        <f>(BE4-BE26)^2</f>
        <v>9.3942250000000076</v>
      </c>
      <c r="BF34" s="3">
        <f>(BF4-BF26)^2</f>
        <v>4.0730578512396747</v>
      </c>
      <c r="BG34" s="18">
        <f>(BG4-BG26)^2</f>
        <v>1.1025000000000016</v>
      </c>
    </row>
    <row r="35" spans="2:59" x14ac:dyDescent="0.3">
      <c r="B35" s="14">
        <f>(B5-B26)^2</f>
        <v>27.587505668934249</v>
      </c>
      <c r="C35" s="18">
        <f>(C5-C26)^2</f>
        <v>25.300900000000013</v>
      </c>
      <c r="D35" s="3">
        <f>(D5-D26)^2</f>
        <v>0.11933884297520554</v>
      </c>
      <c r="E35" s="18">
        <f>(E5-E26)^2</f>
        <v>0.90249999999999186</v>
      </c>
      <c r="K35" s="14">
        <f>(K5-K26)^2</f>
        <v>42.002743764172244</v>
      </c>
      <c r="L35" s="18">
        <f>(L5-L26)^2</f>
        <v>17.682025000000046</v>
      </c>
      <c r="M35" s="3">
        <f>(M5-M26)^2</f>
        <v>0.37099173553719039</v>
      </c>
      <c r="N35" s="18">
        <f>(N5-N26)^2</f>
        <v>6.9444444444448396E-3</v>
      </c>
      <c r="T35" s="14">
        <f>(T5-T26)^2</f>
        <v>23.085736961451204</v>
      </c>
      <c r="U35" s="18">
        <f>(U5-U26)^2</f>
        <v>15.920099999999987</v>
      </c>
      <c r="V35" s="3">
        <f>(V5-V26)^2</f>
        <v>3.5412396694214912</v>
      </c>
      <c r="W35" s="18">
        <f>(W5-W26)^2</f>
        <v>1.3611111111112051E-2</v>
      </c>
      <c r="AC35" s="14">
        <f>(AC5-AC26)^2</f>
        <v>15.396281179138381</v>
      </c>
      <c r="AD35" s="18">
        <f>(AD5-AD26)^2</f>
        <v>18.318400000000011</v>
      </c>
      <c r="AE35" s="3">
        <f>(AE5-AE26)^2</f>
        <v>8.6757024793388418</v>
      </c>
      <c r="AF35" s="18">
        <f>(AF5-AF26)^2</f>
        <v>3.1802777777777838</v>
      </c>
      <c r="AL35" s="14">
        <f>(AL5-AL26)^2</f>
        <v>9.4044444444444206</v>
      </c>
      <c r="AM35" s="18">
        <f>(AM5-AM26)^2</f>
        <v>49.420900000000017</v>
      </c>
      <c r="AN35" s="3">
        <f>(AN5-AN26)^2</f>
        <v>3.8558677685950316</v>
      </c>
      <c r="AO35" s="18">
        <f>(AO5-AO26)^2</f>
        <v>4.6944444444443727E-2</v>
      </c>
      <c r="AU35" s="14">
        <f>(AU5-AU26)^2</f>
        <v>23.361111111111082</v>
      </c>
      <c r="AV35" s="18">
        <f>(AV5-AV26)^2</f>
        <v>22.325625000000013</v>
      </c>
      <c r="AW35" s="3">
        <f>(AW5-AW26)^2</f>
        <v>1.5061983471074365</v>
      </c>
      <c r="AX35" s="18">
        <f>(AX5-AX26)^2</f>
        <v>0.93444444444444463</v>
      </c>
      <c r="BD35" s="14">
        <f>(BD5-BD26)^2</f>
        <v>13.063061224489793</v>
      </c>
      <c r="BE35" s="18">
        <f>(BE5-BE26)^2</f>
        <v>20.839225000000013</v>
      </c>
      <c r="BF35" s="3">
        <f>(BF5-BF26)^2</f>
        <v>19.200330578512389</v>
      </c>
      <c r="BG35" s="18">
        <f>(BG5-BG26)^2</f>
        <v>0.42250000000000049</v>
      </c>
    </row>
    <row r="36" spans="2:59" x14ac:dyDescent="0.3">
      <c r="B36" s="14">
        <f>(B6-B26)^2</f>
        <v>22.585124716553295</v>
      </c>
      <c r="C36" s="18">
        <f>(C6-C26)^2</f>
        <v>24.304899999999996</v>
      </c>
      <c r="D36" s="3">
        <f>(D6-D26)^2</f>
        <v>7.5375206611570089</v>
      </c>
      <c r="E36" s="18">
        <f>(E6-E26)^2</f>
        <v>0.122500000000001</v>
      </c>
      <c r="K36" s="14">
        <f>(K6-K26)^2</f>
        <v>12.117029478458001</v>
      </c>
      <c r="L36" s="18">
        <f>(L6-L26)^2</f>
        <v>12.285025000000019</v>
      </c>
      <c r="M36" s="3">
        <f>(M6-M26)^2</f>
        <v>0.34917355371901132</v>
      </c>
      <c r="N36" s="18">
        <f>(N6-N26)^2</f>
        <v>0.61361111111111932</v>
      </c>
      <c r="T36" s="14">
        <f>(T6-T26)^2</f>
        <v>16.84907029478455</v>
      </c>
      <c r="U36" s="18">
        <f>(U6-U26)^2</f>
        <v>15.920099999999987</v>
      </c>
      <c r="V36" s="3">
        <f>(V6-V26)^2</f>
        <v>0.46487603305785347</v>
      </c>
      <c r="W36" s="18">
        <f>(W6-W26)^2</f>
        <v>1.3611111111112051E-2</v>
      </c>
      <c r="AC36" s="14">
        <f>(AC6-AC26)^2</f>
        <v>9.1434240362812105</v>
      </c>
      <c r="AD36" s="18">
        <f>(AD6-AD26)^2</f>
        <v>24.800399999999968</v>
      </c>
      <c r="AE36" s="3">
        <f>(AE6-AE26)^2</f>
        <v>8.6757024793388418</v>
      </c>
      <c r="AF36" s="18">
        <f>(AF6-AF26)^2</f>
        <v>2.7777777777774617E-4</v>
      </c>
      <c r="AL36" s="14">
        <f>(AL6-AL26)^2</f>
        <v>10.027777777777763</v>
      </c>
      <c r="AM36" s="18">
        <f>(AM6-AM26)^2</f>
        <v>26.316900000000025</v>
      </c>
      <c r="AN36" s="3">
        <f>(AN6-AN26)^2</f>
        <v>14.927685950413194</v>
      </c>
      <c r="AO36" s="18">
        <f>(AO6-AO26)^2</f>
        <v>0.23361111111111202</v>
      </c>
      <c r="AU36" s="14">
        <f>(AU6-AU26)^2</f>
        <v>10.454444444444428</v>
      </c>
      <c r="AV36" s="18">
        <f>(AV6-AV26)^2</f>
        <v>25.250625000000021</v>
      </c>
      <c r="AW36" s="3">
        <f>(AW6-AW26)^2</f>
        <v>2.9834710743801631</v>
      </c>
      <c r="AX36" s="18">
        <f>(AX6-AX26)^2</f>
        <v>0.28444444444444245</v>
      </c>
      <c r="BD36" s="14">
        <f>(BD6-BD26)^2</f>
        <v>2.8416326530612284</v>
      </c>
      <c r="BE36" s="18">
        <f>(BE6-BE26)^2</f>
        <v>13.43222500000002</v>
      </c>
      <c r="BF36" s="3">
        <f>(BF6-BF26)^2</f>
        <v>28.963966942148751</v>
      </c>
      <c r="BG36" s="18">
        <f>(BG6-BG26)^2</f>
        <v>2.4025000000000021</v>
      </c>
    </row>
    <row r="37" spans="2:59" x14ac:dyDescent="0.3">
      <c r="B37" s="14">
        <f>(B7-B26)^2</f>
        <v>2.7303628117913816</v>
      </c>
      <c r="C37" s="18">
        <f>(C7-C26)^2</f>
        <v>1.5129000000000097</v>
      </c>
      <c r="D37" s="3">
        <f>(D7-D26)^2</f>
        <v>9.3302479338842979</v>
      </c>
      <c r="E37" s="18">
        <f>(E7-E26)^2</f>
        <v>0.20249999999999616</v>
      </c>
      <c r="K37" s="14">
        <f>(K7-K26)^2</f>
        <v>8.299886621315185</v>
      </c>
      <c r="L37" s="18">
        <f>(L7-L26)^2</f>
        <v>9.0300250000000162</v>
      </c>
      <c r="M37" s="3">
        <f>(M7-M26)^2</f>
        <v>1.1900826446281048E-2</v>
      </c>
      <c r="N37" s="18">
        <f>(N7-N26)^2</f>
        <v>1.4802777777777651</v>
      </c>
      <c r="T37" s="14">
        <f>(T7-T26)^2</f>
        <v>11.592403628117868</v>
      </c>
      <c r="U37" s="18">
        <f>(U7-U26)^2</f>
        <v>2.5280999999999993</v>
      </c>
      <c r="V37" s="3">
        <f>(V7-V26)^2</f>
        <v>1.9094214876033082</v>
      </c>
      <c r="W37" s="18">
        <f>(W7-W26)^2</f>
        <v>3.3611111111109898E-2</v>
      </c>
      <c r="AC37" s="14">
        <f>(AC7-AC26)^2</f>
        <v>9.1434240362812105</v>
      </c>
      <c r="AD37" s="18">
        <f>(AD7-AD26)^2</f>
        <v>10.112399999999997</v>
      </c>
      <c r="AE37" s="3">
        <f>(AE7-AE26)^2</f>
        <v>0.119338842975208</v>
      </c>
      <c r="AF37" s="18">
        <f>(AF7-AF26)^2</f>
        <v>0.66694444444444401</v>
      </c>
      <c r="AL37" s="14">
        <f>(AL7-AL26)^2</f>
        <v>5.6011111111110967</v>
      </c>
      <c r="AM37" s="18">
        <f>(AM7-AM26)^2</f>
        <v>6.4009000000000054</v>
      </c>
      <c r="AN37" s="3">
        <f>(AN7-AN26)^2</f>
        <v>0.54223140495868027</v>
      </c>
      <c r="AO37" s="18">
        <f>(AO7-AO26)^2</f>
        <v>0.78027777777777696</v>
      </c>
      <c r="AU37" s="14">
        <f>(AU7-AU26)^2</f>
        <v>1.1111111111109847E-3</v>
      </c>
      <c r="AV37" s="18">
        <f>(AV7-AV26)^2</f>
        <v>6.890625</v>
      </c>
      <c r="AW37" s="3">
        <f>(AW7-AW26)^2</f>
        <v>2.0371074380165251</v>
      </c>
      <c r="AX37" s="18">
        <f>(AX7-AX26)^2</f>
        <v>0.28444444444444245</v>
      </c>
      <c r="BD37" s="14">
        <f>(BD7-BD26)^2</f>
        <v>4.4702040816326516</v>
      </c>
      <c r="BE37" s="18">
        <f>(BE7-BE26)^2</f>
        <v>27.720225000000006</v>
      </c>
      <c r="BF37" s="3">
        <f>(BF7-BF26)^2</f>
        <v>5.8476033057851229</v>
      </c>
      <c r="BG37" s="18">
        <f>(BG7-BG26)^2</f>
        <v>0.90249999999999864</v>
      </c>
    </row>
    <row r="38" spans="2:59" x14ac:dyDescent="0.3">
      <c r="B38" s="14">
        <f>(B8-B26)^2</f>
        <v>4.632743764172333</v>
      </c>
      <c r="C38" s="18">
        <f>(C8-C26)^2</f>
        <v>5.2900000000001828E-2</v>
      </c>
      <c r="D38" s="3">
        <f>(D8-D26)^2</f>
        <v>1.1120661157024796</v>
      </c>
      <c r="E38" s="18">
        <f>(E8-E26)^2</f>
        <v>6.25E-2</v>
      </c>
      <c r="K38" s="14">
        <f>(K8-K26)^2</f>
        <v>3.5379818594104258</v>
      </c>
      <c r="L38" s="18">
        <f>(L8-L26)^2</f>
        <v>1.9740250000000032</v>
      </c>
      <c r="M38" s="3">
        <f>(M8-M26)^2</f>
        <v>0.62553719008264197</v>
      </c>
      <c r="N38" s="18">
        <f>(N8-N26)^2</f>
        <v>0.61361111111111932</v>
      </c>
      <c r="T38" s="14">
        <f>(T8-T26)^2</f>
        <v>0.3657369614512424</v>
      </c>
      <c r="U38" s="18">
        <f>(U8-U26)^2</f>
        <v>3.960099999999994</v>
      </c>
      <c r="V38" s="3">
        <f>(V8-V26)^2</f>
        <v>1.4839669421487529</v>
      </c>
      <c r="W38" s="18">
        <f>(W8-W26)^2</f>
        <v>0.46694444444443989</v>
      </c>
      <c r="AC38" s="14">
        <f>(AC8-AC26)^2</f>
        <v>0.27437641723356559</v>
      </c>
      <c r="AD38" s="18">
        <f>(AD8-AD26)^2</f>
        <v>3.9999999999998294E-4</v>
      </c>
      <c r="AE38" s="3">
        <f>(AE8-AE26)^2</f>
        <v>0.41661157024793738</v>
      </c>
      <c r="AF38" s="18">
        <f>(AF8-AF26)^2</f>
        <v>0.26694444444444348</v>
      </c>
      <c r="AL38" s="14">
        <f>(AL8-AL26)^2</f>
        <v>9.4044444444444206</v>
      </c>
      <c r="AM38" s="18">
        <f>(AM8-AM26)^2</f>
        <v>3.7249000000000128</v>
      </c>
      <c r="AN38" s="3">
        <f>(AN8-AN26)^2</f>
        <v>2.1422314049586704</v>
      </c>
      <c r="AO38" s="18">
        <f>(AO8-AO26)^2</f>
        <v>0.3402777777777764</v>
      </c>
      <c r="AU38" s="14">
        <f>(AU8-AU26)^2</f>
        <v>8.0277777777777608</v>
      </c>
      <c r="AV38" s="18">
        <f>(AV8-AV26)^2</f>
        <v>2.9756250000000048</v>
      </c>
      <c r="AW38" s="3">
        <f>(AW8-AW26)^2</f>
        <v>7.4380165289256552E-4</v>
      </c>
      <c r="AX38" s="18">
        <f>(AX8-AX26)^2</f>
        <v>0.69444444444444242</v>
      </c>
      <c r="BD38" s="14">
        <f>(BD8-BD26)^2</f>
        <v>2.9387755102040849</v>
      </c>
      <c r="BE38" s="18">
        <f>(BE8-BE26)^2</f>
        <v>12.006224999999999</v>
      </c>
      <c r="BF38" s="3">
        <f>(BF8-BF26)^2</f>
        <v>0.84305785123967236</v>
      </c>
      <c r="BG38" s="18">
        <f>(BG8-BG26)^2</f>
        <v>8.1225000000000076</v>
      </c>
    </row>
    <row r="39" spans="2:59" x14ac:dyDescent="0.3">
      <c r="B39" s="14">
        <f>(B9-B26)^2</f>
        <v>0.90702947845805693</v>
      </c>
      <c r="C39" s="18">
        <f>(C9-C26)^2</f>
        <v>6.4009000000000054</v>
      </c>
      <c r="D39" s="3">
        <f>(D9-D26)^2</f>
        <v>4.6029752066115517</v>
      </c>
      <c r="E39" s="18"/>
      <c r="K39" s="14">
        <f>(K9-K26)^2</f>
        <v>8.299886621315185</v>
      </c>
      <c r="L39" s="18">
        <f>(L9-L26)^2</f>
        <v>3.591024999999985</v>
      </c>
      <c r="M39" s="3">
        <f>(M9-M26)^2</f>
        <v>9.5537190082642151E-2</v>
      </c>
      <c r="N39" s="18"/>
      <c r="T39" s="14">
        <f>(T9-T26)^2</f>
        <v>0.49668934240362461</v>
      </c>
      <c r="U39" s="18">
        <f>(U9-U26)^2</f>
        <v>1.4641000000000106</v>
      </c>
      <c r="V39" s="3">
        <f>(V9-V26)^2</f>
        <v>3.3057851239660967E-4</v>
      </c>
      <c r="W39" s="18"/>
      <c r="AC39" s="14">
        <f>(AC9-AC26)^2</f>
        <v>0.38913832199547316</v>
      </c>
      <c r="AD39" s="18">
        <f>(AD9-AD26)^2</f>
        <v>9.1203999999999983</v>
      </c>
      <c r="AE39" s="3">
        <f>(AE9-AE26)^2</f>
        <v>0.56933884297520576</v>
      </c>
      <c r="AF39" s="18"/>
      <c r="AL39" s="14">
        <f>(AL9-AL26)^2</f>
        <v>3.1211111111110954</v>
      </c>
      <c r="AM39" s="18">
        <f>(AM9-AM26)^2</f>
        <v>4.2848999999999862</v>
      </c>
      <c r="AN39" s="3">
        <f>(AN9-AN26)^2</f>
        <v>5.5867768595041136</v>
      </c>
      <c r="AO39" s="18"/>
      <c r="AU39" s="14">
        <f>(AU9-AU26)^2</f>
        <v>5.4444444444443227E-2</v>
      </c>
      <c r="AV39" s="18">
        <f>(AV9-AV26)^2</f>
        <v>7.5624999999999221E-2</v>
      </c>
      <c r="AW39" s="3">
        <f>(AW9-AW26)^2</f>
        <v>7.4380165289256547E-2</v>
      </c>
      <c r="AX39" s="18"/>
      <c r="BD39" s="14">
        <f>(BD9-BD26)^2</f>
        <v>0.66306122448979699</v>
      </c>
      <c r="BE39" s="18">
        <f>(BE9-BE26)^2</f>
        <v>1.5252249999999985</v>
      </c>
      <c r="BF39" s="3">
        <f>(BF9-BF26)^2</f>
        <v>11.436694214876027</v>
      </c>
      <c r="BG39" s="18"/>
    </row>
    <row r="40" spans="2:59" x14ac:dyDescent="0.3">
      <c r="B40" s="14">
        <f>(B10-B26)^2</f>
        <v>1.1075056689342513</v>
      </c>
      <c r="C40" s="18">
        <f>(C10-C26)^2</f>
        <v>0.2809000000000012</v>
      </c>
      <c r="D40" s="3">
        <f>(D10-D26)^2</f>
        <v>0.73024793388430498</v>
      </c>
      <c r="E40" s="18"/>
      <c r="K40" s="14">
        <f>(K10-K26)^2</f>
        <v>7.1875056689342181</v>
      </c>
      <c r="L40" s="18">
        <f>(L10-L26)^2</f>
        <v>12.215024999999983</v>
      </c>
      <c r="M40" s="3">
        <f>(M10-M26)^2</f>
        <v>2.8591735537190219</v>
      </c>
      <c r="N40" s="18"/>
      <c r="T40" s="14">
        <f>(T10-T26)^2</f>
        <v>2.2643083900226597</v>
      </c>
      <c r="U40" s="18">
        <f>(U10-U26)^2</f>
        <v>16.080100000000012</v>
      </c>
      <c r="V40" s="3">
        <f>(V10-V26)^2</f>
        <v>8.5157851239669409</v>
      </c>
      <c r="W40" s="18"/>
      <c r="AC40" s="14">
        <f>(AC10-AC26)^2</f>
        <v>5.8049886621303953E-3</v>
      </c>
      <c r="AD40" s="18">
        <f>(AD10-AD26)^2</f>
        <v>2.9583999999999961</v>
      </c>
      <c r="AE40" s="3">
        <f>(AE10-AE26)^2</f>
        <v>29.752066115702466</v>
      </c>
      <c r="AF40" s="18"/>
      <c r="AL40" s="14">
        <f>(AL10-AL26)^2</f>
        <v>5.1377777777777576</v>
      </c>
      <c r="AM40" s="18">
        <f>(AM10-AM26)^2</f>
        <v>3.8808999999999956</v>
      </c>
      <c r="AN40" s="3">
        <f>(AN10-AN26)^2</f>
        <v>11.808595041322345</v>
      </c>
      <c r="AO40" s="18"/>
      <c r="AU40" s="14">
        <f>(AU10-AU26)^2</f>
        <v>11.787777777777755</v>
      </c>
      <c r="AV40" s="18">
        <f>(AV10-AV26)^2</f>
        <v>2.4806249999999976</v>
      </c>
      <c r="AW40" s="3">
        <f>(AW10-AW26)^2</f>
        <v>1.3752892561983494</v>
      </c>
      <c r="AX40" s="18"/>
      <c r="BD40" s="14">
        <f>(BD10-BD26)^2</f>
        <v>16.114489795918367</v>
      </c>
      <c r="BE40" s="18">
        <f>(BE10-BE26)^2</f>
        <v>2.4492250000000042</v>
      </c>
      <c r="BF40" s="3">
        <f>(BF10-BF26)^2</f>
        <v>15.352148760330577</v>
      </c>
      <c r="BG40" s="18"/>
    </row>
    <row r="41" spans="2:59" x14ac:dyDescent="0.3">
      <c r="B41" s="14">
        <f>(B11-B26)^2</f>
        <v>2.1094104308390129</v>
      </c>
      <c r="C41" s="18">
        <f>(C11-C26)^2</f>
        <v>8.8208999999999929</v>
      </c>
      <c r="D41" s="3">
        <f>(D11-D26)^2</f>
        <v>6.5257024793388441</v>
      </c>
      <c r="E41" s="18"/>
      <c r="K41" s="14">
        <f>(K11-K26)^2</f>
        <v>4.7981859410432051E-2</v>
      </c>
      <c r="L41" s="18">
        <f>(L11-L26)^2</f>
        <v>6.7340249999999937</v>
      </c>
      <c r="M41" s="3">
        <f>(M11-M26)^2</f>
        <v>0.25917355371900708</v>
      </c>
      <c r="N41" s="18"/>
      <c r="T41" s="14">
        <f>(T11-T26)^2</f>
        <v>1.0975056689341581E-2</v>
      </c>
      <c r="U41" s="18">
        <f>(U11-U26)^2</f>
        <v>16.080100000000012</v>
      </c>
      <c r="V41" s="3">
        <f>(V11-V26)^2</f>
        <v>4.0730578512396747</v>
      </c>
      <c r="W41" s="18"/>
      <c r="AC41" s="14">
        <f>(AC11-AC26)^2</f>
        <v>2.4843764172335367</v>
      </c>
      <c r="AD41" s="18">
        <f>(AD11-AD26)^2</f>
        <v>9.7344000000000062</v>
      </c>
      <c r="AE41" s="3">
        <f>(AE11-AE26)^2</f>
        <v>10.592066115702476</v>
      </c>
      <c r="AF41" s="18"/>
      <c r="AL41" s="14">
        <f>(AL11-AL26)^2</f>
        <v>0.13444444444444217</v>
      </c>
      <c r="AM41" s="18">
        <f>(AM11-AM26)^2</f>
        <v>5.152899999999998</v>
      </c>
      <c r="AN41" s="3">
        <f>(AN11-AN26)^2</f>
        <v>12.505867768595058</v>
      </c>
      <c r="AO41" s="18"/>
      <c r="AU41" s="14">
        <f>(AU11-AU26)^2</f>
        <v>0.13444444444444739</v>
      </c>
      <c r="AV41" s="18">
        <f>(AV11-AV26)^2</f>
        <v>6.1256249999999985</v>
      </c>
      <c r="AW41" s="3">
        <f>(AW11-AW26)^2</f>
        <v>8.2525619834710859</v>
      </c>
      <c r="AX41" s="18"/>
      <c r="BD41" s="14">
        <f>(BD11-BD26)^2</f>
        <v>0.61734693877550861</v>
      </c>
      <c r="BE41" s="18">
        <f>(BE11-BE26)^2</f>
        <v>6.9432249999999893</v>
      </c>
      <c r="BF41" s="3">
        <f>(BF11-BF26)^2</f>
        <v>29.356694214876033</v>
      </c>
      <c r="BG41" s="18"/>
    </row>
    <row r="42" spans="2:59" x14ac:dyDescent="0.3">
      <c r="B42" s="14">
        <f>(B12-B26)^2</f>
        <v>0.29988662131518867</v>
      </c>
      <c r="C42" s="18">
        <f>(C12-C26)^2</f>
        <v>19.096899999999977</v>
      </c>
      <c r="D42" s="3">
        <f>(D12-D26)^2</f>
        <v>6.024793388429746</v>
      </c>
      <c r="E42" s="18"/>
      <c r="K42" s="14">
        <f>(K12-K26)^2</f>
        <v>3.6827437641723573</v>
      </c>
      <c r="L42" s="18">
        <f>(L12-L26)^2</f>
        <v>15.96002499999998</v>
      </c>
      <c r="M42" s="3">
        <f>(M12-M26)^2</f>
        <v>0.98190082644628329</v>
      </c>
      <c r="N42" s="18"/>
      <c r="T42" s="14">
        <f>(T12-T26)^2</f>
        <v>0.35430839002268377</v>
      </c>
      <c r="U42" s="18">
        <f>(U12-U26)^2</f>
        <v>9.0601000000000091</v>
      </c>
      <c r="V42" s="3">
        <f>(V12-V26)^2</f>
        <v>3.6794214876033049</v>
      </c>
      <c r="W42" s="18"/>
      <c r="AC42" s="14">
        <f>(AC12-AC26)^2</f>
        <v>1.1581859410430679</v>
      </c>
      <c r="AD42" s="18">
        <f>(AD12-AD26)^2</f>
        <v>7.9524000000000017</v>
      </c>
      <c r="AE42" s="3">
        <f>(AE12-AE26)^2</f>
        <v>3.0784297520661137</v>
      </c>
      <c r="AF42" s="18"/>
      <c r="AL42" s="14">
        <f>(AL12-AL26)^2</f>
        <v>1.2844444444444514</v>
      </c>
      <c r="AM42" s="18">
        <f>(AM12-AM26)^2</f>
        <v>10.048899999999989</v>
      </c>
      <c r="AN42" s="3">
        <f>(AN12-AN26)^2</f>
        <v>10.474049586776871</v>
      </c>
      <c r="AO42" s="18"/>
      <c r="AU42" s="14">
        <f>(AU12-AU26)^2</f>
        <v>2.7777777777778172E-2</v>
      </c>
      <c r="AV42" s="18">
        <f>(AV12-AV26)^2</f>
        <v>3.1506249999999949</v>
      </c>
      <c r="AW42" s="3">
        <f>(AW12-AW26)^2</f>
        <v>3.5071074380165368</v>
      </c>
      <c r="AX42" s="18"/>
      <c r="BD42" s="14">
        <f>(BD12-BD26)^2</f>
        <v>15.098775510204085</v>
      </c>
      <c r="BE42" s="18">
        <f>(BE12-BE26)^2</f>
        <v>11.799224999999991</v>
      </c>
      <c r="BF42" s="3">
        <f>(BF12-BF26)^2</f>
        <v>6.8548760330578649</v>
      </c>
      <c r="BG42" s="18"/>
    </row>
    <row r="43" spans="2:59" x14ac:dyDescent="0.3">
      <c r="B43" s="14">
        <f>(B13-B26)^2</f>
        <v>14.804172335600912</v>
      </c>
      <c r="C43" s="18">
        <f>(C13-C26)^2</f>
        <v>14.976899999999981</v>
      </c>
      <c r="D43" s="3">
        <f>(D13-D26)^2</f>
        <v>3.7847933884297515</v>
      </c>
      <c r="E43" s="18"/>
      <c r="K43" s="14">
        <f>(K13-K26)^2</f>
        <v>17.800362811791405</v>
      </c>
      <c r="L43" s="18">
        <f>(L13-L26)^2</f>
        <v>9.5790249999999926</v>
      </c>
      <c r="M43" s="3">
        <f>(M13-M26)^2</f>
        <v>1.9855371900826373</v>
      </c>
      <c r="N43" s="18"/>
      <c r="T43" s="14">
        <f>(T13-T26)^2</f>
        <v>4.8190702947846162</v>
      </c>
      <c r="U43" s="18">
        <f>(U13-U26)^2</f>
        <v>4.040100000000006</v>
      </c>
      <c r="V43" s="3">
        <f>(V13-V26)^2</f>
        <v>3.3057851239660967E-4</v>
      </c>
      <c r="W43" s="18"/>
      <c r="AC43" s="14">
        <f>(AC13-AC26)^2</f>
        <v>5.646281179138307</v>
      </c>
      <c r="AD43" s="18">
        <f>(AD13-AD26)^2</f>
        <v>5.8564000000000078</v>
      </c>
      <c r="AE43" s="3">
        <f>(AE13-AE26)^2</f>
        <v>0.56933884297520576</v>
      </c>
      <c r="AF43" s="18"/>
      <c r="AL43" s="14">
        <f>(AL13-AL26)^2</f>
        <v>5.9211111111111299</v>
      </c>
      <c r="AM43" s="18">
        <f>(AM13-AM26)^2</f>
        <v>3.1328999999999985</v>
      </c>
      <c r="AN43" s="3">
        <f>(AN13-AN26)^2</f>
        <v>0.40495867768595534</v>
      </c>
      <c r="AO43" s="18"/>
      <c r="AU43" s="14">
        <f>(AU13-AU26)^2</f>
        <v>0.18777777777777491</v>
      </c>
      <c r="AV43" s="18">
        <f>(AV13-AV26)^2</f>
        <v>2.1756249999999988</v>
      </c>
      <c r="AW43" s="3">
        <f>(AW13-AW26)^2</f>
        <v>5.6298347107438111</v>
      </c>
      <c r="AX43" s="18"/>
      <c r="BD43" s="14">
        <f>(BD13-BD26)^2</f>
        <v>3.4489795918367101E-2</v>
      </c>
      <c r="BE43" s="18">
        <f>(BE13-BE26)^2</f>
        <v>46.717224999999985</v>
      </c>
      <c r="BF43" s="3">
        <f>(BF13-BF26)^2</f>
        <v>0.26851239669421617</v>
      </c>
      <c r="BG43" s="18"/>
    </row>
    <row r="44" spans="2:59" x14ac:dyDescent="0.3">
      <c r="B44" s="14">
        <f>(B14-B26)^2</f>
        <v>7.5494104308389973</v>
      </c>
      <c r="C44" s="18">
        <f>(C14-C26)^2</f>
        <v>10.04890000000001</v>
      </c>
      <c r="D44" s="3"/>
      <c r="E44" s="18"/>
      <c r="K44" s="14">
        <f>(K14-K26)^2</f>
        <v>16.966553287981871</v>
      </c>
      <c r="L44" s="18">
        <f>(L14-L26)^2</f>
        <v>26.988024999999965</v>
      </c>
      <c r="M44" s="3"/>
      <c r="N44" s="18"/>
      <c r="T44" s="14">
        <f>(T14-T26)^2</f>
        <v>19.318117913832236</v>
      </c>
      <c r="U44" s="18">
        <f>(U14-U26)^2</f>
        <v>15.288100000000028</v>
      </c>
      <c r="V44" s="3"/>
      <c r="W44" s="18"/>
      <c r="AC44" s="14">
        <f>(AC14-AC26)^2</f>
        <v>14.259614512471622</v>
      </c>
      <c r="AD44" s="18">
        <f>(AD14-AD26)^2</f>
        <v>19.536400000000015</v>
      </c>
      <c r="AE44" s="3"/>
      <c r="AF44" s="18"/>
      <c r="AL44" s="14">
        <f>(AL14-AL26)^2</f>
        <v>3.7377777777777923</v>
      </c>
      <c r="AM44" s="18">
        <f>(AM14-AM26)^2</f>
        <v>15.760899999999991</v>
      </c>
      <c r="AN44" s="3"/>
      <c r="AO44" s="18"/>
      <c r="AU44" s="14">
        <f>(AU14-AU26)^2</f>
        <v>1.604444444444451</v>
      </c>
      <c r="AV44" s="18">
        <f>(AV14-AV26)^2</f>
        <v>10.080624999999992</v>
      </c>
      <c r="AW44" s="3"/>
      <c r="AX44" s="18"/>
      <c r="BD44" s="14">
        <f>(BD14-BD26)^2</f>
        <v>4.0573469387755097</v>
      </c>
      <c r="BE44" s="18">
        <f>(BE14-BE26)^2</f>
        <v>10.465224999999997</v>
      </c>
      <c r="BF44" s="3"/>
      <c r="BG44" s="18"/>
    </row>
    <row r="45" spans="2:59" x14ac:dyDescent="0.3">
      <c r="B45" s="14">
        <f>(B15-B26)^2</f>
        <v>8.136077097505682</v>
      </c>
      <c r="C45" s="18">
        <f>(C15-C26)^2</f>
        <v>5.4288999999999916</v>
      </c>
      <c r="D45" s="3"/>
      <c r="E45" s="18"/>
      <c r="K45" s="14">
        <f>(K15-K26)^2</f>
        <v>0.96226757369613136</v>
      </c>
      <c r="L45" s="18">
        <f>(L15-L26)^2</f>
        <v>1.9460249999999888</v>
      </c>
      <c r="M45" s="3"/>
      <c r="N45" s="18"/>
      <c r="T45" s="14">
        <f>(T15-T26)^2</f>
        <v>5.782879818594072</v>
      </c>
      <c r="U45" s="18">
        <f>(U15-U26)^2</f>
        <v>5.8081000000000182</v>
      </c>
      <c r="V45" s="3"/>
      <c r="W45" s="18"/>
      <c r="AC45" s="14">
        <f>(AC15-AC26)^2</f>
        <v>1.4977097505669046</v>
      </c>
      <c r="AD45" s="18">
        <f>(AD15-AD26)^2</f>
        <v>13.104400000000007</v>
      </c>
      <c r="AE45" s="3"/>
      <c r="AF45" s="18"/>
      <c r="AL45" s="14">
        <f>(AL15-AL26)^2</f>
        <v>2.7777777777776989E-2</v>
      </c>
      <c r="AM45" s="18">
        <f>(AM15-AM26)^2</f>
        <v>7.12889999999999</v>
      </c>
      <c r="AN45" s="3"/>
      <c r="AO45" s="18"/>
      <c r="AU45" s="14">
        <f>(AU15-AU26)^2</f>
        <v>1.1111111111109847E-3</v>
      </c>
      <c r="AV45" s="18">
        <f>(AV15-AV26)^2</f>
        <v>9.4556249999999959</v>
      </c>
      <c r="AW45" s="3"/>
      <c r="AX45" s="18"/>
      <c r="BD45" s="14">
        <f>(BD15-BD26)^2</f>
        <v>0.66306122448979699</v>
      </c>
      <c r="BE45" s="18">
        <f>(BE15-BE26)^2</f>
        <v>0.28622499999999823</v>
      </c>
      <c r="BF45" s="3"/>
      <c r="BG45" s="18"/>
    </row>
    <row r="46" spans="2:59" x14ac:dyDescent="0.3">
      <c r="B46" s="14">
        <f>(B16-B26)^2</f>
        <v>10.577981859410437</v>
      </c>
      <c r="C46" s="18">
        <f>(C16-C26)^2</f>
        <v>9.4249000000000009</v>
      </c>
      <c r="D46" s="3"/>
      <c r="E46" s="18"/>
      <c r="K46" s="14">
        <f>(K16-K26)^2</f>
        <v>0.60988662131518845</v>
      </c>
      <c r="L46" s="18">
        <f>(L16-L26)^2</f>
        <v>0.81902500000000211</v>
      </c>
      <c r="M46" s="3"/>
      <c r="N46" s="18"/>
      <c r="T46" s="14">
        <f>(T16-T26)^2</f>
        <v>3.2571655328797888</v>
      </c>
      <c r="U46" s="18">
        <f>(U16-U26)^2</f>
        <v>10.956100000000015</v>
      </c>
      <c r="V46" s="3"/>
      <c r="W46" s="18"/>
      <c r="AC46" s="14">
        <f>(AC16-AC26)^2</f>
        <v>2.3219954648526238</v>
      </c>
      <c r="AD46" s="18">
        <f>(AD16-AD26)^2</f>
        <v>6.8644000000000052</v>
      </c>
      <c r="AE46" s="3"/>
      <c r="AF46" s="18"/>
      <c r="AL46" s="14">
        <f>(AL16-AL26)^2</f>
        <v>0.21777777777777624</v>
      </c>
      <c r="AM46" s="18">
        <f>(AM16-AM26)^2</f>
        <v>11.356899999999984</v>
      </c>
      <c r="AN46" s="3"/>
      <c r="AO46" s="18"/>
      <c r="AU46" s="14">
        <f>(AU16-AU26)^2</f>
        <v>0.93444444444444807</v>
      </c>
      <c r="AV46" s="18">
        <f>(AV16-AV26)^2</f>
        <v>6.1256249999999985</v>
      </c>
      <c r="AW46" s="3"/>
      <c r="AX46" s="18"/>
      <c r="BD46" s="14">
        <f>(BD16-BD26)^2</f>
        <v>5.2244897959183625</v>
      </c>
      <c r="BE46" s="18">
        <f>(BE16-BE26)^2</f>
        <v>2.6732249999999933</v>
      </c>
      <c r="BF46" s="3"/>
      <c r="BG46" s="18"/>
    </row>
    <row r="47" spans="2:59" x14ac:dyDescent="0.3">
      <c r="B47" s="14">
        <f>(B17-B26)^2</f>
        <v>1.8289342403628179</v>
      </c>
      <c r="C47" s="18">
        <f>(C17-C26)^2</f>
        <v>6.6049000000000015</v>
      </c>
      <c r="D47" s="3"/>
      <c r="E47" s="18"/>
      <c r="K47" s="14">
        <f>(K17-K26)^2</f>
        <v>0.26941043083900956</v>
      </c>
      <c r="L47" s="18">
        <f>(L17-L26)^2</f>
        <v>0.64802500000001095</v>
      </c>
      <c r="M47" s="3"/>
      <c r="N47" s="18"/>
      <c r="T47" s="14">
        <f>(T17-T26)^2</f>
        <v>0.49668934240362461</v>
      </c>
      <c r="U47" s="18">
        <f>(U17-U26)^2</f>
        <v>9.6100000000001407E-2</v>
      </c>
      <c r="V47" s="3"/>
      <c r="W47" s="18"/>
      <c r="AC47" s="14">
        <f>(AC17-AC26)^2</f>
        <v>0.85342403628119279</v>
      </c>
      <c r="AD47" s="18">
        <f>(AD17-AD26)^2</f>
        <v>4.8399999999999499E-2</v>
      </c>
      <c r="AE47" s="3"/>
      <c r="AF47" s="18"/>
      <c r="AL47" s="14">
        <f>(AL17-AL26)^2</f>
        <v>1.2844444444444514</v>
      </c>
      <c r="AM47" s="18">
        <f>(AM17-AM26)^2</f>
        <v>5.152899999999998</v>
      </c>
      <c r="AN47" s="3"/>
      <c r="AO47" s="18"/>
      <c r="AU47" s="14">
        <f>(AU17-AU26)^2</f>
        <v>0.93444444444444807</v>
      </c>
      <c r="AV47" s="18">
        <f>(AV17-AV26)^2</f>
        <v>1.1556249999999986</v>
      </c>
      <c r="AW47" s="3"/>
      <c r="AX47" s="18"/>
      <c r="BD47" s="14">
        <f>(BD17-BD26)^2</f>
        <v>1.3061224489795825E-2</v>
      </c>
      <c r="BE47" s="18">
        <f>(BE17-BE26)^2</f>
        <v>11.122224999999993</v>
      </c>
      <c r="BF47" s="3"/>
      <c r="BG47" s="18"/>
    </row>
    <row r="48" spans="2:59" x14ac:dyDescent="0.3">
      <c r="B48" s="14">
        <f>(B18-B26)^2</f>
        <v>0.71845804988662221</v>
      </c>
      <c r="C48" s="18">
        <f>(C18-C26)^2</f>
        <v>1.2769000000000057</v>
      </c>
      <c r="D48" s="3"/>
      <c r="E48" s="18"/>
      <c r="K48" s="14">
        <f>(K18-K26)^2</f>
        <v>0.33750566893423384</v>
      </c>
      <c r="L48" s="18">
        <f>(L18-L26)^2</f>
        <v>0.36602500000000482</v>
      </c>
      <c r="M48" s="3"/>
      <c r="N48" s="18"/>
      <c r="T48" s="14">
        <f>(T18-T26)^2</f>
        <v>4.1927437641722333E-2</v>
      </c>
      <c r="U48" s="18">
        <f>(U18-U26)^2</f>
        <v>8.4099999999997441E-2</v>
      </c>
      <c r="V48" s="3"/>
      <c r="W48" s="18"/>
      <c r="AC48" s="14">
        <f>(AC18-AC26)^2</f>
        <v>1.4977097505669046</v>
      </c>
      <c r="AD48" s="18">
        <f>(AD18-AD26)^2</f>
        <v>4.0803999999999983</v>
      </c>
      <c r="AE48" s="3"/>
      <c r="AF48" s="18"/>
      <c r="AL48" s="14">
        <f>(AL18-AL26)^2</f>
        <v>0.3211111111111068</v>
      </c>
      <c r="AM48" s="18">
        <f>(AM18-AM26)^2</f>
        <v>3.1328999999999985</v>
      </c>
      <c r="AN48" s="3"/>
      <c r="AO48" s="18"/>
      <c r="AU48" s="14">
        <f>(AU18-AU26)^2</f>
        <v>5.4444444444443227E-2</v>
      </c>
      <c r="AV48" s="18">
        <f>(AV18-AV26)^2</f>
        <v>4.3056249999999974</v>
      </c>
      <c r="AW48" s="3"/>
      <c r="AX48" s="18"/>
      <c r="BD48" s="14">
        <f>(BD18-BD26)^2</f>
        <v>0.17163265306122474</v>
      </c>
      <c r="BE48" s="18">
        <f>(BE18-BE26)^2</f>
        <v>0.40322499999999745</v>
      </c>
      <c r="BF48" s="3"/>
      <c r="BG48" s="18"/>
    </row>
    <row r="49" spans="2:63" x14ac:dyDescent="0.3">
      <c r="B49" s="14">
        <f>(B19-B26)^2</f>
        <v>2.1791383219953969E-2</v>
      </c>
      <c r="C49" s="18">
        <f>(C19-C26)^2</f>
        <v>0.13689999999999811</v>
      </c>
      <c r="D49" s="3"/>
      <c r="E49" s="18"/>
      <c r="K49" s="14">
        <f>(K19-K26)^2</f>
        <v>2.9551247165532977</v>
      </c>
      <c r="L49" s="18">
        <f>(L19-L26)^2</f>
        <v>0.48302499999999055</v>
      </c>
      <c r="M49" s="3"/>
      <c r="N49" s="18"/>
      <c r="T49" s="14">
        <f>(T19-T26)^2</f>
        <v>0.16383219954647979</v>
      </c>
      <c r="U49" s="18">
        <f>(U19-U26)^2</f>
        <v>1.716100000000006</v>
      </c>
      <c r="V49" s="3"/>
      <c r="W49" s="18"/>
      <c r="AC49" s="14">
        <f>(AC19-AC26)^2</f>
        <v>3.701043083900255</v>
      </c>
      <c r="AD49" s="18">
        <f>(AD19-AD26)^2</f>
        <v>0.14439999999999925</v>
      </c>
      <c r="AE49" s="3"/>
      <c r="AF49" s="18"/>
      <c r="AL49" s="14">
        <f>(AL19-AL26)^2</f>
        <v>1.2844444444444514</v>
      </c>
      <c r="AM49" s="18">
        <f>(AM19-AM26)^2</f>
        <v>2.7888999999999937</v>
      </c>
      <c r="AN49" s="3"/>
      <c r="AO49" s="18"/>
      <c r="AU49" s="14">
        <f>(AU19-AU26)^2</f>
        <v>1.1111111111109847E-3</v>
      </c>
      <c r="AV49" s="18">
        <f>(AV19-AV26)^2</f>
        <v>5.1756249999999939</v>
      </c>
      <c r="AW49" s="3"/>
      <c r="AX49" s="18"/>
      <c r="BD49" s="14">
        <f>(BD19-BD26)^2</f>
        <v>3.1887755102040778</v>
      </c>
      <c r="BE49" s="18">
        <f>(BE19-BE26)^2</f>
        <v>4.9952249999999978</v>
      </c>
      <c r="BF49" s="3"/>
      <c r="BG49" s="18"/>
    </row>
    <row r="50" spans="2:63" x14ac:dyDescent="0.3">
      <c r="B50" s="14">
        <f>(B20-B26)^2</f>
        <v>61.585124716553295</v>
      </c>
      <c r="C50" s="18">
        <f>(C20-C26)^2</f>
        <v>2.1608999999999967</v>
      </c>
      <c r="D50" s="3"/>
      <c r="E50" s="18"/>
      <c r="K50" s="14">
        <f>(K20-K26)^2</f>
        <v>19.527981859410481</v>
      </c>
      <c r="L50" s="18">
        <f>(L20-L26)^2</f>
        <v>0.24502499999999747</v>
      </c>
      <c r="M50" s="3"/>
      <c r="N50" s="18"/>
      <c r="T50" s="14">
        <f>(T20-T26)^2</f>
        <v>11.527641723356036</v>
      </c>
      <c r="U50" s="18">
        <f>(U20-U26)^2</f>
        <v>0.16810000000000302</v>
      </c>
      <c r="V50" s="3"/>
      <c r="W50" s="18"/>
      <c r="AC50" s="14">
        <f>(AC20-AC26)^2</f>
        <v>3.1548526077097345</v>
      </c>
      <c r="AD50" s="18">
        <f>(AD20-AD26)^2</f>
        <v>2.3103999999999987</v>
      </c>
      <c r="AE50" s="3"/>
      <c r="AF50" s="18"/>
      <c r="AL50" s="14">
        <f>(AL20-AL26)^2</f>
        <v>11.111111111111127</v>
      </c>
      <c r="AM50" s="18">
        <f>(AM20-AM26)^2</f>
        <v>6.6048999999999829</v>
      </c>
      <c r="AN50" s="3"/>
      <c r="AO50" s="18"/>
      <c r="AU50" s="14">
        <f>(AU20-AU26)^2</f>
        <v>9.404444444444465</v>
      </c>
      <c r="AV50" s="18">
        <f>(AV20-AV26)^2</f>
        <v>5.640625</v>
      </c>
      <c r="AW50" s="3"/>
      <c r="AX50" s="18"/>
      <c r="BD50" s="14">
        <f>(BD20-BD26)^2</f>
        <v>2.0408163265305977E-4</v>
      </c>
      <c r="BE50" s="18">
        <f>(BE20-BE26)^2</f>
        <v>3.1152250000000019</v>
      </c>
      <c r="BF50" s="3"/>
      <c r="BG50" s="18"/>
    </row>
    <row r="51" spans="2:63" x14ac:dyDescent="0.3">
      <c r="B51" s="14">
        <f>(B21-B26)^2</f>
        <v>23.499410430839006</v>
      </c>
      <c r="C51" s="18">
        <f>(C21-C26)^2</f>
        <v>22.752899999999961</v>
      </c>
      <c r="D51" s="3"/>
      <c r="E51" s="18"/>
      <c r="K51" s="14">
        <f>(K21-K26)^2</f>
        <v>21.335600907029491</v>
      </c>
      <c r="L51" s="18">
        <f>(L21-L26)^2</f>
        <v>9.5790249999999926</v>
      </c>
      <c r="M51" s="3"/>
      <c r="N51" s="18"/>
      <c r="T51" s="14">
        <f>(T21-T26)^2</f>
        <v>30.197641723356067</v>
      </c>
      <c r="U51" s="18">
        <f>(U21-U26)^2</f>
        <v>0.47609999999999197</v>
      </c>
      <c r="V51" s="3"/>
      <c r="W51" s="18"/>
      <c r="AC51" s="14">
        <f>(AC21-AC26)^2</f>
        <v>8.8577097505668405</v>
      </c>
      <c r="AD51" s="18">
        <f>(AD21-AD26)^2</f>
        <v>2.3103999999999987</v>
      </c>
      <c r="AE51" s="3"/>
      <c r="AF51" s="18"/>
      <c r="AL51" s="14">
        <f>(AL21-AL26)^2</f>
        <v>23.361111111111136</v>
      </c>
      <c r="AM51" s="18">
        <f>(AM21-AM26)^2</f>
        <v>10.048899999999989</v>
      </c>
      <c r="AN51" s="3"/>
      <c r="AO51" s="18"/>
      <c r="AU51" s="14">
        <f>(AU21-AU26)^2</f>
        <v>35.60111111111113</v>
      </c>
      <c r="AV51" s="18">
        <f>(AV21-AV26)^2</f>
        <v>10.080624999999992</v>
      </c>
      <c r="AW51" s="3"/>
      <c r="AX51" s="18"/>
      <c r="BD51" s="14">
        <f>(BD21-BD26)^2</f>
        <v>6.1787755102040727</v>
      </c>
      <c r="BE51" s="18">
        <f>(BE21-BE26)^2</f>
        <v>2.0592249999999965</v>
      </c>
      <c r="BF51" s="3"/>
      <c r="BG51" s="18"/>
    </row>
    <row r="52" spans="2:63" x14ac:dyDescent="0.3">
      <c r="B52" s="14">
        <f>(B22-B26)^2</f>
        <v>26.497981859410409</v>
      </c>
      <c r="C52" s="18">
        <f>(C22-C26)^2</f>
        <v>1.368900000000004</v>
      </c>
      <c r="D52" s="3"/>
      <c r="E52" s="18"/>
      <c r="K52" s="14">
        <f>(K22-K26)^2</f>
        <v>15.358934240362856</v>
      </c>
      <c r="L52" s="18">
        <f>(L22-L26)^2</f>
        <v>1.1025000000000836E-2</v>
      </c>
      <c r="M52" s="3"/>
      <c r="N52" s="18"/>
      <c r="T52" s="14">
        <f>(T22-T26)^2</f>
        <v>26.990498866213237</v>
      </c>
      <c r="U52" s="18">
        <f>(U22-U26)^2</f>
        <v>8.0999999999993352E-3</v>
      </c>
      <c r="V52" s="3"/>
      <c r="W52" s="18"/>
      <c r="AC52" s="14">
        <f>(AC22-AC26)^2</f>
        <v>7.7072335600906774</v>
      </c>
      <c r="AD52" s="18">
        <f>(AD22-AD26)^2</f>
        <v>2.0164000000000049</v>
      </c>
      <c r="AE52" s="3"/>
      <c r="AF52" s="18"/>
      <c r="AL52" s="14">
        <f>(AL22-AL26)^2</f>
        <v>3.7377777777777923</v>
      </c>
      <c r="AM52" s="18">
        <f>(AM22-AM26)^2</f>
        <v>2.7888999999999937</v>
      </c>
      <c r="AN52" s="3"/>
      <c r="AO52" s="18"/>
      <c r="AU52" s="14">
        <f>(AU22-AU26)^2</f>
        <v>8.8011111111111227</v>
      </c>
      <c r="AV52" s="18">
        <f>(AV22-AV26)^2</f>
        <v>6.1256249999999985</v>
      </c>
      <c r="AW52" s="3"/>
      <c r="AX52" s="18"/>
      <c r="BD52" s="14">
        <f>(BD22-BD26)^2</f>
        <v>0.47020408163265459</v>
      </c>
      <c r="BE52" s="18">
        <f>(BE22-BE26)^2</f>
        <v>4.1412249999999933</v>
      </c>
      <c r="BF52" s="3"/>
      <c r="BG52" s="18"/>
    </row>
    <row r="53" spans="2:63" x14ac:dyDescent="0.3">
      <c r="B53" s="15">
        <f>(B23-B26)^2</f>
        <v>18.042267573696137</v>
      </c>
      <c r="C53" s="19"/>
      <c r="D53" s="16"/>
      <c r="E53" s="19"/>
      <c r="K53" s="15">
        <f>(K23-K26)^2</f>
        <v>31.573696145124732</v>
      </c>
      <c r="L53" s="19"/>
      <c r="M53" s="16"/>
      <c r="N53" s="19"/>
      <c r="T53" s="15">
        <f>(T23-T26)^2</f>
        <v>20.207165532879866</v>
      </c>
      <c r="U53" s="19"/>
      <c r="V53" s="16"/>
      <c r="W53" s="19"/>
      <c r="AC53" s="15">
        <f>(AC23-AC26)^2</f>
        <v>15.024852607709727</v>
      </c>
      <c r="AD53" s="19"/>
      <c r="AE53" s="16"/>
      <c r="AF53" s="19"/>
      <c r="AL53" s="15">
        <f>(AL23-AL26)^2</f>
        <v>10.454444444444473</v>
      </c>
      <c r="AM53" s="19"/>
      <c r="AN53" s="16"/>
      <c r="AO53" s="19"/>
      <c r="AU53" s="15">
        <f>(AU23-AU26)^2</f>
        <v>10.671111111111129</v>
      </c>
      <c r="AV53" s="19"/>
      <c r="AW53" s="16"/>
      <c r="AX53" s="19"/>
      <c r="BD53" s="15">
        <f>(BD23-BD26)^2</f>
        <v>50.207346938775508</v>
      </c>
      <c r="BE53" s="19"/>
      <c r="BF53" s="16"/>
      <c r="BG53" s="19"/>
    </row>
    <row r="54" spans="2:63" x14ac:dyDescent="0.3">
      <c r="B54" s="3">
        <f>SUM(B33:B53)</f>
        <v>251.99238095238101</v>
      </c>
      <c r="C54" s="3">
        <f t="shared" ref="C54:E54" si="7">SUM(C33:C53)</f>
        <v>210.98199999999997</v>
      </c>
      <c r="D54" s="3">
        <f t="shared" si="7"/>
        <v>46.787272727272672</v>
      </c>
      <c r="E54" s="3">
        <f t="shared" si="7"/>
        <v>5.8149999999999888</v>
      </c>
      <c r="F54" s="20">
        <f>SUM(B54:E54)</f>
        <v>515.57665367965365</v>
      </c>
      <c r="K54" s="3">
        <f>SUM(K33:K53)</f>
        <v>250.39238095238085</v>
      </c>
      <c r="L54" s="3">
        <f t="shared" ref="L54" si="8">SUM(L33:L53)</f>
        <v>197.64950000000013</v>
      </c>
      <c r="M54" s="3">
        <f t="shared" ref="M54" si="9">SUM(M33:M53)</f>
        <v>11.809090909090902</v>
      </c>
      <c r="N54" s="3">
        <f t="shared" ref="N54" si="10">SUM(N33:N53)</f>
        <v>6.7283333333333362</v>
      </c>
      <c r="O54" s="20">
        <f>SUM(K54:N54)</f>
        <v>466.57930519480527</v>
      </c>
      <c r="T54" s="3">
        <f>SUM(T33:T53)</f>
        <v>192.78952380952384</v>
      </c>
      <c r="U54" s="3">
        <f t="shared" ref="U54" si="11">SUM(U33:U53)</f>
        <v>213.95800000000003</v>
      </c>
      <c r="V54" s="3">
        <f t="shared" ref="V54" si="12">SUM(V33:V53)</f>
        <v>32.516363636363657</v>
      </c>
      <c r="W54" s="3">
        <f t="shared" ref="W54" si="13">SUM(W33:W53)</f>
        <v>1.2283333333333337</v>
      </c>
      <c r="X54" s="20">
        <f>SUM(T54:W54)</f>
        <v>440.49222077922087</v>
      </c>
      <c r="AC54" s="3">
        <f>SUM(AC33:AC53)</f>
        <v>105.31809523809527</v>
      </c>
      <c r="AD54" s="3">
        <f t="shared" ref="AD54" si="14">SUM(AD33:AD53)</f>
        <v>295.25200000000001</v>
      </c>
      <c r="AE54" s="3">
        <f t="shared" ref="AE54" si="15">SUM(AE33:AE53)</f>
        <v>75.587272727272719</v>
      </c>
      <c r="AF54" s="3">
        <f t="shared" ref="AF54" si="16">SUM(AF33:AF53)</f>
        <v>4.7083333333333366</v>
      </c>
      <c r="AG54" s="20">
        <f>SUM(AC54:AF54)</f>
        <v>480.86570129870131</v>
      </c>
      <c r="AL54" s="3">
        <f>SUM(AL33:AL53)</f>
        <v>117.12666666666665</v>
      </c>
      <c r="AM54" s="3">
        <f t="shared" ref="AM54" si="17">SUM(AM33:AM53)</f>
        <v>334.84200000000016</v>
      </c>
      <c r="AN54" s="3">
        <f t="shared" ref="AN54" si="18">SUM(AN33:AN53)</f>
        <v>64.185454545454547</v>
      </c>
      <c r="AO54" s="3">
        <f t="shared" ref="AO54" si="19">SUM(AO33:AO53)</f>
        <v>2.9483333333333275</v>
      </c>
      <c r="AP54" s="20">
        <f>SUM(AL54:AO54)</f>
        <v>519.10245454545475</v>
      </c>
      <c r="AU54" s="3">
        <f>SUM(AU33:AU53)</f>
        <v>128.76666666666665</v>
      </c>
      <c r="AV54" s="3">
        <f t="shared" ref="AV54" si="20">SUM(AV33:AV53)</f>
        <v>252.07749999999999</v>
      </c>
      <c r="AW54" s="3">
        <f t="shared" ref="AW54" si="21">SUM(AW33:AW53)</f>
        <v>34.601818181818203</v>
      </c>
      <c r="AX54" s="3">
        <f t="shared" ref="AX54" si="22">SUM(AX33:AX53)</f>
        <v>2.6333333333333275</v>
      </c>
      <c r="AY54" s="20">
        <f>SUM(AU54:AX54)</f>
        <v>418.07931818181817</v>
      </c>
      <c r="BD54" s="3">
        <f>SUM(BD33:BD53)</f>
        <v>146.16571428571427</v>
      </c>
      <c r="BE54" s="3">
        <f t="shared" ref="BE54" si="23">SUM(BE33:BE53)</f>
        <v>226.4855</v>
      </c>
      <c r="BF54" s="3">
        <f t="shared" ref="BF54" si="24">SUM(BF33:BF53)</f>
        <v>144.11636363636364</v>
      </c>
      <c r="BG54" s="3">
        <f t="shared" ref="BG54" si="25">SUM(BG33:BG53)</f>
        <v>16.015000000000011</v>
      </c>
      <c r="BH54" s="20">
        <f>SUM(BD54:BG54)</f>
        <v>532.78257792207785</v>
      </c>
    </row>
    <row r="55" spans="2:63" x14ac:dyDescent="0.3">
      <c r="B55" s="3"/>
      <c r="K55" s="3"/>
      <c r="T55" s="3"/>
      <c r="AC55" s="3"/>
      <c r="AL55" s="3"/>
      <c r="AU55" s="3"/>
      <c r="BD55" s="3"/>
    </row>
    <row r="56" spans="2:63" x14ac:dyDescent="0.3">
      <c r="B56" s="24" t="s">
        <v>489</v>
      </c>
      <c r="C56" s="24"/>
      <c r="D56" s="24"/>
      <c r="E56" s="24"/>
      <c r="F56" s="24"/>
      <c r="G56" s="24"/>
      <c r="H56" s="24"/>
      <c r="I56" s="24"/>
      <c r="K56" s="24" t="s">
        <v>489</v>
      </c>
      <c r="L56" s="24"/>
      <c r="M56" s="24"/>
      <c r="N56" s="24"/>
      <c r="O56" s="24"/>
      <c r="P56" s="24"/>
      <c r="Q56" s="24"/>
      <c r="R56" s="24"/>
      <c r="T56" s="24" t="s">
        <v>489</v>
      </c>
      <c r="U56" s="24"/>
      <c r="V56" s="24"/>
      <c r="W56" s="24"/>
      <c r="X56" s="24"/>
      <c r="Y56" s="24"/>
      <c r="Z56" s="24"/>
      <c r="AA56" s="24"/>
      <c r="AC56" s="24" t="s">
        <v>489</v>
      </c>
      <c r="AD56" s="24"/>
      <c r="AE56" s="24"/>
      <c r="AF56" s="24"/>
      <c r="AG56" s="24"/>
      <c r="AH56" s="24"/>
      <c r="AI56" s="24"/>
      <c r="AJ56" s="24"/>
      <c r="AL56" s="24" t="s">
        <v>489</v>
      </c>
      <c r="AM56" s="24"/>
      <c r="AN56" s="24"/>
      <c r="AO56" s="24"/>
      <c r="AP56" s="24"/>
      <c r="AQ56" s="24"/>
      <c r="AR56" s="24"/>
      <c r="AS56" s="24"/>
      <c r="AU56" s="24" t="s">
        <v>489</v>
      </c>
      <c r="AV56" s="24"/>
      <c r="AW56" s="24"/>
      <c r="AX56" s="24"/>
      <c r="AY56" s="24"/>
      <c r="AZ56" s="24"/>
      <c r="BA56" s="24"/>
      <c r="BB56" s="24"/>
      <c r="BD56" s="24" t="s">
        <v>489</v>
      </c>
      <c r="BE56" s="24"/>
      <c r="BF56" s="24"/>
      <c r="BG56" s="24"/>
      <c r="BH56" s="24"/>
      <c r="BI56" s="24"/>
      <c r="BJ56" s="24"/>
      <c r="BK56" s="24"/>
    </row>
    <row r="57" spans="2:63" x14ac:dyDescent="0.3">
      <c r="B57" t="s">
        <v>480</v>
      </c>
      <c r="D57" t="s">
        <v>490</v>
      </c>
      <c r="F57" t="s">
        <v>481</v>
      </c>
      <c r="G57" t="s">
        <v>491</v>
      </c>
      <c r="H57" t="s">
        <v>482</v>
      </c>
      <c r="I57" t="s">
        <v>506</v>
      </c>
      <c r="K57" t="s">
        <v>480</v>
      </c>
      <c r="M57" t="s">
        <v>490</v>
      </c>
      <c r="O57" t="s">
        <v>481</v>
      </c>
      <c r="P57" t="s">
        <v>491</v>
      </c>
      <c r="Q57" t="s">
        <v>482</v>
      </c>
      <c r="R57" t="s">
        <v>506</v>
      </c>
      <c r="T57" t="s">
        <v>480</v>
      </c>
      <c r="V57" t="s">
        <v>490</v>
      </c>
      <c r="X57" t="s">
        <v>481</v>
      </c>
      <c r="Y57" t="s">
        <v>491</v>
      </c>
      <c r="Z57" t="s">
        <v>482</v>
      </c>
      <c r="AA57" t="s">
        <v>506</v>
      </c>
      <c r="AC57" t="s">
        <v>480</v>
      </c>
      <c r="AE57" t="s">
        <v>490</v>
      </c>
      <c r="AG57" t="s">
        <v>481</v>
      </c>
      <c r="AH57" t="s">
        <v>491</v>
      </c>
      <c r="AI57" t="s">
        <v>482</v>
      </c>
      <c r="AJ57" t="s">
        <v>506</v>
      </c>
      <c r="AL57" t="s">
        <v>480</v>
      </c>
      <c r="AN57" t="s">
        <v>490</v>
      </c>
      <c r="AP57" t="s">
        <v>481</v>
      </c>
      <c r="AQ57" t="s">
        <v>491</v>
      </c>
      <c r="AR57" t="s">
        <v>482</v>
      </c>
      <c r="AS57" t="s">
        <v>506</v>
      </c>
      <c r="AU57" t="s">
        <v>480</v>
      </c>
      <c r="AW57" t="s">
        <v>490</v>
      </c>
      <c r="AY57" t="s">
        <v>481</v>
      </c>
      <c r="AZ57" t="s">
        <v>491</v>
      </c>
      <c r="BA57" t="s">
        <v>482</v>
      </c>
      <c r="BB57" t="s">
        <v>506</v>
      </c>
      <c r="BD57" t="s">
        <v>480</v>
      </c>
      <c r="BF57" t="s">
        <v>490</v>
      </c>
      <c r="BH57" t="s">
        <v>481</v>
      </c>
      <c r="BI57" t="s">
        <v>491</v>
      </c>
      <c r="BJ57" t="s">
        <v>482</v>
      </c>
      <c r="BK57" t="s">
        <v>506</v>
      </c>
    </row>
    <row r="58" spans="2:63" ht="18" x14ac:dyDescent="0.45">
      <c r="B58" t="s">
        <v>492</v>
      </c>
      <c r="D58" t="s">
        <v>493</v>
      </c>
      <c r="E58" t="s">
        <v>494</v>
      </c>
      <c r="F58" t="s">
        <v>495</v>
      </c>
      <c r="G58" t="s">
        <v>496</v>
      </c>
      <c r="H58" t="s">
        <v>497</v>
      </c>
      <c r="K58" t="s">
        <v>492</v>
      </c>
      <c r="M58" t="s">
        <v>493</v>
      </c>
      <c r="N58" t="s">
        <v>494</v>
      </c>
      <c r="O58" t="s">
        <v>495</v>
      </c>
      <c r="P58" t="s">
        <v>496</v>
      </c>
      <c r="Q58" t="s">
        <v>497</v>
      </c>
      <c r="T58" t="s">
        <v>492</v>
      </c>
      <c r="V58" t="s">
        <v>493</v>
      </c>
      <c r="W58" t="s">
        <v>494</v>
      </c>
      <c r="X58" t="s">
        <v>495</v>
      </c>
      <c r="Y58" t="s">
        <v>496</v>
      </c>
      <c r="Z58" t="s">
        <v>497</v>
      </c>
      <c r="AC58" t="s">
        <v>492</v>
      </c>
      <c r="AE58" t="s">
        <v>493</v>
      </c>
      <c r="AF58" t="s">
        <v>494</v>
      </c>
      <c r="AG58" t="s">
        <v>495</v>
      </c>
      <c r="AH58" t="s">
        <v>496</v>
      </c>
      <c r="AI58" t="s">
        <v>497</v>
      </c>
      <c r="AL58" t="s">
        <v>492</v>
      </c>
      <c r="AN58" t="s">
        <v>493</v>
      </c>
      <c r="AO58" t="s">
        <v>494</v>
      </c>
      <c r="AP58" t="s">
        <v>495</v>
      </c>
      <c r="AQ58" t="s">
        <v>496</v>
      </c>
      <c r="AR58" t="s">
        <v>497</v>
      </c>
      <c r="AU58" t="s">
        <v>492</v>
      </c>
      <c r="AW58" t="s">
        <v>493</v>
      </c>
      <c r="AX58" t="s">
        <v>494</v>
      </c>
      <c r="AY58" t="s">
        <v>495</v>
      </c>
      <c r="AZ58" t="s">
        <v>496</v>
      </c>
      <c r="BA58" t="s">
        <v>497</v>
      </c>
      <c r="BD58" t="s">
        <v>492</v>
      </c>
      <c r="BF58" t="s">
        <v>493</v>
      </c>
      <c r="BG58" t="s">
        <v>494</v>
      </c>
      <c r="BH58" t="s">
        <v>495</v>
      </c>
      <c r="BI58" t="s">
        <v>496</v>
      </c>
      <c r="BJ58" t="s">
        <v>497</v>
      </c>
    </row>
    <row r="59" spans="2:63" ht="18" x14ac:dyDescent="0.45">
      <c r="B59" t="s">
        <v>498</v>
      </c>
      <c r="D59" t="s">
        <v>499</v>
      </c>
      <c r="E59" t="s">
        <v>500</v>
      </c>
      <c r="F59" t="s">
        <v>501</v>
      </c>
      <c r="G59" t="s">
        <v>502</v>
      </c>
      <c r="K59" t="s">
        <v>498</v>
      </c>
      <c r="M59" t="s">
        <v>499</v>
      </c>
      <c r="N59" t="s">
        <v>500</v>
      </c>
      <c r="O59" t="s">
        <v>501</v>
      </c>
      <c r="P59" t="s">
        <v>502</v>
      </c>
      <c r="T59" t="s">
        <v>498</v>
      </c>
      <c r="V59" t="s">
        <v>499</v>
      </c>
      <c r="W59" t="s">
        <v>500</v>
      </c>
      <c r="X59" t="s">
        <v>501</v>
      </c>
      <c r="Y59" t="s">
        <v>502</v>
      </c>
      <c r="AC59" t="s">
        <v>498</v>
      </c>
      <c r="AE59" t="s">
        <v>499</v>
      </c>
      <c r="AF59" t="s">
        <v>500</v>
      </c>
      <c r="AG59" t="s">
        <v>501</v>
      </c>
      <c r="AH59" t="s">
        <v>502</v>
      </c>
      <c r="AL59" t="s">
        <v>498</v>
      </c>
      <c r="AN59" t="s">
        <v>499</v>
      </c>
      <c r="AO59" t="s">
        <v>500</v>
      </c>
      <c r="AP59" t="s">
        <v>501</v>
      </c>
      <c r="AQ59" t="s">
        <v>502</v>
      </c>
      <c r="AU59" t="s">
        <v>498</v>
      </c>
      <c r="AW59" t="s">
        <v>499</v>
      </c>
      <c r="AX59" t="s">
        <v>500</v>
      </c>
      <c r="AY59" t="s">
        <v>501</v>
      </c>
      <c r="AZ59" t="s">
        <v>502</v>
      </c>
      <c r="BD59" t="s">
        <v>498</v>
      </c>
      <c r="BF59" t="s">
        <v>499</v>
      </c>
      <c r="BG59" t="s">
        <v>500</v>
      </c>
      <c r="BH59" t="s">
        <v>501</v>
      </c>
      <c r="BI59" t="s">
        <v>502</v>
      </c>
    </row>
    <row r="60" spans="2:63" ht="18" x14ac:dyDescent="0.45">
      <c r="B60" t="s">
        <v>483</v>
      </c>
      <c r="D60" t="s">
        <v>503</v>
      </c>
      <c r="E60" t="s">
        <v>504</v>
      </c>
      <c r="F60" t="s">
        <v>505</v>
      </c>
      <c r="K60" t="s">
        <v>483</v>
      </c>
      <c r="M60" t="s">
        <v>503</v>
      </c>
      <c r="N60" t="s">
        <v>504</v>
      </c>
      <c r="O60" t="s">
        <v>505</v>
      </c>
      <c r="T60" t="s">
        <v>483</v>
      </c>
      <c r="V60" t="s">
        <v>503</v>
      </c>
      <c r="W60" t="s">
        <v>504</v>
      </c>
      <c r="X60" t="s">
        <v>505</v>
      </c>
      <c r="AC60" t="s">
        <v>483</v>
      </c>
      <c r="AE60" t="s">
        <v>503</v>
      </c>
      <c r="AF60" t="s">
        <v>504</v>
      </c>
      <c r="AG60" t="s">
        <v>505</v>
      </c>
      <c r="AL60" t="s">
        <v>483</v>
      </c>
      <c r="AN60" t="s">
        <v>503</v>
      </c>
      <c r="AO60" t="s">
        <v>504</v>
      </c>
      <c r="AP60" t="s">
        <v>505</v>
      </c>
      <c r="AU60" t="s">
        <v>483</v>
      </c>
      <c r="AW60" t="s">
        <v>503</v>
      </c>
      <c r="AX60" t="s">
        <v>504</v>
      </c>
      <c r="AY60" t="s">
        <v>505</v>
      </c>
      <c r="BD60" t="s">
        <v>483</v>
      </c>
      <c r="BF60" t="s">
        <v>503</v>
      </c>
      <c r="BG60" t="s">
        <v>504</v>
      </c>
      <c r="BH60" t="s">
        <v>505</v>
      </c>
    </row>
    <row r="62" spans="2:63" x14ac:dyDescent="0.3">
      <c r="B62" s="24" t="s">
        <v>507</v>
      </c>
      <c r="C62" s="24"/>
      <c r="D62" s="24"/>
      <c r="E62" s="24"/>
      <c r="F62" s="24"/>
      <c r="G62" s="24"/>
      <c r="H62" s="24"/>
      <c r="I62" s="24"/>
      <c r="K62" s="24" t="s">
        <v>507</v>
      </c>
      <c r="L62" s="24"/>
      <c r="M62" s="24"/>
      <c r="N62" s="24"/>
      <c r="O62" s="24"/>
      <c r="P62" s="24"/>
      <c r="Q62" s="24"/>
      <c r="R62" s="24"/>
      <c r="T62" s="24" t="s">
        <v>507</v>
      </c>
      <c r="U62" s="24"/>
      <c r="V62" s="24"/>
      <c r="W62" s="24"/>
      <c r="X62" s="24"/>
      <c r="Y62" s="24"/>
      <c r="Z62" s="24"/>
      <c r="AA62" s="24"/>
      <c r="AC62" s="24" t="s">
        <v>507</v>
      </c>
      <c r="AD62" s="24"/>
      <c r="AE62" s="24"/>
      <c r="AF62" s="24"/>
      <c r="AG62" s="24"/>
      <c r="AH62" s="24"/>
      <c r="AI62" s="24"/>
      <c r="AJ62" s="24"/>
      <c r="AL62" s="24" t="s">
        <v>507</v>
      </c>
      <c r="AM62" s="24"/>
      <c r="AN62" s="24"/>
      <c r="AO62" s="24"/>
      <c r="AP62" s="24"/>
      <c r="AQ62" s="24"/>
      <c r="AR62" s="24"/>
      <c r="AS62" s="24"/>
      <c r="AU62" s="24" t="s">
        <v>507</v>
      </c>
      <c r="AV62" s="24"/>
      <c r="AW62" s="24"/>
      <c r="AX62" s="24"/>
      <c r="AY62" s="24"/>
      <c r="AZ62" s="24"/>
      <c r="BA62" s="24"/>
      <c r="BB62" s="24"/>
      <c r="BD62" s="24" t="s">
        <v>507</v>
      </c>
      <c r="BE62" s="24"/>
      <c r="BF62" s="24"/>
      <c r="BG62" s="24"/>
      <c r="BH62" s="24"/>
      <c r="BI62" s="24"/>
      <c r="BJ62" s="24"/>
      <c r="BK62" s="24"/>
    </row>
    <row r="63" spans="2:63" x14ac:dyDescent="0.3">
      <c r="B63" t="s">
        <v>480</v>
      </c>
      <c r="D63" t="s">
        <v>490</v>
      </c>
      <c r="F63" t="s">
        <v>481</v>
      </c>
      <c r="G63" t="s">
        <v>491</v>
      </c>
      <c r="H63" t="s">
        <v>482</v>
      </c>
      <c r="I63" t="s">
        <v>506</v>
      </c>
      <c r="K63" t="s">
        <v>480</v>
      </c>
      <c r="M63" t="s">
        <v>490</v>
      </c>
      <c r="O63" t="s">
        <v>481</v>
      </c>
      <c r="P63" t="s">
        <v>491</v>
      </c>
      <c r="Q63" t="s">
        <v>482</v>
      </c>
      <c r="R63" t="s">
        <v>506</v>
      </c>
      <c r="T63" t="s">
        <v>480</v>
      </c>
      <c r="V63" t="s">
        <v>490</v>
      </c>
      <c r="X63" t="s">
        <v>481</v>
      </c>
      <c r="Y63" t="s">
        <v>491</v>
      </c>
      <c r="Z63" t="s">
        <v>482</v>
      </c>
      <c r="AA63" t="s">
        <v>506</v>
      </c>
      <c r="AC63" t="s">
        <v>480</v>
      </c>
      <c r="AE63" t="s">
        <v>490</v>
      </c>
      <c r="AG63" t="s">
        <v>481</v>
      </c>
      <c r="AH63" t="s">
        <v>491</v>
      </c>
      <c r="AI63" t="s">
        <v>482</v>
      </c>
      <c r="AJ63" t="s">
        <v>506</v>
      </c>
      <c r="AL63" t="s">
        <v>480</v>
      </c>
      <c r="AN63" t="s">
        <v>490</v>
      </c>
      <c r="AP63" t="s">
        <v>481</v>
      </c>
      <c r="AQ63" t="s">
        <v>491</v>
      </c>
      <c r="AR63" t="s">
        <v>482</v>
      </c>
      <c r="AS63" t="s">
        <v>506</v>
      </c>
      <c r="AU63" t="s">
        <v>480</v>
      </c>
      <c r="AW63" t="s">
        <v>490</v>
      </c>
      <c r="AY63" t="s">
        <v>481</v>
      </c>
      <c r="AZ63" t="s">
        <v>491</v>
      </c>
      <c r="BA63" t="s">
        <v>482</v>
      </c>
      <c r="BB63" t="s">
        <v>506</v>
      </c>
      <c r="BD63" t="s">
        <v>480</v>
      </c>
      <c r="BF63" t="s">
        <v>490</v>
      </c>
      <c r="BH63" t="s">
        <v>481</v>
      </c>
      <c r="BI63" t="s">
        <v>491</v>
      </c>
      <c r="BJ63" t="s">
        <v>482</v>
      </c>
      <c r="BK63" t="s">
        <v>506</v>
      </c>
    </row>
    <row r="64" spans="2:63" x14ac:dyDescent="0.3">
      <c r="B64" t="s">
        <v>492</v>
      </c>
      <c r="D64" t="s">
        <v>493</v>
      </c>
      <c r="E64" s="8">
        <f>SUM(B30:E30)</f>
        <v>57.499380803105069</v>
      </c>
      <c r="F64" s="21">
        <f>COUNT(B33:E33)-1</f>
        <v>3</v>
      </c>
      <c r="G64" s="8">
        <f>E64/F64</f>
        <v>19.166460267701691</v>
      </c>
      <c r="H64" s="8">
        <f>G64/G65</f>
        <v>2.0074393343244115</v>
      </c>
      <c r="I64" s="8">
        <f>1-_xlfn.F.DIST(H64,F64,F65,TRUE)</f>
        <v>0.12380571247430661</v>
      </c>
      <c r="K64" t="s">
        <v>492</v>
      </c>
      <c r="M64" t="s">
        <v>493</v>
      </c>
      <c r="N64" s="8">
        <f>SUM(K30:N30)</f>
        <v>184.00000515002228</v>
      </c>
      <c r="O64" s="21">
        <f>COUNT(K33:N33)-1</f>
        <v>3</v>
      </c>
      <c r="P64" s="8">
        <f>N64/O64</f>
        <v>61.333335050007427</v>
      </c>
      <c r="Q64" s="8">
        <f>P64/P65</f>
        <v>7.0984719121170219</v>
      </c>
      <c r="R64" s="22">
        <f>1-_xlfn.F.DIST(Q64,O64,O65,TRUE)</f>
        <v>4.1709278908053093E-4</v>
      </c>
      <c r="T64" t="s">
        <v>492</v>
      </c>
      <c r="V64" t="s">
        <v>493</v>
      </c>
      <c r="W64" s="8">
        <f>SUM(T30:W30)</f>
        <v>238.54295163457141</v>
      </c>
      <c r="X64" s="21">
        <f>COUNT(T33:W33)-1</f>
        <v>3</v>
      </c>
      <c r="Y64" s="8">
        <f>W64/X64</f>
        <v>79.514317211523803</v>
      </c>
      <c r="Z64" s="8">
        <f>Y64/Y65</f>
        <v>9.7476707348581488</v>
      </c>
      <c r="AA64" s="22">
        <f>1-_xlfn.F.DIST(Z64,X64,X65,TRUE)</f>
        <v>3.060959984346745E-5</v>
      </c>
      <c r="AC64" t="s">
        <v>492</v>
      </c>
      <c r="AE64" t="s">
        <v>493</v>
      </c>
      <c r="AF64" s="8">
        <f>SUM(AC30:AF30)</f>
        <v>327.27154008060984</v>
      </c>
      <c r="AG64" s="21">
        <f>COUNT(AC33:AF33)-1</f>
        <v>3</v>
      </c>
      <c r="AH64" s="8">
        <f>AF64/AG64</f>
        <v>109.09051336020327</v>
      </c>
      <c r="AI64" s="8">
        <f>AH64/AH65</f>
        <v>12.250588273484929</v>
      </c>
      <c r="AJ64" s="22">
        <f>1-_xlfn.F.DIST(AI64,AG64,AG65,TRUE)</f>
        <v>3.1720241384647352E-6</v>
      </c>
      <c r="AL64" t="s">
        <v>492</v>
      </c>
      <c r="AN64" t="s">
        <v>493</v>
      </c>
      <c r="AO64" s="8">
        <f>SUM(AL30:AO30)</f>
        <v>316.48375235109705</v>
      </c>
      <c r="AP64" s="21">
        <f>COUNT(AL33:AO33)-1</f>
        <v>3</v>
      </c>
      <c r="AQ64" s="8">
        <f>AO64/AP64</f>
        <v>105.49458411703235</v>
      </c>
      <c r="AR64" s="8">
        <f>AQ64/AQ65</f>
        <v>10.974148730057527</v>
      </c>
      <c r="AS64" s="22">
        <f>1-_xlfn.F.DIST(AR64,AP64,AP65,TRUE)</f>
        <v>9.8527619761812346E-6</v>
      </c>
      <c r="AU64" t="s">
        <v>492</v>
      </c>
      <c r="AW64" t="s">
        <v>493</v>
      </c>
      <c r="AX64" s="8">
        <f>SUM(AU30:AX30)</f>
        <v>179.96844043887128</v>
      </c>
      <c r="AY64" s="21">
        <f>COUNT(AU33:AX33)-1</f>
        <v>3</v>
      </c>
      <c r="AZ64" s="8">
        <f>AX64/AY64</f>
        <v>59.989480146290425</v>
      </c>
      <c r="BA64" s="8">
        <f>AZ64/AZ65</f>
        <v>7.748366845764151</v>
      </c>
      <c r="BB64" s="22">
        <f>1-_xlfn.F.DIST(BA64,AY64,AY65,TRUE)</f>
        <v>2.1501514709298952E-4</v>
      </c>
      <c r="BD64" t="s">
        <v>492</v>
      </c>
      <c r="BF64" t="s">
        <v>493</v>
      </c>
      <c r="BG64" s="8">
        <f>SUM(BD30:BG30)</f>
        <v>19.158973802060057</v>
      </c>
      <c r="BH64" s="21">
        <f>COUNT(BD33:BG33)-1</f>
        <v>3</v>
      </c>
      <c r="BI64" s="8">
        <f>BG64/BH64</f>
        <v>6.3863246006866854</v>
      </c>
      <c r="BJ64" s="8">
        <f>BI64/BI65</f>
        <v>0.64728379404237724</v>
      </c>
      <c r="BK64" s="8">
        <f>1-_xlfn.F.DIST(BJ64,BH64,BH65,TRUE)</f>
        <v>0.58806977084878664</v>
      </c>
    </row>
    <row r="65" spans="2:63" ht="18" x14ac:dyDescent="0.45">
      <c r="B65" t="s">
        <v>498</v>
      </c>
      <c r="D65" t="s">
        <v>499</v>
      </c>
      <c r="E65" s="8">
        <f>SUM(B33:E53)</f>
        <v>515.57665367965353</v>
      </c>
      <c r="F65" s="21">
        <f>COUNT(B33:E53)-COUNT(B33:E33)</f>
        <v>54</v>
      </c>
      <c r="G65" s="8">
        <f>E65/F65</f>
        <v>9.5477158088824723</v>
      </c>
      <c r="H65" s="8"/>
      <c r="I65" s="3"/>
      <c r="K65" t="s">
        <v>498</v>
      </c>
      <c r="M65" t="s">
        <v>499</v>
      </c>
      <c r="N65" s="8">
        <f>SUM(K33:N53)</f>
        <v>466.57930519480527</v>
      </c>
      <c r="O65" s="21">
        <f>COUNT(K33:N53)-COUNT(K33:N33)</f>
        <v>54</v>
      </c>
      <c r="P65" s="8">
        <f>N65/O65</f>
        <v>8.6403575036075058</v>
      </c>
      <c r="Q65" s="8"/>
      <c r="R65" s="3"/>
      <c r="T65" t="s">
        <v>498</v>
      </c>
      <c r="V65" t="s">
        <v>499</v>
      </c>
      <c r="W65" s="8">
        <f>SUM(T33:W53)</f>
        <v>440.49222077922082</v>
      </c>
      <c r="X65" s="21">
        <f>COUNT(T33:W53)-COUNT(T33:W33)</f>
        <v>54</v>
      </c>
      <c r="Y65" s="8">
        <f>W65/X65</f>
        <v>8.1572633477633492</v>
      </c>
      <c r="Z65" s="8"/>
      <c r="AA65" s="3"/>
      <c r="AC65" t="s">
        <v>498</v>
      </c>
      <c r="AE65" t="s">
        <v>499</v>
      </c>
      <c r="AF65" s="8">
        <f>SUM(AC33:AF53)</f>
        <v>480.86570129870131</v>
      </c>
      <c r="AG65" s="21">
        <f>COUNT(AC33:AF53)-COUNT(AC33:AF33)</f>
        <v>54</v>
      </c>
      <c r="AH65" s="8">
        <f>AF65/AG65</f>
        <v>8.9049203944203938</v>
      </c>
      <c r="AI65" s="8"/>
      <c r="AJ65" s="3"/>
      <c r="AL65" t="s">
        <v>498</v>
      </c>
      <c r="AN65" t="s">
        <v>499</v>
      </c>
      <c r="AO65" s="8">
        <f>SUM(AL33:AO53)</f>
        <v>519.10245454545463</v>
      </c>
      <c r="AP65" s="21">
        <f>COUNT(AL33:AO53)-COUNT(AL33:AO33)</f>
        <v>54</v>
      </c>
      <c r="AQ65" s="8">
        <f>AO65/AP65</f>
        <v>9.6130084175084196</v>
      </c>
      <c r="AR65" s="8"/>
      <c r="AS65" s="3"/>
      <c r="AU65" t="s">
        <v>498</v>
      </c>
      <c r="AW65" t="s">
        <v>499</v>
      </c>
      <c r="AX65" s="8">
        <f>SUM(AU33:AX53)</f>
        <v>418.07931818181839</v>
      </c>
      <c r="AY65" s="21">
        <f>COUNT(AU33:AX53)-COUNT(AU33:AX33)</f>
        <v>54</v>
      </c>
      <c r="AZ65" s="8">
        <f>AX65/AY65</f>
        <v>7.7422095959595998</v>
      </c>
      <c r="BA65" s="8"/>
      <c r="BB65" s="3"/>
      <c r="BD65" t="s">
        <v>498</v>
      </c>
      <c r="BF65" t="s">
        <v>499</v>
      </c>
      <c r="BG65" s="8">
        <f>SUM(BD33:BG53)</f>
        <v>532.78257792207785</v>
      </c>
      <c r="BH65" s="21">
        <f>COUNT(BD33:BG53)-COUNT(BD33:BG33)</f>
        <v>54</v>
      </c>
      <c r="BI65" s="8">
        <f>BG65/BH65</f>
        <v>9.8663440355940342</v>
      </c>
      <c r="BJ65" s="8"/>
      <c r="BK65" s="3"/>
    </row>
    <row r="66" spans="2:63" ht="18" x14ac:dyDescent="0.45">
      <c r="B66" t="s">
        <v>483</v>
      </c>
      <c r="D66" t="s">
        <v>503</v>
      </c>
      <c r="E66" s="8">
        <f>E64+E65</f>
        <v>573.07603448275859</v>
      </c>
      <c r="F66" s="21">
        <f>COUNT(B33:E53)-1</f>
        <v>57</v>
      </c>
      <c r="G66" s="8"/>
      <c r="H66" s="8"/>
      <c r="I66" s="3"/>
      <c r="K66" t="s">
        <v>483</v>
      </c>
      <c r="M66" t="s">
        <v>503</v>
      </c>
      <c r="N66" s="8">
        <f>N64+N65</f>
        <v>650.57931034482749</v>
      </c>
      <c r="O66" s="21">
        <f>COUNT(K33:N53)-1</f>
        <v>57</v>
      </c>
      <c r="P66" s="8"/>
      <c r="Q66" s="8"/>
      <c r="R66" s="3"/>
      <c r="T66" t="s">
        <v>483</v>
      </c>
      <c r="V66" t="s">
        <v>503</v>
      </c>
      <c r="W66" s="8">
        <f>W64+W65</f>
        <v>679.03517241379222</v>
      </c>
      <c r="X66" s="21">
        <f>COUNT(T33:W53)-1</f>
        <v>57</v>
      </c>
      <c r="Y66" s="8"/>
      <c r="Z66" s="8"/>
      <c r="AA66" s="3"/>
      <c r="AC66" t="s">
        <v>483</v>
      </c>
      <c r="AE66" t="s">
        <v>503</v>
      </c>
      <c r="AF66" s="8">
        <f>AF64+AF65</f>
        <v>808.13724137931115</v>
      </c>
      <c r="AG66" s="21">
        <f>COUNT(AC33:AF53)-1</f>
        <v>57</v>
      </c>
      <c r="AH66" s="8"/>
      <c r="AI66" s="8"/>
      <c r="AJ66" s="3"/>
      <c r="AL66" t="s">
        <v>483</v>
      </c>
      <c r="AN66" t="s">
        <v>503</v>
      </c>
      <c r="AO66" s="8">
        <f>AO64+AO65</f>
        <v>835.58620689655163</v>
      </c>
      <c r="AP66" s="21">
        <f>COUNT(AL33:AO53)-1</f>
        <v>57</v>
      </c>
      <c r="AQ66" s="8"/>
      <c r="AR66" s="8"/>
      <c r="AS66" s="3"/>
      <c r="AU66" t="s">
        <v>483</v>
      </c>
      <c r="AW66" t="s">
        <v>503</v>
      </c>
      <c r="AX66" s="8">
        <f>AX64+AX65</f>
        <v>598.04775862068971</v>
      </c>
      <c r="AY66" s="21">
        <f>COUNT(AU33:AX53)-1</f>
        <v>57</v>
      </c>
      <c r="AZ66" s="8"/>
      <c r="BA66" s="8"/>
      <c r="BB66" s="3"/>
      <c r="BD66" t="s">
        <v>483</v>
      </c>
      <c r="BF66" t="s">
        <v>503</v>
      </c>
      <c r="BG66" s="8">
        <f>BG64+BG65</f>
        <v>551.94155172413787</v>
      </c>
      <c r="BH66" s="21">
        <f>COUNT(BD33:BG53)-1</f>
        <v>57</v>
      </c>
      <c r="BI66" s="8"/>
      <c r="BJ66" s="8"/>
      <c r="BK66" s="3"/>
    </row>
    <row r="68" spans="2:63" ht="15.6" x14ac:dyDescent="0.35">
      <c r="B68" s="23" t="s">
        <v>509</v>
      </c>
      <c r="C68" s="23"/>
      <c r="D68" t="s">
        <v>482</v>
      </c>
      <c r="E68" t="s">
        <v>510</v>
      </c>
      <c r="F68" s="8">
        <f>_xlfn.F.INV.RT(0.05,F64,F65)</f>
        <v>2.775762369719093</v>
      </c>
      <c r="G68" s="23" t="s">
        <v>511</v>
      </c>
      <c r="H68" s="23"/>
    </row>
  </sheetData>
  <mergeCells count="23">
    <mergeCell ref="AU1:AX1"/>
    <mergeCell ref="BD56:BK56"/>
    <mergeCell ref="BD62:BK62"/>
    <mergeCell ref="BD1:BG1"/>
    <mergeCell ref="B56:I56"/>
    <mergeCell ref="B62:I62"/>
    <mergeCell ref="K56:R56"/>
    <mergeCell ref="K62:R62"/>
    <mergeCell ref="T56:AA56"/>
    <mergeCell ref="T62:AA62"/>
    <mergeCell ref="AC56:AJ56"/>
    <mergeCell ref="AC62:AJ62"/>
    <mergeCell ref="B1:E1"/>
    <mergeCell ref="K1:N1"/>
    <mergeCell ref="T1:W1"/>
    <mergeCell ref="AC1:AF1"/>
    <mergeCell ref="AL1:AO1"/>
    <mergeCell ref="B68:C68"/>
    <mergeCell ref="G68:H68"/>
    <mergeCell ref="AL56:AS56"/>
    <mergeCell ref="AL62:AS62"/>
    <mergeCell ref="AU56:BB56"/>
    <mergeCell ref="AU62:BB62"/>
  </mergeCells>
  <pageMargins left="0.7" right="0.7" top="0.75" bottom="0.75" header="0.3" footer="0.3"/>
  <ignoredErrors>
    <ignoredError sqref="B25:B26 C25:E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0"/>
  <sheetViews>
    <sheetView topLeftCell="A16"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17.88671875" bestFit="1" customWidth="1"/>
    <col min="3" max="4" width="8.88671875" customWidth="1"/>
    <col min="9" max="9" width="12.21875" bestFit="1" customWidth="1"/>
    <col min="17" max="17" width="12.21875" bestFit="1" customWidth="1"/>
    <col min="25" max="25" width="12.21875" bestFit="1" customWidth="1"/>
    <col min="33" max="33" width="12.21875" bestFit="1" customWidth="1"/>
    <col min="41" max="41" width="12.21875" bestFit="1" customWidth="1"/>
    <col min="49" max="49" width="12.21875" bestFit="1" customWidth="1"/>
  </cols>
  <sheetData>
    <row r="1" spans="2:52" x14ac:dyDescent="0.3">
      <c r="B1" s="24"/>
      <c r="C1" s="24"/>
      <c r="D1" s="24"/>
      <c r="J1" s="24"/>
      <c r="K1" s="24"/>
      <c r="L1" s="24"/>
      <c r="R1" s="24" t="s">
        <v>19</v>
      </c>
      <c r="S1" s="24" t="s">
        <v>19</v>
      </c>
      <c r="T1" s="24" t="s">
        <v>19</v>
      </c>
      <c r="Z1" s="24" t="s">
        <v>20</v>
      </c>
      <c r="AA1" s="24" t="s">
        <v>20</v>
      </c>
      <c r="AB1" s="24" t="s">
        <v>20</v>
      </c>
      <c r="AH1" s="24" t="s">
        <v>21</v>
      </c>
      <c r="AI1" s="24" t="s">
        <v>21</v>
      </c>
      <c r="AJ1" s="24" t="s">
        <v>21</v>
      </c>
      <c r="AP1" s="24" t="s">
        <v>22</v>
      </c>
      <c r="AQ1" s="24" t="s">
        <v>22</v>
      </c>
      <c r="AR1" s="24" t="s">
        <v>22</v>
      </c>
      <c r="AX1" s="24" t="s">
        <v>23</v>
      </c>
      <c r="AY1" s="24" t="s">
        <v>23</v>
      </c>
      <c r="AZ1" s="24" t="s">
        <v>23</v>
      </c>
    </row>
    <row r="2" spans="2:52" x14ac:dyDescent="0.3">
      <c r="B2" s="6">
        <v>2021</v>
      </c>
      <c r="C2" s="7">
        <v>2022</v>
      </c>
      <c r="D2" s="6">
        <v>2023</v>
      </c>
      <c r="J2" s="4">
        <v>2021</v>
      </c>
      <c r="K2" s="4">
        <v>2022</v>
      </c>
      <c r="L2" s="4">
        <v>2023</v>
      </c>
      <c r="R2" s="4">
        <v>2021</v>
      </c>
      <c r="S2" s="4">
        <v>2022</v>
      </c>
      <c r="T2" s="4">
        <v>2023</v>
      </c>
      <c r="Z2" s="4">
        <v>2021</v>
      </c>
      <c r="AA2" s="4">
        <v>2022</v>
      </c>
      <c r="AB2" s="4">
        <v>2023</v>
      </c>
      <c r="AH2" s="4">
        <v>2021</v>
      </c>
      <c r="AI2" s="4">
        <v>2022</v>
      </c>
      <c r="AJ2" s="4">
        <v>2023</v>
      </c>
      <c r="AP2" s="4">
        <v>2021</v>
      </c>
      <c r="AQ2" s="4">
        <v>2022</v>
      </c>
      <c r="AR2" s="4">
        <v>2023</v>
      </c>
      <c r="AX2" s="4">
        <v>2021</v>
      </c>
      <c r="AY2" s="4">
        <v>2022</v>
      </c>
      <c r="AZ2" s="4">
        <v>2023</v>
      </c>
    </row>
    <row r="3" spans="2:52" s="3" customFormat="1" x14ac:dyDescent="0.3">
      <c r="B3" s="3">
        <v>46.3</v>
      </c>
      <c r="C3" s="3">
        <v>39.200000000000003</v>
      </c>
      <c r="D3" s="3">
        <v>39</v>
      </c>
      <c r="J3" s="3">
        <v>40</v>
      </c>
      <c r="K3" s="3">
        <v>36.799999999999997</v>
      </c>
      <c r="L3" s="3">
        <v>31.8</v>
      </c>
      <c r="R3" s="3">
        <v>40</v>
      </c>
      <c r="S3" s="3">
        <v>29.3</v>
      </c>
      <c r="T3" s="3">
        <v>30.3</v>
      </c>
      <c r="Z3" s="3">
        <v>36</v>
      </c>
      <c r="AA3" s="3">
        <v>25.8</v>
      </c>
      <c r="AB3" s="3">
        <v>27</v>
      </c>
      <c r="AH3" s="3">
        <v>29.6</v>
      </c>
      <c r="AI3" s="3">
        <v>19.399999999999999</v>
      </c>
      <c r="AJ3" s="3">
        <v>21.7</v>
      </c>
      <c r="AP3" s="3">
        <v>22.3</v>
      </c>
      <c r="AQ3" s="3">
        <v>11.6</v>
      </c>
      <c r="AR3" s="3">
        <v>15.4</v>
      </c>
      <c r="AX3" s="3">
        <v>20.3</v>
      </c>
      <c r="AY3" s="3">
        <v>9.3000000000000007</v>
      </c>
      <c r="AZ3" s="3">
        <v>13.5</v>
      </c>
    </row>
    <row r="4" spans="2:52" s="3" customFormat="1" x14ac:dyDescent="0.3">
      <c r="B4" s="3">
        <v>48.5</v>
      </c>
      <c r="C4" s="3">
        <v>41.7</v>
      </c>
      <c r="D4" s="3">
        <v>41.9</v>
      </c>
      <c r="J4" s="3">
        <v>42.2</v>
      </c>
      <c r="K4" s="3">
        <v>34.1</v>
      </c>
      <c r="L4" s="3">
        <v>34.6</v>
      </c>
      <c r="R4" s="3">
        <v>36.5</v>
      </c>
      <c r="S4" s="3">
        <v>29.9</v>
      </c>
      <c r="T4" s="3">
        <v>29.3</v>
      </c>
      <c r="Z4" s="3">
        <v>36.299999999999997</v>
      </c>
      <c r="AA4" s="3">
        <v>25.2</v>
      </c>
      <c r="AB4" s="3">
        <v>26</v>
      </c>
      <c r="AH4" s="3">
        <v>29.5</v>
      </c>
      <c r="AI4" s="3">
        <v>19</v>
      </c>
      <c r="AJ4" s="3">
        <v>21.4</v>
      </c>
      <c r="AP4" s="3">
        <v>22.5</v>
      </c>
      <c r="AQ4" s="3">
        <v>12.7</v>
      </c>
      <c r="AR4" s="3">
        <v>15.4</v>
      </c>
      <c r="AX4" s="3">
        <v>17.5</v>
      </c>
      <c r="AY4" s="3">
        <v>16</v>
      </c>
      <c r="AZ4" s="3">
        <v>14.2</v>
      </c>
    </row>
    <row r="5" spans="2:52" s="3" customFormat="1" x14ac:dyDescent="0.3">
      <c r="B5" s="3">
        <v>47.5</v>
      </c>
      <c r="C5" s="3">
        <v>41.5</v>
      </c>
      <c r="D5" s="3">
        <v>41.8</v>
      </c>
      <c r="J5" s="3">
        <v>39.6</v>
      </c>
      <c r="K5" s="3">
        <v>35.4</v>
      </c>
      <c r="L5" s="3">
        <v>33.5</v>
      </c>
      <c r="R5" s="3">
        <v>35.6</v>
      </c>
      <c r="S5" s="3">
        <v>29.8</v>
      </c>
      <c r="T5" s="3">
        <v>30</v>
      </c>
      <c r="Z5" s="3">
        <v>31.6</v>
      </c>
      <c r="AA5" s="3">
        <v>25.1</v>
      </c>
      <c r="AB5" s="3">
        <v>28.5</v>
      </c>
      <c r="AH5" s="3">
        <v>27.7</v>
      </c>
      <c r="AI5" s="3">
        <v>18.2</v>
      </c>
      <c r="AJ5" s="3">
        <v>20.9</v>
      </c>
      <c r="AP5" s="3">
        <v>19.3</v>
      </c>
      <c r="AQ5" s="3">
        <v>13</v>
      </c>
      <c r="AR5" s="3">
        <v>14.9</v>
      </c>
      <c r="AX5" s="3">
        <v>19</v>
      </c>
      <c r="AY5" s="3">
        <v>9.6</v>
      </c>
      <c r="AZ5" s="3">
        <v>14.6</v>
      </c>
    </row>
    <row r="6" spans="2:52" s="3" customFormat="1" x14ac:dyDescent="0.3">
      <c r="B6" s="3">
        <v>47.4</v>
      </c>
      <c r="C6" s="3">
        <v>39.1</v>
      </c>
      <c r="D6" s="3">
        <v>40.5</v>
      </c>
      <c r="J6" s="3">
        <v>38.9</v>
      </c>
      <c r="K6" s="3">
        <v>36.6</v>
      </c>
      <c r="L6" s="3">
        <v>34.200000000000003</v>
      </c>
      <c r="R6" s="3">
        <v>35.6</v>
      </c>
      <c r="S6" s="3">
        <v>31</v>
      </c>
      <c r="T6" s="3">
        <v>30</v>
      </c>
      <c r="Z6" s="3">
        <v>32.299999999999997</v>
      </c>
      <c r="AA6" s="3">
        <v>25.1</v>
      </c>
      <c r="AB6" s="3">
        <v>26.7</v>
      </c>
      <c r="AH6" s="3">
        <v>25.8</v>
      </c>
      <c r="AI6" s="3">
        <v>16.3</v>
      </c>
      <c r="AJ6" s="3">
        <v>20.2</v>
      </c>
      <c r="AP6" s="3">
        <v>19.600000000000001</v>
      </c>
      <c r="AQ6" s="3">
        <v>12.5</v>
      </c>
      <c r="AR6" s="3">
        <v>16.399999999999999</v>
      </c>
      <c r="AX6" s="3">
        <v>18.100000000000001</v>
      </c>
      <c r="AY6" s="3">
        <v>8.6</v>
      </c>
      <c r="AZ6" s="3">
        <v>16.8</v>
      </c>
    </row>
    <row r="7" spans="2:52" s="3" customFormat="1" x14ac:dyDescent="0.3">
      <c r="B7" s="3">
        <v>43.7</v>
      </c>
      <c r="C7" s="3">
        <v>44.9</v>
      </c>
      <c r="D7" s="3">
        <v>41.3</v>
      </c>
      <c r="J7" s="3">
        <v>38.4</v>
      </c>
      <c r="K7" s="3">
        <v>35.9</v>
      </c>
      <c r="L7" s="3">
        <v>32.200000000000003</v>
      </c>
      <c r="R7" s="3">
        <v>33.200000000000003</v>
      </c>
      <c r="S7" s="3">
        <v>30.3</v>
      </c>
      <c r="T7" s="3">
        <v>30.3</v>
      </c>
      <c r="Z7" s="3">
        <v>30.5</v>
      </c>
      <c r="AA7" s="3">
        <v>27.7</v>
      </c>
      <c r="AB7" s="3">
        <v>25.9</v>
      </c>
      <c r="AH7" s="3">
        <v>23.2</v>
      </c>
      <c r="AI7" s="3">
        <v>20.9</v>
      </c>
      <c r="AJ7" s="3">
        <v>19.8</v>
      </c>
      <c r="AP7" s="3">
        <v>17.2</v>
      </c>
      <c r="AQ7" s="3">
        <v>12.8</v>
      </c>
      <c r="AR7" s="3">
        <v>16.399999999999999</v>
      </c>
      <c r="AX7" s="3">
        <v>19.7</v>
      </c>
      <c r="AY7" s="3">
        <v>16.399999999999999</v>
      </c>
      <c r="AZ7" s="3">
        <v>14.3</v>
      </c>
    </row>
    <row r="8" spans="2:52" s="3" customFormat="1" x14ac:dyDescent="0.3">
      <c r="B8" s="3">
        <v>42.7</v>
      </c>
      <c r="C8" s="3">
        <v>42.9</v>
      </c>
      <c r="D8" s="3">
        <v>40.6</v>
      </c>
      <c r="J8" s="3">
        <v>36.799999999999997</v>
      </c>
      <c r="K8" s="3">
        <v>36.799999999999997</v>
      </c>
      <c r="L8" s="3">
        <v>34.200000000000003</v>
      </c>
      <c r="R8" s="3">
        <v>33.6</v>
      </c>
      <c r="S8" s="3">
        <v>32.9</v>
      </c>
      <c r="T8" s="3">
        <v>30.8</v>
      </c>
      <c r="Z8" s="3">
        <v>27.3</v>
      </c>
      <c r="AA8" s="3">
        <v>27.4</v>
      </c>
      <c r="AB8" s="3">
        <v>26.2</v>
      </c>
      <c r="AH8" s="3">
        <v>22.6</v>
      </c>
      <c r="AI8" s="3">
        <v>18.7</v>
      </c>
      <c r="AJ8" s="3">
        <v>20.100000000000001</v>
      </c>
      <c r="AP8" s="3">
        <v>16.3</v>
      </c>
      <c r="AQ8" s="3">
        <v>14.2</v>
      </c>
      <c r="AR8" s="3">
        <v>16.7</v>
      </c>
      <c r="AX8" s="3">
        <v>17.899999999999999</v>
      </c>
      <c r="AY8" s="3">
        <v>14.9</v>
      </c>
      <c r="AZ8" s="3">
        <v>18.100000000000001</v>
      </c>
    </row>
    <row r="9" spans="2:52" s="3" customFormat="1" x14ac:dyDescent="0.3">
      <c r="B9" s="3">
        <v>45</v>
      </c>
      <c r="C9" s="3">
        <v>39.700000000000003</v>
      </c>
      <c r="J9" s="3">
        <v>33.5</v>
      </c>
      <c r="K9" s="3">
        <v>35.700000000000003</v>
      </c>
      <c r="R9" s="3">
        <v>30.4</v>
      </c>
      <c r="S9" s="3">
        <v>31.7</v>
      </c>
      <c r="Z9" s="3">
        <v>24.3</v>
      </c>
      <c r="AA9" s="3">
        <v>28.8</v>
      </c>
      <c r="AH9" s="3">
        <v>18.600000000000001</v>
      </c>
      <c r="AI9" s="3">
        <v>17.8</v>
      </c>
      <c r="AP9" s="3">
        <v>14.3</v>
      </c>
      <c r="AQ9" s="3">
        <v>14.5</v>
      </c>
      <c r="AX9" s="3">
        <v>13.2</v>
      </c>
      <c r="AY9" s="3">
        <v>10.6</v>
      </c>
    </row>
    <row r="10" spans="2:52" s="3" customFormat="1" x14ac:dyDescent="0.3">
      <c r="B10" s="3">
        <v>43</v>
      </c>
      <c r="C10" s="3">
        <v>42.7</v>
      </c>
      <c r="J10" s="3">
        <v>31.9</v>
      </c>
      <c r="K10" s="3">
        <v>37.700000000000003</v>
      </c>
      <c r="R10" s="3">
        <v>27.6</v>
      </c>
      <c r="S10" s="3">
        <v>34.6</v>
      </c>
      <c r="Z10" s="3">
        <v>25.6</v>
      </c>
      <c r="AA10" s="3">
        <v>33.5</v>
      </c>
      <c r="AH10" s="3">
        <v>18.7</v>
      </c>
      <c r="AI10" s="3">
        <v>23.6</v>
      </c>
      <c r="AP10" s="3">
        <v>13</v>
      </c>
      <c r="AQ10" s="3">
        <v>15.4</v>
      </c>
      <c r="AX10" s="3">
        <v>16</v>
      </c>
      <c r="AY10" s="3">
        <v>17.899999999999999</v>
      </c>
    </row>
    <row r="11" spans="2:52" s="3" customFormat="1" x14ac:dyDescent="0.3">
      <c r="B11" s="3">
        <v>39.5</v>
      </c>
      <c r="C11" s="3">
        <v>44.4</v>
      </c>
      <c r="J11" s="3">
        <v>32.799999999999997</v>
      </c>
      <c r="K11" s="3">
        <v>35.5</v>
      </c>
      <c r="R11" s="3">
        <v>27.6</v>
      </c>
      <c r="S11" s="3">
        <v>33.700000000000003</v>
      </c>
      <c r="Z11" s="3">
        <v>24.2</v>
      </c>
      <c r="AA11" s="3">
        <v>31.3</v>
      </c>
      <c r="AH11" s="3">
        <v>18.399999999999999</v>
      </c>
      <c r="AI11" s="3">
        <v>23.7</v>
      </c>
      <c r="AP11" s="3">
        <v>12.1</v>
      </c>
      <c r="AQ11" s="3">
        <v>17.100000000000001</v>
      </c>
      <c r="AX11" s="3">
        <v>11.8</v>
      </c>
      <c r="AY11" s="3">
        <v>19.399999999999999</v>
      </c>
    </row>
    <row r="12" spans="2:52" s="3" customFormat="1" x14ac:dyDescent="0.3">
      <c r="B12" s="3">
        <v>38.1</v>
      </c>
      <c r="C12" s="3">
        <v>44.3</v>
      </c>
      <c r="J12" s="3">
        <v>31.4</v>
      </c>
      <c r="K12" s="3">
        <v>37</v>
      </c>
      <c r="R12" s="3">
        <v>28.6</v>
      </c>
      <c r="S12" s="3">
        <v>33.6</v>
      </c>
      <c r="Z12" s="3">
        <v>24.5</v>
      </c>
      <c r="AA12" s="3">
        <v>29.8</v>
      </c>
      <c r="AH12" s="3">
        <v>17.5</v>
      </c>
      <c r="AI12" s="3">
        <v>23.4</v>
      </c>
      <c r="AP12" s="3">
        <v>12.8</v>
      </c>
      <c r="AQ12" s="3">
        <v>16.100000000000001</v>
      </c>
      <c r="AX12" s="3">
        <v>11</v>
      </c>
      <c r="AY12" s="3">
        <v>16.600000000000001</v>
      </c>
    </row>
    <row r="13" spans="2:52" s="3" customFormat="1" x14ac:dyDescent="0.3">
      <c r="B13" s="3">
        <v>38.6</v>
      </c>
      <c r="C13" s="3">
        <v>39.9</v>
      </c>
      <c r="J13" s="3">
        <v>32.299999999999997</v>
      </c>
      <c r="K13" s="3">
        <v>34.6</v>
      </c>
      <c r="R13" s="3">
        <v>29.6</v>
      </c>
      <c r="S13" s="3">
        <v>31.7</v>
      </c>
      <c r="Z13" s="3">
        <v>24.9</v>
      </c>
      <c r="AA13" s="3">
        <v>28.8</v>
      </c>
      <c r="AH13" s="3">
        <v>18.899999999999999</v>
      </c>
      <c r="AI13" s="3">
        <v>20.8</v>
      </c>
      <c r="AP13" s="3">
        <v>13.1</v>
      </c>
      <c r="AQ13" s="3">
        <v>16.600000000000001</v>
      </c>
      <c r="AX13" s="3">
        <v>7.6</v>
      </c>
      <c r="AY13" s="3">
        <v>14.5</v>
      </c>
    </row>
    <row r="14" spans="2:52" s="3" customFormat="1" x14ac:dyDescent="0.3">
      <c r="B14" s="3">
        <v>39.299999999999997</v>
      </c>
      <c r="J14" s="3">
        <v>30.2</v>
      </c>
      <c r="R14" s="3">
        <v>27.7</v>
      </c>
      <c r="Z14" s="3">
        <v>22.9</v>
      </c>
      <c r="AH14" s="3">
        <v>16.7</v>
      </c>
      <c r="AP14" s="3">
        <v>11.4</v>
      </c>
      <c r="AX14" s="3">
        <v>11.2</v>
      </c>
    </row>
    <row r="15" spans="2:52" s="3" customFormat="1" x14ac:dyDescent="0.3">
      <c r="B15" s="3">
        <v>44.8</v>
      </c>
      <c r="J15" s="3">
        <v>34</v>
      </c>
      <c r="R15" s="3">
        <v>29.2</v>
      </c>
      <c r="Z15" s="3">
        <v>23.7</v>
      </c>
      <c r="AH15" s="3">
        <v>18</v>
      </c>
      <c r="AP15" s="3">
        <v>11.5</v>
      </c>
      <c r="AX15" s="3">
        <v>13.9</v>
      </c>
    </row>
    <row r="16" spans="2:52" s="3" customFormat="1" x14ac:dyDescent="0.3">
      <c r="B16" s="3">
        <v>39.4</v>
      </c>
      <c r="J16" s="3">
        <v>36.299999999999997</v>
      </c>
      <c r="R16" s="3">
        <v>28.3</v>
      </c>
      <c r="Z16" s="3">
        <v>24.7</v>
      </c>
      <c r="AH16" s="3">
        <v>17.3</v>
      </c>
      <c r="AP16" s="3">
        <v>12.1</v>
      </c>
      <c r="AX16" s="3">
        <v>12.8</v>
      </c>
    </row>
    <row r="17" spans="1:53" s="3" customFormat="1" x14ac:dyDescent="0.3">
      <c r="B17" s="3">
        <v>39.9</v>
      </c>
      <c r="J17" s="3">
        <v>36.200000000000003</v>
      </c>
      <c r="R17" s="3">
        <v>31.3</v>
      </c>
      <c r="Z17" s="3">
        <v>27.1</v>
      </c>
      <c r="AH17" s="3">
        <v>18.399999999999999</v>
      </c>
      <c r="AP17" s="3">
        <v>13.5</v>
      </c>
      <c r="AX17" s="3">
        <v>11.1</v>
      </c>
    </row>
    <row r="18" spans="1:53" s="3" customFormat="1" x14ac:dyDescent="0.3">
      <c r="B18" s="3">
        <v>43.6</v>
      </c>
      <c r="J18" s="3">
        <v>36</v>
      </c>
      <c r="R18" s="3">
        <v>31.9</v>
      </c>
      <c r="Z18" s="3">
        <v>25.3</v>
      </c>
      <c r="AH18" s="3">
        <v>18.899999999999999</v>
      </c>
      <c r="AP18" s="3">
        <v>12.5</v>
      </c>
      <c r="AX18" s="3">
        <v>13.8</v>
      </c>
    </row>
    <row r="19" spans="1:53" s="3" customFormat="1" x14ac:dyDescent="0.3">
      <c r="B19" s="3">
        <v>42.1</v>
      </c>
      <c r="J19" s="3">
        <v>34.700000000000003</v>
      </c>
      <c r="R19" s="3">
        <v>30.3</v>
      </c>
      <c r="Z19" s="3">
        <v>27.7</v>
      </c>
      <c r="AH19" s="3">
        <v>19</v>
      </c>
      <c r="AP19" s="3">
        <v>12.3</v>
      </c>
      <c r="AX19" s="3">
        <v>12.2</v>
      </c>
    </row>
    <row r="20" spans="1:53" s="3" customFormat="1" x14ac:dyDescent="0.3">
      <c r="B20" s="3">
        <v>41</v>
      </c>
      <c r="J20" s="3">
        <v>34.9</v>
      </c>
      <c r="R20" s="3">
        <v>31.2</v>
      </c>
      <c r="Z20" s="3">
        <v>25.8</v>
      </c>
      <c r="AH20" s="3">
        <v>18.100000000000001</v>
      </c>
      <c r="AP20" s="3">
        <v>12.2</v>
      </c>
      <c r="AX20" s="3">
        <v>16.2</v>
      </c>
    </row>
    <row r="21" spans="1:53" s="3" customFormat="1" x14ac:dyDescent="0.3">
      <c r="B21" s="3">
        <v>37.700000000000003</v>
      </c>
      <c r="J21" s="3">
        <v>32.299999999999997</v>
      </c>
      <c r="R21" s="3">
        <v>32.299999999999997</v>
      </c>
      <c r="Z21" s="3">
        <v>25.8</v>
      </c>
      <c r="AH21" s="3">
        <v>17.5</v>
      </c>
      <c r="AP21" s="3">
        <v>11.4</v>
      </c>
      <c r="AX21" s="3">
        <v>13</v>
      </c>
    </row>
    <row r="22" spans="1:53" s="3" customFormat="1" x14ac:dyDescent="0.3">
      <c r="B22" s="3">
        <v>41.3</v>
      </c>
      <c r="J22" s="3">
        <v>35.5</v>
      </c>
      <c r="R22" s="3">
        <v>31.7</v>
      </c>
      <c r="Z22" s="3">
        <v>25.9</v>
      </c>
      <c r="AH22" s="3">
        <v>19</v>
      </c>
      <c r="AP22" s="3">
        <v>12.1</v>
      </c>
      <c r="AX22" s="3">
        <v>12.4</v>
      </c>
    </row>
    <row r="23" spans="1:53" s="3" customFormat="1" x14ac:dyDescent="0.3"/>
    <row r="25" spans="1:53" x14ac:dyDescent="0.3">
      <c r="A25" s="4" t="s">
        <v>484</v>
      </c>
      <c r="B25">
        <f>COUNT(B3:B23)</f>
        <v>20</v>
      </c>
      <c r="C25">
        <f>COUNT(C3:C23)</f>
        <v>11</v>
      </c>
      <c r="D25">
        <f>COUNT(D3:D23)</f>
        <v>6</v>
      </c>
      <c r="I25" s="4" t="s">
        <v>484</v>
      </c>
      <c r="J25">
        <f>COUNT(J3:J23)</f>
        <v>20</v>
      </c>
      <c r="K25">
        <f>COUNT(K3:K23)</f>
        <v>11</v>
      </c>
      <c r="L25">
        <f>COUNT(L3:L23)</f>
        <v>6</v>
      </c>
      <c r="Q25" s="4" t="s">
        <v>484</v>
      </c>
      <c r="R25">
        <f>COUNT(R3:R23)</f>
        <v>20</v>
      </c>
      <c r="S25">
        <f>COUNT(S3:S23)</f>
        <v>11</v>
      </c>
      <c r="T25">
        <f>COUNT(T3:T23)</f>
        <v>6</v>
      </c>
      <c r="Y25" s="4" t="s">
        <v>484</v>
      </c>
      <c r="Z25">
        <f>COUNT(Z3:Z23)</f>
        <v>20</v>
      </c>
      <c r="AA25">
        <f>COUNT(AA3:AA23)</f>
        <v>11</v>
      </c>
      <c r="AB25">
        <f>COUNT(AB3:AB23)</f>
        <v>6</v>
      </c>
      <c r="AG25" s="4" t="s">
        <v>484</v>
      </c>
      <c r="AH25">
        <f>COUNT(AH3:AH23)</f>
        <v>20</v>
      </c>
      <c r="AI25">
        <f>COUNT(AI3:AI23)</f>
        <v>11</v>
      </c>
      <c r="AJ25">
        <f>COUNT(AJ3:AJ23)</f>
        <v>6</v>
      </c>
      <c r="AO25" s="4" t="s">
        <v>484</v>
      </c>
      <c r="AP25">
        <f>COUNT(AP3:AP23)</f>
        <v>20</v>
      </c>
      <c r="AQ25">
        <f>COUNT(AQ3:AQ23)</f>
        <v>11</v>
      </c>
      <c r="AR25">
        <f>COUNT(AR3:AR23)</f>
        <v>6</v>
      </c>
      <c r="AW25" s="4" t="s">
        <v>484</v>
      </c>
      <c r="AX25">
        <f>COUNT(AX3:AX23)</f>
        <v>20</v>
      </c>
      <c r="AY25">
        <f>COUNT(AY3:AY23)</f>
        <v>11</v>
      </c>
      <c r="AZ25">
        <f>COUNT(AZ3:AZ23)</f>
        <v>6</v>
      </c>
    </row>
    <row r="26" spans="1:53" x14ac:dyDescent="0.3">
      <c r="A26" s="4" t="s">
        <v>485</v>
      </c>
      <c r="B26" s="3">
        <f t="shared" ref="B26:D26" si="0">AVERAGE(B3:B23)</f>
        <v>42.47</v>
      </c>
      <c r="C26" s="3">
        <f t="shared" si="0"/>
        <v>41.845454545454544</v>
      </c>
      <c r="D26" s="3">
        <f t="shared" si="0"/>
        <v>40.85</v>
      </c>
      <c r="I26" s="4" t="s">
        <v>485</v>
      </c>
      <c r="J26" s="3">
        <f t="shared" ref="J26:L26" si="1">AVERAGE(J3:J23)</f>
        <v>35.394999999999996</v>
      </c>
      <c r="K26" s="3">
        <f t="shared" si="1"/>
        <v>36.009090909090908</v>
      </c>
      <c r="L26" s="3">
        <f t="shared" si="1"/>
        <v>33.416666666666664</v>
      </c>
      <c r="Q26" s="4" t="s">
        <v>485</v>
      </c>
      <c r="R26" s="3">
        <f t="shared" ref="R26:T26" si="2">AVERAGE(R3:R23)</f>
        <v>31.610000000000003</v>
      </c>
      <c r="S26" s="3">
        <f t="shared" si="2"/>
        <v>31.681818181818183</v>
      </c>
      <c r="T26" s="3">
        <f t="shared" si="2"/>
        <v>30.116666666666671</v>
      </c>
      <c r="Y26" s="4" t="s">
        <v>485</v>
      </c>
      <c r="Z26" s="3">
        <f t="shared" ref="Z26:AB26" si="3">AVERAGE(Z3:Z23)</f>
        <v>27.32</v>
      </c>
      <c r="AA26" s="3">
        <f t="shared" si="3"/>
        <v>28.045454545454547</v>
      </c>
      <c r="AB26" s="3">
        <f t="shared" si="3"/>
        <v>26.716666666666665</v>
      </c>
      <c r="AG26" s="4" t="s">
        <v>485</v>
      </c>
      <c r="AH26" s="3">
        <f t="shared" ref="AH26:AJ26" si="4">AVERAGE(AH3:AH23)</f>
        <v>20.669999999999998</v>
      </c>
      <c r="AI26" s="3">
        <f t="shared" si="4"/>
        <v>20.16363636363636</v>
      </c>
      <c r="AJ26" s="3">
        <f t="shared" si="4"/>
        <v>20.683333333333334</v>
      </c>
      <c r="AO26" s="4" t="s">
        <v>485</v>
      </c>
      <c r="AP26" s="3">
        <f t="shared" ref="AP26:AR26" si="5">AVERAGE(AP3:AP23)</f>
        <v>14.574999999999999</v>
      </c>
      <c r="AQ26" s="3">
        <f t="shared" si="5"/>
        <v>14.227272727272727</v>
      </c>
      <c r="AR26" s="3">
        <f t="shared" si="5"/>
        <v>15.866666666666667</v>
      </c>
      <c r="AW26" s="4" t="s">
        <v>485</v>
      </c>
      <c r="AX26" s="3">
        <f t="shared" ref="AX26:AZ26" si="6">AVERAGE(AX3:AX23)</f>
        <v>14.434999999999999</v>
      </c>
      <c r="AY26" s="3">
        <f t="shared" si="6"/>
        <v>13.981818181818181</v>
      </c>
      <c r="AZ26" s="3">
        <f t="shared" si="6"/>
        <v>15.25</v>
      </c>
    </row>
    <row r="28" spans="1:53" x14ac:dyDescent="0.3">
      <c r="A28" s="4" t="s">
        <v>486</v>
      </c>
      <c r="B28" s="3">
        <f>AVERAGE(B3:D23)</f>
        <v>42.02162162162162</v>
      </c>
      <c r="I28" s="4" t="s">
        <v>486</v>
      </c>
      <c r="J28" s="3">
        <f>AVERAGE(J3:L23)</f>
        <v>35.256756756756758</v>
      </c>
      <c r="Q28" s="4" t="s">
        <v>486</v>
      </c>
      <c r="R28" s="3">
        <f>AVERAGE(R3:T23)</f>
        <v>31.389189189189199</v>
      </c>
      <c r="Y28" s="4" t="s">
        <v>486</v>
      </c>
      <c r="Z28" s="3">
        <f>AVERAGE(Z3:AB23)</f>
        <v>27.437837837837833</v>
      </c>
      <c r="AG28" s="4" t="s">
        <v>486</v>
      </c>
      <c r="AH28" s="3">
        <f>AVERAGE(AH3:AJ23)</f>
        <v>20.52162162162162</v>
      </c>
      <c r="AO28" s="4" t="s">
        <v>486</v>
      </c>
      <c r="AP28" s="3">
        <f>AVERAGE(AP3:AR23)</f>
        <v>14.681081081081086</v>
      </c>
      <c r="AW28" s="4" t="s">
        <v>486</v>
      </c>
      <c r="AX28" s="3">
        <f>AVERAGE(AX3:AZ23)</f>
        <v>14.432432432432432</v>
      </c>
    </row>
    <row r="30" spans="1:53" ht="16.8" x14ac:dyDescent="0.35">
      <c r="A30" s="4" t="s">
        <v>488</v>
      </c>
      <c r="B30" s="2">
        <f>B25*(B26-B28)^2</f>
        <v>4.0208634039445004</v>
      </c>
      <c r="C30" s="2">
        <f>C25*(C26-B28)^2</f>
        <v>0.34138322597781884</v>
      </c>
      <c r="D30" s="2">
        <f>D25*(D26-B28)^2</f>
        <v>8.2361833455076212</v>
      </c>
      <c r="E30" s="20">
        <f>SUM(B30:D30)</f>
        <v>12.598429975429941</v>
      </c>
      <c r="I30" s="4" t="s">
        <v>488</v>
      </c>
      <c r="J30" s="2">
        <f>J25*(J26-J28)^2</f>
        <v>0.38222388604818197</v>
      </c>
      <c r="K30" s="2">
        <f>K25*(K26-J28)^2</f>
        <v>6.2260734444517842</v>
      </c>
      <c r="L30" s="2">
        <f>L25*(L26-J28)^2</f>
        <v>20.315589237886613</v>
      </c>
      <c r="M30" s="20">
        <f>SUM(J30:L30)</f>
        <v>26.923886568386578</v>
      </c>
      <c r="Q30" s="4" t="s">
        <v>488</v>
      </c>
      <c r="R30" s="2">
        <f>R25*(R26-R28)^2</f>
        <v>0.97514828341848969</v>
      </c>
      <c r="S30" s="2">
        <f>S25*(S26-R28)^2</f>
        <v>0.94194900059759368</v>
      </c>
      <c r="T30" s="2">
        <f>T25*(T26-R28)^2</f>
        <v>9.7158814219625977</v>
      </c>
      <c r="U30" s="20">
        <f>SUM(R30:T30)</f>
        <v>11.632978705978681</v>
      </c>
      <c r="Y30" s="4" t="s">
        <v>488</v>
      </c>
      <c r="Z30" s="2">
        <f>Z25*(Z26-Z28)^2</f>
        <v>0.27771512052590686</v>
      </c>
      <c r="AA30" s="2">
        <f>AA25*(AA26-Z28)^2</f>
        <v>4.0611786971247259</v>
      </c>
      <c r="AB30" s="2">
        <f>AB25*(AB26-Z28)^2</f>
        <v>3.1205271487703641</v>
      </c>
      <c r="AC30" s="20">
        <f>SUM(Z30:AB30)</f>
        <v>7.4594209664209972</v>
      </c>
      <c r="AG30" s="4" t="s">
        <v>488</v>
      </c>
      <c r="AH30" s="2">
        <f>AH25*(AH26-AH28)^2</f>
        <v>0.44032286340394533</v>
      </c>
      <c r="AI30" s="2">
        <f>AI25*(AI26-AH28)^2</f>
        <v>1.409687894282498</v>
      </c>
      <c r="AJ30" s="2">
        <f>AJ25*(AJ26-AH28)^2</f>
        <v>0.1569040662283949</v>
      </c>
      <c r="AK30" s="20">
        <f>SUM(AH30:AJ30)</f>
        <v>2.0069148239148382</v>
      </c>
      <c r="AO30" s="4" t="s">
        <v>488</v>
      </c>
      <c r="AP30" s="2">
        <f>AP25*(AP26-AP28)^2</f>
        <v>0.22506391526664046</v>
      </c>
      <c r="AQ30" s="2">
        <f>AQ25*(AQ26-AP28)^2</f>
        <v>2.2653622418487807</v>
      </c>
      <c r="AR30" s="2">
        <f>AR25*(AR26-AP28)^2</f>
        <v>8.4336790844898371</v>
      </c>
      <c r="AS30" s="20">
        <f>SUM(AP30:AR30)</f>
        <v>10.924105241605258</v>
      </c>
      <c r="AW30" s="4" t="s">
        <v>488</v>
      </c>
      <c r="AX30" s="2">
        <f>AX25*(AX26-AX28)^2</f>
        <v>1.3184806428045412E-4</v>
      </c>
      <c r="AY30" s="2">
        <f>AY25*(AY26-AX28)^2</f>
        <v>2.2335852314230729</v>
      </c>
      <c r="AZ30" s="2">
        <f>AZ25*(AZ26-AX28)^2</f>
        <v>4.0105003652301034</v>
      </c>
      <c r="BA30" s="20">
        <f>SUM(AX30:AZ30)</f>
        <v>6.2442174447174565</v>
      </c>
    </row>
    <row r="32" spans="1:53" ht="16.8" x14ac:dyDescent="0.35">
      <c r="A32" s="4" t="s">
        <v>487</v>
      </c>
      <c r="B32" s="10">
        <v>2021</v>
      </c>
      <c r="C32" s="11">
        <v>2022</v>
      </c>
      <c r="D32" s="10">
        <v>2023</v>
      </c>
      <c r="I32" s="4" t="s">
        <v>487</v>
      </c>
      <c r="J32" s="10">
        <v>2021</v>
      </c>
      <c r="K32" s="11">
        <v>2022</v>
      </c>
      <c r="L32" s="10">
        <v>2023</v>
      </c>
      <c r="Q32" s="4" t="s">
        <v>487</v>
      </c>
      <c r="R32" s="10">
        <v>2021</v>
      </c>
      <c r="S32" s="11">
        <v>2022</v>
      </c>
      <c r="T32" s="10">
        <v>2023</v>
      </c>
      <c r="Y32" s="4" t="s">
        <v>487</v>
      </c>
      <c r="Z32" s="10">
        <v>2021</v>
      </c>
      <c r="AA32" s="11">
        <v>2022</v>
      </c>
      <c r="AB32" s="10">
        <v>2023</v>
      </c>
      <c r="AG32" s="4" t="s">
        <v>487</v>
      </c>
      <c r="AH32" s="10">
        <v>2021</v>
      </c>
      <c r="AI32" s="11">
        <v>2022</v>
      </c>
      <c r="AJ32" s="10">
        <v>2023</v>
      </c>
      <c r="AO32" s="4" t="s">
        <v>487</v>
      </c>
      <c r="AP32" s="10">
        <v>2021</v>
      </c>
      <c r="AQ32" s="11">
        <v>2022</v>
      </c>
      <c r="AR32" s="10">
        <v>2023</v>
      </c>
      <c r="AW32" s="4" t="s">
        <v>487</v>
      </c>
      <c r="AX32" s="10">
        <v>2021</v>
      </c>
      <c r="AY32" s="11">
        <v>2022</v>
      </c>
      <c r="AZ32" s="10">
        <v>2023</v>
      </c>
    </row>
    <row r="33" spans="2:52" x14ac:dyDescent="0.3">
      <c r="B33" s="17">
        <f>(B3-B26)^2</f>
        <v>14.668899999999987</v>
      </c>
      <c r="C33" s="13">
        <f>(C3-C26)^2</f>
        <v>6.9984297520660927</v>
      </c>
      <c r="D33" s="17">
        <f>(D3-D26)^2</f>
        <v>3.4225000000000052</v>
      </c>
      <c r="J33" s="17">
        <f>(J3-J26)^2</f>
        <v>21.206025000000036</v>
      </c>
      <c r="K33" s="13">
        <f>(K3-K26)^2</f>
        <v>0.62553719008264197</v>
      </c>
      <c r="L33" s="17">
        <f>(L3-L26)^2</f>
        <v>2.6136111111111013</v>
      </c>
      <c r="R33" s="17">
        <f>(R3-R26)^2</f>
        <v>70.392099999999957</v>
      </c>
      <c r="S33" s="13">
        <f>(S3-S26)^2</f>
        <v>5.6730578512396734</v>
      </c>
      <c r="T33" s="17">
        <f>(T3-T26)^2</f>
        <v>3.3611111111109898E-2</v>
      </c>
      <c r="Z33" s="17">
        <f>(Z3-Z26)^2</f>
        <v>75.342399999999998</v>
      </c>
      <c r="AA33" s="13">
        <f>(AA3-AA26)^2</f>
        <v>5.0420661157024815</v>
      </c>
      <c r="AB33" s="17">
        <f>(AB3-AB26)^2</f>
        <v>8.0277777777778711E-2</v>
      </c>
      <c r="AH33" s="17">
        <f>(AH3-AH26)^2</f>
        <v>79.744900000000058</v>
      </c>
      <c r="AI33" s="13">
        <f>(AI3-AI26)^2</f>
        <v>0.58314049586776595</v>
      </c>
      <c r="AJ33" s="17">
        <f>(AJ3-AJ26)^2</f>
        <v>1.0336111111111093</v>
      </c>
      <c r="AP33" s="17">
        <f>(AP3-AP26)^2</f>
        <v>59.675625000000025</v>
      </c>
      <c r="AQ33" s="13">
        <f>(AQ3-AQ26)^2</f>
        <v>6.902561983471073</v>
      </c>
      <c r="AR33" s="17">
        <f>(AR3-AR26)^2</f>
        <v>0.21777777777777788</v>
      </c>
      <c r="AX33" s="17">
        <f>(AX3-AX26)^2</f>
        <v>34.398225000000025</v>
      </c>
      <c r="AY33" s="13">
        <f>(AY3-AY26)^2</f>
        <v>21.919421487603287</v>
      </c>
      <c r="AZ33" s="17">
        <f>(AZ3-AZ26)^2</f>
        <v>3.0625</v>
      </c>
    </row>
    <row r="34" spans="2:52" x14ac:dyDescent="0.3">
      <c r="B34" s="18">
        <f>(B4-B26)^2</f>
        <v>36.360900000000015</v>
      </c>
      <c r="C34" s="3">
        <f>(C4-C26)^2</f>
        <v>2.1157024793387151E-2</v>
      </c>
      <c r="D34" s="18">
        <f>(D4-D26)^2</f>
        <v>1.102499999999994</v>
      </c>
      <c r="J34" s="18">
        <f>(J4-J26)^2</f>
        <v>46.308025000000093</v>
      </c>
      <c r="K34" s="3">
        <f>(K4-K26)^2</f>
        <v>3.644628099173544</v>
      </c>
      <c r="L34" s="18">
        <f>(L4-L26)^2</f>
        <v>1.4002777777777868</v>
      </c>
      <c r="R34" s="18">
        <f>(R4-R26)^2</f>
        <v>23.91209999999997</v>
      </c>
      <c r="S34" s="3">
        <f>(S4-S26)^2</f>
        <v>3.174876033057862</v>
      </c>
      <c r="T34" s="18">
        <f>(T4-T26)^2</f>
        <v>0.66694444444444989</v>
      </c>
      <c r="Z34" s="18">
        <f>(Z4-Z26)^2</f>
        <v>80.640399999999943</v>
      </c>
      <c r="AA34" s="3">
        <f>(AA4-AA26)^2</f>
        <v>8.096611570247946</v>
      </c>
      <c r="AB34" s="18">
        <f>(AB4-AB26)^2</f>
        <v>0.51361111111110869</v>
      </c>
      <c r="AH34" s="18">
        <f>(AH4-AH26)^2</f>
        <v>77.968900000000033</v>
      </c>
      <c r="AI34" s="3">
        <f>(AI4-AI26)^2</f>
        <v>1.3540495867768521</v>
      </c>
      <c r="AJ34" s="18">
        <f>(AJ4-AJ26)^2</f>
        <v>0.51361111111110869</v>
      </c>
      <c r="AP34" s="18">
        <f>(AP4-AP26)^2</f>
        <v>62.805625000000013</v>
      </c>
      <c r="AQ34" s="3">
        <f>(AQ4-AQ26)^2</f>
        <v>2.3325619834710745</v>
      </c>
      <c r="AR34" s="18">
        <f>(AR4-AR26)^2</f>
        <v>0.21777777777777788</v>
      </c>
      <c r="AX34" s="18">
        <f>(AX4-AX26)^2</f>
        <v>9.3942250000000076</v>
      </c>
      <c r="AY34" s="3">
        <f>(AY4-AY26)^2</f>
        <v>4.0730578512396747</v>
      </c>
      <c r="AZ34" s="18">
        <f>(AZ4-AZ26)^2</f>
        <v>1.1025000000000016</v>
      </c>
    </row>
    <row r="35" spans="2:52" x14ac:dyDescent="0.3">
      <c r="B35" s="18">
        <f>(B5-B26)^2</f>
        <v>25.300900000000013</v>
      </c>
      <c r="C35" s="3">
        <f>(C5-C26)^2</f>
        <v>0.11933884297520554</v>
      </c>
      <c r="D35" s="18">
        <f>(D5-D26)^2</f>
        <v>0.90249999999999186</v>
      </c>
      <c r="J35" s="18">
        <f>(J5-J26)^2</f>
        <v>17.682025000000046</v>
      </c>
      <c r="K35" s="3">
        <f>(K5-K26)^2</f>
        <v>0.37099173553719039</v>
      </c>
      <c r="L35" s="18">
        <f>(L5-L26)^2</f>
        <v>6.9444444444448396E-3</v>
      </c>
      <c r="R35" s="18">
        <f>(R5-R26)^2</f>
        <v>15.920099999999987</v>
      </c>
      <c r="S35" s="3">
        <f>(S5-S26)^2</f>
        <v>3.5412396694214912</v>
      </c>
      <c r="T35" s="18">
        <f>(T5-T26)^2</f>
        <v>1.3611111111112051E-2</v>
      </c>
      <c r="Z35" s="18">
        <f>(Z5-Z26)^2</f>
        <v>18.318400000000011</v>
      </c>
      <c r="AA35" s="3">
        <f>(AA5-AA26)^2</f>
        <v>8.6757024793388418</v>
      </c>
      <c r="AB35" s="18">
        <f>(AB5-AB26)^2</f>
        <v>3.1802777777777838</v>
      </c>
      <c r="AH35" s="18">
        <f>(AH5-AH26)^2</f>
        <v>49.420900000000017</v>
      </c>
      <c r="AI35" s="3">
        <f>(AI5-AI26)^2</f>
        <v>3.8558677685950316</v>
      </c>
      <c r="AJ35" s="18">
        <f>(AJ5-AJ26)^2</f>
        <v>4.6944444444443727E-2</v>
      </c>
      <c r="AP35" s="18">
        <f>(AP5-AP26)^2</f>
        <v>22.325625000000013</v>
      </c>
      <c r="AQ35" s="3">
        <f>(AQ5-AQ26)^2</f>
        <v>1.5061983471074365</v>
      </c>
      <c r="AR35" s="18">
        <f>(AR5-AR26)^2</f>
        <v>0.93444444444444463</v>
      </c>
      <c r="AX35" s="18">
        <f>(AX5-AX26)^2</f>
        <v>20.839225000000013</v>
      </c>
      <c r="AY35" s="3">
        <f>(AY5-AY26)^2</f>
        <v>19.200330578512389</v>
      </c>
      <c r="AZ35" s="18">
        <f>(AZ5-AZ26)^2</f>
        <v>0.42250000000000049</v>
      </c>
    </row>
    <row r="36" spans="2:52" x14ac:dyDescent="0.3">
      <c r="B36" s="18">
        <f>(B6-B26)^2</f>
        <v>24.304899999999996</v>
      </c>
      <c r="C36" s="3">
        <f>(C6-C26)^2</f>
        <v>7.5375206611570089</v>
      </c>
      <c r="D36" s="18">
        <f>(D6-D26)^2</f>
        <v>0.122500000000001</v>
      </c>
      <c r="J36" s="18">
        <f>(J6-J26)^2</f>
        <v>12.285025000000019</v>
      </c>
      <c r="K36" s="3">
        <f>(K6-K26)^2</f>
        <v>0.34917355371901132</v>
      </c>
      <c r="L36" s="18">
        <f>(L6-L26)^2</f>
        <v>0.61361111111111932</v>
      </c>
      <c r="R36" s="18">
        <f>(R6-R26)^2</f>
        <v>15.920099999999987</v>
      </c>
      <c r="S36" s="3">
        <f>(S6-S26)^2</f>
        <v>0.46487603305785347</v>
      </c>
      <c r="T36" s="18">
        <f>(T6-T26)^2</f>
        <v>1.3611111111112051E-2</v>
      </c>
      <c r="Z36" s="18">
        <f>(Z6-Z26)^2</f>
        <v>24.800399999999968</v>
      </c>
      <c r="AA36" s="3">
        <f>(AA6-AA26)^2</f>
        <v>8.6757024793388418</v>
      </c>
      <c r="AB36" s="18">
        <f>(AB6-AB26)^2</f>
        <v>2.7777777777774617E-4</v>
      </c>
      <c r="AH36" s="18">
        <f>(AH6-AH26)^2</f>
        <v>26.316900000000025</v>
      </c>
      <c r="AI36" s="3">
        <f>(AI6-AI26)^2</f>
        <v>14.927685950413194</v>
      </c>
      <c r="AJ36" s="18">
        <f>(AJ6-AJ26)^2</f>
        <v>0.23361111111111202</v>
      </c>
      <c r="AP36" s="18">
        <f>(AP6-AP26)^2</f>
        <v>25.250625000000021</v>
      </c>
      <c r="AQ36" s="3">
        <f>(AQ6-AQ26)^2</f>
        <v>2.9834710743801631</v>
      </c>
      <c r="AR36" s="18">
        <f>(AR6-AR26)^2</f>
        <v>0.28444444444444245</v>
      </c>
      <c r="AX36" s="18">
        <f>(AX6-AX26)^2</f>
        <v>13.43222500000002</v>
      </c>
      <c r="AY36" s="3">
        <f>(AY6-AY26)^2</f>
        <v>28.963966942148751</v>
      </c>
      <c r="AZ36" s="18">
        <f>(AZ6-AZ26)^2</f>
        <v>2.4025000000000021</v>
      </c>
    </row>
    <row r="37" spans="2:52" x14ac:dyDescent="0.3">
      <c r="B37" s="18">
        <f>(B7-B26)^2</f>
        <v>1.5129000000000097</v>
      </c>
      <c r="C37" s="3">
        <f>(C7-C26)^2</f>
        <v>9.3302479338842979</v>
      </c>
      <c r="D37" s="18">
        <f>(D7-D26)^2</f>
        <v>0.20249999999999616</v>
      </c>
      <c r="J37" s="18">
        <f>(J7-J26)^2</f>
        <v>9.0300250000000162</v>
      </c>
      <c r="K37" s="3">
        <f>(K7-K26)^2</f>
        <v>1.1900826446281048E-2</v>
      </c>
      <c r="L37" s="18">
        <f>(L7-L26)^2</f>
        <v>1.4802777777777651</v>
      </c>
      <c r="R37" s="18">
        <f>(R7-R26)^2</f>
        <v>2.5280999999999993</v>
      </c>
      <c r="S37" s="3">
        <f>(S7-S26)^2</f>
        <v>1.9094214876033082</v>
      </c>
      <c r="T37" s="18">
        <f>(T7-T26)^2</f>
        <v>3.3611111111109898E-2</v>
      </c>
      <c r="Z37" s="18">
        <f>(Z7-Z26)^2</f>
        <v>10.112399999999997</v>
      </c>
      <c r="AA37" s="3">
        <f>(AA7-AA26)^2</f>
        <v>0.119338842975208</v>
      </c>
      <c r="AB37" s="18">
        <f>(AB7-AB26)^2</f>
        <v>0.66694444444444401</v>
      </c>
      <c r="AH37" s="18">
        <f>(AH7-AH26)^2</f>
        <v>6.4009000000000054</v>
      </c>
      <c r="AI37" s="3">
        <f>(AI7-AI26)^2</f>
        <v>0.54223140495868027</v>
      </c>
      <c r="AJ37" s="18">
        <f>(AJ7-AJ26)^2</f>
        <v>0.78027777777777696</v>
      </c>
      <c r="AP37" s="18">
        <f>(AP7-AP26)^2</f>
        <v>6.890625</v>
      </c>
      <c r="AQ37" s="3">
        <f>(AQ7-AQ26)^2</f>
        <v>2.0371074380165251</v>
      </c>
      <c r="AR37" s="18">
        <f>(AR7-AR26)^2</f>
        <v>0.28444444444444245</v>
      </c>
      <c r="AX37" s="18">
        <f>(AX7-AX26)^2</f>
        <v>27.720225000000006</v>
      </c>
      <c r="AY37" s="3">
        <f>(AY7-AY26)^2</f>
        <v>5.8476033057851229</v>
      </c>
      <c r="AZ37" s="18">
        <f>(AZ7-AZ26)^2</f>
        <v>0.90249999999999864</v>
      </c>
    </row>
    <row r="38" spans="2:52" x14ac:dyDescent="0.3">
      <c r="B38" s="18">
        <f>(B8-B26)^2</f>
        <v>5.2900000000001828E-2</v>
      </c>
      <c r="C38" s="3">
        <f>(C8-C26)^2</f>
        <v>1.1120661157024796</v>
      </c>
      <c r="D38" s="18">
        <f>(D8-D26)^2</f>
        <v>6.25E-2</v>
      </c>
      <c r="J38" s="18">
        <f>(J8-J26)^2</f>
        <v>1.9740250000000032</v>
      </c>
      <c r="K38" s="3">
        <f>(K8-K26)^2</f>
        <v>0.62553719008264197</v>
      </c>
      <c r="L38" s="18">
        <f>(L8-L26)^2</f>
        <v>0.61361111111111932</v>
      </c>
      <c r="R38" s="18">
        <f>(R8-R26)^2</f>
        <v>3.960099999999994</v>
      </c>
      <c r="S38" s="3">
        <f>(S8-S26)^2</f>
        <v>1.4839669421487529</v>
      </c>
      <c r="T38" s="18">
        <f>(T8-T26)^2</f>
        <v>0.46694444444443989</v>
      </c>
      <c r="Z38" s="18">
        <f>(Z8-Z26)^2</f>
        <v>3.9999999999998294E-4</v>
      </c>
      <c r="AA38" s="3">
        <f>(AA8-AA26)^2</f>
        <v>0.41661157024793738</v>
      </c>
      <c r="AB38" s="18">
        <f>(AB8-AB26)^2</f>
        <v>0.26694444444444348</v>
      </c>
      <c r="AH38" s="18">
        <f>(AH8-AH26)^2</f>
        <v>3.7249000000000128</v>
      </c>
      <c r="AI38" s="3">
        <f>(AI8-AI26)^2</f>
        <v>2.1422314049586704</v>
      </c>
      <c r="AJ38" s="18">
        <f>(AJ8-AJ26)^2</f>
        <v>0.3402777777777764</v>
      </c>
      <c r="AP38" s="18">
        <f>(AP8-AP26)^2</f>
        <v>2.9756250000000048</v>
      </c>
      <c r="AQ38" s="3">
        <f>(AQ8-AQ26)^2</f>
        <v>7.4380165289256552E-4</v>
      </c>
      <c r="AR38" s="18">
        <f>(AR8-AR26)^2</f>
        <v>0.69444444444444242</v>
      </c>
      <c r="AX38" s="18">
        <f>(AX8-AX26)^2</f>
        <v>12.006224999999999</v>
      </c>
      <c r="AY38" s="3">
        <f>(AY8-AY26)^2</f>
        <v>0.84305785123967236</v>
      </c>
      <c r="AZ38" s="18">
        <f>(AZ8-AZ26)^2</f>
        <v>8.1225000000000076</v>
      </c>
    </row>
    <row r="39" spans="2:52" x14ac:dyDescent="0.3">
      <c r="B39" s="18">
        <f>(B9-B26)^2</f>
        <v>6.4009000000000054</v>
      </c>
      <c r="C39" s="3">
        <f>(C9-C26)^2</f>
        <v>4.6029752066115517</v>
      </c>
      <c r="D39" s="18"/>
      <c r="J39" s="18">
        <f>(J9-J26)^2</f>
        <v>3.591024999999985</v>
      </c>
      <c r="K39" s="3">
        <f>(K9-K26)^2</f>
        <v>9.5537190082642151E-2</v>
      </c>
      <c r="L39" s="18"/>
      <c r="R39" s="18">
        <f>(R9-R26)^2</f>
        <v>1.4641000000000106</v>
      </c>
      <c r="S39" s="3">
        <f>(S9-S26)^2</f>
        <v>3.3057851239660967E-4</v>
      </c>
      <c r="T39" s="18"/>
      <c r="Z39" s="18">
        <f>(Z9-Z26)^2</f>
        <v>9.1203999999999983</v>
      </c>
      <c r="AA39" s="3">
        <f>(AA9-AA26)^2</f>
        <v>0.56933884297520576</v>
      </c>
      <c r="AB39" s="18"/>
      <c r="AH39" s="18">
        <f>(AH9-AH26)^2</f>
        <v>4.2848999999999862</v>
      </c>
      <c r="AI39" s="3">
        <f>(AI9-AI26)^2</f>
        <v>5.5867768595041136</v>
      </c>
      <c r="AJ39" s="18"/>
      <c r="AP39" s="18">
        <f>(AP9-AP26)^2</f>
        <v>7.5624999999999221E-2</v>
      </c>
      <c r="AQ39" s="3">
        <f>(AQ9-AQ26)^2</f>
        <v>7.4380165289256547E-2</v>
      </c>
      <c r="AR39" s="18"/>
      <c r="AX39" s="18">
        <f>(AX9-AX26)^2</f>
        <v>1.5252249999999985</v>
      </c>
      <c r="AY39" s="3">
        <f>(AY9-AY26)^2</f>
        <v>11.436694214876027</v>
      </c>
      <c r="AZ39" s="18"/>
    </row>
    <row r="40" spans="2:52" x14ac:dyDescent="0.3">
      <c r="B40" s="18">
        <f>(B10-B26)^2</f>
        <v>0.2809000000000012</v>
      </c>
      <c r="C40" s="3">
        <f>(C10-C26)^2</f>
        <v>0.73024793388430498</v>
      </c>
      <c r="D40" s="18"/>
      <c r="J40" s="18">
        <f>(J10-J26)^2</f>
        <v>12.215024999999983</v>
      </c>
      <c r="K40" s="3">
        <f>(K10-K26)^2</f>
        <v>2.8591735537190219</v>
      </c>
      <c r="L40" s="18"/>
      <c r="R40" s="18">
        <f>(R10-R26)^2</f>
        <v>16.080100000000012</v>
      </c>
      <c r="S40" s="3">
        <f>(S10-S26)^2</f>
        <v>8.5157851239669409</v>
      </c>
      <c r="T40" s="18"/>
      <c r="Z40" s="18">
        <f>(Z10-Z26)^2</f>
        <v>2.9583999999999961</v>
      </c>
      <c r="AA40" s="3">
        <f>(AA10-AA26)^2</f>
        <v>29.752066115702466</v>
      </c>
      <c r="AB40" s="18"/>
      <c r="AH40" s="18">
        <f>(AH10-AH26)^2</f>
        <v>3.8808999999999956</v>
      </c>
      <c r="AI40" s="3">
        <f>(AI10-AI26)^2</f>
        <v>11.808595041322345</v>
      </c>
      <c r="AJ40" s="18"/>
      <c r="AP40" s="18">
        <f>(AP10-AP26)^2</f>
        <v>2.4806249999999976</v>
      </c>
      <c r="AQ40" s="3">
        <f>(AQ10-AQ26)^2</f>
        <v>1.3752892561983494</v>
      </c>
      <c r="AR40" s="18"/>
      <c r="AX40" s="18">
        <f>(AX10-AX26)^2</f>
        <v>2.4492250000000042</v>
      </c>
      <c r="AY40" s="3">
        <f>(AY10-AY26)^2</f>
        <v>15.352148760330577</v>
      </c>
      <c r="AZ40" s="18"/>
    </row>
    <row r="41" spans="2:52" x14ac:dyDescent="0.3">
      <c r="B41" s="18">
        <f>(B11-B26)^2</f>
        <v>8.8208999999999929</v>
      </c>
      <c r="C41" s="3">
        <f>(C11-C26)^2</f>
        <v>6.5257024793388441</v>
      </c>
      <c r="D41" s="18"/>
      <c r="J41" s="18">
        <f>(J11-J26)^2</f>
        <v>6.7340249999999937</v>
      </c>
      <c r="K41" s="3">
        <f>(K11-K26)^2</f>
        <v>0.25917355371900708</v>
      </c>
      <c r="L41" s="18"/>
      <c r="R41" s="18">
        <f>(R11-R26)^2</f>
        <v>16.080100000000012</v>
      </c>
      <c r="S41" s="3">
        <f>(S11-S26)^2</f>
        <v>4.0730578512396747</v>
      </c>
      <c r="T41" s="18"/>
      <c r="Z41" s="18">
        <f>(Z11-Z26)^2</f>
        <v>9.7344000000000062</v>
      </c>
      <c r="AA41" s="3">
        <f>(AA11-AA26)^2</f>
        <v>10.592066115702476</v>
      </c>
      <c r="AB41" s="18"/>
      <c r="AH41" s="18">
        <f>(AH11-AH26)^2</f>
        <v>5.152899999999998</v>
      </c>
      <c r="AI41" s="3">
        <f>(AI11-AI26)^2</f>
        <v>12.505867768595058</v>
      </c>
      <c r="AJ41" s="18"/>
      <c r="AP41" s="18">
        <f>(AP11-AP26)^2</f>
        <v>6.1256249999999985</v>
      </c>
      <c r="AQ41" s="3">
        <f>(AQ11-AQ26)^2</f>
        <v>8.2525619834710859</v>
      </c>
      <c r="AR41" s="18"/>
      <c r="AX41" s="18">
        <f>(AX11-AX26)^2</f>
        <v>6.9432249999999893</v>
      </c>
      <c r="AY41" s="3">
        <f>(AY11-AY26)^2</f>
        <v>29.356694214876033</v>
      </c>
      <c r="AZ41" s="18"/>
    </row>
    <row r="42" spans="2:52" x14ac:dyDescent="0.3">
      <c r="B42" s="18">
        <f>(B12-B26)^2</f>
        <v>19.096899999999977</v>
      </c>
      <c r="C42" s="3">
        <f>(C12-C26)^2</f>
        <v>6.024793388429746</v>
      </c>
      <c r="D42" s="18"/>
      <c r="J42" s="18">
        <f>(J12-J26)^2</f>
        <v>15.96002499999998</v>
      </c>
      <c r="K42" s="3">
        <f>(K12-K26)^2</f>
        <v>0.98190082644628329</v>
      </c>
      <c r="L42" s="18"/>
      <c r="R42" s="18">
        <f>(R12-R26)^2</f>
        <v>9.0601000000000091</v>
      </c>
      <c r="S42" s="3">
        <f>(S12-S26)^2</f>
        <v>3.6794214876033049</v>
      </c>
      <c r="T42" s="18"/>
      <c r="Z42" s="18">
        <f>(Z12-Z26)^2</f>
        <v>7.9524000000000017</v>
      </c>
      <c r="AA42" s="3">
        <f>(AA12-AA26)^2</f>
        <v>3.0784297520661137</v>
      </c>
      <c r="AB42" s="18"/>
      <c r="AH42" s="18">
        <f>(AH12-AH26)^2</f>
        <v>10.048899999999989</v>
      </c>
      <c r="AI42" s="3">
        <f>(AI12-AI26)^2</f>
        <v>10.474049586776871</v>
      </c>
      <c r="AJ42" s="18"/>
      <c r="AP42" s="18">
        <f>(AP12-AP26)^2</f>
        <v>3.1506249999999949</v>
      </c>
      <c r="AQ42" s="3">
        <f>(AQ12-AQ26)^2</f>
        <v>3.5071074380165368</v>
      </c>
      <c r="AR42" s="18"/>
      <c r="AX42" s="18">
        <f>(AX12-AX26)^2</f>
        <v>11.799224999999991</v>
      </c>
      <c r="AY42" s="3">
        <f>(AY12-AY26)^2</f>
        <v>6.8548760330578649</v>
      </c>
      <c r="AZ42" s="18"/>
    </row>
    <row r="43" spans="2:52" x14ac:dyDescent="0.3">
      <c r="B43" s="18">
        <f>(B13-B26)^2</f>
        <v>14.976899999999981</v>
      </c>
      <c r="C43" s="3">
        <f>(C13-C26)^2</f>
        <v>3.7847933884297515</v>
      </c>
      <c r="D43" s="18"/>
      <c r="J43" s="18">
        <f>(J13-J26)^2</f>
        <v>9.5790249999999926</v>
      </c>
      <c r="K43" s="3">
        <f>(K13-K26)^2</f>
        <v>1.9855371900826373</v>
      </c>
      <c r="L43" s="18"/>
      <c r="R43" s="18">
        <f>(R13-R26)^2</f>
        <v>4.040100000000006</v>
      </c>
      <c r="S43" s="3">
        <f>(S13-S26)^2</f>
        <v>3.3057851239660967E-4</v>
      </c>
      <c r="T43" s="18"/>
      <c r="Z43" s="18">
        <f>(Z13-Z26)^2</f>
        <v>5.8564000000000078</v>
      </c>
      <c r="AA43" s="3">
        <f>(AA13-AA26)^2</f>
        <v>0.56933884297520576</v>
      </c>
      <c r="AB43" s="18"/>
      <c r="AH43" s="18">
        <f>(AH13-AH26)^2</f>
        <v>3.1328999999999985</v>
      </c>
      <c r="AI43" s="3">
        <f>(AI13-AI26)^2</f>
        <v>0.40495867768595534</v>
      </c>
      <c r="AJ43" s="18"/>
      <c r="AP43" s="18">
        <f>(AP13-AP26)^2</f>
        <v>2.1756249999999988</v>
      </c>
      <c r="AQ43" s="3">
        <f>(AQ13-AQ26)^2</f>
        <v>5.6298347107438111</v>
      </c>
      <c r="AR43" s="18"/>
      <c r="AX43" s="18">
        <f>(AX13-AX26)^2</f>
        <v>46.717224999999985</v>
      </c>
      <c r="AY43" s="3">
        <f>(AY13-AY26)^2</f>
        <v>0.26851239669421617</v>
      </c>
      <c r="AZ43" s="18"/>
    </row>
    <row r="44" spans="2:52" x14ac:dyDescent="0.3">
      <c r="B44" s="18">
        <f>(B14-B26)^2</f>
        <v>10.04890000000001</v>
      </c>
      <c r="C44" s="3"/>
      <c r="D44" s="18"/>
      <c r="J44" s="18">
        <f>(J14-J26)^2</f>
        <v>26.988024999999965</v>
      </c>
      <c r="K44" s="3"/>
      <c r="L44" s="18"/>
      <c r="R44" s="18">
        <f>(R14-R26)^2</f>
        <v>15.288100000000028</v>
      </c>
      <c r="S44" s="3"/>
      <c r="T44" s="18"/>
      <c r="Z44" s="18">
        <f>(Z14-Z26)^2</f>
        <v>19.536400000000015</v>
      </c>
      <c r="AA44" s="3"/>
      <c r="AB44" s="18"/>
      <c r="AH44" s="18">
        <f>(AH14-AH26)^2</f>
        <v>15.760899999999991</v>
      </c>
      <c r="AI44" s="3"/>
      <c r="AJ44" s="18"/>
      <c r="AP44" s="18">
        <f>(AP14-AP26)^2</f>
        <v>10.080624999999992</v>
      </c>
      <c r="AQ44" s="3"/>
      <c r="AR44" s="18"/>
      <c r="AX44" s="18">
        <f>(AX14-AX26)^2</f>
        <v>10.465224999999997</v>
      </c>
      <c r="AY44" s="3"/>
      <c r="AZ44" s="18"/>
    </row>
    <row r="45" spans="2:52" x14ac:dyDescent="0.3">
      <c r="B45" s="18">
        <f>(B15-B26)^2</f>
        <v>5.4288999999999916</v>
      </c>
      <c r="C45" s="3"/>
      <c r="D45" s="18"/>
      <c r="J45" s="18">
        <f>(J15-J26)^2</f>
        <v>1.9460249999999888</v>
      </c>
      <c r="K45" s="3"/>
      <c r="L45" s="18"/>
      <c r="R45" s="18">
        <f>(R15-R26)^2</f>
        <v>5.8081000000000182</v>
      </c>
      <c r="S45" s="3"/>
      <c r="T45" s="18"/>
      <c r="Z45" s="18">
        <f>(Z15-Z26)^2</f>
        <v>13.104400000000007</v>
      </c>
      <c r="AA45" s="3"/>
      <c r="AB45" s="18"/>
      <c r="AH45" s="18">
        <f>(AH15-AH26)^2</f>
        <v>7.12889999999999</v>
      </c>
      <c r="AI45" s="3"/>
      <c r="AJ45" s="18"/>
      <c r="AP45" s="18">
        <f>(AP15-AP26)^2</f>
        <v>9.4556249999999959</v>
      </c>
      <c r="AQ45" s="3"/>
      <c r="AR45" s="18"/>
      <c r="AX45" s="18">
        <f>(AX15-AX26)^2</f>
        <v>0.28622499999999823</v>
      </c>
      <c r="AY45" s="3"/>
      <c r="AZ45" s="18"/>
    </row>
    <row r="46" spans="2:52" x14ac:dyDescent="0.3">
      <c r="B46" s="18">
        <f>(B16-B26)^2</f>
        <v>9.4249000000000009</v>
      </c>
      <c r="C46" s="3"/>
      <c r="D46" s="18"/>
      <c r="J46" s="18">
        <f>(J16-J26)^2</f>
        <v>0.81902500000000211</v>
      </c>
      <c r="K46" s="3"/>
      <c r="L46" s="18"/>
      <c r="R46" s="18">
        <f>(R16-R26)^2</f>
        <v>10.956100000000015</v>
      </c>
      <c r="S46" s="3"/>
      <c r="T46" s="18"/>
      <c r="Z46" s="18">
        <f>(Z16-Z26)^2</f>
        <v>6.8644000000000052</v>
      </c>
      <c r="AA46" s="3"/>
      <c r="AB46" s="18"/>
      <c r="AH46" s="18">
        <f>(AH16-AH26)^2</f>
        <v>11.356899999999984</v>
      </c>
      <c r="AI46" s="3"/>
      <c r="AJ46" s="18"/>
      <c r="AP46" s="18">
        <f>(AP16-AP26)^2</f>
        <v>6.1256249999999985</v>
      </c>
      <c r="AQ46" s="3"/>
      <c r="AR46" s="18"/>
      <c r="AX46" s="18">
        <f>(AX16-AX26)^2</f>
        <v>2.6732249999999933</v>
      </c>
      <c r="AY46" s="3"/>
      <c r="AZ46" s="18"/>
    </row>
    <row r="47" spans="2:52" x14ac:dyDescent="0.3">
      <c r="B47" s="18">
        <f>(B17-B26)^2</f>
        <v>6.6049000000000015</v>
      </c>
      <c r="C47" s="3"/>
      <c r="D47" s="18"/>
      <c r="J47" s="18">
        <f>(J17-J26)^2</f>
        <v>0.64802500000001095</v>
      </c>
      <c r="K47" s="3"/>
      <c r="L47" s="18"/>
      <c r="R47" s="18">
        <f>(R17-R26)^2</f>
        <v>9.6100000000001407E-2</v>
      </c>
      <c r="S47" s="3"/>
      <c r="T47" s="18"/>
      <c r="Z47" s="18">
        <f>(Z17-Z26)^2</f>
        <v>4.8399999999999499E-2</v>
      </c>
      <c r="AA47" s="3"/>
      <c r="AB47" s="18"/>
      <c r="AH47" s="18">
        <f>(AH17-AH26)^2</f>
        <v>5.152899999999998</v>
      </c>
      <c r="AI47" s="3"/>
      <c r="AJ47" s="18"/>
      <c r="AP47" s="18">
        <f>(AP17-AP26)^2</f>
        <v>1.1556249999999986</v>
      </c>
      <c r="AQ47" s="3"/>
      <c r="AR47" s="18"/>
      <c r="AX47" s="18">
        <f>(AX17-AX26)^2</f>
        <v>11.122224999999993</v>
      </c>
      <c r="AY47" s="3"/>
      <c r="AZ47" s="18"/>
    </row>
    <row r="48" spans="2:52" x14ac:dyDescent="0.3">
      <c r="B48" s="18">
        <f>(B18-B26)^2</f>
        <v>1.2769000000000057</v>
      </c>
      <c r="C48" s="3"/>
      <c r="D48" s="18"/>
      <c r="J48" s="18">
        <f>(J18-J26)^2</f>
        <v>0.36602500000000482</v>
      </c>
      <c r="K48" s="3"/>
      <c r="L48" s="18"/>
      <c r="R48" s="18">
        <f>(R18-R26)^2</f>
        <v>8.4099999999997441E-2</v>
      </c>
      <c r="S48" s="3"/>
      <c r="T48" s="18"/>
      <c r="Z48" s="18">
        <f>(Z18-Z26)^2</f>
        <v>4.0803999999999983</v>
      </c>
      <c r="AA48" s="3"/>
      <c r="AB48" s="18"/>
      <c r="AH48" s="18">
        <f>(AH18-AH26)^2</f>
        <v>3.1328999999999985</v>
      </c>
      <c r="AI48" s="3"/>
      <c r="AJ48" s="18"/>
      <c r="AP48" s="18">
        <f>(AP18-AP26)^2</f>
        <v>4.3056249999999974</v>
      </c>
      <c r="AQ48" s="3"/>
      <c r="AR48" s="18"/>
      <c r="AX48" s="18">
        <f>(AX18-AX26)^2</f>
        <v>0.40322499999999745</v>
      </c>
      <c r="AY48" s="3"/>
      <c r="AZ48" s="18"/>
    </row>
    <row r="49" spans="2:56" x14ac:dyDescent="0.3">
      <c r="B49" s="18">
        <f>(B19-B26)^2</f>
        <v>0.13689999999999811</v>
      </c>
      <c r="C49" s="3"/>
      <c r="D49" s="18"/>
      <c r="J49" s="18">
        <f>(J19-J26)^2</f>
        <v>0.48302499999999055</v>
      </c>
      <c r="K49" s="3"/>
      <c r="L49" s="18"/>
      <c r="R49" s="18">
        <f>(R19-R26)^2</f>
        <v>1.716100000000006</v>
      </c>
      <c r="S49" s="3"/>
      <c r="T49" s="18"/>
      <c r="Z49" s="18">
        <f>(Z19-Z26)^2</f>
        <v>0.14439999999999925</v>
      </c>
      <c r="AA49" s="3"/>
      <c r="AB49" s="18"/>
      <c r="AH49" s="18">
        <f>(AH19-AH26)^2</f>
        <v>2.7888999999999937</v>
      </c>
      <c r="AI49" s="3"/>
      <c r="AJ49" s="18"/>
      <c r="AP49" s="18">
        <f>(AP19-AP26)^2</f>
        <v>5.1756249999999939</v>
      </c>
      <c r="AQ49" s="3"/>
      <c r="AR49" s="18"/>
      <c r="AX49" s="18">
        <f>(AX19-AX26)^2</f>
        <v>4.9952249999999978</v>
      </c>
      <c r="AY49" s="3"/>
      <c r="AZ49" s="18"/>
    </row>
    <row r="50" spans="2:56" x14ac:dyDescent="0.3">
      <c r="B50" s="18">
        <f>(B20-B26)^2</f>
        <v>2.1608999999999967</v>
      </c>
      <c r="C50" s="3"/>
      <c r="D50" s="18"/>
      <c r="J50" s="18">
        <f>(J20-J26)^2</f>
        <v>0.24502499999999747</v>
      </c>
      <c r="K50" s="3"/>
      <c r="L50" s="18"/>
      <c r="R50" s="18">
        <f>(R20-R26)^2</f>
        <v>0.16810000000000302</v>
      </c>
      <c r="S50" s="3"/>
      <c r="T50" s="18"/>
      <c r="Z50" s="18">
        <f>(Z20-Z26)^2</f>
        <v>2.3103999999999987</v>
      </c>
      <c r="AA50" s="3"/>
      <c r="AB50" s="18"/>
      <c r="AH50" s="18">
        <f>(AH20-AH26)^2</f>
        <v>6.6048999999999829</v>
      </c>
      <c r="AI50" s="3"/>
      <c r="AJ50" s="18"/>
      <c r="AP50" s="18">
        <f>(AP20-AP26)^2</f>
        <v>5.640625</v>
      </c>
      <c r="AQ50" s="3"/>
      <c r="AR50" s="18"/>
      <c r="AX50" s="18">
        <f>(AX20-AX26)^2</f>
        <v>3.1152250000000019</v>
      </c>
      <c r="AY50" s="3"/>
      <c r="AZ50" s="18"/>
    </row>
    <row r="51" spans="2:56" x14ac:dyDescent="0.3">
      <c r="B51" s="18">
        <f>(B21-B26)^2</f>
        <v>22.752899999999961</v>
      </c>
      <c r="C51" s="3"/>
      <c r="D51" s="18"/>
      <c r="J51" s="18">
        <f>(J21-J26)^2</f>
        <v>9.5790249999999926</v>
      </c>
      <c r="K51" s="3"/>
      <c r="L51" s="18"/>
      <c r="R51" s="18">
        <f>(R21-R26)^2</f>
        <v>0.47609999999999197</v>
      </c>
      <c r="S51" s="3"/>
      <c r="T51" s="18"/>
      <c r="Z51" s="18">
        <f>(Z21-Z26)^2</f>
        <v>2.3103999999999987</v>
      </c>
      <c r="AA51" s="3"/>
      <c r="AB51" s="18"/>
      <c r="AH51" s="18">
        <f>(AH21-AH26)^2</f>
        <v>10.048899999999989</v>
      </c>
      <c r="AI51" s="3"/>
      <c r="AJ51" s="18"/>
      <c r="AP51" s="18">
        <f>(AP21-AP26)^2</f>
        <v>10.080624999999992</v>
      </c>
      <c r="AQ51" s="3"/>
      <c r="AR51" s="18"/>
      <c r="AX51" s="18">
        <f>(AX21-AX26)^2</f>
        <v>2.0592249999999965</v>
      </c>
      <c r="AY51" s="3"/>
      <c r="AZ51" s="18"/>
    </row>
    <row r="52" spans="2:56" x14ac:dyDescent="0.3">
      <c r="B52" s="18">
        <f>(B22-B26)^2</f>
        <v>1.368900000000004</v>
      </c>
      <c r="C52" s="3"/>
      <c r="D52" s="18"/>
      <c r="J52" s="18">
        <f>(J22-J26)^2</f>
        <v>1.1025000000000836E-2</v>
      </c>
      <c r="K52" s="3"/>
      <c r="L52" s="18"/>
      <c r="R52" s="18">
        <f>(R22-R26)^2</f>
        <v>8.0999999999993352E-3</v>
      </c>
      <c r="S52" s="3"/>
      <c r="T52" s="18"/>
      <c r="Z52" s="18">
        <f>(Z22-Z26)^2</f>
        <v>2.0164000000000049</v>
      </c>
      <c r="AA52" s="3"/>
      <c r="AB52" s="18"/>
      <c r="AH52" s="18">
        <f>(AH22-AH26)^2</f>
        <v>2.7888999999999937</v>
      </c>
      <c r="AI52" s="3"/>
      <c r="AJ52" s="18"/>
      <c r="AP52" s="18">
        <f>(AP22-AP26)^2</f>
        <v>6.1256249999999985</v>
      </c>
      <c r="AQ52" s="3"/>
      <c r="AR52" s="18"/>
      <c r="AX52" s="18">
        <f>(AX22-AX26)^2</f>
        <v>4.1412249999999933</v>
      </c>
      <c r="AY52" s="3"/>
      <c r="AZ52" s="18"/>
    </row>
    <row r="53" spans="2:56" x14ac:dyDescent="0.3">
      <c r="B53" s="19"/>
      <c r="C53" s="16"/>
      <c r="D53" s="19"/>
      <c r="J53" s="19"/>
      <c r="K53" s="16"/>
      <c r="L53" s="19"/>
      <c r="R53" s="19"/>
      <c r="S53" s="16"/>
      <c r="T53" s="19"/>
      <c r="Z53" s="19"/>
      <c r="AA53" s="16"/>
      <c r="AB53" s="19"/>
      <c r="AH53" s="19"/>
      <c r="AI53" s="16"/>
      <c r="AJ53" s="19"/>
      <c r="AP53" s="19"/>
      <c r="AQ53" s="16"/>
      <c r="AR53" s="19"/>
      <c r="AX53" s="19"/>
      <c r="AY53" s="16"/>
      <c r="AZ53" s="19"/>
    </row>
    <row r="54" spans="2:56" x14ac:dyDescent="0.3">
      <c r="B54" s="3">
        <f t="shared" ref="B54:D54" si="7">SUM(B33:B53)</f>
        <v>210.98199999999997</v>
      </c>
      <c r="C54" s="3">
        <f t="shared" si="7"/>
        <v>46.787272727272672</v>
      </c>
      <c r="D54" s="3">
        <f t="shared" si="7"/>
        <v>5.8149999999999888</v>
      </c>
      <c r="E54" s="20">
        <f>SUM(B54:D54)</f>
        <v>263.58427272727266</v>
      </c>
      <c r="J54" s="3">
        <f t="shared" ref="J54:L54" si="8">SUM(J33:J53)</f>
        <v>197.64950000000013</v>
      </c>
      <c r="K54" s="3">
        <f t="shared" si="8"/>
        <v>11.809090909090902</v>
      </c>
      <c r="L54" s="3">
        <f t="shared" si="8"/>
        <v>6.7283333333333362</v>
      </c>
      <c r="M54" s="20">
        <f>SUM(J54:L54)</f>
        <v>216.18692424242437</v>
      </c>
      <c r="R54" s="3">
        <f t="shared" ref="R54:T54" si="9">SUM(R33:R53)</f>
        <v>213.95800000000003</v>
      </c>
      <c r="S54" s="3">
        <f t="shared" si="9"/>
        <v>32.516363636363657</v>
      </c>
      <c r="T54" s="3">
        <f t="shared" si="9"/>
        <v>1.2283333333333337</v>
      </c>
      <c r="U54" s="20">
        <f>SUM(R54:T54)</f>
        <v>247.702696969697</v>
      </c>
      <c r="Z54" s="3">
        <f t="shared" ref="Z54:AB54" si="10">SUM(Z33:Z53)</f>
        <v>295.25200000000001</v>
      </c>
      <c r="AA54" s="3">
        <f t="shared" si="10"/>
        <v>75.587272727272719</v>
      </c>
      <c r="AB54" s="3">
        <f t="shared" si="10"/>
        <v>4.7083333333333366</v>
      </c>
      <c r="AC54" s="20">
        <f>SUM(Z54:AB54)</f>
        <v>375.54760606060603</v>
      </c>
      <c r="AH54" s="3">
        <f t="shared" ref="AH54:AJ54" si="11">SUM(AH33:AH53)</f>
        <v>334.84200000000016</v>
      </c>
      <c r="AI54" s="3">
        <f t="shared" si="11"/>
        <v>64.185454545454547</v>
      </c>
      <c r="AJ54" s="3">
        <f t="shared" si="11"/>
        <v>2.9483333333333275</v>
      </c>
      <c r="AK54" s="20">
        <f>SUM(AH54:AJ54)</f>
        <v>401.97578787878803</v>
      </c>
      <c r="AP54" s="3">
        <f t="shared" ref="AP54:AR54" si="12">SUM(AP33:AP53)</f>
        <v>252.07749999999999</v>
      </c>
      <c r="AQ54" s="3">
        <f t="shared" si="12"/>
        <v>34.601818181818203</v>
      </c>
      <c r="AR54" s="3">
        <f t="shared" si="12"/>
        <v>2.6333333333333275</v>
      </c>
      <c r="AS54" s="20">
        <f>SUM(AP54:AR54)</f>
        <v>289.31265151515152</v>
      </c>
      <c r="AX54" s="3">
        <f t="shared" ref="AX54:AZ54" si="13">SUM(AX33:AX53)</f>
        <v>226.4855</v>
      </c>
      <c r="AY54" s="3">
        <f t="shared" si="13"/>
        <v>144.11636363636364</v>
      </c>
      <c r="AZ54" s="3">
        <f t="shared" si="13"/>
        <v>16.015000000000011</v>
      </c>
      <c r="BA54" s="20">
        <f>SUM(AX54:AZ54)</f>
        <v>386.61686363636363</v>
      </c>
    </row>
    <row r="56" spans="2:56" x14ac:dyDescent="0.3">
      <c r="B56" s="24"/>
      <c r="C56" s="24"/>
      <c r="D56" s="24"/>
      <c r="E56" s="24"/>
      <c r="F56" s="24"/>
      <c r="G56" s="24"/>
      <c r="H56" s="24"/>
      <c r="J56" s="24"/>
      <c r="K56" s="24"/>
      <c r="L56" s="24"/>
      <c r="M56" s="24"/>
      <c r="N56" s="24"/>
      <c r="O56" s="24"/>
      <c r="P56" s="24"/>
      <c r="R56" s="24"/>
      <c r="S56" s="24"/>
      <c r="T56" s="24"/>
      <c r="U56" s="24"/>
      <c r="V56" s="24"/>
      <c r="W56" s="24"/>
      <c r="X56" s="24"/>
      <c r="Z56" s="24"/>
      <c r="AA56" s="24"/>
      <c r="AB56" s="24"/>
      <c r="AC56" s="24"/>
      <c r="AD56" s="24"/>
      <c r="AE56" s="24"/>
      <c r="AF56" s="24"/>
      <c r="AH56" s="24"/>
      <c r="AI56" s="24"/>
      <c r="AJ56" s="24"/>
      <c r="AK56" s="24"/>
      <c r="AL56" s="24"/>
      <c r="AM56" s="24"/>
      <c r="AN56" s="24"/>
      <c r="AP56" s="24"/>
      <c r="AQ56" s="24"/>
      <c r="AR56" s="24"/>
      <c r="AS56" s="24"/>
      <c r="AT56" s="24"/>
      <c r="AU56" s="24"/>
      <c r="AV56" s="24"/>
      <c r="AX56" s="24"/>
      <c r="AY56" s="24"/>
      <c r="AZ56" s="24"/>
      <c r="BA56" s="24"/>
      <c r="BB56" s="24"/>
      <c r="BC56" s="24"/>
      <c r="BD56" s="24"/>
    </row>
    <row r="57" spans="2:56" x14ac:dyDescent="0.3">
      <c r="B57" t="s">
        <v>480</v>
      </c>
      <c r="C57" t="s">
        <v>490</v>
      </c>
      <c r="E57" t="s">
        <v>481</v>
      </c>
      <c r="F57" t="s">
        <v>491</v>
      </c>
      <c r="G57" t="s">
        <v>482</v>
      </c>
      <c r="H57" t="s">
        <v>506</v>
      </c>
      <c r="K57" t="s">
        <v>490</v>
      </c>
      <c r="M57" t="s">
        <v>481</v>
      </c>
      <c r="N57" t="s">
        <v>491</v>
      </c>
      <c r="O57" t="s">
        <v>482</v>
      </c>
      <c r="P57" t="s">
        <v>506</v>
      </c>
      <c r="S57" t="s">
        <v>490</v>
      </c>
      <c r="U57" t="s">
        <v>481</v>
      </c>
      <c r="V57" t="s">
        <v>491</v>
      </c>
      <c r="W57" t="s">
        <v>482</v>
      </c>
      <c r="X57" t="s">
        <v>506</v>
      </c>
      <c r="AA57" t="s">
        <v>490</v>
      </c>
      <c r="AC57" t="s">
        <v>481</v>
      </c>
      <c r="AD57" t="s">
        <v>491</v>
      </c>
      <c r="AE57" t="s">
        <v>482</v>
      </c>
      <c r="AF57" t="s">
        <v>506</v>
      </c>
      <c r="AI57" t="s">
        <v>490</v>
      </c>
      <c r="AK57" t="s">
        <v>481</v>
      </c>
      <c r="AL57" t="s">
        <v>491</v>
      </c>
      <c r="AM57" t="s">
        <v>482</v>
      </c>
      <c r="AN57" t="s">
        <v>506</v>
      </c>
      <c r="AQ57" t="s">
        <v>490</v>
      </c>
      <c r="AS57" t="s">
        <v>481</v>
      </c>
      <c r="AT57" t="s">
        <v>491</v>
      </c>
      <c r="AU57" t="s">
        <v>482</v>
      </c>
      <c r="AV57" t="s">
        <v>506</v>
      </c>
      <c r="AY57" t="s">
        <v>490</v>
      </c>
      <c r="BA57" t="s">
        <v>481</v>
      </c>
      <c r="BB57" t="s">
        <v>491</v>
      </c>
      <c r="BC57" t="s">
        <v>482</v>
      </c>
      <c r="BD57" t="s">
        <v>506</v>
      </c>
    </row>
    <row r="58" spans="2:56" x14ac:dyDescent="0.3">
      <c r="B58" t="s">
        <v>492</v>
      </c>
      <c r="C58" t="s">
        <v>493</v>
      </c>
      <c r="D58" s="8">
        <f>SUM(B30:D30)</f>
        <v>12.598429975429941</v>
      </c>
      <c r="E58" s="21">
        <f>COUNT(B33:D33)-1</f>
        <v>2</v>
      </c>
      <c r="F58" s="8">
        <f>D58/E58</f>
        <v>6.2992149877149703</v>
      </c>
      <c r="G58" s="8">
        <f>F58/F59</f>
        <v>0.81254206621011671</v>
      </c>
      <c r="H58" s="8">
        <f>1-_xlfn.F.DIST(G58,E58,E59,TRUE)</f>
        <v>0.45215913845413658</v>
      </c>
      <c r="K58" t="s">
        <v>493</v>
      </c>
      <c r="L58" s="8">
        <f>SUM(J30:L30)</f>
        <v>26.923886568386578</v>
      </c>
      <c r="M58" s="21">
        <f>COUNT(J33:L33)-1</f>
        <v>2</v>
      </c>
      <c r="N58" s="8">
        <f>L58/M58</f>
        <v>13.461943284193289</v>
      </c>
      <c r="O58" s="8">
        <f>N58/N59</f>
        <v>2.1171774068505478</v>
      </c>
      <c r="P58" s="22">
        <f>1-_xlfn.F.DIST(O58,M58,M59,TRUE)</f>
        <v>0.13596513755982131</v>
      </c>
      <c r="S58" t="s">
        <v>493</v>
      </c>
      <c r="T58" s="8">
        <f>SUM(R30:T30)</f>
        <v>11.632978705978681</v>
      </c>
      <c r="U58" s="21">
        <f>COUNT(R33:T33)-1</f>
        <v>2</v>
      </c>
      <c r="V58" s="8">
        <f>T58/U58</f>
        <v>5.8164893529893407</v>
      </c>
      <c r="W58" s="8">
        <f>V58/V59</f>
        <v>0.7983790262317203</v>
      </c>
      <c r="X58" s="22">
        <f>1-_xlfn.F.DIST(W58,U58,U59,TRUE)</f>
        <v>0.45831491967942184</v>
      </c>
      <c r="AA58" t="s">
        <v>493</v>
      </c>
      <c r="AB58" s="8">
        <f>SUM(Z30:AB30)</f>
        <v>7.4594209664209972</v>
      </c>
      <c r="AC58" s="21">
        <f>COUNT(Z33:AB33)-1</f>
        <v>2</v>
      </c>
      <c r="AD58" s="8">
        <f>AB58/AC58</f>
        <v>3.7297104832104986</v>
      </c>
      <c r="AE58" s="8">
        <f>AD58/AD59</f>
        <v>0.33766732734462507</v>
      </c>
      <c r="AF58" s="22">
        <f>1-_xlfn.F.DIST(AE58,AC58,AC59,TRUE)</f>
        <v>0.71579778419464657</v>
      </c>
      <c r="AI58" t="s">
        <v>493</v>
      </c>
      <c r="AJ58" s="8">
        <f>SUM(AH30:AJ30)</f>
        <v>2.0069148239148382</v>
      </c>
      <c r="AK58" s="21">
        <f>COUNT(AH33:AJ33)-1</f>
        <v>2</v>
      </c>
      <c r="AL58" s="8">
        <f>AJ58/AK58</f>
        <v>1.0034574119574191</v>
      </c>
      <c r="AM58" s="8">
        <f>AL58/AL59</f>
        <v>8.4874644282904102E-2</v>
      </c>
      <c r="AN58" s="22">
        <f>1-_xlfn.F.DIST(AM58,AK58,AK59,TRUE)</f>
        <v>0.91882144044258229</v>
      </c>
      <c r="AQ58" t="s">
        <v>493</v>
      </c>
      <c r="AR58" s="8">
        <f>SUM(AP30:AR30)</f>
        <v>10.924105241605258</v>
      </c>
      <c r="AS58" s="21">
        <f>COUNT(AP33:AR33)-1</f>
        <v>2</v>
      </c>
      <c r="AT58" s="8">
        <f>AR58/AS58</f>
        <v>5.4620526208026288</v>
      </c>
      <c r="AU58" s="8">
        <f>AT58/AT59</f>
        <v>0.64189999343172044</v>
      </c>
      <c r="AV58" s="22">
        <f>1-_xlfn.F.DIST(AU58,AS58,AS59,TRUE)</f>
        <v>0.53255027553401757</v>
      </c>
      <c r="AY58" t="s">
        <v>493</v>
      </c>
      <c r="AZ58" s="8">
        <f>SUM(AX30:AZ30)</f>
        <v>6.2442174447174565</v>
      </c>
      <c r="BA58" s="21">
        <f>COUNT(AX33:AZ33)-1</f>
        <v>2</v>
      </c>
      <c r="BB58" s="8">
        <f>AZ58/BA58</f>
        <v>3.1221087223587283</v>
      </c>
      <c r="BC58" s="8">
        <f>BB58/BB59</f>
        <v>0.27456561403394653</v>
      </c>
      <c r="BD58" s="8">
        <f>1-_xlfn.F.DIST(BC58,BA58,BA59,TRUE)</f>
        <v>0.76157093539737131</v>
      </c>
    </row>
    <row r="59" spans="2:56" x14ac:dyDescent="0.3">
      <c r="B59" t="s">
        <v>498</v>
      </c>
      <c r="C59" t="s">
        <v>499</v>
      </c>
      <c r="D59" s="8">
        <f>SUM(B33:D53)</f>
        <v>263.58427272727261</v>
      </c>
      <c r="E59" s="21">
        <f>COUNT(B33:D53)-COUNT(B33:D33)</f>
        <v>34</v>
      </c>
      <c r="F59" s="8">
        <f>D59/E59</f>
        <v>7.7524786096256646</v>
      </c>
      <c r="G59" s="8"/>
      <c r="H59" s="3"/>
      <c r="K59" t="s">
        <v>499</v>
      </c>
      <c r="L59" s="8">
        <f>SUM(J33:L53)</f>
        <v>216.18692424242437</v>
      </c>
      <c r="M59" s="21">
        <f>COUNT(J33:L53)-COUNT(J33:L33)</f>
        <v>34</v>
      </c>
      <c r="N59" s="8">
        <f>L59/M59</f>
        <v>6.3584389483065991</v>
      </c>
      <c r="O59" s="8"/>
      <c r="P59" s="3"/>
      <c r="S59" t="s">
        <v>499</v>
      </c>
      <c r="T59" s="8">
        <f>SUM(R33:T53)</f>
        <v>247.702696969697</v>
      </c>
      <c r="U59" s="21">
        <f>COUNT(R33:T53)-COUNT(R33:T33)</f>
        <v>34</v>
      </c>
      <c r="V59" s="8">
        <f>T59/U59</f>
        <v>7.2853734402852055</v>
      </c>
      <c r="W59" s="8"/>
      <c r="X59" s="3"/>
      <c r="AA59" t="s">
        <v>499</v>
      </c>
      <c r="AB59" s="8">
        <f>SUM(Z33:AB53)</f>
        <v>375.54760606060603</v>
      </c>
      <c r="AC59" s="21">
        <f>COUNT(Z33:AB53)-COUNT(Z33:AB33)</f>
        <v>34</v>
      </c>
      <c r="AD59" s="8">
        <f>AB59/AC59</f>
        <v>11.045517825311942</v>
      </c>
      <c r="AE59" s="8"/>
      <c r="AF59" s="3"/>
      <c r="AI59" t="s">
        <v>499</v>
      </c>
      <c r="AJ59" s="8">
        <f>SUM(AH33:AJ53)</f>
        <v>401.97578787878803</v>
      </c>
      <c r="AK59" s="21">
        <f>COUNT(AH33:AJ53)-COUNT(AH33:AJ33)</f>
        <v>34</v>
      </c>
      <c r="AL59" s="8">
        <f>AJ59/AK59</f>
        <v>11.822817290552589</v>
      </c>
      <c r="AM59" s="8"/>
      <c r="AN59" s="3"/>
      <c r="AQ59" t="s">
        <v>499</v>
      </c>
      <c r="AR59" s="8">
        <f>SUM(AP33:AR53)</f>
        <v>289.31265151515152</v>
      </c>
      <c r="AS59" s="21">
        <f>COUNT(AP33:AR53)-COUNT(AP33:AR33)</f>
        <v>34</v>
      </c>
      <c r="AT59" s="8">
        <f>AR59/AS59</f>
        <v>8.5091956327985745</v>
      </c>
      <c r="AU59" s="8"/>
      <c r="AV59" s="3"/>
      <c r="AY59" t="s">
        <v>499</v>
      </c>
      <c r="AZ59" s="8">
        <f>SUM(AX33:AZ53)</f>
        <v>386.61686363636369</v>
      </c>
      <c r="BA59" s="21">
        <f>COUNT(AX33:AZ53)-COUNT(AX33:AZ33)</f>
        <v>34</v>
      </c>
      <c r="BB59" s="8">
        <f>AZ59/BA59</f>
        <v>11.371084224598931</v>
      </c>
      <c r="BC59" s="8"/>
      <c r="BD59" s="3"/>
    </row>
    <row r="60" spans="2:56" x14ac:dyDescent="0.3">
      <c r="B60" t="s">
        <v>483</v>
      </c>
      <c r="C60" t="s">
        <v>503</v>
      </c>
      <c r="D60" s="8">
        <f>D58+D59</f>
        <v>276.18270270270256</v>
      </c>
      <c r="E60" s="21">
        <f>COUNT(B33:D53)-1</f>
        <v>36</v>
      </c>
      <c r="F60" s="8"/>
      <c r="G60" s="8"/>
      <c r="H60" s="3"/>
      <c r="K60" t="s">
        <v>503</v>
      </c>
      <c r="L60" s="8">
        <f>L58+L59</f>
        <v>243.11081081081096</v>
      </c>
      <c r="M60" s="21">
        <f>COUNT(J33:L53)-1</f>
        <v>36</v>
      </c>
      <c r="N60" s="8"/>
      <c r="O60" s="8"/>
      <c r="P60" s="3"/>
      <c r="S60" t="s">
        <v>503</v>
      </c>
      <c r="T60" s="8">
        <f>T58+T59</f>
        <v>259.3356756756757</v>
      </c>
      <c r="U60" s="21">
        <f>COUNT(R33:T53)-1</f>
        <v>36</v>
      </c>
      <c r="V60" s="8"/>
      <c r="W60" s="8"/>
      <c r="X60" s="3"/>
      <c r="AA60" t="s">
        <v>503</v>
      </c>
      <c r="AB60" s="8">
        <f>AB58+AB59</f>
        <v>383.00702702702705</v>
      </c>
      <c r="AC60" s="21">
        <f>COUNT(Z33:AB53)-1</f>
        <v>36</v>
      </c>
      <c r="AD60" s="8"/>
      <c r="AE60" s="8"/>
      <c r="AF60" s="3"/>
      <c r="AI60" t="s">
        <v>503</v>
      </c>
      <c r="AJ60" s="8">
        <f>AJ58+AJ59</f>
        <v>403.98270270270285</v>
      </c>
      <c r="AK60" s="21">
        <f>COUNT(AH33:AJ53)-1</f>
        <v>36</v>
      </c>
      <c r="AL60" s="8"/>
      <c r="AM60" s="8"/>
      <c r="AN60" s="3"/>
      <c r="AQ60" t="s">
        <v>503</v>
      </c>
      <c r="AR60" s="8">
        <f>AR58+AR59</f>
        <v>300.23675675675679</v>
      </c>
      <c r="AS60" s="21">
        <f>COUNT(AP33:AR53)-1</f>
        <v>36</v>
      </c>
      <c r="AT60" s="8"/>
      <c r="AU60" s="8"/>
      <c r="AV60" s="3"/>
      <c r="AY60" t="s">
        <v>503</v>
      </c>
      <c r="AZ60" s="8">
        <f>AZ58+AZ59</f>
        <v>392.86108108108112</v>
      </c>
      <c r="BA60" s="21">
        <f>COUNT(AX33:AZ53)-1</f>
        <v>36</v>
      </c>
      <c r="BB60" s="8"/>
      <c r="BC60" s="8"/>
      <c r="BD60" s="3"/>
    </row>
  </sheetData>
  <mergeCells count="14">
    <mergeCell ref="AX1:AZ1"/>
    <mergeCell ref="B1:D1"/>
    <mergeCell ref="J1:L1"/>
    <mergeCell ref="R1:T1"/>
    <mergeCell ref="Z1:AB1"/>
    <mergeCell ref="AH1:AJ1"/>
    <mergeCell ref="AP1:AR1"/>
    <mergeCell ref="AX56:BD56"/>
    <mergeCell ref="B56:H56"/>
    <mergeCell ref="J56:P56"/>
    <mergeCell ref="R56:X56"/>
    <mergeCell ref="Z56:AF56"/>
    <mergeCell ref="AH56:AN56"/>
    <mergeCell ref="AP56:AV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E1" sqref="E1:E1048576"/>
    </sheetView>
  </sheetViews>
  <sheetFormatPr defaultRowHeight="14.4" x14ac:dyDescent="0.3"/>
  <cols>
    <col min="1" max="1" width="16.77734375" bestFit="1" customWidth="1"/>
    <col min="2" max="3" width="8.88671875" customWidth="1"/>
    <col min="4" max="4" width="13.6640625" bestFit="1" customWidth="1"/>
    <col min="5" max="5" width="102" bestFit="1" customWidth="1"/>
  </cols>
  <sheetData>
    <row r="1" spans="1:5" x14ac:dyDescent="0.3">
      <c r="A1" t="s">
        <v>3</v>
      </c>
      <c r="B1" t="s">
        <v>512</v>
      </c>
      <c r="C1" t="s">
        <v>513</v>
      </c>
      <c r="D1" t="s">
        <v>508</v>
      </c>
      <c r="E1" t="s">
        <v>514</v>
      </c>
    </row>
    <row r="2" spans="1:5" x14ac:dyDescent="0.3">
      <c r="A2" t="s">
        <v>17</v>
      </c>
      <c r="B2" s="2">
        <v>2.0074393343244115</v>
      </c>
      <c r="C2" s="2">
        <v>0.12380571247430661</v>
      </c>
      <c r="D2" s="2">
        <v>2.775762369719093</v>
      </c>
      <c r="E2" t="s">
        <v>516</v>
      </c>
    </row>
    <row r="3" spans="1:5" x14ac:dyDescent="0.3">
      <c r="A3" t="s">
        <v>18</v>
      </c>
      <c r="B3" s="2">
        <v>7.0984719121170219</v>
      </c>
      <c r="C3" s="2">
        <v>4.1709278908053093E-4</v>
      </c>
      <c r="D3" s="2">
        <v>2.775762369719093</v>
      </c>
      <c r="E3" t="s">
        <v>515</v>
      </c>
    </row>
    <row r="4" spans="1:5" x14ac:dyDescent="0.3">
      <c r="A4" t="s">
        <v>19</v>
      </c>
      <c r="B4" s="2">
        <v>9.7476707348581488</v>
      </c>
      <c r="C4" s="2">
        <v>3.060959984346745E-5</v>
      </c>
      <c r="D4" s="2">
        <v>2.775762369719093</v>
      </c>
      <c r="E4" t="s">
        <v>515</v>
      </c>
    </row>
    <row r="5" spans="1:5" x14ac:dyDescent="0.3">
      <c r="A5" t="s">
        <v>20</v>
      </c>
      <c r="B5" s="2">
        <v>12.250588273484929</v>
      </c>
      <c r="C5" s="2">
        <v>3.1720241384647352E-6</v>
      </c>
      <c r="D5" s="2">
        <v>2.775762369719093</v>
      </c>
      <c r="E5" t="s">
        <v>515</v>
      </c>
    </row>
    <row r="6" spans="1:5" x14ac:dyDescent="0.3">
      <c r="A6" t="s">
        <v>21</v>
      </c>
      <c r="B6" s="2">
        <v>10.974148730057527</v>
      </c>
      <c r="C6" s="2">
        <v>9.8527619761812346E-6</v>
      </c>
      <c r="D6" s="2">
        <v>2.775762369719093</v>
      </c>
      <c r="E6" t="s">
        <v>515</v>
      </c>
    </row>
    <row r="7" spans="1:5" x14ac:dyDescent="0.3">
      <c r="A7" t="s">
        <v>22</v>
      </c>
      <c r="B7" s="2">
        <v>7.748366845764151</v>
      </c>
      <c r="C7" s="2">
        <v>2.1501514709298952E-4</v>
      </c>
      <c r="D7" s="2">
        <v>2.775762369719093</v>
      </c>
      <c r="E7" t="s">
        <v>515</v>
      </c>
    </row>
    <row r="8" spans="1:5" x14ac:dyDescent="0.3">
      <c r="A8" t="s">
        <v>23</v>
      </c>
      <c r="B8" s="2">
        <v>0.64728379404237724</v>
      </c>
      <c r="C8" s="2">
        <v>0.58806977084878664</v>
      </c>
      <c r="D8" s="2">
        <v>2.775762369719093</v>
      </c>
      <c r="E8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Indicators_of_Anxiety_or_Depres</vt:lpstr>
      <vt:lpstr>All_Years</vt:lpstr>
      <vt:lpstr>Years_After_2020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Flores</dc:creator>
  <cp:lastModifiedBy>Bobby Flores</cp:lastModifiedBy>
  <dcterms:created xsi:type="dcterms:W3CDTF">2023-07-08T19:12:26Z</dcterms:created>
  <dcterms:modified xsi:type="dcterms:W3CDTF">2023-07-09T18:46:37Z</dcterms:modified>
</cp:coreProperties>
</file>