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 Flores\Desktop\Biostatistics\Completed\"/>
    </mc:Choice>
  </mc:AlternateContent>
  <xr:revisionPtr revIDLastSave="0" documentId="13_ncr:1_{907BA93D-5876-4BA0-A06F-8E3F413A902B}" xr6:coauthVersionLast="47" xr6:coauthVersionMax="47" xr10:uidLastSave="{00000000-0000-0000-0000-000000000000}"/>
  <bookViews>
    <workbookView xWindow="-30828" yWindow="-108" windowWidth="30936" windowHeight="16776" activeTab="1" xr2:uid="{6F507F2A-FA5F-4A68-9CB5-506C6872162C}"/>
  </bookViews>
  <sheets>
    <sheet name="Sheet1" sheetId="1" r:id="rId1"/>
    <sheet name="Qui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3" i="2"/>
  <c r="H19" i="2"/>
  <c r="G19" i="2"/>
  <c r="H15" i="2"/>
  <c r="G15" i="2"/>
  <c r="I14" i="2"/>
  <c r="I13" i="2"/>
  <c r="I15" i="2" s="1"/>
  <c r="B15" i="2"/>
  <c r="C15" i="2"/>
  <c r="D15" i="2"/>
  <c r="D14" i="2"/>
  <c r="D13" i="2"/>
  <c r="C9" i="2"/>
  <c r="C7" i="2"/>
  <c r="C5" i="2"/>
  <c r="D24" i="1"/>
  <c r="D23" i="1"/>
  <c r="D22" i="1"/>
  <c r="D18" i="1"/>
  <c r="D19" i="1"/>
  <c r="D17" i="1"/>
  <c r="D14" i="1"/>
  <c r="D13" i="1"/>
  <c r="D10" i="1"/>
  <c r="D9" i="1"/>
  <c r="D8" i="1"/>
  <c r="D5" i="1"/>
  <c r="D4" i="1"/>
  <c r="D3" i="1"/>
</calcChain>
</file>

<file path=xl/sharedStrings.xml><?xml version="1.0" encoding="utf-8"?>
<sst xmlns="http://schemas.openxmlformats.org/spreadsheetml/2006/main" count="59" uniqueCount="41">
  <si>
    <t>Total cholesterol in children aged 10–15 years is assumed to follow a normal distribution with a mean of 191 mg/dL and a standard deviation of 22.4 mg/dL.</t>
  </si>
  <si>
    <t>A</t>
  </si>
  <si>
    <t>B</t>
  </si>
  <si>
    <t>C</t>
  </si>
  <si>
    <t>What proportion of children 10–15 years of age have total cholesterol between 180 and 190 mg/dL?</t>
  </si>
  <si>
    <t>What proportion of children 10–15 years of age would be classified as hyperlipidemic? (Assume that hyperlipidemia is defined as a total cholesterol level over 200 mg/dL.)</t>
  </si>
  <si>
    <t>What is the 90th percentile of total cholesterol?</t>
  </si>
  <si>
    <t>Among coffee drinkers, men drink a mean of 3.2 cups per day, with a standard deviation of 0.8 cups. Assume the number of coffee drinks per day follows a normal distribution.</t>
  </si>
  <si>
    <t>What proportion drink two cups per day or more?</t>
  </si>
  <si>
    <t>What proportion drink no more than four cups per day?</t>
  </si>
  <si>
    <t>If the top 5% of coffee drinkers are considered heavy coffee drinkers, what is the minimum number of cups per day consumed by a heavy coffee drinker? Hint: Find the 95th percentile.</t>
  </si>
  <si>
    <t>A study is conducted to assess the impact of caffeine consumption, smoking, alcohol consumption, and physical activity on cardiovascular disease. Suppose that 40% of participants consume caffeine and smoke. If eight participants are evaluated, what is the probability that:</t>
  </si>
  <si>
    <t>Exactly half of them consume caffeine and smoke?</t>
  </si>
  <si>
    <t>At most six consume caffeine and smoke?</t>
  </si>
  <si>
    <t>A recent study of cardiovascular risk factors reported that 30% of adults met criteria for hypertension. If 15 adults are assessed, what is the probability that:</t>
  </si>
  <si>
    <t>Exactly five meet the criteria for hypertension?</t>
  </si>
  <si>
    <t>None meet the criteria for hypertension?</t>
  </si>
  <si>
    <t>Less than or equal to seven meet the criteria for hypertension?</t>
  </si>
  <si>
    <t>Diastolic blood pressures are assumed to follow a normal distribution with a mean of 85 mm Hg and a standard deviation of 12 mm Hg.</t>
  </si>
  <si>
    <t>What proportion of people have diastolic blood pressure less than 90 mm Hg?</t>
  </si>
  <si>
    <t>What proportion have diastolic blood pressure between 80 and 90 mm Hg?</t>
  </si>
  <si>
    <t>If someone has a diastolic blood pressure of 100 mm Hg, what percentile is he/she in?</t>
  </si>
  <si>
    <t>Excel</t>
  </si>
  <si>
    <t>Type</t>
  </si>
  <si>
    <t>Normal</t>
  </si>
  <si>
    <t>Binomial</t>
  </si>
  <si>
    <t>Mean</t>
  </si>
  <si>
    <t>Stdev</t>
  </si>
  <si>
    <t>Normal Dist.</t>
  </si>
  <si>
    <t>Glucose levels exceeding 115</t>
  </si>
  <si>
    <t>Percentile of glucose level 140</t>
  </si>
  <si>
    <t>Glucose levels exceeding 115 in a sample of 12</t>
  </si>
  <si>
    <t>Side Effects</t>
  </si>
  <si>
    <t>Present</t>
  </si>
  <si>
    <t>Absent</t>
  </si>
  <si>
    <t>Positive</t>
  </si>
  <si>
    <t>Negative</t>
  </si>
  <si>
    <t>Compute sensitivity</t>
  </si>
  <si>
    <t>Compute specificity</t>
  </si>
  <si>
    <t>Probability (test- | side effect free)</t>
  </si>
  <si>
    <t>Probability (test+ | side effects)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</si>
</sst>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0" fontId="2" fillId="5" borderId="0" xfId="0" applyFont="1" applyFill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C50A-0A79-42AD-9438-8D0572A6DA98}">
  <dimension ref="A1:D24"/>
  <sheetViews>
    <sheetView workbookViewId="0">
      <selection activeCell="E4" sqref="E4"/>
    </sheetView>
  </sheetViews>
  <sheetFormatPr defaultRowHeight="14.4" x14ac:dyDescent="0.3"/>
  <cols>
    <col min="1" max="1" width="6.77734375" style="2" customWidth="1"/>
    <col min="2" max="2" width="100.5546875" style="1" customWidth="1"/>
    <col min="3" max="4" width="10.5546875" customWidth="1"/>
    <col min="6" max="6" width="12.33203125" bestFit="1" customWidth="1"/>
  </cols>
  <sheetData>
    <row r="1" spans="1:4" x14ac:dyDescent="0.3">
      <c r="C1" s="10" t="s">
        <v>23</v>
      </c>
      <c r="D1" s="10" t="s">
        <v>22</v>
      </c>
    </row>
    <row r="2" spans="1:4" ht="28.8" x14ac:dyDescent="0.3">
      <c r="A2" s="6">
        <v>1</v>
      </c>
      <c r="B2" s="7" t="s">
        <v>0</v>
      </c>
      <c r="C2" t="s">
        <v>24</v>
      </c>
    </row>
    <row r="3" spans="1:4" x14ac:dyDescent="0.3">
      <c r="A3" s="8" t="s">
        <v>1</v>
      </c>
      <c r="B3" s="7" t="s">
        <v>4</v>
      </c>
      <c r="D3" s="11">
        <f>_xlfn.NORM.DIST(190,191,22.4,TRUE)-_xlfn.NORM.DIST(180,191,22.4,TRUE)</f>
        <v>0.17050802651756081</v>
      </c>
    </row>
    <row r="4" spans="1:4" ht="28.8" x14ac:dyDescent="0.3">
      <c r="A4" s="8" t="s">
        <v>2</v>
      </c>
      <c r="B4" s="7" t="s">
        <v>5</v>
      </c>
      <c r="D4" s="11">
        <f>1-_xlfn.NORM.DIST(200,191,22.4,TRUE)</f>
        <v>0.34392086829870039</v>
      </c>
    </row>
    <row r="5" spans="1:4" x14ac:dyDescent="0.3">
      <c r="A5" s="8" t="s">
        <v>3</v>
      </c>
      <c r="B5" s="7" t="s">
        <v>6</v>
      </c>
      <c r="D5" s="11">
        <f>_xlfn.NORM.INV(0.9,191,22.4)</f>
        <v>219.70675506819904</v>
      </c>
    </row>
    <row r="6" spans="1:4" x14ac:dyDescent="0.3">
      <c r="D6" s="11"/>
    </row>
    <row r="7" spans="1:4" ht="28.8" x14ac:dyDescent="0.3">
      <c r="A7" s="9">
        <v>2</v>
      </c>
      <c r="B7" s="7" t="s">
        <v>7</v>
      </c>
      <c r="C7" t="s">
        <v>24</v>
      </c>
      <c r="D7" s="11"/>
    </row>
    <row r="8" spans="1:4" x14ac:dyDescent="0.3">
      <c r="A8" s="8" t="s">
        <v>1</v>
      </c>
      <c r="B8" s="7" t="s">
        <v>8</v>
      </c>
      <c r="D8" s="11">
        <f>1-_xlfn.NORM.DIST(2,3.2,0.8,TRUE)</f>
        <v>0.93319279873114191</v>
      </c>
    </row>
    <row r="9" spans="1:4" x14ac:dyDescent="0.3">
      <c r="A9" s="8" t="s">
        <v>2</v>
      </c>
      <c r="B9" s="7" t="s">
        <v>9</v>
      </c>
      <c r="D9" s="11">
        <f>_xlfn.NORM.DIST(4,3.2,0.8,TRUE)</f>
        <v>0.84134474606854281</v>
      </c>
    </row>
    <row r="10" spans="1:4" ht="28.8" x14ac:dyDescent="0.3">
      <c r="A10" s="8" t="s">
        <v>3</v>
      </c>
      <c r="B10" s="7" t="s">
        <v>10</v>
      </c>
      <c r="D10" s="11">
        <f>_xlfn.NORM.INV(0.95,3.2,0.8)</f>
        <v>4.5158829015611772</v>
      </c>
    </row>
    <row r="11" spans="1:4" x14ac:dyDescent="0.3">
      <c r="D11" s="11"/>
    </row>
    <row r="12" spans="1:4" ht="43.2" x14ac:dyDescent="0.3">
      <c r="A12" s="9">
        <v>3</v>
      </c>
      <c r="B12" s="7" t="s">
        <v>11</v>
      </c>
      <c r="C12" t="s">
        <v>25</v>
      </c>
      <c r="D12" s="11"/>
    </row>
    <row r="13" spans="1:4" x14ac:dyDescent="0.3">
      <c r="A13" s="8" t="s">
        <v>1</v>
      </c>
      <c r="B13" s="7" t="s">
        <v>12</v>
      </c>
      <c r="D13" s="11">
        <f>_xlfn.BINOM.DIST(4,8,0.4,FALSE)</f>
        <v>0.23224320000000001</v>
      </c>
    </row>
    <row r="14" spans="1:4" x14ac:dyDescent="0.3">
      <c r="A14" s="8" t="s">
        <v>2</v>
      </c>
      <c r="B14" s="7" t="s">
        <v>13</v>
      </c>
      <c r="D14" s="11">
        <f>_xlfn.BINOM.DIST(6,8,0.4,TRUE)</f>
        <v>0.99148031999999997</v>
      </c>
    </row>
    <row r="15" spans="1:4" x14ac:dyDescent="0.3">
      <c r="D15" s="11"/>
    </row>
    <row r="16" spans="1:4" ht="28.8" x14ac:dyDescent="0.3">
      <c r="A16" s="9">
        <v>4</v>
      </c>
      <c r="B16" s="7" t="s">
        <v>14</v>
      </c>
      <c r="C16" t="s">
        <v>25</v>
      </c>
      <c r="D16" s="11"/>
    </row>
    <row r="17" spans="1:4" x14ac:dyDescent="0.3">
      <c r="A17" s="8" t="s">
        <v>1</v>
      </c>
      <c r="B17" s="7" t="s">
        <v>15</v>
      </c>
      <c r="D17" s="11">
        <f>_xlfn.BINOM.DIST(5,15,0.3,FALSE)</f>
        <v>0.20613038097752098</v>
      </c>
    </row>
    <row r="18" spans="1:4" x14ac:dyDescent="0.3">
      <c r="A18" s="8" t="s">
        <v>2</v>
      </c>
      <c r="B18" s="7" t="s">
        <v>16</v>
      </c>
      <c r="D18" s="11">
        <f>_xlfn.BINOM.DIST(0,15,0.3,FALSE)</f>
        <v>4.7475615099429993E-3</v>
      </c>
    </row>
    <row r="19" spans="1:4" x14ac:dyDescent="0.3">
      <c r="A19" s="8" t="s">
        <v>3</v>
      </c>
      <c r="B19" s="7" t="s">
        <v>17</v>
      </c>
      <c r="D19" s="11">
        <f>_xlfn.BINOM.DIST(7,15,0.3,TRUE)</f>
        <v>0.94998745994622402</v>
      </c>
    </row>
    <row r="20" spans="1:4" x14ac:dyDescent="0.3">
      <c r="D20" s="11"/>
    </row>
    <row r="21" spans="1:4" ht="28.8" x14ac:dyDescent="0.3">
      <c r="A21" s="9">
        <v>5</v>
      </c>
      <c r="B21" s="7" t="s">
        <v>18</v>
      </c>
      <c r="C21" t="s">
        <v>24</v>
      </c>
      <c r="D21" s="11"/>
    </row>
    <row r="22" spans="1:4" x14ac:dyDescent="0.3">
      <c r="A22" s="8" t="s">
        <v>1</v>
      </c>
      <c r="B22" s="7" t="s">
        <v>19</v>
      </c>
      <c r="D22" s="11">
        <f>_xlfn.NORM.DIST(90,85,12,TRUE)</f>
        <v>0.66153888048931031</v>
      </c>
    </row>
    <row r="23" spans="1:4" x14ac:dyDescent="0.3">
      <c r="A23" s="8" t="s">
        <v>2</v>
      </c>
      <c r="B23" s="7" t="s">
        <v>20</v>
      </c>
      <c r="D23" s="11">
        <f>_xlfn.NORM.DIST(90,85,12,TRUE)-_xlfn.NORM.DIST(80,85,12,TRUE)</f>
        <v>0.32307776097862068</v>
      </c>
    </row>
    <row r="24" spans="1:4" x14ac:dyDescent="0.3">
      <c r="A24" s="8" t="s">
        <v>3</v>
      </c>
      <c r="B24" s="7" t="s">
        <v>21</v>
      </c>
      <c r="D24" s="3">
        <f>_xlfn.NORM.DIST(100,85,12,TRUE)</f>
        <v>0.89435022633314476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2A2E-FCCD-450C-8BB1-6610EA4DC2DC}">
  <dimension ref="A1:I23"/>
  <sheetViews>
    <sheetView tabSelected="1" workbookViewId="0">
      <selection activeCell="B20" sqref="B20"/>
    </sheetView>
  </sheetViews>
  <sheetFormatPr defaultRowHeight="14.4" x14ac:dyDescent="0.3"/>
  <cols>
    <col min="2" max="2" width="38.88671875" customWidth="1"/>
  </cols>
  <sheetData>
    <row r="1" spans="1:9" x14ac:dyDescent="0.3">
      <c r="B1" t="s">
        <v>26</v>
      </c>
      <c r="C1">
        <v>120</v>
      </c>
    </row>
    <row r="2" spans="1:9" x14ac:dyDescent="0.3">
      <c r="B2" t="s">
        <v>27</v>
      </c>
      <c r="C2">
        <v>16</v>
      </c>
    </row>
    <row r="3" spans="1:9" x14ac:dyDescent="0.3">
      <c r="B3" t="s">
        <v>28</v>
      </c>
    </row>
    <row r="4" spans="1:9" x14ac:dyDescent="0.3">
      <c r="A4">
        <v>1</v>
      </c>
      <c r="B4" t="s">
        <v>29</v>
      </c>
    </row>
    <row r="5" spans="1:9" x14ac:dyDescent="0.3">
      <c r="B5" s="5">
        <v>0.62270000000000003</v>
      </c>
      <c r="C5">
        <f>1-_xlfn.NORM.DIST(115,120,16,TRUE)</f>
        <v>0.62266971847015706</v>
      </c>
    </row>
    <row r="6" spans="1:9" x14ac:dyDescent="0.3">
      <c r="A6">
        <v>2</v>
      </c>
      <c r="B6" t="s">
        <v>30</v>
      </c>
    </row>
    <row r="7" spans="1:9" x14ac:dyDescent="0.3">
      <c r="B7" s="4">
        <v>89</v>
      </c>
      <c r="C7">
        <f>_xlfn.NORM.DIST(140,120,16,TRUE)</f>
        <v>0.89435022633314476</v>
      </c>
    </row>
    <row r="8" spans="1:9" x14ac:dyDescent="0.3">
      <c r="A8">
        <v>3</v>
      </c>
      <c r="B8" t="s">
        <v>31</v>
      </c>
    </row>
    <row r="9" spans="1:9" x14ac:dyDescent="0.3">
      <c r="B9" s="5">
        <v>0.86050000000000004</v>
      </c>
      <c r="C9">
        <f>1-_xlfn.NORM.DIST(115,120,16/(12^0.5),TRUE)</f>
        <v>0.86049184339431806</v>
      </c>
    </row>
    <row r="11" spans="1:9" x14ac:dyDescent="0.3">
      <c r="B11" t="s">
        <v>32</v>
      </c>
    </row>
    <row r="12" spans="1:9" x14ac:dyDescent="0.3">
      <c r="B12" t="s">
        <v>33</v>
      </c>
      <c r="C12" t="s">
        <v>34</v>
      </c>
      <c r="G12" t="s">
        <v>33</v>
      </c>
      <c r="H12" t="s">
        <v>34</v>
      </c>
    </row>
    <row r="13" spans="1:9" x14ac:dyDescent="0.3">
      <c r="A13" t="s">
        <v>35</v>
      </c>
      <c r="B13">
        <v>12</v>
      </c>
      <c r="C13">
        <v>6</v>
      </c>
      <c r="D13">
        <f>B13+C13</f>
        <v>18</v>
      </c>
      <c r="F13" t="s">
        <v>35</v>
      </c>
      <c r="G13">
        <v>170</v>
      </c>
      <c r="H13">
        <v>30</v>
      </c>
      <c r="I13">
        <f>G13+H13</f>
        <v>200</v>
      </c>
    </row>
    <row r="14" spans="1:9" x14ac:dyDescent="0.3">
      <c r="A14" t="s">
        <v>36</v>
      </c>
      <c r="B14">
        <v>85</v>
      </c>
      <c r="C14">
        <v>204</v>
      </c>
      <c r="D14">
        <f>B14+C14</f>
        <v>289</v>
      </c>
      <c r="F14" t="s">
        <v>36</v>
      </c>
      <c r="G14">
        <v>25</v>
      </c>
      <c r="H14">
        <v>410</v>
      </c>
      <c r="I14">
        <f>G14+H14</f>
        <v>435</v>
      </c>
    </row>
    <row r="15" spans="1:9" x14ac:dyDescent="0.3">
      <c r="B15">
        <f>B13+B14</f>
        <v>97</v>
      </c>
      <c r="C15">
        <f>C13+C14</f>
        <v>210</v>
      </c>
      <c r="D15">
        <f>D13+D14</f>
        <v>307</v>
      </c>
      <c r="G15">
        <f>G13+G14</f>
        <v>195</v>
      </c>
      <c r="H15">
        <f>H13+H14</f>
        <v>440</v>
      </c>
      <c r="I15">
        <f>I13+I14</f>
        <v>635</v>
      </c>
    </row>
    <row r="17" spans="1:8" x14ac:dyDescent="0.3">
      <c r="A17">
        <v>4</v>
      </c>
      <c r="B17" t="s">
        <v>37</v>
      </c>
    </row>
    <row r="18" spans="1:8" x14ac:dyDescent="0.3">
      <c r="B18" t="s">
        <v>40</v>
      </c>
    </row>
    <row r="19" spans="1:8" x14ac:dyDescent="0.3">
      <c r="B19" s="4">
        <f>B13/B15</f>
        <v>0.12371134020618557</v>
      </c>
      <c r="G19">
        <f>G13/G15</f>
        <v>0.87179487179487181</v>
      </c>
      <c r="H19">
        <f>G13/I13</f>
        <v>0.85</v>
      </c>
    </row>
    <row r="21" spans="1:8" x14ac:dyDescent="0.3">
      <c r="A21">
        <v>5</v>
      </c>
      <c r="B21" t="s">
        <v>38</v>
      </c>
    </row>
    <row r="22" spans="1:8" x14ac:dyDescent="0.3">
      <c r="B22" t="s">
        <v>39</v>
      </c>
    </row>
    <row r="23" spans="1:8" x14ac:dyDescent="0.3">
      <c r="B23" s="4">
        <f>C14/C15</f>
        <v>0.97142857142857142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Flores</dc:creator>
  <cp:lastModifiedBy>Bobby Flores</cp:lastModifiedBy>
  <dcterms:created xsi:type="dcterms:W3CDTF">2023-06-19T17:12:26Z</dcterms:created>
  <dcterms:modified xsi:type="dcterms:W3CDTF">2023-07-09T17:12:40Z</dcterms:modified>
</cp:coreProperties>
</file>