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ushuwong/Documents/Data Analysis Bootcamp/Module-Challenge/Module 1 Challenge Files/excel-challenge/"/>
    </mc:Choice>
  </mc:AlternateContent>
  <xr:revisionPtr revIDLastSave="0" documentId="13_ncr:1_{246462E5-7683-054C-915E-B9D468E86821}" xr6:coauthVersionLast="47" xr6:coauthVersionMax="47" xr10:uidLastSave="{00000000-0000-0000-0000-000000000000}"/>
  <bookViews>
    <workbookView xWindow="0" yWindow="740" windowWidth="30240" windowHeight="18900" activeTab="3" xr2:uid="{00000000-000D-0000-FFFF-FFFF00000000}"/>
  </bookViews>
  <sheets>
    <sheet name="Crowdfunding" sheetId="1" r:id="rId1"/>
    <sheet name="Sheet1" sheetId="2" r:id="rId2"/>
    <sheet name="Sheet2" sheetId="4" r:id="rId3"/>
    <sheet name="Sheet3" sheetId="8" r:id="rId4"/>
    <sheet name="Sheet4" sheetId="9" r:id="rId5"/>
    <sheet name="Sheet5" sheetId="10" r:id="rId6"/>
  </sheets>
  <definedNames>
    <definedName name="_xlnm._FilterDatabase" localSheetId="0" hidden="1">Crowdfunding!$A$1:$T$1001</definedName>
    <definedName name="_xlnm._FilterDatabase" localSheetId="5" hidden="1">Sheet5!$A$1:$B$1001</definedName>
  </definedNames>
  <calcPr calcId="191029"/>
  <pivotCaches>
    <pivotCache cacheId="5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2" i="10" l="1"/>
  <c r="E371" i="10"/>
  <c r="B573" i="10"/>
  <c r="B572" i="10"/>
  <c r="B568" i="10"/>
  <c r="E367" i="10"/>
  <c r="E370" i="10"/>
  <c r="E369" i="10"/>
  <c r="E368" i="10"/>
  <c r="B571" i="10"/>
  <c r="B570" i="10"/>
  <c r="B569" i="10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12" i="9"/>
  <c r="B11" i="9"/>
  <c r="E11" i="9" s="1"/>
  <c r="B10" i="9"/>
  <c r="B9" i="9"/>
  <c r="B8" i="9"/>
  <c r="B7" i="9"/>
  <c r="B6" i="9"/>
  <c r="B5" i="9"/>
  <c r="B4" i="9"/>
  <c r="B3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11" i="9" l="1"/>
  <c r="H11" i="9"/>
  <c r="E10" i="9"/>
  <c r="H10" i="9" s="1"/>
  <c r="F11" i="9"/>
  <c r="E9" i="9"/>
  <c r="F9" i="9" s="1"/>
  <c r="E8" i="9"/>
  <c r="G8" i="9" s="1"/>
  <c r="E7" i="9"/>
  <c r="H7" i="9" s="1"/>
  <c r="E6" i="9"/>
  <c r="F6" i="9" s="1"/>
  <c r="E5" i="9"/>
  <c r="F5" i="9" s="1"/>
  <c r="E4" i="9"/>
  <c r="G4" i="9" s="1"/>
  <c r="E2" i="9"/>
  <c r="H2" i="9" s="1"/>
  <c r="E3" i="9"/>
  <c r="H3" i="9" s="1"/>
  <c r="E13" i="9"/>
  <c r="H13" i="9" s="1"/>
  <c r="E12" i="9"/>
  <c r="G12" i="9" s="1"/>
  <c r="F13" i="9" l="1"/>
  <c r="F12" i="9"/>
  <c r="H6" i="9"/>
  <c r="G6" i="9"/>
  <c r="G3" i="9"/>
  <c r="F3" i="9"/>
  <c r="F7" i="9"/>
  <c r="H9" i="9"/>
  <c r="G10" i="9"/>
  <c r="F10" i="9"/>
  <c r="H12" i="9"/>
  <c r="F8" i="9"/>
  <c r="G13" i="9"/>
  <c r="F4" i="9"/>
  <c r="G9" i="9"/>
  <c r="H5" i="9"/>
  <c r="G2" i="9"/>
  <c r="G7" i="9"/>
  <c r="H8" i="9"/>
  <c r="H4" i="9"/>
  <c r="G5" i="9"/>
  <c r="F2" i="9"/>
</calcChain>
</file>

<file path=xl/sharedStrings.xml><?xml version="1.0" encoding="utf-8"?>
<sst xmlns="http://schemas.openxmlformats.org/spreadsheetml/2006/main" count="7069" uniqueCount="2114">
  <si>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</si>
  <si>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</si>
  <si>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</si>
  <si>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</si>
  <si>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</si>
  <si>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</si>
  <si>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</si>
  <si>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</si>
  <si>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</si>
  <si>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</si>
  <si>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</si>
  <si>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</si>
  <si>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</si>
  <si>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</si>
  <si>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</si>
  <si>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</si>
  <si>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</si>
  <si>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</si>
  <si>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</si>
  <si>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</si>
  <si>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</si>
  <si>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</si>
  <si>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</si>
  <si>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</si>
  <si>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</si>
  <si>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</si>
  <si>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</si>
  <si>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</si>
  <si>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</si>
  <si>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</si>
  <si>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</si>
  <si>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</si>
  <si>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</si>
  <si>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</si>
  <si>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</si>
  <si>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</si>
  <si>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</si>
  <si>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</si>
  <si>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</si>
  <si>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</si>
  <si>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</si>
  <si>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</si>
  <si>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</si>
  <si>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</si>
  <si>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</si>
  <si>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</si>
  <si>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</si>
  <si>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</si>
  <si>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</si>
  <si>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</si>
  <si>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</si>
  <si>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</si>
  <si>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</si>
  <si>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</si>
  <si>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</si>
  <si>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</si>
  <si>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</si>
  <si>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</si>
  <si>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</si>
  <si>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</si>
  <si>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</si>
  <si>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</si>
  <si>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</si>
  <si>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</si>
  <si>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</si>
  <si>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</si>
  <si>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</si>
  <si>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</si>
  <si>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</si>
  <si>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</si>
  <si>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</si>
  <si>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</si>
  <si>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</si>
  <si>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</si>
  <si>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</si>
  <si>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</si>
  <si>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</si>
  <si>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</si>
  <si>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</si>
  <si>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</si>
  <si>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</si>
  <si>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</si>
  <si>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</si>
  <si>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</si>
  <si>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</si>
  <si>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</si>
  <si>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</si>
  <si>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</si>
  <si>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</si>
  <si>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</si>
  <si>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</si>
  <si>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</si>
  <si>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</si>
  <si>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</si>
  <si>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</si>
  <si>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</si>
  <si>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</si>
  <si>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</si>
  <si>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</si>
  <si>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</si>
  <si>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</si>
  <si>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</si>
  <si>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</si>
  <si>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</si>
  <si>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</si>
  <si>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</si>
  <si>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</si>
  <si>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</si>
  <si>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</si>
  <si>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</si>
  <si>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</si>
  <si>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</si>
  <si>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</si>
  <si>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</si>
  <si>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</si>
  <si>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</si>
  <si>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</si>
  <si>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</si>
  <si>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</si>
  <si>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</si>
  <si>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</si>
  <si>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</si>
  <si>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</si>
  <si>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</si>
  <si>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</si>
  <si>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</si>
  <si>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</si>
  <si>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</si>
  <si>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</si>
  <si>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</si>
  <si>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</si>
  <si>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</si>
  <si>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</si>
  <si>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</si>
  <si>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</si>
  <si>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</si>
  <si>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</si>
  <si>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</si>
  <si>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</si>
  <si>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</si>
  <si>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</si>
  <si>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</si>
  <si>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</si>
  <si>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</si>
  <si>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</si>
  <si>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</si>
  <si>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</si>
  <si>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</si>
  <si>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</si>
  <si>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</si>
  <si>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</si>
  <si>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</si>
  <si>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</si>
  <si>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</si>
  <si>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</si>
  <si>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</si>
  <si>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</si>
  <si>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</si>
  <si>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</si>
  <si>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</si>
  <si>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</si>
  <si>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</si>
  <si>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</si>
  <si>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</si>
  <si>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</si>
  <si>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</si>
  <si>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</si>
  <si>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</si>
  <si>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</si>
  <si>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</si>
  <si>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</si>
  <si>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</si>
  <si>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</si>
  <si>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</si>
  <si>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</si>
  <si>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</si>
  <si>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</si>
  <si>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</si>
  <si>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</si>
  <si>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</si>
  <si>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</si>
  <si>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</si>
  <si>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</si>
  <si>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</si>
  <si>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</si>
  <si>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</si>
  <si>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</si>
  <si>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</si>
  <si>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</si>
  <si>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</si>
  <si>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</si>
  <si>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</si>
  <si>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</si>
  <si>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</si>
  <si>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</si>
  <si>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</si>
  <si>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</si>
  <si>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</si>
  <si>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</si>
  <si>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</si>
  <si>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</si>
  <si>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</si>
  <si>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</si>
  <si>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</si>
  <si>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</si>
  <si>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</si>
  <si>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</si>
  <si>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</si>
  <si>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</si>
  <si>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</si>
  <si>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</si>
  <si>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</si>
  <si>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</si>
  <si>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</si>
  <si>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</si>
  <si>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</si>
  <si>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</si>
  <si>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</si>
  <si>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</si>
  <si>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</si>
  <si>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</si>
  <si>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</si>
  <si>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</si>
  <si>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</si>
  <si>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</si>
  <si>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</si>
  <si>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</si>
  <si>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</si>
  <si>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</si>
  <si>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</si>
  <si>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</si>
  <si>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</si>
  <si>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</si>
  <si>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</si>
  <si>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</si>
  <si>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</si>
  <si>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</si>
  <si>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</si>
  <si>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</si>
  <si>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</si>
  <si>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</si>
  <si>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</si>
  <si>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</si>
  <si>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</si>
  <si>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</si>
  <si>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</si>
  <si>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</si>
  <si>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</si>
  <si>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</si>
  <si>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</si>
  <si>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</si>
  <si>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</si>
  <si>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</si>
  <si>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</si>
  <si>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</si>
  <si>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</si>
  <si>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</si>
  <si>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</si>
  <si>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</si>
  <si>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</si>
  <si>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</si>
  <si>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</si>
  <si>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</si>
  <si>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</si>
  <si>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</si>
  <si>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</si>
  <si>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</si>
  <si>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</si>
  <si>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</si>
  <si>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</si>
  <si>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</si>
  <si>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</si>
  <si>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</si>
  <si>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</si>
  <si>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</si>
  <si>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</si>
  <si>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</si>
  <si>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</si>
  <si>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</si>
  <si>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</si>
  <si>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</si>
  <si>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</si>
  <si>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</si>
  <si>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</si>
  <si>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</si>
  <si>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</si>
  <si>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</si>
  <si>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</si>
  <si>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</si>
  <si>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</si>
  <si>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</si>
  <si>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</si>
  <si>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</si>
  <si>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</si>
  <si>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</si>
  <si>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</si>
  <si>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</si>
  <si>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</si>
  <si>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</si>
  <si>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</si>
  <si>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</si>
  <si>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</si>
  <si>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</si>
  <si>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</si>
  <si>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</si>
  <si>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</si>
  <si>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</si>
  <si>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</si>
  <si>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</si>
  <si>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</si>
  <si>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</si>
  <si>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</si>
  <si>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</si>
  <si>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</si>
  <si>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</si>
  <si>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</si>
  <si>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</si>
  <si>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</si>
  <si>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</si>
  <si>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</si>
  <si>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</si>
  <si>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</si>
  <si>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</si>
  <si>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</si>
  <si>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</si>
  <si>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</si>
  <si>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</si>
  <si>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</si>
  <si>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</si>
  <si>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</si>
  <si>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</si>
  <si>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</si>
  <si>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</si>
  <si>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</si>
  <si>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</si>
  <si>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</si>
  <si>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</si>
  <si>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</si>
  <si>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</si>
  <si>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</si>
  <si>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</si>
  <si>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</si>
  <si>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</si>
  <si>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</si>
  <si>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</si>
  <si>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</si>
  <si>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</si>
  <si>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</si>
  <si>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</si>
  <si>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</si>
  <si>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</si>
  <si>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</si>
  <si>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</si>
  <si>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</si>
  <si>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</si>
  <si>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</si>
  <si>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</si>
  <si>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</si>
  <si>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</si>
  <si>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</si>
  <si>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</si>
  <si>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</si>
  <si>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</si>
  <si>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</si>
  <si>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</si>
  <si>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</si>
  <si>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</si>
  <si>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</si>
  <si>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</si>
  <si>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</si>
  <si>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</si>
  <si>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</si>
  <si>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</si>
  <si>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</si>
  <si>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</si>
  <si>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</si>
  <si>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</si>
  <si>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</si>
  <si>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</si>
  <si>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</si>
  <si>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</si>
  <si>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</si>
  <si>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</si>
  <si>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</si>
  <si>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</si>
  <si>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</si>
  <si>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</si>
  <si>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</si>
  <si>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</si>
  <si>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</si>
  <si>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</si>
  <si>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</si>
  <si>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</si>
  <si>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</si>
  <si>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</si>
  <si>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</si>
  <si>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</si>
  <si>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</si>
  <si>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</si>
  <si>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</si>
  <si>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</si>
  <si>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</si>
  <si>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</si>
  <si>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</si>
  <si>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</si>
  <si>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</si>
  <si>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</si>
  <si>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</si>
  <si>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</si>
  <si>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</si>
  <si>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</si>
  <si>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</si>
  <si>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</si>
  <si>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</si>
  <si>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</si>
  <si>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</si>
  <si>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</si>
  <si>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</si>
  <si>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</si>
  <si>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</si>
  <si>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</si>
  <si>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</si>
  <si>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</si>
  <si>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</si>
  <si>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</si>
  <si>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</si>
  <si>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</si>
  <si>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</si>
  <si>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</si>
  <si>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</si>
  <si>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</si>
  <si>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</si>
  <si>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</si>
  <si>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</si>
  <si>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</si>
  <si>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</si>
  <si>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</si>
  <si>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</si>
  <si>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</si>
  <si>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</si>
  <si>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</si>
  <si>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</si>
  <si>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</si>
  <si>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</si>
  <si>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</si>
  <si>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</si>
  <si>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</si>
  <si>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</si>
  <si>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</si>
  <si>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</si>
  <si>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</si>
  <si>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</si>
  <si>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</si>
  <si>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</si>
  <si>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</si>
  <si>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</si>
  <si>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</si>
  <si>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</si>
  <si>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</si>
  <si>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</si>
  <si>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</si>
  <si>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</si>
  <si>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</si>
  <si>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</si>
  <si>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</si>
  <si>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</si>
  <si>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</si>
  <si>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</si>
  <si>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</si>
  <si>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</si>
  <si>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</si>
  <si>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</si>
  <si>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</si>
  <si>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</si>
  <si>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</si>
  <si>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</si>
  <si>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</si>
  <si>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</si>
  <si>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</si>
  <si>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</si>
  <si>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</si>
  <si>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</si>
  <si>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</si>
  <si>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</si>
  <si>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</si>
  <si>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</si>
  <si>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</si>
  <si>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</si>
  <si>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</si>
  <si>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</si>
  <si>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</si>
  <si>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</si>
  <si>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</si>
  <si>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</si>
  <si>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</si>
  <si>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</si>
  <si>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</si>
  <si>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</si>
  <si>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</si>
  <si>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</si>
  <si>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</si>
  <si>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</si>
  <si>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</si>
  <si>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</si>
  <si>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</si>
  <si>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</si>
  <si>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</si>
  <si>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</si>
  <si>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</si>
  <si>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</si>
  <si>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</si>
  <si>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</si>
  <si>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</si>
  <si>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</si>
  <si>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</si>
  <si>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</si>
  <si>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</si>
  <si>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</si>
  <si>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</si>
  <si>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</si>
  <si>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</si>
  <si>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</si>
  <si>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</si>
  <si>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</si>
  <si>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</si>
  <si>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</si>
  <si>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</si>
  <si>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</si>
  <si>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</si>
  <si>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</si>
  <si>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</si>
  <si>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</si>
  <si>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</si>
  <si>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</si>
  <si>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</si>
  <si>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</si>
  <si>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</si>
  <si>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</si>
  <si>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</si>
  <si>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</si>
  <si>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</si>
  <si>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</si>
  <si>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</si>
  <si>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</si>
  <si>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</si>
  <si>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</si>
  <si>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</si>
  <si>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</si>
  <si>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</si>
  <si>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</si>
  <si>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</si>
  <si>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</si>
  <si>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</si>
  <si>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</si>
  <si>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</si>
  <si>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</si>
  <si>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</si>
  <si>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</si>
  <si>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</si>
  <si>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</si>
  <si>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</si>
  <si>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</si>
  <si>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</si>
  <si>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</si>
  <si>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</si>
  <si>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</si>
  <si>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</si>
  <si>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</si>
  <si>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</si>
  <si>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</si>
  <si>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</si>
  <si>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</si>
  <si>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</si>
  <si>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</si>
  <si>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</si>
  <si>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</si>
  <si>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</si>
  <si>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</si>
  <si>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</si>
  <si>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</si>
  <si>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</si>
  <si>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</si>
  <si>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</si>
  <si>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</si>
  <si>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</si>
  <si>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</si>
  <si>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</si>
  <si>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</si>
  <si>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</si>
  <si>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</si>
  <si>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</si>
  <si>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</si>
  <si>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</si>
  <si>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</si>
  <si>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</si>
  <si>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</si>
  <si>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</si>
  <si>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</si>
  <si>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</si>
  <si>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</si>
  <si>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</si>
  <si>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</si>
  <si>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</si>
  <si>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</si>
  <si>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</si>
  <si>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</si>
  <si>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</si>
  <si>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</si>
  <si>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</si>
  <si>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</si>
  <si>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</si>
  <si>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</si>
  <si>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</si>
  <si>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</si>
  <si>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</si>
  <si>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</si>
  <si>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</si>
  <si>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</si>
  <si>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</si>
  <si>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</si>
  <si>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</si>
  <si>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</si>
  <si>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</si>
  <si>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</si>
  <si>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</si>
  <si>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</si>
  <si>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</si>
  <si>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</si>
  <si>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</si>
  <si>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</si>
  <si>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</si>
  <si>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</si>
  <si>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</si>
  <si>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</si>
  <si>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</si>
  <si>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</si>
  <si>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</si>
  <si>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</si>
  <si>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</si>
  <si>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</si>
  <si>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</si>
  <si>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</si>
  <si>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</si>
  <si>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</si>
  <si>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</si>
  <si>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</si>
  <si>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</si>
  <si>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</si>
  <si>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</si>
  <si>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</si>
  <si>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</si>
  <si>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</si>
  <si>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</si>
  <si>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</si>
  <si>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</si>
  <si>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</si>
  <si>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</si>
  <si>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</si>
  <si>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</si>
  <si>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</si>
  <si>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</si>
  <si>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</si>
  <si>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</si>
  <si>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</si>
  <si>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</si>
  <si>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</si>
  <si>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</si>
  <si>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</si>
  <si>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</si>
  <si>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</si>
  <si>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</si>
  <si>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</si>
  <si>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</si>
  <si>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</si>
  <si>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</si>
  <si>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</si>
  <si>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</si>
  <si>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</si>
  <si>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</si>
  <si>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</si>
  <si>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</si>
  <si>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</si>
  <si>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</si>
  <si>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</si>
  <si>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</si>
  <si>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</si>
  <si>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</si>
  <si>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</si>
  <si>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</si>
  <si>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</si>
  <si>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</si>
  <si>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</si>
  <si>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</si>
  <si>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</si>
  <si>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</si>
  <si>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</si>
  <si>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</si>
  <si>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</si>
  <si>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</si>
  <si>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</si>
  <si>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</si>
  <si>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</si>
  <si>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</si>
  <si>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</si>
  <si>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</si>
  <si>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</si>
  <si>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</si>
  <si>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</si>
  <si>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</si>
  <si>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</si>
  <si>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</si>
  <si>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</si>
  <si>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</si>
  <si>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</si>
  <si>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</si>
  <si>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</si>
  <si>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</si>
  <si>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</si>
  <si>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</si>
  <si>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</si>
  <si>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</si>
  <si>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</si>
  <si>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</si>
  <si>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</si>
  <si>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</si>
  <si>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</si>
  <si>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</si>
  <si>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</si>
  <si>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</si>
  <si>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</si>
  <si>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</si>
  <si>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</si>
  <si>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</si>
  <si>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</si>
  <si>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</si>
  <si>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</si>
  <si>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</si>
  <si>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</si>
  <si>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</si>
  <si>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</si>
  <si>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</si>
  <si>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</si>
  <si>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</si>
  <si>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</si>
  <si>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</si>
  <si>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</si>
  <si>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</si>
  <si>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</si>
  <si>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</si>
  <si>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</si>
  <si>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</si>
  <si>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</si>
  <si>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</si>
  <si>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</si>
  <si>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</si>
  <si>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</si>
  <si>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</si>
  <si>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</si>
  <si>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</si>
  <si>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</si>
  <si>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</si>
  <si>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</si>
  <si>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</si>
  <si>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</si>
  <si>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</si>
  <si>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</si>
  <si>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</si>
  <si>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</si>
  <si>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</si>
  <si>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</si>
  <si>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</si>
  <si>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</si>
  <si>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</si>
  <si>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</si>
  <si>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</si>
  <si>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</si>
  <si>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</si>
  <si>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</si>
  <si>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</si>
  <si>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</si>
  <si>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</si>
  <si>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</si>
  <si>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</si>
  <si>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</si>
  <si>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</si>
  <si>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</si>
  <si>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</si>
  <si>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</si>
  <si>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</si>
  <si>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</si>
  <si>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</si>
  <si>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</si>
  <si>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</si>
  <si>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</si>
  <si>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</si>
  <si>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</si>
  <si>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</si>
  <si>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</si>
  <si>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</si>
  <si>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</si>
  <si>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</si>
  <si>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</si>
  <si>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</si>
  <si>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</si>
  <si>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</si>
  <si>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</si>
  <si>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</si>
  <si>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</si>
  <si>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</si>
  <si>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</si>
  <si>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</si>
  <si>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</si>
  <si>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</si>
  <si>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</si>
  <si>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</si>
  <si>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</si>
  <si>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</si>
  <si>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</si>
  <si>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</si>
  <si>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</si>
  <si>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</si>
  <si>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</si>
  <si>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</si>
  <si>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</si>
  <si>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</si>
  <si>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</si>
  <si>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</si>
  <si>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</si>
  <si>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</si>
  <si>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</si>
  <si>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</si>
  <si>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</si>
  <si>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</si>
  <si>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</si>
  <si>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</si>
  <si>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</si>
  <si>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</si>
  <si>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</si>
  <si>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</si>
  <si>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</si>
  <si>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</si>
  <si>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</si>
  <si>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</si>
  <si>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</si>
  <si>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</si>
  <si>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</si>
  <si>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</si>
  <si>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</si>
  <si>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</si>
  <si>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</si>
  <si>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</si>
  <si>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</si>
  <si>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</si>
  <si>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</si>
  <si>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</si>
  <si>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</si>
  <si>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</si>
  <si>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</si>
  <si>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</si>
  <si>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</si>
  <si>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</si>
  <si>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</si>
  <si>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</si>
  <si>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</si>
  <si>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</si>
  <si>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</si>
  <si>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</si>
  <si>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</si>
  <si>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</si>
  <si>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</si>
  <si>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</si>
  <si>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</si>
  <si>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</si>
  <si>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</si>
  <si>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</si>
  <si>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</si>
  <si>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</si>
  <si>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</si>
  <si>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</si>
  <si>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</si>
  <si>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</si>
  <si>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</si>
  <si>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</si>
  <si>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</si>
  <si>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</si>
  <si>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</si>
  <si>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</si>
  <si>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</si>
  <si>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</si>
  <si>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</si>
  <si>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</si>
  <si>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</si>
  <si>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</si>
  <si>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</si>
  <si>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</si>
  <si>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</si>
  <si>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</si>
  <si>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</si>
  <si>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</si>
  <si>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</si>
  <si>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</si>
  <si>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</si>
  <si>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</si>
  <si>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</si>
  <si>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</si>
  <si>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</si>
  <si>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</si>
  <si>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</si>
  <si>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</si>
  <si>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</si>
  <si>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</si>
  <si>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</si>
  <si>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</si>
  <si>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</si>
  <si>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</si>
  <si>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</si>
  <si>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</si>
  <si>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</si>
  <si>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</si>
  <si>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</si>
  <si>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</si>
  <si>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</si>
  <si>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</si>
  <si>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</si>
  <si>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</si>
  <si>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</si>
  <si>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</si>
  <si>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</si>
  <si>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</si>
  <si>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</si>
  <si>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</si>
  <si>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</si>
  <si>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</si>
  <si>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</si>
  <si>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</si>
  <si>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</si>
  <si>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</si>
  <si>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</si>
  <si>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</si>
  <si>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</si>
  <si>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</si>
  <si>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</si>
  <si>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</si>
  <si>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</si>
  <si>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</si>
  <si>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</si>
  <si>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</si>
  <si>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</si>
  <si>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</si>
  <si>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</si>
  <si>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</si>
  <si>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</si>
  <si>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</si>
  <si>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</si>
  <si>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</si>
  <si>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</si>
  <si>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</si>
  <si>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</si>
  <si>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</si>
  <si>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</si>
  <si>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</si>
  <si>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</si>
  <si>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</si>
  <si>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</si>
  <si>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</si>
  <si>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</si>
  <si>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</si>
  <si>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</si>
  <si>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</si>
  <si>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</si>
  <si>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</si>
  <si>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</si>
  <si>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</si>
  <si>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</si>
  <si>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</si>
  <si>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</si>
  <si>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</si>
  <si>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</si>
  <si>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</si>
  <si>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</si>
  <si>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</si>
  <si>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</si>
  <si>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</si>
  <si>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</si>
  <si>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</si>
  <si>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</si>
  <si>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</si>
  <si>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</si>
  <si>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</si>
  <si>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</si>
  <si>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</si>
  <si>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</si>
  <si>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</si>
  <si>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</si>
  <si>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</si>
  <si>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</si>
  <si>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</si>
  <si>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</si>
  <si>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</si>
  <si>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</si>
  <si>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</si>
  <si>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</si>
  <si>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</si>
  <si>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</si>
  <si>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</si>
  <si>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</si>
  <si>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</si>
  <si>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</si>
  <si>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</si>
  <si>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</si>
  <si>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</si>
  <si>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</si>
  <si>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</si>
  <si>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</si>
  <si>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</si>
  <si>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</si>
  <si>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</si>
  <si>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</si>
  <si>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</si>
  <si>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</si>
  <si>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</si>
  <si>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</si>
  <si>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</si>
  <si>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</si>
  <si>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</si>
  <si>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</si>
  <si>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</si>
  <si>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</si>
  <si>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</si>
  <si>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</si>
  <si>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</si>
  <si>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</si>
  <si>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</si>
  <si>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</si>
  <si>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</si>
  <si>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</si>
  <si>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</si>
  <si>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</si>
  <si>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</si>
  <si>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</si>
  <si>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</si>
  <si>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</si>
  <si>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</si>
  <si>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</si>
  <si>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</si>
  <si>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</si>
  <si>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</si>
  <si>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</si>
  <si>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</si>
  <si>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</si>
  <si>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</si>
  <si>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</si>
  <si>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</si>
  <si>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</si>
  <si>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</si>
  <si>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</si>
  <si>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</si>
  <si>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</si>
  <si>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</si>
  <si>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</si>
  <si>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</si>
  <si>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</si>
  <si>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</si>
  <si>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</si>
  <si>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</si>
  <si>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</si>
  <si>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</si>
  <si>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</si>
  <si>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</si>
  <si>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</si>
  <si>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</si>
  <si>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</si>
  <si>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</si>
  <si>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</si>
  <si>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</si>
  <si>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</si>
  <si>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</si>
  <si>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</si>
  <si>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</si>
  <si>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</si>
  <si>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</si>
  <si>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</si>
  <si>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</si>
  <si>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</si>
  <si>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</si>
  <si>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</si>
  <si>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</si>
  <si>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</si>
  <si>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</si>
  <si>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</si>
  <si>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</si>
  <si>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</si>
  <si>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</si>
  <si>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</si>
  <si>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</si>
  <si>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</si>
  <si>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</si>
  <si>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</si>
  <si>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</si>
  <si>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</si>
  <si>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</si>
  <si>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</si>
  <si>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</si>
  <si>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</si>
  <si>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</si>
  <si>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</si>
  <si>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</si>
  <si>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</si>
  <si>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</si>
  <si>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</si>
  <si>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</si>
  <si>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</si>
  <si>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</si>
  <si>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</si>
  <si>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</si>
  <si>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</si>
  <si>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</si>
  <si>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</si>
  <si>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</si>
  <si>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</si>
  <si>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</si>
  <si>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</si>
  <si>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</si>
  <si>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</si>
  <si>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</si>
  <si>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</si>
  <si>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</si>
  <si>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</si>
  <si>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</si>
  <si>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</si>
  <si>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</si>
  <si>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</si>
  <si>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</si>
  <si>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</si>
  <si>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</si>
  <si>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</si>
  <si>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</si>
  <si>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</si>
  <si>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</si>
  <si>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</si>
  <si>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</si>
  <si>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</si>
  <si>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</si>
  <si>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</si>
  <si>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</si>
  <si>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</si>
  <si>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</si>
  <si>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</si>
  <si>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</si>
  <si>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</si>
  <si>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</si>
  <si>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</si>
  <si>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</si>
  <si>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</si>
  <si>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</si>
  <si>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</si>
  <si>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</si>
  <si>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</si>
  <si>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</si>
  <si>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</si>
  <si>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</si>
  <si>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</si>
  <si>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</si>
  <si>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</si>
  <si>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</si>
  <si>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</si>
  <si>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</si>
  <si>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</si>
  <si>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</si>
  <si>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</si>
  <si>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</si>
  <si>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</si>
  <si>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</si>
  <si>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</si>
  <si>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</si>
  <si>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</si>
  <si>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</si>
  <si>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</si>
  <si>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</si>
  <si>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</si>
  <si>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</si>
  <si>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</si>
  <si>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</si>
  <si>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</si>
  <si>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</si>
  <si>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</si>
  <si>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</si>
  <si>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</si>
  <si>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</si>
  <si>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</si>
  <si>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</si>
  <si>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</si>
  <si>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</si>
  <si>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</si>
  <si>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</si>
  <si>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</si>
  <si>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</si>
  <si>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</si>
  <si>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</si>
  <si>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</si>
  <si>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</si>
  <si>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</si>
  <si>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</si>
  <si>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</si>
  <si>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</si>
  <si>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</si>
  <si>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</si>
  <si>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</si>
  <si>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</si>
  <si>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</si>
  <si>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</si>
  <si>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</si>
  <si>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</si>
  <si>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</si>
  <si>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</si>
  <si>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</si>
  <si>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</si>
  <si>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</si>
  <si>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</si>
  <si>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</si>
  <si>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</si>
  <si>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</si>
  <si>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</si>
  <si>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</si>
  <si>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</si>
  <si>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</si>
  <si>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</si>
  <si>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</si>
  <si>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</si>
  <si>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</si>
  <si>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</si>
  <si>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</si>
  <si>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</si>
  <si>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</si>
  <si>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</si>
  <si>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</si>
  <si>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</si>
  <si>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</si>
  <si>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</si>
  <si>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</si>
  <si>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</si>
  <si>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</si>
  <si>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</si>
  <si>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</si>
  <si>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</si>
  <si>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</si>
  <si>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</si>
  <si>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</si>
  <si>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</si>
  <si>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</si>
  <si>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</si>
  <si>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</si>
  <si>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</si>
  <si>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</si>
  <si>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</si>
  <si>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</si>
  <si>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</si>
  <si>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</si>
  <si>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</si>
  <si>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</si>
  <si>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</si>
  <si>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</si>
  <si>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</si>
  <si>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</si>
  <si>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</si>
  <si>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</si>
  <si>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</si>
  <si>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</si>
  <si>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</si>
  <si>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</si>
  <si>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</si>
  <si>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</si>
  <si>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</si>
  <si>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</si>
  <si>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</si>
  <si>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</si>
  <si>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</si>
  <si>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</si>
  <si>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</si>
  <si>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</si>
  <si>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</si>
  <si>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</si>
  <si>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</si>
  <si>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</si>
  <si>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</si>
  <si>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</si>
  <si>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</si>
  <si>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</si>
  <si>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</si>
  <si>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</si>
  <si>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</si>
  <si>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</si>
  <si>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</si>
  <si>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</si>
  <si>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</si>
  <si>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</si>
  <si>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</si>
  <si>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</si>
  <si>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</si>
  <si>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</si>
  <si>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</si>
  <si>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</si>
  <si>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</si>
  <si>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</si>
  <si>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</si>
  <si>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</si>
  <si>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</si>
  <si>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</si>
  <si>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</si>
  <si>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</si>
  <si>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</si>
  <si>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</si>
  <si>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</si>
  <si>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</si>
  <si>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</si>
  <si>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</si>
  <si>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</si>
  <si>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</si>
  <si>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</si>
  <si>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</si>
  <si>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</si>
  <si>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</si>
  <si>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</si>
  <si>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</si>
  <si>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</si>
  <si>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</si>
  <si>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</si>
  <si>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</si>
  <si>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</si>
  <si>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</si>
  <si>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</si>
  <si>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</si>
  <si>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</si>
  <si>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</si>
  <si>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</si>
  <si>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</si>
  <si>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</si>
  <si>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</si>
  <si>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</si>
  <si>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</si>
  <si>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</si>
  <si>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</si>
  <si>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</si>
  <si>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</si>
  <si>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</si>
  <si>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</si>
  <si>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</si>
  <si>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</si>
  <si>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</si>
  <si>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</si>
  <si>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</si>
  <si>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</si>
  <si>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</si>
  <si>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</si>
  <si>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</si>
  <si>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</si>
  <si>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</si>
  <si>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</si>
  <si>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</si>
  <si>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</si>
  <si>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</si>
  <si>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</si>
  <si>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</si>
  <si>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</si>
  <si>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</si>
  <si>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</si>
  <si>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</si>
  <si>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</si>
  <si>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</si>
  <si>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</si>
  <si>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</si>
  <si>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</si>
  <si>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</si>
  <si>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</si>
  <si>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</si>
  <si>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</si>
  <si>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</si>
  <si>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</si>
  <si>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</si>
  <si>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</si>
  <si>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</si>
  <si>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</si>
  <si>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</si>
  <si>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</si>
  <si>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</si>
  <si>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</si>
  <si>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</si>
  <si>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</si>
  <si>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</si>
  <si>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</si>
  <si>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</si>
  <si>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</si>
  <si>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</si>
  <si>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</si>
  <si>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</si>
  <si>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</si>
  <si>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</si>
  <si>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</si>
  <si>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</si>
  <si>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</si>
  <si>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</si>
  <si>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</si>
  <si>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</si>
  <si>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</si>
  <si>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</si>
  <si>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</si>
  <si>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</si>
  <si>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</si>
  <si>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</si>
  <si>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</si>
  <si>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</si>
  <si>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</si>
  <si>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</si>
  <si>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</si>
  <si>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</si>
  <si>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</si>
  <si>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</si>
  <si>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</si>
  <si>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</si>
  <si>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</si>
  <si>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</si>
  <si>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</si>
  <si>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</si>
  <si>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</si>
  <si>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</si>
  <si>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</si>
  <si>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</si>
  <si>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</si>
  <si>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</si>
  <si>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</si>
  <si>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</si>
  <si>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</si>
  <si>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</si>
  <si>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</si>
  <si>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</si>
  <si>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</si>
  <si>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</si>
  <si>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</si>
  <si>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</si>
  <si>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</si>
  <si>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</si>
  <si>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</si>
  <si>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</si>
  <si>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</si>
  <si>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</si>
  <si>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</si>
  <si>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</si>
  <si>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</si>
  <si>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</si>
  <si>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</si>
  <si>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</si>
  <si>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</si>
  <si>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</si>
  <si>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</si>
  <si>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</si>
  <si>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</si>
  <si>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</si>
  <si>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</si>
  <si>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</si>
  <si>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</si>
  <si>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</si>
  <si>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</si>
  <si>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</si>
  <si>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</si>
  <si>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</si>
  <si>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</si>
  <si>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</si>
  <si>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</si>
  <si>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</si>
  <si>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</si>
  <si>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</si>
  <si>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</si>
  <si>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</si>
  <si>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</si>
  <si>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</si>
  <si>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</si>
  <si>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</si>
  <si>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</si>
  <si>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</si>
  <si>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</si>
  <si>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</si>
  <si>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</si>
  <si>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</si>
  <si>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</si>
  <si>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</si>
  <si>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</si>
  <si>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</si>
  <si>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</si>
  <si>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</si>
  <si>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</si>
  <si>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</si>
  <si>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</si>
  <si>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</si>
  <si>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</si>
  <si>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</si>
  <si>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</si>
  <si>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</si>
  <si>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</si>
  <si>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</si>
  <si>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</si>
  <si>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</si>
  <si>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</si>
  <si>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</si>
  <si>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</si>
  <si>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</si>
  <si>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</si>
  <si>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</si>
  <si>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</si>
  <si>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</si>
  <si>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</si>
  <si>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</si>
  <si>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</si>
  <si>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</si>
  <si>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</si>
  <si>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</si>
  <si>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</si>
  <si>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</si>
  <si>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</si>
  <si>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</si>
  <si>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</si>
  <si>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</si>
  <si>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</si>
  <si>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</si>
  <si>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</si>
  <si>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</si>
  <si>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</si>
  <si>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</si>
  <si>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</si>
  <si>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</si>
  <si>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</si>
  <si>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</si>
  <si>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</si>
  <si>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</si>
  <si>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</si>
  <si>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</si>
  <si>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</si>
  <si>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</si>
  <si>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</si>
  <si>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</si>
  <si>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</si>
  <si>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</si>
  <si>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</si>
  <si>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</si>
  <si>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</si>
  <si>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</si>
  <si>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</si>
  <si>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</si>
  <si>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</si>
  <si>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</si>
  <si>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</si>
  <si>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</si>
  <si>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</si>
  <si>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</si>
  <si>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</si>
  <si>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</si>
  <si>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</si>
  <si>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</si>
  <si>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</si>
  <si>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</si>
  <si>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</si>
  <si>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</si>
  <si>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</si>
  <si>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</si>
  <si>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</si>
  <si>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</si>
  <si>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</si>
  <si>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</si>
  <si>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</si>
  <si>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</si>
  <si>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</si>
  <si>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</si>
  <si>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</si>
  <si>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</si>
  <si>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</si>
  <si>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</si>
  <si>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</si>
  <si>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</si>
  <si>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</si>
  <si>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</si>
  <si>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</si>
  <si>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</si>
  <si>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</si>
  <si>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</si>
  <si>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</si>
  <si>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</si>
  <si>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</si>
  <si>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</si>
  <si>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</si>
  <si>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</si>
  <si>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</si>
  <si>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</si>
  <si>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</si>
  <si>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</si>
  <si>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</si>
  <si>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</si>
  <si>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</si>
  <si>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</si>
  <si>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</si>
  <si>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</si>
  <si>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</si>
  <si>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</si>
  <si>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</si>
  <si>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</si>
  <si>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</si>
  <si>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</si>
  <si>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</si>
  <si>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</si>
  <si>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</si>
  <si>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</si>
  <si>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</si>
  <si>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</si>
  <si>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</si>
  <si>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</si>
  <si>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</si>
  <si>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</si>
  <si>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</si>
  <si>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</si>
  <si>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</si>
  <si>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</si>
  <si>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</si>
  <si>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</si>
  <si>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</si>
  <si>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</si>
  <si>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</si>
  <si>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</si>
  <si>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</si>
  <si>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</si>
  <si>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</si>
  <si>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</si>
  <si>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</si>
  <si>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</si>
  <si>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</si>
  <si>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</si>
  <si>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</si>
  <si>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</si>
  <si>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</si>
  <si>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</si>
  <si>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</si>
  <si>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</si>
  <si>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</si>
  <si>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</si>
  <si>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</si>
  <si>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</si>
  <si>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</si>
  <si>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</si>
  <si>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</si>
  <si>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</si>
  <si>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</si>
  <si>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</si>
  <si>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</si>
  <si>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</si>
  <si>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</si>
  <si>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</si>
  <si>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</si>
  <si>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</si>
  <si>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</si>
  <si>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</si>
  <si>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</si>
  <si>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</si>
  <si>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</si>
  <si>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</si>
  <si>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</si>
  <si>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</si>
  <si>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</si>
  <si>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</si>
  <si>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</si>
  <si>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</si>
  <si>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</si>
  <si>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</si>
  <si>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</si>
  <si>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</si>
  <si>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</si>
  <si>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</si>
  <si>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</si>
  <si>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</si>
  <si>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</si>
  <si>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</si>
  <si>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</si>
  <si>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</si>
  <si>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</si>
  <si>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</si>
  <si>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</si>
  <si>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</si>
  <si>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</si>
  <si>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</si>
  <si>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</si>
  <si>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</si>
  <si>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</si>
  <si>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</si>
  <si>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</si>
  <si>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</si>
  <si>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</si>
  <si>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</si>
  <si>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</si>
  <si>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</si>
  <si>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</si>
  <si>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</si>
  <si>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</si>
  <si>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</si>
  <si>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</si>
  <si>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</si>
  <si>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</si>
  <si>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</si>
  <si>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</si>
  <si>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</si>
  <si>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</si>
  <si>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</si>
  <si>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</si>
  <si>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</si>
  <si>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</si>
  <si>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</si>
  <si>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</si>
  <si>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</si>
  <si>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</si>
  <si>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</si>
  <si>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</si>
  <si>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</si>
  <si>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</si>
  <si>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</si>
  <si>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</si>
  <si>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</si>
  <si>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</si>
  <si>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</si>
  <si>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</si>
  <si>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</si>
  <si>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</si>
  <si>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</si>
  <si>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</si>
  <si>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</si>
  <si>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</si>
  <si>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</si>
  <si>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</si>
  <si>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</si>
  <si>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</si>
  <si>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</si>
  <si>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</si>
  <si>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</si>
  <si>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</si>
  <si>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</si>
  <si>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</si>
  <si>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</si>
  <si>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</si>
  <si>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</si>
  <si>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</si>
  <si>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</si>
  <si>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</si>
  <si>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</si>
  <si>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</si>
  <si>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</si>
  <si>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</si>
  <si>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</si>
  <si>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</si>
  <si>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</si>
  <si>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</si>
  <si>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</si>
  <si>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</si>
  <si>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</si>
  <si>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</si>
  <si>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</si>
  <si>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</si>
  <si>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</si>
  <si>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</si>
  <si>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</si>
  <si>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</si>
  <si>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</si>
  <si>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</si>
  <si>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</si>
  <si>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</si>
  <si>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</si>
  <si>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</si>
  <si>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</si>
  <si>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</si>
  <si>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</si>
  <si>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</si>
  <si>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</si>
  <si>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</si>
  <si>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</si>
  <si>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</si>
  <si>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</si>
  <si>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</si>
  <si>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</si>
  <si>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</si>
  <si>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</si>
  <si>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</si>
  <si>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</si>
  <si>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</si>
  <si>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</si>
  <si>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</si>
  <si>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</si>
  <si>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</si>
  <si>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</si>
  <si>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</si>
  <si>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</si>
  <si>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</si>
  <si>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</si>
  <si>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</si>
  <si>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</si>
  <si>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</si>
  <si>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</si>
  <si>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</si>
  <si>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</si>
  <si>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</si>
  <si>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</si>
  <si>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</si>
  <si>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</si>
  <si>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</si>
  <si>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</si>
  <si>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</si>
  <si>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</si>
  <si>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</si>
  <si>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</si>
  <si>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</si>
  <si>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</si>
  <si>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</si>
  <si>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</si>
  <si>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</si>
  <si>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</si>
  <si>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</si>
  <si>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</si>
  <si>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</si>
  <si>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</si>
  <si>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</si>
  <si>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</si>
  <si>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</si>
  <si>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</si>
  <si>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</si>
  <si>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</si>
  <si>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</si>
  <si>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</si>
  <si>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</si>
  <si>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</si>
  <si>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</si>
  <si>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</si>
  <si>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</si>
  <si>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</si>
  <si>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</si>
  <si>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</si>
  <si>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</si>
  <si>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</si>
  <si>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</si>
  <si>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</si>
  <si>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</si>
  <si>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</si>
  <si>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</si>
  <si>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</si>
  <si>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</si>
  <si>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</si>
  <si>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</si>
  <si>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</si>
  <si>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</si>
  <si>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</si>
  <si>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</si>
  <si>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</si>
  <si>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</si>
  <si>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</si>
  <si>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</si>
  <si>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</si>
  <si>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</si>
  <si>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</si>
  <si>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</si>
  <si>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</si>
  <si>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</si>
  <si>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</si>
  <si>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</si>
  <si>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</si>
  <si>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</si>
  <si>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</si>
  <si>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</si>
  <si>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</si>
  <si>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</si>
  <si>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</si>
  <si>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</si>
  <si>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</si>
  <si>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</si>
  <si>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</si>
  <si>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</si>
  <si>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</si>
  <si>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</si>
  <si>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</si>
  <si>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</si>
  <si>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</si>
  <si>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</si>
  <si>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</si>
  <si>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</si>
  <si>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</si>
  <si>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</si>
  <si>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</si>
  <si>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</si>
  <si>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</si>
  <si>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</si>
  <si>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</si>
  <si>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</si>
  <si>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</si>
  <si>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</si>
  <si>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</si>
  <si>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</si>
  <si>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</si>
  <si>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</si>
  <si>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</si>
  <si>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</si>
  <si>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</si>
  <si>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</si>
  <si>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</si>
  <si>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</si>
  <si>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</si>
  <si>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</si>
  <si>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</si>
  <si>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</si>
  <si>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</si>
  <si>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</si>
  <si>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</si>
  <si>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</si>
  <si>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</si>
  <si>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</si>
  <si>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</si>
  <si>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</si>
  <si>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</si>
  <si>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</si>
  <si>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</si>
  <si>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</si>
  <si>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</si>
  <si>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</si>
  <si>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</si>
  <si>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</si>
  <si>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</si>
  <si>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</si>
  <si>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</si>
  <si>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</si>
  <si>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</si>
  <si>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</si>
  <si>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</si>
  <si>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</si>
  <si>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</si>
  <si>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</si>
  <si>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</si>
  <si>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</si>
  <si>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</si>
  <si>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</si>
  <si>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</si>
  <si>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</si>
  <si>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</si>
  <si>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</si>
  <si>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</si>
  <si>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</si>
  <si>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</si>
  <si>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</si>
  <si>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</si>
  <si>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</si>
  <si>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</si>
  <si>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</si>
  <si>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</si>
  <si>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</si>
  <si>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</si>
  <si>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</si>
  <si>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</si>
  <si>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</si>
  <si>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</si>
  <si>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</si>
  <si>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</si>
  <si>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</si>
  <si>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</si>
  <si>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</si>
  <si>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</si>
  <si>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</si>
  <si>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</si>
  <si>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</si>
  <si>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</si>
  <si>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</si>
  <si>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</si>
  <si>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</si>
  <si>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</si>
  <si>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</si>
  <si>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</si>
  <si>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</si>
  <si>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</si>
  <si>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</si>
  <si>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</si>
  <si>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</si>
  <si>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</si>
  <si>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</si>
  <si>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</si>
  <si>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</si>
  <si>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</si>
  <si>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</si>
  <si>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</si>
  <si>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</si>
  <si>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</si>
  <si>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</si>
  <si>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</si>
  <si>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</si>
  <si>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</si>
  <si>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</si>
  <si>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</si>
  <si>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</si>
  <si>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</si>
  <si>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</si>
  <si>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</si>
  <si>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</si>
  <si>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</si>
  <si>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</si>
  <si>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</si>
  <si>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</si>
  <si>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</si>
  <si>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</si>
  <si>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</si>
  <si>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</si>
  <si>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</si>
  <si>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</si>
  <si>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</si>
  <si>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</si>
  <si>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</si>
  <si>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</si>
  <si>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</si>
  <si>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</si>
  <si>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</si>
  <si>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</si>
  <si>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</si>
  <si>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</si>
  <si>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</si>
  <si>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</si>
  <si>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</si>
  <si>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</si>
  <si>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</si>
  <si>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</si>
  <si>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</si>
  <si>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</si>
  <si>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</si>
  <si>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</si>
  <si>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</si>
  <si>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</si>
  <si>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</si>
  <si>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</si>
  <si>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</si>
  <si>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</si>
  <si>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</si>
  <si>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</si>
  <si>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</si>
  <si>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</si>
  <si>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</si>
  <si>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</si>
  <si>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</si>
  <si>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</si>
  <si>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</si>
  <si>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</si>
  <si>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</si>
  <si>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</si>
  <si>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</si>
  <si>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</si>
  <si>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</si>
  <si>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</si>
  <si>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</si>
  <si>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</si>
  <si>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</si>
  <si>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</si>
  <si>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</si>
  <si>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</si>
  <si>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</si>
  <si>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</si>
  <si>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</si>
  <si>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</si>
  <si>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</si>
  <si>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</si>
  <si>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</si>
  <si>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</si>
  <si>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</si>
  <si>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</si>
  <si>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</si>
  <si>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</si>
  <si>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</si>
  <si>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</si>
  <si>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</si>
  <si>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</si>
  <si>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</si>
  <si>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</si>
  <si>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</si>
  <si>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</si>
  <si>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</si>
  <si>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</si>
  <si>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</si>
  <si>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</si>
  <si>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</si>
  <si>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</si>
  <si>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</si>
  <si>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</si>
  <si>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</si>
  <si>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</si>
  <si>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</si>
  <si>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</si>
  <si>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</si>
  <si>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</si>
  <si>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</si>
  <si>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</si>
  <si>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</si>
  <si>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</si>
  <si>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</si>
  <si>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</si>
  <si>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</si>
  <si>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</si>
  <si>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</si>
  <si>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</si>
  <si>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</si>
  <si>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</si>
  <si>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</si>
  <si>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</si>
  <si>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</si>
  <si>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</si>
  <si>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median number of backers</t>
  </si>
  <si>
    <t>mean number of backers</t>
  </si>
  <si>
    <t>minimum number of backers</t>
  </si>
  <si>
    <t>maximum number of backers</t>
  </si>
  <si>
    <t>variance number of backers</t>
  </si>
  <si>
    <t>standard deviation of backers</t>
  </si>
  <si>
    <t>Use your data to determine whether the mean or the median better summarises the data.</t>
  </si>
  <si>
    <t>Use your data to determine if there is more variability with successful or unsuccessful campaigns. Does this make sense? Why or why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</si>
</sst>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42" applyFont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fgColor auto="1"/>
          <bgColor rgb="FFFF8DB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8BAFF"/>
        </patternFill>
      </fill>
    </dxf>
    <dxf>
      <fill>
        <patternFill>
          <fgColor auto="1"/>
          <bgColor rgb="FFFF8DB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8BAFF"/>
        </patternFill>
      </fill>
    </dxf>
    <dxf>
      <fill>
        <patternFill>
          <fgColor auto="1"/>
          <bgColor rgb="FFFF8DB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8BAFF"/>
        </patternFill>
      </fill>
    </dxf>
    <dxf>
      <fill>
        <patternFill>
          <fgColor auto="1"/>
          <bgColor rgb="FFFF8DB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8BAFF"/>
        </patternFill>
      </fill>
    </dxf>
    <dxf>
      <fill>
        <patternFill>
          <fgColor auto="1"/>
          <bgColor rgb="FFFF8DB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8BAFF"/>
        </patternFill>
      </fill>
    </dxf>
    <dxf>
      <fill>
        <patternFill>
          <fgColor auto="1"/>
          <bgColor rgb="FFFF8DB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8BAFF"/>
        </patternFill>
      </fill>
    </dxf>
    <dxf>
      <fill>
        <patternFill>
          <fgColor auto="1"/>
          <bgColor rgb="FFFF8DB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8BAFF"/>
        </patternFill>
      </fill>
    </dxf>
  </dxfs>
  <tableStyles count="0" defaultTableStyle="TableStyleMedium2" defaultPivotStyle="PivotStyleLight16"/>
  <colors>
    <mruColors>
      <color rgb="FFB8BAFF"/>
      <color rgb="FFFF8D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Category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B-E24F-AF8C-74CA4BEEB18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B-E24F-AF8C-74CA4BEEB18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B-E24F-AF8C-74CA4BEEB18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3B-E24F-AF8C-74CA4BEEB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33776047"/>
        <c:axId val="633863167"/>
      </c:barChart>
      <c:catAx>
        <c:axId val="63377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63167"/>
        <c:crosses val="autoZero"/>
        <c:auto val="1"/>
        <c:lblAlgn val="ctr"/>
        <c:lblOffset val="100"/>
        <c:noMultiLvlLbl val="0"/>
      </c:catAx>
      <c:valAx>
        <c:axId val="63386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7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Sub-Category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F-F242-9BAB-85337EC9692A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BF-F242-9BAB-85337EC9692A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BF-F242-9BAB-85337EC9692A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BF-F242-9BAB-85337EC9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86988671"/>
        <c:axId val="705732447"/>
      </c:barChart>
      <c:catAx>
        <c:axId val="586988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32447"/>
        <c:crosses val="autoZero"/>
        <c:auto val="1"/>
        <c:lblAlgn val="ctr"/>
        <c:lblOffset val="100"/>
        <c:noMultiLvlLbl val="0"/>
      </c:catAx>
      <c:valAx>
        <c:axId val="70573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8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5-B848-84A6-C9E1E33E472E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5-B848-84A6-C9E1E33E472E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75-B848-84A6-C9E1E33E472E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75-B848-84A6-C9E1E33E4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471263"/>
        <c:axId val="948873391"/>
      </c:lineChart>
      <c:catAx>
        <c:axId val="849471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873391"/>
        <c:crosses val="autoZero"/>
        <c:auto val="1"/>
        <c:lblAlgn val="ctr"/>
        <c:lblOffset val="100"/>
        <c:noMultiLvlLbl val="0"/>
      </c:catAx>
      <c:valAx>
        <c:axId val="94887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7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7F-C542-9CC0-664530ECCAB3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7F-C542-9CC0-664530ECCAB3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7F-C542-9CC0-664530ECC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425231"/>
        <c:axId val="1060554543"/>
      </c:lineChart>
      <c:catAx>
        <c:axId val="91942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554543"/>
        <c:crosses val="autoZero"/>
        <c:auto val="1"/>
        <c:lblAlgn val="ctr"/>
        <c:lblOffset val="100"/>
        <c:noMultiLvlLbl val="0"/>
      </c:catAx>
      <c:valAx>
        <c:axId val="106055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2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12700</xdr:rowOff>
    </xdr:from>
    <xdr:to>
      <xdr:col>17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B5E2AB-FF6B-CFC5-D230-572247D6D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624EB2-B4ED-11F4-399D-53242D5C7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4A5A0E-A13F-D3AE-3383-90C9B32CD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8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CA55C-7331-8E62-D262-199E95F17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u Shu Wong" refreshedDate="45366.606613425924" createdVersion="8" refreshedVersion="8" minRefreshableVersion="3" recordCount="1000" xr:uid="{D644121F-1734-A14D-B3BF-6CF678CFACC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076F5F-D878-3442-8208-2E68C935F519}" name="PivotTable4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C1883-D5F2-6042-B8DB-825307F89076}" name="PivotTable6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B0187-3B92-BF44-B91A-5DBF7740E7C5}" name="PivotTable10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I1" workbookViewId="0">
      <selection activeCell="N1" sqref="N1:O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2" max="13" width="11.1640625" bestFit="1" customWidth="1"/>
    <col min="14" max="14" width="26.83203125" style="8" bestFit="1" customWidth="1"/>
    <col min="15" max="15" width="25.33203125" bestFit="1" customWidth="1"/>
    <col min="18" max="18" width="28" bestFit="1" customWidth="1"/>
    <col min="19" max="19" width="19.33203125" bestFit="1" customWidth="1"/>
    <col min="20" max="20" width="17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7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ROUND(E2/D2*100,0)</f>
        <v>0</v>
      </c>
      <c r="G2" t="s">
        <v>14</v>
      </c>
      <c r="H2">
        <v>0</v>
      </c>
      <c r="I2">
        <f>IFERROR(ROUND(E2/H2,2),0)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MID(R2,1,FIND("/",R2)-1)</f>
        <v>food</v>
      </c>
      <c r="T2" t="str">
        <f>MID(R2,FIND("/",R2)+1,LEN(R2))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ROUND(E3/D3*100,0)</f>
        <v>1040</v>
      </c>
      <c r="G3" t="s">
        <v>20</v>
      </c>
      <c r="H3">
        <v>158</v>
      </c>
      <c r="I3">
        <f t="shared" ref="I3:I66" si="1">IFERROR(ROUND(E3/H3,2),0)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MID(R3,1,FIND("/",R3)-1)</f>
        <v>music</v>
      </c>
      <c r="T3" t="str">
        <f t="shared" ref="T3:T66" si="5">MID(R3,FIND("/",R3)+1,LEN(R3))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ROUND(E67/D67*100,0)</f>
        <v>236</v>
      </c>
      <c r="G67" t="s">
        <v>20</v>
      </c>
      <c r="H67">
        <v>236</v>
      </c>
      <c r="I67">
        <f t="shared" ref="I67:I130" si="7">IFERROR(ROUND(E67/H67,2),0)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8">(((L67/60)/60)/24)+DATE(1970,1,1)</f>
        <v>40570.25</v>
      </c>
      <c r="O67" s="8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MID(R67,1,FIND("/",R67)-1)</f>
        <v>theater</v>
      </c>
      <c r="T67" t="str">
        <f t="shared" ref="T67:T130" si="11">MID(R67,FIND("/",R67)+1,LEN(R67))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8"/>
        <v>42102.208333333328</v>
      </c>
      <c r="O68" s="8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8"/>
        <v>40203.25</v>
      </c>
      <c r="O69" s="8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8"/>
        <v>42943.208333333328</v>
      </c>
      <c r="O70" s="8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8"/>
        <v>40531.25</v>
      </c>
      <c r="O71" s="8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8"/>
        <v>40484.208333333336</v>
      </c>
      <c r="O72" s="8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8"/>
        <v>43799.25</v>
      </c>
      <c r="O73" s="8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8"/>
        <v>42186.208333333328</v>
      </c>
      <c r="O74" s="8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8"/>
        <v>42701.25</v>
      </c>
      <c r="O75" s="8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8"/>
        <v>42456.208333333328</v>
      </c>
      <c r="O76" s="8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8"/>
        <v>43296.208333333328</v>
      </c>
      <c r="O77" s="8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8"/>
        <v>42027.25</v>
      </c>
      <c r="O78" s="8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8"/>
        <v>40448.208333333336</v>
      </c>
      <c r="O79" s="8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8"/>
        <v>43206.208333333328</v>
      </c>
      <c r="O80" s="8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8"/>
        <v>43267.208333333328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8"/>
        <v>42976.208333333328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8"/>
        <v>43062.25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8"/>
        <v>43482.25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8"/>
        <v>42579.208333333328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8"/>
        <v>41118.208333333336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8"/>
        <v>40797.208333333336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8"/>
        <v>42128.208333333328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8"/>
        <v>40610.25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8"/>
        <v>42110.208333333328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8"/>
        <v>40283.208333333336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8"/>
        <v>42425.25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8"/>
        <v>42588.208333333328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8"/>
        <v>40352.208333333336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8"/>
        <v>41202.208333333336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8"/>
        <v>43562.208333333328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8"/>
        <v>43752.208333333328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8"/>
        <v>40612.25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8"/>
        <v>42180.208333333328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8"/>
        <v>42212.208333333328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8"/>
        <v>41968.25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8"/>
        <v>40835.208333333336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8"/>
        <v>42056.25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8"/>
        <v>43234.208333333328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8"/>
        <v>40475.208333333336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8"/>
        <v>42878.208333333328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8"/>
        <v>41366.208333333336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8"/>
        <v>43716.208333333328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8"/>
        <v>43213.208333333328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8"/>
        <v>41005.208333333336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8"/>
        <v>41651.25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8"/>
        <v>43354.208333333328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8"/>
        <v>41174.208333333336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8"/>
        <v>41875.208333333336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8"/>
        <v>42990.208333333328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8"/>
        <v>43564.208333333328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8"/>
        <v>43056.25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8"/>
        <v>42265.208333333328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8"/>
        <v>40808.208333333336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8"/>
        <v>41665.25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8"/>
        <v>41806.208333333336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8"/>
        <v>42111.208333333328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8"/>
        <v>41917.208333333336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8"/>
        <v>41970.25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8"/>
        <v>42332.25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8"/>
        <v>43598.208333333328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8"/>
        <v>43362.208333333328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8"/>
        <v>42596.208333333328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8"/>
        <v>40310.208333333336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8"/>
        <v>40417.208333333336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ROUND(E131/D131*100,0)</f>
        <v>3</v>
      </c>
      <c r="G131" t="s">
        <v>74</v>
      </c>
      <c r="H131">
        <v>55</v>
      </c>
      <c r="I131">
        <f t="shared" ref="I131:I194" si="13">IFERROR(ROUND(E131/H131,2),0)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4">(((L131/60)/60)/24)+DATE(1970,1,1)</f>
        <v>42038.25</v>
      </c>
      <c r="O131" s="8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MID(R131,1,FIND("/",R131)-1)</f>
        <v>food</v>
      </c>
      <c r="T131" t="str">
        <f t="shared" ref="T131:T194" si="17">MID(R131,FIND("/",R131)+1,LEN(R131))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4"/>
        <v>40842.208333333336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4"/>
        <v>41607.25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4"/>
        <v>43112.25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4"/>
        <v>40767.208333333336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4"/>
        <v>40713.208333333336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4"/>
        <v>41340.25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4"/>
        <v>41797.208333333336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4"/>
        <v>40457.208333333336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4"/>
        <v>41180.208333333336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4"/>
        <v>42115.208333333328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4"/>
        <v>43156.25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4"/>
        <v>42167.208333333328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4"/>
        <v>41005.208333333336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4"/>
        <v>40357.208333333336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4"/>
        <v>43633.208333333328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4"/>
        <v>41889.208333333336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4"/>
        <v>40855.25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4"/>
        <v>42534.208333333328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4"/>
        <v>42941.208333333328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4"/>
        <v>41275.25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4"/>
        <v>43450.25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4"/>
        <v>41799.208333333336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4"/>
        <v>42783.25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4"/>
        <v>41201.208333333336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4"/>
        <v>42502.208333333328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4"/>
        <v>40262.208333333336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4"/>
        <v>43743.208333333328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4"/>
        <v>41638.25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4"/>
        <v>42346.25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4"/>
        <v>43551.208333333328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4"/>
        <v>43582.208333333328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4"/>
        <v>42270.208333333328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4"/>
        <v>43442.25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4"/>
        <v>43028.208333333328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4"/>
        <v>43016.208333333328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4"/>
        <v>42948.208333333328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4"/>
        <v>40534.25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4"/>
        <v>41435.208333333336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4"/>
        <v>43518.25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4"/>
        <v>41077.208333333336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4"/>
        <v>42950.208333333328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4"/>
        <v>41718.208333333336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4"/>
        <v>41839.208333333336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4"/>
        <v>41412.208333333336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4"/>
        <v>42282.208333333328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4"/>
        <v>42613.208333333328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4"/>
        <v>42616.208333333328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4"/>
        <v>40497.25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4"/>
        <v>42999.208333333328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4"/>
        <v>41350.208333333336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4"/>
        <v>40259.208333333336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4"/>
        <v>43012.208333333328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4"/>
        <v>43631.208333333328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4"/>
        <v>40430.208333333336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4"/>
        <v>43588.208333333328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4"/>
        <v>43233.208333333328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4"/>
        <v>41782.208333333336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4"/>
        <v>41328.25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4"/>
        <v>41975.25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4"/>
        <v>42433.25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4"/>
        <v>41429.208333333336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4"/>
        <v>43536.208333333328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4"/>
        <v>41817.208333333336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ROUND(E195/D195*100,0)</f>
        <v>46</v>
      </c>
      <c r="G195" t="s">
        <v>14</v>
      </c>
      <c r="H195">
        <v>65</v>
      </c>
      <c r="I195">
        <f t="shared" ref="I195:I258" si="19">IFERROR(ROUND(E195/H195,2),0)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20">(((L195/60)/60)/24)+DATE(1970,1,1)</f>
        <v>43198.208333333328</v>
      </c>
      <c r="O195" s="8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MID(R195,1,FIND("/",R195)-1)</f>
        <v>music</v>
      </c>
      <c r="T195" t="str">
        <f t="shared" ref="T195:T258" si="23">MID(R195,FIND("/",R195)+1,LEN(R195))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20"/>
        <v>42261.208333333328</v>
      </c>
      <c r="O196" s="8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20"/>
        <v>43310.208333333328</v>
      </c>
      <c r="O197" s="8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20"/>
        <v>42616.208333333328</v>
      </c>
      <c r="O198" s="8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20"/>
        <v>42909.208333333328</v>
      </c>
      <c r="O199" s="8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20"/>
        <v>40396.208333333336</v>
      </c>
      <c r="O200" s="8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20"/>
        <v>42192.208333333328</v>
      </c>
      <c r="O201" s="8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20"/>
        <v>40262.208333333336</v>
      </c>
      <c r="O202" s="8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20"/>
        <v>41845.208333333336</v>
      </c>
      <c r="O203" s="8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20"/>
        <v>40818.208333333336</v>
      </c>
      <c r="O204" s="8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20"/>
        <v>42752.25</v>
      </c>
      <c r="O205" s="8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20"/>
        <v>40636.208333333336</v>
      </c>
      <c r="O206" s="8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20"/>
        <v>43390.208333333328</v>
      </c>
      <c r="O207" s="8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20"/>
        <v>40236.25</v>
      </c>
      <c r="O208" s="8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20"/>
        <v>43340.208333333328</v>
      </c>
      <c r="O209" s="8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20"/>
        <v>43048.25</v>
      </c>
      <c r="O210" s="8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20"/>
        <v>42496.208333333328</v>
      </c>
      <c r="O211" s="8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20"/>
        <v>42797.25</v>
      </c>
      <c r="O212" s="8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20"/>
        <v>41513.208333333336</v>
      </c>
      <c r="O213" s="8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20"/>
        <v>43814.25</v>
      </c>
      <c r="O214" s="8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20"/>
        <v>40488.208333333336</v>
      </c>
      <c r="O215" s="8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20"/>
        <v>40409.208333333336</v>
      </c>
      <c r="O216" s="8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20"/>
        <v>43509.25</v>
      </c>
      <c r="O217" s="8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20"/>
        <v>40869.25</v>
      </c>
      <c r="O218" s="8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20"/>
        <v>43583.208333333328</v>
      </c>
      <c r="O219" s="8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20"/>
        <v>40858.25</v>
      </c>
      <c r="O220" s="8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20"/>
        <v>41137.208333333336</v>
      </c>
      <c r="O221" s="8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20"/>
        <v>40725.208333333336</v>
      </c>
      <c r="O222" s="8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20"/>
        <v>41081.208333333336</v>
      </c>
      <c r="O223" s="8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20"/>
        <v>41914.208333333336</v>
      </c>
      <c r="O224" s="8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20"/>
        <v>42445.208333333328</v>
      </c>
      <c r="O225" s="8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20"/>
        <v>41906.208333333336</v>
      </c>
      <c r="O226" s="8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20"/>
        <v>41762.208333333336</v>
      </c>
      <c r="O227" s="8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20"/>
        <v>40276.208333333336</v>
      </c>
      <c r="O228" s="8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20"/>
        <v>42139.208333333328</v>
      </c>
      <c r="O229" s="8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20"/>
        <v>42613.208333333328</v>
      </c>
      <c r="O230" s="8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20"/>
        <v>42887.208333333328</v>
      </c>
      <c r="O231" s="8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20"/>
        <v>43805.25</v>
      </c>
      <c r="O232" s="8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20"/>
        <v>41415.208333333336</v>
      </c>
      <c r="O233" s="8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20"/>
        <v>42576.208333333328</v>
      </c>
      <c r="O234" s="8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20"/>
        <v>40706.208333333336</v>
      </c>
      <c r="O235" s="8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20"/>
        <v>42969.208333333328</v>
      </c>
      <c r="O236" s="8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20"/>
        <v>42779.25</v>
      </c>
      <c r="O237" s="8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20"/>
        <v>43641.208333333328</v>
      </c>
      <c r="O238" s="8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20"/>
        <v>41754.208333333336</v>
      </c>
      <c r="O239" s="8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20"/>
        <v>43083.25</v>
      </c>
      <c r="O240" s="8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20"/>
        <v>42245.208333333328</v>
      </c>
      <c r="O241" s="8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20"/>
        <v>40396.208333333336</v>
      </c>
      <c r="O242" s="8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20"/>
        <v>41742.208333333336</v>
      </c>
      <c r="O243" s="8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20"/>
        <v>42865.208333333328</v>
      </c>
      <c r="O244" s="8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20"/>
        <v>43163.25</v>
      </c>
      <c r="O245" s="8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20"/>
        <v>41834.208333333336</v>
      </c>
      <c r="O246" s="8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20"/>
        <v>41736.208333333336</v>
      </c>
      <c r="O247" s="8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20"/>
        <v>41491.208333333336</v>
      </c>
      <c r="O248" s="8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20"/>
        <v>42726.25</v>
      </c>
      <c r="O249" s="8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20"/>
        <v>42004.25</v>
      </c>
      <c r="O250" s="8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20"/>
        <v>42006.25</v>
      </c>
      <c r="O251" s="8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20"/>
        <v>40203.25</v>
      </c>
      <c r="O252" s="8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20"/>
        <v>41252.25</v>
      </c>
      <c r="O253" s="8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20"/>
        <v>41572.208333333336</v>
      </c>
      <c r="O254" s="8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20"/>
        <v>40641.208333333336</v>
      </c>
      <c r="O255" s="8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20"/>
        <v>42787.25</v>
      </c>
      <c r="O256" s="8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20"/>
        <v>40590.25</v>
      </c>
      <c r="O257" s="8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20"/>
        <v>42393.25</v>
      </c>
      <c r="O258" s="8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ROUND(E259/D259*100,0)</f>
        <v>146</v>
      </c>
      <c r="G259" t="s">
        <v>20</v>
      </c>
      <c r="H259">
        <v>92</v>
      </c>
      <c r="I259">
        <f t="shared" ref="I259:I322" si="25">IFERROR(ROUND(E259/H259,2),0)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6">(((L259/60)/60)/24)+DATE(1970,1,1)</f>
        <v>41338.25</v>
      </c>
      <c r="O259" s="8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MID(R259,1,FIND("/",R259)-1)</f>
        <v>theater</v>
      </c>
      <c r="T259" t="str">
        <f t="shared" ref="T259:T322" si="29">MID(R259,FIND("/",R259)+1,LEN(R259))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6"/>
        <v>42712.25</v>
      </c>
      <c r="O260" s="8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6"/>
        <v>41251.25</v>
      </c>
      <c r="O261" s="8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6"/>
        <v>41180.208333333336</v>
      </c>
      <c r="O262" s="8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6"/>
        <v>40415.208333333336</v>
      </c>
      <c r="O263" s="8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6"/>
        <v>40638.208333333336</v>
      </c>
      <c r="O264" s="8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6"/>
        <v>40187.25</v>
      </c>
      <c r="O265" s="8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6"/>
        <v>41317.25</v>
      </c>
      <c r="O266" s="8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6"/>
        <v>42372.25</v>
      </c>
      <c r="O267" s="8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6"/>
        <v>41950.25</v>
      </c>
      <c r="O268" s="8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6"/>
        <v>41206.208333333336</v>
      </c>
      <c r="O269" s="8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6"/>
        <v>41186.208333333336</v>
      </c>
      <c r="O270" s="8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6"/>
        <v>43496.25</v>
      </c>
      <c r="O271" s="8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6"/>
        <v>40514.25</v>
      </c>
      <c r="O272" s="8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6"/>
        <v>42345.25</v>
      </c>
      <c r="O273" s="8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6"/>
        <v>43656.208333333328</v>
      </c>
      <c r="O274" s="8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6"/>
        <v>42995.208333333328</v>
      </c>
      <c r="O275" s="8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6"/>
        <v>43045.25</v>
      </c>
      <c r="O276" s="8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6"/>
        <v>43561.208333333328</v>
      </c>
      <c r="O277" s="8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6"/>
        <v>41018.208333333336</v>
      </c>
      <c r="O278" s="8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6"/>
        <v>40378.208333333336</v>
      </c>
      <c r="O279" s="8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6"/>
        <v>41239.25</v>
      </c>
      <c r="O280" s="8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6"/>
        <v>43346.208333333328</v>
      </c>
      <c r="O281" s="8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6"/>
        <v>43060.25</v>
      </c>
      <c r="O282" s="8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6"/>
        <v>40979.25</v>
      </c>
      <c r="O283" s="8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6"/>
        <v>42701.25</v>
      </c>
      <c r="O284" s="8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6"/>
        <v>42520.208333333328</v>
      </c>
      <c r="O285" s="8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6"/>
        <v>41030.208333333336</v>
      </c>
      <c r="O286" s="8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6"/>
        <v>42623.208333333328</v>
      </c>
      <c r="O287" s="8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6"/>
        <v>42697.25</v>
      </c>
      <c r="O288" s="8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6"/>
        <v>42122.208333333328</v>
      </c>
      <c r="O289" s="8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6"/>
        <v>40982.208333333336</v>
      </c>
      <c r="O290" s="8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6"/>
        <v>42219.208333333328</v>
      </c>
      <c r="O291" s="8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6"/>
        <v>41404.208333333336</v>
      </c>
      <c r="O292" s="8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6"/>
        <v>40831.208333333336</v>
      </c>
      <c r="O293" s="8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6"/>
        <v>40984.208333333336</v>
      </c>
      <c r="O294" s="8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6"/>
        <v>40456.208333333336</v>
      </c>
      <c r="O295" s="8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6"/>
        <v>43399.208333333328</v>
      </c>
      <c r="O296" s="8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6"/>
        <v>41562.208333333336</v>
      </c>
      <c r="O297" s="8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6"/>
        <v>43493.25</v>
      </c>
      <c r="O298" s="8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6"/>
        <v>41653.25</v>
      </c>
      <c r="O299" s="8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6"/>
        <v>42426.25</v>
      </c>
      <c r="O300" s="8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6"/>
        <v>42432.25</v>
      </c>
      <c r="O301" s="8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6"/>
        <v>42977.208333333328</v>
      </c>
      <c r="O302" s="8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6"/>
        <v>42061.25</v>
      </c>
      <c r="O303" s="8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6"/>
        <v>43345.208333333328</v>
      </c>
      <c r="O304" s="8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6"/>
        <v>42376.25</v>
      </c>
      <c r="O305" s="8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6"/>
        <v>42589.208333333328</v>
      </c>
      <c r="O306" s="8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6"/>
        <v>42448.208333333328</v>
      </c>
      <c r="O307" s="8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6"/>
        <v>42930.208333333328</v>
      </c>
      <c r="O308" s="8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6"/>
        <v>41066.208333333336</v>
      </c>
      <c r="O309" s="8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6"/>
        <v>40651.208333333336</v>
      </c>
      <c r="O310" s="8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6"/>
        <v>40807.208333333336</v>
      </c>
      <c r="O311" s="8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6"/>
        <v>40277.208333333336</v>
      </c>
      <c r="O312" s="8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6"/>
        <v>40590.25</v>
      </c>
      <c r="O313" s="8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6"/>
        <v>41572.208333333336</v>
      </c>
      <c r="O314" s="8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6"/>
        <v>40966.25</v>
      </c>
      <c r="O315" s="8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6"/>
        <v>43536.208333333328</v>
      </c>
      <c r="O316" s="8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6"/>
        <v>41783.208333333336</v>
      </c>
      <c r="O317" s="8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6"/>
        <v>43788.25</v>
      </c>
      <c r="O318" s="8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6"/>
        <v>42869.208333333328</v>
      </c>
      <c r="O319" s="8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6"/>
        <v>41684.25</v>
      </c>
      <c r="O320" s="8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6"/>
        <v>40402.208333333336</v>
      </c>
      <c r="O321" s="8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6"/>
        <v>40673.208333333336</v>
      </c>
      <c r="O322" s="8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ROUND(E323/D323*100,0)</f>
        <v>94</v>
      </c>
      <c r="G323" t="s">
        <v>14</v>
      </c>
      <c r="H323">
        <v>2468</v>
      </c>
      <c r="I323">
        <f t="shared" ref="I323:I386" si="31">IFERROR(ROUND(E323/H323,2),0)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2">(((L323/60)/60)/24)+DATE(1970,1,1)</f>
        <v>40634.208333333336</v>
      </c>
      <c r="O323" s="8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MID(R323,1,FIND("/",R323)-1)</f>
        <v>film &amp; video</v>
      </c>
      <c r="T323" t="str">
        <f t="shared" ref="T323:T386" si="35">MID(R323,FIND("/",R323)+1,LEN(R323))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2"/>
        <v>40507.25</v>
      </c>
      <c r="O324" s="8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2"/>
        <v>41725.208333333336</v>
      </c>
      <c r="O325" s="8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2"/>
        <v>42176.208333333328</v>
      </c>
      <c r="O326" s="8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2"/>
        <v>43267.208333333328</v>
      </c>
      <c r="O327" s="8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2"/>
        <v>42364.25</v>
      </c>
      <c r="O328" s="8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2"/>
        <v>43705.208333333328</v>
      </c>
      <c r="O329" s="8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2"/>
        <v>43434.25</v>
      </c>
      <c r="O330" s="8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2"/>
        <v>42716.25</v>
      </c>
      <c r="O331" s="8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2"/>
        <v>43077.25</v>
      </c>
      <c r="O332" s="8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2"/>
        <v>40896.25</v>
      </c>
      <c r="O333" s="8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2"/>
        <v>41361.208333333336</v>
      </c>
      <c r="O334" s="8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2"/>
        <v>43424.25</v>
      </c>
      <c r="O335" s="8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2"/>
        <v>43110.25</v>
      </c>
      <c r="O336" s="8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2"/>
        <v>43784.25</v>
      </c>
      <c r="O337" s="8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2"/>
        <v>40527.25</v>
      </c>
      <c r="O338" s="8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2"/>
        <v>43780.25</v>
      </c>
      <c r="O339" s="8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2"/>
        <v>40821.208333333336</v>
      </c>
      <c r="O340" s="8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2"/>
        <v>42949.208333333328</v>
      </c>
      <c r="O341" s="8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2"/>
        <v>40889.25</v>
      </c>
      <c r="O342" s="8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2"/>
        <v>42244.208333333328</v>
      </c>
      <c r="O343" s="8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2"/>
        <v>41475.208333333336</v>
      </c>
      <c r="O344" s="8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2"/>
        <v>41597.25</v>
      </c>
      <c r="O345" s="8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2"/>
        <v>43122.25</v>
      </c>
      <c r="O346" s="8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2"/>
        <v>42194.208333333328</v>
      </c>
      <c r="O347" s="8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2"/>
        <v>42971.208333333328</v>
      </c>
      <c r="O348" s="8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2"/>
        <v>42046.25</v>
      </c>
      <c r="O349" s="8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2"/>
        <v>42782.25</v>
      </c>
      <c r="O350" s="8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2"/>
        <v>42930.208333333328</v>
      </c>
      <c r="O351" s="8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2"/>
        <v>42144.208333333328</v>
      </c>
      <c r="O352" s="8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2"/>
        <v>42240.208333333328</v>
      </c>
      <c r="O353" s="8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2"/>
        <v>42315.25</v>
      </c>
      <c r="O354" s="8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2"/>
        <v>43651.208333333328</v>
      </c>
      <c r="O355" s="8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2"/>
        <v>41520.208333333336</v>
      </c>
      <c r="O356" s="8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2"/>
        <v>42757.25</v>
      </c>
      <c r="O357" s="8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2"/>
        <v>40922.25</v>
      </c>
      <c r="O358" s="8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2"/>
        <v>42250.208333333328</v>
      </c>
      <c r="O359" s="8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2"/>
        <v>43322.208333333328</v>
      </c>
      <c r="O360" s="8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2"/>
        <v>40782.208333333336</v>
      </c>
      <c r="O361" s="8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2"/>
        <v>40544.25</v>
      </c>
      <c r="O362" s="8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2"/>
        <v>43015.208333333328</v>
      </c>
      <c r="O363" s="8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2"/>
        <v>40570.25</v>
      </c>
      <c r="O364" s="8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2"/>
        <v>40904.25</v>
      </c>
      <c r="O365" s="8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2"/>
        <v>43164.25</v>
      </c>
      <c r="O366" s="8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2"/>
        <v>42733.25</v>
      </c>
      <c r="O367" s="8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2"/>
        <v>40546.25</v>
      </c>
      <c r="O368" s="8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2"/>
        <v>41930.208333333336</v>
      </c>
      <c r="O369" s="8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2"/>
        <v>40464.208333333336</v>
      </c>
      <c r="O370" s="8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2"/>
        <v>41308.25</v>
      </c>
      <c r="O371" s="8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2"/>
        <v>43570.208333333328</v>
      </c>
      <c r="O372" s="8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2"/>
        <v>42043.25</v>
      </c>
      <c r="O373" s="8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2"/>
        <v>42012.25</v>
      </c>
      <c r="O374" s="8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2"/>
        <v>42964.208333333328</v>
      </c>
      <c r="O375" s="8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2"/>
        <v>43476.25</v>
      </c>
      <c r="O376" s="8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2"/>
        <v>42293.208333333328</v>
      </c>
      <c r="O377" s="8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2"/>
        <v>41826.208333333336</v>
      </c>
      <c r="O378" s="8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2"/>
        <v>43760.208333333328</v>
      </c>
      <c r="O379" s="8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2"/>
        <v>43241.208333333328</v>
      </c>
      <c r="O380" s="8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2"/>
        <v>40843.208333333336</v>
      </c>
      <c r="O381" s="8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2"/>
        <v>41448.208333333336</v>
      </c>
      <c r="O382" s="8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2"/>
        <v>42163.208333333328</v>
      </c>
      <c r="O383" s="8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2"/>
        <v>43024.208333333328</v>
      </c>
      <c r="O384" s="8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2"/>
        <v>43509.25</v>
      </c>
      <c r="O385" s="8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2"/>
        <v>42776.25</v>
      </c>
      <c r="O386" s="8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ROUND(E387/D387*100,0)</f>
        <v>146</v>
      </c>
      <c r="G387" t="s">
        <v>20</v>
      </c>
      <c r="H387">
        <v>1137</v>
      </c>
      <c r="I387">
        <f t="shared" ref="I387:I450" si="37">IFERROR(ROUND(E387/H387,2),0)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8">(((L387/60)/60)/24)+DATE(1970,1,1)</f>
        <v>43553.208333333328</v>
      </c>
      <c r="O387" s="8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MID(R387,1,FIND("/",R387)-1)</f>
        <v>publishing</v>
      </c>
      <c r="T387" t="str">
        <f t="shared" ref="T387:T450" si="41">MID(R387,FIND("/",R387)+1,LEN(R387))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8"/>
        <v>40355.208333333336</v>
      </c>
      <c r="O388" s="8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8"/>
        <v>41072.208333333336</v>
      </c>
      <c r="O389" s="8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8"/>
        <v>40912.25</v>
      </c>
      <c r="O390" s="8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8"/>
        <v>40479.208333333336</v>
      </c>
      <c r="O391" s="8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8"/>
        <v>41530.208333333336</v>
      </c>
      <c r="O392" s="8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8"/>
        <v>41653.25</v>
      </c>
      <c r="O393" s="8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8"/>
        <v>40549.25</v>
      </c>
      <c r="O394" s="8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8"/>
        <v>42933.208333333328</v>
      </c>
      <c r="O395" s="8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8"/>
        <v>41484.208333333336</v>
      </c>
      <c r="O396" s="8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8"/>
        <v>40885.25</v>
      </c>
      <c r="O397" s="8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8"/>
        <v>43378.208333333328</v>
      </c>
      <c r="O398" s="8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8"/>
        <v>41417.208333333336</v>
      </c>
      <c r="O399" s="8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8"/>
        <v>43228.208333333328</v>
      </c>
      <c r="O400" s="8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8"/>
        <v>40576.25</v>
      </c>
      <c r="O401" s="8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8"/>
        <v>41502.208333333336</v>
      </c>
      <c r="O402" s="8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8"/>
        <v>43765.208333333328</v>
      </c>
      <c r="O403" s="8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8"/>
        <v>40914.25</v>
      </c>
      <c r="O404" s="8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8"/>
        <v>40310.208333333336</v>
      </c>
      <c r="O405" s="8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8"/>
        <v>43053.25</v>
      </c>
      <c r="O406" s="8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8"/>
        <v>43255.208333333328</v>
      </c>
      <c r="O407" s="8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8"/>
        <v>41304.25</v>
      </c>
      <c r="O408" s="8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8"/>
        <v>43751.208333333328</v>
      </c>
      <c r="O409" s="8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8"/>
        <v>42541.208333333328</v>
      </c>
      <c r="O410" s="8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8"/>
        <v>42843.208333333328</v>
      </c>
      <c r="O411" s="8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8"/>
        <v>42122.208333333328</v>
      </c>
      <c r="O412" s="8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8"/>
        <v>42884.208333333328</v>
      </c>
      <c r="O413" s="8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8"/>
        <v>41642.25</v>
      </c>
      <c r="O414" s="8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8"/>
        <v>43431.25</v>
      </c>
      <c r="O415" s="8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8"/>
        <v>40288.208333333336</v>
      </c>
      <c r="O416" s="8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8"/>
        <v>40921.25</v>
      </c>
      <c r="O417" s="8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8"/>
        <v>40560.25</v>
      </c>
      <c r="O418" s="8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8"/>
        <v>43407.208333333328</v>
      </c>
      <c r="O419" s="8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8"/>
        <v>41035.208333333336</v>
      </c>
      <c r="O420" s="8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8"/>
        <v>40899.25</v>
      </c>
      <c r="O421" s="8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8"/>
        <v>42911.208333333328</v>
      </c>
      <c r="O422" s="8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8"/>
        <v>42915.208333333328</v>
      </c>
      <c r="O423" s="8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8"/>
        <v>40285.208333333336</v>
      </c>
      <c r="O424" s="8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8"/>
        <v>40808.208333333336</v>
      </c>
      <c r="O425" s="8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8"/>
        <v>43208.208333333328</v>
      </c>
      <c r="O426" s="8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8"/>
        <v>42213.208333333328</v>
      </c>
      <c r="O427" s="8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8"/>
        <v>41332.25</v>
      </c>
      <c r="O428" s="8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8"/>
        <v>41895.208333333336</v>
      </c>
      <c r="O429" s="8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8"/>
        <v>40585.25</v>
      </c>
      <c r="O430" s="8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8"/>
        <v>41680.25</v>
      </c>
      <c r="O431" s="8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8"/>
        <v>43737.208333333328</v>
      </c>
      <c r="O432" s="8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8"/>
        <v>43273.208333333328</v>
      </c>
      <c r="O433" s="8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8"/>
        <v>41761.208333333336</v>
      </c>
      <c r="O434" s="8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8"/>
        <v>41603.25</v>
      </c>
      <c r="O435" s="8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8"/>
        <v>42705.25</v>
      </c>
      <c r="O436" s="8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8"/>
        <v>41988.25</v>
      </c>
      <c r="O437" s="8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8"/>
        <v>43575.208333333328</v>
      </c>
      <c r="O438" s="8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8"/>
        <v>42260.208333333328</v>
      </c>
      <c r="O439" s="8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8"/>
        <v>41337.25</v>
      </c>
      <c r="O440" s="8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8"/>
        <v>42680.208333333328</v>
      </c>
      <c r="O441" s="8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8"/>
        <v>42916.208333333328</v>
      </c>
      <c r="O442" s="8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8"/>
        <v>41025.208333333336</v>
      </c>
      <c r="O443" s="8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8"/>
        <v>42980.208333333328</v>
      </c>
      <c r="O444" s="8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8"/>
        <v>40451.208333333336</v>
      </c>
      <c r="O445" s="8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8"/>
        <v>40748.208333333336</v>
      </c>
      <c r="O446" s="8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8"/>
        <v>40515.25</v>
      </c>
      <c r="O447" s="8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8"/>
        <v>41261.25</v>
      </c>
      <c r="O448" s="8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8"/>
        <v>43088.25</v>
      </c>
      <c r="O449" s="8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8"/>
        <v>41378.208333333336</v>
      </c>
      <c r="O450" s="8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ROUND(E451/D451*100,0)</f>
        <v>967</v>
      </c>
      <c r="G451" t="s">
        <v>20</v>
      </c>
      <c r="H451">
        <v>86</v>
      </c>
      <c r="I451">
        <f t="shared" ref="I451:I514" si="43">IFERROR(ROUND(E451/H451,2),0)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4">(((L451/60)/60)/24)+DATE(1970,1,1)</f>
        <v>43530.25</v>
      </c>
      <c r="O451" s="8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MID(R451,1,FIND("/",R451)-1)</f>
        <v>games</v>
      </c>
      <c r="T451" t="str">
        <f t="shared" ref="T451:T514" si="47">MID(R451,FIND("/",R451)+1,LEN(R451))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4"/>
        <v>43394.208333333328</v>
      </c>
      <c r="O452" s="8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4"/>
        <v>42935.208333333328</v>
      </c>
      <c r="O453" s="8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4"/>
        <v>40365.208333333336</v>
      </c>
      <c r="O454" s="8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4"/>
        <v>42705.25</v>
      </c>
      <c r="O455" s="8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4"/>
        <v>41568.208333333336</v>
      </c>
      <c r="O456" s="8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4"/>
        <v>40809.208333333336</v>
      </c>
      <c r="O457" s="8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4"/>
        <v>43141.25</v>
      </c>
      <c r="O458" s="8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4"/>
        <v>42657.208333333328</v>
      </c>
      <c r="O459" s="8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4"/>
        <v>40265.208333333336</v>
      </c>
      <c r="O460" s="8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4"/>
        <v>42001.25</v>
      </c>
      <c r="O461" s="8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4"/>
        <v>40399.208333333336</v>
      </c>
      <c r="O462" s="8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4"/>
        <v>41757.208333333336</v>
      </c>
      <c r="O463" s="8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4"/>
        <v>41304.25</v>
      </c>
      <c r="O464" s="8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4"/>
        <v>41639.25</v>
      </c>
      <c r="O465" s="8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4"/>
        <v>43142.25</v>
      </c>
      <c r="O466" s="8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4"/>
        <v>43127.25</v>
      </c>
      <c r="O467" s="8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4"/>
        <v>41409.208333333336</v>
      </c>
      <c r="O468" s="8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4"/>
        <v>42331.25</v>
      </c>
      <c r="O469" s="8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4"/>
        <v>43569.208333333328</v>
      </c>
      <c r="O470" s="8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4"/>
        <v>42142.208333333328</v>
      </c>
      <c r="O471" s="8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4"/>
        <v>42716.25</v>
      </c>
      <c r="O472" s="8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4"/>
        <v>41031.208333333336</v>
      </c>
      <c r="O473" s="8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4"/>
        <v>43535.208333333328</v>
      </c>
      <c r="O474" s="8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4"/>
        <v>43277.208333333328</v>
      </c>
      <c r="O475" s="8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4"/>
        <v>41989.25</v>
      </c>
      <c r="O476" s="8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4"/>
        <v>41450.208333333336</v>
      </c>
      <c r="O477" s="8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4"/>
        <v>43322.208333333328</v>
      </c>
      <c r="O478" s="8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4"/>
        <v>40720.208333333336</v>
      </c>
      <c r="O479" s="8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4"/>
        <v>42072.208333333328</v>
      </c>
      <c r="O480" s="8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4"/>
        <v>42945.208333333328</v>
      </c>
      <c r="O481" s="8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4"/>
        <v>40248.25</v>
      </c>
      <c r="O482" s="8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4"/>
        <v>41913.208333333336</v>
      </c>
      <c r="O483" s="8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4"/>
        <v>40963.25</v>
      </c>
      <c r="O484" s="8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4"/>
        <v>43811.25</v>
      </c>
      <c r="O485" s="8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4"/>
        <v>41855.208333333336</v>
      </c>
      <c r="O486" s="8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4"/>
        <v>43626.208333333328</v>
      </c>
      <c r="O487" s="8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4"/>
        <v>43168.25</v>
      </c>
      <c r="O488" s="8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4"/>
        <v>42845.208333333328</v>
      </c>
      <c r="O489" s="8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4"/>
        <v>42403.25</v>
      </c>
      <c r="O490" s="8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4"/>
        <v>40406.208333333336</v>
      </c>
      <c r="O491" s="8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4"/>
        <v>43786.25</v>
      </c>
      <c r="O492" s="8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4"/>
        <v>41456.208333333336</v>
      </c>
      <c r="O493" s="8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4"/>
        <v>40336.208333333336</v>
      </c>
      <c r="O494" s="8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4"/>
        <v>43645.208333333328</v>
      </c>
      <c r="O495" s="8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4"/>
        <v>40990.208333333336</v>
      </c>
      <c r="O496" s="8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4"/>
        <v>41800.208333333336</v>
      </c>
      <c r="O497" s="8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4"/>
        <v>42876.208333333328</v>
      </c>
      <c r="O498" s="8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4"/>
        <v>42724.25</v>
      </c>
      <c r="O499" s="8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4"/>
        <v>42005.25</v>
      </c>
      <c r="O500" s="8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4"/>
        <v>42444.208333333328</v>
      </c>
      <c r="O501" s="8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4"/>
        <v>41395.208333333336</v>
      </c>
      <c r="O502" s="8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4"/>
        <v>41345.208333333336</v>
      </c>
      <c r="O503" s="8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4"/>
        <v>41117.208333333336</v>
      </c>
      <c r="O504" s="8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4"/>
        <v>42186.208333333328</v>
      </c>
      <c r="O505" s="8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4"/>
        <v>42142.208333333328</v>
      </c>
      <c r="O506" s="8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4"/>
        <v>41341.25</v>
      </c>
      <c r="O507" s="8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4"/>
        <v>43062.25</v>
      </c>
      <c r="O508" s="8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4"/>
        <v>41373.208333333336</v>
      </c>
      <c r="O509" s="8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4"/>
        <v>43310.208333333328</v>
      </c>
      <c r="O510" s="8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4"/>
        <v>41034.208333333336</v>
      </c>
      <c r="O511" s="8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4"/>
        <v>43251.208333333328</v>
      </c>
      <c r="O512" s="8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4"/>
        <v>43671.208333333328</v>
      </c>
      <c r="O513" s="8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4"/>
        <v>41825.208333333336</v>
      </c>
      <c r="O514" s="8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ROUND(E515/D515*100,0)</f>
        <v>39</v>
      </c>
      <c r="G515" t="s">
        <v>74</v>
      </c>
      <c r="H515">
        <v>35</v>
      </c>
      <c r="I515">
        <f t="shared" ref="I515:I578" si="49">IFERROR(ROUND(E515/H515,2),0)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50">(((L515/60)/60)/24)+DATE(1970,1,1)</f>
        <v>40430.208333333336</v>
      </c>
      <c r="O515" s="8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MID(R515,1,FIND("/",R515)-1)</f>
        <v>film &amp; video</v>
      </c>
      <c r="T515" t="str">
        <f t="shared" ref="T515:T578" si="53">MID(R515,FIND("/",R515)+1,LEN(R515))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50"/>
        <v>41614.25</v>
      </c>
      <c r="O516" s="8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50"/>
        <v>40900.25</v>
      </c>
      <c r="O517" s="8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50"/>
        <v>40396.208333333336</v>
      </c>
      <c r="O518" s="8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50"/>
        <v>42860.208333333328</v>
      </c>
      <c r="O519" s="8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50"/>
        <v>43154.25</v>
      </c>
      <c r="O520" s="8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50"/>
        <v>42012.25</v>
      </c>
      <c r="O521" s="8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50"/>
        <v>43574.208333333328</v>
      </c>
      <c r="O522" s="8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50"/>
        <v>42605.208333333328</v>
      </c>
      <c r="O523" s="8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50"/>
        <v>41093.208333333336</v>
      </c>
      <c r="O524" s="8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50"/>
        <v>40241.25</v>
      </c>
      <c r="O525" s="8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50"/>
        <v>40294.208333333336</v>
      </c>
      <c r="O526" s="8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50"/>
        <v>40505.25</v>
      </c>
      <c r="O527" s="8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50"/>
        <v>42364.25</v>
      </c>
      <c r="O528" s="8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50"/>
        <v>42405.25</v>
      </c>
      <c r="O529" s="8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50"/>
        <v>41601.25</v>
      </c>
      <c r="O530" s="8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50"/>
        <v>41769.208333333336</v>
      </c>
      <c r="O531" s="8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50"/>
        <v>40421.208333333336</v>
      </c>
      <c r="O532" s="8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50"/>
        <v>41589.25</v>
      </c>
      <c r="O533" s="8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50"/>
        <v>43125.25</v>
      </c>
      <c r="O534" s="8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50"/>
        <v>41479.208333333336</v>
      </c>
      <c r="O535" s="8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50"/>
        <v>43329.208333333328</v>
      </c>
      <c r="O536" s="8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50"/>
        <v>43259.208333333328</v>
      </c>
      <c r="O537" s="8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50"/>
        <v>40414.208333333336</v>
      </c>
      <c r="O538" s="8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50"/>
        <v>43342.208333333328</v>
      </c>
      <c r="O539" s="8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50"/>
        <v>41539.208333333336</v>
      </c>
      <c r="O540" s="8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50"/>
        <v>43647.208333333328</v>
      </c>
      <c r="O541" s="8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50"/>
        <v>43225.208333333328</v>
      </c>
      <c r="O542" s="8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50"/>
        <v>42165.208333333328</v>
      </c>
      <c r="O543" s="8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50"/>
        <v>42391.25</v>
      </c>
      <c r="O544" s="8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50"/>
        <v>41528.208333333336</v>
      </c>
      <c r="O545" s="8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50"/>
        <v>42377.25</v>
      </c>
      <c r="O546" s="8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50"/>
        <v>43824.25</v>
      </c>
      <c r="O547" s="8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50"/>
        <v>43360.208333333328</v>
      </c>
      <c r="O548" s="8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50"/>
        <v>42029.25</v>
      </c>
      <c r="O549" s="8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50"/>
        <v>42461.208333333328</v>
      </c>
      <c r="O550" s="8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50"/>
        <v>41422.208333333336</v>
      </c>
      <c r="O551" s="8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50"/>
        <v>40968.25</v>
      </c>
      <c r="O552" s="8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50"/>
        <v>41993.25</v>
      </c>
      <c r="O553" s="8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50"/>
        <v>42700.25</v>
      </c>
      <c r="O554" s="8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50"/>
        <v>40545.25</v>
      </c>
      <c r="O555" s="8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50"/>
        <v>42723.25</v>
      </c>
      <c r="O556" s="8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50"/>
        <v>41731.208333333336</v>
      </c>
      <c r="O557" s="8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50"/>
        <v>40792.208333333336</v>
      </c>
      <c r="O558" s="8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50"/>
        <v>42279.208333333328</v>
      </c>
      <c r="O559" s="8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50"/>
        <v>42424.25</v>
      </c>
      <c r="O560" s="8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50"/>
        <v>42584.208333333328</v>
      </c>
      <c r="O561" s="8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50"/>
        <v>40865.25</v>
      </c>
      <c r="O562" s="8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50"/>
        <v>40833.208333333336</v>
      </c>
      <c r="O563" s="8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50"/>
        <v>43536.208333333328</v>
      </c>
      <c r="O564" s="8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50"/>
        <v>43417.25</v>
      </c>
      <c r="O565" s="8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50"/>
        <v>42078.208333333328</v>
      </c>
      <c r="O566" s="8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50"/>
        <v>40862.25</v>
      </c>
      <c r="O567" s="8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50"/>
        <v>42424.25</v>
      </c>
      <c r="O568" s="8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50"/>
        <v>41830.208333333336</v>
      </c>
      <c r="O569" s="8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50"/>
        <v>40374.208333333336</v>
      </c>
      <c r="O570" s="8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50"/>
        <v>40554.25</v>
      </c>
      <c r="O571" s="8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50"/>
        <v>41993.25</v>
      </c>
      <c r="O572" s="8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50"/>
        <v>42174.208333333328</v>
      </c>
      <c r="O573" s="8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50"/>
        <v>42275.208333333328</v>
      </c>
      <c r="O574" s="8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50"/>
        <v>41761.208333333336</v>
      </c>
      <c r="O575" s="8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50"/>
        <v>43806.25</v>
      </c>
      <c r="O576" s="8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50"/>
        <v>41779.208333333336</v>
      </c>
      <c r="O577" s="8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50"/>
        <v>43040.208333333328</v>
      </c>
      <c r="O578" s="8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ROUND(E579/D579*100,0)</f>
        <v>19</v>
      </c>
      <c r="G579" t="s">
        <v>74</v>
      </c>
      <c r="H579">
        <v>37</v>
      </c>
      <c r="I579">
        <f t="shared" ref="I579:I642" si="55">IFERROR(ROUND(E579/H579,2),0)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6">(((L579/60)/60)/24)+DATE(1970,1,1)</f>
        <v>40613.25</v>
      </c>
      <c r="O579" s="8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MID(R579,1,FIND("/",R579)-1)</f>
        <v>music</v>
      </c>
      <c r="T579" t="str">
        <f t="shared" ref="T579:T642" si="59">MID(R579,FIND("/",R579)+1,LEN(R579))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6"/>
        <v>40878.25</v>
      </c>
      <c r="O580" s="8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6"/>
        <v>40762.208333333336</v>
      </c>
      <c r="O581" s="8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6"/>
        <v>41696.25</v>
      </c>
      <c r="O582" s="8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6"/>
        <v>40662.208333333336</v>
      </c>
      <c r="O583" s="8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6"/>
        <v>42165.208333333328</v>
      </c>
      <c r="O584" s="8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6"/>
        <v>40959.25</v>
      </c>
      <c r="O585" s="8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6"/>
        <v>41024.208333333336</v>
      </c>
      <c r="O586" s="8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6"/>
        <v>40255.208333333336</v>
      </c>
      <c r="O587" s="8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6"/>
        <v>40499.25</v>
      </c>
      <c r="O588" s="8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6"/>
        <v>43484.25</v>
      </c>
      <c r="O589" s="8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6"/>
        <v>40262.208333333336</v>
      </c>
      <c r="O590" s="8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6"/>
        <v>42190.208333333328</v>
      </c>
      <c r="O591" s="8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6"/>
        <v>41994.25</v>
      </c>
      <c r="O592" s="8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6"/>
        <v>40373.208333333336</v>
      </c>
      <c r="O593" s="8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6"/>
        <v>41789.208333333336</v>
      </c>
      <c r="O594" s="8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6"/>
        <v>41724.208333333336</v>
      </c>
      <c r="O595" s="8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6"/>
        <v>42548.208333333328</v>
      </c>
      <c r="O596" s="8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6"/>
        <v>40253.208333333336</v>
      </c>
      <c r="O597" s="8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6"/>
        <v>42434.25</v>
      </c>
      <c r="O598" s="8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6"/>
        <v>43786.25</v>
      </c>
      <c r="O599" s="8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6"/>
        <v>40344.208333333336</v>
      </c>
      <c r="O600" s="8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6"/>
        <v>42047.25</v>
      </c>
      <c r="O601" s="8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6"/>
        <v>41485.208333333336</v>
      </c>
      <c r="O602" s="8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6"/>
        <v>41789.208333333336</v>
      </c>
      <c r="O603" s="8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6"/>
        <v>42160.208333333328</v>
      </c>
      <c r="O604" s="8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6"/>
        <v>43573.208333333328</v>
      </c>
      <c r="O605" s="8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6"/>
        <v>40565.25</v>
      </c>
      <c r="O606" s="8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6"/>
        <v>42280.208333333328</v>
      </c>
      <c r="O607" s="8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6"/>
        <v>42436.25</v>
      </c>
      <c r="O608" s="8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6"/>
        <v>41721.208333333336</v>
      </c>
      <c r="O609" s="8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6"/>
        <v>43530.25</v>
      </c>
      <c r="O610" s="8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6"/>
        <v>43481.25</v>
      </c>
      <c r="O611" s="8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6"/>
        <v>41259.25</v>
      </c>
      <c r="O612" s="8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6"/>
        <v>41480.208333333336</v>
      </c>
      <c r="O613" s="8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6"/>
        <v>40474.208333333336</v>
      </c>
      <c r="O614" s="8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6"/>
        <v>42973.208333333328</v>
      </c>
      <c r="O615" s="8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6"/>
        <v>42746.25</v>
      </c>
      <c r="O616" s="8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6"/>
        <v>42489.208333333328</v>
      </c>
      <c r="O617" s="8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6"/>
        <v>41537.208333333336</v>
      </c>
      <c r="O618" s="8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6"/>
        <v>41794.208333333336</v>
      </c>
      <c r="O619" s="8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6"/>
        <v>41396.208333333336</v>
      </c>
      <c r="O620" s="8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6"/>
        <v>40669.208333333336</v>
      </c>
      <c r="O621" s="8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6"/>
        <v>42559.208333333328</v>
      </c>
      <c r="O622" s="8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6"/>
        <v>42626.208333333328</v>
      </c>
      <c r="O623" s="8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6"/>
        <v>43205.208333333328</v>
      </c>
      <c r="O624" s="8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6"/>
        <v>42201.208333333328</v>
      </c>
      <c r="O625" s="8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6"/>
        <v>42029.25</v>
      </c>
      <c r="O626" s="8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6"/>
        <v>43857.25</v>
      </c>
      <c r="O627" s="8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6"/>
        <v>40449.208333333336</v>
      </c>
      <c r="O628" s="8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6"/>
        <v>40345.208333333336</v>
      </c>
      <c r="O629" s="8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6"/>
        <v>40455.208333333336</v>
      </c>
      <c r="O630" s="8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6"/>
        <v>42557.208333333328</v>
      </c>
      <c r="O631" s="8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6"/>
        <v>43586.208333333328</v>
      </c>
      <c r="O632" s="8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6"/>
        <v>43550.208333333328</v>
      </c>
      <c r="O633" s="8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6"/>
        <v>41945.208333333336</v>
      </c>
      <c r="O634" s="8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6"/>
        <v>42315.25</v>
      </c>
      <c r="O635" s="8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6"/>
        <v>42819.208333333328</v>
      </c>
      <c r="O636" s="8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6"/>
        <v>41314.25</v>
      </c>
      <c r="O637" s="8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6"/>
        <v>40926.25</v>
      </c>
      <c r="O638" s="8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6"/>
        <v>42688.25</v>
      </c>
      <c r="O639" s="8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6"/>
        <v>40386.208333333336</v>
      </c>
      <c r="O640" s="8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6"/>
        <v>43309.208333333328</v>
      </c>
      <c r="O641" s="8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6"/>
        <v>42387.25</v>
      </c>
      <c r="O642" s="8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ROUND(E643/D643*100,0)</f>
        <v>120</v>
      </c>
      <c r="G643" t="s">
        <v>20</v>
      </c>
      <c r="H643">
        <v>194</v>
      </c>
      <c r="I643">
        <f t="shared" ref="I643:I706" si="61">IFERROR(ROUND(E643/H643,2),0)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2">(((L643/60)/60)/24)+DATE(1970,1,1)</f>
        <v>42786.25</v>
      </c>
      <c r="O643" s="8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MID(R643,1,FIND("/",R643)-1)</f>
        <v>theater</v>
      </c>
      <c r="T643" t="str">
        <f t="shared" ref="T643:T706" si="65">MID(R643,FIND("/",R643)+1,LEN(R643))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2"/>
        <v>43451.25</v>
      </c>
      <c r="O644" s="8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2"/>
        <v>42795.25</v>
      </c>
      <c r="O645" s="8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2"/>
        <v>43452.25</v>
      </c>
      <c r="O646" s="8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2"/>
        <v>43369.208333333328</v>
      </c>
      <c r="O647" s="8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2"/>
        <v>41346.208333333336</v>
      </c>
      <c r="O648" s="8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2"/>
        <v>43199.208333333328</v>
      </c>
      <c r="O649" s="8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2"/>
        <v>42922.208333333328</v>
      </c>
      <c r="O650" s="8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2"/>
        <v>40471.208333333336</v>
      </c>
      <c r="O651" s="8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2"/>
        <v>41828.208333333336</v>
      </c>
      <c r="O652" s="8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2"/>
        <v>41692.25</v>
      </c>
      <c r="O653" s="8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2"/>
        <v>42587.208333333328</v>
      </c>
      <c r="O654" s="8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2"/>
        <v>42468.208333333328</v>
      </c>
      <c r="O655" s="8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2"/>
        <v>42240.208333333328</v>
      </c>
      <c r="O656" s="8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2"/>
        <v>42796.25</v>
      </c>
      <c r="O657" s="8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2"/>
        <v>43097.25</v>
      </c>
      <c r="O658" s="8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2"/>
        <v>43096.25</v>
      </c>
      <c r="O659" s="8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2"/>
        <v>42246.208333333328</v>
      </c>
      <c r="O660" s="8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2"/>
        <v>40570.25</v>
      </c>
      <c r="O661" s="8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2"/>
        <v>42237.208333333328</v>
      </c>
      <c r="O662" s="8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2"/>
        <v>40996.208333333336</v>
      </c>
      <c r="O663" s="8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2"/>
        <v>43443.25</v>
      </c>
      <c r="O664" s="8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2"/>
        <v>40458.208333333336</v>
      </c>
      <c r="O665" s="8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2"/>
        <v>40959.25</v>
      </c>
      <c r="O666" s="8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2"/>
        <v>40733.208333333336</v>
      </c>
      <c r="O667" s="8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2"/>
        <v>41516.208333333336</v>
      </c>
      <c r="O668" s="8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2"/>
        <v>41892.208333333336</v>
      </c>
      <c r="O669" s="8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2"/>
        <v>41122.208333333336</v>
      </c>
      <c r="O670" s="8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2"/>
        <v>42912.208333333328</v>
      </c>
      <c r="O671" s="8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2"/>
        <v>42425.25</v>
      </c>
      <c r="O672" s="8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2"/>
        <v>40390.208333333336</v>
      </c>
      <c r="O673" s="8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2"/>
        <v>43180.208333333328</v>
      </c>
      <c r="O674" s="8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2"/>
        <v>42475.208333333328</v>
      </c>
      <c r="O675" s="8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2"/>
        <v>40774.208333333336</v>
      </c>
      <c r="O676" s="8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2"/>
        <v>43719.208333333328</v>
      </c>
      <c r="O677" s="8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2"/>
        <v>41178.208333333336</v>
      </c>
      <c r="O678" s="8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2"/>
        <v>42561.208333333328</v>
      </c>
      <c r="O679" s="8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2"/>
        <v>43484.25</v>
      </c>
      <c r="O680" s="8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2"/>
        <v>43756.208333333328</v>
      </c>
      <c r="O681" s="8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2"/>
        <v>43813.25</v>
      </c>
      <c r="O682" s="8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2"/>
        <v>40898.25</v>
      </c>
      <c r="O683" s="8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2"/>
        <v>41619.25</v>
      </c>
      <c r="O684" s="8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2"/>
        <v>43359.208333333328</v>
      </c>
      <c r="O685" s="8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2"/>
        <v>40358.208333333336</v>
      </c>
      <c r="O686" s="8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2"/>
        <v>42239.208333333328</v>
      </c>
      <c r="O687" s="8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2"/>
        <v>43186.208333333328</v>
      </c>
      <c r="O688" s="8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2"/>
        <v>42806.25</v>
      </c>
      <c r="O689" s="8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2"/>
        <v>43475.25</v>
      </c>
      <c r="O690" s="8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2"/>
        <v>41576.208333333336</v>
      </c>
      <c r="O691" s="8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2"/>
        <v>40874.25</v>
      </c>
      <c r="O692" s="8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2"/>
        <v>41185.208333333336</v>
      </c>
      <c r="O693" s="8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2"/>
        <v>43655.208333333328</v>
      </c>
      <c r="O694" s="8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2"/>
        <v>43025.208333333328</v>
      </c>
      <c r="O695" s="8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2"/>
        <v>43066.25</v>
      </c>
      <c r="O696" s="8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2"/>
        <v>42322.25</v>
      </c>
      <c r="O697" s="8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2"/>
        <v>42114.208333333328</v>
      </c>
      <c r="O698" s="8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2"/>
        <v>43190.208333333328</v>
      </c>
      <c r="O699" s="8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2"/>
        <v>40871.25</v>
      </c>
      <c r="O700" s="8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2"/>
        <v>43641.208333333328</v>
      </c>
      <c r="O701" s="8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2"/>
        <v>40203.25</v>
      </c>
      <c r="O702" s="8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2"/>
        <v>40629.208333333336</v>
      </c>
      <c r="O703" s="8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2"/>
        <v>41477.208333333336</v>
      </c>
      <c r="O704" s="8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2"/>
        <v>41020.208333333336</v>
      </c>
      <c r="O705" s="8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2"/>
        <v>42555.208333333328</v>
      </c>
      <c r="O706" s="8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ROUND(E707/D707*100,0)</f>
        <v>99</v>
      </c>
      <c r="G707" t="s">
        <v>14</v>
      </c>
      <c r="H707">
        <v>2025</v>
      </c>
      <c r="I707">
        <f t="shared" ref="I707:I770" si="67">IFERROR(ROUND(E707/H707,2),0)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8">(((L707/60)/60)/24)+DATE(1970,1,1)</f>
        <v>41619.25</v>
      </c>
      <c r="O707" s="8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MID(R707,1,FIND("/",R707)-1)</f>
        <v>publishing</v>
      </c>
      <c r="T707" t="str">
        <f t="shared" ref="T707:T770" si="71">MID(R707,FIND("/",R707)+1,LEN(R707))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8"/>
        <v>43471.25</v>
      </c>
      <c r="O708" s="8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8"/>
        <v>43442.25</v>
      </c>
      <c r="O709" s="8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8"/>
        <v>42877.208333333328</v>
      </c>
      <c r="O710" s="8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8"/>
        <v>41018.208333333336</v>
      </c>
      <c r="O711" s="8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8"/>
        <v>43295.208333333328</v>
      </c>
      <c r="O712" s="8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8"/>
        <v>42393.25</v>
      </c>
      <c r="O713" s="8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8"/>
        <v>42559.208333333328</v>
      </c>
      <c r="O714" s="8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8"/>
        <v>42604.208333333328</v>
      </c>
      <c r="O715" s="8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8"/>
        <v>41870.208333333336</v>
      </c>
      <c r="O716" s="8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8"/>
        <v>40397.208333333336</v>
      </c>
      <c r="O717" s="8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8"/>
        <v>41465.208333333336</v>
      </c>
      <c r="O718" s="8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8"/>
        <v>40777.208333333336</v>
      </c>
      <c r="O719" s="8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8"/>
        <v>41442.208333333336</v>
      </c>
      <c r="O720" s="8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8"/>
        <v>41058.208333333336</v>
      </c>
      <c r="O721" s="8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8"/>
        <v>43152.25</v>
      </c>
      <c r="O722" s="8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8"/>
        <v>43194.208333333328</v>
      </c>
      <c r="O723" s="8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8"/>
        <v>43045.25</v>
      </c>
      <c r="O724" s="8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8"/>
        <v>42431.25</v>
      </c>
      <c r="O725" s="8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8"/>
        <v>41934.208333333336</v>
      </c>
      <c r="O726" s="8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8"/>
        <v>41958.25</v>
      </c>
      <c r="O727" s="8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8"/>
        <v>40476.208333333336</v>
      </c>
      <c r="O728" s="8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8"/>
        <v>43485.25</v>
      </c>
      <c r="O729" s="8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8"/>
        <v>42515.208333333328</v>
      </c>
      <c r="O730" s="8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8"/>
        <v>41309.25</v>
      </c>
      <c r="O731" s="8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8"/>
        <v>42147.208333333328</v>
      </c>
      <c r="O732" s="8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8"/>
        <v>42939.208333333328</v>
      </c>
      <c r="O733" s="8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8"/>
        <v>42816.208333333328</v>
      </c>
      <c r="O734" s="8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8"/>
        <v>41844.208333333336</v>
      </c>
      <c r="O735" s="8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8"/>
        <v>42763.25</v>
      </c>
      <c r="O736" s="8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8"/>
        <v>42459.208333333328</v>
      </c>
      <c r="O737" s="8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8"/>
        <v>42055.25</v>
      </c>
      <c r="O738" s="8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8"/>
        <v>42685.25</v>
      </c>
      <c r="O739" s="8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8"/>
        <v>41959.25</v>
      </c>
      <c r="O740" s="8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8"/>
        <v>41089.208333333336</v>
      </c>
      <c r="O741" s="8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8"/>
        <v>42769.25</v>
      </c>
      <c r="O742" s="8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8"/>
        <v>40321.208333333336</v>
      </c>
      <c r="O743" s="8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8"/>
        <v>40197.25</v>
      </c>
      <c r="O744" s="8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8"/>
        <v>42298.208333333328</v>
      </c>
      <c r="O745" s="8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8"/>
        <v>43322.208333333328</v>
      </c>
      <c r="O746" s="8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8"/>
        <v>40328.208333333336</v>
      </c>
      <c r="O747" s="8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8"/>
        <v>40825.208333333336</v>
      </c>
      <c r="O748" s="8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8"/>
        <v>40423.208333333336</v>
      </c>
      <c r="O749" s="8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8"/>
        <v>40238.25</v>
      </c>
      <c r="O750" s="8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8"/>
        <v>41920.208333333336</v>
      </c>
      <c r="O751" s="8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8"/>
        <v>40360.208333333336</v>
      </c>
      <c r="O752" s="8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8"/>
        <v>42446.208333333328</v>
      </c>
      <c r="O753" s="8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8"/>
        <v>40395.208333333336</v>
      </c>
      <c r="O754" s="8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8"/>
        <v>40321.208333333336</v>
      </c>
      <c r="O755" s="8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8"/>
        <v>41210.208333333336</v>
      </c>
      <c r="O756" s="8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8"/>
        <v>43096.25</v>
      </c>
      <c r="O757" s="8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8"/>
        <v>42024.25</v>
      </c>
      <c r="O758" s="8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8"/>
        <v>40675.208333333336</v>
      </c>
      <c r="O759" s="8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8"/>
        <v>41936.208333333336</v>
      </c>
      <c r="O760" s="8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8"/>
        <v>43136.25</v>
      </c>
      <c r="O761" s="8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8"/>
        <v>43678.208333333328</v>
      </c>
      <c r="O762" s="8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8"/>
        <v>42938.208333333328</v>
      </c>
      <c r="O763" s="8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8"/>
        <v>41241.25</v>
      </c>
      <c r="O764" s="8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8"/>
        <v>41037.208333333336</v>
      </c>
      <c r="O765" s="8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8"/>
        <v>40676.208333333336</v>
      </c>
      <c r="O766" s="8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8"/>
        <v>42840.208333333328</v>
      </c>
      <c r="O767" s="8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8"/>
        <v>43362.208333333328</v>
      </c>
      <c r="O768" s="8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8"/>
        <v>42283.208333333328</v>
      </c>
      <c r="O769" s="8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8"/>
        <v>41619.25</v>
      </c>
      <c r="O770" s="8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ROUND(E771/D771*100,0)</f>
        <v>87</v>
      </c>
      <c r="G771" t="s">
        <v>14</v>
      </c>
      <c r="H771">
        <v>3410</v>
      </c>
      <c r="I771">
        <f t="shared" ref="I771:I834" si="73">IFERROR(ROUND(E771/H771,2),0)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4">(((L771/60)/60)/24)+DATE(1970,1,1)</f>
        <v>41501.208333333336</v>
      </c>
      <c r="O771" s="8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MID(R771,1,FIND("/",R771)-1)</f>
        <v>games</v>
      </c>
      <c r="T771" t="str">
        <f t="shared" ref="T771:T834" si="77">MID(R771,FIND("/",R771)+1,LEN(R771))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4"/>
        <v>41743.208333333336</v>
      </c>
      <c r="O772" s="8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4"/>
        <v>43491.25</v>
      </c>
      <c r="O773" s="8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4"/>
        <v>43505.25</v>
      </c>
      <c r="O774" s="8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4"/>
        <v>42838.208333333328</v>
      </c>
      <c r="O775" s="8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4"/>
        <v>42513.208333333328</v>
      </c>
      <c r="O776" s="8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4"/>
        <v>41949.25</v>
      </c>
      <c r="O777" s="8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4"/>
        <v>43650.208333333328</v>
      </c>
      <c r="O778" s="8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4"/>
        <v>40809.208333333336</v>
      </c>
      <c r="O779" s="8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4"/>
        <v>40768.208333333336</v>
      </c>
      <c r="O780" s="8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4"/>
        <v>42230.208333333328</v>
      </c>
      <c r="O781" s="8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4"/>
        <v>42573.208333333328</v>
      </c>
      <c r="O782" s="8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4"/>
        <v>40482.208333333336</v>
      </c>
      <c r="O783" s="8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4"/>
        <v>40603.25</v>
      </c>
      <c r="O784" s="8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4"/>
        <v>41625.25</v>
      </c>
      <c r="O785" s="8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4"/>
        <v>42435.25</v>
      </c>
      <c r="O786" s="8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4"/>
        <v>43582.208333333328</v>
      </c>
      <c r="O787" s="8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4"/>
        <v>43186.208333333328</v>
      </c>
      <c r="O788" s="8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4"/>
        <v>40684.208333333336</v>
      </c>
      <c r="O789" s="8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4"/>
        <v>41202.208333333336</v>
      </c>
      <c r="O790" s="8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4"/>
        <v>41786.208333333336</v>
      </c>
      <c r="O791" s="8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4"/>
        <v>40223.25</v>
      </c>
      <c r="O792" s="8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4"/>
        <v>42715.25</v>
      </c>
      <c r="O793" s="8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4"/>
        <v>41451.208333333336</v>
      </c>
      <c r="O794" s="8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4"/>
        <v>41450.208333333336</v>
      </c>
      <c r="O795" s="8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4"/>
        <v>43091.25</v>
      </c>
      <c r="O796" s="8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4"/>
        <v>42675.208333333328</v>
      </c>
      <c r="O797" s="8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4"/>
        <v>41859.208333333336</v>
      </c>
      <c r="O798" s="8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4"/>
        <v>43464.25</v>
      </c>
      <c r="O799" s="8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4"/>
        <v>41060.208333333336</v>
      </c>
      <c r="O800" s="8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4"/>
        <v>42399.25</v>
      </c>
      <c r="O801" s="8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4"/>
        <v>42167.208333333328</v>
      </c>
      <c r="O802" s="8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4"/>
        <v>43830.25</v>
      </c>
      <c r="O803" s="8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4"/>
        <v>43650.208333333328</v>
      </c>
      <c r="O804" s="8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4"/>
        <v>43492.25</v>
      </c>
      <c r="O805" s="8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4"/>
        <v>43102.25</v>
      </c>
      <c r="O806" s="8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4"/>
        <v>41958.25</v>
      </c>
      <c r="O807" s="8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4"/>
        <v>40973.25</v>
      </c>
      <c r="O808" s="8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4"/>
        <v>43753.208333333328</v>
      </c>
      <c r="O809" s="8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4"/>
        <v>42507.208333333328</v>
      </c>
      <c r="O810" s="8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4"/>
        <v>41135.208333333336</v>
      </c>
      <c r="O811" s="8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4"/>
        <v>43067.25</v>
      </c>
      <c r="O812" s="8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4"/>
        <v>42378.25</v>
      </c>
      <c r="O813" s="8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4"/>
        <v>43206.208333333328</v>
      </c>
      <c r="O814" s="8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4"/>
        <v>41148.208333333336</v>
      </c>
      <c r="O815" s="8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4"/>
        <v>42517.208333333328</v>
      </c>
      <c r="O816" s="8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4"/>
        <v>43068.25</v>
      </c>
      <c r="O817" s="8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4"/>
        <v>41680.25</v>
      </c>
      <c r="O818" s="8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4"/>
        <v>43589.208333333328</v>
      </c>
      <c r="O819" s="8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4"/>
        <v>43486.25</v>
      </c>
      <c r="O820" s="8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4"/>
        <v>41237.25</v>
      </c>
      <c r="O821" s="8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4"/>
        <v>43310.208333333328</v>
      </c>
      <c r="O822" s="8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4"/>
        <v>42794.25</v>
      </c>
      <c r="O823" s="8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4"/>
        <v>41698.25</v>
      </c>
      <c r="O824" s="8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4"/>
        <v>41892.208333333336</v>
      </c>
      <c r="O825" s="8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4"/>
        <v>40348.208333333336</v>
      </c>
      <c r="O826" s="8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4"/>
        <v>42941.208333333328</v>
      </c>
      <c r="O827" s="8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4"/>
        <v>40525.25</v>
      </c>
      <c r="O828" s="8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4"/>
        <v>40666.208333333336</v>
      </c>
      <c r="O829" s="8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4"/>
        <v>43340.208333333328</v>
      </c>
      <c r="O830" s="8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4"/>
        <v>42164.208333333328</v>
      </c>
      <c r="O831" s="8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4"/>
        <v>43103.25</v>
      </c>
      <c r="O832" s="8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4"/>
        <v>40994.208333333336</v>
      </c>
      <c r="O833" s="8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4"/>
        <v>42299.208333333328</v>
      </c>
      <c r="O834" s="8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ROUND(E835/D835*100,0)</f>
        <v>158</v>
      </c>
      <c r="G835" t="s">
        <v>20</v>
      </c>
      <c r="H835">
        <v>165</v>
      </c>
      <c r="I835">
        <f t="shared" ref="I835:I898" si="79">IFERROR(ROUND(E835/H835,2),0)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80">(((L835/60)/60)/24)+DATE(1970,1,1)</f>
        <v>40588.25</v>
      </c>
      <c r="O835" s="8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MID(R835,1,FIND("/",R835)-1)</f>
        <v>publishing</v>
      </c>
      <c r="T835" t="str">
        <f t="shared" ref="T835:T898" si="83">MID(R835,FIND("/",R835)+1,LEN(R835))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80"/>
        <v>41448.208333333336</v>
      </c>
      <c r="O836" s="8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80"/>
        <v>42063.25</v>
      </c>
      <c r="O837" s="8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80"/>
        <v>40214.25</v>
      </c>
      <c r="O838" s="8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80"/>
        <v>40629.208333333336</v>
      </c>
      <c r="O839" s="8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80"/>
        <v>43370.208333333328</v>
      </c>
      <c r="O840" s="8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80"/>
        <v>41715.208333333336</v>
      </c>
      <c r="O841" s="8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80"/>
        <v>41836.208333333336</v>
      </c>
      <c r="O842" s="8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80"/>
        <v>42419.25</v>
      </c>
      <c r="O843" s="8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80"/>
        <v>43266.208333333328</v>
      </c>
      <c r="O844" s="8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80"/>
        <v>43338.208333333328</v>
      </c>
      <c r="O845" s="8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80"/>
        <v>40930.25</v>
      </c>
      <c r="O846" s="8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80"/>
        <v>43235.208333333328</v>
      </c>
      <c r="O847" s="8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80"/>
        <v>43302.208333333328</v>
      </c>
      <c r="O848" s="8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80"/>
        <v>43107.25</v>
      </c>
      <c r="O849" s="8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80"/>
        <v>40341.208333333336</v>
      </c>
      <c r="O850" s="8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80"/>
        <v>40948.25</v>
      </c>
      <c r="O851" s="8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80"/>
        <v>40866.25</v>
      </c>
      <c r="O852" s="8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80"/>
        <v>41031.208333333336</v>
      </c>
      <c r="O853" s="8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80"/>
        <v>40740.208333333336</v>
      </c>
      <c r="O854" s="8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80"/>
        <v>40714.208333333336</v>
      </c>
      <c r="O855" s="8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80"/>
        <v>43787.25</v>
      </c>
      <c r="O856" s="8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80"/>
        <v>40712.208333333336</v>
      </c>
      <c r="O857" s="8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80"/>
        <v>41023.208333333336</v>
      </c>
      <c r="O858" s="8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80"/>
        <v>40944.25</v>
      </c>
      <c r="O859" s="8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80"/>
        <v>43211.208333333328</v>
      </c>
      <c r="O860" s="8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80"/>
        <v>41334.25</v>
      </c>
      <c r="O861" s="8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80"/>
        <v>43515.25</v>
      </c>
      <c r="O862" s="8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80"/>
        <v>40258.208333333336</v>
      </c>
      <c r="O863" s="8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80"/>
        <v>40756.208333333336</v>
      </c>
      <c r="O864" s="8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80"/>
        <v>42172.208333333328</v>
      </c>
      <c r="O865" s="8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80"/>
        <v>42601.208333333328</v>
      </c>
      <c r="O866" s="8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80"/>
        <v>41897.208333333336</v>
      </c>
      <c r="O867" s="8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80"/>
        <v>40671.208333333336</v>
      </c>
      <c r="O868" s="8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80"/>
        <v>43382.208333333328</v>
      </c>
      <c r="O869" s="8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80"/>
        <v>41559.208333333336</v>
      </c>
      <c r="O870" s="8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80"/>
        <v>40350.208333333336</v>
      </c>
      <c r="O871" s="8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80"/>
        <v>42240.208333333328</v>
      </c>
      <c r="O872" s="8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80"/>
        <v>43040.208333333328</v>
      </c>
      <c r="O873" s="8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80"/>
        <v>43346.208333333328</v>
      </c>
      <c r="O874" s="8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80"/>
        <v>41647.25</v>
      </c>
      <c r="O875" s="8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80"/>
        <v>40291.208333333336</v>
      </c>
      <c r="O876" s="8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80"/>
        <v>40556.25</v>
      </c>
      <c r="O877" s="8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80"/>
        <v>43624.208333333328</v>
      </c>
      <c r="O878" s="8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80"/>
        <v>42577.208333333328</v>
      </c>
      <c r="O879" s="8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80"/>
        <v>43845.25</v>
      </c>
      <c r="O880" s="8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80"/>
        <v>42788.25</v>
      </c>
      <c r="O881" s="8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80"/>
        <v>43667.208333333328</v>
      </c>
      <c r="O882" s="8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80"/>
        <v>42194.208333333328</v>
      </c>
      <c r="O883" s="8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80"/>
        <v>42025.25</v>
      </c>
      <c r="O884" s="8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80"/>
        <v>40323.208333333336</v>
      </c>
      <c r="O885" s="8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80"/>
        <v>41763.208333333336</v>
      </c>
      <c r="O886" s="8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80"/>
        <v>40335.208333333336</v>
      </c>
      <c r="O887" s="8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80"/>
        <v>40416.208333333336</v>
      </c>
      <c r="O888" s="8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80"/>
        <v>42202.208333333328</v>
      </c>
      <c r="O889" s="8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80"/>
        <v>42836.208333333328</v>
      </c>
      <c r="O890" s="8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80"/>
        <v>41710.208333333336</v>
      </c>
      <c r="O891" s="8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80"/>
        <v>43640.208333333328</v>
      </c>
      <c r="O892" s="8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80"/>
        <v>40880.25</v>
      </c>
      <c r="O893" s="8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80"/>
        <v>40319.208333333336</v>
      </c>
      <c r="O894" s="8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80"/>
        <v>42170.208333333328</v>
      </c>
      <c r="O895" s="8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80"/>
        <v>41466.208333333336</v>
      </c>
      <c r="O896" s="8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80"/>
        <v>43134.25</v>
      </c>
      <c r="O897" s="8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80"/>
        <v>40738.208333333336</v>
      </c>
      <c r="O898" s="8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ROUND(E899/D899*100,0)</f>
        <v>28</v>
      </c>
      <c r="G899" t="s">
        <v>14</v>
      </c>
      <c r="H899">
        <v>27</v>
      </c>
      <c r="I899">
        <f t="shared" ref="I899:I962" si="85">IFERROR(ROUND(E899/H899,2),0)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6">(((L899/60)/60)/24)+DATE(1970,1,1)</f>
        <v>43583.208333333328</v>
      </c>
      <c r="O899" s="8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MID(R899,1,FIND("/",R899)-1)</f>
        <v>theater</v>
      </c>
      <c r="T899" t="str">
        <f t="shared" ref="T899:T962" si="89">MID(R899,FIND("/",R899)+1,LEN(R899))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6"/>
        <v>43815.25</v>
      </c>
      <c r="O900" s="8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6"/>
        <v>41554.208333333336</v>
      </c>
      <c r="O901" s="8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6"/>
        <v>41901.208333333336</v>
      </c>
      <c r="O902" s="8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6"/>
        <v>43298.208333333328</v>
      </c>
      <c r="O903" s="8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6"/>
        <v>42399.25</v>
      </c>
      <c r="O904" s="8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6"/>
        <v>41034.208333333336</v>
      </c>
      <c r="O905" s="8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6"/>
        <v>41186.208333333336</v>
      </c>
      <c r="O906" s="8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6"/>
        <v>41536.208333333336</v>
      </c>
      <c r="O907" s="8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6"/>
        <v>42868.208333333328</v>
      </c>
      <c r="O908" s="8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6"/>
        <v>40660.208333333336</v>
      </c>
      <c r="O909" s="8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6"/>
        <v>41031.208333333336</v>
      </c>
      <c r="O910" s="8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6"/>
        <v>43255.208333333328</v>
      </c>
      <c r="O911" s="8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6"/>
        <v>42026.25</v>
      </c>
      <c r="O912" s="8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6"/>
        <v>43717.208333333328</v>
      </c>
      <c r="O913" s="8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6"/>
        <v>41157.208333333336</v>
      </c>
      <c r="O914" s="8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6"/>
        <v>43597.208333333328</v>
      </c>
      <c r="O915" s="8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6"/>
        <v>41490.208333333336</v>
      </c>
      <c r="O916" s="8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6"/>
        <v>42976.208333333328</v>
      </c>
      <c r="O917" s="8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6"/>
        <v>41991.25</v>
      </c>
      <c r="O918" s="8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6"/>
        <v>40722.208333333336</v>
      </c>
      <c r="O919" s="8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6"/>
        <v>41117.208333333336</v>
      </c>
      <c r="O920" s="8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6"/>
        <v>43022.208333333328</v>
      </c>
      <c r="O921" s="8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6"/>
        <v>43503.25</v>
      </c>
      <c r="O922" s="8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6"/>
        <v>40951.25</v>
      </c>
      <c r="O923" s="8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6"/>
        <v>43443.25</v>
      </c>
      <c r="O924" s="8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6"/>
        <v>40373.208333333336</v>
      </c>
      <c r="O925" s="8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6"/>
        <v>43769.208333333328</v>
      </c>
      <c r="O926" s="8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6"/>
        <v>43000.208333333328</v>
      </c>
      <c r="O927" s="8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6"/>
        <v>42502.208333333328</v>
      </c>
      <c r="O928" s="8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6"/>
        <v>41102.208333333336</v>
      </c>
      <c r="O929" s="8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6"/>
        <v>41637.25</v>
      </c>
      <c r="O930" s="8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6"/>
        <v>42858.208333333328</v>
      </c>
      <c r="O931" s="8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6"/>
        <v>42060.25</v>
      </c>
      <c r="O932" s="8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6"/>
        <v>41818.208333333336</v>
      </c>
      <c r="O933" s="8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6"/>
        <v>41709.208333333336</v>
      </c>
      <c r="O934" s="8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6"/>
        <v>41372.208333333336</v>
      </c>
      <c r="O935" s="8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6"/>
        <v>42422.25</v>
      </c>
      <c r="O936" s="8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6"/>
        <v>42209.208333333328</v>
      </c>
      <c r="O937" s="8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6"/>
        <v>43668.208333333328</v>
      </c>
      <c r="O938" s="8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6"/>
        <v>42334.25</v>
      </c>
      <c r="O939" s="8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6"/>
        <v>43263.208333333328</v>
      </c>
      <c r="O940" s="8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6"/>
        <v>40670.208333333336</v>
      </c>
      <c r="O941" s="8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6"/>
        <v>41244.25</v>
      </c>
      <c r="O942" s="8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6"/>
        <v>40552.25</v>
      </c>
      <c r="O943" s="8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6"/>
        <v>40568.25</v>
      </c>
      <c r="O944" s="8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6"/>
        <v>41906.208333333336</v>
      </c>
      <c r="O945" s="8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6"/>
        <v>42776.25</v>
      </c>
      <c r="O946" s="8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6"/>
        <v>41004.208333333336</v>
      </c>
      <c r="O947" s="8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6"/>
        <v>40710.208333333336</v>
      </c>
      <c r="O948" s="8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6"/>
        <v>41908.208333333336</v>
      </c>
      <c r="O949" s="8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6"/>
        <v>41985.25</v>
      </c>
      <c r="O950" s="8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6"/>
        <v>42112.208333333328</v>
      </c>
      <c r="O951" s="8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6"/>
        <v>43571.208333333328</v>
      </c>
      <c r="O952" s="8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6"/>
        <v>42730.25</v>
      </c>
      <c r="O953" s="8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6"/>
        <v>42591.208333333328</v>
      </c>
      <c r="O954" s="8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6"/>
        <v>42358.25</v>
      </c>
      <c r="O955" s="8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6"/>
        <v>41174.208333333336</v>
      </c>
      <c r="O956" s="8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6"/>
        <v>41238.25</v>
      </c>
      <c r="O957" s="8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6"/>
        <v>42360.25</v>
      </c>
      <c r="O958" s="8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6"/>
        <v>40955.25</v>
      </c>
      <c r="O959" s="8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6"/>
        <v>40350.208333333336</v>
      </c>
      <c r="O960" s="8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6"/>
        <v>40357.208333333336</v>
      </c>
      <c r="O961" s="8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6"/>
        <v>42408.25</v>
      </c>
      <c r="O962" s="8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ROUND(E963/D963*100,0)</f>
        <v>119</v>
      </c>
      <c r="G963" t="s">
        <v>20</v>
      </c>
      <c r="H963">
        <v>155</v>
      </c>
      <c r="I963">
        <f t="shared" ref="I963:I1001" si="91">IFERROR(ROUND(E963/H963,2),0)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2">(((L963/60)/60)/24)+DATE(1970,1,1)</f>
        <v>40591.25</v>
      </c>
      <c r="O963" s="8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MID(R963,1,FIND("/",R963)-1)</f>
        <v>publishing</v>
      </c>
      <c r="T963" t="str">
        <f t="shared" ref="T963:T1001" si="95">MID(R963,FIND("/",R963)+1,LEN(R963))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2"/>
        <v>41592.25</v>
      </c>
      <c r="O964" s="8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2"/>
        <v>40607.25</v>
      </c>
      <c r="O965" s="8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2"/>
        <v>42135.208333333328</v>
      </c>
      <c r="O966" s="8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2"/>
        <v>40203.25</v>
      </c>
      <c r="O967" s="8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2"/>
        <v>42901.208333333328</v>
      </c>
      <c r="O968" s="8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2"/>
        <v>41005.208333333336</v>
      </c>
      <c r="O969" s="8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2"/>
        <v>40544.25</v>
      </c>
      <c r="O970" s="8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2"/>
        <v>43821.25</v>
      </c>
      <c r="O971" s="8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2"/>
        <v>40672.208333333336</v>
      </c>
      <c r="O972" s="8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2"/>
        <v>41555.208333333336</v>
      </c>
      <c r="O973" s="8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2"/>
        <v>41792.208333333336</v>
      </c>
      <c r="O974" s="8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2"/>
        <v>40522.25</v>
      </c>
      <c r="O975" s="8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2"/>
        <v>41412.208333333336</v>
      </c>
      <c r="O976" s="8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2"/>
        <v>42337.25</v>
      </c>
      <c r="O977" s="8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2"/>
        <v>40571.25</v>
      </c>
      <c r="O978" s="8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2"/>
        <v>43138.25</v>
      </c>
      <c r="O979" s="8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2"/>
        <v>42686.25</v>
      </c>
      <c r="O980" s="8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2"/>
        <v>42078.208333333328</v>
      </c>
      <c r="O981" s="8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2"/>
        <v>42307.208333333328</v>
      </c>
      <c r="O982" s="8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2"/>
        <v>43094.25</v>
      </c>
      <c r="O983" s="8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2"/>
        <v>40743.208333333336</v>
      </c>
      <c r="O984" s="8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2"/>
        <v>43681.208333333328</v>
      </c>
      <c r="O985" s="8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2"/>
        <v>43716.208333333328</v>
      </c>
      <c r="O986" s="8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2"/>
        <v>41614.25</v>
      </c>
      <c r="O987" s="8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2"/>
        <v>40638.208333333336</v>
      </c>
      <c r="O988" s="8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2"/>
        <v>42852.208333333328</v>
      </c>
      <c r="O989" s="8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2"/>
        <v>42686.25</v>
      </c>
      <c r="O990" s="8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2"/>
        <v>43571.208333333328</v>
      </c>
      <c r="O991" s="8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2"/>
        <v>42432.25</v>
      </c>
      <c r="O992" s="8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2"/>
        <v>41907.208333333336</v>
      </c>
      <c r="O993" s="8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2"/>
        <v>43227.208333333328</v>
      </c>
      <c r="O994" s="8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2"/>
        <v>42362.25</v>
      </c>
      <c r="O995" s="8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2"/>
        <v>41929.208333333336</v>
      </c>
      <c r="O996" s="8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2"/>
        <v>43408.208333333328</v>
      </c>
      <c r="O997" s="8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2"/>
        <v>41276.25</v>
      </c>
      <c r="O998" s="8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2"/>
        <v>41659.25</v>
      </c>
      <c r="O999" s="8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2"/>
        <v>40220.25</v>
      </c>
      <c r="O1000" s="8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2"/>
        <v>42550.208333333328</v>
      </c>
      <c r="O1001" s="8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T1001" xr:uid="{00000000-0001-0000-0000-000000000000}"/>
  <conditionalFormatting sqref="G1:G1048576">
    <cfRule type="containsText" dxfId="27" priority="2" operator="containsText" text="live">
      <formula>NOT(ISERROR(SEARCH("live",G1)))</formula>
    </cfRule>
    <cfRule type="containsText" dxfId="26" priority="3" operator="containsText" text="canceled">
      <formula>NOT(ISERROR(SEARCH("canceled",G1)))</formula>
    </cfRule>
    <cfRule type="containsText" dxfId="25" priority="4" operator="containsText" text="successful">
      <formula>NOT(ISERROR(SEARCH("successful",G1)))</formula>
    </cfRule>
    <cfRule type="containsText" dxfId="24" priority="5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182E-C9B7-354D-BBAC-637482464091}">
  <dimension ref="A1:F14"/>
  <sheetViews>
    <sheetView workbookViewId="0">
      <selection activeCell="K35" sqref="K3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3" spans="1:6" x14ac:dyDescent="0.2">
      <c r="A3" s="5" t="s">
        <v>2044</v>
      </c>
      <c r="B3" s="5" t="s">
        <v>2045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 s="4">
        <v>11</v>
      </c>
      <c r="C5" s="4">
        <v>60</v>
      </c>
      <c r="D5" s="4">
        <v>5</v>
      </c>
      <c r="E5" s="4">
        <v>102</v>
      </c>
      <c r="F5" s="4">
        <v>178</v>
      </c>
    </row>
    <row r="6" spans="1:6" x14ac:dyDescent="0.2">
      <c r="A6" s="6" t="s">
        <v>2035</v>
      </c>
      <c r="B6" s="4">
        <v>4</v>
      </c>
      <c r="C6" s="4">
        <v>20</v>
      </c>
      <c r="D6" s="4"/>
      <c r="E6" s="4">
        <v>22</v>
      </c>
      <c r="F6" s="4">
        <v>46</v>
      </c>
    </row>
    <row r="7" spans="1:6" x14ac:dyDescent="0.2">
      <c r="A7" s="6" t="s">
        <v>2036</v>
      </c>
      <c r="B7" s="4">
        <v>1</v>
      </c>
      <c r="C7" s="4">
        <v>23</v>
      </c>
      <c r="D7" s="4">
        <v>3</v>
      </c>
      <c r="E7" s="4">
        <v>21</v>
      </c>
      <c r="F7" s="4">
        <v>48</v>
      </c>
    </row>
    <row r="8" spans="1:6" x14ac:dyDescent="0.2">
      <c r="A8" s="6" t="s">
        <v>2037</v>
      </c>
      <c r="B8" s="4"/>
      <c r="C8" s="4"/>
      <c r="D8" s="4"/>
      <c r="E8" s="4">
        <v>4</v>
      </c>
      <c r="F8" s="4">
        <v>4</v>
      </c>
    </row>
    <row r="9" spans="1:6" x14ac:dyDescent="0.2">
      <c r="A9" s="6" t="s">
        <v>2038</v>
      </c>
      <c r="B9" s="4">
        <v>10</v>
      </c>
      <c r="C9" s="4">
        <v>66</v>
      </c>
      <c r="D9" s="4"/>
      <c r="E9" s="4">
        <v>99</v>
      </c>
      <c r="F9" s="4">
        <v>175</v>
      </c>
    </row>
    <row r="10" spans="1:6" x14ac:dyDescent="0.2">
      <c r="A10" s="6" t="s">
        <v>2039</v>
      </c>
      <c r="B10" s="4">
        <v>4</v>
      </c>
      <c r="C10" s="4">
        <v>11</v>
      </c>
      <c r="D10" s="4">
        <v>1</v>
      </c>
      <c r="E10" s="4">
        <v>26</v>
      </c>
      <c r="F10" s="4">
        <v>42</v>
      </c>
    </row>
    <row r="11" spans="1:6" x14ac:dyDescent="0.2">
      <c r="A11" s="6" t="s">
        <v>2040</v>
      </c>
      <c r="B11" s="4">
        <v>2</v>
      </c>
      <c r="C11" s="4">
        <v>24</v>
      </c>
      <c r="D11" s="4">
        <v>1</v>
      </c>
      <c r="E11" s="4">
        <v>40</v>
      </c>
      <c r="F11" s="4">
        <v>67</v>
      </c>
    </row>
    <row r="12" spans="1:6" x14ac:dyDescent="0.2">
      <c r="A12" s="6" t="s">
        <v>2041</v>
      </c>
      <c r="B12" s="4">
        <v>2</v>
      </c>
      <c r="C12" s="4">
        <v>28</v>
      </c>
      <c r="D12" s="4">
        <v>2</v>
      </c>
      <c r="E12" s="4">
        <v>64</v>
      </c>
      <c r="F12" s="4">
        <v>96</v>
      </c>
    </row>
    <row r="13" spans="1:6" x14ac:dyDescent="0.2">
      <c r="A13" s="6" t="s">
        <v>2042</v>
      </c>
      <c r="B13" s="4">
        <v>23</v>
      </c>
      <c r="C13" s="4">
        <v>132</v>
      </c>
      <c r="D13" s="4">
        <v>2</v>
      </c>
      <c r="E13" s="4">
        <v>187</v>
      </c>
      <c r="F13" s="4">
        <v>344</v>
      </c>
    </row>
    <row r="14" spans="1:6" x14ac:dyDescent="0.2">
      <c r="A14" s="6" t="s">
        <v>2043</v>
      </c>
      <c r="B14" s="4">
        <v>57</v>
      </c>
      <c r="C14" s="4">
        <v>364</v>
      </c>
      <c r="D14" s="4">
        <v>14</v>
      </c>
      <c r="E14" s="4">
        <v>565</v>
      </c>
      <c r="F14" s="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31DE-2FE5-0A4B-B775-1FE7C0DD40A8}">
  <dimension ref="A1:F30"/>
  <sheetViews>
    <sheetView workbookViewId="0">
      <selection activeCell="H32" sqref="H3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2044</v>
      </c>
      <c r="B4" s="5" t="s">
        <v>2045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2047</v>
      </c>
      <c r="B6" s="4">
        <v>1</v>
      </c>
      <c r="C6" s="4">
        <v>10</v>
      </c>
      <c r="D6" s="4">
        <v>2</v>
      </c>
      <c r="E6" s="4">
        <v>21</v>
      </c>
      <c r="F6" s="4">
        <v>34</v>
      </c>
    </row>
    <row r="7" spans="1:6" x14ac:dyDescent="0.2">
      <c r="A7" s="6" t="s">
        <v>2056</v>
      </c>
      <c r="B7" s="4"/>
      <c r="C7" s="4"/>
      <c r="D7" s="4"/>
      <c r="E7" s="4">
        <v>4</v>
      </c>
      <c r="F7" s="4">
        <v>4</v>
      </c>
    </row>
    <row r="8" spans="1:6" x14ac:dyDescent="0.2">
      <c r="A8" s="6" t="s">
        <v>2048</v>
      </c>
      <c r="B8" s="4">
        <v>4</v>
      </c>
      <c r="C8" s="4">
        <v>21</v>
      </c>
      <c r="D8" s="4">
        <v>1</v>
      </c>
      <c r="E8" s="4">
        <v>34</v>
      </c>
      <c r="F8" s="4">
        <v>60</v>
      </c>
    </row>
    <row r="9" spans="1:6" x14ac:dyDescent="0.2">
      <c r="A9" s="6" t="s">
        <v>2049</v>
      </c>
      <c r="B9" s="4">
        <v>2</v>
      </c>
      <c r="C9" s="4">
        <v>12</v>
      </c>
      <c r="D9" s="4">
        <v>1</v>
      </c>
      <c r="E9" s="4">
        <v>22</v>
      </c>
      <c r="F9" s="4">
        <v>37</v>
      </c>
    </row>
    <row r="10" spans="1:6" x14ac:dyDescent="0.2">
      <c r="A10" s="6" t="s">
        <v>2057</v>
      </c>
      <c r="B10" s="4"/>
      <c r="C10" s="4">
        <v>8</v>
      </c>
      <c r="D10" s="4"/>
      <c r="E10" s="4">
        <v>10</v>
      </c>
      <c r="F10" s="4">
        <v>18</v>
      </c>
    </row>
    <row r="11" spans="1:6" x14ac:dyDescent="0.2">
      <c r="A11" s="6" t="s">
        <v>2064</v>
      </c>
      <c r="B11" s="4">
        <v>1</v>
      </c>
      <c r="C11" s="4">
        <v>7</v>
      </c>
      <c r="D11" s="4"/>
      <c r="E11" s="4">
        <v>9</v>
      </c>
      <c r="F11" s="4">
        <v>17</v>
      </c>
    </row>
    <row r="12" spans="1:6" x14ac:dyDescent="0.2">
      <c r="A12" s="6" t="s">
        <v>2053</v>
      </c>
      <c r="B12" s="4">
        <v>4</v>
      </c>
      <c r="C12" s="4">
        <v>20</v>
      </c>
      <c r="D12" s="4"/>
      <c r="E12" s="4">
        <v>22</v>
      </c>
      <c r="F12" s="4">
        <v>46</v>
      </c>
    </row>
    <row r="13" spans="1:6" x14ac:dyDescent="0.2">
      <c r="A13" s="6" t="s">
        <v>2058</v>
      </c>
      <c r="B13" s="4">
        <v>3</v>
      </c>
      <c r="C13" s="4">
        <v>19</v>
      </c>
      <c r="D13" s="4"/>
      <c r="E13" s="4">
        <v>23</v>
      </c>
      <c r="F13" s="4">
        <v>45</v>
      </c>
    </row>
    <row r="14" spans="1:6" x14ac:dyDescent="0.2">
      <c r="A14" s="6" t="s">
        <v>2059</v>
      </c>
      <c r="B14" s="4">
        <v>1</v>
      </c>
      <c r="C14" s="4">
        <v>6</v>
      </c>
      <c r="D14" s="4"/>
      <c r="E14" s="4">
        <v>10</v>
      </c>
      <c r="F14" s="4">
        <v>17</v>
      </c>
    </row>
    <row r="15" spans="1:6" x14ac:dyDescent="0.2">
      <c r="A15" s="6" t="s">
        <v>2060</v>
      </c>
      <c r="B15" s="4"/>
      <c r="C15" s="4">
        <v>3</v>
      </c>
      <c r="D15" s="4"/>
      <c r="E15" s="4">
        <v>4</v>
      </c>
      <c r="F15" s="4">
        <v>7</v>
      </c>
    </row>
    <row r="16" spans="1:6" x14ac:dyDescent="0.2">
      <c r="A16" s="6" t="s">
        <v>2054</v>
      </c>
      <c r="B16" s="4"/>
      <c r="C16" s="4">
        <v>8</v>
      </c>
      <c r="D16" s="4">
        <v>1</v>
      </c>
      <c r="E16" s="4">
        <v>4</v>
      </c>
      <c r="F16" s="4">
        <v>13</v>
      </c>
    </row>
    <row r="17" spans="1:6" x14ac:dyDescent="0.2">
      <c r="A17" s="6" t="s">
        <v>2065</v>
      </c>
      <c r="B17" s="4">
        <v>1</v>
      </c>
      <c r="C17" s="4">
        <v>6</v>
      </c>
      <c r="D17" s="4">
        <v>1</v>
      </c>
      <c r="E17" s="4">
        <v>13</v>
      </c>
      <c r="F17" s="4">
        <v>21</v>
      </c>
    </row>
    <row r="18" spans="1:6" x14ac:dyDescent="0.2">
      <c r="A18" s="6" t="s">
        <v>2063</v>
      </c>
      <c r="B18" s="4">
        <v>4</v>
      </c>
      <c r="C18" s="4">
        <v>11</v>
      </c>
      <c r="D18" s="4">
        <v>1</v>
      </c>
      <c r="E18" s="4">
        <v>26</v>
      </c>
      <c r="F18" s="4">
        <v>42</v>
      </c>
    </row>
    <row r="19" spans="1:6" x14ac:dyDescent="0.2">
      <c r="A19" s="6" t="s">
        <v>2070</v>
      </c>
      <c r="B19" s="4">
        <v>23</v>
      </c>
      <c r="C19" s="4">
        <v>132</v>
      </c>
      <c r="D19" s="4">
        <v>2</v>
      </c>
      <c r="E19" s="4">
        <v>187</v>
      </c>
      <c r="F19" s="4">
        <v>344</v>
      </c>
    </row>
    <row r="20" spans="1:6" x14ac:dyDescent="0.2">
      <c r="A20" s="6" t="s">
        <v>2066</v>
      </c>
      <c r="B20" s="4"/>
      <c r="C20" s="4">
        <v>4</v>
      </c>
      <c r="D20" s="4"/>
      <c r="E20" s="4">
        <v>4</v>
      </c>
      <c r="F20" s="4">
        <v>8</v>
      </c>
    </row>
    <row r="21" spans="1:6" x14ac:dyDescent="0.2">
      <c r="A21" s="6" t="s">
        <v>2061</v>
      </c>
      <c r="B21" s="4">
        <v>6</v>
      </c>
      <c r="C21" s="4">
        <v>30</v>
      </c>
      <c r="D21" s="4"/>
      <c r="E21" s="4">
        <v>49</v>
      </c>
      <c r="F21" s="4">
        <v>85</v>
      </c>
    </row>
    <row r="22" spans="1:6" x14ac:dyDescent="0.2">
      <c r="A22" s="6" t="s">
        <v>2050</v>
      </c>
      <c r="B22" s="4"/>
      <c r="C22" s="4">
        <v>9</v>
      </c>
      <c r="D22" s="4"/>
      <c r="E22" s="4">
        <v>5</v>
      </c>
      <c r="F22" s="4">
        <v>14</v>
      </c>
    </row>
    <row r="23" spans="1:6" x14ac:dyDescent="0.2">
      <c r="A23" s="6" t="s">
        <v>2051</v>
      </c>
      <c r="B23" s="4">
        <v>1</v>
      </c>
      <c r="C23" s="4">
        <v>5</v>
      </c>
      <c r="D23" s="4">
        <v>1</v>
      </c>
      <c r="E23" s="4">
        <v>9</v>
      </c>
      <c r="F23" s="4">
        <v>16</v>
      </c>
    </row>
    <row r="24" spans="1:6" x14ac:dyDescent="0.2">
      <c r="A24" s="6" t="s">
        <v>2052</v>
      </c>
      <c r="B24" s="4">
        <v>3</v>
      </c>
      <c r="C24" s="4">
        <v>3</v>
      </c>
      <c r="D24" s="4"/>
      <c r="E24" s="4">
        <v>11</v>
      </c>
      <c r="F24" s="4">
        <v>17</v>
      </c>
    </row>
    <row r="25" spans="1:6" x14ac:dyDescent="0.2">
      <c r="A25" s="6" t="s">
        <v>2067</v>
      </c>
      <c r="B25" s="4"/>
      <c r="C25" s="4">
        <v>7</v>
      </c>
      <c r="D25" s="4"/>
      <c r="E25" s="4">
        <v>14</v>
      </c>
      <c r="F25" s="4">
        <v>21</v>
      </c>
    </row>
    <row r="26" spans="1:6" x14ac:dyDescent="0.2">
      <c r="A26" s="6" t="s">
        <v>2055</v>
      </c>
      <c r="B26" s="4">
        <v>1</v>
      </c>
      <c r="C26" s="4">
        <v>15</v>
      </c>
      <c r="D26" s="4">
        <v>2</v>
      </c>
      <c r="E26" s="4">
        <v>17</v>
      </c>
      <c r="F26" s="4">
        <v>35</v>
      </c>
    </row>
    <row r="27" spans="1:6" x14ac:dyDescent="0.2">
      <c r="A27" s="6" t="s">
        <v>2068</v>
      </c>
      <c r="B27" s="4"/>
      <c r="C27" s="4">
        <v>16</v>
      </c>
      <c r="D27" s="4">
        <v>1</v>
      </c>
      <c r="E27" s="4">
        <v>28</v>
      </c>
      <c r="F27" s="4">
        <v>45</v>
      </c>
    </row>
    <row r="28" spans="1:6" x14ac:dyDescent="0.2">
      <c r="A28" s="6" t="s">
        <v>2069</v>
      </c>
      <c r="B28" s="4">
        <v>2</v>
      </c>
      <c r="C28" s="4">
        <v>12</v>
      </c>
      <c r="D28" s="4">
        <v>1</v>
      </c>
      <c r="E28" s="4">
        <v>36</v>
      </c>
      <c r="F28" s="4">
        <v>51</v>
      </c>
    </row>
    <row r="29" spans="1:6" x14ac:dyDescent="0.2">
      <c r="A29" s="6" t="s">
        <v>2062</v>
      </c>
      <c r="B29" s="4"/>
      <c r="C29" s="4"/>
      <c r="D29" s="4"/>
      <c r="E29" s="4">
        <v>3</v>
      </c>
      <c r="F29" s="4">
        <v>3</v>
      </c>
    </row>
    <row r="30" spans="1:6" x14ac:dyDescent="0.2">
      <c r="A30" s="6" t="s">
        <v>2043</v>
      </c>
      <c r="B30" s="4">
        <v>57</v>
      </c>
      <c r="C30" s="4">
        <v>364</v>
      </c>
      <c r="D30" s="4">
        <v>14</v>
      </c>
      <c r="E30" s="4">
        <v>565</v>
      </c>
      <c r="F30" s="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C979-BF22-2543-AD66-31B68EE6B07A}">
  <dimension ref="A1:F18"/>
  <sheetViews>
    <sheetView tabSelected="1" topLeftCell="A6" workbookViewId="0">
      <selection activeCell="J26" sqref="J26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2046</v>
      </c>
    </row>
    <row r="2" spans="1:6" x14ac:dyDescent="0.2">
      <c r="A2" s="5" t="s">
        <v>2073</v>
      </c>
      <c r="B2" t="s">
        <v>2046</v>
      </c>
    </row>
    <row r="4" spans="1:6" x14ac:dyDescent="0.2">
      <c r="A4" s="5" t="s">
        <v>2044</v>
      </c>
      <c r="B4" s="5" t="s">
        <v>2045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2074</v>
      </c>
      <c r="B6" s="4">
        <v>6</v>
      </c>
      <c r="C6" s="4">
        <v>36</v>
      </c>
      <c r="D6" s="4">
        <v>1</v>
      </c>
      <c r="E6" s="4">
        <v>49</v>
      </c>
      <c r="F6" s="4">
        <v>92</v>
      </c>
    </row>
    <row r="7" spans="1:6" x14ac:dyDescent="0.2">
      <c r="A7" s="6" t="s">
        <v>2075</v>
      </c>
      <c r="B7" s="4">
        <v>7</v>
      </c>
      <c r="C7" s="4">
        <v>28</v>
      </c>
      <c r="D7" s="4"/>
      <c r="E7" s="4">
        <v>44</v>
      </c>
      <c r="F7" s="4">
        <v>79</v>
      </c>
    </row>
    <row r="8" spans="1:6" x14ac:dyDescent="0.2">
      <c r="A8" s="6" t="s">
        <v>2076</v>
      </c>
      <c r="B8" s="4">
        <v>4</v>
      </c>
      <c r="C8" s="4">
        <v>33</v>
      </c>
      <c r="D8" s="4"/>
      <c r="E8" s="4">
        <v>49</v>
      </c>
      <c r="F8" s="4">
        <v>86</v>
      </c>
    </row>
    <row r="9" spans="1:6" x14ac:dyDescent="0.2">
      <c r="A9" s="6" t="s">
        <v>2077</v>
      </c>
      <c r="B9" s="4">
        <v>1</v>
      </c>
      <c r="C9" s="4">
        <v>30</v>
      </c>
      <c r="D9" s="4">
        <v>1</v>
      </c>
      <c r="E9" s="4">
        <v>46</v>
      </c>
      <c r="F9" s="4">
        <v>78</v>
      </c>
    </row>
    <row r="10" spans="1:6" x14ac:dyDescent="0.2">
      <c r="A10" s="6" t="s">
        <v>2078</v>
      </c>
      <c r="B10" s="4">
        <v>3</v>
      </c>
      <c r="C10" s="4">
        <v>35</v>
      </c>
      <c r="D10" s="4">
        <v>2</v>
      </c>
      <c r="E10" s="4">
        <v>46</v>
      </c>
      <c r="F10" s="4">
        <v>86</v>
      </c>
    </row>
    <row r="11" spans="1:6" x14ac:dyDescent="0.2">
      <c r="A11" s="6" t="s">
        <v>2079</v>
      </c>
      <c r="B11" s="4">
        <v>3</v>
      </c>
      <c r="C11" s="4">
        <v>28</v>
      </c>
      <c r="D11" s="4">
        <v>1</v>
      </c>
      <c r="E11" s="4">
        <v>55</v>
      </c>
      <c r="F11" s="4">
        <v>87</v>
      </c>
    </row>
    <row r="12" spans="1:6" x14ac:dyDescent="0.2">
      <c r="A12" s="6" t="s">
        <v>2080</v>
      </c>
      <c r="B12" s="4">
        <v>4</v>
      </c>
      <c r="C12" s="4">
        <v>31</v>
      </c>
      <c r="D12" s="4">
        <v>1</v>
      </c>
      <c r="E12" s="4">
        <v>58</v>
      </c>
      <c r="F12" s="4">
        <v>94</v>
      </c>
    </row>
    <row r="13" spans="1:6" x14ac:dyDescent="0.2">
      <c r="A13" s="6" t="s">
        <v>2081</v>
      </c>
      <c r="B13" s="4">
        <v>8</v>
      </c>
      <c r="C13" s="4">
        <v>35</v>
      </c>
      <c r="D13" s="4">
        <v>1</v>
      </c>
      <c r="E13" s="4">
        <v>41</v>
      </c>
      <c r="F13" s="4">
        <v>85</v>
      </c>
    </row>
    <row r="14" spans="1:6" x14ac:dyDescent="0.2">
      <c r="A14" s="6" t="s">
        <v>2082</v>
      </c>
      <c r="B14" s="4">
        <v>5</v>
      </c>
      <c r="C14" s="4">
        <v>23</v>
      </c>
      <c r="D14" s="4"/>
      <c r="E14" s="4">
        <v>45</v>
      </c>
      <c r="F14" s="4">
        <v>73</v>
      </c>
    </row>
    <row r="15" spans="1:6" x14ac:dyDescent="0.2">
      <c r="A15" s="6" t="s">
        <v>2083</v>
      </c>
      <c r="B15" s="4">
        <v>6</v>
      </c>
      <c r="C15" s="4">
        <v>26</v>
      </c>
      <c r="D15" s="4">
        <v>1</v>
      </c>
      <c r="E15" s="4">
        <v>45</v>
      </c>
      <c r="F15" s="4">
        <v>78</v>
      </c>
    </row>
    <row r="16" spans="1:6" x14ac:dyDescent="0.2">
      <c r="A16" s="6" t="s">
        <v>2084</v>
      </c>
      <c r="B16" s="4">
        <v>3</v>
      </c>
      <c r="C16" s="4">
        <v>27</v>
      </c>
      <c r="D16" s="4">
        <v>3</v>
      </c>
      <c r="E16" s="4">
        <v>45</v>
      </c>
      <c r="F16" s="4">
        <v>78</v>
      </c>
    </row>
    <row r="17" spans="1:6" x14ac:dyDescent="0.2">
      <c r="A17" s="6" t="s">
        <v>2085</v>
      </c>
      <c r="B17" s="4">
        <v>7</v>
      </c>
      <c r="C17" s="4">
        <v>32</v>
      </c>
      <c r="D17" s="4">
        <v>3</v>
      </c>
      <c r="E17" s="4">
        <v>42</v>
      </c>
      <c r="F17" s="4">
        <v>84</v>
      </c>
    </row>
    <row r="18" spans="1:6" x14ac:dyDescent="0.2">
      <c r="A18" s="6" t="s">
        <v>2043</v>
      </c>
      <c r="B18" s="4">
        <v>57</v>
      </c>
      <c r="C18" s="4">
        <v>364</v>
      </c>
      <c r="D18" s="4">
        <v>14</v>
      </c>
      <c r="E18" s="4">
        <v>565</v>
      </c>
      <c r="F18" s="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6308-9648-6B48-9D26-FFB39319F805}">
  <dimension ref="A1:H13"/>
  <sheetViews>
    <sheetView workbookViewId="0">
      <selection activeCell="K19" sqref="K19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9.5" style="9" bestFit="1" customWidth="1"/>
    <col min="7" max="7" width="15.83203125" bestFit="1" customWidth="1"/>
    <col min="8" max="8" width="18.8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9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9">
        <f>B2/$E2</f>
        <v>0.58823529411764708</v>
      </c>
      <c r="G2" s="9">
        <f>C2/$E2</f>
        <v>0.39215686274509803</v>
      </c>
      <c r="H2" s="9">
        <f>D2/$E2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9">
        <f t="shared" ref="F3:H13" si="1">B3/$E3</f>
        <v>0.82683982683982682</v>
      </c>
      <c r="G3" s="9">
        <f t="shared" si="1"/>
        <v>0.16450216450216451</v>
      </c>
      <c r="H3" s="9">
        <f t="shared" si="1"/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9">
        <f t="shared" si="1"/>
        <v>0.52063492063492067</v>
      </c>
      <c r="G4" s="9">
        <f t="shared" si="1"/>
        <v>0.4</v>
      </c>
      <c r="H4" s="9">
        <f t="shared" si="1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9">
        <f t="shared" si="1"/>
        <v>0.44444444444444442</v>
      </c>
      <c r="G5" s="9">
        <f t="shared" si="1"/>
        <v>0.55555555555555558</v>
      </c>
      <c r="H5" s="9">
        <f t="shared" si="1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9">
        <f t="shared" si="1"/>
        <v>1</v>
      </c>
      <c r="G6" s="9">
        <f t="shared" si="1"/>
        <v>0</v>
      </c>
      <c r="H6" s="9">
        <f t="shared" si="1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9">
        <f t="shared" si="1"/>
        <v>1</v>
      </c>
      <c r="G7" s="9">
        <f t="shared" si="1"/>
        <v>0</v>
      </c>
      <c r="H7" s="9">
        <f t="shared" si="1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9">
        <f t="shared" si="1"/>
        <v>0.7857142857142857</v>
      </c>
      <c r="G8" s="9">
        <f t="shared" si="1"/>
        <v>0.21428571428571427</v>
      </c>
      <c r="H8" s="9">
        <f t="shared" si="1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9">
        <f t="shared" si="1"/>
        <v>1</v>
      </c>
      <c r="G9" s="9">
        <f t="shared" si="1"/>
        <v>0</v>
      </c>
      <c r="H9" s="9">
        <f t="shared" si="1"/>
        <v>0</v>
      </c>
    </row>
    <row r="10" spans="1:8" x14ac:dyDescent="0.2">
      <c r="A10" t="s">
        <v>2102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9">
        <f t="shared" si="1"/>
        <v>0.66666666666666663</v>
      </c>
      <c r="G10" s="9">
        <f t="shared" si="1"/>
        <v>0.25</v>
      </c>
      <c r="H10" s="9">
        <f t="shared" si="1"/>
        <v>8.3333333333333329E-2</v>
      </c>
    </row>
    <row r="11" spans="1:8" x14ac:dyDescent="0.2">
      <c r="A11" t="s">
        <v>2103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9">
        <f t="shared" si="1"/>
        <v>0.7857142857142857</v>
      </c>
      <c r="G11" s="9">
        <f t="shared" si="1"/>
        <v>0.21428571428571427</v>
      </c>
      <c r="H11" s="9">
        <f t="shared" si="1"/>
        <v>0</v>
      </c>
    </row>
    <row r="12" spans="1:8" x14ac:dyDescent="0.2">
      <c r="A12" t="s">
        <v>2104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9">
        <f t="shared" si="1"/>
        <v>0.72727272727272729</v>
      </c>
      <c r="G12" s="9">
        <f t="shared" si="1"/>
        <v>0.27272727272727271</v>
      </c>
      <c r="H12" s="9">
        <f t="shared" si="1"/>
        <v>0</v>
      </c>
    </row>
    <row r="13" spans="1:8" x14ac:dyDescent="0.2">
      <c r="A13" t="s">
        <v>2105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9">
        <f t="shared" si="1"/>
        <v>0.3737704918032787</v>
      </c>
      <c r="G13" s="9">
        <f t="shared" si="1"/>
        <v>0.53442622950819674</v>
      </c>
      <c r="H13" s="9">
        <f t="shared" si="1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8FE3-9757-AA40-B9CB-DBFE8AF5731F}">
  <dimension ref="A1:G573"/>
  <sheetViews>
    <sheetView topLeftCell="A305" workbookViewId="0">
      <selection activeCell="G2" sqref="G2:G3"/>
    </sheetView>
  </sheetViews>
  <sheetFormatPr baseColWidth="10" defaultRowHeight="16" x14ac:dyDescent="0.2"/>
  <cols>
    <col min="1" max="1" width="25.5" bestFit="1" customWidth="1"/>
    <col min="2" max="2" width="18" bestFit="1" customWidth="1"/>
    <col min="4" max="4" width="25.5" bestFit="1" customWidth="1"/>
    <col min="5" max="5" width="18" bestFit="1" customWidth="1"/>
  </cols>
  <sheetData>
    <row r="1" spans="1:7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7" ht="20" x14ac:dyDescent="0.2">
      <c r="A2" t="s">
        <v>20</v>
      </c>
      <c r="B2">
        <v>158</v>
      </c>
      <c r="D2" t="s">
        <v>14</v>
      </c>
      <c r="E2">
        <v>0</v>
      </c>
      <c r="G2" s="10" t="s">
        <v>2112</v>
      </c>
    </row>
    <row r="3" spans="1:7" ht="20" x14ac:dyDescent="0.2">
      <c r="A3" t="s">
        <v>20</v>
      </c>
      <c r="B3">
        <v>1425</v>
      </c>
      <c r="D3" t="s">
        <v>14</v>
      </c>
      <c r="E3">
        <v>24</v>
      </c>
      <c r="G3" s="10" t="s">
        <v>2113</v>
      </c>
    </row>
    <row r="4" spans="1:7" x14ac:dyDescent="0.2">
      <c r="A4" t="s">
        <v>20</v>
      </c>
      <c r="B4">
        <v>174</v>
      </c>
      <c r="D4" t="s">
        <v>14</v>
      </c>
      <c r="E4">
        <v>53</v>
      </c>
    </row>
    <row r="5" spans="1:7" x14ac:dyDescent="0.2">
      <c r="A5" t="s">
        <v>20</v>
      </c>
      <c r="B5">
        <v>227</v>
      </c>
      <c r="D5" t="s">
        <v>14</v>
      </c>
      <c r="E5">
        <v>18</v>
      </c>
    </row>
    <row r="6" spans="1:7" x14ac:dyDescent="0.2">
      <c r="A6" t="s">
        <v>20</v>
      </c>
      <c r="B6">
        <v>220</v>
      </c>
      <c r="D6" t="s">
        <v>14</v>
      </c>
      <c r="E6">
        <v>44</v>
      </c>
    </row>
    <row r="7" spans="1:7" x14ac:dyDescent="0.2">
      <c r="A7" t="s">
        <v>20</v>
      </c>
      <c r="B7">
        <v>98</v>
      </c>
      <c r="D7" t="s">
        <v>14</v>
      </c>
      <c r="E7">
        <v>27</v>
      </c>
    </row>
    <row r="8" spans="1:7" x14ac:dyDescent="0.2">
      <c r="A8" t="s">
        <v>20</v>
      </c>
      <c r="B8">
        <v>100</v>
      </c>
      <c r="D8" t="s">
        <v>14</v>
      </c>
      <c r="E8">
        <v>55</v>
      </c>
    </row>
    <row r="9" spans="1:7" x14ac:dyDescent="0.2">
      <c r="A9" t="s">
        <v>20</v>
      </c>
      <c r="B9">
        <v>1249</v>
      </c>
      <c r="D9" t="s">
        <v>14</v>
      </c>
      <c r="E9">
        <v>200</v>
      </c>
    </row>
    <row r="10" spans="1:7" x14ac:dyDescent="0.2">
      <c r="A10" t="s">
        <v>20</v>
      </c>
      <c r="B10">
        <v>1396</v>
      </c>
      <c r="D10" t="s">
        <v>14</v>
      </c>
      <c r="E10">
        <v>452</v>
      </c>
    </row>
    <row r="11" spans="1:7" x14ac:dyDescent="0.2">
      <c r="A11" t="s">
        <v>20</v>
      </c>
      <c r="B11">
        <v>890</v>
      </c>
      <c r="D11" t="s">
        <v>14</v>
      </c>
      <c r="E11">
        <v>674</v>
      </c>
    </row>
    <row r="12" spans="1:7" x14ac:dyDescent="0.2">
      <c r="A12" t="s">
        <v>20</v>
      </c>
      <c r="B12">
        <v>142</v>
      </c>
      <c r="D12" t="s">
        <v>14</v>
      </c>
      <c r="E12">
        <v>558</v>
      </c>
    </row>
    <row r="13" spans="1:7" x14ac:dyDescent="0.2">
      <c r="A13" t="s">
        <v>20</v>
      </c>
      <c r="B13">
        <v>2673</v>
      </c>
      <c r="D13" t="s">
        <v>14</v>
      </c>
      <c r="E13">
        <v>15</v>
      </c>
    </row>
    <row r="14" spans="1:7" x14ac:dyDescent="0.2">
      <c r="A14" t="s">
        <v>20</v>
      </c>
      <c r="B14">
        <v>163</v>
      </c>
      <c r="D14" t="s">
        <v>14</v>
      </c>
      <c r="E14">
        <v>2307</v>
      </c>
    </row>
    <row r="15" spans="1:7" x14ac:dyDescent="0.2">
      <c r="A15" t="s">
        <v>20</v>
      </c>
      <c r="B15">
        <v>2220</v>
      </c>
      <c r="D15" t="s">
        <v>14</v>
      </c>
      <c r="E15">
        <v>88</v>
      </c>
    </row>
    <row r="16" spans="1:7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  <c r="D367" t="s">
        <v>2107</v>
      </c>
      <c r="E367">
        <f>AVERAGE($E$2:$E$365)</f>
        <v>585.61538461538464</v>
      </c>
    </row>
    <row r="368" spans="1:5" x14ac:dyDescent="0.2">
      <c r="A368" t="s">
        <v>20</v>
      </c>
      <c r="B368">
        <v>272</v>
      </c>
      <c r="D368" t="s">
        <v>2106</v>
      </c>
      <c r="E368">
        <f>MEDIAN($E$2:$E$365)</f>
        <v>114.5</v>
      </c>
    </row>
    <row r="369" spans="1:5" x14ac:dyDescent="0.2">
      <c r="A369" t="s">
        <v>20</v>
      </c>
      <c r="B369">
        <v>419</v>
      </c>
      <c r="D369" t="s">
        <v>2108</v>
      </c>
      <c r="E369">
        <f>MIN($E$2:$E$365)</f>
        <v>0</v>
      </c>
    </row>
    <row r="370" spans="1:5" x14ac:dyDescent="0.2">
      <c r="A370" t="s">
        <v>20</v>
      </c>
      <c r="B370">
        <v>1621</v>
      </c>
      <c r="D370" t="s">
        <v>2109</v>
      </c>
      <c r="E370">
        <f>MAX($E$2:$E$365)</f>
        <v>6080</v>
      </c>
    </row>
    <row r="371" spans="1:5" x14ac:dyDescent="0.2">
      <c r="A371" t="s">
        <v>20</v>
      </c>
      <c r="B371">
        <v>1101</v>
      </c>
      <c r="D371" t="s">
        <v>2110</v>
      </c>
      <c r="E371">
        <f>_xlfn.VAR.P($E$2:$E$365)</f>
        <v>921574.68174133555</v>
      </c>
    </row>
    <row r="372" spans="1:5" x14ac:dyDescent="0.2">
      <c r="A372" t="s">
        <v>20</v>
      </c>
      <c r="B372">
        <v>1073</v>
      </c>
      <c r="D372" t="s">
        <v>2111</v>
      </c>
      <c r="E372">
        <f>_xlfn.STDEV.P($E$2:$E$365)</f>
        <v>959.98681331637863</v>
      </c>
    </row>
    <row r="373" spans="1:5" x14ac:dyDescent="0.2">
      <c r="A373" t="s">
        <v>20</v>
      </c>
      <c r="B373">
        <v>331</v>
      </c>
    </row>
    <row r="374" spans="1:5" x14ac:dyDescent="0.2">
      <c r="A374" t="s">
        <v>20</v>
      </c>
      <c r="B374">
        <v>1170</v>
      </c>
    </row>
    <row r="375" spans="1:5" x14ac:dyDescent="0.2">
      <c r="A375" t="s">
        <v>20</v>
      </c>
      <c r="B375">
        <v>363</v>
      </c>
    </row>
    <row r="376" spans="1:5" x14ac:dyDescent="0.2">
      <c r="A376" t="s">
        <v>20</v>
      </c>
      <c r="B376">
        <v>103</v>
      </c>
    </row>
    <row r="377" spans="1:5" x14ac:dyDescent="0.2">
      <c r="A377" t="s">
        <v>20</v>
      </c>
      <c r="B377">
        <v>147</v>
      </c>
    </row>
    <row r="378" spans="1:5" x14ac:dyDescent="0.2">
      <c r="A378" t="s">
        <v>20</v>
      </c>
      <c r="B378">
        <v>110</v>
      </c>
    </row>
    <row r="379" spans="1:5" x14ac:dyDescent="0.2">
      <c r="A379" t="s">
        <v>20</v>
      </c>
      <c r="B379">
        <v>134</v>
      </c>
    </row>
    <row r="380" spans="1:5" x14ac:dyDescent="0.2">
      <c r="A380" t="s">
        <v>20</v>
      </c>
      <c r="B380">
        <v>269</v>
      </c>
    </row>
    <row r="381" spans="1:5" x14ac:dyDescent="0.2">
      <c r="A381" t="s">
        <v>20</v>
      </c>
      <c r="B381">
        <v>175</v>
      </c>
    </row>
    <row r="382" spans="1:5" x14ac:dyDescent="0.2">
      <c r="A382" t="s">
        <v>20</v>
      </c>
      <c r="B382">
        <v>69</v>
      </c>
    </row>
    <row r="383" spans="1:5" x14ac:dyDescent="0.2">
      <c r="A383" t="s">
        <v>20</v>
      </c>
      <c r="B383">
        <v>190</v>
      </c>
    </row>
    <row r="384" spans="1:5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  <row r="568" spans="1:2" x14ac:dyDescent="0.2">
      <c r="A568" t="s">
        <v>2107</v>
      </c>
      <c r="B568">
        <f>AVERAGE($B$2:$B$566)</f>
        <v>851.14690265486729</v>
      </c>
    </row>
    <row r="569" spans="1:2" x14ac:dyDescent="0.2">
      <c r="A569" t="s">
        <v>2106</v>
      </c>
      <c r="B569">
        <f>MEDIAN($B$2:$B$566)</f>
        <v>201</v>
      </c>
    </row>
    <row r="570" spans="1:2" x14ac:dyDescent="0.2">
      <c r="A570" t="s">
        <v>2108</v>
      </c>
      <c r="B570">
        <f>MIN($B$2:$B$566)</f>
        <v>16</v>
      </c>
    </row>
    <row r="571" spans="1:2" x14ac:dyDescent="0.2">
      <c r="A571" t="s">
        <v>2109</v>
      </c>
      <c r="B571">
        <f>MAX($B$2:$B$566)</f>
        <v>7295</v>
      </c>
    </row>
    <row r="572" spans="1:2" x14ac:dyDescent="0.2">
      <c r="A572" t="s">
        <v>2110</v>
      </c>
      <c r="B572">
        <f>_xlfn.VAR.P($B$2:$B$566)</f>
        <v>1603373.7324019109</v>
      </c>
    </row>
    <row r="573" spans="1:2" x14ac:dyDescent="0.2">
      <c r="A573" t="s">
        <v>2111</v>
      </c>
      <c r="B573">
        <f>_xlfn.STDEV.P($B$2:$B$566)</f>
        <v>1266.2439466397898</v>
      </c>
    </row>
  </sheetData>
  <autoFilter ref="A1:B1001" xr:uid="{52A18FE3-9757-AA40-B9CB-DBFE8AF5731F}"/>
  <conditionalFormatting sqref="A1048142:A1048576">
    <cfRule type="containsText" dxfId="23" priority="21" operator="containsText" text="live">
      <formula>NOT(ISERROR(SEARCH("live",A1048142)))</formula>
    </cfRule>
    <cfRule type="containsText" dxfId="22" priority="22" operator="containsText" text="canceled">
      <formula>NOT(ISERROR(SEARCH("canceled",A1048142)))</formula>
    </cfRule>
    <cfRule type="containsText" dxfId="21" priority="23" operator="containsText" text="successful">
      <formula>NOT(ISERROR(SEARCH("successful",A1048142)))</formula>
    </cfRule>
    <cfRule type="containsText" dxfId="20" priority="24" stopIfTrue="1" operator="containsText" text="failed">
      <formula>NOT(ISERROR(SEARCH("failed",A1048142)))</formula>
    </cfRule>
  </conditionalFormatting>
  <conditionalFormatting sqref="D1047941:D1048576">
    <cfRule type="containsText" dxfId="19" priority="17" operator="containsText" text="live">
      <formula>NOT(ISERROR(SEARCH("live",D1047941)))</formula>
    </cfRule>
    <cfRule type="containsText" dxfId="18" priority="18" operator="containsText" text="canceled">
      <formula>NOT(ISERROR(SEARCH("canceled",D1047941)))</formula>
    </cfRule>
    <cfRule type="containsText" dxfId="17" priority="19" operator="containsText" text="successful">
      <formula>NOT(ISERROR(SEARCH("successful",D1047941)))</formula>
    </cfRule>
    <cfRule type="containsText" dxfId="16" priority="20" stopIfTrue="1" operator="containsText" text="failed">
      <formula>NOT(ISERROR(SEARCH("failed",D1047941)))</formula>
    </cfRule>
  </conditionalFormatting>
  <conditionalFormatting sqref="A1:A1048141">
    <cfRule type="containsText" dxfId="15" priority="13" operator="containsText" text="live">
      <formula>NOT(ISERROR(SEARCH("live",A1)))</formula>
    </cfRule>
    <cfRule type="containsText" dxfId="14" priority="14" operator="containsText" text="canceled">
      <formula>NOT(ISERROR(SEARCH("canceled",A1)))</formula>
    </cfRule>
    <cfRule type="containsText" dxfId="13" priority="15" operator="containsText" text="successful">
      <formula>NOT(ISERROR(SEARCH("successful",A1)))</formula>
    </cfRule>
    <cfRule type="containsText" dxfId="12" priority="16" stopIfTrue="1" operator="containsText" text="failed">
      <formula>NOT(ISERROR(SEARCH("failed",A1)))</formula>
    </cfRule>
  </conditionalFormatting>
  <conditionalFormatting sqref="D1:D366 D373:D1047940">
    <cfRule type="containsText" dxfId="11" priority="9" operator="containsText" text="live">
      <formula>NOT(ISERROR(SEARCH("live",D1)))</formula>
    </cfRule>
    <cfRule type="containsText" dxfId="10" priority="10" operator="containsText" text="canceled">
      <formula>NOT(ISERROR(SEARCH("canceled",D1)))</formula>
    </cfRule>
    <cfRule type="containsText" dxfId="9" priority="11" operator="containsText" text="successful">
      <formula>NOT(ISERROR(SEARCH("successful",D1)))</formula>
    </cfRule>
    <cfRule type="containsText" dxfId="8" priority="12" stopIfTrue="1" operator="containsText" text="failed">
      <formula>NOT(ISERROR(SEARCH("failed",D1)))</formula>
    </cfRule>
  </conditionalFormatting>
  <conditionalFormatting sqref="D367:D370">
    <cfRule type="containsText" dxfId="7" priority="5" operator="containsText" text="live">
      <formula>NOT(ISERROR(SEARCH("live",D367)))</formula>
    </cfRule>
    <cfRule type="containsText" dxfId="6" priority="6" operator="containsText" text="canceled">
      <formula>NOT(ISERROR(SEARCH("canceled",D367)))</formula>
    </cfRule>
    <cfRule type="containsText" dxfId="5" priority="7" operator="containsText" text="successful">
      <formula>NOT(ISERROR(SEARCH("successful",D367)))</formula>
    </cfRule>
    <cfRule type="containsText" dxfId="4" priority="8" stopIfTrue="1" operator="containsText" text="failed">
      <formula>NOT(ISERROR(SEARCH("failed",D367)))</formula>
    </cfRule>
  </conditionalFormatting>
  <conditionalFormatting sqref="D371:D372">
    <cfRule type="containsText" dxfId="3" priority="1" operator="containsText" text="live">
      <formula>NOT(ISERROR(SEARCH("live",D371)))</formula>
    </cfRule>
    <cfRule type="containsText" dxfId="2" priority="2" operator="containsText" text="canceled">
      <formula>NOT(ISERROR(SEARCH("canceled",D371)))</formula>
    </cfRule>
    <cfRule type="containsText" dxfId="1" priority="3" operator="containsText" text="successful">
      <formula>NOT(ISERROR(SEARCH("successful",D371)))</formula>
    </cfRule>
    <cfRule type="containsText" dxfId="0" priority="4" stopIfTrue="1" operator="containsText" text="failed">
      <formula>NOT(ISERROR(SEARCH("failed",D371)))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Yau Shu Wong</cp:lastModifiedBy>
  <dcterms:created xsi:type="dcterms:W3CDTF">2021-09-29T18:52:28Z</dcterms:created>
  <dcterms:modified xsi:type="dcterms:W3CDTF">2024-03-15T08:24:07Z</dcterms:modified>
</cp:coreProperties>
</file>