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Theo/Desktop/CEE 361/Final Project/final_project/report/data_report/"/>
    </mc:Choice>
  </mc:AlternateContent>
  <xr:revisionPtr revIDLastSave="0" documentId="13_ncr:1_{A524504E-D33B-0745-914D-D41ABFD867EF}" xr6:coauthVersionLast="45" xr6:coauthVersionMax="45" xr10:uidLastSave="{00000000-0000-0000-0000-000000000000}"/>
  <bookViews>
    <workbookView xWindow="7380" yWindow="740" windowWidth="28800" windowHeight="175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1" l="1"/>
  <c r="D17" i="1"/>
  <c r="F17" i="1" s="1"/>
  <c r="D16" i="1"/>
  <c r="F16" i="1" s="1"/>
  <c r="D15" i="1"/>
  <c r="F15" i="1" s="1"/>
  <c r="D14" i="1"/>
  <c r="F14" i="1" s="1"/>
  <c r="H14" i="1" s="1"/>
  <c r="H2" i="1"/>
  <c r="D13" i="1"/>
  <c r="F13" i="1" s="1"/>
  <c r="D12" i="1"/>
  <c r="F12" i="1" s="1"/>
  <c r="D11" i="1"/>
  <c r="F11" i="1" s="1"/>
  <c r="D10" i="1"/>
  <c r="F10" i="1" s="1"/>
  <c r="G11" i="1"/>
  <c r="G12" i="1"/>
  <c r="G13" i="1"/>
  <c r="G10" i="1"/>
  <c r="G7" i="1"/>
  <c r="G8" i="1"/>
  <c r="G9" i="1"/>
  <c r="G6" i="1"/>
  <c r="G5" i="1"/>
  <c r="G4" i="1"/>
  <c r="G3" i="1"/>
  <c r="G2" i="1"/>
  <c r="D9" i="1"/>
  <c r="D8" i="1"/>
  <c r="F8" i="1" s="1"/>
  <c r="D7" i="1"/>
  <c r="F7" i="1" s="1"/>
  <c r="D6" i="1"/>
  <c r="D5" i="1"/>
  <c r="F5" i="1" s="1"/>
  <c r="D4" i="1"/>
  <c r="F4" i="1" s="1"/>
  <c r="D3" i="1"/>
  <c r="F3" i="1" s="1"/>
  <c r="D2" i="1"/>
  <c r="F2" i="1" s="1"/>
  <c r="F9" i="1"/>
  <c r="H10" i="1" l="1"/>
  <c r="F6" i="1"/>
  <c r="H6" i="1" s="1"/>
</calcChain>
</file>

<file path=xl/sharedStrings.xml><?xml version="1.0" encoding="utf-8"?>
<sst xmlns="http://schemas.openxmlformats.org/spreadsheetml/2006/main" count="29" uniqueCount="9">
  <si>
    <t>Exact</t>
  </si>
  <si>
    <t>MATLAB</t>
  </si>
  <si>
    <t>Ratio</t>
  </si>
  <si>
    <t>Clamped</t>
  </si>
  <si>
    <t>Simple</t>
  </si>
  <si>
    <t>Dist</t>
  </si>
  <si>
    <t>Con</t>
  </si>
  <si>
    <t>Log NEL</t>
  </si>
  <si>
    <t>Average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</si>
</sst>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Clamped Concentrated</c:v>
          </c:tx>
          <c:spPr>
            <a:ln w="25400" cap="rnd">
              <a:noFill/>
              <a:round/>
            </a:ln>
            <a:effectLst/>
          </c:spPr>
          <c:marker>
            <c:symbol val="circle"/>
            <c:size val="5"/>
            <c:spPr>
              <a:solidFill>
                <a:schemeClr val="accent1"/>
              </a:solidFill>
              <a:ln w="9525">
                <a:solidFill>
                  <a:schemeClr val="accent1"/>
                </a:solidFill>
              </a:ln>
              <a:effectLst/>
            </c:spPr>
          </c:marker>
          <c:xVal>
            <c:numRef>
              <c:f>(Sheet1!$G$3,Sheet1!$G$7,Sheet1!$G$11,Sheet1!$G$14)</c:f>
              <c:numCache>
                <c:formatCode>General</c:formatCode>
                <c:ptCount val="4"/>
                <c:pt idx="0">
                  <c:v>0</c:v>
                </c:pt>
                <c:pt idx="1">
                  <c:v>0.60205999132796229</c:v>
                </c:pt>
                <c:pt idx="2">
                  <c:v>1.2041199826559246</c:v>
                </c:pt>
                <c:pt idx="3">
                  <c:v>1.8061799739838869</c:v>
                </c:pt>
              </c:numCache>
            </c:numRef>
          </c:xVal>
          <c:yVal>
            <c:numRef>
              <c:f>(Sheet1!$F$3,Sheet1!$F$7,Sheet1!$F$11,Sheet1!$F$15)</c:f>
              <c:numCache>
                <c:formatCode>0.00E+00</c:formatCode>
                <c:ptCount val="4"/>
                <c:pt idx="0">
                  <c:v>1.8216432078559739</c:v>
                </c:pt>
                <c:pt idx="1">
                  <c:v>3.235497545008184</c:v>
                </c:pt>
                <c:pt idx="2">
                  <c:v>6.4372831423895258</c:v>
                </c:pt>
                <c:pt idx="3">
                  <c:v>12.525662847790509</c:v>
                </c:pt>
              </c:numCache>
            </c:numRef>
          </c:yVal>
          <c:smooth val="0"/>
          <c:extLst>
            <c:ext xmlns:c16="http://schemas.microsoft.com/office/drawing/2014/chart" uri="{C3380CC4-5D6E-409C-BE32-E72D297353CC}">
              <c16:uniqueId val="{00000000-1BB8-3C4B-9BD6-0090DCCC9711}"/>
            </c:ext>
          </c:extLst>
        </c:ser>
        <c:dLbls>
          <c:showLegendKey val="0"/>
          <c:showVal val="0"/>
          <c:showCatName val="0"/>
          <c:showSerName val="0"/>
          <c:showPercent val="0"/>
          <c:showBubbleSize val="0"/>
        </c:dLbls>
        <c:axId val="402249272"/>
        <c:axId val="402251624"/>
      </c:scatterChart>
      <c:valAx>
        <c:axId val="40224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1624"/>
        <c:crosses val="autoZero"/>
        <c:crossBetween val="midCat"/>
      </c:valAx>
      <c:valAx>
        <c:axId val="402251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w/w_exact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49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Simple Distributed</c:v>
          </c:tx>
          <c:spPr>
            <a:ln w="25400" cap="rnd">
              <a:noFill/>
              <a:round/>
            </a:ln>
            <a:effectLst/>
          </c:spPr>
          <c:marker>
            <c:symbol val="circle"/>
            <c:size val="5"/>
            <c:spPr>
              <a:solidFill>
                <a:schemeClr val="accent1"/>
              </a:solidFill>
              <a:ln w="9525">
                <a:solidFill>
                  <a:schemeClr val="accent1"/>
                </a:solidFill>
              </a:ln>
              <a:effectLst/>
            </c:spPr>
          </c:marker>
          <c:xVal>
            <c:numRef>
              <c:f>(Sheet1!$G$2,Sheet1!$G$6,Sheet1!$G$10,Sheet1!$G$14)</c:f>
              <c:numCache>
                <c:formatCode>General</c:formatCode>
                <c:ptCount val="4"/>
                <c:pt idx="0">
                  <c:v>0</c:v>
                </c:pt>
                <c:pt idx="1">
                  <c:v>0.60205999132796229</c:v>
                </c:pt>
                <c:pt idx="2">
                  <c:v>1.2041199826559246</c:v>
                </c:pt>
                <c:pt idx="3">
                  <c:v>1.8061799739838869</c:v>
                </c:pt>
              </c:numCache>
            </c:numRef>
          </c:xVal>
          <c:yVal>
            <c:numRef>
              <c:f>(Sheet1!$F$4,Sheet1!$F$8,Sheet1!$F$12,Sheet1!$F$16)</c:f>
              <c:numCache>
                <c:formatCode>0.00E+00</c:formatCode>
                <c:ptCount val="4"/>
                <c:pt idx="0">
                  <c:v>688.68243243243251</c:v>
                </c:pt>
                <c:pt idx="1">
                  <c:v>491.61554054054068</c:v>
                </c:pt>
                <c:pt idx="2">
                  <c:v>896.60810810810824</c:v>
                </c:pt>
                <c:pt idx="3">
                  <c:v>1788.4594594594598</c:v>
                </c:pt>
              </c:numCache>
            </c:numRef>
          </c:yVal>
          <c:smooth val="0"/>
          <c:extLst>
            <c:ext xmlns:c16="http://schemas.microsoft.com/office/drawing/2014/chart" uri="{C3380CC4-5D6E-409C-BE32-E72D297353CC}">
              <c16:uniqueId val="{00000000-8EC2-1C4C-8FFD-DFAEB174BC29}"/>
            </c:ext>
          </c:extLst>
        </c:ser>
        <c:dLbls>
          <c:showLegendKey val="0"/>
          <c:showVal val="0"/>
          <c:showCatName val="0"/>
          <c:showSerName val="0"/>
          <c:showPercent val="0"/>
          <c:showBubbleSize val="0"/>
        </c:dLbls>
        <c:axId val="329783480"/>
        <c:axId val="329781128"/>
      </c:scatterChart>
      <c:valAx>
        <c:axId val="32978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81128"/>
        <c:crosses val="autoZero"/>
        <c:crossBetween val="midCat"/>
      </c:valAx>
      <c:valAx>
        <c:axId val="329781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w/w_exact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83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Clamped Distributed</c:v>
          </c:tx>
          <c:spPr>
            <a:ln w="25400" cap="rnd">
              <a:noFill/>
              <a:round/>
            </a:ln>
            <a:effectLst/>
          </c:spPr>
          <c:marker>
            <c:symbol val="circle"/>
            <c:size val="5"/>
            <c:spPr>
              <a:solidFill>
                <a:schemeClr val="accent1"/>
              </a:solidFill>
              <a:ln w="9525">
                <a:solidFill>
                  <a:schemeClr val="accent1"/>
                </a:solidFill>
              </a:ln>
              <a:effectLst/>
            </c:spPr>
          </c:marker>
          <c:xVal>
            <c:numRef>
              <c:f>(Sheet1!$G$2,Sheet1!$G$6,Sheet1!$G$10,Sheet1!$G$14)</c:f>
              <c:numCache>
                <c:formatCode>General</c:formatCode>
                <c:ptCount val="4"/>
                <c:pt idx="0">
                  <c:v>0</c:v>
                </c:pt>
                <c:pt idx="1">
                  <c:v>0.60205999132796229</c:v>
                </c:pt>
                <c:pt idx="2">
                  <c:v>1.2041199826559246</c:v>
                </c:pt>
                <c:pt idx="3">
                  <c:v>1.8061799739838869</c:v>
                </c:pt>
              </c:numCache>
            </c:numRef>
          </c:xVal>
          <c:yVal>
            <c:numRef>
              <c:f>(Sheet1!$F$2,Sheet1!$F$6,Sheet1!$F$10,Sheet1!$F$14)</c:f>
              <c:numCache>
                <c:formatCode>0.00E+00</c:formatCode>
                <c:ptCount val="4"/>
                <c:pt idx="0">
                  <c:v>504.08695652173918</c:v>
                </c:pt>
                <c:pt idx="1">
                  <c:v>955.09565217391309</c:v>
                </c:pt>
                <c:pt idx="2">
                  <c:v>1867.2804347826088</c:v>
                </c:pt>
                <c:pt idx="3">
                  <c:v>3670.1956521739135</c:v>
                </c:pt>
              </c:numCache>
            </c:numRef>
          </c:yVal>
          <c:smooth val="0"/>
          <c:extLst>
            <c:ext xmlns:c16="http://schemas.microsoft.com/office/drawing/2014/chart" uri="{C3380CC4-5D6E-409C-BE32-E72D297353CC}">
              <c16:uniqueId val="{00000000-126E-4A48-9EC7-60305FC90B7A}"/>
            </c:ext>
          </c:extLst>
        </c:ser>
        <c:dLbls>
          <c:showLegendKey val="0"/>
          <c:showVal val="0"/>
          <c:showCatName val="0"/>
          <c:showSerName val="0"/>
          <c:showPercent val="0"/>
          <c:showBubbleSize val="0"/>
        </c:dLbls>
        <c:axId val="396422256"/>
        <c:axId val="396422648"/>
      </c:scatterChart>
      <c:valAx>
        <c:axId val="39642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22648"/>
        <c:crosses val="autoZero"/>
        <c:crossBetween val="midCat"/>
      </c:valAx>
      <c:valAx>
        <c:axId val="396422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w/w_exact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2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Simple Concentrated</c:v>
          </c:tx>
          <c:spPr>
            <a:ln w="25400" cap="rnd">
              <a:noFill/>
              <a:round/>
            </a:ln>
            <a:effectLst/>
          </c:spPr>
          <c:marker>
            <c:symbol val="circle"/>
            <c:size val="5"/>
            <c:spPr>
              <a:solidFill>
                <a:schemeClr val="accent1"/>
              </a:solidFill>
              <a:ln w="9525">
                <a:solidFill>
                  <a:schemeClr val="accent1"/>
                </a:solidFill>
              </a:ln>
              <a:effectLst/>
            </c:spPr>
          </c:marker>
          <c:xVal>
            <c:numRef>
              <c:f>(Sheet1!$G$5,Sheet1!$G$9,Sheet1!$G$13,Sheet1!$G$14)</c:f>
              <c:numCache>
                <c:formatCode>General</c:formatCode>
                <c:ptCount val="4"/>
                <c:pt idx="0">
                  <c:v>0</c:v>
                </c:pt>
                <c:pt idx="1">
                  <c:v>0.60205999132796229</c:v>
                </c:pt>
                <c:pt idx="2">
                  <c:v>1.2041199826559246</c:v>
                </c:pt>
                <c:pt idx="3">
                  <c:v>1.8061799739838869</c:v>
                </c:pt>
              </c:numCache>
            </c:numRef>
          </c:xVal>
          <c:yVal>
            <c:numRef>
              <c:f>(Sheet1!$F$5,Sheet1!$F$9,Sheet1!$F$13,Sheet1!$F$17)</c:f>
              <c:numCache>
                <c:formatCode>0.00E+00</c:formatCode>
                <c:ptCount val="4"/>
                <c:pt idx="0">
                  <c:v>3.8595106550907667</c:v>
                </c:pt>
                <c:pt idx="1">
                  <c:v>2.8835280189423842</c:v>
                </c:pt>
                <c:pt idx="2">
                  <c:v>0.31420205209155494</c:v>
                </c:pt>
                <c:pt idx="3">
                  <c:v>8.0363062352012644</c:v>
                </c:pt>
              </c:numCache>
            </c:numRef>
          </c:yVal>
          <c:smooth val="0"/>
          <c:extLst>
            <c:ext xmlns:c16="http://schemas.microsoft.com/office/drawing/2014/chart" uri="{C3380CC4-5D6E-409C-BE32-E72D297353CC}">
              <c16:uniqueId val="{00000000-36DC-0B48-9922-2A5B8ACD13AC}"/>
            </c:ext>
          </c:extLst>
        </c:ser>
        <c:dLbls>
          <c:showLegendKey val="0"/>
          <c:showVal val="0"/>
          <c:showCatName val="0"/>
          <c:showSerName val="0"/>
          <c:showPercent val="0"/>
          <c:showBubbleSize val="0"/>
        </c:dLbls>
        <c:axId val="329779952"/>
        <c:axId val="329779168"/>
      </c:scatterChart>
      <c:valAx>
        <c:axId val="32977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79168"/>
        <c:crosses val="autoZero"/>
        <c:crossBetween val="midCat"/>
      </c:valAx>
      <c:valAx>
        <c:axId val="32977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w/w_exact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79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481012</xdr:colOff>
      <xdr:row>0</xdr:row>
      <xdr:rowOff>71437</xdr:rowOff>
    </xdr:from>
    <xdr:to>
      <xdr:col>16</xdr:col>
      <xdr:colOff>176212</xdr:colOff>
      <xdr:row>14</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452437</xdr:colOff>
      <xdr:row>29</xdr:row>
      <xdr:rowOff>128587</xdr:rowOff>
    </xdr:from>
    <xdr:to>
      <xdr:col>16</xdr:col>
      <xdr:colOff>147637</xdr:colOff>
      <xdr:row>44</xdr:row>
      <xdr:rowOff>14287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471487</xdr:colOff>
      <xdr:row>15</xdr:row>
      <xdr:rowOff>4762</xdr:rowOff>
    </xdr:from>
    <xdr:to>
      <xdr:col>16</xdr:col>
      <xdr:colOff>166687</xdr:colOff>
      <xdr:row>29</xdr:row>
      <xdr:rowOff>80962</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442912</xdr:colOff>
      <xdr:row>44</xdr:row>
      <xdr:rowOff>52387</xdr:rowOff>
    </xdr:from>
    <xdr:to>
      <xdr:col>16</xdr:col>
      <xdr:colOff>138112</xdr:colOff>
      <xdr:row>58</xdr:row>
      <xdr:rowOff>128587</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18</xdr:row>
      <xdr:rowOff>114300</xdr:rowOff>
    </xdr:from>
    <xdr:to>
      <xdr:col>7</xdr:col>
      <xdr:colOff>247650</xdr:colOff>
      <xdr:row>31</xdr:row>
      <xdr:rowOff>171450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61925" y="3543300"/>
          <a:ext cx="4829175"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Discussion:</a:t>
          </a:r>
        </a:p>
        <a:p>
          <a:endParaRPr lang="en-US" sz="1100"/>
        </a:p>
        <a:p>
          <a:r>
            <a:rPr lang="en-US" sz="1100"/>
            <a:t>Overall</a:t>
          </a:r>
          <a:r>
            <a:rPr lang="en-US" sz="1100" baseline="0"/>
            <a:t>, it seems that when the number of elements increases, the difference between exact and MATLAB-simulated values also increases. Concentrated load tended to produce more accurate values in MATLAB than distributed, which makes sense considering that we approximated the distributed load with point loads as opposed to in the case of the concentrated loading, where the exact value and point of application was put into the code.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zoomScaleNormal="100" workbookViewId="0">
      <selection activeCell="D37" sqref="D37"/>
    </sheetView>
  </sheetViews>
  <sheetFormatPr baseColWidth="10" defaultColWidth="8.83203125" defaultRowHeight="15" x14ac:dyDescent="0.2"/>
  <cols>
    <col min="4" max="5" width="12.6640625" bestFit="1" customWidth="1"/>
  </cols>
  <sheetData>
    <row r="1" spans="1:8" x14ac:dyDescent="0.2">
      <c r="D1" t="s">
        <v>0</v>
      </c>
      <c r="E1" t="s">
        <v>1</v>
      </c>
      <c r="F1" t="s">
        <v>2</v>
      </c>
      <c r="G1" t="s">
        <v>7</v>
      </c>
      <c r="H1" t="s">
        <v>8</v>
      </c>
    </row>
    <row r="2" spans="1:8" x14ac:dyDescent="0.2">
      <c r="A2" s="2">
        <v>1</v>
      </c>
      <c r="B2" s="2" t="s">
        <v>3</v>
      </c>
      <c r="C2" t="s">
        <v>5</v>
      </c>
      <c r="D2">
        <f>-(0.0138*10*10^4)/(30*10^12*0.1^3)</f>
        <v>-4.5999999999999995E-8</v>
      </c>
      <c r="E2" s="1">
        <v>-2.3187999999999999E-5</v>
      </c>
      <c r="F2" s="1">
        <f>E2/D2</f>
        <v>504.08695652173918</v>
      </c>
      <c r="G2">
        <f>LOG(A2,10)</f>
        <v>0</v>
      </c>
      <c r="H2" s="1">
        <f>AVERAGE(F2:F5)</f>
        <v>299.61263570427963</v>
      </c>
    </row>
    <row r="3" spans="1:8" x14ac:dyDescent="0.2">
      <c r="A3" s="2"/>
      <c r="B3" s="2"/>
      <c r="C3" t="s">
        <v>6</v>
      </c>
      <c r="D3">
        <f>-0.0611*1*10^2/(30*10^6*0.1^3)</f>
        <v>-2.0366666666666664E-4</v>
      </c>
      <c r="E3">
        <v>-3.7100799999999998E-4</v>
      </c>
      <c r="F3" s="1">
        <f>E3/D3</f>
        <v>1.8216432078559739</v>
      </c>
      <c r="G3">
        <f>LOG(A2,10)</f>
        <v>0</v>
      </c>
    </row>
    <row r="4" spans="1:8" x14ac:dyDescent="0.2">
      <c r="A4" s="2"/>
      <c r="B4" s="2" t="s">
        <v>4</v>
      </c>
      <c r="C4" t="s">
        <v>5</v>
      </c>
      <c r="D4">
        <f>-(0.0444*10*10^4)/(30*10^12*0.1^3)</f>
        <v>-1.4799999999999998E-7</v>
      </c>
      <c r="E4">
        <v>-1.01925E-4</v>
      </c>
      <c r="F4" s="1">
        <f t="shared" ref="F4:F17" si="0">E4/D4</f>
        <v>688.68243243243251</v>
      </c>
      <c r="G4">
        <f>LOG(A2,10)</f>
        <v>0</v>
      </c>
    </row>
    <row r="5" spans="1:8" x14ac:dyDescent="0.2">
      <c r="A5" s="2"/>
      <c r="B5" s="2"/>
      <c r="C5" t="s">
        <v>6</v>
      </c>
      <c r="D5">
        <f>-0.1267*1*10^2/(30*10^6*0.1^3)</f>
        <v>-4.2233333333333321E-4</v>
      </c>
      <c r="E5">
        <v>-1.6299999999999999E-3</v>
      </c>
      <c r="F5" s="1">
        <f t="shared" si="0"/>
        <v>3.8595106550907667</v>
      </c>
      <c r="G5">
        <f>LOG(A2,10)</f>
        <v>0</v>
      </c>
    </row>
    <row r="6" spans="1:8" x14ac:dyDescent="0.2">
      <c r="A6" s="2">
        <v>4</v>
      </c>
      <c r="B6" s="2" t="s">
        <v>3</v>
      </c>
      <c r="C6" t="s">
        <v>5</v>
      </c>
      <c r="D6">
        <f>-(0.0138*10*10^4)/(30*10^12*0.1^3)</f>
        <v>-4.5999999999999995E-8</v>
      </c>
      <c r="E6" s="1">
        <v>-4.3934399999999997E-5</v>
      </c>
      <c r="F6" s="1">
        <f t="shared" si="0"/>
        <v>955.09565217391309</v>
      </c>
      <c r="G6">
        <f>LOG($A$6,10)</f>
        <v>0.60205999132796229</v>
      </c>
      <c r="H6" s="1">
        <f>AVERAGE(F6:F9)</f>
        <v>363.20755456960109</v>
      </c>
    </row>
    <row r="7" spans="1:8" x14ac:dyDescent="0.2">
      <c r="A7" s="2"/>
      <c r="B7" s="2"/>
      <c r="C7" t="s">
        <v>6</v>
      </c>
      <c r="D7">
        <f>-0.0611*1*10^2/(30*10^6*0.1^3)</f>
        <v>-2.0366666666666664E-4</v>
      </c>
      <c r="E7">
        <v>-6.5896300000000004E-4</v>
      </c>
      <c r="F7" s="1">
        <f t="shared" si="0"/>
        <v>3.235497545008184</v>
      </c>
      <c r="G7">
        <f t="shared" ref="G7:G9" si="1">LOG($A$6,10)</f>
        <v>0.60205999132796229</v>
      </c>
    </row>
    <row r="8" spans="1:8" x14ac:dyDescent="0.2">
      <c r="A8" s="2"/>
      <c r="B8" s="2" t="s">
        <v>4</v>
      </c>
      <c r="C8" t="s">
        <v>5</v>
      </c>
      <c r="D8">
        <f>-(0.0444*10*10^4)/(30*10^12*0.1^3)</f>
        <v>-1.4799999999999998E-7</v>
      </c>
      <c r="E8" s="1">
        <v>-7.2759100000000006E-5</v>
      </c>
      <c r="F8" s="1">
        <f t="shared" si="0"/>
        <v>491.61554054054068</v>
      </c>
      <c r="G8">
        <f t="shared" si="1"/>
        <v>0.60205999132796229</v>
      </c>
    </row>
    <row r="9" spans="1:8" x14ac:dyDescent="0.2">
      <c r="A9" s="2"/>
      <c r="B9" s="2"/>
      <c r="C9" t="s">
        <v>6</v>
      </c>
      <c r="D9">
        <f>-0.1267*1*10^2/(30*10^6*0.1^3)</f>
        <v>-4.2233333333333321E-4</v>
      </c>
      <c r="E9">
        <v>-1.2178099999999999E-3</v>
      </c>
      <c r="F9" s="1">
        <f t="shared" si="0"/>
        <v>2.8835280189423842</v>
      </c>
      <c r="G9">
        <f t="shared" si="1"/>
        <v>0.60205999132796229</v>
      </c>
    </row>
    <row r="10" spans="1:8" x14ac:dyDescent="0.2">
      <c r="A10" s="2">
        <v>16</v>
      </c>
      <c r="B10" s="2" t="s">
        <v>3</v>
      </c>
      <c r="C10" t="s">
        <v>5</v>
      </c>
      <c r="D10">
        <f>-(0.0138*10*10^4)/(30*10^12*0.1^3)</f>
        <v>-4.5999999999999995E-8</v>
      </c>
      <c r="E10" s="1">
        <v>-8.5894899999999996E-5</v>
      </c>
      <c r="F10" s="1">
        <f t="shared" si="0"/>
        <v>1867.2804347826088</v>
      </c>
      <c r="G10">
        <f>LOG($A$10,10)</f>
        <v>1.2041199826559246</v>
      </c>
      <c r="H10" s="1">
        <f>AVERAGE(F10:F13)</f>
        <v>692.66000702129952</v>
      </c>
    </row>
    <row r="11" spans="1:8" x14ac:dyDescent="0.2">
      <c r="A11" s="2"/>
      <c r="B11" s="2"/>
      <c r="C11" t="s">
        <v>6</v>
      </c>
      <c r="D11">
        <f>-0.0611*1*10^2/(30*10^6*0.1^3)</f>
        <v>-2.0366666666666664E-4</v>
      </c>
      <c r="E11">
        <v>-1.31106E-3</v>
      </c>
      <c r="F11" s="1">
        <f t="shared" si="0"/>
        <v>6.4372831423895258</v>
      </c>
      <c r="G11">
        <f t="shared" ref="G11:G13" si="2">LOG($A$10,10)</f>
        <v>1.2041199826559246</v>
      </c>
    </row>
    <row r="12" spans="1:8" x14ac:dyDescent="0.2">
      <c r="A12" s="2"/>
      <c r="B12" s="2" t="s">
        <v>4</v>
      </c>
      <c r="C12" t="s">
        <v>5</v>
      </c>
      <c r="D12">
        <f>-(0.0444*10*10^4)/(30*10^12*0.1^3)</f>
        <v>-1.4799999999999998E-7</v>
      </c>
      <c r="E12">
        <v>-1.32698E-4</v>
      </c>
      <c r="F12" s="1">
        <f t="shared" si="0"/>
        <v>896.60810810810824</v>
      </c>
      <c r="G12">
        <f t="shared" si="2"/>
        <v>1.2041199826559246</v>
      </c>
    </row>
    <row r="13" spans="1:8" x14ac:dyDescent="0.2">
      <c r="A13" s="2"/>
      <c r="B13" s="2"/>
      <c r="C13" t="s">
        <v>6</v>
      </c>
      <c r="D13">
        <f>-0.1267*1*10^2/(30*10^6*0.1^3)</f>
        <v>-4.2233333333333321E-4</v>
      </c>
      <c r="E13">
        <v>-1.32698E-4</v>
      </c>
      <c r="F13" s="1">
        <f t="shared" si="0"/>
        <v>0.31420205209155494</v>
      </c>
      <c r="G13">
        <f t="shared" si="2"/>
        <v>1.2041199826559246</v>
      </c>
    </row>
    <row r="14" spans="1:8" x14ac:dyDescent="0.2">
      <c r="A14" s="2">
        <v>64</v>
      </c>
      <c r="B14" s="2" t="s">
        <v>3</v>
      </c>
      <c r="C14" t="s">
        <v>5</v>
      </c>
      <c r="D14">
        <f>-(0.0138*10*10^4)/(30*10^12*0.1^3)</f>
        <v>-4.5999999999999995E-8</v>
      </c>
      <c r="E14">
        <v>-1.6882900000000001E-4</v>
      </c>
      <c r="F14" s="1">
        <f t="shared" si="0"/>
        <v>3670.1956521739135</v>
      </c>
      <c r="G14">
        <f>LOG(A14,10)</f>
        <v>1.8061799739838869</v>
      </c>
      <c r="H14" s="1">
        <f>AVERAGE(F14:F17)</f>
        <v>1369.8042701790914</v>
      </c>
    </row>
    <row r="15" spans="1:8" x14ac:dyDescent="0.2">
      <c r="A15" s="2"/>
      <c r="B15" s="2"/>
      <c r="C15" t="s">
        <v>6</v>
      </c>
      <c r="D15">
        <f>-0.0611*1*10^2/(30*10^6*0.1^3)</f>
        <v>-2.0366666666666664E-4</v>
      </c>
      <c r="E15">
        <v>-2.55106E-3</v>
      </c>
      <c r="F15" s="1">
        <f t="shared" si="0"/>
        <v>12.525662847790509</v>
      </c>
    </row>
    <row r="16" spans="1:8" x14ac:dyDescent="0.2">
      <c r="A16" s="2"/>
      <c r="B16" s="2" t="s">
        <v>4</v>
      </c>
      <c r="C16" t="s">
        <v>5</v>
      </c>
      <c r="D16">
        <f>-(0.0444*10*10^4)/(30*10^12*0.1^3)</f>
        <v>-1.4799999999999998E-7</v>
      </c>
      <c r="E16">
        <v>-2.6469200000000002E-4</v>
      </c>
      <c r="F16" s="1">
        <f t="shared" si="0"/>
        <v>1788.4594594594598</v>
      </c>
    </row>
    <row r="17" spans="1:6" x14ac:dyDescent="0.2">
      <c r="A17" s="2"/>
      <c r="B17" s="2"/>
      <c r="C17" t="s">
        <v>6</v>
      </c>
      <c r="D17">
        <f>-0.1267*1*10^2/(30*10^6*0.1^3)</f>
        <v>-4.2233333333333321E-4</v>
      </c>
      <c r="E17">
        <v>-3.3939999999999999E-3</v>
      </c>
      <c r="F17" s="1">
        <f t="shared" si="0"/>
        <v>8.0363062352012644</v>
      </c>
    </row>
  </sheetData>
  <mergeCells count="12">
    <mergeCell ref="A2:A5"/>
    <mergeCell ref="B2:B3"/>
    <mergeCell ref="B4:B5"/>
    <mergeCell ref="A6:A9"/>
    <mergeCell ref="B6:B7"/>
    <mergeCell ref="B8:B9"/>
    <mergeCell ref="A10:A13"/>
    <mergeCell ref="B10:B11"/>
    <mergeCell ref="B12:B13"/>
    <mergeCell ref="A14:A17"/>
    <mergeCell ref="B14:B15"/>
    <mergeCell ref="B16: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Tehila</dc:creator>
  <cp:lastModifiedBy>Microsoft Office User</cp:lastModifiedBy>
  <dcterms:created xsi:type="dcterms:W3CDTF">2016-01-12T05:44:30Z</dcterms:created>
  <dcterms:modified xsi:type="dcterms:W3CDTF">2019-12-29T20:29:28Z</dcterms:modified>
</cp:coreProperties>
</file>