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charts/chart15.xml" ContentType="application/vnd.openxmlformats-officedocument.drawingml.chart+xml"/>
  <Override PartName="/xl/drawings/drawing17.xml" ContentType="application/vnd.openxmlformats-officedocument.drawing+xml"/>
  <Override PartName="/xl/charts/chart16.xml" ContentType="application/vnd.openxmlformats-officedocument.drawingml.chart+xml"/>
  <Override PartName="/xl/drawings/drawing18.xml" ContentType="application/vnd.openxmlformats-officedocument.drawing+xml"/>
  <Override PartName="/xl/charts/chart17.xml" ContentType="application/vnd.openxmlformats-officedocument.drawingml.chart+xml"/>
  <Override PartName="/xl/drawings/drawing19.xml" ContentType="application/vnd.openxmlformats-officedocument.drawing+xml"/>
  <Override PartName="/xl/charts/chart18.xml" ContentType="application/vnd.openxmlformats-officedocument.drawingml.chart+xml"/>
  <Override PartName="/xl/drawings/drawing20.xml" ContentType="application/vnd.openxmlformats-officedocument.drawing+xml"/>
  <Override PartName="/xl/charts/chart19.xml" ContentType="application/vnd.openxmlformats-officedocument.drawingml.chart+xml"/>
  <Override PartName="/xl/drawings/drawing21.xml" ContentType="application/vnd.openxmlformats-officedocument.drawing+xml"/>
  <Override PartName="/xl/charts/chart20.xml" ContentType="application/vnd.openxmlformats-officedocument.drawingml.chart+xml"/>
  <Override PartName="/xl/drawings/drawing22.xml" ContentType="application/vnd.openxmlformats-officedocument.drawing+xml"/>
  <Override PartName="/xl/charts/chart21.xml" ContentType="application/vnd.openxmlformats-officedocument.drawingml.chart+xml"/>
  <Override PartName="/xl/drawings/drawing23.xml" ContentType="application/vnd.openxmlformats-officedocument.drawing+xml"/>
  <Override PartName="/xl/charts/chart22.xml" ContentType="application/vnd.openxmlformats-officedocument.drawingml.chart+xml"/>
  <Override PartName="/xl/drawings/drawing24.xml" ContentType="application/vnd.openxmlformats-officedocument.drawing+xml"/>
  <Override PartName="/xl/charts/chart23.xml" ContentType="application/vnd.openxmlformats-officedocument.drawingml.chart+xml"/>
  <Override PartName="/xl/drawings/drawing25.xml" ContentType="application/vnd.openxmlformats-officedocument.drawing+xml"/>
  <Override PartName="/xl/charts/chart24.xml" ContentType="application/vnd.openxmlformats-officedocument.drawingml.chart+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https://cf-my.sharepoint.com/personal/baurt_cardiff_ac_uk/Documents/Documents/Computer Science/CM2101-Human Computer Interaction/Coursework/"/>
    </mc:Choice>
  </mc:AlternateContent>
  <xr:revisionPtr revIDLastSave="0" documentId="8_{60249DA6-A946-4C74-A50A-EA45973E6C2F}" xr6:coauthVersionLast="47" xr6:coauthVersionMax="47" xr10:uidLastSave="{00000000-0000-0000-0000-000000000000}"/>
  <bookViews>
    <workbookView xWindow="-120" yWindow="-120" windowWidth="29040" windowHeight="15840" firstSheet="1" activeTab="4" xr2:uid="{00000000-000D-0000-FFFF-FFFF00000000}"/>
  </bookViews>
  <sheets>
    <sheet name="Instructions" sheetId="3" r:id="rId1"/>
    <sheet name="Results" sheetId="2" r:id="rId2"/>
    <sheet name="Severity" sheetId="8" r:id="rId3"/>
    <sheet name="UC1-State1" sheetId="4" r:id="rId4"/>
    <sheet name="UC1-State2" sheetId="9" r:id="rId5"/>
    <sheet name="UC1-State3" sheetId="10" r:id="rId6"/>
    <sheet name="UC1-State4" sheetId="11" r:id="rId7"/>
    <sheet name="UC1-State5" sheetId="5" r:id="rId8"/>
    <sheet name="UC1-State6" sheetId="14" r:id="rId9"/>
    <sheet name="UC1-State7" sheetId="13" r:id="rId10"/>
    <sheet name="UC1-State8" sheetId="16" r:id="rId11"/>
    <sheet name="UC1-State9" sheetId="12" r:id="rId12"/>
    <sheet name="UC1-State10" sheetId="17" r:id="rId13"/>
    <sheet name="UC1-State11" sheetId="18" r:id="rId14"/>
    <sheet name="UC1-State12" sheetId="19" r:id="rId15"/>
    <sheet name="UC1-State13" sheetId="20" r:id="rId16"/>
    <sheet name="UC1-State14" sheetId="21" r:id="rId17"/>
    <sheet name="UC1-State15" sheetId="22" r:id="rId18"/>
    <sheet name="UC1-State16" sheetId="23" r:id="rId19"/>
    <sheet name="UC1-State17" sheetId="24" r:id="rId20"/>
    <sheet name="UC1-State18" sheetId="25" r:id="rId21"/>
    <sheet name="UC1-State19" sheetId="26" r:id="rId22"/>
    <sheet name="UC1-State20" sheetId="15" r:id="rId23"/>
    <sheet name="UC1-State21" sheetId="27" r:id="rId24"/>
    <sheet name="UC2-State1" sheetId="6" r:id="rId25"/>
    <sheet name="UC2-State2" sheetId="7" r:id="rId26"/>
    <sheet name="UC2-State3" sheetId="29" r:id="rId27"/>
    <sheet name="UC2-State4" sheetId="30" r:id="rId28"/>
    <sheet name="UC2-State5" sheetId="31" r:id="rId29"/>
    <sheet name="UC2-State6" sheetId="32" r:id="rId30"/>
    <sheet name="UC2-State7" sheetId="33" r:id="rId31"/>
    <sheet name="UC2-State8" sheetId="34" r:id="rId32"/>
    <sheet name="UC2-State9" sheetId="35" r:id="rId33"/>
    <sheet name="UC2-State10" sheetId="36" r:id="rId34"/>
    <sheet name="UC2-State11" sheetId="37" r:id="rId3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0" i="37" l="1"/>
  <c r="F20" i="36"/>
  <c r="F20" i="35"/>
  <c r="F20" i="34"/>
  <c r="F20" i="33"/>
  <c r="F20" i="32"/>
  <c r="F20" i="31"/>
  <c r="F20" i="30"/>
  <c r="F20" i="29"/>
  <c r="F20" i="7"/>
  <c r="F20" i="6"/>
  <c r="F20" i="27"/>
  <c r="F20" i="26"/>
  <c r="F20" i="25"/>
  <c r="F20" i="24"/>
  <c r="F20" i="23"/>
  <c r="F20" i="22"/>
  <c r="F20" i="21"/>
  <c r="F20" i="20"/>
  <c r="F20" i="19"/>
  <c r="F20" i="18"/>
  <c r="F20" i="17"/>
  <c r="F20" i="16"/>
  <c r="F20" i="15"/>
  <c r="F20" i="14"/>
  <c r="F20" i="13"/>
  <c r="F20" i="12"/>
  <c r="F20" i="11"/>
  <c r="F20" i="10"/>
  <c r="F20" i="9"/>
  <c r="D15" i="8" l="1"/>
  <c r="D16" i="8"/>
  <c r="D17" i="8"/>
  <c r="D18" i="8"/>
  <c r="D19" i="8"/>
  <c r="D20" i="8"/>
  <c r="D21" i="8"/>
  <c r="D22" i="8"/>
  <c r="D23" i="8"/>
  <c r="D14" i="8"/>
  <c r="F23" i="8"/>
  <c r="F22" i="8"/>
  <c r="F21" i="8"/>
  <c r="F20" i="8"/>
  <c r="F19" i="8"/>
  <c r="F18" i="8"/>
  <c r="F17" i="8"/>
  <c r="F16" i="8"/>
  <c r="F15" i="8"/>
  <c r="E23" i="8"/>
  <c r="E22" i="8"/>
  <c r="E21" i="8"/>
  <c r="E20" i="8"/>
  <c r="E19" i="8"/>
  <c r="E18" i="8"/>
  <c r="E17" i="8"/>
  <c r="E16" i="8"/>
  <c r="E15" i="8"/>
  <c r="F14" i="8"/>
  <c r="E14" i="8"/>
  <c r="F20" i="5"/>
  <c r="F23" i="2"/>
  <c r="F22" i="2"/>
  <c r="F21" i="2"/>
  <c r="F20" i="2"/>
  <c r="F19" i="2"/>
  <c r="F18" i="2"/>
  <c r="F17" i="2"/>
  <c r="F16" i="2"/>
  <c r="F15" i="2"/>
  <c r="D23" i="2"/>
  <c r="D22" i="2"/>
  <c r="D21" i="2"/>
  <c r="D20" i="2"/>
  <c r="D19" i="2"/>
  <c r="D18" i="2"/>
  <c r="D17" i="2"/>
  <c r="D16" i="2"/>
  <c r="D15" i="2"/>
  <c r="E23" i="2"/>
  <c r="E22" i="2"/>
  <c r="E21" i="2"/>
  <c r="E20" i="2"/>
  <c r="E19" i="2"/>
  <c r="E18" i="2"/>
  <c r="E17" i="2"/>
  <c r="E16" i="2"/>
  <c r="E15" i="2"/>
  <c r="E14" i="2"/>
  <c r="F14" i="2"/>
  <c r="D14" i="2"/>
  <c r="G16" i="8" l="1"/>
  <c r="G22" i="2"/>
  <c r="G21" i="8"/>
  <c r="G19" i="2"/>
  <c r="G19" i="8"/>
  <c r="G20" i="8"/>
  <c r="G18" i="8"/>
  <c r="G14" i="8"/>
  <c r="G23" i="8"/>
  <c r="G22" i="8"/>
  <c r="G15" i="2"/>
  <c r="G16" i="2"/>
  <c r="G17" i="2"/>
  <c r="G18" i="2"/>
  <c r="G17" i="8"/>
  <c r="G20" i="2"/>
  <c r="G15" i="8"/>
  <c r="F24" i="8"/>
  <c r="E24" i="8"/>
  <c r="G21" i="2"/>
  <c r="G23" i="2"/>
  <c r="F24" i="2"/>
  <c r="E24" i="2"/>
  <c r="G14" i="2"/>
  <c r="G24" i="8" l="1"/>
  <c r="G24" i="2"/>
</calcChain>
</file>

<file path=xl/sharedStrings.xml><?xml version="1.0" encoding="utf-8"?>
<sst xmlns="http://schemas.openxmlformats.org/spreadsheetml/2006/main" count="847" uniqueCount="73">
  <si>
    <t>Checkpoint</t>
  </si>
  <si>
    <t>Comments</t>
  </si>
  <si>
    <t>Visibility of System Status</t>
  </si>
  <si>
    <t>Match Between System and the Real World</t>
  </si>
  <si>
    <t>User Control and Freedom</t>
  </si>
  <si>
    <t>Consistency and Standards</t>
  </si>
  <si>
    <t>Help Users Recognize, Diagnose, and Recover From Errors</t>
  </si>
  <si>
    <t>Error Prevention</t>
  </si>
  <si>
    <t>Recognition rather than recall</t>
  </si>
  <si>
    <t>Flexibility and efficiency of use</t>
  </si>
  <si>
    <t>Aesthetic and Minimalist Design</t>
  </si>
  <si>
    <t>Help and Documentation</t>
  </si>
  <si>
    <t>Severity</t>
  </si>
  <si>
    <t>Evidence:</t>
  </si>
  <si>
    <t>Summary of results</t>
  </si>
  <si>
    <t>Raw score</t>
  </si>
  <si>
    <t># Questions</t>
  </si>
  <si>
    <t># Answers</t>
  </si>
  <si>
    <t>Score</t>
  </si>
  <si>
    <t>Help, Feedback &amp; Error Tolerance</t>
  </si>
  <si>
    <t>Overall score</t>
  </si>
  <si>
    <t>Visibility</t>
  </si>
  <si>
    <t>Use Case 1: "Set regular week"</t>
  </si>
  <si>
    <t>-No undo button, could be used if a user deletes a card or makes saved changes to a card
-No way to reset a card to be blank on all items apart from deleted the card and making a new one, there could be a reset all button
+Can reset by pressing x to delete and then pressing + to create new card</t>
  </si>
  <si>
    <t>State 1: "Automatic replies
tab opened,
"Do not send automatic replies" selected"</t>
  </si>
  <si>
    <t>State 2: Send automatic replies" selected,
"Inside my organization" and "Outside my organization" tabs enabled</t>
  </si>
  <si>
    <t>State 3: Start and end time pickers activated, Monday-Friday select boxes activated, "Select all weekdays" and "Select all weekends" select boxes activated.</t>
  </si>
  <si>
    <t>State 4: Dropdown menu with hours:minutes:AM/PM
option</t>
  </si>
  <si>
    <t>State 5: Start time field set
to 5:30PM</t>
  </si>
  <si>
    <t>State 6: Dropdown menu collapses upwards</t>
  </si>
  <si>
    <t>State 7: Dropdown menu with hours:minutes:AM/PM
option</t>
  </si>
  <si>
    <t>State 9: Dropdown menu collapses upwards</t>
  </si>
  <si>
    <t>State 8: End time field set
to 8:00AM</t>
  </si>
  <si>
    <t>State 10: "Select all weekdays"
ticked, Monday-Friday
boxes ticked</t>
  </si>
  <si>
    <t>State 11: Inside my organisation text field displays message</t>
  </si>
  <si>
    <t>State 12: New schedule regular replies card created</t>
  </si>
  <si>
    <t>State 13: Start and end time pickers activated, Monday-Friday select boxes activated, "Select all weekdays" and "Select all weekends" select boxes activated.</t>
  </si>
  <si>
    <t>State 14: Dropdown menu with hours:minutes:AM/PM
option</t>
  </si>
  <si>
    <t xml:space="preserve">State 15: Start time field set
to 12:00AM </t>
  </si>
  <si>
    <t>State 16: Dropdown menu collapses upwards</t>
  </si>
  <si>
    <t>State 17: Dropdown menu with hours:minutes:AM/PM
option</t>
  </si>
  <si>
    <t>State 18: End time field set
to
11:59PM</t>
  </si>
  <si>
    <t>State 19: Dropdown menu collapses upwards</t>
  </si>
  <si>
    <t>State 20: "Select all weekends"
ticked, Saturday and Sunday
boxes ticked</t>
  </si>
  <si>
    <t>State 21: Inside my organisation text field displays message</t>
  </si>
  <si>
    <t>-No prompts are used to help</t>
  </si>
  <si>
    <t>+Inside and outside organisation tabs, when select the other tab is hidden bringing the focus to the tab currently being used</t>
  </si>
  <si>
    <t>+Time picker is displayed in the same format as a digital clock (HH:MM AM/PM )</t>
  </si>
  <si>
    <t>+Inherited monotone grey color scheme angular button design and animation (or lack of)  from Microsoft to maintain style</t>
  </si>
  <si>
    <t>-No success message when successfully saved a card</t>
  </si>
  <si>
    <t>+Basic error messages shown when a user does not enter any text into the field but tries to save a schedule card, use of red text to help draw urgent attention which contrasts the grey and white monotone colour theme of the rest of the program
-No dynamic error messages, error messages only appear once you click save, instead error messages can be displayed if the user leaves a field without typing anything, or when a user enters an incorrect time (ie start time is before end time)</t>
  </si>
  <si>
    <t>+Basic prevention by disabling boxes until needed</t>
  </si>
  <si>
    <t>+Details become ungreyed and enabled only when progression is sufficient
 -Could have actually hidden details instead of concealed as there is no use to see these details at certain progression stages
-Help not really offered in context</t>
  </si>
  <si>
    <t>-Text field is not aligned with card which saves space, however may not be obvious enough that it matches to a card</t>
  </si>
  <si>
    <t>+Plain aesthetic inherited from Microsoft but fits well
 -Overall design can be seen as too plain providing too little information with colour</t>
  </si>
  <si>
    <t>As per UC1-State1
+Card is highlighted when selected and other cards are disabled</t>
  </si>
  <si>
    <t>As per UC1-State1</t>
  </si>
  <si>
    <t>N/A</t>
  </si>
  <si>
    <t>As per UC1-State2</t>
  </si>
  <si>
    <t>As per UC1-State1
+Time picker dropdown contains an animation that imitates a circular dial used in real world items such as padlocks</t>
  </si>
  <si>
    <t>As per UC1-State1
-Time pickers do not look well inherited from Microsoft, they have animations which do not match the lack of animation normally used, as well as the arrows looking too bold</t>
  </si>
  <si>
    <t>As per UC1-State2
 -Could do more prevention by only showing valid times on pickers (end time cant be before start)</t>
  </si>
  <si>
    <t>As per UC1-State4</t>
  </si>
  <si>
    <t xml:space="preserve">As per UC1-State4
+Use of text field from Microsoft Office </t>
  </si>
  <si>
    <t>As per UC1-State11</t>
  </si>
  <si>
    <t>As per UC1-State2
-Text field does not clearly indicate when text is entered in and it is also not obvious that it is required to have some input when saving the card as the text field is below the card and the save button is inside the card
-When the text inside the text field is saved there isnt a clear indication that it has been saved</t>
  </si>
  <si>
    <t>Use Case 2: "Error case"</t>
  </si>
  <si>
    <t>State 1: Automatic replies
tab opened,
"Do not send automatic replies" selected</t>
  </si>
  <si>
    <t>State 2: "Send automatic replies" selected,
"Inside my organization" and "Outside my organization" tabs enabled</t>
  </si>
  <si>
    <t>State 10: Monday
box ticked</t>
  </si>
  <si>
    <t>State 11: Error message displayed prompting user to enter a message</t>
  </si>
  <si>
    <t>As per UC1-State2
-Time pickers are slow when selecting time closer to 30 mins as the user has to click through 30 different times, the user should have the option of typing</t>
  </si>
  <si>
    <t>As per UC1-State1
-Cards can be seen as confusing at first glance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</si>
</sst>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2"/>
      <color indexed="50"/>
      <name val="Rockwell"/>
    </font>
    <font>
      <sz val="12"/>
      <name val="Rockwell"/>
    </font>
    <font>
      <sz val="10"/>
      <name val="Rockwell"/>
    </font>
    <font>
      <b/>
      <sz val="12"/>
      <name val="Rockwell"/>
    </font>
    <font>
      <sz val="10"/>
      <name val="Rockwell"/>
      <family val="1"/>
    </font>
    <font>
      <sz val="12"/>
      <name val="Rockwell"/>
      <family val="1"/>
    </font>
    <font>
      <b/>
      <sz val="12"/>
      <color indexed="50"/>
      <name val="Rockwell"/>
      <family val="1"/>
    </font>
    <font>
      <b/>
      <sz val="11"/>
      <color indexed="50"/>
      <name val="Rockwell"/>
      <family val="1"/>
    </font>
    <font>
      <b/>
      <sz val="11"/>
      <color indexed="25"/>
      <name val="Rockwell"/>
      <family val="1"/>
    </font>
    <font>
      <sz val="10"/>
      <color indexed="16"/>
      <name val="Rockwell"/>
      <family val="1"/>
    </font>
    <font>
      <sz val="10"/>
      <color indexed="23"/>
      <name val="Rockwell"/>
      <family val="1"/>
    </font>
    <font>
      <u/>
      <sz val="10"/>
      <color indexed="12"/>
      <name val="Trebuchet MS"/>
      <family val="2"/>
    </font>
    <font>
      <sz val="12"/>
      <color theme="1"/>
      <name val="Calibri"/>
      <family val="2"/>
      <scheme val="minor"/>
    </font>
    <font>
      <sz val="14"/>
      <color theme="1"/>
      <name val="Calibri"/>
      <family val="2"/>
      <scheme val="minor"/>
    </font>
    <font>
      <b/>
      <sz val="10"/>
      <name val="Rockwell"/>
      <family val="1"/>
    </font>
  </fonts>
  <fills count="5">
    <fill>
      <patternFill patternType="none"/>
    </fill>
    <fill>
      <patternFill patternType="gray125"/>
    </fill>
    <fill>
      <patternFill patternType="solid">
        <fgColor indexed="8"/>
        <bgColor indexed="64"/>
      </patternFill>
    </fill>
    <fill>
      <patternFill patternType="solid">
        <fgColor rgb="FFFFC000"/>
        <bgColor indexed="64"/>
      </patternFill>
    </fill>
    <fill>
      <patternFill patternType="solid">
        <fgColor theme="9" tint="0.79998168889431442"/>
        <bgColor indexed="64"/>
      </patternFill>
    </fill>
  </fills>
  <borders count="22">
    <border>
      <left/>
      <right/>
      <top/>
      <bottom/>
      <diagonal/>
    </border>
    <border>
      <left style="mediumDashed">
        <color indexed="57"/>
      </left>
      <right/>
      <top style="mediumDashed">
        <color indexed="57"/>
      </top>
      <bottom/>
      <diagonal/>
    </border>
    <border>
      <left/>
      <right/>
      <top style="mediumDashed">
        <color indexed="57"/>
      </top>
      <bottom/>
      <diagonal/>
    </border>
    <border>
      <left/>
      <right style="mediumDashed">
        <color indexed="57"/>
      </right>
      <top style="mediumDashed">
        <color indexed="57"/>
      </top>
      <bottom/>
      <diagonal/>
    </border>
    <border>
      <left style="mediumDashed">
        <color indexed="57"/>
      </left>
      <right/>
      <top/>
      <bottom/>
      <diagonal/>
    </border>
    <border>
      <left style="medium">
        <color indexed="48"/>
      </left>
      <right style="medium">
        <color indexed="48"/>
      </right>
      <top style="medium">
        <color indexed="48"/>
      </top>
      <bottom style="medium">
        <color indexed="48"/>
      </bottom>
      <diagonal/>
    </border>
    <border>
      <left/>
      <right style="mediumDashed">
        <color indexed="57"/>
      </right>
      <top/>
      <bottom/>
      <diagonal/>
    </border>
    <border>
      <left style="mediumDashed">
        <color indexed="57"/>
      </left>
      <right/>
      <top/>
      <bottom style="mediumDashed">
        <color indexed="57"/>
      </bottom>
      <diagonal/>
    </border>
    <border>
      <left/>
      <right/>
      <top/>
      <bottom style="mediumDashed">
        <color indexed="57"/>
      </bottom>
      <diagonal/>
    </border>
    <border>
      <left/>
      <right style="mediumDashed">
        <color indexed="57"/>
      </right>
      <top/>
      <bottom style="mediumDashed">
        <color indexed="57"/>
      </bottom>
      <diagonal/>
    </border>
    <border>
      <left style="mediumDashed">
        <color indexed="57"/>
      </left>
      <right/>
      <top style="mediumDashed">
        <color indexed="57"/>
      </top>
      <bottom style="thin">
        <color rgb="FFC00000"/>
      </bottom>
      <diagonal/>
    </border>
    <border>
      <left style="medium">
        <color indexed="48"/>
      </left>
      <right style="thin">
        <color rgb="FFC00000"/>
      </right>
      <top/>
      <bottom/>
      <diagonal/>
    </border>
    <border>
      <left style="thin">
        <color rgb="FFC00000"/>
      </left>
      <right style="thin">
        <color rgb="FFC00000"/>
      </right>
      <top style="thin">
        <color rgb="FFC00000"/>
      </top>
      <bottom style="thin">
        <color rgb="FFC00000"/>
      </bottom>
      <diagonal/>
    </border>
    <border>
      <left style="mediumDashed">
        <color indexed="50"/>
      </left>
      <right/>
      <top style="mediumDashed">
        <color indexed="50"/>
      </top>
      <bottom/>
      <diagonal/>
    </border>
    <border>
      <left/>
      <right/>
      <top style="mediumDashed">
        <color indexed="50"/>
      </top>
      <bottom/>
      <diagonal/>
    </border>
    <border>
      <left/>
      <right style="mediumDashed">
        <color indexed="50"/>
      </right>
      <top style="mediumDashed">
        <color indexed="50"/>
      </top>
      <bottom/>
      <diagonal/>
    </border>
    <border>
      <left style="mediumDashed">
        <color indexed="50"/>
      </left>
      <right/>
      <top/>
      <bottom/>
      <diagonal/>
    </border>
    <border>
      <left/>
      <right style="mediumDashed">
        <color indexed="50"/>
      </right>
      <top/>
      <bottom/>
      <diagonal/>
    </border>
    <border>
      <left/>
      <right/>
      <top style="thin">
        <color indexed="64"/>
      </top>
      <bottom style="double">
        <color indexed="64"/>
      </bottom>
      <diagonal/>
    </border>
    <border>
      <left style="mediumDashed">
        <color indexed="50"/>
      </left>
      <right/>
      <top/>
      <bottom style="mediumDashed">
        <color indexed="50"/>
      </bottom>
      <diagonal/>
    </border>
    <border>
      <left/>
      <right/>
      <top/>
      <bottom style="mediumDashed">
        <color indexed="50"/>
      </bottom>
      <diagonal/>
    </border>
    <border>
      <left/>
      <right style="mediumDashed">
        <color indexed="50"/>
      </right>
      <top/>
      <bottom style="mediumDashed">
        <color indexed="50"/>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cellStyleXfs>
  <cellXfs count="52">
    <xf numFmtId="0" fontId="0" fillId="0" borderId="0" xfId="0"/>
    <xf numFmtId="0" fontId="2" fillId="2" borderId="0" xfId="0" applyFont="1" applyFill="1" applyAlignment="1">
      <alignment horizontal="left" vertical="center"/>
    </xf>
    <xf numFmtId="0" fontId="3" fillId="0" borderId="0" xfId="0" applyFont="1"/>
    <xf numFmtId="0" fontId="2" fillId="0" borderId="1" xfId="0" applyFont="1" applyBorder="1" applyAlignment="1">
      <alignment horizontal="left" vertical="center"/>
    </xf>
    <xf numFmtId="0" fontId="2" fillId="0" borderId="2" xfId="0" applyFont="1" applyBorder="1" applyAlignment="1">
      <alignment horizontal="left" vertical="center"/>
    </xf>
    <xf numFmtId="0" fontId="3" fillId="0" borderId="2" xfId="0" applyFont="1" applyBorder="1"/>
    <xf numFmtId="0" fontId="3" fillId="0" borderId="3" xfId="0" applyFont="1" applyBorder="1"/>
    <xf numFmtId="0" fontId="4" fillId="0" borderId="4" xfId="0" applyFont="1" applyBorder="1"/>
    <xf numFmtId="0" fontId="5" fillId="0" borderId="5" xfId="0" applyFont="1" applyBorder="1" applyProtection="1">
      <protection locked="0"/>
    </xf>
    <xf numFmtId="0" fontId="4" fillId="0" borderId="6" xfId="0" applyFont="1" applyBorder="1"/>
    <xf numFmtId="0" fontId="4" fillId="0" borderId="0" xfId="0" applyFont="1"/>
    <xf numFmtId="0" fontId="4" fillId="0" borderId="0" xfId="0" applyFont="1" applyAlignment="1" applyProtection="1">
      <alignment vertical="top" wrapText="1"/>
      <protection locked="0"/>
    </xf>
    <xf numFmtId="0" fontId="3" fillId="0" borderId="7" xfId="0" applyFont="1" applyBorder="1"/>
    <xf numFmtId="0" fontId="3" fillId="0" borderId="8" xfId="0" applyFont="1" applyBorder="1"/>
    <xf numFmtId="0" fontId="3" fillId="0" borderId="9" xfId="0" applyFont="1" applyBorder="1"/>
    <xf numFmtId="0" fontId="0" fillId="3" borderId="0" xfId="0" applyFill="1"/>
    <xf numFmtId="0" fontId="6" fillId="0" borderId="0" xfId="0" applyFont="1" applyAlignment="1">
      <alignment vertical="top" wrapText="1"/>
    </xf>
    <xf numFmtId="0" fontId="8" fillId="2" borderId="0" xfId="0" applyFont="1" applyFill="1" applyAlignment="1">
      <alignment horizontal="left" vertical="center"/>
    </xf>
    <xf numFmtId="0" fontId="2" fillId="0" borderId="10" xfId="0" applyFont="1" applyBorder="1" applyAlignment="1">
      <alignment horizontal="left" vertical="center"/>
    </xf>
    <xf numFmtId="0" fontId="4" fillId="0" borderId="11" xfId="0" applyFont="1" applyBorder="1"/>
    <xf numFmtId="0" fontId="7" fillId="0" borderId="12" xfId="0" applyFont="1" applyBorder="1" applyProtection="1">
      <protection locked="0"/>
    </xf>
    <xf numFmtId="0" fontId="0" fillId="0" borderId="0" xfId="0" applyProtection="1">
      <protection locked="0"/>
    </xf>
    <xf numFmtId="0" fontId="9" fillId="2" borderId="0" xfId="0" applyFont="1" applyFill="1" applyAlignment="1" applyProtection="1">
      <alignment horizontal="left" vertical="center"/>
      <protection locked="0"/>
    </xf>
    <xf numFmtId="0" fontId="10" fillId="0" borderId="0" xfId="0" applyFont="1" applyAlignment="1" applyProtection="1">
      <alignment horizontal="left" vertical="center" indent="1"/>
      <protection locked="0"/>
    </xf>
    <xf numFmtId="0" fontId="6" fillId="0" borderId="0" xfId="0" applyFont="1" applyProtection="1">
      <protection locked="0"/>
    </xf>
    <xf numFmtId="0" fontId="7" fillId="0" borderId="0" xfId="0" applyFont="1" applyProtection="1">
      <protection locked="0"/>
    </xf>
    <xf numFmtId="0" fontId="11" fillId="0" borderId="13" xfId="0" applyFont="1" applyBorder="1" applyAlignment="1" applyProtection="1">
      <alignment horizontal="right" vertical="center"/>
      <protection locked="0"/>
    </xf>
    <xf numFmtId="0" fontId="12" fillId="0" borderId="14" xfId="0" applyFont="1" applyBorder="1" applyAlignment="1" applyProtection="1">
      <alignment horizontal="left" wrapText="1"/>
      <protection locked="0"/>
    </xf>
    <xf numFmtId="0" fontId="7" fillId="0" borderId="15" xfId="0" applyFont="1" applyBorder="1" applyProtection="1">
      <protection locked="0"/>
    </xf>
    <xf numFmtId="0" fontId="11" fillId="0" borderId="16" xfId="0" applyFont="1" applyBorder="1" applyAlignment="1" applyProtection="1">
      <alignment horizontal="center" vertical="center"/>
      <protection locked="0"/>
    </xf>
    <xf numFmtId="0" fontId="7" fillId="0" borderId="0" xfId="0" applyFont="1"/>
    <xf numFmtId="0" fontId="7" fillId="0" borderId="17" xfId="0" applyFont="1" applyBorder="1" applyProtection="1">
      <protection locked="0"/>
    </xf>
    <xf numFmtId="0" fontId="13" fillId="0" borderId="16" xfId="2" applyBorder="1" applyAlignment="1" applyProtection="1">
      <alignment horizontal="center" vertical="center"/>
      <protection locked="0"/>
    </xf>
    <xf numFmtId="0" fontId="7" fillId="0" borderId="0" xfId="0" applyFont="1" applyAlignment="1">
      <alignment horizontal="center"/>
    </xf>
    <xf numFmtId="9" fontId="7" fillId="0" borderId="0" xfId="1" applyFont="1" applyBorder="1" applyAlignment="1" applyProtection="1">
      <alignment horizontal="left"/>
    </xf>
    <xf numFmtId="0" fontId="0" fillId="0" borderId="17" xfId="0" applyBorder="1" applyProtection="1">
      <protection locked="0"/>
    </xf>
    <xf numFmtId="0" fontId="13" fillId="0" borderId="16" xfId="2" applyBorder="1" applyAlignment="1" applyProtection="1">
      <alignment horizontal="center"/>
      <protection locked="0"/>
    </xf>
    <xf numFmtId="0" fontId="7" fillId="0" borderId="18" xfId="0" applyFont="1" applyBorder="1"/>
    <xf numFmtId="0" fontId="7" fillId="0" borderId="18" xfId="0" applyFont="1" applyBorder="1" applyAlignment="1">
      <alignment horizontal="center"/>
    </xf>
    <xf numFmtId="9" fontId="7" fillId="0" borderId="18" xfId="1" applyFont="1" applyBorder="1" applyAlignment="1" applyProtection="1">
      <alignment horizontal="left"/>
    </xf>
    <xf numFmtId="0" fontId="7" fillId="0" borderId="19" xfId="0" applyFont="1" applyBorder="1" applyProtection="1">
      <protection locked="0"/>
    </xf>
    <xf numFmtId="0" fontId="7" fillId="0" borderId="20" xfId="0" applyFont="1" applyBorder="1" applyProtection="1">
      <protection locked="0"/>
    </xf>
    <xf numFmtId="0" fontId="7" fillId="0" borderId="21" xfId="0" applyFont="1" applyBorder="1" applyProtection="1">
      <protection locked="0"/>
    </xf>
    <xf numFmtId="0" fontId="15" fillId="3" borderId="0" xfId="0" applyFont="1" applyFill="1"/>
    <xf numFmtId="0" fontId="15" fillId="4" borderId="0" xfId="0" applyFont="1" applyFill="1"/>
    <xf numFmtId="0" fontId="14" fillId="0" borderId="0" xfId="0" applyFont="1"/>
    <xf numFmtId="0" fontId="4" fillId="0" borderId="0" xfId="0" quotePrefix="1" applyFont="1" applyAlignment="1" applyProtection="1">
      <alignment vertical="top" wrapText="1"/>
      <protection locked="0"/>
    </xf>
    <xf numFmtId="0" fontId="15" fillId="4" borderId="0" xfId="0" applyFont="1" applyFill="1" applyAlignment="1">
      <alignment wrapText="1"/>
    </xf>
    <xf numFmtId="0" fontId="6" fillId="0" borderId="0" xfId="0" quotePrefix="1" applyFont="1" applyAlignment="1" applyProtection="1">
      <alignment vertical="top" wrapText="1"/>
      <protection locked="0"/>
    </xf>
    <xf numFmtId="0" fontId="0" fillId="0" borderId="0" xfId="0" applyAlignment="1">
      <alignment wrapText="1"/>
    </xf>
    <xf numFmtId="0" fontId="6" fillId="0" borderId="0" xfId="0" applyFont="1" applyAlignment="1" applyProtection="1">
      <alignment vertical="top" wrapText="1"/>
      <protection locked="0"/>
    </xf>
    <xf numFmtId="0" fontId="16" fillId="0" borderId="0" xfId="0" applyFont="1" applyAlignment="1" applyProtection="1">
      <alignment vertical="top" wrapText="1"/>
      <protection locked="0"/>
    </xf>
  </cellXfs>
  <cellStyles count="3">
    <cellStyle name="Hyperlink" xfId="2" builtinId="8"/>
    <cellStyle name="Normal" xfId="0" builtinId="0"/>
    <cellStyle name="Percent" xfId="1" builtinId="5"/>
  </cellStyles>
  <dxfs count="298">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455889705311478"/>
          <c:y val="0.21450135236104462"/>
          <c:w val="0.36210106453026208"/>
          <c:h val="0.58308114092509311"/>
        </c:manualLayout>
      </c:layout>
      <c:radarChart>
        <c:radarStyle val="filled"/>
        <c:varyColors val="0"/>
        <c:ser>
          <c:idx val="0"/>
          <c:order val="0"/>
          <c:spPr>
            <a:solidFill>
              <a:srgbClr val="CCFFCC"/>
            </a:solidFill>
            <a:ln w="25400">
              <a:solidFill>
                <a:srgbClr val="969696"/>
              </a:solidFill>
              <a:prstDash val="solid"/>
            </a:ln>
          </c:spPr>
          <c:cat>
            <c:strRef>
              <c:f>Results!$C$14:$C$23</c:f>
              <c:strCache>
                <c:ptCount val="10"/>
                <c:pt idx="0">
                  <c:v>Visibility</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Feedback &amp; Error Tolerance</c:v>
                </c:pt>
              </c:strCache>
            </c:strRef>
          </c:cat>
          <c:val>
            <c:numRef>
              <c:f>Results!$G$14:$G$23</c:f>
              <c:numCache>
                <c:formatCode>0%</c:formatCode>
                <c:ptCount val="10"/>
                <c:pt idx="0">
                  <c:v>1</c:v>
                </c:pt>
                <c:pt idx="1">
                  <c:v>1</c:v>
                </c:pt>
                <c:pt idx="2">
                  <c:v>0</c:v>
                </c:pt>
                <c:pt idx="3">
                  <c:v>0.875</c:v>
                </c:pt>
                <c:pt idx="4">
                  <c:v>0</c:v>
                </c:pt>
                <c:pt idx="5">
                  <c:v>0.875</c:v>
                </c:pt>
                <c:pt idx="6">
                  <c:v>0.5</c:v>
                </c:pt>
                <c:pt idx="7">
                  <c:v>0</c:v>
                </c:pt>
                <c:pt idx="8">
                  <c:v>0.5</c:v>
                </c:pt>
                <c:pt idx="9">
                  <c:v>0</c:v>
                </c:pt>
              </c:numCache>
            </c:numRef>
          </c:val>
          <c:extLst>
            <c:ext xmlns:c16="http://schemas.microsoft.com/office/drawing/2014/chart" uri="{C3380CC4-5D6E-409C-BE32-E72D297353CC}">
              <c16:uniqueId val="{00000000-5CEF-413C-B915-E303CF37E138}"/>
            </c:ext>
          </c:extLst>
        </c:ser>
        <c:dLbls>
          <c:showLegendKey val="0"/>
          <c:showVal val="0"/>
          <c:showCatName val="0"/>
          <c:showSerName val="0"/>
          <c:showPercent val="0"/>
          <c:showBubbleSize val="0"/>
        </c:dLbls>
        <c:axId val="199481984"/>
        <c:axId val="200176000"/>
      </c:radarChart>
      <c:catAx>
        <c:axId val="1994819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Trebuchet MS"/>
                <a:ea typeface="Trebuchet MS"/>
                <a:cs typeface="Trebuchet MS"/>
              </a:defRPr>
            </a:pPr>
            <a:endParaRPr lang="en-US"/>
          </a:p>
        </c:txPr>
        <c:crossAx val="200176000"/>
        <c:crosses val="autoZero"/>
        <c:auto val="0"/>
        <c:lblAlgn val="ctr"/>
        <c:lblOffset val="100"/>
        <c:noMultiLvlLbl val="0"/>
      </c:catAx>
      <c:valAx>
        <c:axId val="200176000"/>
        <c:scaling>
          <c:orientation val="minMax"/>
        </c:scaling>
        <c:delete val="0"/>
        <c:axPos val="l"/>
        <c:majorGridlines>
          <c:spPr>
            <a:ln w="3175">
              <a:solidFill>
                <a:srgbClr val="969696"/>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1" u="none" strike="noStrike" baseline="0">
                <a:solidFill>
                  <a:srgbClr val="000000"/>
                </a:solidFill>
                <a:latin typeface="Trebuchet MS"/>
                <a:ea typeface="Trebuchet MS"/>
                <a:cs typeface="Trebuchet MS"/>
              </a:defRPr>
            </a:pPr>
            <a:endParaRPr lang="en-US"/>
          </a:p>
        </c:txPr>
        <c:crossAx val="199481984"/>
        <c:crosses val="autoZero"/>
        <c:crossBetween val="between"/>
        <c:majorUnit val="0.25"/>
      </c:valAx>
      <c:spPr>
        <a:noFill/>
        <a:ln w="25400">
          <a:noFill/>
        </a:ln>
      </c:spPr>
    </c:plotArea>
    <c:plotVisOnly val="1"/>
    <c:dispBlanksAs val="gap"/>
    <c:showDLblsOverMax val="0"/>
  </c:chart>
  <c:spPr>
    <a:solidFill>
      <a:schemeClr val="bg1"/>
    </a:solidFill>
    <a:ln w="9525">
      <a:noFill/>
    </a:ln>
  </c:spPr>
  <c:txPr>
    <a:bodyPr/>
    <a:lstStyle/>
    <a:p>
      <a:pPr>
        <a:defRPr sz="975" b="0" i="0" u="none" strike="noStrike" baseline="0">
          <a:solidFill>
            <a:srgbClr val="000000"/>
          </a:solidFill>
          <a:latin typeface="Trebuchet MS"/>
          <a:ea typeface="Trebuchet MS"/>
          <a:cs typeface="Trebuchet MS"/>
        </a:defRPr>
      </a:pPr>
      <a:endParaRPr lang="en-US"/>
    </a:p>
  </c:txPr>
  <c:printSettings>
    <c:headerFooter alignWithMargins="0"/>
    <c:pageMargins b="1" l="0.75" r="0.75" t="1" header="0.5" footer="0.5"/>
    <c:pageSetup paperSize="0" orientation="landscape"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'UC1-State8'!$C$10:$C$19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'UC1-State8'!$F$10:$F$19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B638-4B5D-B172-58C63B6924A5}"/>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'UC1-State9'!$C$10:$C$19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'UC1-State9'!$F$10:$F$19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D09A-4E6C-886A-4E84D26628B5}"/>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'UC1-State10'!$C$10:$C$19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'UC1-State10'!$F$10:$F$19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A524-4F16-BB27-CBE81D7C51BF}"/>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'UC1-State11'!$C$10:$C$19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'UC1-State11'!$F$10:$F$19</c:f>
              <c:numCache>
                <c:formatCode>General</c:formatCode>
                <c:ptCount val="10"/>
                <c:pt idx="0">
                  <c:v>1</c:v>
                </c:pt>
                <c:pt idx="1">
                  <c:v>1</c:v>
                </c:pt>
                <c:pt idx="2">
                  <c:v>1</c:v>
                </c:pt>
                <c:pt idx="3">
                  <c:v>3</c:v>
                </c:pt>
                <c:pt idx="5">
                  <c:v>3</c:v>
                </c:pt>
                <c:pt idx="6">
                  <c:v>3</c:v>
                </c:pt>
                <c:pt idx="7">
                  <c:v>4</c:v>
                </c:pt>
                <c:pt idx="8">
                  <c:v>2</c:v>
                </c:pt>
                <c:pt idx="9">
                  <c:v>2</c:v>
                </c:pt>
              </c:numCache>
            </c:numRef>
          </c:val>
          <c:extLst>
            <c:ext xmlns:c16="http://schemas.microsoft.com/office/drawing/2014/chart" uri="{C3380CC4-5D6E-409C-BE32-E72D297353CC}">
              <c16:uniqueId val="{00000000-EB54-44EB-A7D4-515739E9F134}"/>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'UC1-State12'!$C$10:$C$19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'UC1-State12'!$F$10:$F$19</c:f>
              <c:numCache>
                <c:formatCode>General</c:formatCode>
                <c:ptCount val="10"/>
                <c:pt idx="0">
                  <c:v>1</c:v>
                </c:pt>
                <c:pt idx="1">
                  <c:v>1</c:v>
                </c:pt>
                <c:pt idx="2">
                  <c:v>1</c:v>
                </c:pt>
                <c:pt idx="3">
                  <c:v>3</c:v>
                </c:pt>
                <c:pt idx="5">
                  <c:v>3</c:v>
                </c:pt>
                <c:pt idx="6">
                  <c:v>3</c:v>
                </c:pt>
                <c:pt idx="7">
                  <c:v>4</c:v>
                </c:pt>
                <c:pt idx="8">
                  <c:v>2</c:v>
                </c:pt>
                <c:pt idx="9">
                  <c:v>2</c:v>
                </c:pt>
              </c:numCache>
            </c:numRef>
          </c:val>
          <c:extLst>
            <c:ext xmlns:c16="http://schemas.microsoft.com/office/drawing/2014/chart" uri="{C3380CC4-5D6E-409C-BE32-E72D297353CC}">
              <c16:uniqueId val="{00000000-8F9E-4968-B22D-07989519D1E0}"/>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'UC1-State13'!$C$10:$C$19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'UC1-State13'!$F$10:$F$19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6D17-4ED2-823A-86A392DAFC7B}"/>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'UC1-State14'!$C$10:$C$19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'UC1-State14'!$F$10:$F$19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9BA8-4180-AC77-B78D47162506}"/>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'UC1-State15'!$C$10:$C$19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'UC1-State15'!$F$10:$F$19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C69B-48D5-92FF-BB1DF18139AB}"/>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'UC1-State16'!$C$10:$C$19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'UC1-State16'!$F$10:$F$19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EAB8-4E3F-9D2B-74E2A47C8042}"/>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'UC1-State17'!$C$10:$C$19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'UC1-State17'!$F$10:$F$19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A51D-4C18-855E-49EBFF27F8B2}"/>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455889705311478"/>
          <c:y val="0.21450135236104462"/>
          <c:w val="0.36210106453026208"/>
          <c:h val="0.58308114092509311"/>
        </c:manualLayout>
      </c:layout>
      <c:radarChart>
        <c:radarStyle val="filled"/>
        <c:varyColors val="0"/>
        <c:ser>
          <c:idx val="0"/>
          <c:order val="0"/>
          <c:spPr>
            <a:solidFill>
              <a:schemeClr val="accent6">
                <a:lumMod val="75000"/>
              </a:schemeClr>
            </a:solidFill>
            <a:ln w="25400">
              <a:solidFill>
                <a:srgbClr val="969696"/>
              </a:solidFill>
              <a:prstDash val="solid"/>
            </a:ln>
          </c:spPr>
          <c:cat>
            <c:strRef>
              <c:f>Severity!$C$14:$C$23</c:f>
              <c:strCache>
                <c:ptCount val="10"/>
                <c:pt idx="0">
                  <c:v>Visibility</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Feedback &amp; Error Tolerance</c:v>
                </c:pt>
              </c:strCache>
            </c:strRef>
          </c:cat>
          <c:val>
            <c:numRef>
              <c:f>Severity!$G$14:$G$23</c:f>
              <c:numCache>
                <c:formatCode>0%</c:formatCode>
                <c:ptCount val="10"/>
                <c:pt idx="0">
                  <c:v>0</c:v>
                </c:pt>
                <c:pt idx="1">
                  <c:v>0</c:v>
                </c:pt>
                <c:pt idx="2">
                  <c:v>0</c:v>
                </c:pt>
                <c:pt idx="3">
                  <c:v>0.16666666666666669</c:v>
                </c:pt>
                <c:pt idx="4">
                  <c:v>0</c:v>
                </c:pt>
                <c:pt idx="5">
                  <c:v>0.16666666666666669</c:v>
                </c:pt>
                <c:pt idx="6">
                  <c:v>0.66666666666666663</c:v>
                </c:pt>
                <c:pt idx="7">
                  <c:v>0.5</c:v>
                </c:pt>
                <c:pt idx="8">
                  <c:v>0.33333333333333337</c:v>
                </c:pt>
                <c:pt idx="9">
                  <c:v>0.33333333333333337</c:v>
                </c:pt>
              </c:numCache>
            </c:numRef>
          </c:val>
          <c:extLst>
            <c:ext xmlns:c16="http://schemas.microsoft.com/office/drawing/2014/chart" uri="{C3380CC4-5D6E-409C-BE32-E72D297353CC}">
              <c16:uniqueId val="{00000000-DBBA-46CD-90EC-824E39CC5BDE}"/>
            </c:ext>
          </c:extLst>
        </c:ser>
        <c:dLbls>
          <c:showLegendKey val="0"/>
          <c:showVal val="0"/>
          <c:showCatName val="0"/>
          <c:showSerName val="0"/>
          <c:showPercent val="0"/>
          <c:showBubbleSize val="0"/>
        </c:dLbls>
        <c:axId val="199143808"/>
        <c:axId val="199145344"/>
      </c:radarChart>
      <c:catAx>
        <c:axId val="1991438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1000" b="0" i="0" u="none" strike="noStrike" baseline="0">
                <a:solidFill>
                  <a:srgbClr val="000000"/>
                </a:solidFill>
                <a:latin typeface="Trebuchet MS"/>
                <a:ea typeface="Trebuchet MS"/>
                <a:cs typeface="Trebuchet MS"/>
              </a:defRPr>
            </a:pPr>
            <a:endParaRPr lang="en-US"/>
          </a:p>
        </c:txPr>
        <c:crossAx val="199145344"/>
        <c:crosses val="autoZero"/>
        <c:auto val="0"/>
        <c:lblAlgn val="ctr"/>
        <c:lblOffset val="100"/>
        <c:noMultiLvlLbl val="0"/>
      </c:catAx>
      <c:valAx>
        <c:axId val="199145344"/>
        <c:scaling>
          <c:orientation val="minMax"/>
        </c:scaling>
        <c:delete val="0"/>
        <c:axPos val="l"/>
        <c:majorGridlines>
          <c:spPr>
            <a:ln w="3175">
              <a:solidFill>
                <a:srgbClr val="969696"/>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1" u="none" strike="noStrike" baseline="0">
                <a:solidFill>
                  <a:srgbClr val="000000"/>
                </a:solidFill>
                <a:latin typeface="Trebuchet MS"/>
                <a:ea typeface="Trebuchet MS"/>
                <a:cs typeface="Trebuchet MS"/>
              </a:defRPr>
            </a:pPr>
            <a:endParaRPr lang="en-US"/>
          </a:p>
        </c:txPr>
        <c:crossAx val="199143808"/>
        <c:crosses val="autoZero"/>
        <c:crossBetween val="between"/>
        <c:majorUnit val="0.25"/>
      </c:valAx>
      <c:spPr>
        <a:noFill/>
        <a:ln w="25400">
          <a:noFill/>
        </a:ln>
      </c:spPr>
    </c:plotArea>
    <c:plotVisOnly val="1"/>
    <c:dispBlanksAs val="gap"/>
    <c:showDLblsOverMax val="0"/>
  </c:chart>
  <c:spPr>
    <a:solidFill>
      <a:srgbClr val="FFFFFF"/>
    </a:solidFill>
    <a:ln w="9525">
      <a:noFill/>
    </a:ln>
  </c:spPr>
  <c:txPr>
    <a:bodyPr/>
    <a:lstStyle/>
    <a:p>
      <a:pPr>
        <a:defRPr sz="975" b="0" i="0" u="none" strike="noStrike" baseline="0">
          <a:solidFill>
            <a:srgbClr val="000000"/>
          </a:solidFill>
          <a:latin typeface="Trebuchet MS"/>
          <a:ea typeface="Trebuchet MS"/>
          <a:cs typeface="Trebuchet MS"/>
        </a:defRPr>
      </a:pPr>
      <a:endParaRPr lang="en-US"/>
    </a:p>
  </c:txPr>
  <c:printSettings>
    <c:headerFooter alignWithMargins="0"/>
    <c:pageMargins b="1" l="0.75" r="0.75" t="1" header="0.5" footer="0.5"/>
    <c:pageSetup paperSize="0" orientation="landscape" horizontalDpi="-4" verticalDpi="-4"/>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'UC1-State18'!$C$10:$C$19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'UC1-State18'!$F$10:$F$19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BCC6-4225-8EDB-105EAFD4897E}"/>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'UC1-State19'!$C$10:$C$19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'UC1-State19'!$F$10:$F$19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5C20-44E7-B632-A133E5055035}"/>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'UC1-State20'!$C$10:$C$19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'UC1-State20'!$F$10:$F$19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2E24-4C5F-8CB5-0D9882E609FD}"/>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'UC1-State21'!$C$10:$C$19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'UC1-State21'!$F$10:$F$19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AE98-4E50-BFB3-D90A314E1300}"/>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spPr>
            <a:solidFill>
              <a:schemeClr val="accent6">
                <a:lumMod val="75000"/>
              </a:schemeClr>
            </a:solidFill>
          </c:spPr>
          <c:cat>
            <c:strRef>
              <c:f>'UC2-State1'!$C$10:$C$19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'UC2-State1'!$F$10:$F$19</c:f>
              <c:numCache>
                <c:formatCode>General</c:formatCode>
                <c:ptCount val="10"/>
                <c:pt idx="0">
                  <c:v>1</c:v>
                </c:pt>
                <c:pt idx="1">
                  <c:v>1</c:v>
                </c:pt>
                <c:pt idx="3">
                  <c:v>1</c:v>
                </c:pt>
                <c:pt idx="5">
                  <c:v>1</c:v>
                </c:pt>
                <c:pt idx="6">
                  <c:v>3</c:v>
                </c:pt>
                <c:pt idx="7">
                  <c:v>2</c:v>
                </c:pt>
                <c:pt idx="8">
                  <c:v>2</c:v>
                </c:pt>
                <c:pt idx="9">
                  <c:v>2</c:v>
                </c:pt>
              </c:numCache>
            </c:numRef>
          </c:val>
          <c:extLst>
            <c:ext xmlns:c16="http://schemas.microsoft.com/office/drawing/2014/chart" uri="{C3380CC4-5D6E-409C-BE32-E72D297353CC}">
              <c16:uniqueId val="{00000000-9D41-4155-B9F9-F131DF18D15F}"/>
            </c:ext>
          </c:extLst>
        </c:ser>
        <c:dLbls>
          <c:showLegendKey val="0"/>
          <c:showVal val="0"/>
          <c:showCatName val="0"/>
          <c:showSerName val="0"/>
          <c:showPercent val="0"/>
          <c:showBubbleSize val="0"/>
        </c:dLbls>
        <c:axId val="200246400"/>
        <c:axId val="200247936"/>
      </c:radarChart>
      <c:catAx>
        <c:axId val="200246400"/>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200247936"/>
        <c:crosses val="autoZero"/>
        <c:auto val="1"/>
        <c:lblAlgn val="ctr"/>
        <c:lblOffset val="100"/>
        <c:noMultiLvlLbl val="0"/>
      </c:catAx>
      <c:valAx>
        <c:axId val="200247936"/>
        <c:scaling>
          <c:orientation val="minMax"/>
        </c:scaling>
        <c:delete val="0"/>
        <c:axPos val="l"/>
        <c:majorGridlines/>
        <c:numFmt formatCode="General" sourceLinked="1"/>
        <c:majorTickMark val="cross"/>
        <c:minorTickMark val="none"/>
        <c:tickLblPos val="nextTo"/>
        <c:crossAx val="200246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spPr>
            <a:solidFill>
              <a:schemeClr val="accent6">
                <a:lumMod val="75000"/>
              </a:schemeClr>
            </a:solidFill>
          </c:spPr>
          <c:cat>
            <c:strRef>
              <c:f>'UC1-State1'!$C$10:$C$19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'UC1-State1'!$F$10:$F$19</c:f>
              <c:numCache>
                <c:formatCode>General</c:formatCode>
                <c:ptCount val="10"/>
                <c:pt idx="0">
                  <c:v>1</c:v>
                </c:pt>
                <c:pt idx="1">
                  <c:v>1</c:v>
                </c:pt>
                <c:pt idx="3">
                  <c:v>1</c:v>
                </c:pt>
                <c:pt idx="5">
                  <c:v>1</c:v>
                </c:pt>
                <c:pt idx="6">
                  <c:v>3</c:v>
                </c:pt>
                <c:pt idx="7">
                  <c:v>2</c:v>
                </c:pt>
                <c:pt idx="8">
                  <c:v>2</c:v>
                </c:pt>
                <c:pt idx="9">
                  <c:v>2</c:v>
                </c:pt>
              </c:numCache>
            </c:numRef>
          </c:val>
          <c:extLst>
            <c:ext xmlns:c16="http://schemas.microsoft.com/office/drawing/2014/chart" uri="{C3380CC4-5D6E-409C-BE32-E72D297353CC}">
              <c16:uniqueId val="{00000000-B621-47A4-80DE-72CB733424E0}"/>
            </c:ext>
          </c:extLst>
        </c:ser>
        <c:dLbls>
          <c:showLegendKey val="0"/>
          <c:showVal val="0"/>
          <c:showCatName val="0"/>
          <c:showSerName val="0"/>
          <c:showPercent val="0"/>
          <c:showBubbleSize val="0"/>
        </c:dLbls>
        <c:axId val="199198592"/>
        <c:axId val="199200128"/>
      </c:radarChart>
      <c:catAx>
        <c:axId val="199198592"/>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00128"/>
        <c:crosses val="autoZero"/>
        <c:auto val="1"/>
        <c:lblAlgn val="ctr"/>
        <c:lblOffset val="100"/>
        <c:noMultiLvlLbl val="0"/>
      </c:catAx>
      <c:valAx>
        <c:axId val="199200128"/>
        <c:scaling>
          <c:orientation val="minMax"/>
        </c:scaling>
        <c:delete val="0"/>
        <c:axPos val="l"/>
        <c:majorGridlines/>
        <c:numFmt formatCode="General" sourceLinked="1"/>
        <c:majorTickMark val="cross"/>
        <c:minorTickMark val="none"/>
        <c:tickLblPos val="nextTo"/>
        <c:crossAx val="1991985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'UC1-State2'!$C$10:$C$19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'UC1-State2'!$F$10:$F$19</c:f>
              <c:numCache>
                <c:formatCode>General</c:formatCode>
                <c:ptCount val="10"/>
                <c:pt idx="0">
                  <c:v>1</c:v>
                </c:pt>
                <c:pt idx="1">
                  <c:v>1</c:v>
                </c:pt>
                <c:pt idx="3">
                  <c:v>1</c:v>
                </c:pt>
                <c:pt idx="5">
                  <c:v>1</c:v>
                </c:pt>
                <c:pt idx="6">
                  <c:v>3</c:v>
                </c:pt>
                <c:pt idx="7">
                  <c:v>2</c:v>
                </c:pt>
                <c:pt idx="8">
                  <c:v>2</c:v>
                </c:pt>
                <c:pt idx="9">
                  <c:v>2</c:v>
                </c:pt>
              </c:numCache>
            </c:numRef>
          </c:val>
          <c:extLst>
            <c:ext xmlns:c16="http://schemas.microsoft.com/office/drawing/2014/chart" uri="{C3380CC4-5D6E-409C-BE32-E72D297353CC}">
              <c16:uniqueId val="{00000000-24DA-46D2-9DF9-55D088108A75}"/>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'UC1-State3'!$C$10:$C$19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'UC1-State3'!$F$10:$F$19</c:f>
              <c:numCache>
                <c:formatCode>General</c:formatCode>
                <c:ptCount val="10"/>
                <c:pt idx="0">
                  <c:v>1</c:v>
                </c:pt>
                <c:pt idx="1">
                  <c:v>1</c:v>
                </c:pt>
                <c:pt idx="3">
                  <c:v>1</c:v>
                </c:pt>
                <c:pt idx="5">
                  <c:v>1</c:v>
                </c:pt>
                <c:pt idx="6">
                  <c:v>3</c:v>
                </c:pt>
                <c:pt idx="7">
                  <c:v>2</c:v>
                </c:pt>
                <c:pt idx="8">
                  <c:v>2</c:v>
                </c:pt>
                <c:pt idx="9">
                  <c:v>2</c:v>
                </c:pt>
              </c:numCache>
            </c:numRef>
          </c:val>
          <c:extLst>
            <c:ext xmlns:c16="http://schemas.microsoft.com/office/drawing/2014/chart" uri="{C3380CC4-5D6E-409C-BE32-E72D297353CC}">
              <c16:uniqueId val="{00000000-98EC-41AD-B6A0-01CCFD8079FD}"/>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'UC1-State4'!$C$10:$C$19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'UC1-State4'!$F$10:$F$19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1480-47D0-88DF-C292AD0A3E42}"/>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'UC1-State5'!$C$10:$C$19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'UC1-State5'!$F$10:$F$19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EA2C-45C8-909F-16562A8E7FFE}"/>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'UC1-State6'!$C$10:$C$19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'UC1-State6'!$F$10:$F$19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7B4B-4517-969A-68A20AB9105E}"/>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76878477690288716"/>
          <c:y val="3.7037037037037035E-2"/>
        </c:manualLayout>
      </c:layout>
      <c:overlay val="0"/>
    </c:title>
    <c:autoTitleDeleted val="0"/>
    <c:plotArea>
      <c:layout/>
      <c:radarChart>
        <c:radarStyle val="filled"/>
        <c:varyColors val="0"/>
        <c:ser>
          <c:idx val="0"/>
          <c:order val="0"/>
          <c:tx>
            <c:v>Severity</c:v>
          </c:tx>
          <c:spPr>
            <a:solidFill>
              <a:schemeClr val="accent6">
                <a:lumMod val="75000"/>
              </a:schemeClr>
            </a:solidFill>
          </c:spPr>
          <c:cat>
            <c:strRef>
              <c:f>'UC1-State7'!$C$10:$C$19</c:f>
              <c:strCache>
                <c:ptCount val="10"/>
                <c:pt idx="0">
                  <c:v>Visibility of System Status</c:v>
                </c:pt>
                <c:pt idx="1">
                  <c:v>Match Between System and the Real World</c:v>
                </c:pt>
                <c:pt idx="2">
                  <c:v>User Control and Freedom</c:v>
                </c:pt>
                <c:pt idx="3">
                  <c:v>Consistency and Standards</c:v>
                </c:pt>
                <c:pt idx="4">
                  <c:v>Help Users Recognize, Diagnose, and Recover From Errors</c:v>
                </c:pt>
                <c:pt idx="5">
                  <c:v>Error Prevention</c:v>
                </c:pt>
                <c:pt idx="6">
                  <c:v>Recognition rather than recall</c:v>
                </c:pt>
                <c:pt idx="7">
                  <c:v>Flexibility and efficiency of use</c:v>
                </c:pt>
                <c:pt idx="8">
                  <c:v>Aesthetic and Minimalist Design</c:v>
                </c:pt>
                <c:pt idx="9">
                  <c:v>Help and Documentation</c:v>
                </c:pt>
              </c:strCache>
            </c:strRef>
          </c:cat>
          <c:val>
            <c:numRef>
              <c:f>'UC1-State7'!$F$10:$F$19</c:f>
              <c:numCache>
                <c:formatCode>General</c:formatCode>
                <c:ptCount val="10"/>
                <c:pt idx="0">
                  <c:v>1</c:v>
                </c:pt>
                <c:pt idx="1">
                  <c:v>1</c:v>
                </c:pt>
                <c:pt idx="3">
                  <c:v>3</c:v>
                </c:pt>
                <c:pt idx="5">
                  <c:v>3</c:v>
                </c:pt>
                <c:pt idx="6">
                  <c:v>3</c:v>
                </c:pt>
                <c:pt idx="7">
                  <c:v>4</c:v>
                </c:pt>
                <c:pt idx="8">
                  <c:v>2</c:v>
                </c:pt>
                <c:pt idx="9">
                  <c:v>2</c:v>
                </c:pt>
              </c:numCache>
            </c:numRef>
          </c:val>
          <c:extLst>
            <c:ext xmlns:c16="http://schemas.microsoft.com/office/drawing/2014/chart" uri="{C3380CC4-5D6E-409C-BE32-E72D297353CC}">
              <c16:uniqueId val="{00000000-6C49-4A7C-A128-5B7292FB3290}"/>
            </c:ext>
          </c:extLst>
        </c:ser>
        <c:dLbls>
          <c:showLegendKey val="0"/>
          <c:showVal val="0"/>
          <c:showCatName val="0"/>
          <c:showSerName val="0"/>
          <c:showPercent val="0"/>
          <c:showBubbleSize val="0"/>
        </c:dLbls>
        <c:axId val="199261568"/>
        <c:axId val="199275648"/>
      </c:radarChart>
      <c:catAx>
        <c:axId val="199261568"/>
        <c:scaling>
          <c:orientation val="minMax"/>
        </c:scaling>
        <c:delete val="0"/>
        <c:axPos val="b"/>
        <c:majorGridlines/>
        <c:numFmt formatCode="General" sourceLinked="0"/>
        <c:majorTickMark val="out"/>
        <c:minorTickMark val="none"/>
        <c:tickLblPos val="nextTo"/>
        <c:txPr>
          <a:bodyPr/>
          <a:lstStyle/>
          <a:p>
            <a:pPr>
              <a:defRPr baseline="0">
                <a:solidFill>
                  <a:schemeClr val="tx2">
                    <a:lumMod val="75000"/>
                  </a:schemeClr>
                </a:solidFill>
              </a:defRPr>
            </a:pPr>
            <a:endParaRPr lang="en-US"/>
          </a:p>
        </c:txPr>
        <c:crossAx val="199275648"/>
        <c:crosses val="autoZero"/>
        <c:auto val="1"/>
        <c:lblAlgn val="ctr"/>
        <c:lblOffset val="100"/>
        <c:noMultiLvlLbl val="0"/>
      </c:catAx>
      <c:valAx>
        <c:axId val="199275648"/>
        <c:scaling>
          <c:orientation val="minMax"/>
        </c:scaling>
        <c:delete val="0"/>
        <c:axPos val="l"/>
        <c:majorGridlines/>
        <c:numFmt formatCode="General" sourceLinked="1"/>
        <c:majorTickMark val="cross"/>
        <c:minorTickMark val="none"/>
        <c:tickLblPos val="nextTo"/>
        <c:crossAx val="1992615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20.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chart" Target="../charts/chart21.xml"/></Relationships>
</file>

<file path=xl/drawings/_rels/drawing2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chart" Target="../charts/chart22.xml"/></Relationships>
</file>

<file path=xl/drawings/_rels/drawing24.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chart" Target="../charts/chart23.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4.xml"/></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image" Target="../media/image6.png"/></Relationships>
</file>

<file path=xl/drawings/_rels/drawing31.xml.rels><?xml version="1.0" encoding="UTF-8" standalone="yes"?>
<Relationships xmlns="http://schemas.openxmlformats.org/package/2006/relationships"><Relationship Id="rId1" Type="http://schemas.openxmlformats.org/officeDocument/2006/relationships/image" Target="../media/image7.png"/></Relationships>
</file>

<file path=xl/drawings/_rels/drawing3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0</xdr:col>
      <xdr:colOff>190500</xdr:colOff>
      <xdr:row>1</xdr:row>
      <xdr:rowOff>85725</xdr:rowOff>
    </xdr:from>
    <xdr:ext cx="11622508" cy="508004"/>
    <xdr:sp macro="" textlink="">
      <xdr:nvSpPr>
        <xdr:cNvPr id="2" name="AutoShape 6">
          <a:extLst>
            <a:ext uri="{FF2B5EF4-FFF2-40B4-BE49-F238E27FC236}">
              <a16:creationId xmlns:a16="http://schemas.microsoft.com/office/drawing/2014/main" id="{00000000-0008-0000-0000-000002000000}"/>
            </a:ext>
          </a:extLst>
        </xdr:cNvPr>
        <xdr:cNvSpPr>
          <a:spLocks noChangeArrowheads="1"/>
        </xdr:cNvSpPr>
      </xdr:nvSpPr>
      <xdr:spPr bwMode="auto">
        <a:xfrm>
          <a:off x="190500" y="276225"/>
          <a:ext cx="11622508" cy="508004"/>
        </a:xfrm>
        <a:prstGeom prst="roundRect">
          <a:avLst>
            <a:gd name="adj" fmla="val 50000"/>
          </a:avLst>
        </a:prstGeom>
        <a:gradFill rotWithShape="0">
          <a:gsLst>
            <a:gs pos="0">
              <a:srgbClr val="CCFFCC">
                <a:gamma/>
                <a:shade val="80392"/>
                <a:invGamma/>
              </a:srgbClr>
            </a:gs>
            <a:gs pos="50000">
              <a:srgbClr val="CCFFCC"/>
            </a:gs>
            <a:gs pos="100000">
              <a:srgbClr val="CCFFCC">
                <a:gamma/>
                <a:shade val="80392"/>
                <a:invGamma/>
              </a:srgbClr>
            </a:gs>
          </a:gsLst>
          <a:lin ang="2700000" scaled="1"/>
        </a:gradFill>
        <a:ln w="38100">
          <a:solidFill>
            <a:srgbClr val="339966"/>
          </a:solidFill>
          <a:round/>
          <a:headEnd/>
          <a:tailEnd/>
        </a:ln>
        <a:effectLst>
          <a:outerShdw blurRad="63500" dist="38099" dir="2700000" algn="ctr" rotWithShape="0">
            <a:srgbClr val="000000">
              <a:alpha val="74998"/>
            </a:srgbClr>
          </a:outerShdw>
        </a:effectLst>
      </xdr:spPr>
      <xdr:txBody>
        <a:bodyPr wrap="square" lIns="27432" tIns="27432" rIns="27432" bIns="0" anchor="t" upright="1">
          <a:noAutofit/>
        </a:bodyPr>
        <a:lstStyle/>
        <a:p>
          <a:pPr algn="ctr" rtl="0">
            <a:defRPr sz="1000"/>
          </a:pPr>
          <a:r>
            <a:rPr lang="en-US" sz="1600" b="1" i="0" strike="noStrike">
              <a:solidFill>
                <a:srgbClr val="008000"/>
              </a:solidFill>
              <a:latin typeface="Rockwell"/>
              <a:ea typeface="Rockwell"/>
              <a:cs typeface="Rockwell"/>
            </a:rPr>
            <a:t>Instructions for using this workbook</a:t>
          </a:r>
        </a:p>
      </xdr:txBody>
    </xdr:sp>
    <xdr:clientData/>
  </xdr:oneCellAnchor>
  <xdr:twoCellAnchor>
    <xdr:from>
      <xdr:col>0</xdr:col>
      <xdr:colOff>161925</xdr:colOff>
      <xdr:row>7</xdr:row>
      <xdr:rowOff>85724</xdr:rowOff>
    </xdr:from>
    <xdr:to>
      <xdr:col>11</xdr:col>
      <xdr:colOff>85725</xdr:colOff>
      <xdr:row>15</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1925" y="1419224"/>
          <a:ext cx="6629400" cy="145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n-US" sz="1800" b="0" i="0" strike="noStrike">
              <a:solidFill>
                <a:srgbClr val="000000"/>
              </a:solidFill>
              <a:latin typeface="Rockwell"/>
              <a:ea typeface="Rockwell"/>
              <a:cs typeface="Rockwell"/>
            </a:rPr>
            <a:t>Step 1</a:t>
          </a:r>
          <a:r>
            <a:rPr lang="en-US" sz="1800" b="0" i="0" strike="noStrike">
              <a:solidFill>
                <a:srgbClr val="000000"/>
              </a:solidFill>
              <a:latin typeface="Rockwell" panose="02060603020205020403" pitchFamily="18" charset="0"/>
              <a:ea typeface="Rockwell"/>
              <a:cs typeface="Rockwell"/>
            </a:rPr>
            <a:t>: </a:t>
          </a:r>
        </a:p>
        <a:p>
          <a:pPr rtl="0"/>
          <a:r>
            <a:rPr lang="en-US" sz="1800" b="0" i="0">
              <a:solidFill>
                <a:schemeClr val="dk1"/>
              </a:solidFill>
              <a:effectLst/>
              <a:latin typeface="Rockwell" panose="02060603020205020403" pitchFamily="18" charset="0"/>
              <a:ea typeface="+mn-ea"/>
              <a:cs typeface="+mn-cs"/>
            </a:rPr>
            <a:t>For each heuristic item, enter a rating of -1 (doesn't comply with the guideline), +1 (complies) or 0 (kind of complies). If a guideline isn't relevant, leave the rating blank. </a:t>
          </a:r>
        </a:p>
        <a:p>
          <a:pPr rtl="0"/>
          <a:endParaRPr lang="en-US" sz="1800" b="0" i="0">
            <a:solidFill>
              <a:schemeClr val="dk1"/>
            </a:solidFill>
            <a:effectLst/>
            <a:latin typeface="Rockwell" panose="02060603020205020403" pitchFamily="18" charset="0"/>
            <a:ea typeface="+mn-ea"/>
            <a:cs typeface="+mn-cs"/>
          </a:endParaRPr>
        </a:p>
      </xdr:txBody>
    </xdr:sp>
    <xdr:clientData/>
  </xdr:twoCellAnchor>
  <xdr:twoCellAnchor>
    <xdr:from>
      <xdr:col>0</xdr:col>
      <xdr:colOff>171449</xdr:colOff>
      <xdr:row>17</xdr:row>
      <xdr:rowOff>9526</xdr:rowOff>
    </xdr:from>
    <xdr:to>
      <xdr:col>11</xdr:col>
      <xdr:colOff>85724</xdr:colOff>
      <xdr:row>22</xdr:row>
      <xdr:rowOff>161926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71449" y="3248026"/>
          <a:ext cx="6619875"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n-US" sz="1800" b="0" i="0" strike="noStrike">
              <a:solidFill>
                <a:srgbClr val="000000"/>
              </a:solidFill>
              <a:latin typeface="Rockwell"/>
              <a:ea typeface="Rockwell"/>
              <a:cs typeface="Rockwell"/>
            </a:rPr>
            <a:t>Step 2: </a:t>
          </a:r>
          <a:r>
            <a:rPr lang="en-US" sz="1800" b="0" i="0">
              <a:solidFill>
                <a:schemeClr val="dk1"/>
              </a:solidFill>
              <a:effectLst/>
              <a:latin typeface="Rockwell" panose="02060603020205020403" pitchFamily="18" charset="0"/>
              <a:ea typeface="+mn-ea"/>
              <a:cs typeface="+mn-cs"/>
            </a:rPr>
            <a:t>Add a comment to explain your rating.</a:t>
          </a:r>
          <a:r>
            <a:rPr lang="en-US" sz="1800" b="0" i="0" baseline="0">
              <a:solidFill>
                <a:schemeClr val="dk1"/>
              </a:solidFill>
              <a:effectLst/>
              <a:latin typeface="Rockwell" panose="02060603020205020403" pitchFamily="18" charset="0"/>
              <a:ea typeface="+mn-ea"/>
              <a:cs typeface="+mn-cs"/>
            </a:rPr>
            <a:t> </a:t>
          </a:r>
          <a:endParaRPr lang="en-GB" sz="1800">
            <a:effectLst/>
            <a:latin typeface="Rockwell" panose="02060603020205020403" pitchFamily="18" charset="0"/>
          </a:endParaRPr>
        </a:p>
        <a:p>
          <a:pPr algn="l" rtl="0">
            <a:defRPr sz="1000"/>
          </a:pPr>
          <a:endParaRPr lang="en-US" sz="1800" b="0" i="0" strike="noStrike">
            <a:solidFill>
              <a:srgbClr val="000000"/>
            </a:solidFill>
            <a:latin typeface="Rockwell" panose="02060603020205020403" pitchFamily="18" charset="0"/>
            <a:ea typeface="Rockwell"/>
            <a:cs typeface="Rockwell"/>
          </a:endParaRPr>
        </a:p>
      </xdr:txBody>
    </xdr:sp>
    <xdr:clientData/>
  </xdr:twoCellAnchor>
  <xdr:twoCellAnchor>
    <xdr:from>
      <xdr:col>0</xdr:col>
      <xdr:colOff>180975</xdr:colOff>
      <xdr:row>25</xdr:row>
      <xdr:rowOff>28576</xdr:rowOff>
    </xdr:from>
    <xdr:to>
      <xdr:col>11</xdr:col>
      <xdr:colOff>85725</xdr:colOff>
      <xdr:row>36</xdr:row>
      <xdr:rowOff>38100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80975" y="4791076"/>
          <a:ext cx="6610350" cy="21050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n-US" sz="1800" b="0" i="0" strike="noStrike">
              <a:solidFill>
                <a:srgbClr val="000000"/>
              </a:solidFill>
              <a:latin typeface="Rockwell"/>
              <a:ea typeface="Rockwell"/>
              <a:cs typeface="Rockwell"/>
            </a:rPr>
            <a:t>Step 3: Enter a Severity Rating </a:t>
          </a:r>
        </a:p>
        <a:p>
          <a:pPr rtl="0" eaLnBrk="1" fontAlgn="base" hangingPunct="1"/>
          <a:r>
            <a:rPr lang="en-GB" sz="1800">
              <a:solidFill>
                <a:schemeClr val="dk1"/>
              </a:solidFill>
              <a:effectLst/>
              <a:latin typeface="Rockwell" panose="02060603020205020403" pitchFamily="18" charset="0"/>
              <a:ea typeface="+mn-ea"/>
              <a:cs typeface="+mn-cs"/>
            </a:rPr>
            <a:t>(1)</a:t>
          </a:r>
          <a:r>
            <a:rPr lang="en-GB" sz="1800" baseline="0">
              <a:solidFill>
                <a:schemeClr val="dk1"/>
              </a:solidFill>
              <a:effectLst/>
              <a:latin typeface="Rockwell" panose="02060603020205020403" pitchFamily="18" charset="0"/>
              <a:ea typeface="+mn-ea"/>
              <a:cs typeface="+mn-cs"/>
            </a:rPr>
            <a:t> </a:t>
          </a:r>
          <a:r>
            <a:rPr lang="en-GB" sz="1800">
              <a:solidFill>
                <a:schemeClr val="dk1"/>
              </a:solidFill>
              <a:effectLst/>
              <a:latin typeface="Rockwell" panose="02060603020205020403" pitchFamily="18" charset="0"/>
              <a:ea typeface="+mn-ea"/>
              <a:cs typeface="+mn-cs"/>
            </a:rPr>
            <a:t>Not a problem: I don’t agree that this is a problem</a:t>
          </a:r>
          <a:endParaRPr lang="en-GB" sz="1800">
            <a:effectLst/>
            <a:latin typeface="Rockwell" panose="02060603020205020403" pitchFamily="18" charset="0"/>
          </a:endParaRPr>
        </a:p>
        <a:p>
          <a:pPr rtl="0" eaLnBrk="1" fontAlgn="base" hangingPunct="1"/>
          <a:r>
            <a:rPr lang="en-GB" sz="1800">
              <a:solidFill>
                <a:schemeClr val="dk1"/>
              </a:solidFill>
              <a:effectLst/>
              <a:latin typeface="Rockwell" panose="02060603020205020403" pitchFamily="18" charset="0"/>
              <a:ea typeface="+mn-ea"/>
              <a:cs typeface="+mn-cs"/>
            </a:rPr>
            <a:t>(2) Cosmetic: fix not necessary, unless extra time is available</a:t>
          </a:r>
          <a:endParaRPr lang="en-GB" sz="1800">
            <a:effectLst/>
            <a:latin typeface="Rockwell" panose="02060603020205020403" pitchFamily="18" charset="0"/>
          </a:endParaRPr>
        </a:p>
        <a:p>
          <a:pPr rtl="0" eaLnBrk="1" fontAlgn="base" hangingPunct="1"/>
          <a:r>
            <a:rPr lang="en-GB" sz="1800">
              <a:solidFill>
                <a:schemeClr val="dk1"/>
              </a:solidFill>
              <a:effectLst/>
              <a:latin typeface="Rockwell" panose="02060603020205020403" pitchFamily="18" charset="0"/>
              <a:ea typeface="+mn-ea"/>
              <a:cs typeface="+mn-cs"/>
            </a:rPr>
            <a:t>(3) Minor: needs fixing but low priority</a:t>
          </a:r>
          <a:endParaRPr lang="en-GB" sz="1800">
            <a:effectLst/>
            <a:latin typeface="Rockwell" panose="02060603020205020403" pitchFamily="18" charset="0"/>
          </a:endParaRPr>
        </a:p>
        <a:p>
          <a:pPr rtl="0" eaLnBrk="1" fontAlgn="base" hangingPunct="1"/>
          <a:r>
            <a:rPr lang="en-GB" sz="1800">
              <a:solidFill>
                <a:schemeClr val="dk1"/>
              </a:solidFill>
              <a:effectLst/>
              <a:latin typeface="Rockwell" panose="02060603020205020403" pitchFamily="18" charset="0"/>
              <a:ea typeface="+mn-ea"/>
              <a:cs typeface="+mn-cs"/>
            </a:rPr>
            <a:t>(4) Major: needs fixing and high priority</a:t>
          </a:r>
          <a:endParaRPr lang="en-GB" sz="1800">
            <a:effectLst/>
            <a:latin typeface="Rockwell" panose="02060603020205020403" pitchFamily="18" charset="0"/>
          </a:endParaRPr>
        </a:p>
        <a:p>
          <a:pPr rtl="0" eaLnBrk="1" fontAlgn="base" hangingPunct="1"/>
          <a:r>
            <a:rPr lang="en-GB" sz="1800">
              <a:solidFill>
                <a:schemeClr val="dk1"/>
              </a:solidFill>
              <a:effectLst/>
              <a:latin typeface="Rockwell" panose="02060603020205020403" pitchFamily="18" charset="0"/>
              <a:ea typeface="+mn-ea"/>
              <a:cs typeface="+mn-cs"/>
            </a:rPr>
            <a:t>(5)Catastrophic: imperative to fix within next iteration or before release</a:t>
          </a:r>
          <a:endParaRPr lang="en-GB" sz="1800">
            <a:effectLst/>
            <a:latin typeface="Rockwell" panose="02060603020205020403" pitchFamily="18" charset="0"/>
          </a:endParaRPr>
        </a:p>
        <a:p>
          <a:pPr rtl="0"/>
          <a:endParaRPr lang="en-GB" sz="1800">
            <a:effectLst/>
            <a:latin typeface="Rockwell" panose="02060603020205020403" pitchFamily="18" charset="0"/>
          </a:endParaRPr>
        </a:p>
        <a:p>
          <a:pPr algn="l" rtl="0">
            <a:defRPr sz="1000"/>
          </a:pPr>
          <a:endParaRPr lang="en-US" sz="1800" b="0" i="0" strike="noStrike">
            <a:solidFill>
              <a:srgbClr val="000000"/>
            </a:solidFill>
            <a:latin typeface="Rockwell" panose="02060603020205020403" pitchFamily="18" charset="0"/>
            <a:ea typeface="Rockwell"/>
            <a:cs typeface="Rockwell"/>
          </a:endParaRPr>
        </a:p>
      </xdr:txBody>
    </xdr:sp>
    <xdr:clientData/>
  </xdr:twoCellAnchor>
  <xdr:twoCellAnchor>
    <xdr:from>
      <xdr:col>0</xdr:col>
      <xdr:colOff>200025</xdr:colOff>
      <xdr:row>38</xdr:row>
      <xdr:rowOff>19050</xdr:rowOff>
    </xdr:from>
    <xdr:to>
      <xdr:col>11</xdr:col>
      <xdr:colOff>114300</xdr:colOff>
      <xdr:row>44</xdr:row>
      <xdr:rowOff>142875</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200025" y="7258050"/>
          <a:ext cx="66198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800" b="0" i="0" strike="noStrike">
              <a:solidFill>
                <a:srgbClr val="000000"/>
              </a:solidFill>
              <a:latin typeface="Rockwell"/>
              <a:ea typeface="Rockwell"/>
              <a:cs typeface="Rockwell"/>
            </a:rPr>
            <a:t>Step 4: Click on the Results worksheet to get a numerical rating for the compliance with the guidelines. </a:t>
          </a:r>
        </a:p>
        <a:p>
          <a:pPr algn="l" rtl="0">
            <a:defRPr sz="1000"/>
          </a:pPr>
          <a:endParaRPr lang="en-US" sz="1800" b="0" i="0" strike="noStrike">
            <a:solidFill>
              <a:srgbClr val="000000"/>
            </a:solidFill>
            <a:latin typeface="Rockwell"/>
            <a:ea typeface="Rockwell"/>
            <a:cs typeface="Rockwe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F39605F5-35E0-4516-9C09-3B4810DC4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33129</xdr:colOff>
      <xdr:row>23</xdr:row>
      <xdr:rowOff>66261</xdr:rowOff>
    </xdr:from>
    <xdr:to>
      <xdr:col>2</xdr:col>
      <xdr:colOff>4395579</xdr:colOff>
      <xdr:row>59</xdr:row>
      <xdr:rowOff>162146</xdr:rowOff>
    </xdr:to>
    <xdr:pic>
      <xdr:nvPicPr>
        <xdr:cNvPr id="3" name="Picture 2" descr="Graphical user interface, application&#10;&#10;Description automatically generated">
          <a:extLst>
            <a:ext uri="{FF2B5EF4-FFF2-40B4-BE49-F238E27FC236}">
              <a16:creationId xmlns:a16="http://schemas.microsoft.com/office/drawing/2014/main" id="{4871E4AE-CEA1-0FF4-18FB-D57329466760}"/>
            </a:ext>
          </a:extLst>
        </xdr:cNvPr>
        <xdr:cNvPicPr>
          <a:picLocks noChangeAspect="1"/>
        </xdr:cNvPicPr>
      </xdr:nvPicPr>
      <xdr:blipFill>
        <a:blip xmlns:r="http://schemas.openxmlformats.org/officeDocument/2006/relationships" r:embed="rId2"/>
        <a:stretch>
          <a:fillRect/>
        </a:stretch>
      </xdr:blipFill>
      <xdr:spPr>
        <a:xfrm>
          <a:off x="844825" y="4820478"/>
          <a:ext cx="4362450" cy="695388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D5C1D93E-6FAF-4D71-B47D-C5CAC1D2A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33130</xdr:colOff>
      <xdr:row>23</xdr:row>
      <xdr:rowOff>41414</xdr:rowOff>
    </xdr:from>
    <xdr:to>
      <xdr:col>2</xdr:col>
      <xdr:colOff>4424155</xdr:colOff>
      <xdr:row>59</xdr:row>
      <xdr:rowOff>89674</xdr:rowOff>
    </xdr:to>
    <xdr:pic>
      <xdr:nvPicPr>
        <xdr:cNvPr id="3" name="Picture 2" descr="Graphical user interface, application&#10;&#10;Description automatically generated">
          <a:extLst>
            <a:ext uri="{FF2B5EF4-FFF2-40B4-BE49-F238E27FC236}">
              <a16:creationId xmlns:a16="http://schemas.microsoft.com/office/drawing/2014/main" id="{7BB250AA-E915-ED0A-FD0D-BDC1C364AD25}"/>
            </a:ext>
          </a:extLst>
        </xdr:cNvPr>
        <xdr:cNvPicPr>
          <a:picLocks noChangeAspect="1"/>
        </xdr:cNvPicPr>
      </xdr:nvPicPr>
      <xdr:blipFill>
        <a:blip xmlns:r="http://schemas.openxmlformats.org/officeDocument/2006/relationships" r:embed="rId2"/>
        <a:stretch>
          <a:fillRect/>
        </a:stretch>
      </xdr:blipFill>
      <xdr:spPr>
        <a:xfrm>
          <a:off x="844826" y="4795631"/>
          <a:ext cx="4391025" cy="690626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CBE6C075-8BC9-46C3-A563-AA26AE38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33130</xdr:colOff>
      <xdr:row>23</xdr:row>
      <xdr:rowOff>24849</xdr:rowOff>
    </xdr:from>
    <xdr:to>
      <xdr:col>2</xdr:col>
      <xdr:colOff>4395580</xdr:colOff>
      <xdr:row>57</xdr:row>
      <xdr:rowOff>187409</xdr:rowOff>
    </xdr:to>
    <xdr:pic>
      <xdr:nvPicPr>
        <xdr:cNvPr id="3" name="Picture 2" descr="Graphical user interface, text, application&#10;&#10;Description automatically generated">
          <a:extLst>
            <a:ext uri="{FF2B5EF4-FFF2-40B4-BE49-F238E27FC236}">
              <a16:creationId xmlns:a16="http://schemas.microsoft.com/office/drawing/2014/main" id="{181633E6-26BB-4330-4D6B-1471545C6AAA}"/>
            </a:ext>
          </a:extLst>
        </xdr:cNvPr>
        <xdr:cNvPicPr>
          <a:picLocks noChangeAspect="1"/>
        </xdr:cNvPicPr>
      </xdr:nvPicPr>
      <xdr:blipFill>
        <a:blip xmlns:r="http://schemas.openxmlformats.org/officeDocument/2006/relationships" r:embed="rId2"/>
        <a:stretch>
          <a:fillRect/>
        </a:stretch>
      </xdr:blipFill>
      <xdr:spPr>
        <a:xfrm>
          <a:off x="844826" y="4779066"/>
          <a:ext cx="4362450" cy="66395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6CBC65FC-3161-479C-8662-371BD0ADFA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16564</xdr:colOff>
      <xdr:row>23</xdr:row>
      <xdr:rowOff>33132</xdr:rowOff>
    </xdr:from>
    <xdr:to>
      <xdr:col>2</xdr:col>
      <xdr:colOff>4398064</xdr:colOff>
      <xdr:row>57</xdr:row>
      <xdr:rowOff>176642</xdr:rowOff>
    </xdr:to>
    <xdr:pic>
      <xdr:nvPicPr>
        <xdr:cNvPr id="3" name="Picture 2" descr="Graphical user interface&#10;&#10;Description automatically generated">
          <a:extLst>
            <a:ext uri="{FF2B5EF4-FFF2-40B4-BE49-F238E27FC236}">
              <a16:creationId xmlns:a16="http://schemas.microsoft.com/office/drawing/2014/main" id="{09A8C4E8-DEC1-EC85-37B2-BD6D3B12238D}"/>
            </a:ext>
          </a:extLst>
        </xdr:cNvPr>
        <xdr:cNvPicPr>
          <a:picLocks noChangeAspect="1"/>
        </xdr:cNvPicPr>
      </xdr:nvPicPr>
      <xdr:blipFill>
        <a:blip xmlns:r="http://schemas.openxmlformats.org/officeDocument/2006/relationships" r:embed="rId2"/>
        <a:stretch>
          <a:fillRect/>
        </a:stretch>
      </xdr:blipFill>
      <xdr:spPr>
        <a:xfrm>
          <a:off x="828260" y="4787349"/>
          <a:ext cx="4381500" cy="66205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8952835C-8881-4D8E-86C4-E9B857995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41413</xdr:colOff>
      <xdr:row>23</xdr:row>
      <xdr:rowOff>41413</xdr:rowOff>
    </xdr:from>
    <xdr:to>
      <xdr:col>2</xdr:col>
      <xdr:colOff>3323093</xdr:colOff>
      <xdr:row>49</xdr:row>
      <xdr:rowOff>100468</xdr:rowOff>
    </xdr:to>
    <xdr:pic>
      <xdr:nvPicPr>
        <xdr:cNvPr id="3" name="Picture 2" descr="Graphical user interface, application&#10;&#10;Description automatically generated">
          <a:extLst>
            <a:ext uri="{FF2B5EF4-FFF2-40B4-BE49-F238E27FC236}">
              <a16:creationId xmlns:a16="http://schemas.microsoft.com/office/drawing/2014/main" id="{69CBB86E-A7B0-AE88-FB20-DDCBBCDFF3E8}"/>
            </a:ext>
          </a:extLst>
        </xdr:cNvPr>
        <xdr:cNvPicPr>
          <a:picLocks noChangeAspect="1"/>
        </xdr:cNvPicPr>
      </xdr:nvPicPr>
      <xdr:blipFill>
        <a:blip xmlns:r="http://schemas.openxmlformats.org/officeDocument/2006/relationships" r:embed="rId2"/>
        <a:stretch>
          <a:fillRect/>
        </a:stretch>
      </xdr:blipFill>
      <xdr:spPr>
        <a:xfrm>
          <a:off x="853109" y="4795630"/>
          <a:ext cx="3281680" cy="501205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8F8D533E-A02E-4F7B-80BF-E0BBF4D50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8283</xdr:colOff>
      <xdr:row>23</xdr:row>
      <xdr:rowOff>82826</xdr:rowOff>
    </xdr:from>
    <xdr:to>
      <xdr:col>2</xdr:col>
      <xdr:colOff>3894483</xdr:colOff>
      <xdr:row>65</xdr:row>
      <xdr:rowOff>121561</xdr:rowOff>
    </xdr:to>
    <xdr:pic>
      <xdr:nvPicPr>
        <xdr:cNvPr id="3" name="Picture 2" descr="Graphical user interface, text, application&#10;&#10;Description automatically generated">
          <a:extLst>
            <a:ext uri="{FF2B5EF4-FFF2-40B4-BE49-F238E27FC236}">
              <a16:creationId xmlns:a16="http://schemas.microsoft.com/office/drawing/2014/main" id="{AE088D23-FBB2-16A0-CAF7-58134D90FBAA}"/>
            </a:ext>
          </a:extLst>
        </xdr:cNvPr>
        <xdr:cNvPicPr>
          <a:picLocks noChangeAspect="1"/>
        </xdr:cNvPicPr>
      </xdr:nvPicPr>
      <xdr:blipFill>
        <a:blip xmlns:r="http://schemas.openxmlformats.org/officeDocument/2006/relationships" r:embed="rId2"/>
        <a:stretch>
          <a:fillRect/>
        </a:stretch>
      </xdr:blipFill>
      <xdr:spPr>
        <a:xfrm>
          <a:off x="819979" y="4837043"/>
          <a:ext cx="3886200" cy="80397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8D24D79A-C41A-4100-866D-508667AD3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41413</xdr:colOff>
      <xdr:row>23</xdr:row>
      <xdr:rowOff>91109</xdr:rowOff>
    </xdr:from>
    <xdr:to>
      <xdr:col>2</xdr:col>
      <xdr:colOff>3994288</xdr:colOff>
      <xdr:row>67</xdr:row>
      <xdr:rowOff>110794</xdr:rowOff>
    </xdr:to>
    <xdr:pic>
      <xdr:nvPicPr>
        <xdr:cNvPr id="3" name="Picture 2" descr="Graphical user interface, text, application&#10;&#10;Description automatically generated">
          <a:extLst>
            <a:ext uri="{FF2B5EF4-FFF2-40B4-BE49-F238E27FC236}">
              <a16:creationId xmlns:a16="http://schemas.microsoft.com/office/drawing/2014/main" id="{41939C8F-2023-A137-FA69-9C4E2FFB1F37}"/>
            </a:ext>
          </a:extLst>
        </xdr:cNvPr>
        <xdr:cNvPicPr>
          <a:picLocks noChangeAspect="1"/>
        </xdr:cNvPicPr>
      </xdr:nvPicPr>
      <xdr:blipFill>
        <a:blip xmlns:r="http://schemas.openxmlformats.org/officeDocument/2006/relationships" r:embed="rId2"/>
        <a:stretch>
          <a:fillRect/>
        </a:stretch>
      </xdr:blipFill>
      <xdr:spPr>
        <a:xfrm>
          <a:off x="853109" y="4845326"/>
          <a:ext cx="3952875" cy="840168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B7D796AB-C883-4E21-B192-DD6764BFC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49695</xdr:colOff>
      <xdr:row>23</xdr:row>
      <xdr:rowOff>165653</xdr:rowOff>
    </xdr:from>
    <xdr:to>
      <xdr:col>2</xdr:col>
      <xdr:colOff>4059720</xdr:colOff>
      <xdr:row>67</xdr:row>
      <xdr:rowOff>166288</xdr:rowOff>
    </xdr:to>
    <xdr:pic>
      <xdr:nvPicPr>
        <xdr:cNvPr id="3" name="Picture 2" descr="Graphical user interface, application&#10;&#10;Description automatically generated">
          <a:extLst>
            <a:ext uri="{FF2B5EF4-FFF2-40B4-BE49-F238E27FC236}">
              <a16:creationId xmlns:a16="http://schemas.microsoft.com/office/drawing/2014/main" id="{CA0FB34A-7C86-D9EE-DD7A-EB1396B0470D}"/>
            </a:ext>
          </a:extLst>
        </xdr:cNvPr>
        <xdr:cNvPicPr>
          <a:picLocks noChangeAspect="1"/>
        </xdr:cNvPicPr>
      </xdr:nvPicPr>
      <xdr:blipFill>
        <a:blip xmlns:r="http://schemas.openxmlformats.org/officeDocument/2006/relationships" r:embed="rId2"/>
        <a:stretch>
          <a:fillRect/>
        </a:stretch>
      </xdr:blipFill>
      <xdr:spPr>
        <a:xfrm>
          <a:off x="861391" y="4919870"/>
          <a:ext cx="4010025" cy="838263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F9826FAB-5067-475E-BD66-5ACC0DC2F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57977</xdr:colOff>
      <xdr:row>23</xdr:row>
      <xdr:rowOff>74545</xdr:rowOff>
    </xdr:from>
    <xdr:to>
      <xdr:col>2</xdr:col>
      <xdr:colOff>4020377</xdr:colOff>
      <xdr:row>67</xdr:row>
      <xdr:rowOff>56130</xdr:rowOff>
    </xdr:to>
    <xdr:pic>
      <xdr:nvPicPr>
        <xdr:cNvPr id="3" name="Picture 2" descr="Graphical user interface&#10;&#10;Description automatically generated">
          <a:extLst>
            <a:ext uri="{FF2B5EF4-FFF2-40B4-BE49-F238E27FC236}">
              <a16:creationId xmlns:a16="http://schemas.microsoft.com/office/drawing/2014/main" id="{4DF4FAB7-393A-A685-EB2D-CD35EC9BEC3F}"/>
            </a:ext>
          </a:extLst>
        </xdr:cNvPr>
        <xdr:cNvPicPr>
          <a:picLocks noChangeAspect="1"/>
        </xdr:cNvPicPr>
      </xdr:nvPicPr>
      <xdr:blipFill>
        <a:blip xmlns:r="http://schemas.openxmlformats.org/officeDocument/2006/relationships" r:embed="rId2"/>
        <a:stretch>
          <a:fillRect/>
        </a:stretch>
      </xdr:blipFill>
      <xdr:spPr>
        <a:xfrm>
          <a:off x="869673" y="4828762"/>
          <a:ext cx="3962400" cy="836358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6F53DB6D-F71B-4133-95DC-45C0864B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33130</xdr:colOff>
      <xdr:row>23</xdr:row>
      <xdr:rowOff>57979</xdr:rowOff>
    </xdr:from>
    <xdr:to>
      <xdr:col>2</xdr:col>
      <xdr:colOff>4005055</xdr:colOff>
      <xdr:row>67</xdr:row>
      <xdr:rowOff>49089</xdr:rowOff>
    </xdr:to>
    <xdr:pic>
      <xdr:nvPicPr>
        <xdr:cNvPr id="3" name="Picture 2" descr="Graphical user interface, text, application&#10;&#10;Description automatically generated">
          <a:extLst>
            <a:ext uri="{FF2B5EF4-FFF2-40B4-BE49-F238E27FC236}">
              <a16:creationId xmlns:a16="http://schemas.microsoft.com/office/drawing/2014/main" id="{7F7E9999-5B52-6925-F48E-52D03A81B74B}"/>
            </a:ext>
          </a:extLst>
        </xdr:cNvPr>
        <xdr:cNvPicPr>
          <a:picLocks noChangeAspect="1"/>
        </xdr:cNvPicPr>
      </xdr:nvPicPr>
      <xdr:blipFill>
        <a:blip xmlns:r="http://schemas.openxmlformats.org/officeDocument/2006/relationships" r:embed="rId2"/>
        <a:stretch>
          <a:fillRect/>
        </a:stretch>
      </xdr:blipFill>
      <xdr:spPr>
        <a:xfrm>
          <a:off x="844826" y="4812196"/>
          <a:ext cx="3971925" cy="8373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26</xdr:row>
      <xdr:rowOff>9525</xdr:rowOff>
    </xdr:from>
    <xdr:to>
      <xdr:col>4</xdr:col>
      <xdr:colOff>561975</xdr:colOff>
      <xdr:row>53</xdr:row>
      <xdr:rowOff>104775</xdr:rowOff>
    </xdr:to>
    <xdr:graphicFrame macro="">
      <xdr:nvGraphicFramePr>
        <xdr:cNvPr id="2" name="Chart -1022">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28575</xdr:colOff>
      <xdr:row>0</xdr:row>
      <xdr:rowOff>152399</xdr:rowOff>
    </xdr:from>
    <xdr:ext cx="7797800" cy="1343025"/>
    <xdr:sp macro="" textlink="">
      <xdr:nvSpPr>
        <xdr:cNvPr id="5" name="AutoShape 6">
          <a:extLst>
            <a:ext uri="{FF2B5EF4-FFF2-40B4-BE49-F238E27FC236}">
              <a16:creationId xmlns:a16="http://schemas.microsoft.com/office/drawing/2014/main" id="{00000000-0008-0000-0100-000005000000}"/>
            </a:ext>
          </a:extLst>
        </xdr:cNvPr>
        <xdr:cNvSpPr>
          <a:spLocks noChangeArrowheads="1"/>
        </xdr:cNvSpPr>
      </xdr:nvSpPr>
      <xdr:spPr bwMode="auto">
        <a:xfrm>
          <a:off x="561975" y="152399"/>
          <a:ext cx="7797800" cy="1343025"/>
        </a:xfrm>
        <a:prstGeom prst="roundRect">
          <a:avLst>
            <a:gd name="adj" fmla="val 50000"/>
          </a:avLst>
        </a:prstGeom>
        <a:gradFill rotWithShape="0">
          <a:gsLst>
            <a:gs pos="0">
              <a:srgbClr val="CCFFCC">
                <a:gamma/>
                <a:shade val="80392"/>
                <a:invGamma/>
              </a:srgbClr>
            </a:gs>
            <a:gs pos="50000">
              <a:srgbClr val="CCFFCC"/>
            </a:gs>
            <a:gs pos="100000">
              <a:srgbClr val="CCFFCC">
                <a:gamma/>
                <a:shade val="80392"/>
                <a:invGamma/>
              </a:srgbClr>
            </a:gs>
          </a:gsLst>
          <a:lin ang="2700000" scaled="1"/>
        </a:gradFill>
        <a:ln w="38100">
          <a:solidFill>
            <a:srgbClr val="339966"/>
          </a:solidFill>
          <a:round/>
          <a:headEnd/>
          <a:tailEnd/>
        </a:ln>
        <a:effectLst>
          <a:outerShdw blurRad="63500" dist="38099" dir="2700000" algn="ctr" rotWithShape="0">
            <a:srgbClr val="000000">
              <a:alpha val="74998"/>
            </a:srgbClr>
          </a:outerShdw>
        </a:effectLst>
      </xdr:spPr>
      <xdr:txBody>
        <a:bodyPr wrap="square" lIns="27432" tIns="27432" rIns="27432" bIns="0" anchor="t" upright="1">
          <a:noAutofit/>
        </a:bodyPr>
        <a:lstStyle/>
        <a:p>
          <a:pPr algn="ctr" rtl="0">
            <a:defRPr sz="1000"/>
          </a:pPr>
          <a:r>
            <a:rPr lang="en-US" sz="1600" b="1" i="0" strike="noStrike">
              <a:solidFill>
                <a:srgbClr val="008000"/>
              </a:solidFill>
              <a:latin typeface="Rockwell"/>
              <a:ea typeface="Rockwell"/>
              <a:cs typeface="Rockwell"/>
            </a:rPr>
            <a:t>Heuristic Evaluation of </a:t>
          </a:r>
        </a:p>
        <a:p>
          <a:pPr algn="ctr" rtl="0">
            <a:defRPr sz="1000"/>
          </a:pPr>
          <a:r>
            <a:rPr lang="en-US" sz="1600" b="1" i="0" strike="noStrike">
              <a:solidFill>
                <a:schemeClr val="tx1"/>
              </a:solidFill>
              <a:latin typeface="Rockwell"/>
              <a:ea typeface="Rockwell"/>
              <a:cs typeface="Rockwell"/>
            </a:rPr>
            <a:t>[Automatic Replies Window: 21050251]</a:t>
          </a:r>
        </a:p>
        <a:p>
          <a:pPr algn="ctr" rtl="0">
            <a:defRPr sz="1000"/>
          </a:pPr>
          <a:r>
            <a:rPr lang="en-US" sz="1600" b="1" i="0" strike="noStrike">
              <a:solidFill>
                <a:srgbClr val="00B050"/>
              </a:solidFill>
              <a:latin typeface="Rockwell"/>
              <a:ea typeface="Rockwell"/>
              <a:cs typeface="Rockwell"/>
            </a:rPr>
            <a:t>Created By</a:t>
          </a:r>
        </a:p>
        <a:p>
          <a:pPr algn="ctr" rtl="0">
            <a:defRPr sz="1000"/>
          </a:pPr>
          <a:r>
            <a:rPr lang="en-US" sz="1600" b="1" i="0" strike="noStrike">
              <a:solidFill>
                <a:schemeClr val="tx1"/>
              </a:solidFill>
              <a:latin typeface="Rockwell"/>
              <a:ea typeface="Rockwell"/>
              <a:cs typeface="Rockwell"/>
            </a:rPr>
            <a:t>[Theo Baur:</a:t>
          </a:r>
          <a:r>
            <a:rPr lang="en-US" sz="1600" b="1" i="0" strike="noStrike" baseline="0">
              <a:solidFill>
                <a:schemeClr val="tx1"/>
              </a:solidFill>
              <a:latin typeface="Rockwell"/>
              <a:ea typeface="Rockwell"/>
              <a:cs typeface="Rockwell"/>
            </a:rPr>
            <a:t> 21050251]</a:t>
          </a:r>
          <a:endParaRPr lang="en-US" sz="1600" b="1" i="0" strike="noStrike">
            <a:solidFill>
              <a:schemeClr val="tx1"/>
            </a:solidFill>
            <a:latin typeface="Rockwell"/>
            <a:ea typeface="Rockwell"/>
            <a:cs typeface="Rockwell"/>
          </a:endParaRPr>
        </a:p>
        <a:p>
          <a:pPr algn="ctr" rtl="0">
            <a:defRPr sz="1000"/>
          </a:pPr>
          <a:endParaRPr lang="en-US" sz="1600" b="1" i="0" strike="noStrike">
            <a:solidFill>
              <a:srgbClr val="008000"/>
            </a:solidFill>
            <a:latin typeface="Rockwell"/>
            <a:ea typeface="Rockwell"/>
            <a:cs typeface="Rockwell"/>
          </a:endParaRPr>
        </a:p>
      </xdr:txBody>
    </xdr:sp>
    <xdr:clientData/>
  </xdr:oneCellAnchor>
</xdr:wsDr>
</file>

<file path=xl/drawings/drawing20.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ADD4C111-BF4F-4509-8955-672305433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49695</xdr:colOff>
      <xdr:row>23</xdr:row>
      <xdr:rowOff>165653</xdr:rowOff>
    </xdr:from>
    <xdr:to>
      <xdr:col>2</xdr:col>
      <xdr:colOff>4050195</xdr:colOff>
      <xdr:row>67</xdr:row>
      <xdr:rowOff>156763</xdr:rowOff>
    </xdr:to>
    <xdr:pic>
      <xdr:nvPicPr>
        <xdr:cNvPr id="3" name="Picture 2" descr="Graphical user interface, application&#10;&#10;Description automatically generated">
          <a:extLst>
            <a:ext uri="{FF2B5EF4-FFF2-40B4-BE49-F238E27FC236}">
              <a16:creationId xmlns:a16="http://schemas.microsoft.com/office/drawing/2014/main" id="{180D21A2-4BEB-1872-96D6-5A10490E7F1C}"/>
            </a:ext>
          </a:extLst>
        </xdr:cNvPr>
        <xdr:cNvPicPr>
          <a:picLocks noChangeAspect="1"/>
        </xdr:cNvPicPr>
      </xdr:nvPicPr>
      <xdr:blipFill>
        <a:blip xmlns:r="http://schemas.openxmlformats.org/officeDocument/2006/relationships" r:embed="rId2"/>
        <a:stretch>
          <a:fillRect/>
        </a:stretch>
      </xdr:blipFill>
      <xdr:spPr>
        <a:xfrm>
          <a:off x="861391" y="4919870"/>
          <a:ext cx="4000500" cy="837311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A5CEA793-3535-4C08-AF7C-3FA537B5B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33129</xdr:colOff>
      <xdr:row>23</xdr:row>
      <xdr:rowOff>157370</xdr:rowOff>
    </xdr:from>
    <xdr:to>
      <xdr:col>2</xdr:col>
      <xdr:colOff>3700254</xdr:colOff>
      <xdr:row>65</xdr:row>
      <xdr:rowOff>167530</xdr:rowOff>
    </xdr:to>
    <xdr:pic>
      <xdr:nvPicPr>
        <xdr:cNvPr id="3" name="Picture 2" descr="Graphical user interface&#10;&#10;Description automatically generated">
          <a:extLst>
            <a:ext uri="{FF2B5EF4-FFF2-40B4-BE49-F238E27FC236}">
              <a16:creationId xmlns:a16="http://schemas.microsoft.com/office/drawing/2014/main" id="{AC2EEB9E-1DAF-AB82-C3EE-253334B47447}"/>
            </a:ext>
          </a:extLst>
        </xdr:cNvPr>
        <xdr:cNvPicPr>
          <a:picLocks noChangeAspect="1"/>
        </xdr:cNvPicPr>
      </xdr:nvPicPr>
      <xdr:blipFill>
        <a:blip xmlns:r="http://schemas.openxmlformats.org/officeDocument/2006/relationships" r:embed="rId2"/>
        <a:stretch>
          <a:fillRect/>
        </a:stretch>
      </xdr:blipFill>
      <xdr:spPr>
        <a:xfrm>
          <a:off x="844825" y="4911587"/>
          <a:ext cx="3667125" cy="80111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EDBC4DF3-DCFB-4663-97E1-F3FEA95EA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24848</xdr:colOff>
      <xdr:row>23</xdr:row>
      <xdr:rowOff>115957</xdr:rowOff>
    </xdr:from>
    <xdr:to>
      <xdr:col>2</xdr:col>
      <xdr:colOff>4006298</xdr:colOff>
      <xdr:row>67</xdr:row>
      <xdr:rowOff>116592</xdr:rowOff>
    </xdr:to>
    <xdr:pic>
      <xdr:nvPicPr>
        <xdr:cNvPr id="3" name="Picture 2" descr="Graphical user interface, text, application&#10;&#10;Description automatically generated">
          <a:extLst>
            <a:ext uri="{FF2B5EF4-FFF2-40B4-BE49-F238E27FC236}">
              <a16:creationId xmlns:a16="http://schemas.microsoft.com/office/drawing/2014/main" id="{8D926890-88A8-C5E1-F6C5-93004288DC08}"/>
            </a:ext>
          </a:extLst>
        </xdr:cNvPr>
        <xdr:cNvPicPr>
          <a:picLocks noChangeAspect="1"/>
        </xdr:cNvPicPr>
      </xdr:nvPicPr>
      <xdr:blipFill>
        <a:blip xmlns:r="http://schemas.openxmlformats.org/officeDocument/2006/relationships" r:embed="rId2"/>
        <a:stretch>
          <a:fillRect/>
        </a:stretch>
      </xdr:blipFill>
      <xdr:spPr>
        <a:xfrm>
          <a:off x="836544" y="4870174"/>
          <a:ext cx="3981450" cy="838263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3596F8B6-3B11-4545-B612-2406E3531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49695</xdr:colOff>
      <xdr:row>23</xdr:row>
      <xdr:rowOff>57979</xdr:rowOff>
    </xdr:from>
    <xdr:to>
      <xdr:col>2</xdr:col>
      <xdr:colOff>4059720</xdr:colOff>
      <xdr:row>67</xdr:row>
      <xdr:rowOff>58614</xdr:rowOff>
    </xdr:to>
    <xdr:pic>
      <xdr:nvPicPr>
        <xdr:cNvPr id="3" name="Picture 2" descr="Graphical user interface, text, application&#10;&#10;Description automatically generated">
          <a:extLst>
            <a:ext uri="{FF2B5EF4-FFF2-40B4-BE49-F238E27FC236}">
              <a16:creationId xmlns:a16="http://schemas.microsoft.com/office/drawing/2014/main" id="{5C800B32-0CD6-C03B-2744-15B1F0BDBF1C}"/>
            </a:ext>
          </a:extLst>
        </xdr:cNvPr>
        <xdr:cNvPicPr>
          <a:picLocks noChangeAspect="1"/>
        </xdr:cNvPicPr>
      </xdr:nvPicPr>
      <xdr:blipFill>
        <a:blip xmlns:r="http://schemas.openxmlformats.org/officeDocument/2006/relationships" r:embed="rId2"/>
        <a:stretch>
          <a:fillRect/>
        </a:stretch>
      </xdr:blipFill>
      <xdr:spPr>
        <a:xfrm>
          <a:off x="861391" y="4812196"/>
          <a:ext cx="4010025" cy="83826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C1389489-4726-4301-83BA-17FAE8826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8282</xdr:colOff>
      <xdr:row>23</xdr:row>
      <xdr:rowOff>165654</xdr:rowOff>
    </xdr:from>
    <xdr:to>
      <xdr:col>2</xdr:col>
      <xdr:colOff>3780182</xdr:colOff>
      <xdr:row>65</xdr:row>
      <xdr:rowOff>32939</xdr:rowOff>
    </xdr:to>
    <xdr:pic>
      <xdr:nvPicPr>
        <xdr:cNvPr id="3" name="Picture 2" descr="Graphical user interface, application&#10;&#10;Description automatically generated">
          <a:extLst>
            <a:ext uri="{FF2B5EF4-FFF2-40B4-BE49-F238E27FC236}">
              <a16:creationId xmlns:a16="http://schemas.microsoft.com/office/drawing/2014/main" id="{DDA23F46-D2A8-77B8-5375-75E8CAB11616}"/>
            </a:ext>
          </a:extLst>
        </xdr:cNvPr>
        <xdr:cNvPicPr>
          <a:picLocks noChangeAspect="1"/>
        </xdr:cNvPicPr>
      </xdr:nvPicPr>
      <xdr:blipFill>
        <a:blip xmlns:r="http://schemas.openxmlformats.org/officeDocument/2006/relationships" r:embed="rId2"/>
        <a:stretch>
          <a:fillRect/>
        </a:stretch>
      </xdr:blipFill>
      <xdr:spPr>
        <a:xfrm>
          <a:off x="819978" y="4919871"/>
          <a:ext cx="3771900" cy="786828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5</xdr:col>
      <xdr:colOff>33131</xdr:colOff>
      <xdr:row>22</xdr:row>
      <xdr:rowOff>57978</xdr:rowOff>
    </xdr:from>
    <xdr:to>
      <xdr:col>8</xdr:col>
      <xdr:colOff>3569805</xdr:colOff>
      <xdr:row>36</xdr:row>
      <xdr:rowOff>134178</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22</xdr:row>
      <xdr:rowOff>240195</xdr:rowOff>
    </xdr:from>
    <xdr:to>
      <xdr:col>2</xdr:col>
      <xdr:colOff>3713480</xdr:colOff>
      <xdr:row>52</xdr:row>
      <xdr:rowOff>86967</xdr:rowOff>
    </xdr:to>
    <xdr:pic>
      <xdr:nvPicPr>
        <xdr:cNvPr id="2" name="Picture 1" descr="Graphical user interface, text, application&#10;&#10;Description automatically generated">
          <a:extLst>
            <a:ext uri="{FF2B5EF4-FFF2-40B4-BE49-F238E27FC236}">
              <a16:creationId xmlns:a16="http://schemas.microsoft.com/office/drawing/2014/main" id="{388F4F1C-5CA4-BEF4-2857-C78E73446F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1696" y="4646543"/>
          <a:ext cx="3713480" cy="56197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3885565</xdr:colOff>
      <xdr:row>53</xdr:row>
      <xdr:rowOff>161925</xdr:rowOff>
    </xdr:to>
    <xdr:pic>
      <xdr:nvPicPr>
        <xdr:cNvPr id="2" name="Picture 1" descr="Graphical user interface, application&#10;&#10;Description automatically generated">
          <a:extLst>
            <a:ext uri="{FF2B5EF4-FFF2-40B4-BE49-F238E27FC236}">
              <a16:creationId xmlns:a16="http://schemas.microsoft.com/office/drawing/2014/main" id="{5FE7D975-919F-1971-FC9B-0DAF4C13EC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696" y="4646543"/>
          <a:ext cx="3885565" cy="58769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5057140</xdr:colOff>
      <xdr:row>63</xdr:row>
      <xdr:rowOff>147320</xdr:rowOff>
    </xdr:to>
    <xdr:pic>
      <xdr:nvPicPr>
        <xdr:cNvPr id="2" name="Picture 1" descr="Graphical user interface, application&#10;&#10;Description automatically generated">
          <a:extLst>
            <a:ext uri="{FF2B5EF4-FFF2-40B4-BE49-F238E27FC236}">
              <a16:creationId xmlns:a16="http://schemas.microsoft.com/office/drawing/2014/main" id="{B82FA260-FD9B-CA0C-C187-7A6E37778D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696" y="4646543"/>
          <a:ext cx="5057140" cy="776732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4343400</xdr:colOff>
      <xdr:row>57</xdr:row>
      <xdr:rowOff>153035</xdr:rowOff>
    </xdr:to>
    <xdr:pic>
      <xdr:nvPicPr>
        <xdr:cNvPr id="2" name="Picture 1" descr="Graphical user interface, application&#10;&#10;Description automatically generated">
          <a:extLst>
            <a:ext uri="{FF2B5EF4-FFF2-40B4-BE49-F238E27FC236}">
              <a16:creationId xmlns:a16="http://schemas.microsoft.com/office/drawing/2014/main" id="{02DB37AC-2F19-493A-A26D-34A58965CF32}"/>
            </a:ext>
          </a:extLst>
        </xdr:cNvPr>
        <xdr:cNvPicPr>
          <a:picLocks noChangeAspect="1"/>
        </xdr:cNvPicPr>
      </xdr:nvPicPr>
      <xdr:blipFill>
        <a:blip xmlns:r="http://schemas.openxmlformats.org/officeDocument/2006/relationships" r:embed="rId1"/>
        <a:stretch>
          <a:fillRect/>
        </a:stretch>
      </xdr:blipFill>
      <xdr:spPr>
        <a:xfrm>
          <a:off x="811696" y="4646543"/>
          <a:ext cx="4343400" cy="663003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4324350</xdr:colOff>
      <xdr:row>57</xdr:row>
      <xdr:rowOff>162560</xdr:rowOff>
    </xdr:to>
    <xdr:pic>
      <xdr:nvPicPr>
        <xdr:cNvPr id="2" name="Picture 1" descr="Graphical user interface&#10;&#10;Description automatically generated">
          <a:extLst>
            <a:ext uri="{FF2B5EF4-FFF2-40B4-BE49-F238E27FC236}">
              <a16:creationId xmlns:a16="http://schemas.microsoft.com/office/drawing/2014/main" id="{EFDE9EFF-483C-9BDC-7AB1-9175C68ED266}"/>
            </a:ext>
          </a:extLst>
        </xdr:cNvPr>
        <xdr:cNvPicPr>
          <a:picLocks noChangeAspect="1"/>
        </xdr:cNvPicPr>
      </xdr:nvPicPr>
      <xdr:blipFill>
        <a:blip xmlns:r="http://schemas.openxmlformats.org/officeDocument/2006/relationships" r:embed="rId1"/>
        <a:stretch>
          <a:fillRect/>
        </a:stretch>
      </xdr:blipFill>
      <xdr:spPr>
        <a:xfrm>
          <a:off x="811696" y="4646543"/>
          <a:ext cx="4324350" cy="66395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26</xdr:row>
      <xdr:rowOff>9525</xdr:rowOff>
    </xdr:from>
    <xdr:to>
      <xdr:col>4</xdr:col>
      <xdr:colOff>561975</xdr:colOff>
      <xdr:row>53</xdr:row>
      <xdr:rowOff>104775</xdr:rowOff>
    </xdr:to>
    <xdr:graphicFrame macro="">
      <xdr:nvGraphicFramePr>
        <xdr:cNvPr id="2" name="Chart -102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28575</xdr:colOff>
      <xdr:row>0</xdr:row>
      <xdr:rowOff>152399</xdr:rowOff>
    </xdr:from>
    <xdr:ext cx="7797800" cy="742951"/>
    <xdr:sp macro="" textlink="">
      <xdr:nvSpPr>
        <xdr:cNvPr id="3" name="AutoShape 6">
          <a:extLst>
            <a:ext uri="{FF2B5EF4-FFF2-40B4-BE49-F238E27FC236}">
              <a16:creationId xmlns:a16="http://schemas.microsoft.com/office/drawing/2014/main" id="{00000000-0008-0000-0200-000003000000}"/>
            </a:ext>
          </a:extLst>
        </xdr:cNvPr>
        <xdr:cNvSpPr>
          <a:spLocks noChangeArrowheads="1"/>
        </xdr:cNvSpPr>
      </xdr:nvSpPr>
      <xdr:spPr bwMode="auto">
        <a:xfrm>
          <a:off x="561975" y="152399"/>
          <a:ext cx="7797800" cy="742951"/>
        </a:xfrm>
        <a:prstGeom prst="roundRect">
          <a:avLst>
            <a:gd name="adj" fmla="val 50000"/>
          </a:avLst>
        </a:prstGeom>
        <a:gradFill rotWithShape="0">
          <a:gsLst>
            <a:gs pos="0">
              <a:srgbClr val="CCFFCC">
                <a:gamma/>
                <a:shade val="80392"/>
                <a:invGamma/>
              </a:srgbClr>
            </a:gs>
            <a:gs pos="50000">
              <a:srgbClr val="CCFFCC"/>
            </a:gs>
            <a:gs pos="100000">
              <a:srgbClr val="CCFFCC">
                <a:gamma/>
                <a:shade val="80392"/>
                <a:invGamma/>
              </a:srgbClr>
            </a:gs>
          </a:gsLst>
          <a:lin ang="2700000" scaled="1"/>
        </a:gradFill>
        <a:ln w="38100">
          <a:solidFill>
            <a:srgbClr val="339966"/>
          </a:solidFill>
          <a:round/>
          <a:headEnd/>
          <a:tailEnd/>
        </a:ln>
        <a:effectLst>
          <a:outerShdw blurRad="63500" dist="38099" dir="2700000" algn="ctr" rotWithShape="0">
            <a:srgbClr val="000000">
              <a:alpha val="74998"/>
            </a:srgbClr>
          </a:outerShdw>
        </a:effectLst>
      </xdr:spPr>
      <xdr:txBody>
        <a:bodyPr wrap="square" lIns="27432" tIns="27432" rIns="27432" bIns="0" anchor="t" upright="1">
          <a:noAutofit/>
        </a:bodyPr>
        <a:lstStyle/>
        <a:p>
          <a:pPr algn="ctr" rtl="0">
            <a:defRPr sz="1000"/>
          </a:pPr>
          <a:r>
            <a:rPr lang="en-US" sz="1600" b="1" i="0" strike="noStrike">
              <a:solidFill>
                <a:srgbClr val="008000"/>
              </a:solidFill>
              <a:latin typeface="Rockwell"/>
              <a:ea typeface="Rockwell"/>
              <a:cs typeface="Rockwell"/>
            </a:rPr>
            <a:t>Severity</a:t>
          </a:r>
        </a:p>
      </xdr:txBody>
    </xdr:sp>
    <xdr:clientData/>
  </xdr:oneCellAnchor>
</xdr:wsDr>
</file>

<file path=xl/drawings/drawing30.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4352925</xdr:colOff>
      <xdr:row>57</xdr:row>
      <xdr:rowOff>124460</xdr:rowOff>
    </xdr:to>
    <xdr:pic>
      <xdr:nvPicPr>
        <xdr:cNvPr id="2" name="Picture 1" descr="Graphical user interface&#10;&#10;Description automatically generated">
          <a:extLst>
            <a:ext uri="{FF2B5EF4-FFF2-40B4-BE49-F238E27FC236}">
              <a16:creationId xmlns:a16="http://schemas.microsoft.com/office/drawing/2014/main" id="{8E139FC1-F543-8F6A-6CF2-4D7ED4D690A6}"/>
            </a:ext>
          </a:extLst>
        </xdr:cNvPr>
        <xdr:cNvPicPr>
          <a:picLocks noChangeAspect="1"/>
        </xdr:cNvPicPr>
      </xdr:nvPicPr>
      <xdr:blipFill>
        <a:blip xmlns:r="http://schemas.openxmlformats.org/officeDocument/2006/relationships" r:embed="rId1"/>
        <a:stretch>
          <a:fillRect/>
        </a:stretch>
      </xdr:blipFill>
      <xdr:spPr>
        <a:xfrm>
          <a:off x="811696" y="4646543"/>
          <a:ext cx="4352925" cy="66014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4362450</xdr:colOff>
      <xdr:row>59</xdr:row>
      <xdr:rowOff>95885</xdr:rowOff>
    </xdr:to>
    <xdr:pic>
      <xdr:nvPicPr>
        <xdr:cNvPr id="2" name="Picture 1" descr="Graphical user interface, application&#10;&#10;Description automatically generated">
          <a:extLst>
            <a:ext uri="{FF2B5EF4-FFF2-40B4-BE49-F238E27FC236}">
              <a16:creationId xmlns:a16="http://schemas.microsoft.com/office/drawing/2014/main" id="{9DADA93B-9018-8345-7948-E3A600BE5F25}"/>
            </a:ext>
          </a:extLst>
        </xdr:cNvPr>
        <xdr:cNvPicPr>
          <a:picLocks noChangeAspect="1"/>
        </xdr:cNvPicPr>
      </xdr:nvPicPr>
      <xdr:blipFill>
        <a:blip xmlns:r="http://schemas.openxmlformats.org/officeDocument/2006/relationships" r:embed="rId1"/>
        <a:stretch>
          <a:fillRect/>
        </a:stretch>
      </xdr:blipFill>
      <xdr:spPr>
        <a:xfrm>
          <a:off x="811696" y="4646543"/>
          <a:ext cx="4362450" cy="695388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4391025</xdr:colOff>
      <xdr:row>59</xdr:row>
      <xdr:rowOff>48260</xdr:rowOff>
    </xdr:to>
    <xdr:pic>
      <xdr:nvPicPr>
        <xdr:cNvPr id="2" name="Picture 1" descr="Graphical user interface, application&#10;&#10;Description automatically generated">
          <a:extLst>
            <a:ext uri="{FF2B5EF4-FFF2-40B4-BE49-F238E27FC236}">
              <a16:creationId xmlns:a16="http://schemas.microsoft.com/office/drawing/2014/main" id="{740821DE-0066-B308-B6D4-AF9B1FF97A64}"/>
            </a:ext>
          </a:extLst>
        </xdr:cNvPr>
        <xdr:cNvPicPr>
          <a:picLocks noChangeAspect="1"/>
        </xdr:cNvPicPr>
      </xdr:nvPicPr>
      <xdr:blipFill>
        <a:blip xmlns:r="http://schemas.openxmlformats.org/officeDocument/2006/relationships" r:embed="rId1"/>
        <a:stretch>
          <a:fillRect/>
        </a:stretch>
      </xdr:blipFill>
      <xdr:spPr>
        <a:xfrm>
          <a:off x="811696" y="4646543"/>
          <a:ext cx="4391025" cy="69062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4362450</xdr:colOff>
      <xdr:row>57</xdr:row>
      <xdr:rowOff>162560</xdr:rowOff>
    </xdr:to>
    <xdr:pic>
      <xdr:nvPicPr>
        <xdr:cNvPr id="2" name="Picture 1" descr="Graphical user interface, text, application&#10;&#10;Description automatically generated">
          <a:extLst>
            <a:ext uri="{FF2B5EF4-FFF2-40B4-BE49-F238E27FC236}">
              <a16:creationId xmlns:a16="http://schemas.microsoft.com/office/drawing/2014/main" id="{DE0D174E-3758-9585-26CC-FC6B7C989BB1}"/>
            </a:ext>
          </a:extLst>
        </xdr:cNvPr>
        <xdr:cNvPicPr>
          <a:picLocks noChangeAspect="1"/>
        </xdr:cNvPicPr>
      </xdr:nvPicPr>
      <xdr:blipFill>
        <a:blip xmlns:r="http://schemas.openxmlformats.org/officeDocument/2006/relationships" r:embed="rId1"/>
        <a:stretch>
          <a:fillRect/>
        </a:stretch>
      </xdr:blipFill>
      <xdr:spPr>
        <a:xfrm>
          <a:off x="811696" y="4646543"/>
          <a:ext cx="4362450" cy="66395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2</xdr:col>
      <xdr:colOff>0</xdr:colOff>
      <xdr:row>22</xdr:row>
      <xdr:rowOff>240195</xdr:rowOff>
    </xdr:from>
    <xdr:to>
      <xdr:col>2</xdr:col>
      <xdr:colOff>4314825</xdr:colOff>
      <xdr:row>57</xdr:row>
      <xdr:rowOff>124460</xdr:rowOff>
    </xdr:to>
    <xdr:pic>
      <xdr:nvPicPr>
        <xdr:cNvPr id="2" name="Picture 1" descr="Graphical user interface, text, application&#10;&#10;Description automatically generated">
          <a:extLst>
            <a:ext uri="{FF2B5EF4-FFF2-40B4-BE49-F238E27FC236}">
              <a16:creationId xmlns:a16="http://schemas.microsoft.com/office/drawing/2014/main" id="{0B7BA37E-1C59-2A34-7957-AE469FD213D1}"/>
            </a:ext>
          </a:extLst>
        </xdr:cNvPr>
        <xdr:cNvPicPr>
          <a:picLocks noChangeAspect="1"/>
        </xdr:cNvPicPr>
      </xdr:nvPicPr>
      <xdr:blipFill>
        <a:blip xmlns:r="http://schemas.openxmlformats.org/officeDocument/2006/relationships" r:embed="rId1"/>
        <a:stretch>
          <a:fillRect/>
        </a:stretch>
      </xdr:blipFill>
      <xdr:spPr>
        <a:xfrm>
          <a:off x="811696" y="4646543"/>
          <a:ext cx="4314825" cy="66014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22</xdr:row>
      <xdr:rowOff>0</xdr:rowOff>
    </xdr:from>
    <xdr:to>
      <xdr:col>8</xdr:col>
      <xdr:colOff>3536674</xdr:colOff>
      <xdr:row>36</xdr:row>
      <xdr:rowOff>26504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66674</xdr:colOff>
      <xdr:row>23</xdr:row>
      <xdr:rowOff>57150</xdr:rowOff>
    </xdr:from>
    <xdr:to>
      <xdr:col>2</xdr:col>
      <xdr:colOff>4324349</xdr:colOff>
      <xdr:row>57</xdr:row>
      <xdr:rowOff>23432</xdr:rowOff>
    </xdr:to>
    <xdr:pic>
      <xdr:nvPicPr>
        <xdr:cNvPr id="3" name="Picture 2" descr="Graphical user interface, text, application&#10;&#10;Description automatically generated">
          <a:extLst>
            <a:ext uri="{FF2B5EF4-FFF2-40B4-BE49-F238E27FC236}">
              <a16:creationId xmlns:a16="http://schemas.microsoft.com/office/drawing/2014/main" id="{3521D054-41A9-6566-30B4-552503D4F4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6299" y="11601450"/>
          <a:ext cx="4257675" cy="64432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17F60FDF-82FD-4E8B-AD3C-B1ABC1659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612912</xdr:colOff>
      <xdr:row>23</xdr:row>
      <xdr:rowOff>0</xdr:rowOff>
    </xdr:from>
    <xdr:to>
      <xdr:col>2</xdr:col>
      <xdr:colOff>4215846</xdr:colOff>
      <xdr:row>56</xdr:row>
      <xdr:rowOff>89170</xdr:rowOff>
    </xdr:to>
    <xdr:pic>
      <xdr:nvPicPr>
        <xdr:cNvPr id="3" name="Picture 2" descr="Graphical user interface, application&#10;&#10;Description automatically generated">
          <a:extLst>
            <a:ext uri="{FF2B5EF4-FFF2-40B4-BE49-F238E27FC236}">
              <a16:creationId xmlns:a16="http://schemas.microsoft.com/office/drawing/2014/main" id="{B2FFA5E3-C6E0-4D53-B8F0-BF4F544B250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2937" y="5257800"/>
          <a:ext cx="4212534" cy="63756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04B8AEEA-A353-403C-B97B-6999DA39A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612912</xdr:colOff>
      <xdr:row>23</xdr:row>
      <xdr:rowOff>0</xdr:rowOff>
    </xdr:from>
    <xdr:to>
      <xdr:col>2</xdr:col>
      <xdr:colOff>3959086</xdr:colOff>
      <xdr:row>54</xdr:row>
      <xdr:rowOff>175778</xdr:rowOff>
    </xdr:to>
    <xdr:pic>
      <xdr:nvPicPr>
        <xdr:cNvPr id="3" name="Picture 2" descr="Graphical user interface, application&#10;&#10;Description automatically generated">
          <a:extLst>
            <a:ext uri="{FF2B5EF4-FFF2-40B4-BE49-F238E27FC236}">
              <a16:creationId xmlns:a16="http://schemas.microsoft.com/office/drawing/2014/main" id="{586238F5-F164-456D-982E-12CEE6E24C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2937" y="5257800"/>
          <a:ext cx="3955774" cy="60812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18500688-68B0-4DEA-A4DC-9A2519C3C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24847</xdr:colOff>
      <xdr:row>23</xdr:row>
      <xdr:rowOff>49695</xdr:rowOff>
    </xdr:from>
    <xdr:to>
      <xdr:col>2</xdr:col>
      <xdr:colOff>4368853</xdr:colOff>
      <xdr:row>58</xdr:row>
      <xdr:rowOff>12520</xdr:rowOff>
    </xdr:to>
    <xdr:pic>
      <xdr:nvPicPr>
        <xdr:cNvPr id="3" name="Picture 2">
          <a:extLst>
            <a:ext uri="{FF2B5EF4-FFF2-40B4-BE49-F238E27FC236}">
              <a16:creationId xmlns:a16="http://schemas.microsoft.com/office/drawing/2014/main" id="{2C3F233C-6BBF-4D4D-AB79-DFB37B0110BA}"/>
            </a:ext>
          </a:extLst>
        </xdr:cNvPr>
        <xdr:cNvPicPr>
          <a:picLocks noChangeAspect="1"/>
        </xdr:cNvPicPr>
      </xdr:nvPicPr>
      <xdr:blipFill>
        <a:blip xmlns:r="http://schemas.openxmlformats.org/officeDocument/2006/relationships" r:embed="rId2"/>
        <a:stretch>
          <a:fillRect/>
        </a:stretch>
      </xdr:blipFill>
      <xdr:spPr>
        <a:xfrm>
          <a:off x="834472" y="5069370"/>
          <a:ext cx="4344006" cy="6630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41412</xdr:colOff>
      <xdr:row>23</xdr:row>
      <xdr:rowOff>41415</xdr:rowOff>
    </xdr:from>
    <xdr:to>
      <xdr:col>2</xdr:col>
      <xdr:colOff>4365762</xdr:colOff>
      <xdr:row>58</xdr:row>
      <xdr:rowOff>13475</xdr:rowOff>
    </xdr:to>
    <xdr:pic>
      <xdr:nvPicPr>
        <xdr:cNvPr id="6" name="Picture 5" descr="Graphical user interface&#10;&#10;Description automatically generated">
          <a:extLst>
            <a:ext uri="{FF2B5EF4-FFF2-40B4-BE49-F238E27FC236}">
              <a16:creationId xmlns:a16="http://schemas.microsoft.com/office/drawing/2014/main" id="{9EAB33FD-EC78-8F05-FE7C-A3DF5986125A}"/>
            </a:ext>
          </a:extLst>
        </xdr:cNvPr>
        <xdr:cNvPicPr>
          <a:picLocks noChangeAspect="1"/>
        </xdr:cNvPicPr>
      </xdr:nvPicPr>
      <xdr:blipFill>
        <a:blip xmlns:r="http://schemas.openxmlformats.org/officeDocument/2006/relationships" r:embed="rId2"/>
        <a:stretch>
          <a:fillRect/>
        </a:stretch>
      </xdr:blipFill>
      <xdr:spPr>
        <a:xfrm>
          <a:off x="853108" y="4795632"/>
          <a:ext cx="4324350" cy="66395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5</xdr:col>
      <xdr:colOff>8282</xdr:colOff>
      <xdr:row>22</xdr:row>
      <xdr:rowOff>44726</xdr:rowOff>
    </xdr:from>
    <xdr:to>
      <xdr:col>8</xdr:col>
      <xdr:colOff>3544956</xdr:colOff>
      <xdr:row>36</xdr:row>
      <xdr:rowOff>104361</xdr:rowOff>
    </xdr:to>
    <xdr:graphicFrame macro="">
      <xdr:nvGraphicFramePr>
        <xdr:cNvPr id="2" name="Chart 1">
          <a:extLst>
            <a:ext uri="{FF2B5EF4-FFF2-40B4-BE49-F238E27FC236}">
              <a16:creationId xmlns:a16="http://schemas.microsoft.com/office/drawing/2014/main" id="{CFCC2E6A-3480-4AD3-9727-530B1AC66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57978</xdr:colOff>
      <xdr:row>23</xdr:row>
      <xdr:rowOff>41414</xdr:rowOff>
    </xdr:from>
    <xdr:to>
      <xdr:col>2</xdr:col>
      <xdr:colOff>4410903</xdr:colOff>
      <xdr:row>57</xdr:row>
      <xdr:rowOff>165874</xdr:rowOff>
    </xdr:to>
    <xdr:pic>
      <xdr:nvPicPr>
        <xdr:cNvPr id="3" name="Picture 2" descr="Graphical user interface&#10;&#10;Description automatically generated">
          <a:extLst>
            <a:ext uri="{FF2B5EF4-FFF2-40B4-BE49-F238E27FC236}">
              <a16:creationId xmlns:a16="http://schemas.microsoft.com/office/drawing/2014/main" id="{0436AFBD-945C-1971-AAF6-4C3A6D6B48A6}"/>
            </a:ext>
          </a:extLst>
        </xdr:cNvPr>
        <xdr:cNvPicPr>
          <a:picLocks noChangeAspect="1"/>
        </xdr:cNvPicPr>
      </xdr:nvPicPr>
      <xdr:blipFill>
        <a:blip xmlns:r="http://schemas.openxmlformats.org/officeDocument/2006/relationships" r:embed="rId2"/>
        <a:stretch>
          <a:fillRect/>
        </a:stretch>
      </xdr:blipFill>
      <xdr:spPr>
        <a:xfrm>
          <a:off x="869674" y="4795631"/>
          <a:ext cx="4352925" cy="66014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selection activeCell="F17" sqref="F1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84A3D-FFEE-4F95-A2A6-959B4E273586}">
  <dimension ref="B2:J23"/>
  <sheetViews>
    <sheetView topLeftCell="A5"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30</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E10:E19">
    <cfRule type="expression" dxfId="270" priority="8" stopIfTrue="1">
      <formula>MOD(ROW(),2)=0</formula>
    </cfRule>
  </conditionalFormatting>
  <conditionalFormatting sqref="F20">
    <cfRule type="expression" dxfId="269" priority="7" stopIfTrue="1">
      <formula>MOD(ROW(),2)=0</formula>
    </cfRule>
  </conditionalFormatting>
  <conditionalFormatting sqref="F23">
    <cfRule type="expression" dxfId="267" priority="5" stopIfTrue="1">
      <formula>MOD(ROW(),2)=0</formula>
    </cfRule>
  </conditionalFormatting>
  <conditionalFormatting sqref="I10:I16 I18:I19">
    <cfRule type="expression" dxfId="266" priority="4" stopIfTrue="1">
      <formula>MOD(ROW(),2)=0</formula>
    </cfRule>
  </conditionalFormatting>
  <conditionalFormatting sqref="F10:F19">
    <cfRule type="expression" dxfId="162" priority="3" stopIfTrue="1">
      <formula>MOD(ROW(),2)=0</formula>
    </cfRule>
  </conditionalFormatting>
  <conditionalFormatting sqref="D10:D19">
    <cfRule type="expression" dxfId="152" priority="2" stopIfTrue="1">
      <formula>MOD(ROW(),2)=0</formula>
    </cfRule>
  </conditionalFormatting>
  <conditionalFormatting sqref="I17">
    <cfRule type="expression" dxfId="21"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413483EF-4061-4B40-8373-1EA0FCB75223}">
      <formula1>-1</formula1>
      <formula2>1</formula2>
    </dataValidation>
    <dataValidation type="whole" allowBlank="1" showInputMessage="1" showErrorMessage="1" sqref="F10:F19" xr:uid="{500B5AD4-1F99-4BDF-B034-01C4BB8E126C}">
      <formula1>1</formula1>
      <formula2>4</formula2>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04F88-DEC2-4B9B-ACBA-313F83C5680A}">
  <dimension ref="B2:J23"/>
  <sheetViews>
    <sheetView topLeftCell="A5"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32</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E10:E19">
    <cfRule type="expression" dxfId="265" priority="8" stopIfTrue="1">
      <formula>MOD(ROW(),2)=0</formula>
    </cfRule>
  </conditionalFormatting>
  <conditionalFormatting sqref="F20">
    <cfRule type="expression" dxfId="264" priority="7" stopIfTrue="1">
      <formula>MOD(ROW(),2)=0</formula>
    </cfRule>
  </conditionalFormatting>
  <conditionalFormatting sqref="F23">
    <cfRule type="expression" dxfId="262" priority="5" stopIfTrue="1">
      <formula>MOD(ROW(),2)=0</formula>
    </cfRule>
  </conditionalFormatting>
  <conditionalFormatting sqref="I10:I16 I18:I19">
    <cfRule type="expression" dxfId="261" priority="4" stopIfTrue="1">
      <formula>MOD(ROW(),2)=0</formula>
    </cfRule>
  </conditionalFormatting>
  <conditionalFormatting sqref="F10:F19">
    <cfRule type="expression" dxfId="160" priority="3" stopIfTrue="1">
      <formula>MOD(ROW(),2)=0</formula>
    </cfRule>
  </conditionalFormatting>
  <conditionalFormatting sqref="D10:D19">
    <cfRule type="expression" dxfId="151" priority="2" stopIfTrue="1">
      <formula>MOD(ROW(),2)=0</formula>
    </cfRule>
  </conditionalFormatting>
  <conditionalFormatting sqref="I17">
    <cfRule type="expression" dxfId="20" priority="1" stopIfTrue="1">
      <formula>MOD(ROW(),2)=0</formula>
    </cfRule>
  </conditionalFormatting>
  <dataValidations count="2">
    <dataValidation type="whole" allowBlank="1" showInputMessage="1" showErrorMessage="1" sqref="F10:F19" xr:uid="{4E6DD036-A0D1-4BC4-9BA3-E5FFCDD51746}">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E46DB516-49DE-42F8-B3ED-250D9DE475E5}">
      <formula1>-1</formula1>
      <formula2>1</formula2>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301D1-9BC1-4F00-819C-DEDCBEC8B375}">
  <dimension ref="B2:J23"/>
  <sheetViews>
    <sheetView topLeftCell="A3" zoomScale="115" zoomScaleNormal="115" workbookViewId="0">
      <selection activeCell="G17" sqref="G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31</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E10:E19">
    <cfRule type="expression" dxfId="260" priority="8" stopIfTrue="1">
      <formula>MOD(ROW(),2)=0</formula>
    </cfRule>
  </conditionalFormatting>
  <conditionalFormatting sqref="F20">
    <cfRule type="expression" dxfId="259" priority="7" stopIfTrue="1">
      <formula>MOD(ROW(),2)=0</formula>
    </cfRule>
  </conditionalFormatting>
  <conditionalFormatting sqref="F23">
    <cfRule type="expression" dxfId="257" priority="5" stopIfTrue="1">
      <formula>MOD(ROW(),2)=0</formula>
    </cfRule>
  </conditionalFormatting>
  <conditionalFormatting sqref="I10:I16 I18:I19">
    <cfRule type="expression" dxfId="256" priority="4" stopIfTrue="1">
      <formula>MOD(ROW(),2)=0</formula>
    </cfRule>
  </conditionalFormatting>
  <conditionalFormatting sqref="F10:F19">
    <cfRule type="expression" dxfId="159" priority="3" stopIfTrue="1">
      <formula>MOD(ROW(),2)=0</formula>
    </cfRule>
  </conditionalFormatting>
  <conditionalFormatting sqref="D10:D19">
    <cfRule type="expression" dxfId="150" priority="2" stopIfTrue="1">
      <formula>MOD(ROW(),2)=0</formula>
    </cfRule>
  </conditionalFormatting>
  <conditionalFormatting sqref="I17">
    <cfRule type="expression" dxfId="19" priority="1" stopIfTrue="1">
      <formula>MOD(ROW(),2)=0</formula>
    </cfRule>
  </conditionalFormatting>
  <dataValidations count="2">
    <dataValidation type="whole" allowBlank="1" showInputMessage="1" showErrorMessage="1" sqref="F10:F19" xr:uid="{42079C5E-8BB6-4590-9D83-35CA5CC7E645}">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D79B8464-3487-4998-966A-2DE319C3400B}">
      <formula1>-1</formula1>
      <formula2>1</formula2>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840FB-316D-49BC-8976-A3EC4124537C}">
  <dimension ref="B2:J23"/>
  <sheetViews>
    <sheetView topLeftCell="A4"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33</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B20:E20 H20:J20 H10:H19 J10:J19 B10:C19 E10:E19">
    <cfRule type="expression" dxfId="255" priority="8" stopIfTrue="1">
      <formula>MOD(ROW(),2)=0</formula>
    </cfRule>
  </conditionalFormatting>
  <conditionalFormatting sqref="F20">
    <cfRule type="expression" dxfId="254" priority="7" stopIfTrue="1">
      <formula>MOD(ROW(),2)=0</formula>
    </cfRule>
  </conditionalFormatting>
  <conditionalFormatting sqref="F23">
    <cfRule type="expression" dxfId="252" priority="5" stopIfTrue="1">
      <formula>MOD(ROW(),2)=0</formula>
    </cfRule>
  </conditionalFormatting>
  <conditionalFormatting sqref="I10:I16 I18:I19">
    <cfRule type="expression" dxfId="201" priority="4" stopIfTrue="1">
      <formula>MOD(ROW(),2)=0</formula>
    </cfRule>
  </conditionalFormatting>
  <conditionalFormatting sqref="F10:F19">
    <cfRule type="expression" dxfId="158" priority="3" stopIfTrue="1">
      <formula>MOD(ROW(),2)=0</formula>
    </cfRule>
  </conditionalFormatting>
  <conditionalFormatting sqref="D10:D19">
    <cfRule type="expression" dxfId="149" priority="2" stopIfTrue="1">
      <formula>MOD(ROW(),2)=0</formula>
    </cfRule>
  </conditionalFormatting>
  <conditionalFormatting sqref="I17">
    <cfRule type="expression" dxfId="18"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E3F5D192-BD98-4CA2-B796-DADFC4874A1C}">
      <formula1>-1</formula1>
      <formula2>1</formula2>
    </dataValidation>
    <dataValidation type="whole" allowBlank="1" showInputMessage="1" showErrorMessage="1" sqref="F10:F19" xr:uid="{26A13445-E198-4141-9DFB-CABEE7D431AA}">
      <formula1>1</formula1>
      <formula2>4</formula2>
    </dataValidation>
  </dataValidation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7314-09FB-4D4C-B94B-3437205A6300}">
  <dimension ref="B2:J23"/>
  <sheetViews>
    <sheetView topLeftCell="C10" zoomScale="115" zoomScaleNormal="115" workbookViewId="0">
      <selection activeCell="I12" sqref="I12"/>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34</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90" thickBot="1" x14ac:dyDescent="0.3">
      <c r="B10" s="7"/>
      <c r="C10" s="16" t="s">
        <v>2</v>
      </c>
      <c r="D10" s="8">
        <v>-1</v>
      </c>
      <c r="E10" s="19"/>
      <c r="F10" s="20">
        <v>1</v>
      </c>
      <c r="H10" s="7"/>
      <c r="I10" s="48" t="s">
        <v>65</v>
      </c>
      <c r="J10" s="9"/>
    </row>
    <row r="11" spans="2:10" s="10" customFormat="1" ht="16.5" thickBot="1" x14ac:dyDescent="0.3">
      <c r="B11" s="7"/>
      <c r="C11" s="16" t="s">
        <v>3</v>
      </c>
      <c r="D11" s="8">
        <v>1</v>
      </c>
      <c r="E11" s="19"/>
      <c r="F11" s="20">
        <v>1</v>
      </c>
      <c r="H11" s="7"/>
      <c r="I11" s="11" t="s">
        <v>62</v>
      </c>
      <c r="J11" s="9"/>
    </row>
    <row r="12" spans="2:10" s="10" customFormat="1" ht="77.25" thickBot="1" x14ac:dyDescent="0.3">
      <c r="B12" s="7"/>
      <c r="C12" s="16" t="s">
        <v>4</v>
      </c>
      <c r="D12" s="8">
        <v>0</v>
      </c>
      <c r="E12" s="19"/>
      <c r="F12" s="20">
        <v>1</v>
      </c>
      <c r="H12" s="7"/>
      <c r="I12" s="48" t="s">
        <v>23</v>
      </c>
      <c r="J12" s="9"/>
    </row>
    <row r="13" spans="2:10" s="10" customFormat="1" ht="39" thickBot="1" x14ac:dyDescent="0.3">
      <c r="B13" s="7"/>
      <c r="C13" s="16" t="s">
        <v>5</v>
      </c>
      <c r="D13" s="8">
        <v>0</v>
      </c>
      <c r="E13" s="19"/>
      <c r="F13" s="20">
        <v>3</v>
      </c>
      <c r="H13" s="7"/>
      <c r="I13" s="46" t="s">
        <v>63</v>
      </c>
      <c r="J13" s="9"/>
    </row>
    <row r="14" spans="2:10" s="10" customFormat="1" ht="16.5" thickBot="1" x14ac:dyDescent="0.3">
      <c r="B14" s="7"/>
      <c r="C14" s="16" t="s">
        <v>6</v>
      </c>
      <c r="D14" s="8">
        <v>-1</v>
      </c>
      <c r="E14" s="19"/>
      <c r="F14" s="20"/>
      <c r="H14" s="7"/>
      <c r="I14" s="46" t="s">
        <v>49</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2.2222222222222223</v>
      </c>
      <c r="H20" s="12"/>
      <c r="I20" s="13"/>
      <c r="J20" s="14"/>
    </row>
    <row r="23" spans="2:10" ht="19.5" thickBot="1" x14ac:dyDescent="0.35">
      <c r="C23" s="44" t="s">
        <v>13</v>
      </c>
      <c r="F23" s="12"/>
    </row>
  </sheetData>
  <conditionalFormatting sqref="H10:J14 B20:E20 H20:J20 H15:H19 J15:J19 B10:C19 E10:E19">
    <cfRule type="expression" dxfId="251" priority="8" stopIfTrue="1">
      <formula>MOD(ROW(),2)=0</formula>
    </cfRule>
  </conditionalFormatting>
  <conditionalFormatting sqref="F20">
    <cfRule type="expression" dxfId="250" priority="7" stopIfTrue="1">
      <formula>MOD(ROW(),2)=0</formula>
    </cfRule>
  </conditionalFormatting>
  <conditionalFormatting sqref="F23">
    <cfRule type="expression" dxfId="248" priority="5" stopIfTrue="1">
      <formula>MOD(ROW(),2)=0</formula>
    </cfRule>
  </conditionalFormatting>
  <conditionalFormatting sqref="I15:I16 I18:I19">
    <cfRule type="expression" dxfId="197" priority="4" stopIfTrue="1">
      <formula>MOD(ROW(),2)=0</formula>
    </cfRule>
  </conditionalFormatting>
  <conditionalFormatting sqref="D10:D19">
    <cfRule type="expression" dxfId="148" priority="3" stopIfTrue="1">
      <formula>MOD(ROW(),2)=0</formula>
    </cfRule>
  </conditionalFormatting>
  <conditionalFormatting sqref="F10:F19">
    <cfRule type="expression" dxfId="147" priority="2" stopIfTrue="1">
      <formula>MOD(ROW(),2)=0</formula>
    </cfRule>
  </conditionalFormatting>
  <conditionalFormatting sqref="I17">
    <cfRule type="expression" dxfId="17" priority="1" stopIfTrue="1">
      <formula>MOD(ROW(),2)=0</formula>
    </cfRule>
  </conditionalFormatting>
  <dataValidations count="2">
    <dataValidation type="whole" allowBlank="1" showInputMessage="1" showErrorMessage="1" sqref="F10:F19" xr:uid="{5429FCB5-8B87-42A9-BE2A-4BE0D84D7C65}">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C90442D4-2E68-4346-AD21-AEA67F6ABB7D}">
      <formula1>-1</formula1>
      <formula2>1</formula2>
    </dataValidation>
  </dataValidation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5BFA-2E88-417C-895C-D17599F6C5E7}">
  <dimension ref="B2:J23"/>
  <sheetViews>
    <sheetView topLeftCell="A6" zoomScale="115" zoomScaleNormal="115" workbookViewId="0">
      <selection activeCell="F12" sqref="F12"/>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35</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v>1</v>
      </c>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1"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2.2222222222222223</v>
      </c>
      <c r="H20" s="12"/>
      <c r="I20" s="13"/>
      <c r="J20" s="14"/>
    </row>
    <row r="23" spans="2:10" ht="19.5" thickBot="1" x14ac:dyDescent="0.35">
      <c r="C23" s="44" t="s">
        <v>13</v>
      </c>
      <c r="F23" s="12"/>
    </row>
  </sheetData>
  <conditionalFormatting sqref="H10:J10 B20:E20 H20:J20 H15:H19 J15:J19 H12:J14 H11 J11 B10:C19">
    <cfRule type="expression" dxfId="247" priority="9" stopIfTrue="1">
      <formula>MOD(ROW(),2)=0</formula>
    </cfRule>
  </conditionalFormatting>
  <conditionalFormatting sqref="F20">
    <cfRule type="expression" dxfId="246" priority="8" stopIfTrue="1">
      <formula>MOD(ROW(),2)=0</formula>
    </cfRule>
  </conditionalFormatting>
  <conditionalFormatting sqref="F23">
    <cfRule type="expression" dxfId="244" priority="6" stopIfTrue="1">
      <formula>MOD(ROW(),2)=0</formula>
    </cfRule>
  </conditionalFormatting>
  <conditionalFormatting sqref="I15:I19">
    <cfRule type="expression" dxfId="196" priority="5" stopIfTrue="1">
      <formula>MOD(ROW(),2)=0</formula>
    </cfRule>
  </conditionalFormatting>
  <conditionalFormatting sqref="I11">
    <cfRule type="expression" dxfId="195" priority="4" stopIfTrue="1">
      <formula>MOD(ROW(),2)=0</formula>
    </cfRule>
  </conditionalFormatting>
  <conditionalFormatting sqref="E10:E19">
    <cfRule type="expression" dxfId="146" priority="3" stopIfTrue="1">
      <formula>MOD(ROW(),2)=0</formula>
    </cfRule>
  </conditionalFormatting>
  <conditionalFormatting sqref="D10:D19">
    <cfRule type="expression" dxfId="145" priority="2" stopIfTrue="1">
      <formula>MOD(ROW(),2)=0</formula>
    </cfRule>
  </conditionalFormatting>
  <conditionalFormatting sqref="F10:F19">
    <cfRule type="expression" dxfId="144"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4439F5AF-6172-4C1B-80A8-EE6BF3BBC3B7}">
      <formula1>-1</formula1>
      <formula2>1</formula2>
    </dataValidation>
    <dataValidation type="whole" allowBlank="1" showInputMessage="1" showErrorMessage="1" sqref="F10:F19" xr:uid="{02DC6860-977C-4CA0-A439-C1A755BFD553}">
      <formula1>1</formula1>
      <formula2>4</formula2>
    </dataValidation>
  </dataValidation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22C8C-7BE0-494A-94AB-F728CC04B95B}">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36</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1"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43" priority="10" stopIfTrue="1">
      <formula>MOD(ROW(),2)=0</formula>
    </cfRule>
  </conditionalFormatting>
  <conditionalFormatting sqref="F20">
    <cfRule type="expression" dxfId="242" priority="9" stopIfTrue="1">
      <formula>MOD(ROW(),2)=0</formula>
    </cfRule>
  </conditionalFormatting>
  <conditionalFormatting sqref="F23">
    <cfRule type="expression" dxfId="240" priority="7" stopIfTrue="1">
      <formula>MOD(ROW(),2)=0</formula>
    </cfRule>
  </conditionalFormatting>
  <conditionalFormatting sqref="I10 I12:I14">
    <cfRule type="expression" dxfId="194" priority="6" stopIfTrue="1">
      <formula>MOD(ROW(),2)=0</formula>
    </cfRule>
  </conditionalFormatting>
  <conditionalFormatting sqref="I15:I19">
    <cfRule type="expression" dxfId="193" priority="5" stopIfTrue="1">
      <formula>MOD(ROW(),2)=0</formula>
    </cfRule>
  </conditionalFormatting>
  <conditionalFormatting sqref="I11">
    <cfRule type="expression" dxfId="192" priority="4" stopIfTrue="1">
      <formula>MOD(ROW(),2)=0</formula>
    </cfRule>
  </conditionalFormatting>
  <conditionalFormatting sqref="E10:E19">
    <cfRule type="expression" dxfId="143" priority="3" stopIfTrue="1">
      <formula>MOD(ROW(),2)=0</formula>
    </cfRule>
  </conditionalFormatting>
  <conditionalFormatting sqref="D10:D19">
    <cfRule type="expression" dxfId="142" priority="2" stopIfTrue="1">
      <formula>MOD(ROW(),2)=0</formula>
    </cfRule>
  </conditionalFormatting>
  <conditionalFormatting sqref="F10:F19">
    <cfRule type="expression" dxfId="141" priority="1" stopIfTrue="1">
      <formula>MOD(ROW(),2)=0</formula>
    </cfRule>
  </conditionalFormatting>
  <dataValidations count="2">
    <dataValidation type="whole" allowBlank="1" showInputMessage="1" showErrorMessage="1" sqref="F10:F19" xr:uid="{63912494-BA4F-4AE4-A4D6-5DAC8E14A9B5}">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6AA80280-1C6B-4716-A648-540AB6B0FB43}">
      <formula1>-1</formula1>
      <formula2>1</formula2>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1003B-DEE0-4663-BCC6-907EECAED01D}">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37</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39" priority="10" stopIfTrue="1">
      <formula>MOD(ROW(),2)=0</formula>
    </cfRule>
  </conditionalFormatting>
  <conditionalFormatting sqref="F20">
    <cfRule type="expression" dxfId="238" priority="9" stopIfTrue="1">
      <formula>MOD(ROW(),2)=0</formula>
    </cfRule>
  </conditionalFormatting>
  <conditionalFormatting sqref="F23">
    <cfRule type="expression" dxfId="236" priority="7" stopIfTrue="1">
      <formula>MOD(ROW(),2)=0</formula>
    </cfRule>
  </conditionalFormatting>
  <conditionalFormatting sqref="I10 I12:I14">
    <cfRule type="expression" dxfId="191" priority="6" stopIfTrue="1">
      <formula>MOD(ROW(),2)=0</formula>
    </cfRule>
  </conditionalFormatting>
  <conditionalFormatting sqref="I15:I19">
    <cfRule type="expression" dxfId="190" priority="5" stopIfTrue="1">
      <formula>MOD(ROW(),2)=0</formula>
    </cfRule>
  </conditionalFormatting>
  <conditionalFormatting sqref="I11">
    <cfRule type="expression" dxfId="189" priority="4" stopIfTrue="1">
      <formula>MOD(ROW(),2)=0</formula>
    </cfRule>
  </conditionalFormatting>
  <conditionalFormatting sqref="E10:E19">
    <cfRule type="expression" dxfId="140" priority="3" stopIfTrue="1">
      <formula>MOD(ROW(),2)=0</formula>
    </cfRule>
  </conditionalFormatting>
  <conditionalFormatting sqref="D10:D19">
    <cfRule type="expression" dxfId="139" priority="2" stopIfTrue="1">
      <formula>MOD(ROW(),2)=0</formula>
    </cfRule>
  </conditionalFormatting>
  <conditionalFormatting sqref="F10:F19">
    <cfRule type="expression" dxfId="138"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6F0D6D17-D3C1-4924-A287-176BF2BA4838}">
      <formula1>-1</formula1>
      <formula2>1</formula2>
    </dataValidation>
    <dataValidation type="whole" allowBlank="1" showInputMessage="1" showErrorMessage="1" sqref="F10:F19" xr:uid="{2FC966AC-04B8-4B3F-BDF2-27DA728FA65C}">
      <formula1>1</formula1>
      <formula2>4</formula2>
    </dataValidation>
  </dataValidation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56A6-E5E7-44C4-8A80-1FD8C4CA56F6}">
  <dimension ref="B2:J23"/>
  <sheetViews>
    <sheetView topLeftCell="C1"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38</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35" priority="12" stopIfTrue="1">
      <formula>MOD(ROW(),2)=0</formula>
    </cfRule>
  </conditionalFormatting>
  <conditionalFormatting sqref="F20">
    <cfRule type="expression" dxfId="234" priority="11" stopIfTrue="1">
      <formula>MOD(ROW(),2)=0</formula>
    </cfRule>
  </conditionalFormatting>
  <conditionalFormatting sqref="F23">
    <cfRule type="expression" dxfId="232" priority="9" stopIfTrue="1">
      <formula>MOD(ROW(),2)=0</formula>
    </cfRule>
  </conditionalFormatting>
  <conditionalFormatting sqref="I10 I12:I14">
    <cfRule type="expression" dxfId="188" priority="8" stopIfTrue="1">
      <formula>MOD(ROW(),2)=0</formula>
    </cfRule>
  </conditionalFormatting>
  <conditionalFormatting sqref="I15:I16 I18:I19">
    <cfRule type="expression" dxfId="187" priority="7" stopIfTrue="1">
      <formula>MOD(ROW(),2)=0</formula>
    </cfRule>
  </conditionalFormatting>
  <conditionalFormatting sqref="I11">
    <cfRule type="expression" dxfId="186" priority="6" stopIfTrue="1">
      <formula>MOD(ROW(),2)=0</formula>
    </cfRule>
  </conditionalFormatting>
  <conditionalFormatting sqref="E10:E19">
    <cfRule type="expression" dxfId="137" priority="5" stopIfTrue="1">
      <formula>MOD(ROW(),2)=0</formula>
    </cfRule>
  </conditionalFormatting>
  <conditionalFormatting sqref="D10:D19">
    <cfRule type="expression" dxfId="136" priority="4" stopIfTrue="1">
      <formula>MOD(ROW(),2)=0</formula>
    </cfRule>
  </conditionalFormatting>
  <conditionalFormatting sqref="F10:F19">
    <cfRule type="expression" dxfId="135" priority="3" stopIfTrue="1">
      <formula>MOD(ROW(),2)=0</formula>
    </cfRule>
  </conditionalFormatting>
  <conditionalFormatting sqref="I17">
    <cfRule type="expression" dxfId="15" priority="1" stopIfTrue="1">
      <formula>MOD(ROW(),2)=0</formula>
    </cfRule>
  </conditionalFormatting>
  <dataValidations count="2">
    <dataValidation type="whole" allowBlank="1" showInputMessage="1" showErrorMessage="1" sqref="F10:F19" xr:uid="{738455AE-6CAA-4DCB-ABD4-F6CD4633504C}">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8703BCEC-0652-47C2-918B-528B336B3217}">
      <formula1>-1</formula1>
      <formula2>1</formula2>
    </dataValidation>
  </dataValidation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B0BA-DF93-4B76-94EF-C0FE85D0F0BC}">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39</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31" priority="11" stopIfTrue="1">
      <formula>MOD(ROW(),2)=0</formula>
    </cfRule>
  </conditionalFormatting>
  <conditionalFormatting sqref="F20">
    <cfRule type="expression" dxfId="230" priority="10" stopIfTrue="1">
      <formula>MOD(ROW(),2)=0</formula>
    </cfRule>
  </conditionalFormatting>
  <conditionalFormatting sqref="F23">
    <cfRule type="expression" dxfId="228" priority="8" stopIfTrue="1">
      <formula>MOD(ROW(),2)=0</formula>
    </cfRule>
  </conditionalFormatting>
  <conditionalFormatting sqref="I10 I12:I14">
    <cfRule type="expression" dxfId="185" priority="7" stopIfTrue="1">
      <formula>MOD(ROW(),2)=0</formula>
    </cfRule>
  </conditionalFormatting>
  <conditionalFormatting sqref="I15:I16 I18:I19">
    <cfRule type="expression" dxfId="184" priority="6" stopIfTrue="1">
      <formula>MOD(ROW(),2)=0</formula>
    </cfRule>
  </conditionalFormatting>
  <conditionalFormatting sqref="I11">
    <cfRule type="expression" dxfId="183" priority="5" stopIfTrue="1">
      <formula>MOD(ROW(),2)=0</formula>
    </cfRule>
  </conditionalFormatting>
  <conditionalFormatting sqref="E10:E19">
    <cfRule type="expression" dxfId="134" priority="4" stopIfTrue="1">
      <formula>MOD(ROW(),2)=0</formula>
    </cfRule>
  </conditionalFormatting>
  <conditionalFormatting sqref="D10:D19">
    <cfRule type="expression" dxfId="133" priority="3" stopIfTrue="1">
      <formula>MOD(ROW(),2)=0</formula>
    </cfRule>
  </conditionalFormatting>
  <conditionalFormatting sqref="F10:F19">
    <cfRule type="expression" dxfId="132" priority="2" stopIfTrue="1">
      <formula>MOD(ROW(),2)=0</formula>
    </cfRule>
  </conditionalFormatting>
  <conditionalFormatting sqref="I17">
    <cfRule type="expression" dxfId="14"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AE11F43D-C0D5-4E38-95EA-7207EF043BEF}">
      <formula1>-1</formula1>
      <formula2>1</formula2>
    </dataValidation>
    <dataValidation type="whole" allowBlank="1" showInputMessage="1" showErrorMessage="1" sqref="F10:F19" xr:uid="{F1E4C7D0-F618-41A3-AF68-DE8FDAA82061}">
      <formula1>1</formula1>
      <formula2>4</formula2>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1:H25"/>
  <sheetViews>
    <sheetView workbookViewId="0">
      <selection activeCell="I14" sqref="I14"/>
    </sheetView>
  </sheetViews>
  <sheetFormatPr defaultRowHeight="15" x14ac:dyDescent="0.25"/>
  <cols>
    <col min="1" max="1" width="2.85546875" customWidth="1"/>
    <col min="2" max="2" width="5.140625" customWidth="1"/>
    <col min="3" max="3" width="66.28515625" customWidth="1"/>
    <col min="4" max="4" width="14.140625" customWidth="1"/>
    <col min="5" max="5" width="15.42578125" customWidth="1"/>
    <col min="6" max="6" width="15.7109375" customWidth="1"/>
  </cols>
  <sheetData>
    <row r="11" spans="2:8" s="21" customFormat="1" ht="16.5" thickBot="1" x14ac:dyDescent="0.3">
      <c r="B11" s="22"/>
      <c r="C11" s="22" t="s">
        <v>14</v>
      </c>
      <c r="D11" s="23"/>
      <c r="E11" s="23"/>
      <c r="F11" s="23"/>
      <c r="G11" s="24"/>
      <c r="H11" s="25"/>
    </row>
    <row r="12" spans="2:8" s="21" customFormat="1" ht="15.75" x14ac:dyDescent="0.25">
      <c r="B12" s="26"/>
      <c r="C12" s="27"/>
      <c r="D12" s="27"/>
      <c r="E12" s="27"/>
      <c r="F12" s="27"/>
      <c r="G12" s="27"/>
      <c r="H12" s="28"/>
    </row>
    <row r="13" spans="2:8" s="21" customFormat="1" ht="15.75" x14ac:dyDescent="0.25">
      <c r="B13" s="29"/>
      <c r="C13" s="30"/>
      <c r="D13" s="30" t="s">
        <v>15</v>
      </c>
      <c r="E13" s="30" t="s">
        <v>16</v>
      </c>
      <c r="F13" s="30" t="s">
        <v>17</v>
      </c>
      <c r="G13" s="30" t="s">
        <v>18</v>
      </c>
      <c r="H13" s="31"/>
    </row>
    <row r="14" spans="2:8" s="21" customFormat="1" ht="15.75" x14ac:dyDescent="0.25">
      <c r="B14" s="32"/>
      <c r="C14" s="30" t="s">
        <v>21</v>
      </c>
      <c r="D14" s="33">
        <f>SUM('UC1-State1'!D10,'UC1-State5'!D10,'UC2-State1'!D10,'UC2-State2'!D10)</f>
        <v>4</v>
      </c>
      <c r="E14" s="33">
        <f>COUNTA('UC1-State1'!C10,'UC1-State5'!C10,'UC2-State1'!C10,'UC2-State2'!C10)</f>
        <v>4</v>
      </c>
      <c r="F14" s="33">
        <f>COUNT('UC1-State1'!D10,'UC1-State5'!D10,'UC2-State1'!D10,'UC2-State2'!D10)</f>
        <v>4</v>
      </c>
      <c r="G14" s="34">
        <f>IF(F14=0,"",(D14+F14)/(2*F14))</f>
        <v>1</v>
      </c>
      <c r="H14" s="35"/>
    </row>
    <row r="15" spans="2:8" s="21" customFormat="1" ht="15.75" x14ac:dyDescent="0.25">
      <c r="B15" s="32"/>
      <c r="C15" s="30" t="s">
        <v>3</v>
      </c>
      <c r="D15" s="33">
        <f>SUM('UC1-State1'!D11,'UC1-State5'!D11,'UC2-State1'!D11,'UC2-State2'!D11)</f>
        <v>4</v>
      </c>
      <c r="E15" s="33">
        <f>COUNTA('UC1-State1'!C11,'UC1-State5'!C11,'UC2-State1'!C11,'UC2-State2'!C11)</f>
        <v>4</v>
      </c>
      <c r="F15" s="33">
        <f>COUNT('UC1-State1'!D11,'UC1-State5'!D11,'UC2-State1'!D11,'UC2-State2'!D11)</f>
        <v>4</v>
      </c>
      <c r="G15" s="34">
        <f t="shared" ref="G15:G23" si="0">IF(F15=0,"",(D15+F15)/(2*F15))</f>
        <v>1</v>
      </c>
      <c r="H15" s="35"/>
    </row>
    <row r="16" spans="2:8" s="21" customFormat="1" ht="15.75" x14ac:dyDescent="0.25">
      <c r="B16" s="32"/>
      <c r="C16" s="30" t="s">
        <v>4</v>
      </c>
      <c r="D16" s="33">
        <f>SUM('UC1-State1'!D12,'UC1-State5'!D12,'UC2-State1'!D12,'UC2-State2'!D12)</f>
        <v>0</v>
      </c>
      <c r="E16" s="33">
        <f>COUNTA('UC1-State1'!C12,'UC1-State5'!C12,'UC2-State1'!C12,'UC2-State2'!C12)</f>
        <v>4</v>
      </c>
      <c r="F16" s="33">
        <f>COUNT('UC1-State1'!D12,'UC1-State5'!D12,'UC2-State1'!D12,'UC2-State2'!D12)</f>
        <v>0</v>
      </c>
      <c r="G16" s="34" t="str">
        <f t="shared" si="0"/>
        <v/>
      </c>
      <c r="H16" s="35"/>
    </row>
    <row r="17" spans="2:8" s="21" customFormat="1" ht="15.75" x14ac:dyDescent="0.25">
      <c r="B17" s="32"/>
      <c r="C17" s="30" t="s">
        <v>5</v>
      </c>
      <c r="D17" s="33">
        <f>SUM('UC1-State1'!D13,'UC1-State5'!D13,'UC2-State1'!D13,'UC2-State2'!D13)</f>
        <v>3</v>
      </c>
      <c r="E17" s="33">
        <f>COUNTA('UC1-State1'!C13,'UC1-State5'!C13,'UC2-State1'!C13,'UC2-State2'!C13)</f>
        <v>4</v>
      </c>
      <c r="F17" s="33">
        <f>COUNT('UC1-State1'!D13,'UC1-State5'!D13,'UC2-State1'!D13,'UC2-State2'!D13)</f>
        <v>4</v>
      </c>
      <c r="G17" s="34">
        <f t="shared" si="0"/>
        <v>0.875</v>
      </c>
      <c r="H17" s="35"/>
    </row>
    <row r="18" spans="2:8" s="21" customFormat="1" ht="16.5" x14ac:dyDescent="0.3">
      <c r="B18" s="36"/>
      <c r="C18" s="30" t="s">
        <v>6</v>
      </c>
      <c r="D18" s="33">
        <f>SUM('UC1-State1'!D14,'UC1-State5'!D14,'UC2-State1'!D14,'UC2-State2'!D14)</f>
        <v>0</v>
      </c>
      <c r="E18" s="33">
        <f>COUNTA('UC1-State1'!C14,'UC1-State5'!C14,'UC2-State1'!C14,'UC2-State2'!C14)</f>
        <v>4</v>
      </c>
      <c r="F18" s="33">
        <f>COUNT('UC1-State1'!D14,'UC1-State5'!D14,'UC2-State1'!D14,'UC2-State2'!D14)</f>
        <v>0</v>
      </c>
      <c r="G18" s="34" t="str">
        <f t="shared" si="0"/>
        <v/>
      </c>
      <c r="H18" s="35"/>
    </row>
    <row r="19" spans="2:8" s="21" customFormat="1" ht="16.5" x14ac:dyDescent="0.3">
      <c r="B19" s="36"/>
      <c r="C19" s="30" t="s">
        <v>7</v>
      </c>
      <c r="D19" s="33">
        <f>SUM('UC1-State1'!D15,'UC1-State5'!D15,'UC2-State1'!D15,'UC2-State2'!D15)</f>
        <v>3</v>
      </c>
      <c r="E19" s="33">
        <f>COUNTA('UC1-State1'!C15,'UC1-State5'!C15,'UC2-State1'!C15,'UC2-State2'!C15)</f>
        <v>4</v>
      </c>
      <c r="F19" s="33">
        <f>COUNT('UC1-State1'!D15,'UC1-State5'!D15,'UC2-State1'!D15,'UC2-State2'!D15)</f>
        <v>4</v>
      </c>
      <c r="G19" s="34">
        <f t="shared" si="0"/>
        <v>0.875</v>
      </c>
      <c r="H19" s="35"/>
    </row>
    <row r="20" spans="2:8" s="21" customFormat="1" ht="16.5" x14ac:dyDescent="0.3">
      <c r="B20" s="36"/>
      <c r="C20" s="30" t="s">
        <v>8</v>
      </c>
      <c r="D20" s="33">
        <f>SUM('UC1-State1'!D16,'UC1-State5'!D16,'UC2-State1'!D16,'UC2-State2'!D16)</f>
        <v>0</v>
      </c>
      <c r="E20" s="33">
        <f>COUNTA('UC1-State1'!C16,'UC1-State5'!C16,'UC2-State1'!C16,'UC2-State2'!C16)</f>
        <v>4</v>
      </c>
      <c r="F20" s="33">
        <f>COUNT('UC1-State1'!D16,'UC1-State5'!D16,'UC2-State1'!D16,'UC2-State2'!D16)</f>
        <v>4</v>
      </c>
      <c r="G20" s="34">
        <f t="shared" si="0"/>
        <v>0.5</v>
      </c>
      <c r="H20" s="35"/>
    </row>
    <row r="21" spans="2:8" s="21" customFormat="1" ht="16.5" x14ac:dyDescent="0.3">
      <c r="B21" s="36"/>
      <c r="C21" s="30" t="s">
        <v>9</v>
      </c>
      <c r="D21" s="33">
        <f>SUM('UC1-State1'!D17,'UC1-State5'!D17,'UC2-State1'!D17,'UC2-State2'!D17)</f>
        <v>-4</v>
      </c>
      <c r="E21" s="33">
        <f>COUNTA('UC1-State1'!C17,'UC1-State5'!C17,'UC2-State1'!C17,'UC2-State2'!C17)</f>
        <v>4</v>
      </c>
      <c r="F21" s="33">
        <f>COUNT('UC1-State1'!D17,'UC1-State5'!D17,'UC2-State1'!D17,'UC2-State2'!D17)</f>
        <v>4</v>
      </c>
      <c r="G21" s="34">
        <f t="shared" si="0"/>
        <v>0</v>
      </c>
      <c r="H21" s="35"/>
    </row>
    <row r="22" spans="2:8" s="21" customFormat="1" ht="16.5" x14ac:dyDescent="0.3">
      <c r="B22" s="36"/>
      <c r="C22" s="30" t="s">
        <v>10</v>
      </c>
      <c r="D22" s="33">
        <f>SUM('UC1-State1'!D18,'UC1-State5'!D18,'UC2-State1'!D18,'UC2-State2'!D18)</f>
        <v>0</v>
      </c>
      <c r="E22" s="33">
        <f>COUNTA('UC1-State1'!C18,'UC1-State5'!C18,'UC2-State1'!C18,'UC2-State2'!C18)</f>
        <v>4</v>
      </c>
      <c r="F22" s="33">
        <f>COUNT('UC1-State1'!D18,'UC1-State5'!D18,'UC2-State1'!D18,'UC2-State2'!D18)</f>
        <v>4</v>
      </c>
      <c r="G22" s="34">
        <f t="shared" si="0"/>
        <v>0.5</v>
      </c>
      <c r="H22" s="35"/>
    </row>
    <row r="23" spans="2:8" s="21" customFormat="1" ht="16.5" x14ac:dyDescent="0.3">
      <c r="B23" s="36"/>
      <c r="C23" s="30" t="s">
        <v>19</v>
      </c>
      <c r="D23" s="33">
        <f>SUM('UC1-State1'!D19,'UC1-State5'!D19,'UC2-State1'!D19,'UC2-State2'!D19)</f>
        <v>-4</v>
      </c>
      <c r="E23" s="33">
        <f>COUNTA('UC1-State1'!C19,'UC1-State5'!C19,'UC2-State1'!C19,'UC2-State2'!C19)</f>
        <v>4</v>
      </c>
      <c r="F23" s="33">
        <f>COUNT('UC1-State1'!D19,'UC1-State5'!D19,'UC2-State1'!D19,'UC2-State2'!D19)</f>
        <v>4</v>
      </c>
      <c r="G23" s="34">
        <f t="shared" si="0"/>
        <v>0</v>
      </c>
      <c r="H23" s="35"/>
    </row>
    <row r="24" spans="2:8" s="21" customFormat="1" ht="17.25" thickBot="1" x14ac:dyDescent="0.35">
      <c r="B24" s="36"/>
      <c r="C24" s="37" t="s">
        <v>20</v>
      </c>
      <c r="D24" s="38"/>
      <c r="E24" s="38">
        <f>SUM(E14:E23)</f>
        <v>40</v>
      </c>
      <c r="F24" s="38">
        <f>SUM(F14:F23)</f>
        <v>32</v>
      </c>
      <c r="G24" s="39">
        <f>IF(G14="","",AVERAGE(G14:G23))</f>
        <v>0.59375</v>
      </c>
      <c r="H24" s="35"/>
    </row>
    <row r="25" spans="2:8" s="21" customFormat="1" ht="17.25" thickTop="1" thickBot="1" x14ac:dyDescent="0.3">
      <c r="B25" s="40"/>
      <c r="C25" s="41"/>
      <c r="D25" s="41"/>
      <c r="E25" s="41"/>
      <c r="F25" s="41"/>
      <c r="G25" s="41"/>
      <c r="H25" s="42"/>
    </row>
  </sheetData>
  <conditionalFormatting sqref="C14:G24">
    <cfRule type="expression" dxfId="297" priority="1" stopIfTrue="1">
      <formula>MOD(ROW(),2)=0</formula>
    </cfRule>
  </conditionalFormatting>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5284-9A6E-42D3-82C8-B9F4C20231B1}">
  <dimension ref="B2:J23"/>
  <sheetViews>
    <sheetView topLeftCell="A2"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40</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27" priority="11" stopIfTrue="1">
      <formula>MOD(ROW(),2)=0</formula>
    </cfRule>
  </conditionalFormatting>
  <conditionalFormatting sqref="F20">
    <cfRule type="expression" dxfId="226" priority="10" stopIfTrue="1">
      <formula>MOD(ROW(),2)=0</formula>
    </cfRule>
  </conditionalFormatting>
  <conditionalFormatting sqref="F23">
    <cfRule type="expression" dxfId="224" priority="8" stopIfTrue="1">
      <formula>MOD(ROW(),2)=0</formula>
    </cfRule>
  </conditionalFormatting>
  <conditionalFormatting sqref="I10 I12:I14">
    <cfRule type="expression" dxfId="182" priority="7" stopIfTrue="1">
      <formula>MOD(ROW(),2)=0</formula>
    </cfRule>
  </conditionalFormatting>
  <conditionalFormatting sqref="I15:I16 I18:I19">
    <cfRule type="expression" dxfId="181" priority="6" stopIfTrue="1">
      <formula>MOD(ROW(),2)=0</formula>
    </cfRule>
  </conditionalFormatting>
  <conditionalFormatting sqref="I11">
    <cfRule type="expression" dxfId="180" priority="5" stopIfTrue="1">
      <formula>MOD(ROW(),2)=0</formula>
    </cfRule>
  </conditionalFormatting>
  <conditionalFormatting sqref="E10:E19">
    <cfRule type="expression" dxfId="131" priority="4" stopIfTrue="1">
      <formula>MOD(ROW(),2)=0</formula>
    </cfRule>
  </conditionalFormatting>
  <conditionalFormatting sqref="D10:D19">
    <cfRule type="expression" dxfId="130" priority="3" stopIfTrue="1">
      <formula>MOD(ROW(),2)=0</formula>
    </cfRule>
  </conditionalFormatting>
  <conditionalFormatting sqref="F10:F19">
    <cfRule type="expression" dxfId="129" priority="2" stopIfTrue="1">
      <formula>MOD(ROW(),2)=0</formula>
    </cfRule>
  </conditionalFormatting>
  <conditionalFormatting sqref="I17">
    <cfRule type="expression" dxfId="13" priority="1" stopIfTrue="1">
      <formula>MOD(ROW(),2)=0</formula>
    </cfRule>
  </conditionalFormatting>
  <dataValidations count="2">
    <dataValidation type="whole" allowBlank="1" showInputMessage="1" showErrorMessage="1" sqref="F10:F19" xr:uid="{610E9F34-4CB2-4F77-B755-49EB9449E0DD}">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360D666-03EB-4E65-AE56-1F1401831A7F}">
      <formula1>-1</formula1>
      <formula2>1</formula2>
    </dataValidation>
  </dataValidation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7C32-AA9D-4E48-9A3C-4E271C55791D}">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41</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23" priority="11" stopIfTrue="1">
      <formula>MOD(ROW(),2)=0</formula>
    </cfRule>
  </conditionalFormatting>
  <conditionalFormatting sqref="F20">
    <cfRule type="expression" dxfId="222" priority="10" stopIfTrue="1">
      <formula>MOD(ROW(),2)=0</formula>
    </cfRule>
  </conditionalFormatting>
  <conditionalFormatting sqref="F23">
    <cfRule type="expression" dxfId="220" priority="8" stopIfTrue="1">
      <formula>MOD(ROW(),2)=0</formula>
    </cfRule>
  </conditionalFormatting>
  <conditionalFormatting sqref="I10 I12:I14">
    <cfRule type="expression" dxfId="179" priority="7" stopIfTrue="1">
      <formula>MOD(ROW(),2)=0</formula>
    </cfRule>
  </conditionalFormatting>
  <conditionalFormatting sqref="I15:I16 I18:I19">
    <cfRule type="expression" dxfId="178" priority="6" stopIfTrue="1">
      <formula>MOD(ROW(),2)=0</formula>
    </cfRule>
  </conditionalFormatting>
  <conditionalFormatting sqref="I11">
    <cfRule type="expression" dxfId="177" priority="5" stopIfTrue="1">
      <formula>MOD(ROW(),2)=0</formula>
    </cfRule>
  </conditionalFormatting>
  <conditionalFormatting sqref="E10:E19">
    <cfRule type="expression" dxfId="128" priority="4" stopIfTrue="1">
      <formula>MOD(ROW(),2)=0</formula>
    </cfRule>
  </conditionalFormatting>
  <conditionalFormatting sqref="D10:D19">
    <cfRule type="expression" dxfId="127" priority="3" stopIfTrue="1">
      <formula>MOD(ROW(),2)=0</formula>
    </cfRule>
  </conditionalFormatting>
  <conditionalFormatting sqref="F10:F19">
    <cfRule type="expression" dxfId="126" priority="2" stopIfTrue="1">
      <formula>MOD(ROW(),2)=0</formula>
    </cfRule>
  </conditionalFormatting>
  <conditionalFormatting sqref="I17">
    <cfRule type="expression" dxfId="12"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67CFF6FA-6050-458A-971B-961DFDC721F0}">
      <formula1>-1</formula1>
      <formula2>1</formula2>
    </dataValidation>
    <dataValidation type="whole" allowBlank="1" showInputMessage="1" showErrorMessage="1" sqref="F10:F19" xr:uid="{2EAF940A-127A-4F23-B6EE-E90EF401106D}">
      <formula1>1</formula1>
      <formula2>4</formula2>
    </dataValidation>
  </dataValidation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CA63-D12C-4677-BD35-8FE8A19014C7}">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42</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19" priority="11" stopIfTrue="1">
      <formula>MOD(ROW(),2)=0</formula>
    </cfRule>
  </conditionalFormatting>
  <conditionalFormatting sqref="F20">
    <cfRule type="expression" dxfId="218" priority="10" stopIfTrue="1">
      <formula>MOD(ROW(),2)=0</formula>
    </cfRule>
  </conditionalFormatting>
  <conditionalFormatting sqref="F23">
    <cfRule type="expression" dxfId="216" priority="8" stopIfTrue="1">
      <formula>MOD(ROW(),2)=0</formula>
    </cfRule>
  </conditionalFormatting>
  <conditionalFormatting sqref="I10 I12:I14">
    <cfRule type="expression" dxfId="176" priority="7" stopIfTrue="1">
      <formula>MOD(ROW(),2)=0</formula>
    </cfRule>
  </conditionalFormatting>
  <conditionalFormatting sqref="I15:I16 I18:I19">
    <cfRule type="expression" dxfId="175" priority="6" stopIfTrue="1">
      <formula>MOD(ROW(),2)=0</formula>
    </cfRule>
  </conditionalFormatting>
  <conditionalFormatting sqref="I11">
    <cfRule type="expression" dxfId="174" priority="5" stopIfTrue="1">
      <formula>MOD(ROW(),2)=0</formula>
    </cfRule>
  </conditionalFormatting>
  <conditionalFormatting sqref="E10:E19">
    <cfRule type="expression" dxfId="125" priority="4" stopIfTrue="1">
      <formula>MOD(ROW(),2)=0</formula>
    </cfRule>
  </conditionalFormatting>
  <conditionalFormatting sqref="D10:D19">
    <cfRule type="expression" dxfId="124" priority="3" stopIfTrue="1">
      <formula>MOD(ROW(),2)=0</formula>
    </cfRule>
  </conditionalFormatting>
  <conditionalFormatting sqref="F10:F19">
    <cfRule type="expression" dxfId="123" priority="2" stopIfTrue="1">
      <formula>MOD(ROW(),2)=0</formula>
    </cfRule>
  </conditionalFormatting>
  <conditionalFormatting sqref="I17">
    <cfRule type="expression" dxfId="11" priority="1" stopIfTrue="1">
      <formula>MOD(ROW(),2)=0</formula>
    </cfRule>
  </conditionalFormatting>
  <dataValidations count="2">
    <dataValidation type="whole" allowBlank="1" showInputMessage="1" showErrorMessage="1" sqref="F10:F19" xr:uid="{F03A36A9-E193-48EA-BA90-1A9D889462D8}">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153AE702-7E24-4B7B-8A56-AD11E43384B4}">
      <formula1>-1</formula1>
      <formula2>1</formula2>
    </dataValidation>
  </dataValidation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FCB4-FAEF-473C-B7AD-24240025D393}">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43</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15" priority="11" stopIfTrue="1">
      <formula>MOD(ROW(),2)=0</formula>
    </cfRule>
  </conditionalFormatting>
  <conditionalFormatting sqref="F20">
    <cfRule type="expression" dxfId="214" priority="10" stopIfTrue="1">
      <formula>MOD(ROW(),2)=0</formula>
    </cfRule>
  </conditionalFormatting>
  <conditionalFormatting sqref="F23">
    <cfRule type="expression" dxfId="212" priority="8" stopIfTrue="1">
      <formula>MOD(ROW(),2)=0</formula>
    </cfRule>
  </conditionalFormatting>
  <conditionalFormatting sqref="I10 I12:I14">
    <cfRule type="expression" dxfId="173" priority="7" stopIfTrue="1">
      <formula>MOD(ROW(),2)=0</formula>
    </cfRule>
  </conditionalFormatting>
  <conditionalFormatting sqref="I15:I16 I18:I19">
    <cfRule type="expression" dxfId="172" priority="6" stopIfTrue="1">
      <formula>MOD(ROW(),2)=0</formula>
    </cfRule>
  </conditionalFormatting>
  <conditionalFormatting sqref="I11">
    <cfRule type="expression" dxfId="171" priority="5" stopIfTrue="1">
      <formula>MOD(ROW(),2)=0</formula>
    </cfRule>
  </conditionalFormatting>
  <conditionalFormatting sqref="E10:E19">
    <cfRule type="expression" dxfId="122" priority="4" stopIfTrue="1">
      <formula>MOD(ROW(),2)=0</formula>
    </cfRule>
  </conditionalFormatting>
  <conditionalFormatting sqref="D10:D19">
    <cfRule type="expression" dxfId="121" priority="3" stopIfTrue="1">
      <formula>MOD(ROW(),2)=0</formula>
    </cfRule>
  </conditionalFormatting>
  <conditionalFormatting sqref="F10:F19">
    <cfRule type="expression" dxfId="120" priority="2" stopIfTrue="1">
      <formula>MOD(ROW(),2)=0</formula>
    </cfRule>
  </conditionalFormatting>
  <conditionalFormatting sqref="I17">
    <cfRule type="expression" dxfId="10"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EC487E80-F31D-4ACA-8DD1-F13986A7A6EE}">
      <formula1>-1</formula1>
      <formula2>1</formula2>
    </dataValidation>
    <dataValidation type="whole" allowBlank="1" showInputMessage="1" showErrorMessage="1" sqref="F10:F19" xr:uid="{E8E488DC-352E-4ACF-9E78-812338D6092D}">
      <formula1>1</formula1>
      <formula2>4</formula2>
    </dataValidation>
  </dataValidation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97E8-6015-43CE-AB1A-A3DCE42C3039}">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44</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64</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v>0</v>
      </c>
      <c r="E12" s="19"/>
      <c r="F12" s="20"/>
      <c r="H12" s="7"/>
      <c r="I12" s="11" t="s">
        <v>64</v>
      </c>
      <c r="J12" s="9"/>
    </row>
    <row r="13" spans="2:10" s="10" customFormat="1" ht="16.5" thickBot="1" x14ac:dyDescent="0.3">
      <c r="B13" s="7"/>
      <c r="C13" s="16" t="s">
        <v>5</v>
      </c>
      <c r="D13" s="8">
        <v>0</v>
      </c>
      <c r="E13" s="19"/>
      <c r="F13" s="20">
        <v>3</v>
      </c>
      <c r="H13" s="7"/>
      <c r="I13" s="11" t="s">
        <v>64</v>
      </c>
      <c r="J13" s="9"/>
    </row>
    <row r="14" spans="2:10" s="10" customFormat="1" ht="16.5" thickBot="1" x14ac:dyDescent="0.3">
      <c r="B14" s="7"/>
      <c r="C14" s="16" t="s">
        <v>6</v>
      </c>
      <c r="D14" s="8">
        <v>-1</v>
      </c>
      <c r="E14" s="19"/>
      <c r="F14" s="20"/>
      <c r="H14" s="7"/>
      <c r="I14" s="11" t="s">
        <v>64</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cfRule type="expression" dxfId="211" priority="11" stopIfTrue="1">
      <formula>MOD(ROW(),2)=0</formula>
    </cfRule>
  </conditionalFormatting>
  <conditionalFormatting sqref="F20">
    <cfRule type="expression" dxfId="210" priority="10" stopIfTrue="1">
      <formula>MOD(ROW(),2)=0</formula>
    </cfRule>
  </conditionalFormatting>
  <conditionalFormatting sqref="F23">
    <cfRule type="expression" dxfId="208" priority="8" stopIfTrue="1">
      <formula>MOD(ROW(),2)=0</formula>
    </cfRule>
  </conditionalFormatting>
  <conditionalFormatting sqref="I10 I12:I14">
    <cfRule type="expression" dxfId="170" priority="7" stopIfTrue="1">
      <formula>MOD(ROW(),2)=0</formula>
    </cfRule>
  </conditionalFormatting>
  <conditionalFormatting sqref="I15:I16 I18:I19">
    <cfRule type="expression" dxfId="169" priority="6" stopIfTrue="1">
      <formula>MOD(ROW(),2)=0</formula>
    </cfRule>
  </conditionalFormatting>
  <conditionalFormatting sqref="I11">
    <cfRule type="expression" dxfId="168" priority="5" stopIfTrue="1">
      <formula>MOD(ROW(),2)=0</formula>
    </cfRule>
  </conditionalFormatting>
  <conditionalFormatting sqref="E10:E19">
    <cfRule type="expression" dxfId="119" priority="4" stopIfTrue="1">
      <formula>MOD(ROW(),2)=0</formula>
    </cfRule>
  </conditionalFormatting>
  <conditionalFormatting sqref="D10:D19">
    <cfRule type="expression" dxfId="118" priority="3" stopIfTrue="1">
      <formula>MOD(ROW(),2)=0</formula>
    </cfRule>
  </conditionalFormatting>
  <conditionalFormatting sqref="F10:F19">
    <cfRule type="expression" dxfId="117" priority="2" stopIfTrue="1">
      <formula>MOD(ROW(),2)=0</formula>
    </cfRule>
  </conditionalFormatting>
  <conditionalFormatting sqref="I17">
    <cfRule type="expression" dxfId="9" priority="1" stopIfTrue="1">
      <formula>MOD(ROW(),2)=0</formula>
    </cfRule>
  </conditionalFormatting>
  <dataValidations count="2">
    <dataValidation type="whole" allowBlank="1" showInputMessage="1" showErrorMessage="1" sqref="F10:F19" xr:uid="{78116956-C040-440E-9CC6-30688F63D356}">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9AD08095-7953-446B-B812-DB74769FB834}">
      <formula1>-1</formula1>
      <formula2>1</formula2>
    </dataValidation>
  </dataValidation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29"/>
  <sheetViews>
    <sheetView zoomScale="115" zoomScaleNormal="115" workbookViewId="0">
      <selection activeCell="J17" sqref="J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45" x14ac:dyDescent="0.25">
      <c r="C3" s="49" t="s">
        <v>67</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56</v>
      </c>
      <c r="J10" s="9"/>
    </row>
    <row r="11" spans="2:10" s="10" customFormat="1" ht="16.5" thickBot="1" x14ac:dyDescent="0.3">
      <c r="B11" s="7"/>
      <c r="C11" s="16" t="s">
        <v>3</v>
      </c>
      <c r="D11" s="8">
        <v>1</v>
      </c>
      <c r="E11" s="19"/>
      <c r="F11" s="20">
        <v>1</v>
      </c>
      <c r="H11" s="7"/>
      <c r="I11" s="11" t="s">
        <v>56</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1</v>
      </c>
      <c r="E13" s="19"/>
      <c r="F13" s="20">
        <v>1</v>
      </c>
      <c r="H13" s="7"/>
      <c r="I13" s="11" t="s">
        <v>56</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1</v>
      </c>
      <c r="E15" s="19"/>
      <c r="F15" s="20">
        <v>1</v>
      </c>
      <c r="H15" s="7"/>
      <c r="I15" s="11" t="s">
        <v>56</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2</v>
      </c>
      <c r="H17" s="7"/>
      <c r="I17" s="11" t="s">
        <v>56</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1.625</v>
      </c>
      <c r="H20" s="12"/>
      <c r="I20" s="13"/>
      <c r="J20" s="14"/>
    </row>
    <row r="23" spans="2:10" ht="18.75" x14ac:dyDescent="0.3">
      <c r="C23" s="44" t="s">
        <v>13</v>
      </c>
    </row>
    <row r="29" spans="2:10" ht="15.75" x14ac:dyDescent="0.25">
      <c r="C29" s="45"/>
    </row>
  </sheetData>
  <conditionalFormatting sqref="B20:E20 H10:J20 B10:C19">
    <cfRule type="expression" dxfId="207" priority="6" stopIfTrue="1">
      <formula>MOD(ROW(),2)=0</formula>
    </cfRule>
  </conditionalFormatting>
  <conditionalFormatting sqref="F20">
    <cfRule type="expression" dxfId="206" priority="5" stopIfTrue="1">
      <formula>MOD(ROW(),2)=0</formula>
    </cfRule>
  </conditionalFormatting>
  <conditionalFormatting sqref="D10:E19">
    <cfRule type="expression" dxfId="116" priority="2" stopIfTrue="1">
      <formula>MOD(ROW(),2)=0</formula>
    </cfRule>
  </conditionalFormatting>
  <conditionalFormatting sqref="F10:F19">
    <cfRule type="expression" dxfId="115"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0000000-0002-0000-0500-000000000000}">
      <formula1>-1</formula1>
      <formula2>1</formula2>
    </dataValidation>
    <dataValidation type="whole" allowBlank="1" showInputMessage="1" showErrorMessage="1" sqref="F10:F19" xr:uid="{FA96F425-A75E-4C78-8F10-79AAC63434D9}">
      <formula1>1</formula1>
      <formula2>4</formula2>
    </dataValidation>
  </dataValidation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J23"/>
  <sheetViews>
    <sheetView topLeftCell="A8" zoomScale="115" zoomScaleNormal="115" workbookViewId="0">
      <selection activeCell="I17" sqref="I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68</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56</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1</v>
      </c>
      <c r="E13" s="19"/>
      <c r="F13" s="20">
        <v>1</v>
      </c>
      <c r="H13" s="7"/>
      <c r="I13" s="11" t="s">
        <v>56</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1</v>
      </c>
      <c r="E15" s="19"/>
      <c r="F15" s="20">
        <v>1</v>
      </c>
      <c r="H15" s="7"/>
      <c r="I15" s="11" t="s">
        <v>56</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2</v>
      </c>
      <c r="H17" s="7"/>
      <c r="I17" s="48"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1.625</v>
      </c>
      <c r="H20" s="12"/>
      <c r="I20" s="13"/>
      <c r="J20" s="14"/>
    </row>
    <row r="23" spans="2:10" ht="18.75" x14ac:dyDescent="0.3">
      <c r="C23" s="44" t="s">
        <v>13</v>
      </c>
    </row>
  </sheetData>
  <conditionalFormatting sqref="H20:J20 B20:E20 B10:C19 J10:J19">
    <cfRule type="expression" dxfId="204" priority="8" stopIfTrue="1">
      <formula>MOD(ROW(),2)=0</formula>
    </cfRule>
  </conditionalFormatting>
  <conditionalFormatting sqref="H10:I19 E10:E19">
    <cfRule type="expression" dxfId="108" priority="4" stopIfTrue="1">
      <formula>MOD(ROW(),2)=0</formula>
    </cfRule>
  </conditionalFormatting>
  <conditionalFormatting sqref="F10:F19">
    <cfRule type="expression" dxfId="107" priority="3" stopIfTrue="1">
      <formula>MOD(ROW(),2)=0</formula>
    </cfRule>
  </conditionalFormatting>
  <conditionalFormatting sqref="D10:D19">
    <cfRule type="expression" dxfId="106" priority="2" stopIfTrue="1">
      <formula>MOD(ROW(),2)=0</formula>
    </cfRule>
  </conditionalFormatting>
  <conditionalFormatting sqref="F20">
    <cfRule type="expression" dxfId="38"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0000000-0002-0000-0600-000000000000}">
      <formula1>-1</formula1>
      <formula2>1</formula2>
    </dataValidation>
    <dataValidation type="whole" allowBlank="1" showInputMessage="1" showErrorMessage="1" sqref="F10:F19" xr:uid="{27E68A9A-F04C-42E7-A9B2-89FBF2A70B56}">
      <formula1>1</formula1>
      <formula2>4</formula2>
    </dataValidation>
  </dataValidation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FE53-84B4-48A9-B7A3-3A90FFABF498}">
  <dimension ref="B2:J23"/>
  <sheetViews>
    <sheetView topLeftCell="A7" zoomScale="115" zoomScaleNormal="115" workbookViewId="0">
      <selection activeCell="C3" sqref="C3"/>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x14ac:dyDescent="0.25">
      <c r="C3" t="s">
        <v>26</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56</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1</v>
      </c>
      <c r="E13" s="19"/>
      <c r="F13" s="20">
        <v>1</v>
      </c>
      <c r="H13" s="7"/>
      <c r="I13" s="11" t="s">
        <v>56</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1</v>
      </c>
      <c r="E15" s="19"/>
      <c r="F15" s="20">
        <v>1</v>
      </c>
      <c r="H15" s="7"/>
      <c r="I15" s="11" t="s">
        <v>56</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2</v>
      </c>
      <c r="H17" s="7"/>
      <c r="I17" s="48"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1.625</v>
      </c>
      <c r="H20" s="12"/>
      <c r="I20" s="13"/>
      <c r="J20" s="14"/>
    </row>
    <row r="23" spans="2:10" ht="18.75" x14ac:dyDescent="0.3">
      <c r="C23" s="44" t="s">
        <v>13</v>
      </c>
    </row>
  </sheetData>
  <conditionalFormatting sqref="H20:J20 B20:E20 B10:C19 J10:J19">
    <cfRule type="expression" dxfId="105" priority="6" stopIfTrue="1">
      <formula>MOD(ROW(),2)=0</formula>
    </cfRule>
  </conditionalFormatting>
  <conditionalFormatting sqref="H10:I19 E10:E19">
    <cfRule type="expression" dxfId="103" priority="4" stopIfTrue="1">
      <formula>MOD(ROW(),2)=0</formula>
    </cfRule>
  </conditionalFormatting>
  <conditionalFormatting sqref="F10:F19">
    <cfRule type="expression" dxfId="102" priority="3" stopIfTrue="1">
      <formula>MOD(ROW(),2)=0</formula>
    </cfRule>
  </conditionalFormatting>
  <conditionalFormatting sqref="D10:D19">
    <cfRule type="expression" dxfId="101" priority="2" stopIfTrue="1">
      <formula>MOD(ROW(),2)=0</formula>
    </cfRule>
  </conditionalFormatting>
  <conditionalFormatting sqref="F20">
    <cfRule type="expression" dxfId="37" priority="1" stopIfTrue="1">
      <formula>MOD(ROW(),2)=0</formula>
    </cfRule>
  </conditionalFormatting>
  <dataValidations count="2">
    <dataValidation type="whole" allowBlank="1" showInputMessage="1" showErrorMessage="1" sqref="F10:F19" xr:uid="{C5108102-51A0-4531-9704-6FCEE47AD739}">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FC741982-99AB-4DBA-A5CB-F85E89E6A445}">
      <formula1>-1</formula1>
      <formula2>1</formula2>
    </dataValidation>
  </dataValidation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BC02-F08C-4766-9081-77E96951A1FC}">
  <dimension ref="B2:J23"/>
  <sheetViews>
    <sheetView topLeftCell="A6"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27</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100" priority="10" stopIfTrue="1">
      <formula>MOD(ROW(),2)=0</formula>
    </cfRule>
  </conditionalFormatting>
  <conditionalFormatting sqref="H10:I16 H18:I19 H17">
    <cfRule type="expression" dxfId="98" priority="8" stopIfTrue="1">
      <formula>MOD(ROW(),2)=0</formula>
    </cfRule>
  </conditionalFormatting>
  <conditionalFormatting sqref="E10:E19">
    <cfRule type="expression" dxfId="59" priority="5" stopIfTrue="1">
      <formula>MOD(ROW(),2)=0</formula>
    </cfRule>
  </conditionalFormatting>
  <conditionalFormatting sqref="F10:F19">
    <cfRule type="expression" dxfId="58" priority="4" stopIfTrue="1">
      <formula>MOD(ROW(),2)=0</formula>
    </cfRule>
  </conditionalFormatting>
  <conditionalFormatting sqref="D10:D19">
    <cfRule type="expression" dxfId="57" priority="3" stopIfTrue="1">
      <formula>MOD(ROW(),2)=0</formula>
    </cfRule>
  </conditionalFormatting>
  <conditionalFormatting sqref="F20">
    <cfRule type="expression" dxfId="36" priority="2" stopIfTrue="1">
      <formula>MOD(ROW(),2)=0</formula>
    </cfRule>
  </conditionalFormatting>
  <conditionalFormatting sqref="I17">
    <cfRule type="expression" dxfId="7"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96DBA161-5B5A-4909-80E8-8A2481D5C8AB}">
      <formula1>-1</formula1>
      <formula2>1</formula2>
    </dataValidation>
    <dataValidation type="whole" allowBlank="1" showInputMessage="1" showErrorMessage="1" sqref="F10:F19" xr:uid="{8B56E899-279D-4C12-A8A6-CF2EA25B8021}">
      <formula1>1</formula1>
      <formula2>4</formula2>
    </dataValidation>
  </dataValidation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9F79-FDBE-44C6-A0A4-41F4165A4261}">
  <dimension ref="B2:J23"/>
  <sheetViews>
    <sheetView topLeftCell="A8"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28</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95" priority="11" stopIfTrue="1">
      <formula>MOD(ROW(),2)=0</formula>
    </cfRule>
  </conditionalFormatting>
  <conditionalFormatting sqref="H10:H19">
    <cfRule type="expression" dxfId="93" priority="9" stopIfTrue="1">
      <formula>MOD(ROW(),2)=0</formula>
    </cfRule>
  </conditionalFormatting>
  <conditionalFormatting sqref="I10:I16 I18:I19">
    <cfRule type="expression" dxfId="65" priority="6" stopIfTrue="1">
      <formula>MOD(ROW(),2)=0</formula>
    </cfRule>
  </conditionalFormatting>
  <conditionalFormatting sqref="E10:E19">
    <cfRule type="expression" dxfId="56" priority="5" stopIfTrue="1">
      <formula>MOD(ROW(),2)=0</formula>
    </cfRule>
  </conditionalFormatting>
  <conditionalFormatting sqref="F10:F19">
    <cfRule type="expression" dxfId="55" priority="4" stopIfTrue="1">
      <formula>MOD(ROW(),2)=0</formula>
    </cfRule>
  </conditionalFormatting>
  <conditionalFormatting sqref="D10:D19">
    <cfRule type="expression" dxfId="54" priority="3" stopIfTrue="1">
      <formula>MOD(ROW(),2)=0</formula>
    </cfRule>
  </conditionalFormatting>
  <conditionalFormatting sqref="F20">
    <cfRule type="expression" dxfId="35" priority="2" stopIfTrue="1">
      <formula>MOD(ROW(),2)=0</formula>
    </cfRule>
  </conditionalFormatting>
  <conditionalFormatting sqref="I17">
    <cfRule type="expression" dxfId="6" priority="1" stopIfTrue="1">
      <formula>MOD(ROW(),2)=0</formula>
    </cfRule>
  </conditionalFormatting>
  <dataValidations count="2">
    <dataValidation type="whole" allowBlank="1" showInputMessage="1" showErrorMessage="1" sqref="F10:F19" xr:uid="{F527E018-EF0F-4538-9A1E-82EB22D52761}">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8362E5CC-90EB-4403-B2FD-7C5384EFD4BF}">
      <formula1>-1</formula1>
      <formula2>1</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1:H25"/>
  <sheetViews>
    <sheetView topLeftCell="A4" workbookViewId="0">
      <selection activeCell="D14" sqref="D14"/>
    </sheetView>
  </sheetViews>
  <sheetFormatPr defaultRowHeight="15" x14ac:dyDescent="0.25"/>
  <cols>
    <col min="1" max="1" width="2.85546875" customWidth="1"/>
    <col min="2" max="2" width="5.140625" customWidth="1"/>
    <col min="3" max="3" width="66.28515625" customWidth="1"/>
    <col min="4" max="4" width="14.140625" customWidth="1"/>
    <col min="5" max="5" width="15.42578125" customWidth="1"/>
    <col min="6" max="6" width="15.7109375" customWidth="1"/>
  </cols>
  <sheetData>
    <row r="11" spans="2:8" s="21" customFormat="1" ht="16.5" thickBot="1" x14ac:dyDescent="0.3">
      <c r="B11" s="22"/>
      <c r="C11" s="22" t="s">
        <v>14</v>
      </c>
      <c r="D11" s="23"/>
      <c r="E11" s="23"/>
      <c r="F11" s="23"/>
      <c r="G11" s="24"/>
      <c r="H11" s="25"/>
    </row>
    <row r="12" spans="2:8" s="21" customFormat="1" ht="15.75" x14ac:dyDescent="0.25">
      <c r="B12" s="26"/>
      <c r="C12" s="27"/>
      <c r="D12" s="27"/>
      <c r="E12" s="27"/>
      <c r="F12" s="27"/>
      <c r="G12" s="27"/>
      <c r="H12" s="28"/>
    </row>
    <row r="13" spans="2:8" s="21" customFormat="1" ht="15.75" x14ac:dyDescent="0.25">
      <c r="B13" s="29"/>
      <c r="C13" s="30"/>
      <c r="D13" s="30" t="s">
        <v>15</v>
      </c>
      <c r="E13" s="30" t="s">
        <v>16</v>
      </c>
      <c r="F13" s="30" t="s">
        <v>17</v>
      </c>
      <c r="G13" s="30" t="s">
        <v>18</v>
      </c>
      <c r="H13" s="31"/>
    </row>
    <row r="14" spans="2:8" s="21" customFormat="1" ht="15.75" x14ac:dyDescent="0.25">
      <c r="B14" s="32"/>
      <c r="C14" s="30" t="s">
        <v>21</v>
      </c>
      <c r="D14" s="33">
        <f>SUM(IF('UC1-State1'!D10&lt;&gt;"",'UC1-State1'!F10,0),IF('UC1-State5'!D10&lt;&gt;"",'UC1-State5'!F10,0),IF('UC2-State1'!D10&lt;&gt;"",'UC2-State1'!F10,0),IF('UC2-State2'!D10&lt;&gt;"",'UC2-State2'!F10,0))</f>
        <v>4</v>
      </c>
      <c r="E14" s="33">
        <f>COUNTA('UC1-State1'!C10,'UC1-State5'!C10,'UC2-State1'!C10,'UC2-State2'!C10)</f>
        <v>4</v>
      </c>
      <c r="F14" s="33">
        <f>COUNT('UC1-State1'!D10,'UC1-State5'!D10,'UC2-State1'!D10,'UC2-State2'!D10)</f>
        <v>4</v>
      </c>
      <c r="G14" s="34">
        <f>IF(F14=0,"",((D14-2.5*F14)*(2/3))+F14)/(2*F14)</f>
        <v>0</v>
      </c>
      <c r="H14" s="35"/>
    </row>
    <row r="15" spans="2:8" s="21" customFormat="1" ht="15.75" x14ac:dyDescent="0.25">
      <c r="B15" s="32"/>
      <c r="C15" s="30" t="s">
        <v>3</v>
      </c>
      <c r="D15" s="33">
        <f>SUM(IF('UC1-State1'!D11&lt;&gt;"",'UC1-State1'!F11,0),IF('UC1-State5'!D11&lt;&gt;"",'UC1-State5'!F11,0),IF('UC2-State1'!D11&lt;&gt;"",'UC2-State1'!F11,0),IF('UC2-State2'!D11&lt;&gt;"",'UC2-State2'!F11,0))</f>
        <v>4</v>
      </c>
      <c r="E15" s="33">
        <f>COUNTA('UC1-State1'!C11,'UC1-State5'!C11,'UC2-State1'!C11,'UC2-State2'!C11)</f>
        <v>4</v>
      </c>
      <c r="F15" s="33">
        <f>COUNT('UC1-State1'!D11,'UC1-State5'!D11,'UC2-State1'!D11,'UC2-State2'!D11)</f>
        <v>4</v>
      </c>
      <c r="G15" s="34">
        <f t="shared" ref="G15:G23" si="0">IF(F15=0,"",((D15-2.5*F15)*2/3+F15)/(2*F15))</f>
        <v>0</v>
      </c>
      <c r="H15" s="35"/>
    </row>
    <row r="16" spans="2:8" s="21" customFormat="1" ht="15.75" x14ac:dyDescent="0.25">
      <c r="B16" s="32"/>
      <c r="C16" s="30" t="s">
        <v>4</v>
      </c>
      <c r="D16" s="33">
        <f>SUM(IF('UC1-State1'!D12&lt;&gt;"",'UC1-State1'!F12,0),IF('UC1-State5'!D12&lt;&gt;"",'UC1-State5'!F12,0),IF('UC2-State1'!D12&lt;&gt;"",'UC2-State1'!F12,0),IF('UC2-State2'!D12&lt;&gt;"",'UC2-State2'!F12,0))</f>
        <v>0</v>
      </c>
      <c r="E16" s="33">
        <f>COUNTA('UC1-State1'!C12,'UC1-State5'!C12,'UC2-State1'!C12,'UC2-State2'!C12)</f>
        <v>4</v>
      </c>
      <c r="F16" s="33">
        <f>COUNT('UC1-State1'!D12,'UC1-State5'!D12,'UC2-State1'!D12,'UC2-State2'!D12)</f>
        <v>0</v>
      </c>
      <c r="G16" s="34" t="str">
        <f t="shared" si="0"/>
        <v/>
      </c>
      <c r="H16" s="35"/>
    </row>
    <row r="17" spans="2:8" s="21" customFormat="1" ht="15.75" x14ac:dyDescent="0.25">
      <c r="B17" s="32"/>
      <c r="C17" s="30" t="s">
        <v>5</v>
      </c>
      <c r="D17" s="33">
        <f>SUM(IF('UC1-State1'!D13&lt;&gt;"",'UC1-State1'!F13,0),IF('UC1-State5'!D13&lt;&gt;"",'UC1-State5'!F13,0),IF('UC2-State1'!D13&lt;&gt;"",'UC2-State1'!F13,0),IF('UC2-State2'!D13&lt;&gt;"",'UC2-State2'!F13,0))</f>
        <v>6</v>
      </c>
      <c r="E17" s="33">
        <f>COUNTA('UC1-State1'!C13,'UC1-State5'!C13,'UC2-State1'!C13,'UC2-State2'!C13)</f>
        <v>4</v>
      </c>
      <c r="F17" s="33">
        <f>COUNT('UC1-State1'!D13,'UC1-State5'!D13,'UC2-State1'!D13,'UC2-State2'!D13)</f>
        <v>4</v>
      </c>
      <c r="G17" s="34">
        <f t="shared" si="0"/>
        <v>0.16666666666666669</v>
      </c>
      <c r="H17" s="35"/>
    </row>
    <row r="18" spans="2:8" s="21" customFormat="1" ht="16.5" x14ac:dyDescent="0.3">
      <c r="B18" s="36"/>
      <c r="C18" s="30" t="s">
        <v>6</v>
      </c>
      <c r="D18" s="33">
        <f>SUM(IF('UC1-State1'!D14&lt;&gt;"",'UC1-State1'!F14,0),IF('UC1-State5'!D14&lt;&gt;"",'UC1-State5'!F14,0),IF('UC2-State1'!D14&lt;&gt;"",'UC2-State1'!F14,0),IF('UC2-State2'!D14&lt;&gt;"",'UC2-State2'!F14,0))</f>
        <v>0</v>
      </c>
      <c r="E18" s="33">
        <f>COUNTA('UC1-State1'!C14,'UC1-State5'!C14,'UC2-State1'!C14,'UC2-State2'!C14)</f>
        <v>4</v>
      </c>
      <c r="F18" s="33">
        <f>COUNT('UC1-State1'!D14,'UC1-State5'!D14,'UC2-State1'!D14,'UC2-State2'!D14)</f>
        <v>0</v>
      </c>
      <c r="G18" s="34" t="str">
        <f t="shared" si="0"/>
        <v/>
      </c>
      <c r="H18" s="35"/>
    </row>
    <row r="19" spans="2:8" s="21" customFormat="1" ht="16.5" x14ac:dyDescent="0.3">
      <c r="B19" s="36"/>
      <c r="C19" s="30" t="s">
        <v>7</v>
      </c>
      <c r="D19" s="33">
        <f>SUM(IF('UC1-State1'!D15&lt;&gt;"",'UC1-State1'!F15,0),IF('UC1-State5'!D15&lt;&gt;"",'UC1-State5'!F15,0),IF('UC2-State1'!D15&lt;&gt;"",'UC2-State1'!F15,0),IF('UC2-State2'!D15&lt;&gt;"",'UC2-State2'!F15,0))</f>
        <v>6</v>
      </c>
      <c r="E19" s="33">
        <f>COUNTA('UC1-State1'!C15,'UC1-State5'!C15,'UC2-State1'!C15,'UC2-State2'!C15)</f>
        <v>4</v>
      </c>
      <c r="F19" s="33">
        <f>COUNT('UC1-State1'!D15,'UC1-State5'!D15,'UC2-State1'!D15,'UC2-State2'!D15)</f>
        <v>4</v>
      </c>
      <c r="G19" s="34">
        <f t="shared" si="0"/>
        <v>0.16666666666666669</v>
      </c>
      <c r="H19" s="35"/>
    </row>
    <row r="20" spans="2:8" s="21" customFormat="1" ht="16.5" x14ac:dyDescent="0.3">
      <c r="B20" s="36"/>
      <c r="C20" s="30" t="s">
        <v>8</v>
      </c>
      <c r="D20" s="33">
        <f>SUM(IF('UC1-State1'!D16&lt;&gt;"",'UC1-State1'!F16,0),IF('UC1-State5'!D16&lt;&gt;"",'UC1-State5'!F16,0),IF('UC2-State1'!D16&lt;&gt;"",'UC2-State1'!F16,0),IF('UC2-State2'!D16&lt;&gt;"",'UC2-State2'!F16,0))</f>
        <v>12</v>
      </c>
      <c r="E20" s="33">
        <f>COUNTA('UC1-State1'!C16,'UC1-State5'!C16,'UC2-State1'!C16,'UC2-State2'!C16)</f>
        <v>4</v>
      </c>
      <c r="F20" s="33">
        <f>COUNT('UC1-State1'!D16,'UC1-State5'!D16,'UC2-State1'!D16,'UC2-State2'!D16)</f>
        <v>4</v>
      </c>
      <c r="G20" s="34">
        <f t="shared" si="0"/>
        <v>0.66666666666666663</v>
      </c>
      <c r="H20" s="35"/>
    </row>
    <row r="21" spans="2:8" s="21" customFormat="1" ht="16.5" x14ac:dyDescent="0.3">
      <c r="B21" s="36"/>
      <c r="C21" s="30" t="s">
        <v>9</v>
      </c>
      <c r="D21" s="33">
        <f>SUM(IF('UC1-State1'!D17&lt;&gt;"",'UC1-State1'!F17,0),IF('UC1-State5'!D17&lt;&gt;"",'UC1-State5'!F17,0),IF('UC2-State1'!D17&lt;&gt;"",'UC2-State1'!F17,0),IF('UC2-State2'!D17&lt;&gt;"",'UC2-State2'!F17,0))</f>
        <v>10</v>
      </c>
      <c r="E21" s="33">
        <f>COUNTA('UC1-State1'!C17,'UC1-State5'!C17,'UC2-State1'!C17,'UC2-State2'!C17)</f>
        <v>4</v>
      </c>
      <c r="F21" s="33">
        <f>COUNT('UC1-State1'!D17,'UC1-State5'!D17,'UC2-State1'!D17,'UC2-State2'!D17)</f>
        <v>4</v>
      </c>
      <c r="G21" s="34">
        <f t="shared" si="0"/>
        <v>0.5</v>
      </c>
      <c r="H21" s="35"/>
    </row>
    <row r="22" spans="2:8" s="21" customFormat="1" ht="16.5" x14ac:dyDescent="0.3">
      <c r="B22" s="36"/>
      <c r="C22" s="30" t="s">
        <v>10</v>
      </c>
      <c r="D22" s="33">
        <f>SUM(IF('UC1-State1'!D18&lt;&gt;"",'UC1-State1'!F18,0),IF('UC1-State5'!D18&lt;&gt;"",'UC1-State5'!F18,0),IF('UC2-State1'!D18&lt;&gt;"",'UC2-State1'!F18,0),IF('UC2-State2'!D18&lt;&gt;"",'UC2-State2'!F18,0))</f>
        <v>8</v>
      </c>
      <c r="E22" s="33">
        <f>COUNTA('UC1-State1'!C18,'UC1-State5'!C18,'UC2-State1'!C18,'UC2-State2'!C18)</f>
        <v>4</v>
      </c>
      <c r="F22" s="33">
        <f>COUNT('UC1-State1'!D18,'UC1-State5'!D18,'UC2-State1'!D18,'UC2-State2'!D18)</f>
        <v>4</v>
      </c>
      <c r="G22" s="34">
        <f t="shared" si="0"/>
        <v>0.33333333333333337</v>
      </c>
      <c r="H22" s="35"/>
    </row>
    <row r="23" spans="2:8" s="21" customFormat="1" ht="16.5" x14ac:dyDescent="0.3">
      <c r="B23" s="36"/>
      <c r="C23" s="30" t="s">
        <v>19</v>
      </c>
      <c r="D23" s="33">
        <f>SUM(IF('UC1-State1'!D19&lt;&gt;"",'UC1-State1'!F19,0),IF('UC1-State5'!D19&lt;&gt;"",'UC1-State5'!F19,0),IF('UC2-State1'!D19&lt;&gt;"",'UC2-State1'!F19,0),IF('UC2-State2'!D19&lt;&gt;"",'UC2-State2'!F19,0))</f>
        <v>8</v>
      </c>
      <c r="E23" s="33">
        <f>COUNTA('UC1-State1'!C19,'UC1-State5'!C19,'UC2-State1'!C19,'UC2-State2'!C19)</f>
        <v>4</v>
      </c>
      <c r="F23" s="33">
        <f>COUNT('UC1-State1'!D19,'UC1-State5'!D19,'UC2-State1'!D19,'UC2-State2'!D19)</f>
        <v>4</v>
      </c>
      <c r="G23" s="34">
        <f t="shared" si="0"/>
        <v>0.33333333333333337</v>
      </c>
      <c r="H23" s="35"/>
    </row>
    <row r="24" spans="2:8" s="21" customFormat="1" ht="17.25" thickBot="1" x14ac:dyDescent="0.35">
      <c r="B24" s="36"/>
      <c r="C24" s="37" t="s">
        <v>20</v>
      </c>
      <c r="D24" s="38"/>
      <c r="E24" s="38">
        <f>SUM(E14:E23)</f>
        <v>40</v>
      </c>
      <c r="F24" s="38">
        <f>SUM(F14:F23)</f>
        <v>32</v>
      </c>
      <c r="G24" s="39">
        <f>IF(G14="","",AVERAGE(G14:G23))</f>
        <v>0.27083333333333337</v>
      </c>
      <c r="H24" s="35"/>
    </row>
    <row r="25" spans="2:8" s="21" customFormat="1" ht="17.25" thickTop="1" thickBot="1" x14ac:dyDescent="0.3">
      <c r="B25" s="40"/>
      <c r="C25" s="41"/>
      <c r="D25" s="41"/>
      <c r="E25" s="41"/>
      <c r="F25" s="41"/>
      <c r="G25" s="41"/>
      <c r="H25" s="42"/>
    </row>
  </sheetData>
  <conditionalFormatting sqref="C14:G24">
    <cfRule type="expression" dxfId="296" priority="1" stopIfTrue="1">
      <formula>MOD(ROW(),2)=0</formula>
    </cfRule>
  </conditionalFormatting>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D481-9BA0-4844-8974-48AA86B531BE}">
  <dimension ref="B2:J23"/>
  <sheetViews>
    <sheetView topLeftCell="A4"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x14ac:dyDescent="0.25">
      <c r="C3" t="s">
        <v>29</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90" priority="11" stopIfTrue="1">
      <formula>MOD(ROW(),2)=0</formula>
    </cfRule>
  </conditionalFormatting>
  <conditionalFormatting sqref="H10:H19">
    <cfRule type="expression" dxfId="88" priority="9" stopIfTrue="1">
      <formula>MOD(ROW(),2)=0</formula>
    </cfRule>
  </conditionalFormatting>
  <conditionalFormatting sqref="I10:I16 I18:I19">
    <cfRule type="expression" dxfId="64" priority="6" stopIfTrue="1">
      <formula>MOD(ROW(),2)=0</formula>
    </cfRule>
  </conditionalFormatting>
  <conditionalFormatting sqref="E10:E19">
    <cfRule type="expression" dxfId="53" priority="5" stopIfTrue="1">
      <formula>MOD(ROW(),2)=0</formula>
    </cfRule>
  </conditionalFormatting>
  <conditionalFormatting sqref="F10:F19">
    <cfRule type="expression" dxfId="52" priority="4" stopIfTrue="1">
      <formula>MOD(ROW(),2)=0</formula>
    </cfRule>
  </conditionalFormatting>
  <conditionalFormatting sqref="D10:D19">
    <cfRule type="expression" dxfId="51" priority="3" stopIfTrue="1">
      <formula>MOD(ROW(),2)=0</formula>
    </cfRule>
  </conditionalFormatting>
  <conditionalFormatting sqref="F20">
    <cfRule type="expression" dxfId="34" priority="2" stopIfTrue="1">
      <formula>MOD(ROW(),2)=0</formula>
    </cfRule>
  </conditionalFormatting>
  <conditionalFormatting sqref="I17">
    <cfRule type="expression" dxfId="5"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BEE27A75-6870-43B8-9AAC-B626B0581BB5}">
      <formula1>-1</formula1>
      <formula2>1</formula2>
    </dataValidation>
    <dataValidation type="whole" allowBlank="1" showInputMessage="1" showErrorMessage="1" sqref="F10:F19" xr:uid="{D890F6EF-665D-4E27-9C89-985D516142BE}">
      <formula1>1</formula1>
      <formula2>4</formula2>
    </dataValidation>
  </dataValidation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22F63-2D56-430A-A6A1-C447BAC865C7}">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30</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85" priority="11" stopIfTrue="1">
      <formula>MOD(ROW(),2)=0</formula>
    </cfRule>
  </conditionalFormatting>
  <conditionalFormatting sqref="H10:H19">
    <cfRule type="expression" dxfId="83" priority="9" stopIfTrue="1">
      <formula>MOD(ROW(),2)=0</formula>
    </cfRule>
  </conditionalFormatting>
  <conditionalFormatting sqref="I10:I16 I18:I19">
    <cfRule type="expression" dxfId="63" priority="6" stopIfTrue="1">
      <formula>MOD(ROW(),2)=0</formula>
    </cfRule>
  </conditionalFormatting>
  <conditionalFormatting sqref="E10:E19">
    <cfRule type="expression" dxfId="50" priority="5" stopIfTrue="1">
      <formula>MOD(ROW(),2)=0</formula>
    </cfRule>
  </conditionalFormatting>
  <conditionalFormatting sqref="F10:F19">
    <cfRule type="expression" dxfId="49" priority="4" stopIfTrue="1">
      <formula>MOD(ROW(),2)=0</formula>
    </cfRule>
  </conditionalFormatting>
  <conditionalFormatting sqref="D10:D19">
    <cfRule type="expression" dxfId="48" priority="3" stopIfTrue="1">
      <formula>MOD(ROW(),2)=0</formula>
    </cfRule>
  </conditionalFormatting>
  <conditionalFormatting sqref="F20">
    <cfRule type="expression" dxfId="33" priority="2" stopIfTrue="1">
      <formula>MOD(ROW(),2)=0</formula>
    </cfRule>
  </conditionalFormatting>
  <conditionalFormatting sqref="I17">
    <cfRule type="expression" dxfId="4" priority="1" stopIfTrue="1">
      <formula>MOD(ROW(),2)=0</formula>
    </cfRule>
  </conditionalFormatting>
  <dataValidations count="2">
    <dataValidation type="whole" allowBlank="1" showInputMessage="1" showErrorMessage="1" sqref="F10:F19" xr:uid="{BC65DC79-7883-4D3B-BC0E-77898608B60F}">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90D6D55-1D99-4F1E-A345-26D3B76B7041}">
      <formula1>-1</formula1>
      <formula2>1</formula2>
    </dataValidation>
  </dataValidation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6073A-74BA-4800-BAA2-A4D4C698B482}">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32</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80" priority="11" stopIfTrue="1">
      <formula>MOD(ROW(),2)=0</formula>
    </cfRule>
  </conditionalFormatting>
  <conditionalFormatting sqref="H10:H19">
    <cfRule type="expression" dxfId="78" priority="9" stopIfTrue="1">
      <formula>MOD(ROW(),2)=0</formula>
    </cfRule>
  </conditionalFormatting>
  <conditionalFormatting sqref="I10:I16 I18:I19">
    <cfRule type="expression" dxfId="62" priority="6" stopIfTrue="1">
      <formula>MOD(ROW(),2)=0</formula>
    </cfRule>
  </conditionalFormatting>
  <conditionalFormatting sqref="E10:E19">
    <cfRule type="expression" dxfId="47" priority="5" stopIfTrue="1">
      <formula>MOD(ROW(),2)=0</formula>
    </cfRule>
  </conditionalFormatting>
  <conditionalFormatting sqref="F10:F19">
    <cfRule type="expression" dxfId="46" priority="4" stopIfTrue="1">
      <formula>MOD(ROW(),2)=0</formula>
    </cfRule>
  </conditionalFormatting>
  <conditionalFormatting sqref="D10:D19">
    <cfRule type="expression" dxfId="45" priority="3" stopIfTrue="1">
      <formula>MOD(ROW(),2)=0</formula>
    </cfRule>
  </conditionalFormatting>
  <conditionalFormatting sqref="F20">
    <cfRule type="expression" dxfId="32" priority="2" stopIfTrue="1">
      <formula>MOD(ROW(),2)=0</formula>
    </cfRule>
  </conditionalFormatting>
  <conditionalFormatting sqref="I17">
    <cfRule type="expression" dxfId="3"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BFD7225-AC94-4779-9B3A-0E43EC2F1D91}">
      <formula1>-1</formula1>
      <formula2>1</formula2>
    </dataValidation>
    <dataValidation type="whole" allowBlank="1" showInputMessage="1" showErrorMessage="1" sqref="F10:F19" xr:uid="{E543EB2C-2071-418C-8371-B807F08DA4AD}">
      <formula1>1</formula1>
      <formula2>4</formula2>
    </dataValidation>
  </dataValidation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E4768-707B-4044-B41F-819D35B4F711}">
  <dimension ref="B2:J23"/>
  <sheetViews>
    <sheetView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x14ac:dyDescent="0.25">
      <c r="C3" t="s">
        <v>31</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75" priority="11" stopIfTrue="1">
      <formula>MOD(ROW(),2)=0</formula>
    </cfRule>
  </conditionalFormatting>
  <conditionalFormatting sqref="H10:H19">
    <cfRule type="expression" dxfId="73" priority="9" stopIfTrue="1">
      <formula>MOD(ROW(),2)=0</formula>
    </cfRule>
  </conditionalFormatting>
  <conditionalFormatting sqref="I10:I16 I18:I19">
    <cfRule type="expression" dxfId="61" priority="6" stopIfTrue="1">
      <formula>MOD(ROW(),2)=0</formula>
    </cfRule>
  </conditionalFormatting>
  <conditionalFormatting sqref="E10:E19">
    <cfRule type="expression" dxfId="44" priority="5" stopIfTrue="1">
      <formula>MOD(ROW(),2)=0</formula>
    </cfRule>
  </conditionalFormatting>
  <conditionalFormatting sqref="F10:F19">
    <cfRule type="expression" dxfId="43" priority="4" stopIfTrue="1">
      <formula>MOD(ROW(),2)=0</formula>
    </cfRule>
  </conditionalFormatting>
  <conditionalFormatting sqref="D10:D19">
    <cfRule type="expression" dxfId="42" priority="3" stopIfTrue="1">
      <formula>MOD(ROW(),2)=0</formula>
    </cfRule>
  </conditionalFormatting>
  <conditionalFormatting sqref="F20">
    <cfRule type="expression" dxfId="31" priority="2" stopIfTrue="1">
      <formula>MOD(ROW(),2)=0</formula>
    </cfRule>
  </conditionalFormatting>
  <conditionalFormatting sqref="I17">
    <cfRule type="expression" dxfId="2" priority="1" stopIfTrue="1">
      <formula>MOD(ROW(),2)=0</formula>
    </cfRule>
  </conditionalFormatting>
  <dataValidations count="2">
    <dataValidation type="whole" allowBlank="1" showInputMessage="1" showErrorMessage="1" sqref="F10:F19" xr:uid="{82A5E1B1-B46D-4612-AEE5-E31D312546D7}">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31F92BDB-B8DD-45DF-B4F0-DEAC70F17A2C}">
      <formula1>-1</formula1>
      <formula2>1</formula2>
    </dataValidation>
  </dataValidation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372F7-43E4-492D-B668-268027550D58}">
  <dimension ref="B2:J23"/>
  <sheetViews>
    <sheetView topLeftCell="A6"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ht="30" x14ac:dyDescent="0.25">
      <c r="C3" s="49" t="s">
        <v>69</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8.75" x14ac:dyDescent="0.3">
      <c r="C23" s="44" t="s">
        <v>13</v>
      </c>
    </row>
  </sheetData>
  <conditionalFormatting sqref="H20:J20 B20:E20 B10:C19 J10:J19">
    <cfRule type="expression" dxfId="70" priority="11" stopIfTrue="1">
      <formula>MOD(ROW(),2)=0</formula>
    </cfRule>
  </conditionalFormatting>
  <conditionalFormatting sqref="H10:H19">
    <cfRule type="expression" dxfId="68" priority="9" stopIfTrue="1">
      <formula>MOD(ROW(),2)=0</formula>
    </cfRule>
  </conditionalFormatting>
  <conditionalFormatting sqref="I10:I16 I18:I19">
    <cfRule type="expression" dxfId="60" priority="6" stopIfTrue="1">
      <formula>MOD(ROW(),2)=0</formula>
    </cfRule>
  </conditionalFormatting>
  <conditionalFormatting sqref="E10:E19">
    <cfRule type="expression" dxfId="41" priority="5" stopIfTrue="1">
      <formula>MOD(ROW(),2)=0</formula>
    </cfRule>
  </conditionalFormatting>
  <conditionalFormatting sqref="F10:F19">
    <cfRule type="expression" dxfId="40" priority="4" stopIfTrue="1">
      <formula>MOD(ROW(),2)=0</formula>
    </cfRule>
  </conditionalFormatting>
  <conditionalFormatting sqref="D10:D19">
    <cfRule type="expression" dxfId="39" priority="3" stopIfTrue="1">
      <formula>MOD(ROW(),2)=0</formula>
    </cfRule>
  </conditionalFormatting>
  <conditionalFormatting sqref="F20">
    <cfRule type="expression" dxfId="30" priority="2" stopIfTrue="1">
      <formula>MOD(ROW(),2)=0</formula>
    </cfRule>
  </conditionalFormatting>
  <conditionalFormatting sqref="I17">
    <cfRule type="expression" dxfId="1"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517AB5D4-705F-4BF6-A6CB-86CBD2E9C5B2}">
      <formula1>-1</formula1>
      <formula2>1</formula2>
    </dataValidation>
    <dataValidation type="whole" allowBlank="1" showInputMessage="1" showErrorMessage="1" sqref="F10:F19" xr:uid="{419932B1-1F6E-4EF4-9603-BF4F2CC06C23}">
      <formula1>1</formula1>
      <formula2>4</formula2>
    </dataValidation>
  </dataValidation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3DEA2-786F-4D62-8499-754D58B4D73F}">
  <dimension ref="B2:J23"/>
  <sheetViews>
    <sheetView topLeftCell="C7" zoomScale="115" zoomScaleNormal="115" workbookViewId="0">
      <selection activeCell="I14" sqref="I14"/>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x14ac:dyDescent="0.25">
      <c r="C2" s="15" t="s">
        <v>66</v>
      </c>
    </row>
    <row r="3" spans="2:10" x14ac:dyDescent="0.25">
      <c r="C3" t="s">
        <v>70</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48" t="s">
        <v>58</v>
      </c>
      <c r="J10" s="9"/>
    </row>
    <row r="11" spans="2:10" s="10" customFormat="1" ht="16.5" thickBot="1" x14ac:dyDescent="0.3">
      <c r="B11" s="7"/>
      <c r="C11" s="16" t="s">
        <v>3</v>
      </c>
      <c r="D11" s="8">
        <v>1</v>
      </c>
      <c r="E11" s="19"/>
      <c r="F11" s="20">
        <v>1</v>
      </c>
      <c r="H11" s="7"/>
      <c r="I11" s="48" t="s">
        <v>62</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0</v>
      </c>
      <c r="E13" s="19"/>
      <c r="F13" s="20">
        <v>3</v>
      </c>
      <c r="H13" s="7"/>
      <c r="I13" s="11" t="s">
        <v>62</v>
      </c>
      <c r="J13" s="9"/>
    </row>
    <row r="14" spans="2:10" s="10" customFormat="1" ht="90" thickBot="1" x14ac:dyDescent="0.3">
      <c r="B14" s="7"/>
      <c r="C14" s="16" t="s">
        <v>6</v>
      </c>
      <c r="D14" s="8">
        <v>1</v>
      </c>
      <c r="E14" s="19"/>
      <c r="F14" s="20">
        <v>2</v>
      </c>
      <c r="H14" s="7"/>
      <c r="I14" s="48" t="s">
        <v>50</v>
      </c>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50"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2.3333333333333335</v>
      </c>
      <c r="H20" s="12"/>
      <c r="I20" s="13"/>
      <c r="J20" s="14"/>
    </row>
    <row r="23" spans="2:10" ht="18.75" x14ac:dyDescent="0.3">
      <c r="C23" s="44" t="s">
        <v>13</v>
      </c>
    </row>
  </sheetData>
  <conditionalFormatting sqref="H20:J20 B20:E20 B10:C19 J10:J19">
    <cfRule type="expression" dxfId="29" priority="8" stopIfTrue="1">
      <formula>MOD(ROW(),2)=0</formula>
    </cfRule>
  </conditionalFormatting>
  <conditionalFormatting sqref="H10:H19">
    <cfRule type="expression" dxfId="28" priority="7" stopIfTrue="1">
      <formula>MOD(ROW(),2)=0</formula>
    </cfRule>
  </conditionalFormatting>
  <conditionalFormatting sqref="I10:I16 I18:I19">
    <cfRule type="expression" dxfId="27" priority="6" stopIfTrue="1">
      <formula>MOD(ROW(),2)=0</formula>
    </cfRule>
  </conditionalFormatting>
  <conditionalFormatting sqref="E10:E19">
    <cfRule type="expression" dxfId="26" priority="5" stopIfTrue="1">
      <formula>MOD(ROW(),2)=0</formula>
    </cfRule>
  </conditionalFormatting>
  <conditionalFormatting sqref="F10:F19">
    <cfRule type="expression" dxfId="25" priority="4" stopIfTrue="1">
      <formula>MOD(ROW(),2)=0</formula>
    </cfRule>
  </conditionalFormatting>
  <conditionalFormatting sqref="D10:D19">
    <cfRule type="expression" dxfId="24" priority="3" stopIfTrue="1">
      <formula>MOD(ROW(),2)=0</formula>
    </cfRule>
  </conditionalFormatting>
  <conditionalFormatting sqref="F20">
    <cfRule type="expression" dxfId="23" priority="2" stopIfTrue="1">
      <formula>MOD(ROW(),2)=0</formula>
    </cfRule>
  </conditionalFormatting>
  <conditionalFormatting sqref="I17">
    <cfRule type="expression" dxfId="0" priority="1" stopIfTrue="1">
      <formula>MOD(ROW(),2)=0</formula>
    </cfRule>
  </conditionalFormatting>
  <dataValidations count="2">
    <dataValidation type="whole" allowBlank="1" showInputMessage="1" showErrorMessage="1" sqref="F10:F19" xr:uid="{7897D1BE-BF99-4FBB-874B-EC64370200EA}">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349F1E0A-A9E2-493C-8773-51BF5E1C80AA}">
      <formula1>-1</formula1>
      <formula2>1</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23"/>
  <sheetViews>
    <sheetView topLeftCell="C9" zoomScaleNormal="100" workbookViewId="0">
      <selection activeCell="I16" sqref="I16"/>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24</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26.25" thickBot="1" x14ac:dyDescent="0.3">
      <c r="B10" s="7"/>
      <c r="C10" s="16" t="s">
        <v>2</v>
      </c>
      <c r="D10" s="8">
        <v>1</v>
      </c>
      <c r="E10" s="19"/>
      <c r="F10" s="20">
        <v>1</v>
      </c>
      <c r="H10" s="7"/>
      <c r="I10" s="48" t="s">
        <v>46</v>
      </c>
      <c r="J10" s="9"/>
    </row>
    <row r="11" spans="2:10" s="10" customFormat="1" ht="16.5" thickBot="1" x14ac:dyDescent="0.3">
      <c r="B11" s="7"/>
      <c r="C11" s="16" t="s">
        <v>3</v>
      </c>
      <c r="D11" s="8">
        <v>1</v>
      </c>
      <c r="E11" s="19"/>
      <c r="F11" s="20">
        <v>1</v>
      </c>
      <c r="H11" s="7"/>
      <c r="I11" s="46" t="s">
        <v>47</v>
      </c>
      <c r="J11" s="9"/>
    </row>
    <row r="12" spans="2:10" s="10" customFormat="1" ht="16.5" thickBot="1" x14ac:dyDescent="0.3">
      <c r="B12" s="7"/>
      <c r="C12" s="16" t="s">
        <v>4</v>
      </c>
      <c r="D12" s="8"/>
      <c r="E12" s="19"/>
      <c r="F12" s="20"/>
      <c r="H12" s="7"/>
      <c r="I12" s="46" t="s">
        <v>57</v>
      </c>
      <c r="J12" s="9"/>
    </row>
    <row r="13" spans="2:10" s="10" customFormat="1" ht="26.25" thickBot="1" x14ac:dyDescent="0.3">
      <c r="B13" s="7"/>
      <c r="C13" s="16" t="s">
        <v>5</v>
      </c>
      <c r="D13" s="8">
        <v>1</v>
      </c>
      <c r="E13" s="19"/>
      <c r="F13" s="20">
        <v>1</v>
      </c>
      <c r="H13" s="7"/>
      <c r="I13" s="46" t="s">
        <v>48</v>
      </c>
      <c r="J13" s="9"/>
    </row>
    <row r="14" spans="2:10" s="10" customFormat="1" ht="16.5" thickBot="1" x14ac:dyDescent="0.3">
      <c r="B14" s="7"/>
      <c r="C14" s="16" t="s">
        <v>6</v>
      </c>
      <c r="D14" s="8"/>
      <c r="E14" s="19"/>
      <c r="F14" s="20"/>
      <c r="H14" s="7"/>
      <c r="I14" s="48" t="s">
        <v>57</v>
      </c>
      <c r="J14" s="9"/>
    </row>
    <row r="15" spans="2:10" s="10" customFormat="1" ht="16.5" thickBot="1" x14ac:dyDescent="0.3">
      <c r="B15" s="7"/>
      <c r="C15" s="16" t="s">
        <v>7</v>
      </c>
      <c r="D15" s="8">
        <v>1</v>
      </c>
      <c r="E15" s="19"/>
      <c r="F15" s="20">
        <v>1</v>
      </c>
      <c r="H15" s="7"/>
      <c r="I15" s="48" t="s">
        <v>51</v>
      </c>
      <c r="J15" s="9"/>
    </row>
    <row r="16" spans="2:10" s="10" customFormat="1" ht="77.25" thickBot="1" x14ac:dyDescent="0.3">
      <c r="B16" s="7"/>
      <c r="C16" s="16" t="s">
        <v>8</v>
      </c>
      <c r="D16" s="8">
        <v>0</v>
      </c>
      <c r="E16" s="19"/>
      <c r="F16" s="20">
        <v>3</v>
      </c>
      <c r="H16" s="7"/>
      <c r="I16" s="48" t="s">
        <v>52</v>
      </c>
      <c r="J16" s="9"/>
    </row>
    <row r="17" spans="2:10" s="10" customFormat="1" ht="26.25" thickBot="1" x14ac:dyDescent="0.3">
      <c r="B17" s="7"/>
      <c r="C17" s="16" t="s">
        <v>9</v>
      </c>
      <c r="D17" s="8">
        <v>-1</v>
      </c>
      <c r="E17" s="19"/>
      <c r="F17" s="20">
        <v>2</v>
      </c>
      <c r="H17" s="7"/>
      <c r="I17" s="48" t="s">
        <v>53</v>
      </c>
      <c r="J17" s="9"/>
    </row>
    <row r="18" spans="2:10" s="10" customFormat="1" ht="39" thickBot="1" x14ac:dyDescent="0.3">
      <c r="B18" s="7"/>
      <c r="C18" s="16" t="s">
        <v>10</v>
      </c>
      <c r="D18" s="8">
        <v>0</v>
      </c>
      <c r="E18" s="19"/>
      <c r="F18" s="20">
        <v>2</v>
      </c>
      <c r="H18" s="7"/>
      <c r="I18" s="48" t="s">
        <v>54</v>
      </c>
      <c r="J18" s="9"/>
    </row>
    <row r="19" spans="2:10" s="10" customFormat="1" ht="16.5" thickBot="1" x14ac:dyDescent="0.3">
      <c r="B19" s="7"/>
      <c r="C19" s="16" t="s">
        <v>11</v>
      </c>
      <c r="D19" s="8">
        <v>-1</v>
      </c>
      <c r="E19" s="19"/>
      <c r="F19" s="20">
        <v>2</v>
      </c>
      <c r="H19" s="7"/>
      <c r="I19" s="46" t="s">
        <v>45</v>
      </c>
      <c r="J19" s="9"/>
    </row>
    <row r="20" spans="2:10" s="2" customFormat="1" ht="16.5" thickBot="1" x14ac:dyDescent="0.3">
      <c r="B20" s="12"/>
      <c r="C20" s="13"/>
      <c r="D20" s="13"/>
      <c r="E20" s="14"/>
      <c r="F20" s="12"/>
      <c r="H20" s="12"/>
      <c r="I20" s="13"/>
      <c r="J20" s="14"/>
    </row>
    <row r="23" spans="2:10" ht="18.75" x14ac:dyDescent="0.3">
      <c r="C23" s="44" t="s">
        <v>13</v>
      </c>
    </row>
  </sheetData>
  <conditionalFormatting sqref="H11:J20 B10:E20 H10 J10">
    <cfRule type="expression" dxfId="295" priority="4" stopIfTrue="1">
      <formula>MOD(ROW(),2)=0</formula>
    </cfRule>
  </conditionalFormatting>
  <conditionalFormatting sqref="F20">
    <cfRule type="expression" dxfId="294" priority="3" stopIfTrue="1">
      <formula>MOD(ROW(),2)=0</formula>
    </cfRule>
  </conditionalFormatting>
  <conditionalFormatting sqref="F10:F19">
    <cfRule type="expression" dxfId="293" priority="2" stopIfTrue="1">
      <formula>MOD(ROW(),2)=0</formula>
    </cfRule>
  </conditionalFormatting>
  <conditionalFormatting sqref="I10">
    <cfRule type="expression" dxfId="292" priority="1" stopIfTrue="1">
      <formula>MOD(ROW(),2)=0</formula>
    </cfRule>
  </conditionalFormatting>
  <dataValidations count="2">
    <dataValidation type="whole" allowBlank="1" showInputMessage="1" showErrorMessage="1" sqref="D10:D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WVL10:WVL19" xr:uid="{00000000-0002-0000-0300-000000000000}">
      <formula1>-1</formula1>
      <formula2>1</formula2>
    </dataValidation>
    <dataValidation type="whole" allowBlank="1" showInputMessage="1" showErrorMessage="1" sqref="F10:F19" xr:uid="{00000000-0002-0000-0300-000001000000}">
      <formula1>1</formula1>
      <formula2>4</formula2>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60264-C55F-4450-9FF9-F01DFD362018}">
  <dimension ref="B2:J23"/>
  <sheetViews>
    <sheetView tabSelected="1" topLeftCell="C8" zoomScale="115" zoomScaleNormal="115" workbookViewId="0">
      <selection activeCell="I17" sqref="I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25</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39" thickBot="1" x14ac:dyDescent="0.3">
      <c r="B10" s="7"/>
      <c r="C10" s="16" t="s">
        <v>2</v>
      </c>
      <c r="D10" s="8">
        <v>1</v>
      </c>
      <c r="E10" s="19"/>
      <c r="F10" s="20">
        <v>1</v>
      </c>
      <c r="H10" s="7"/>
      <c r="I10" s="48" t="s">
        <v>55</v>
      </c>
      <c r="J10" s="9"/>
    </row>
    <row r="11" spans="2:10" s="10" customFormat="1" ht="16.5" thickBot="1" x14ac:dyDescent="0.3">
      <c r="B11" s="7"/>
      <c r="C11" s="16" t="s">
        <v>3</v>
      </c>
      <c r="D11" s="8">
        <v>1</v>
      </c>
      <c r="E11" s="19"/>
      <c r="F11" s="20">
        <v>1</v>
      </c>
      <c r="H11" s="7"/>
      <c r="I11" s="48" t="s">
        <v>56</v>
      </c>
      <c r="J11" s="9"/>
    </row>
    <row r="12" spans="2:10" s="10" customFormat="1" ht="16.5" thickBot="1" x14ac:dyDescent="0.3">
      <c r="B12" s="7"/>
      <c r="C12" s="16" t="s">
        <v>4</v>
      </c>
      <c r="D12" s="8"/>
      <c r="E12" s="19"/>
      <c r="F12" s="20"/>
      <c r="H12" s="7"/>
      <c r="I12" s="11" t="s">
        <v>57</v>
      </c>
      <c r="J12" s="9"/>
    </row>
    <row r="13" spans="2:10" s="10" customFormat="1" ht="16.5" thickBot="1" x14ac:dyDescent="0.3">
      <c r="B13" s="7"/>
      <c r="C13" s="16" t="s">
        <v>5</v>
      </c>
      <c r="D13" s="8">
        <v>1</v>
      </c>
      <c r="E13" s="19"/>
      <c r="F13" s="20">
        <v>1</v>
      </c>
      <c r="H13" s="7"/>
      <c r="I13" s="11" t="s">
        <v>56</v>
      </c>
      <c r="J13" s="9"/>
    </row>
    <row r="14" spans="2:10" s="10" customFormat="1" ht="16.5" thickBot="1" x14ac:dyDescent="0.3">
      <c r="B14" s="7"/>
      <c r="C14" s="16" t="s">
        <v>6</v>
      </c>
      <c r="D14" s="8"/>
      <c r="E14" s="19"/>
      <c r="F14" s="20"/>
      <c r="H14" s="7"/>
      <c r="I14" s="11" t="s">
        <v>57</v>
      </c>
      <c r="J14" s="9"/>
    </row>
    <row r="15" spans="2:10" s="10" customFormat="1" ht="16.5" thickBot="1" x14ac:dyDescent="0.3">
      <c r="B15" s="7"/>
      <c r="C15" s="16" t="s">
        <v>7</v>
      </c>
      <c r="D15" s="8">
        <v>1</v>
      </c>
      <c r="E15" s="19"/>
      <c r="F15" s="20">
        <v>1</v>
      </c>
      <c r="H15" s="7"/>
      <c r="I15" s="11" t="s">
        <v>56</v>
      </c>
      <c r="J15" s="9"/>
    </row>
    <row r="16" spans="2:10" s="10" customFormat="1" ht="16.5" thickBot="1" x14ac:dyDescent="0.3">
      <c r="B16" s="7"/>
      <c r="C16" s="16" t="s">
        <v>8</v>
      </c>
      <c r="D16" s="8">
        <v>0</v>
      </c>
      <c r="E16" s="19"/>
      <c r="F16" s="20">
        <v>3</v>
      </c>
      <c r="H16" s="7"/>
      <c r="I16" s="11" t="s">
        <v>56</v>
      </c>
      <c r="J16" s="9"/>
    </row>
    <row r="17" spans="2:10" s="10" customFormat="1" ht="39" thickBot="1" x14ac:dyDescent="0.3">
      <c r="B17" s="7"/>
      <c r="C17" s="16" t="s">
        <v>9</v>
      </c>
      <c r="D17" s="8">
        <v>-1</v>
      </c>
      <c r="E17" s="19"/>
      <c r="F17" s="20">
        <v>2</v>
      </c>
      <c r="H17" s="7"/>
      <c r="I17" s="48" t="s">
        <v>72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1.625</v>
      </c>
      <c r="H20" s="12"/>
      <c r="I20" s="13"/>
      <c r="J20" s="14"/>
    </row>
    <row r="23" spans="2:10" ht="19.5" thickBot="1" x14ac:dyDescent="0.35">
      <c r="C23" s="44" t="s">
        <v>13</v>
      </c>
      <c r="F23" s="12"/>
    </row>
  </sheetData>
  <conditionalFormatting sqref="H10:J20 B20:E20 B10:C19 E10:E19">
    <cfRule type="expression" dxfId="291" priority="6" stopIfTrue="1">
      <formula>MOD(ROW(),2)=0</formula>
    </cfRule>
  </conditionalFormatting>
  <conditionalFormatting sqref="F20">
    <cfRule type="expression" dxfId="290" priority="5" stopIfTrue="1">
      <formula>MOD(ROW(),2)=0</formula>
    </cfRule>
  </conditionalFormatting>
  <conditionalFormatting sqref="F23">
    <cfRule type="expression" dxfId="288" priority="3" stopIfTrue="1">
      <formula>MOD(ROW(),2)=0</formula>
    </cfRule>
  </conditionalFormatting>
  <conditionalFormatting sqref="F10:F19">
    <cfRule type="expression" dxfId="167" priority="2" stopIfTrue="1">
      <formula>MOD(ROW(),2)=0</formula>
    </cfRule>
  </conditionalFormatting>
  <conditionalFormatting sqref="D10:D19">
    <cfRule type="expression" dxfId="157" priority="1" stopIfTrue="1">
      <formula>MOD(ROW(),2)=0</formula>
    </cfRule>
  </conditionalFormatting>
  <dataValidations count="2">
    <dataValidation type="whole" allowBlank="1" showInputMessage="1" showErrorMessage="1" sqref="F10:F19" xr:uid="{C15FD3C3-E0F6-4F9F-A49B-3EB761FE3FCB}">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2723463C-B0AA-4644-AF66-F0B1A6865B58}">
      <formula1>-1</formula1>
      <formula2>1</formula2>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2F52-52B6-495A-9DB9-42DA4EE5C3B1}">
  <dimension ref="B2:J23"/>
  <sheetViews>
    <sheetView topLeftCell="A9" zoomScale="115" zoomScaleNormal="115" workbookViewId="0">
      <selection activeCell="F20" sqref="F20"/>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56.25" x14ac:dyDescent="0.3">
      <c r="C3" s="47" t="s">
        <v>26</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56</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1</v>
      </c>
      <c r="E13" s="19"/>
      <c r="F13" s="20">
        <v>1</v>
      </c>
      <c r="H13" s="7"/>
      <c r="I13" s="11" t="s">
        <v>56</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1</v>
      </c>
      <c r="E15" s="19"/>
      <c r="F15" s="20">
        <v>1</v>
      </c>
      <c r="H15" s="7"/>
      <c r="I15" s="11" t="s">
        <v>56</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2</v>
      </c>
      <c r="H17" s="7"/>
      <c r="I17" s="11" t="s">
        <v>58</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1.625</v>
      </c>
      <c r="H20" s="12"/>
      <c r="I20" s="13"/>
      <c r="J20" s="14"/>
    </row>
    <row r="23" spans="2:10" ht="19.5" thickBot="1" x14ac:dyDescent="0.35">
      <c r="C23" s="44" t="s">
        <v>13</v>
      </c>
      <c r="F23" s="12"/>
    </row>
  </sheetData>
  <conditionalFormatting sqref="H10:J20 B20:E20 B10:C19 E10:E19">
    <cfRule type="expression" dxfId="287" priority="6" stopIfTrue="1">
      <formula>MOD(ROW(),2)=0</formula>
    </cfRule>
  </conditionalFormatting>
  <conditionalFormatting sqref="F20">
    <cfRule type="expression" dxfId="286" priority="5" stopIfTrue="1">
      <formula>MOD(ROW(),2)=0</formula>
    </cfRule>
  </conditionalFormatting>
  <conditionalFormatting sqref="F23">
    <cfRule type="expression" dxfId="284" priority="3" stopIfTrue="1">
      <formula>MOD(ROW(),2)=0</formula>
    </cfRule>
  </conditionalFormatting>
  <conditionalFormatting sqref="F10:F19">
    <cfRule type="expression" dxfId="166" priority="2" stopIfTrue="1">
      <formula>MOD(ROW(),2)=0</formula>
    </cfRule>
  </conditionalFormatting>
  <conditionalFormatting sqref="D10:D19">
    <cfRule type="expression" dxfId="156" priority="1" stopIfTrue="1">
      <formula>MOD(ROW(),2)=0</formula>
    </cfRule>
  </conditionalFormatting>
  <dataValidations count="2">
    <dataValidation type="whole" allowBlank="1" showInputMessage="1" showErrorMessage="1" sqref="F10:F19" xr:uid="{BBCDA45E-3179-4940-A932-B1F7F5D8354F}">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FD2148BC-8610-4AB2-8575-7212903E075C}">
      <formula1>-1</formula1>
      <formula2>1</formula2>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04E4E-2B57-4A0C-B4F9-D312F134A2D1}">
  <dimension ref="B2:J23"/>
  <sheetViews>
    <sheetView topLeftCell="C11" zoomScale="115" zoomScaleNormal="115" workbookViewId="0">
      <selection activeCell="I17" sqref="I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27</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51.75" thickBot="1" x14ac:dyDescent="0.3">
      <c r="B11" s="7"/>
      <c r="C11" s="16" t="s">
        <v>3</v>
      </c>
      <c r="D11" s="8">
        <v>1</v>
      </c>
      <c r="E11" s="19"/>
      <c r="F11" s="20">
        <v>1</v>
      </c>
      <c r="H11" s="7"/>
      <c r="I11" s="46" t="s">
        <v>59</v>
      </c>
      <c r="J11" s="9"/>
    </row>
    <row r="12" spans="2:10" s="10" customFormat="1" ht="16.5" thickBot="1" x14ac:dyDescent="0.3">
      <c r="B12" s="7"/>
      <c r="C12" s="16" t="s">
        <v>4</v>
      </c>
      <c r="D12" s="8"/>
      <c r="E12" s="19"/>
      <c r="F12" s="20"/>
      <c r="H12" s="7"/>
      <c r="I12" s="11"/>
      <c r="J12" s="9"/>
    </row>
    <row r="13" spans="2:10" s="10" customFormat="1" ht="51.75" thickBot="1" x14ac:dyDescent="0.3">
      <c r="B13" s="7"/>
      <c r="C13" s="16" t="s">
        <v>5</v>
      </c>
      <c r="D13" s="8">
        <v>0</v>
      </c>
      <c r="E13" s="19"/>
      <c r="F13" s="20">
        <v>3</v>
      </c>
      <c r="H13" s="7"/>
      <c r="I13" s="48" t="s">
        <v>60</v>
      </c>
      <c r="J13" s="9"/>
    </row>
    <row r="14" spans="2:10" s="10" customFormat="1" ht="16.5" thickBot="1" x14ac:dyDescent="0.3">
      <c r="B14" s="7"/>
      <c r="C14" s="16" t="s">
        <v>6</v>
      </c>
      <c r="D14" s="8"/>
      <c r="E14" s="19"/>
      <c r="F14" s="20"/>
      <c r="H14" s="7"/>
      <c r="I14" s="11" t="s">
        <v>56</v>
      </c>
      <c r="J14" s="9"/>
    </row>
    <row r="15" spans="2:10" s="10" customFormat="1" ht="39" thickBot="1" x14ac:dyDescent="0.3">
      <c r="B15" s="7"/>
      <c r="C15" s="16" t="s">
        <v>7</v>
      </c>
      <c r="D15" s="8">
        <v>0</v>
      </c>
      <c r="E15" s="19"/>
      <c r="F15" s="20">
        <v>3</v>
      </c>
      <c r="H15" s="7"/>
      <c r="I15" s="48" t="s">
        <v>61</v>
      </c>
      <c r="J15" s="9"/>
    </row>
    <row r="16" spans="2:10" s="10" customFormat="1" ht="16.5" thickBot="1" x14ac:dyDescent="0.3">
      <c r="B16" s="7"/>
      <c r="C16" s="16" t="s">
        <v>8</v>
      </c>
      <c r="D16" s="8">
        <v>0</v>
      </c>
      <c r="E16" s="19"/>
      <c r="F16" s="20">
        <v>3</v>
      </c>
      <c r="H16" s="7"/>
      <c r="I16" s="11" t="s">
        <v>56</v>
      </c>
      <c r="J16" s="9"/>
    </row>
    <row r="17" spans="2:10" s="10" customFormat="1" ht="51.75" thickBot="1" x14ac:dyDescent="0.3">
      <c r="B17" s="7"/>
      <c r="C17" s="16" t="s">
        <v>9</v>
      </c>
      <c r="D17" s="8">
        <v>-1</v>
      </c>
      <c r="E17" s="19"/>
      <c r="F17" s="20">
        <v>4</v>
      </c>
      <c r="H17" s="7"/>
      <c r="I17" s="50" t="s">
        <v>71</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10:J20 B20:E20 B10:C19 E10:E19">
    <cfRule type="expression" dxfId="283" priority="6" stopIfTrue="1">
      <formula>MOD(ROW(),2)=0</formula>
    </cfRule>
  </conditionalFormatting>
  <conditionalFormatting sqref="F20">
    <cfRule type="expression" dxfId="282" priority="5" stopIfTrue="1">
      <formula>MOD(ROW(),2)=0</formula>
    </cfRule>
  </conditionalFormatting>
  <conditionalFormatting sqref="F23">
    <cfRule type="expression" dxfId="280" priority="3" stopIfTrue="1">
      <formula>MOD(ROW(),2)=0</formula>
    </cfRule>
  </conditionalFormatting>
  <conditionalFormatting sqref="F10:F19">
    <cfRule type="expression" dxfId="165" priority="2" stopIfTrue="1">
      <formula>MOD(ROW(),2)=0</formula>
    </cfRule>
  </conditionalFormatting>
  <conditionalFormatting sqref="D10:D19">
    <cfRule type="expression" dxfId="155" priority="1" stopIfTrue="1">
      <formula>MOD(ROW(),2)=0</formula>
    </cfRule>
  </conditionalFormatting>
  <dataValidations count="2">
    <dataValidation type="whole" allowBlank="1" showInputMessage="1" showErrorMessage="1" sqref="F10:F19" xr:uid="{98BE3E8A-F1EE-4ACF-8086-01AC5B7E319B}">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5E190E9B-6F18-4BDB-965F-39FFD501480E}">
      <formula1>-1</formula1>
      <formula2>1</formula2>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3"/>
  <sheetViews>
    <sheetView topLeftCell="A5"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37.5" x14ac:dyDescent="0.3">
      <c r="C3" s="47" t="s">
        <v>28</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10:J20 B20:E20 B10:C19 E10:E19">
    <cfRule type="expression" dxfId="279" priority="8" stopIfTrue="1">
      <formula>MOD(ROW(),2)=0</formula>
    </cfRule>
  </conditionalFormatting>
  <conditionalFormatting sqref="F20">
    <cfRule type="expression" dxfId="278" priority="7" stopIfTrue="1">
      <formula>MOD(ROW(),2)=0</formula>
    </cfRule>
  </conditionalFormatting>
  <conditionalFormatting sqref="F23">
    <cfRule type="expression" dxfId="276" priority="4" stopIfTrue="1">
      <formula>MOD(ROW(),2)=0</formula>
    </cfRule>
  </conditionalFormatting>
  <conditionalFormatting sqref="F10:F19">
    <cfRule type="expression" dxfId="161" priority="2" stopIfTrue="1">
      <formula>MOD(ROW(),2)=0</formula>
    </cfRule>
  </conditionalFormatting>
  <conditionalFormatting sqref="D10:D19">
    <cfRule type="expression" dxfId="154" priority="1" stopIfTrue="1">
      <formula>MOD(ROW(),2)=0</formula>
    </cfRule>
  </conditionalFormatting>
  <dataValidations count="2">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00000000-0002-0000-0400-000000000000}">
      <formula1>-1</formula1>
      <formula2>1</formula2>
    </dataValidation>
    <dataValidation type="whole" allowBlank="1" showInputMessage="1" showErrorMessage="1" sqref="F10:F19" xr:uid="{294DB04C-3B78-495F-A968-98090937D25C}">
      <formula1>1</formula1>
      <formula2>4</formula2>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FFCA2-C1A6-4019-87D6-8E6681FC50F9}">
  <dimension ref="B2:J23"/>
  <sheetViews>
    <sheetView topLeftCell="A3" zoomScale="115" zoomScaleNormal="115" workbookViewId="0">
      <selection activeCell="F17" sqref="F17"/>
    </sheetView>
  </sheetViews>
  <sheetFormatPr defaultRowHeight="15" x14ac:dyDescent="0.25"/>
  <cols>
    <col min="1" max="1" width="3" customWidth="1"/>
    <col min="3" max="3" width="80.140625" customWidth="1"/>
    <col min="4" max="4" width="4" customWidth="1"/>
    <col min="5" max="5" width="4.5703125" customWidth="1"/>
    <col min="6" max="6" width="9.85546875" customWidth="1"/>
    <col min="7" max="7" width="4" customWidth="1"/>
    <col min="8" max="8" width="3.140625" customWidth="1"/>
    <col min="9" max="9" width="90.42578125" customWidth="1"/>
    <col min="10" max="10" width="7.42578125" customWidth="1"/>
  </cols>
  <sheetData>
    <row r="2" spans="2:10" ht="18.75" x14ac:dyDescent="0.3">
      <c r="C2" s="43" t="s">
        <v>22</v>
      </c>
    </row>
    <row r="3" spans="2:10" ht="18.75" x14ac:dyDescent="0.3">
      <c r="C3" s="47" t="s">
        <v>29</v>
      </c>
    </row>
    <row r="8" spans="2:10" s="2" customFormat="1" ht="16.5" thickBot="1" x14ac:dyDescent="0.3">
      <c r="B8" s="1"/>
      <c r="C8" s="1" t="s">
        <v>0</v>
      </c>
      <c r="F8" s="17" t="s">
        <v>12</v>
      </c>
      <c r="H8" s="1"/>
      <c r="I8" s="1" t="s">
        <v>1</v>
      </c>
    </row>
    <row r="9" spans="2:10" s="2" customFormat="1" ht="16.5" thickBot="1" x14ac:dyDescent="0.3">
      <c r="B9" s="3"/>
      <c r="C9" s="4"/>
      <c r="D9" s="5"/>
      <c r="E9" s="6"/>
      <c r="F9" s="18"/>
      <c r="H9" s="3"/>
      <c r="I9" s="4"/>
      <c r="J9" s="6"/>
    </row>
    <row r="10" spans="2:10" s="10" customFormat="1" ht="16.5" thickBot="1" x14ac:dyDescent="0.3">
      <c r="B10" s="7"/>
      <c r="C10" s="16" t="s">
        <v>2</v>
      </c>
      <c r="D10" s="8">
        <v>1</v>
      </c>
      <c r="E10" s="19"/>
      <c r="F10" s="20">
        <v>1</v>
      </c>
      <c r="H10" s="7"/>
      <c r="I10" s="11" t="s">
        <v>58</v>
      </c>
      <c r="J10" s="9"/>
    </row>
    <row r="11" spans="2:10" s="10" customFormat="1" ht="16.5" thickBot="1" x14ac:dyDescent="0.3">
      <c r="B11" s="7"/>
      <c r="C11" s="16" t="s">
        <v>3</v>
      </c>
      <c r="D11" s="8">
        <v>1</v>
      </c>
      <c r="E11" s="19"/>
      <c r="F11" s="20">
        <v>1</v>
      </c>
      <c r="H11" s="7"/>
      <c r="I11" s="11" t="s">
        <v>62</v>
      </c>
      <c r="J11" s="9"/>
    </row>
    <row r="12" spans="2:10" s="10" customFormat="1" ht="16.5" thickBot="1" x14ac:dyDescent="0.3">
      <c r="B12" s="7"/>
      <c r="C12" s="16" t="s">
        <v>4</v>
      </c>
      <c r="D12" s="8"/>
      <c r="E12" s="19"/>
      <c r="F12" s="20"/>
      <c r="H12" s="7"/>
      <c r="I12" s="11"/>
      <c r="J12" s="9"/>
    </row>
    <row r="13" spans="2:10" s="10" customFormat="1" ht="16.5" thickBot="1" x14ac:dyDescent="0.3">
      <c r="B13" s="7"/>
      <c r="C13" s="16" t="s">
        <v>5</v>
      </c>
      <c r="D13" s="8">
        <v>0</v>
      </c>
      <c r="E13" s="19"/>
      <c r="F13" s="20">
        <v>3</v>
      </c>
      <c r="H13" s="7"/>
      <c r="I13" s="11" t="s">
        <v>62</v>
      </c>
      <c r="J13" s="9"/>
    </row>
    <row r="14" spans="2:10" s="10" customFormat="1" ht="16.5" thickBot="1" x14ac:dyDescent="0.3">
      <c r="B14" s="7"/>
      <c r="C14" s="16" t="s">
        <v>6</v>
      </c>
      <c r="D14" s="8"/>
      <c r="E14" s="19"/>
      <c r="F14" s="20"/>
      <c r="H14" s="7"/>
      <c r="I14" s="11"/>
      <c r="J14" s="9"/>
    </row>
    <row r="15" spans="2:10" s="10" customFormat="1" ht="16.5" thickBot="1" x14ac:dyDescent="0.3">
      <c r="B15" s="7"/>
      <c r="C15" s="16" t="s">
        <v>7</v>
      </c>
      <c r="D15" s="8">
        <v>0</v>
      </c>
      <c r="E15" s="19"/>
      <c r="F15" s="20">
        <v>3</v>
      </c>
      <c r="H15" s="7"/>
      <c r="I15" s="11" t="s">
        <v>62</v>
      </c>
      <c r="J15" s="9"/>
    </row>
    <row r="16" spans="2:10" s="10" customFormat="1" ht="16.5" thickBot="1" x14ac:dyDescent="0.3">
      <c r="B16" s="7"/>
      <c r="C16" s="16" t="s">
        <v>8</v>
      </c>
      <c r="D16" s="8">
        <v>0</v>
      </c>
      <c r="E16" s="19"/>
      <c r="F16" s="20">
        <v>3</v>
      </c>
      <c r="H16" s="7"/>
      <c r="I16" s="11" t="s">
        <v>56</v>
      </c>
      <c r="J16" s="9"/>
    </row>
    <row r="17" spans="2:10" s="10" customFormat="1" ht="16.5" thickBot="1" x14ac:dyDescent="0.3">
      <c r="B17" s="7"/>
      <c r="C17" s="16" t="s">
        <v>9</v>
      </c>
      <c r="D17" s="8">
        <v>-1</v>
      </c>
      <c r="E17" s="19"/>
      <c r="F17" s="20">
        <v>4</v>
      </c>
      <c r="H17" s="7"/>
      <c r="I17" s="50" t="s">
        <v>62</v>
      </c>
      <c r="J17" s="9"/>
    </row>
    <row r="18" spans="2:10" s="10" customFormat="1" ht="16.5" thickBot="1" x14ac:dyDescent="0.3">
      <c r="B18" s="7"/>
      <c r="C18" s="16" t="s">
        <v>10</v>
      </c>
      <c r="D18" s="8">
        <v>0</v>
      </c>
      <c r="E18" s="19"/>
      <c r="F18" s="20">
        <v>2</v>
      </c>
      <c r="H18" s="7"/>
      <c r="I18" s="11" t="s">
        <v>56</v>
      </c>
      <c r="J18" s="9"/>
    </row>
    <row r="19" spans="2:10" s="10" customFormat="1" ht="16.5" thickBot="1" x14ac:dyDescent="0.3">
      <c r="B19" s="7"/>
      <c r="C19" s="16" t="s">
        <v>11</v>
      </c>
      <c r="D19" s="8">
        <v>-1</v>
      </c>
      <c r="E19" s="19"/>
      <c r="F19" s="20">
        <v>2</v>
      </c>
      <c r="H19" s="7"/>
      <c r="I19" s="11" t="s">
        <v>56</v>
      </c>
      <c r="J19" s="9"/>
    </row>
    <row r="20" spans="2:10" s="2" customFormat="1" ht="16.5" thickBot="1" x14ac:dyDescent="0.3">
      <c r="B20" s="12"/>
      <c r="C20" s="13"/>
      <c r="D20" s="13"/>
      <c r="E20" s="14"/>
      <c r="F20" s="12">
        <f>AVERAGE(F10:F19)</f>
        <v>2.375</v>
      </c>
      <c r="H20" s="12"/>
      <c r="I20" s="13"/>
      <c r="J20" s="14"/>
    </row>
    <row r="23" spans="2:10" ht="19.5" thickBot="1" x14ac:dyDescent="0.35">
      <c r="C23" s="44" t="s">
        <v>13</v>
      </c>
      <c r="F23" s="12"/>
    </row>
  </sheetData>
  <conditionalFormatting sqref="H20:J20 B20:E20 H10:H19 J10:J19 B10:C19 E10:E19">
    <cfRule type="expression" dxfId="275" priority="8" stopIfTrue="1">
      <formula>MOD(ROW(),2)=0</formula>
    </cfRule>
  </conditionalFormatting>
  <conditionalFormatting sqref="F20">
    <cfRule type="expression" dxfId="274" priority="7" stopIfTrue="1">
      <formula>MOD(ROW(),2)=0</formula>
    </cfRule>
  </conditionalFormatting>
  <conditionalFormatting sqref="F23">
    <cfRule type="expression" dxfId="272" priority="5" stopIfTrue="1">
      <formula>MOD(ROW(),2)=0</formula>
    </cfRule>
  </conditionalFormatting>
  <conditionalFormatting sqref="I10:I16 I18:I19">
    <cfRule type="expression" dxfId="271" priority="4" stopIfTrue="1">
      <formula>MOD(ROW(),2)=0</formula>
    </cfRule>
  </conditionalFormatting>
  <conditionalFormatting sqref="F10:F19">
    <cfRule type="expression" dxfId="163" priority="3" stopIfTrue="1">
      <formula>MOD(ROW(),2)=0</formula>
    </cfRule>
  </conditionalFormatting>
  <conditionalFormatting sqref="D10:D19">
    <cfRule type="expression" dxfId="153" priority="2" stopIfTrue="1">
      <formula>MOD(ROW(),2)=0</formula>
    </cfRule>
  </conditionalFormatting>
  <conditionalFormatting sqref="I17">
    <cfRule type="expression" dxfId="22" priority="1" stopIfTrue="1">
      <formula>MOD(ROW(),2)=0</formula>
    </cfRule>
  </conditionalFormatting>
  <dataValidations count="2">
    <dataValidation type="whole" allowBlank="1" showInputMessage="1" showErrorMessage="1" sqref="F10:F19" xr:uid="{A5168D2B-C164-400A-96CC-C5F7FF26BD57}">
      <formula1>1</formula1>
      <formula2>4</formula2>
    </dataValidation>
    <dataValidation type="whole" allowBlank="1" showInputMessage="1" showErrorMessage="1" sqref="WVL10:WVL19 IZ10:IZ19 SV10:SV19 ACR10:ACR19 AMN10:AMN19 AWJ10:AWJ19 BGF10:BGF19 BQB10:BQB19 BZX10:BZX19 CJT10:CJT19 CTP10:CTP19 DDL10:DDL19 DNH10:DNH19 DXD10:DXD19 EGZ10:EGZ19 EQV10:EQV19 FAR10:FAR19 FKN10:FKN19 FUJ10:FUJ19 GEF10:GEF19 GOB10:GOB19 GXX10:GXX19 HHT10:HHT19 HRP10:HRP19 IBL10:IBL19 ILH10:ILH19 IVD10:IVD19 JEZ10:JEZ19 JOV10:JOV19 JYR10:JYR19 KIN10:KIN19 KSJ10:KSJ19 LCF10:LCF19 LMB10:LMB19 LVX10:LVX19 MFT10:MFT19 MPP10:MPP19 MZL10:MZL19 NJH10:NJH19 NTD10:NTD19 OCZ10:OCZ19 OMV10:OMV19 OWR10:OWR19 PGN10:PGN19 PQJ10:PQJ19 QAF10:QAF19 QKB10:QKB19 QTX10:QTX19 RDT10:RDT19 RNP10:RNP19 RXL10:RXL19 SHH10:SHH19 SRD10:SRD19 TAZ10:TAZ19 TKV10:TKV19 TUR10:TUR19 UEN10:UEN19 UOJ10:UOJ19 UYF10:UYF19 VIB10:VIB19 VRX10:VRX19 WBT10:WBT19 WLP10:WLP19 D10:D19" xr:uid="{6FACF663-083E-4162-91FA-B65C57D99680}">
      <formula1>-1</formula1>
      <formula2>1</formula2>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Instructions</vt:lpstr>
      <vt:lpstr>Results</vt:lpstr>
      <vt:lpstr>Severity</vt:lpstr>
      <vt:lpstr>UC1-State1</vt:lpstr>
      <vt:lpstr>UC1-State2</vt:lpstr>
      <vt:lpstr>UC1-State3</vt:lpstr>
      <vt:lpstr>UC1-State4</vt:lpstr>
      <vt:lpstr>UC1-State5</vt:lpstr>
      <vt:lpstr>UC1-State6</vt:lpstr>
      <vt:lpstr>UC1-State7</vt:lpstr>
      <vt:lpstr>UC1-State8</vt:lpstr>
      <vt:lpstr>UC1-State9</vt:lpstr>
      <vt:lpstr>UC1-State10</vt:lpstr>
      <vt:lpstr>UC1-State11</vt:lpstr>
      <vt:lpstr>UC1-State12</vt:lpstr>
      <vt:lpstr>UC1-State13</vt:lpstr>
      <vt:lpstr>UC1-State14</vt:lpstr>
      <vt:lpstr>UC1-State15</vt:lpstr>
      <vt:lpstr>UC1-State16</vt:lpstr>
      <vt:lpstr>UC1-State17</vt:lpstr>
      <vt:lpstr>UC1-State18</vt:lpstr>
      <vt:lpstr>UC1-State19</vt:lpstr>
      <vt:lpstr>UC1-State20</vt:lpstr>
      <vt:lpstr>UC1-State21</vt:lpstr>
      <vt:lpstr>UC2-State1</vt:lpstr>
      <vt:lpstr>UC2-State2</vt:lpstr>
      <vt:lpstr>UC2-State3</vt:lpstr>
      <vt:lpstr>UC2-State4</vt:lpstr>
      <vt:lpstr>UC2-State5</vt:lpstr>
      <vt:lpstr>UC2-State6</vt:lpstr>
      <vt:lpstr>UC2-State7</vt:lpstr>
      <vt:lpstr>UC2-State8</vt:lpstr>
      <vt:lpstr>UC2-State9</vt:lpstr>
      <vt:lpstr>UC2-State10</vt:lpstr>
      <vt:lpstr>UC2-State11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scmaia2</dc:creator>
  <cp:lastModifiedBy>Theo Baur</cp:lastModifiedBy>
  <dcterms:created xsi:type="dcterms:W3CDTF">2017-02-18T19:26:38Z</dcterms:created>
  <dcterms:modified xsi:type="dcterms:W3CDTF">2023-03-23T23:44:18Z</dcterms:modified>
</cp:coreProperties>
</file>