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PT BLITZ MOBILITY\Desktop\"/>
    </mc:Choice>
  </mc:AlternateContent>
  <xr:revisionPtr revIDLastSave="0" documentId="13_ncr:1_{1148318D-3AAB-4BFF-B863-4E05D275B8FD}" xr6:coauthVersionLast="47" xr6:coauthVersionMax="47" xr10:uidLastSave="{00000000-0000-0000-0000-000000000000}"/>
  <bookViews>
    <workbookView xWindow="-108" yWindow="-108" windowWidth="23256" windowHeight="12456" xr2:uid="{673D0230-9F80-4684-84C3-FA560349601C}"/>
  </bookViews>
  <sheets>
    <sheet name="METRICS" sheetId="4" r:id="rId1"/>
    <sheet name="RAW DATA EXCEL" sheetId="1" r:id="rId2"/>
    <sheet name="DELIVERED ONLY" sheetId="3" r:id="rId3"/>
    <sheet name="TARIKAN DATA ETHIX" sheetId="2" r:id="rId4"/>
  </sheets>
  <definedNames>
    <definedName name="_xlnm._FilterDatabase" localSheetId="2" hidden="1">'DELIVERED ONLY'!$A$1:$Z$172</definedName>
    <definedName name="_xlnm._FilterDatabase" localSheetId="1" hidden="1">'RAW DATA EXCEL'!$A$1:$AD$218</definedName>
    <definedName name="_xlnm._FilterDatabase" localSheetId="3" hidden="1">'TARIKAN DATA ETHIX'!$A$1:$Y$269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4"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 i="1"/>
  <c r="I21" i="4" l="1" a="1"/>
  <c r="I21" i="4" s="1"/>
  <c r="I20" i="4" a="1"/>
  <c r="I20" i="4" s="1"/>
  <c r="G21" i="4"/>
  <c r="G20" i="4"/>
  <c r="I14" i="4"/>
  <c r="H14" i="4"/>
  <c r="G14" i="4"/>
  <c r="F14" i="4"/>
  <c r="E14" i="4"/>
  <c r="D14" i="4"/>
  <c r="C14" i="4"/>
  <c r="J10" i="4"/>
  <c r="J11" i="4"/>
  <c r="J12" i="4"/>
  <c r="J13" i="4"/>
  <c r="J213" i="1"/>
  <c r="J201" i="1"/>
  <c r="J181" i="1"/>
  <c r="J169" i="1"/>
  <c r="J149" i="1"/>
  <c r="J137" i="1"/>
  <c r="J117" i="1"/>
  <c r="J109" i="1"/>
  <c r="J100" i="1"/>
  <c r="J97" i="1"/>
  <c r="J92" i="1"/>
  <c r="J77" i="1"/>
  <c r="J76" i="1"/>
  <c r="J60" i="1"/>
  <c r="J57" i="1"/>
  <c r="J44" i="1"/>
  <c r="J36" i="1"/>
  <c r="J28" i="1"/>
  <c r="J25" i="1"/>
  <c r="J21" i="1"/>
  <c r="J12" i="1"/>
  <c r="J4" i="1"/>
  <c r="I3" i="1"/>
  <c r="J3" i="1" s="1"/>
  <c r="I4" i="1"/>
  <c r="I5" i="1"/>
  <c r="J5" i="1" s="1"/>
  <c r="I6" i="1"/>
  <c r="J6" i="1" s="1"/>
  <c r="I7" i="1"/>
  <c r="J7" i="1" s="1"/>
  <c r="I8" i="1"/>
  <c r="J8" i="1" s="1"/>
  <c r="I9" i="1"/>
  <c r="J9" i="1" s="1"/>
  <c r="I10" i="1"/>
  <c r="J10" i="1" s="1"/>
  <c r="I11" i="1"/>
  <c r="J11" i="1" s="1"/>
  <c r="I12" i="1"/>
  <c r="I13" i="1"/>
  <c r="J13" i="1" s="1"/>
  <c r="I14" i="1"/>
  <c r="J14" i="1" s="1"/>
  <c r="I15" i="1"/>
  <c r="J15" i="1" s="1"/>
  <c r="I16" i="1"/>
  <c r="J16" i="1" s="1"/>
  <c r="I17" i="1"/>
  <c r="J17" i="1" s="1"/>
  <c r="I18" i="1"/>
  <c r="J18" i="1" s="1"/>
  <c r="I19" i="1"/>
  <c r="J19" i="1" s="1"/>
  <c r="I20" i="1"/>
  <c r="J20" i="1" s="1"/>
  <c r="I21" i="1"/>
  <c r="I22" i="1"/>
  <c r="J22" i="1" s="1"/>
  <c r="I23" i="1"/>
  <c r="J23" i="1" s="1"/>
  <c r="I24" i="1"/>
  <c r="J24" i="1" s="1"/>
  <c r="I25" i="1"/>
  <c r="I26" i="1"/>
  <c r="J26" i="1" s="1"/>
  <c r="I27" i="1"/>
  <c r="J27" i="1" s="1"/>
  <c r="I28" i="1"/>
  <c r="I29" i="1"/>
  <c r="J29" i="1" s="1"/>
  <c r="I30" i="1"/>
  <c r="J30" i="1" s="1"/>
  <c r="I31" i="1"/>
  <c r="J31" i="1" s="1"/>
  <c r="I32" i="1"/>
  <c r="J32" i="1" s="1"/>
  <c r="I33" i="1"/>
  <c r="J33" i="1" s="1"/>
  <c r="I34" i="1"/>
  <c r="J34" i="1" s="1"/>
  <c r="I35" i="1"/>
  <c r="J35" i="1" s="1"/>
  <c r="I36" i="1"/>
  <c r="I37" i="1"/>
  <c r="J37" i="1" s="1"/>
  <c r="I38" i="1"/>
  <c r="J38" i="1" s="1"/>
  <c r="I39" i="1"/>
  <c r="J39" i="1" s="1"/>
  <c r="I40" i="1"/>
  <c r="J40" i="1" s="1"/>
  <c r="I41" i="1"/>
  <c r="J41" i="1" s="1"/>
  <c r="I42" i="1"/>
  <c r="J42" i="1" s="1"/>
  <c r="I43" i="1"/>
  <c r="J43" i="1" s="1"/>
  <c r="I44" i="1"/>
  <c r="I45" i="1"/>
  <c r="J45" i="1" s="1"/>
  <c r="I46" i="1"/>
  <c r="J46" i="1" s="1"/>
  <c r="I47" i="1"/>
  <c r="J47" i="1" s="1"/>
  <c r="I48" i="1"/>
  <c r="J48" i="1" s="1"/>
  <c r="I49" i="1"/>
  <c r="J49" i="1" s="1"/>
  <c r="I50" i="1"/>
  <c r="J50" i="1" s="1"/>
  <c r="I51" i="1"/>
  <c r="J51" i="1" s="1"/>
  <c r="I52" i="1"/>
  <c r="J52" i="1" s="1"/>
  <c r="I53" i="1"/>
  <c r="J53" i="1" s="1"/>
  <c r="I54" i="1"/>
  <c r="J54" i="1" s="1"/>
  <c r="I55" i="1"/>
  <c r="J55" i="1" s="1"/>
  <c r="I56" i="1"/>
  <c r="J56" i="1" s="1"/>
  <c r="I57" i="1"/>
  <c r="I58" i="1"/>
  <c r="J58" i="1" s="1"/>
  <c r="I59" i="1"/>
  <c r="J59" i="1" s="1"/>
  <c r="I60" i="1"/>
  <c r="I61" i="1"/>
  <c r="J61" i="1" s="1"/>
  <c r="I62" i="1"/>
  <c r="J62" i="1" s="1"/>
  <c r="I63" i="1"/>
  <c r="J63" i="1" s="1"/>
  <c r="I64" i="1"/>
  <c r="J64" i="1" s="1"/>
  <c r="I65" i="1"/>
  <c r="J65" i="1" s="1"/>
  <c r="I66" i="1"/>
  <c r="J66" i="1" s="1"/>
  <c r="I67" i="1"/>
  <c r="J67" i="1" s="1"/>
  <c r="I68" i="1"/>
  <c r="J68" i="1" s="1"/>
  <c r="I69" i="1"/>
  <c r="J69" i="1" s="1"/>
  <c r="I70" i="1"/>
  <c r="J70" i="1" s="1"/>
  <c r="I71" i="1"/>
  <c r="J71" i="1" s="1"/>
  <c r="I72" i="1"/>
  <c r="J72" i="1" s="1"/>
  <c r="I73" i="1"/>
  <c r="J73" i="1" s="1"/>
  <c r="I74" i="1"/>
  <c r="J74" i="1" s="1"/>
  <c r="I75" i="1"/>
  <c r="J75" i="1" s="1"/>
  <c r="I76" i="1"/>
  <c r="I77" i="1"/>
  <c r="I78" i="1"/>
  <c r="J78" i="1" s="1"/>
  <c r="I79" i="1"/>
  <c r="J79" i="1" s="1"/>
  <c r="I80" i="1"/>
  <c r="J80" i="1" s="1"/>
  <c r="I81" i="1"/>
  <c r="J81" i="1" s="1"/>
  <c r="I82" i="1"/>
  <c r="J82" i="1" s="1"/>
  <c r="I83" i="1"/>
  <c r="J83" i="1" s="1"/>
  <c r="I84" i="1"/>
  <c r="J84" i="1" s="1"/>
  <c r="I85" i="1"/>
  <c r="J85" i="1" s="1"/>
  <c r="I86" i="1"/>
  <c r="J86" i="1" s="1"/>
  <c r="I87" i="1"/>
  <c r="J87" i="1" s="1"/>
  <c r="I88" i="1"/>
  <c r="J88" i="1" s="1"/>
  <c r="I89" i="1"/>
  <c r="J89" i="1" s="1"/>
  <c r="I90" i="1"/>
  <c r="J90" i="1" s="1"/>
  <c r="I91" i="1"/>
  <c r="J91" i="1" s="1"/>
  <c r="I92" i="1"/>
  <c r="I93" i="1"/>
  <c r="J93" i="1" s="1"/>
  <c r="I94" i="1"/>
  <c r="J94" i="1" s="1"/>
  <c r="I95" i="1"/>
  <c r="J95" i="1" s="1"/>
  <c r="I96" i="1"/>
  <c r="J96" i="1" s="1"/>
  <c r="I97" i="1"/>
  <c r="I98" i="1"/>
  <c r="J98" i="1" s="1"/>
  <c r="I99" i="1"/>
  <c r="J99" i="1" s="1"/>
  <c r="I100" i="1"/>
  <c r="I101" i="1"/>
  <c r="J101" i="1" s="1"/>
  <c r="I102" i="1"/>
  <c r="J102" i="1" s="1"/>
  <c r="I103" i="1"/>
  <c r="J103" i="1" s="1"/>
  <c r="I104" i="1"/>
  <c r="J104" i="1" s="1"/>
  <c r="I105" i="1"/>
  <c r="J105" i="1" s="1"/>
  <c r="I106" i="1"/>
  <c r="J106" i="1" s="1"/>
  <c r="I107" i="1"/>
  <c r="J107" i="1" s="1"/>
  <c r="I108" i="1"/>
  <c r="J108" i="1" s="1"/>
  <c r="I109" i="1"/>
  <c r="I110" i="1"/>
  <c r="J110" i="1" s="1"/>
  <c r="I111" i="1"/>
  <c r="J111" i="1" s="1"/>
  <c r="I112" i="1"/>
  <c r="J112" i="1" s="1"/>
  <c r="I113" i="1"/>
  <c r="J113" i="1" s="1"/>
  <c r="I114" i="1"/>
  <c r="J114" i="1" s="1"/>
  <c r="I115" i="1"/>
  <c r="J115" i="1" s="1"/>
  <c r="I116" i="1"/>
  <c r="J116" i="1" s="1"/>
  <c r="I117" i="1"/>
  <c r="I118" i="1"/>
  <c r="J118" i="1" s="1"/>
  <c r="I119" i="1"/>
  <c r="J119" i="1" s="1"/>
  <c r="I120" i="1"/>
  <c r="J120" i="1" s="1"/>
  <c r="I121" i="1"/>
  <c r="J121" i="1" s="1"/>
  <c r="I122" i="1"/>
  <c r="J122" i="1" s="1"/>
  <c r="I123" i="1"/>
  <c r="J123" i="1" s="1"/>
  <c r="I124" i="1"/>
  <c r="J124" i="1" s="1"/>
  <c r="I125" i="1"/>
  <c r="J125" i="1" s="1"/>
  <c r="I126" i="1"/>
  <c r="J126" i="1" s="1"/>
  <c r="I127" i="1"/>
  <c r="J127" i="1" s="1"/>
  <c r="I128" i="1"/>
  <c r="J128" i="1" s="1"/>
  <c r="I129" i="1"/>
  <c r="J129" i="1" s="1"/>
  <c r="I130" i="1"/>
  <c r="J130" i="1" s="1"/>
  <c r="I131" i="1"/>
  <c r="J131" i="1" s="1"/>
  <c r="I132" i="1"/>
  <c r="J132" i="1" s="1"/>
  <c r="I133" i="1"/>
  <c r="J133" i="1" s="1"/>
  <c r="I134" i="1"/>
  <c r="J134" i="1" s="1"/>
  <c r="I135" i="1"/>
  <c r="J135" i="1" s="1"/>
  <c r="I136" i="1"/>
  <c r="J136" i="1" s="1"/>
  <c r="I137" i="1"/>
  <c r="I138" i="1"/>
  <c r="J138" i="1" s="1"/>
  <c r="I139" i="1"/>
  <c r="J139" i="1" s="1"/>
  <c r="I140" i="1"/>
  <c r="J140" i="1" s="1"/>
  <c r="I141" i="1"/>
  <c r="J141" i="1" s="1"/>
  <c r="I142" i="1"/>
  <c r="J142" i="1" s="1"/>
  <c r="I143" i="1"/>
  <c r="J143" i="1" s="1"/>
  <c r="I144" i="1"/>
  <c r="J144" i="1" s="1"/>
  <c r="I145" i="1"/>
  <c r="J145" i="1" s="1"/>
  <c r="I146" i="1"/>
  <c r="J146" i="1" s="1"/>
  <c r="I147" i="1"/>
  <c r="J147" i="1" s="1"/>
  <c r="I148" i="1"/>
  <c r="J148" i="1" s="1"/>
  <c r="I149" i="1"/>
  <c r="I150" i="1"/>
  <c r="J150" i="1" s="1"/>
  <c r="I151" i="1"/>
  <c r="J151" i="1" s="1"/>
  <c r="I152" i="1"/>
  <c r="J152" i="1" s="1"/>
  <c r="I153" i="1"/>
  <c r="J153" i="1" s="1"/>
  <c r="I154" i="1"/>
  <c r="J154" i="1" s="1"/>
  <c r="I155" i="1"/>
  <c r="J155" i="1" s="1"/>
  <c r="I156" i="1"/>
  <c r="J156" i="1" s="1"/>
  <c r="I157" i="1"/>
  <c r="J157" i="1" s="1"/>
  <c r="I158" i="1"/>
  <c r="J158" i="1" s="1"/>
  <c r="I159" i="1"/>
  <c r="J159" i="1" s="1"/>
  <c r="I160" i="1"/>
  <c r="J160" i="1" s="1"/>
  <c r="I161" i="1"/>
  <c r="J161" i="1" s="1"/>
  <c r="I162" i="1"/>
  <c r="J162" i="1" s="1"/>
  <c r="I163" i="1"/>
  <c r="J163" i="1" s="1"/>
  <c r="I164" i="1"/>
  <c r="J164" i="1" s="1"/>
  <c r="I165" i="1"/>
  <c r="J165" i="1" s="1"/>
  <c r="I166" i="1"/>
  <c r="J166" i="1" s="1"/>
  <c r="I167" i="1"/>
  <c r="J167" i="1" s="1"/>
  <c r="I168" i="1"/>
  <c r="J168" i="1" s="1"/>
  <c r="I169" i="1"/>
  <c r="I170" i="1"/>
  <c r="J170" i="1" s="1"/>
  <c r="I171" i="1"/>
  <c r="J171" i="1" s="1"/>
  <c r="I172" i="1"/>
  <c r="J172" i="1" s="1"/>
  <c r="I173" i="1"/>
  <c r="J173" i="1" s="1"/>
  <c r="I174" i="1"/>
  <c r="J174" i="1" s="1"/>
  <c r="I175" i="1"/>
  <c r="J175" i="1" s="1"/>
  <c r="I176" i="1"/>
  <c r="J176" i="1" s="1"/>
  <c r="I177" i="1"/>
  <c r="J177" i="1" s="1"/>
  <c r="I178" i="1"/>
  <c r="J178" i="1" s="1"/>
  <c r="I179" i="1"/>
  <c r="J179" i="1" s="1"/>
  <c r="I180" i="1"/>
  <c r="J180" i="1" s="1"/>
  <c r="I181" i="1"/>
  <c r="I182" i="1"/>
  <c r="J182" i="1" s="1"/>
  <c r="I183" i="1"/>
  <c r="J183" i="1" s="1"/>
  <c r="I184" i="1"/>
  <c r="J184" i="1" s="1"/>
  <c r="I185" i="1"/>
  <c r="J185" i="1" s="1"/>
  <c r="I186" i="1"/>
  <c r="J186" i="1" s="1"/>
  <c r="I187" i="1"/>
  <c r="J187" i="1" s="1"/>
  <c r="I188" i="1"/>
  <c r="J188" i="1" s="1"/>
  <c r="I189" i="1"/>
  <c r="J189" i="1" s="1"/>
  <c r="I190" i="1"/>
  <c r="J190" i="1" s="1"/>
  <c r="I191" i="1"/>
  <c r="J191" i="1" s="1"/>
  <c r="I192" i="1"/>
  <c r="J192" i="1" s="1"/>
  <c r="I193" i="1"/>
  <c r="J193" i="1" s="1"/>
  <c r="I194" i="1"/>
  <c r="J194" i="1" s="1"/>
  <c r="I195" i="1"/>
  <c r="J195" i="1" s="1"/>
  <c r="I196" i="1"/>
  <c r="J196" i="1" s="1"/>
  <c r="I197" i="1"/>
  <c r="J197" i="1" s="1"/>
  <c r="I198" i="1"/>
  <c r="J198" i="1" s="1"/>
  <c r="I199" i="1"/>
  <c r="J199" i="1" s="1"/>
  <c r="I200" i="1"/>
  <c r="J200" i="1" s="1"/>
  <c r="I201" i="1"/>
  <c r="I202" i="1"/>
  <c r="J202" i="1" s="1"/>
  <c r="I203" i="1"/>
  <c r="J203" i="1" s="1"/>
  <c r="I204" i="1"/>
  <c r="J204" i="1" s="1"/>
  <c r="I205" i="1"/>
  <c r="J205" i="1" s="1"/>
  <c r="I206" i="1"/>
  <c r="J206" i="1" s="1"/>
  <c r="I207" i="1"/>
  <c r="J207" i="1" s="1"/>
  <c r="I208" i="1"/>
  <c r="J208" i="1" s="1"/>
  <c r="I209" i="1"/>
  <c r="J209" i="1" s="1"/>
  <c r="I210" i="1"/>
  <c r="J210" i="1" s="1"/>
  <c r="I211" i="1"/>
  <c r="J211" i="1" s="1"/>
  <c r="I212" i="1"/>
  <c r="J212" i="1" s="1"/>
  <c r="I213" i="1"/>
  <c r="I214" i="1"/>
  <c r="J214" i="1" s="1"/>
  <c r="I215" i="1"/>
  <c r="J215" i="1" s="1"/>
  <c r="I216" i="1"/>
  <c r="J216" i="1" s="1"/>
  <c r="I217" i="1"/>
  <c r="J217" i="1" s="1"/>
  <c r="I218" i="1"/>
  <c r="J218" i="1" s="1"/>
  <c r="I2" i="1"/>
  <c r="J2" i="1" s="1"/>
  <c r="B2" i="1" a="1"/>
  <c r="B2" i="1" s="1"/>
  <c r="Z2" i="3" a="1"/>
  <c r="Z2" i="3" s="1"/>
  <c r="H2" i="1" a="1"/>
  <c r="H2" i="1" s="1"/>
  <c r="H21" i="4" s="1"/>
  <c r="G2" i="1" a="1"/>
  <c r="E10" i="1" s="1"/>
  <c r="D10" i="1" s="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C34" i="1" s="1"/>
  <c r="A35" i="1"/>
  <c r="C35" i="1" s="1"/>
  <c r="A36" i="1"/>
  <c r="C36" i="1" s="1"/>
  <c r="A37" i="1"/>
  <c r="C37" i="1" s="1"/>
  <c r="A38" i="1"/>
  <c r="C38" i="1" s="1"/>
  <c r="A39" i="1"/>
  <c r="C39" i="1" s="1"/>
  <c r="A40" i="1"/>
  <c r="C40" i="1" s="1"/>
  <c r="A41" i="1"/>
  <c r="C41" i="1" s="1"/>
  <c r="A42" i="1"/>
  <c r="C42" i="1" s="1"/>
  <c r="A43" i="1"/>
  <c r="C43" i="1" s="1"/>
  <c r="A44" i="1"/>
  <c r="C44" i="1" s="1"/>
  <c r="A45" i="1"/>
  <c r="C45" i="1" s="1"/>
  <c r="A46" i="1"/>
  <c r="C46" i="1" s="1"/>
  <c r="A47" i="1"/>
  <c r="C47" i="1" s="1"/>
  <c r="A48" i="1"/>
  <c r="C48" i="1" s="1"/>
  <c r="A49" i="1"/>
  <c r="C49" i="1" s="1"/>
  <c r="A50" i="1"/>
  <c r="C50" i="1" s="1"/>
  <c r="A51" i="1"/>
  <c r="C51" i="1" s="1"/>
  <c r="A52" i="1"/>
  <c r="C52" i="1" s="1"/>
  <c r="A53" i="1"/>
  <c r="C53" i="1" s="1"/>
  <c r="A54" i="1"/>
  <c r="C54" i="1" s="1"/>
  <c r="A55" i="1"/>
  <c r="C55" i="1" s="1"/>
  <c r="A56" i="1"/>
  <c r="C56" i="1" s="1"/>
  <c r="A57" i="1"/>
  <c r="C57" i="1" s="1"/>
  <c r="A58" i="1"/>
  <c r="C58" i="1" s="1"/>
  <c r="A59" i="1"/>
  <c r="C59" i="1" s="1"/>
  <c r="A60" i="1"/>
  <c r="C60" i="1" s="1"/>
  <c r="A61" i="1"/>
  <c r="C61" i="1" s="1"/>
  <c r="A62" i="1"/>
  <c r="C62" i="1" s="1"/>
  <c r="A63" i="1"/>
  <c r="C63" i="1" s="1"/>
  <c r="A64" i="1"/>
  <c r="C64" i="1" s="1"/>
  <c r="A65" i="1"/>
  <c r="C65" i="1" s="1"/>
  <c r="A66" i="1"/>
  <c r="C66" i="1" s="1"/>
  <c r="A67" i="1"/>
  <c r="C67" i="1" s="1"/>
  <c r="A68" i="1"/>
  <c r="C68" i="1" s="1"/>
  <c r="A69" i="1"/>
  <c r="C69" i="1" s="1"/>
  <c r="A70" i="1"/>
  <c r="C70" i="1" s="1"/>
  <c r="A71" i="1"/>
  <c r="C71" i="1" s="1"/>
  <c r="A72" i="1"/>
  <c r="C72" i="1" s="1"/>
  <c r="A73" i="1"/>
  <c r="C73" i="1" s="1"/>
  <c r="A74" i="1"/>
  <c r="C74" i="1" s="1"/>
  <c r="A75" i="1"/>
  <c r="C75" i="1" s="1"/>
  <c r="A76" i="1"/>
  <c r="C76" i="1" s="1"/>
  <c r="A77" i="1"/>
  <c r="C77" i="1" s="1"/>
  <c r="A78" i="1"/>
  <c r="C78" i="1" s="1"/>
  <c r="A79" i="1"/>
  <c r="C79" i="1" s="1"/>
  <c r="A80" i="1"/>
  <c r="C80" i="1" s="1"/>
  <c r="A81" i="1"/>
  <c r="C81" i="1" s="1"/>
  <c r="A82" i="1"/>
  <c r="C82" i="1" s="1"/>
  <c r="A83" i="1"/>
  <c r="C83" i="1" s="1"/>
  <c r="A84" i="1"/>
  <c r="C84" i="1" s="1"/>
  <c r="A85" i="1"/>
  <c r="C85" i="1" s="1"/>
  <c r="A86" i="1"/>
  <c r="C86" i="1" s="1"/>
  <c r="A87" i="1"/>
  <c r="C87" i="1" s="1"/>
  <c r="A88" i="1"/>
  <c r="C88" i="1" s="1"/>
  <c r="A89" i="1"/>
  <c r="C89" i="1" s="1"/>
  <c r="A90" i="1"/>
  <c r="C90" i="1" s="1"/>
  <c r="A91" i="1"/>
  <c r="C91" i="1" s="1"/>
  <c r="A92" i="1"/>
  <c r="C92" i="1" s="1"/>
  <c r="A93" i="1"/>
  <c r="C93" i="1" s="1"/>
  <c r="A94" i="1"/>
  <c r="C94" i="1" s="1"/>
  <c r="A95" i="1"/>
  <c r="C95" i="1" s="1"/>
  <c r="A96" i="1"/>
  <c r="C96" i="1" s="1"/>
  <c r="A97" i="1"/>
  <c r="C97" i="1" s="1"/>
  <c r="A98" i="1"/>
  <c r="C98" i="1" s="1"/>
  <c r="A99" i="1"/>
  <c r="C99" i="1" s="1"/>
  <c r="A100" i="1"/>
  <c r="C100" i="1" s="1"/>
  <c r="A101" i="1"/>
  <c r="C101" i="1" s="1"/>
  <c r="A102" i="1"/>
  <c r="C102" i="1" s="1"/>
  <c r="A103" i="1"/>
  <c r="C103" i="1" s="1"/>
  <c r="A104" i="1"/>
  <c r="C104" i="1" s="1"/>
  <c r="A105" i="1"/>
  <c r="C105" i="1" s="1"/>
  <c r="A106" i="1"/>
  <c r="C106" i="1" s="1"/>
  <c r="A107" i="1"/>
  <c r="C107" i="1" s="1"/>
  <c r="A108" i="1"/>
  <c r="C108" i="1" s="1"/>
  <c r="A109" i="1"/>
  <c r="C109" i="1" s="1"/>
  <c r="A110" i="1"/>
  <c r="C110" i="1" s="1"/>
  <c r="A111" i="1"/>
  <c r="C111" i="1" s="1"/>
  <c r="A112" i="1"/>
  <c r="C112" i="1" s="1"/>
  <c r="A113" i="1"/>
  <c r="C113" i="1" s="1"/>
  <c r="A114" i="1"/>
  <c r="C114" i="1" s="1"/>
  <c r="A115" i="1"/>
  <c r="C115" i="1" s="1"/>
  <c r="A116" i="1"/>
  <c r="C116" i="1" s="1"/>
  <c r="A117" i="1"/>
  <c r="C117" i="1" s="1"/>
  <c r="A118" i="1"/>
  <c r="C118" i="1" s="1"/>
  <c r="A119" i="1"/>
  <c r="C119" i="1" s="1"/>
  <c r="A120" i="1"/>
  <c r="C120" i="1" s="1"/>
  <c r="A121" i="1"/>
  <c r="C121" i="1" s="1"/>
  <c r="A122" i="1"/>
  <c r="C122" i="1" s="1"/>
  <c r="A123" i="1"/>
  <c r="C123" i="1" s="1"/>
  <c r="A124" i="1"/>
  <c r="C124" i="1" s="1"/>
  <c r="A125" i="1"/>
  <c r="C125" i="1" s="1"/>
  <c r="A126" i="1"/>
  <c r="C126" i="1" s="1"/>
  <c r="A127" i="1"/>
  <c r="C127" i="1" s="1"/>
  <c r="A128" i="1"/>
  <c r="C128" i="1" s="1"/>
  <c r="A129" i="1"/>
  <c r="C129" i="1" s="1"/>
  <c r="A130" i="1"/>
  <c r="C130" i="1" s="1"/>
  <c r="A131" i="1"/>
  <c r="C131" i="1" s="1"/>
  <c r="A132" i="1"/>
  <c r="C132" i="1" s="1"/>
  <c r="A133" i="1"/>
  <c r="C133" i="1" s="1"/>
  <c r="A134" i="1"/>
  <c r="C134" i="1" s="1"/>
  <c r="A135" i="1"/>
  <c r="C135" i="1" s="1"/>
  <c r="A136" i="1"/>
  <c r="C136" i="1" s="1"/>
  <c r="A137" i="1"/>
  <c r="C137" i="1" s="1"/>
  <c r="A138" i="1"/>
  <c r="C138" i="1" s="1"/>
  <c r="A139" i="1"/>
  <c r="C139" i="1" s="1"/>
  <c r="A140" i="1"/>
  <c r="C140" i="1" s="1"/>
  <c r="A141" i="1"/>
  <c r="C141" i="1" s="1"/>
  <c r="A142" i="1"/>
  <c r="C142" i="1" s="1"/>
  <c r="A143" i="1"/>
  <c r="C143" i="1" s="1"/>
  <c r="A144" i="1"/>
  <c r="C144" i="1" s="1"/>
  <c r="A145" i="1"/>
  <c r="C145" i="1" s="1"/>
  <c r="A146" i="1"/>
  <c r="C146" i="1" s="1"/>
  <c r="A147" i="1"/>
  <c r="C147" i="1" s="1"/>
  <c r="A148" i="1"/>
  <c r="C148" i="1" s="1"/>
  <c r="A149" i="1"/>
  <c r="C149" i="1" s="1"/>
  <c r="A150" i="1"/>
  <c r="C150" i="1" s="1"/>
  <c r="A151" i="1"/>
  <c r="C151" i="1" s="1"/>
  <c r="A152" i="1"/>
  <c r="C152" i="1" s="1"/>
  <c r="A153" i="1"/>
  <c r="C153" i="1" s="1"/>
  <c r="A154" i="1"/>
  <c r="C154" i="1" s="1"/>
  <c r="A155" i="1"/>
  <c r="C155" i="1" s="1"/>
  <c r="A156" i="1"/>
  <c r="C156" i="1" s="1"/>
  <c r="A157" i="1"/>
  <c r="C157" i="1" s="1"/>
  <c r="A158" i="1"/>
  <c r="C158" i="1" s="1"/>
  <c r="A159" i="1"/>
  <c r="C159" i="1" s="1"/>
  <c r="A160" i="1"/>
  <c r="C160" i="1" s="1"/>
  <c r="A161" i="1"/>
  <c r="C161" i="1" s="1"/>
  <c r="A162" i="1"/>
  <c r="C162" i="1" s="1"/>
  <c r="A163" i="1"/>
  <c r="C163" i="1" s="1"/>
  <c r="A164" i="1"/>
  <c r="C164" i="1" s="1"/>
  <c r="A165" i="1"/>
  <c r="C165" i="1" s="1"/>
  <c r="A166" i="1"/>
  <c r="C166" i="1" s="1"/>
  <c r="A167" i="1"/>
  <c r="C167" i="1" s="1"/>
  <c r="A168" i="1"/>
  <c r="C168" i="1" s="1"/>
  <c r="A169" i="1"/>
  <c r="C169" i="1" s="1"/>
  <c r="A170" i="1"/>
  <c r="C170" i="1" s="1"/>
  <c r="A171" i="1"/>
  <c r="C171" i="1" s="1"/>
  <c r="A172" i="1"/>
  <c r="C172" i="1" s="1"/>
  <c r="A173" i="1"/>
  <c r="C173" i="1" s="1"/>
  <c r="A174" i="1"/>
  <c r="C174" i="1" s="1"/>
  <c r="A175" i="1"/>
  <c r="C175" i="1" s="1"/>
  <c r="A176" i="1"/>
  <c r="C176" i="1" s="1"/>
  <c r="A177" i="1"/>
  <c r="C177" i="1" s="1"/>
  <c r="A178" i="1"/>
  <c r="C178" i="1" s="1"/>
  <c r="A179" i="1"/>
  <c r="C179" i="1" s="1"/>
  <c r="A180" i="1"/>
  <c r="C180" i="1" s="1"/>
  <c r="A181" i="1"/>
  <c r="C181" i="1" s="1"/>
  <c r="A182" i="1"/>
  <c r="C182" i="1" s="1"/>
  <c r="A183" i="1"/>
  <c r="C183" i="1" s="1"/>
  <c r="A184" i="1"/>
  <c r="C184" i="1" s="1"/>
  <c r="A185" i="1"/>
  <c r="C185" i="1" s="1"/>
  <c r="A186" i="1"/>
  <c r="C186" i="1" s="1"/>
  <c r="A187" i="1"/>
  <c r="C187" i="1" s="1"/>
  <c r="A188" i="1"/>
  <c r="C188" i="1" s="1"/>
  <c r="A189" i="1"/>
  <c r="C189" i="1" s="1"/>
  <c r="A190" i="1"/>
  <c r="C190" i="1" s="1"/>
  <c r="A191" i="1"/>
  <c r="C191" i="1" s="1"/>
  <c r="A192" i="1"/>
  <c r="C192" i="1" s="1"/>
  <c r="A193" i="1"/>
  <c r="C193" i="1" s="1"/>
  <c r="A194" i="1"/>
  <c r="C194" i="1" s="1"/>
  <c r="A195" i="1"/>
  <c r="C195" i="1" s="1"/>
  <c r="A196" i="1"/>
  <c r="C196" i="1" s="1"/>
  <c r="A197" i="1"/>
  <c r="C197" i="1" s="1"/>
  <c r="A198" i="1"/>
  <c r="C198" i="1" s="1"/>
  <c r="A199" i="1"/>
  <c r="C199" i="1" s="1"/>
  <c r="A200" i="1"/>
  <c r="C200" i="1" s="1"/>
  <c r="A201" i="1"/>
  <c r="C201" i="1" s="1"/>
  <c r="A202" i="1"/>
  <c r="C202" i="1" s="1"/>
  <c r="A203" i="1"/>
  <c r="C203" i="1" s="1"/>
  <c r="A204" i="1"/>
  <c r="C204" i="1" s="1"/>
  <c r="A205" i="1"/>
  <c r="C205" i="1" s="1"/>
  <c r="A206" i="1"/>
  <c r="C206" i="1" s="1"/>
  <c r="A207" i="1"/>
  <c r="C207" i="1" s="1"/>
  <c r="A208" i="1"/>
  <c r="C208" i="1" s="1"/>
  <c r="A209" i="1"/>
  <c r="C209" i="1" s="1"/>
  <c r="A210" i="1"/>
  <c r="C210" i="1" s="1"/>
  <c r="A211" i="1"/>
  <c r="C211" i="1" s="1"/>
  <c r="A212" i="1"/>
  <c r="C212" i="1" s="1"/>
  <c r="A213" i="1"/>
  <c r="C213" i="1" s="1"/>
  <c r="A214" i="1"/>
  <c r="C214" i="1" s="1"/>
  <c r="A215" i="1"/>
  <c r="C215" i="1" s="1"/>
  <c r="A216" i="1"/>
  <c r="C216" i="1" s="1"/>
  <c r="A217" i="1"/>
  <c r="C217" i="1" s="1"/>
  <c r="A218" i="1"/>
  <c r="C218" i="1" s="1"/>
  <c r="A2" i="1"/>
  <c r="J21" i="4" l="1"/>
  <c r="H20" i="4"/>
  <c r="J20" i="4" s="1"/>
  <c r="I5" i="4"/>
  <c r="F6" i="4"/>
  <c r="I6" i="4"/>
  <c r="J14" i="4"/>
  <c r="C22" i="4" s="1"/>
  <c r="E207" i="1"/>
  <c r="D207" i="1" s="1"/>
  <c r="E191" i="1"/>
  <c r="D191" i="1" s="1"/>
  <c r="E175" i="1"/>
  <c r="D175" i="1" s="1"/>
  <c r="E159" i="1"/>
  <c r="D159" i="1" s="1"/>
  <c r="E143" i="1"/>
  <c r="D143" i="1" s="1"/>
  <c r="E127" i="1"/>
  <c r="D127" i="1" s="1"/>
  <c r="E109" i="1"/>
  <c r="D109" i="1" s="1"/>
  <c r="E83" i="1"/>
  <c r="D83" i="1" s="1"/>
  <c r="E51" i="1"/>
  <c r="D51" i="1" s="1"/>
  <c r="E19" i="1"/>
  <c r="D19" i="1" s="1"/>
  <c r="E203" i="1"/>
  <c r="D203" i="1" s="1"/>
  <c r="E187" i="1"/>
  <c r="D187" i="1" s="1"/>
  <c r="E171" i="1"/>
  <c r="D171" i="1" s="1"/>
  <c r="E155" i="1"/>
  <c r="D155" i="1" s="1"/>
  <c r="E139" i="1"/>
  <c r="D139" i="1" s="1"/>
  <c r="E123" i="1"/>
  <c r="D123" i="1" s="1"/>
  <c r="E103" i="1"/>
  <c r="D103" i="1" s="1"/>
  <c r="E75" i="1"/>
  <c r="D75" i="1" s="1"/>
  <c r="E43" i="1"/>
  <c r="D43" i="1" s="1"/>
  <c r="E11" i="1"/>
  <c r="D11" i="1" s="1"/>
  <c r="C6" i="4"/>
  <c r="G6" i="4"/>
  <c r="E215" i="1"/>
  <c r="D215" i="1" s="1"/>
  <c r="E199" i="1"/>
  <c r="D199" i="1" s="1"/>
  <c r="E183" i="1"/>
  <c r="D183" i="1" s="1"/>
  <c r="E167" i="1"/>
  <c r="D167" i="1" s="1"/>
  <c r="E151" i="1"/>
  <c r="D151" i="1" s="1"/>
  <c r="E135" i="1"/>
  <c r="D135" i="1" s="1"/>
  <c r="E119" i="1"/>
  <c r="D119" i="1" s="1"/>
  <c r="E98" i="1"/>
  <c r="D98" i="1" s="1"/>
  <c r="E67" i="1"/>
  <c r="D67" i="1" s="1"/>
  <c r="E35" i="1"/>
  <c r="D35" i="1" s="1"/>
  <c r="E3" i="1"/>
  <c r="D3" i="1" s="1"/>
  <c r="D6" i="4"/>
  <c r="H6" i="4"/>
  <c r="E211" i="1"/>
  <c r="D211" i="1" s="1"/>
  <c r="E195" i="1"/>
  <c r="D195" i="1" s="1"/>
  <c r="E179" i="1"/>
  <c r="D179" i="1" s="1"/>
  <c r="E163" i="1"/>
  <c r="D163" i="1" s="1"/>
  <c r="E147" i="1"/>
  <c r="D147" i="1" s="1"/>
  <c r="E131" i="1"/>
  <c r="D131" i="1" s="1"/>
  <c r="E114" i="1"/>
  <c r="D114" i="1" s="1"/>
  <c r="E91" i="1"/>
  <c r="D91" i="1" s="1"/>
  <c r="E59" i="1"/>
  <c r="D59" i="1" s="1"/>
  <c r="E27" i="1"/>
  <c r="D27" i="1" s="1"/>
  <c r="E6" i="4"/>
  <c r="H5" i="4"/>
  <c r="D5" i="4"/>
  <c r="G5" i="4"/>
  <c r="C5" i="4"/>
  <c r="E218" i="1"/>
  <c r="D218" i="1" s="1"/>
  <c r="E214" i="1"/>
  <c r="D214" i="1" s="1"/>
  <c r="E210" i="1"/>
  <c r="D210" i="1" s="1"/>
  <c r="E206" i="1"/>
  <c r="D206" i="1" s="1"/>
  <c r="E202" i="1"/>
  <c r="D202" i="1" s="1"/>
  <c r="E198" i="1"/>
  <c r="D198" i="1" s="1"/>
  <c r="E194" i="1"/>
  <c r="D194" i="1" s="1"/>
  <c r="E190" i="1"/>
  <c r="D190" i="1" s="1"/>
  <c r="E186" i="1"/>
  <c r="D186" i="1" s="1"/>
  <c r="E182" i="1"/>
  <c r="D182" i="1" s="1"/>
  <c r="E178" i="1"/>
  <c r="D178" i="1" s="1"/>
  <c r="E174" i="1"/>
  <c r="D174" i="1" s="1"/>
  <c r="E170" i="1"/>
  <c r="D170" i="1" s="1"/>
  <c r="E166" i="1"/>
  <c r="D166" i="1" s="1"/>
  <c r="E162" i="1"/>
  <c r="D162" i="1" s="1"/>
  <c r="E158" i="1"/>
  <c r="D158" i="1" s="1"/>
  <c r="E154" i="1"/>
  <c r="D154" i="1" s="1"/>
  <c r="E150" i="1"/>
  <c r="D150" i="1" s="1"/>
  <c r="E146" i="1"/>
  <c r="D146" i="1" s="1"/>
  <c r="E142" i="1"/>
  <c r="D142" i="1" s="1"/>
  <c r="E138" i="1"/>
  <c r="D138" i="1" s="1"/>
  <c r="E134" i="1"/>
  <c r="D134" i="1" s="1"/>
  <c r="E130" i="1"/>
  <c r="D130" i="1" s="1"/>
  <c r="E126" i="1"/>
  <c r="D126" i="1" s="1"/>
  <c r="E122" i="1"/>
  <c r="D122" i="1" s="1"/>
  <c r="E118" i="1"/>
  <c r="D118" i="1" s="1"/>
  <c r="E113" i="1"/>
  <c r="D113" i="1" s="1"/>
  <c r="E107" i="1"/>
  <c r="D107" i="1" s="1"/>
  <c r="E102" i="1"/>
  <c r="D102" i="1" s="1"/>
  <c r="E97" i="1"/>
  <c r="D97" i="1" s="1"/>
  <c r="E90" i="1"/>
  <c r="D90" i="1" s="1"/>
  <c r="E82" i="1"/>
  <c r="D82" i="1" s="1"/>
  <c r="E74" i="1"/>
  <c r="D74" i="1" s="1"/>
  <c r="E66" i="1"/>
  <c r="D66" i="1" s="1"/>
  <c r="E58" i="1"/>
  <c r="D58" i="1" s="1"/>
  <c r="E50" i="1"/>
  <c r="D50" i="1" s="1"/>
  <c r="E42" i="1"/>
  <c r="D42" i="1" s="1"/>
  <c r="E34" i="1"/>
  <c r="D34" i="1" s="1"/>
  <c r="E26" i="1"/>
  <c r="D26" i="1" s="1"/>
  <c r="E18" i="1"/>
  <c r="D18" i="1" s="1"/>
  <c r="G2" i="1"/>
  <c r="E2" i="1" s="1"/>
  <c r="D2" i="1" s="1"/>
  <c r="E4" i="1"/>
  <c r="D4" i="1" s="1"/>
  <c r="E8" i="1"/>
  <c r="D8" i="1" s="1"/>
  <c r="E12" i="1"/>
  <c r="D12" i="1" s="1"/>
  <c r="E16" i="1"/>
  <c r="D16" i="1" s="1"/>
  <c r="E20" i="1"/>
  <c r="D20" i="1" s="1"/>
  <c r="E24" i="1"/>
  <c r="D24" i="1" s="1"/>
  <c r="E28" i="1"/>
  <c r="D28" i="1" s="1"/>
  <c r="E32" i="1"/>
  <c r="D32" i="1" s="1"/>
  <c r="E36" i="1"/>
  <c r="D36" i="1" s="1"/>
  <c r="E40" i="1"/>
  <c r="D40" i="1" s="1"/>
  <c r="E44" i="1"/>
  <c r="D44" i="1" s="1"/>
  <c r="E48" i="1"/>
  <c r="D48" i="1" s="1"/>
  <c r="E52" i="1"/>
  <c r="D52" i="1" s="1"/>
  <c r="E56" i="1"/>
  <c r="D56" i="1" s="1"/>
  <c r="E60" i="1"/>
  <c r="D60" i="1" s="1"/>
  <c r="E64" i="1"/>
  <c r="D64" i="1" s="1"/>
  <c r="E68" i="1"/>
  <c r="D68" i="1" s="1"/>
  <c r="E72" i="1"/>
  <c r="D72" i="1" s="1"/>
  <c r="E76" i="1"/>
  <c r="D76" i="1" s="1"/>
  <c r="E80" i="1"/>
  <c r="D80" i="1" s="1"/>
  <c r="E84" i="1"/>
  <c r="D84" i="1" s="1"/>
  <c r="E88" i="1"/>
  <c r="D88" i="1" s="1"/>
  <c r="E92" i="1"/>
  <c r="D92" i="1" s="1"/>
  <c r="E96" i="1"/>
  <c r="D96" i="1" s="1"/>
  <c r="E100" i="1"/>
  <c r="D100" i="1" s="1"/>
  <c r="E104" i="1"/>
  <c r="D104" i="1" s="1"/>
  <c r="E108" i="1"/>
  <c r="D108" i="1" s="1"/>
  <c r="E112" i="1"/>
  <c r="D112" i="1" s="1"/>
  <c r="E116" i="1"/>
  <c r="D116" i="1" s="1"/>
  <c r="E5" i="1"/>
  <c r="D5" i="1" s="1"/>
  <c r="E9" i="1"/>
  <c r="D9" i="1" s="1"/>
  <c r="E13" i="1"/>
  <c r="D13" i="1" s="1"/>
  <c r="E17" i="1"/>
  <c r="D17" i="1" s="1"/>
  <c r="E21" i="1"/>
  <c r="D21" i="1" s="1"/>
  <c r="E25" i="1"/>
  <c r="D25" i="1" s="1"/>
  <c r="E29" i="1"/>
  <c r="D29" i="1" s="1"/>
  <c r="E33" i="1"/>
  <c r="D33" i="1" s="1"/>
  <c r="E37" i="1"/>
  <c r="D37" i="1" s="1"/>
  <c r="E41" i="1"/>
  <c r="D41" i="1" s="1"/>
  <c r="E45" i="1"/>
  <c r="D45" i="1" s="1"/>
  <c r="E49" i="1"/>
  <c r="D49" i="1" s="1"/>
  <c r="E53" i="1"/>
  <c r="D53" i="1" s="1"/>
  <c r="E57" i="1"/>
  <c r="D57" i="1" s="1"/>
  <c r="E61" i="1"/>
  <c r="D61" i="1" s="1"/>
  <c r="E65" i="1"/>
  <c r="D65" i="1" s="1"/>
  <c r="E69" i="1"/>
  <c r="D69" i="1" s="1"/>
  <c r="E73" i="1"/>
  <c r="D73" i="1" s="1"/>
  <c r="E77" i="1"/>
  <c r="D77" i="1" s="1"/>
  <c r="E81" i="1"/>
  <c r="D81" i="1" s="1"/>
  <c r="E85" i="1"/>
  <c r="D85" i="1" s="1"/>
  <c r="E89" i="1"/>
  <c r="D89" i="1" s="1"/>
  <c r="E93" i="1"/>
  <c r="D93" i="1" s="1"/>
  <c r="E217" i="1"/>
  <c r="D217" i="1" s="1"/>
  <c r="E213" i="1"/>
  <c r="D213" i="1" s="1"/>
  <c r="E209" i="1"/>
  <c r="D209" i="1" s="1"/>
  <c r="E205" i="1"/>
  <c r="D205" i="1" s="1"/>
  <c r="E201" i="1"/>
  <c r="D201" i="1" s="1"/>
  <c r="E197" i="1"/>
  <c r="D197" i="1" s="1"/>
  <c r="E193" i="1"/>
  <c r="D193" i="1" s="1"/>
  <c r="E189" i="1"/>
  <c r="D189" i="1" s="1"/>
  <c r="E185" i="1"/>
  <c r="D185" i="1" s="1"/>
  <c r="E181" i="1"/>
  <c r="D181" i="1" s="1"/>
  <c r="E177" i="1"/>
  <c r="D177" i="1" s="1"/>
  <c r="E173" i="1"/>
  <c r="D173" i="1" s="1"/>
  <c r="E169" i="1"/>
  <c r="D169" i="1" s="1"/>
  <c r="E165" i="1"/>
  <c r="D165" i="1" s="1"/>
  <c r="E161" i="1"/>
  <c r="D161" i="1" s="1"/>
  <c r="E157" i="1"/>
  <c r="D157" i="1" s="1"/>
  <c r="E153" i="1"/>
  <c r="D153" i="1" s="1"/>
  <c r="E149" i="1"/>
  <c r="D149" i="1" s="1"/>
  <c r="E145" i="1"/>
  <c r="D145" i="1" s="1"/>
  <c r="E141" i="1"/>
  <c r="D141" i="1" s="1"/>
  <c r="E137" i="1"/>
  <c r="D137" i="1" s="1"/>
  <c r="E133" i="1"/>
  <c r="D133" i="1" s="1"/>
  <c r="E129" i="1"/>
  <c r="D129" i="1" s="1"/>
  <c r="E125" i="1"/>
  <c r="D125" i="1" s="1"/>
  <c r="E121" i="1"/>
  <c r="D121" i="1" s="1"/>
  <c r="E117" i="1"/>
  <c r="D117" i="1" s="1"/>
  <c r="E111" i="1"/>
  <c r="D111" i="1" s="1"/>
  <c r="E106" i="1"/>
  <c r="D106" i="1" s="1"/>
  <c r="E101" i="1"/>
  <c r="D101" i="1" s="1"/>
  <c r="E95" i="1"/>
  <c r="D95" i="1" s="1"/>
  <c r="E87" i="1"/>
  <c r="D87" i="1" s="1"/>
  <c r="E79" i="1"/>
  <c r="D79" i="1" s="1"/>
  <c r="E71" i="1"/>
  <c r="D71" i="1" s="1"/>
  <c r="E63" i="1"/>
  <c r="D63" i="1" s="1"/>
  <c r="E55" i="1"/>
  <c r="D55" i="1" s="1"/>
  <c r="E47" i="1"/>
  <c r="D47" i="1" s="1"/>
  <c r="E39" i="1"/>
  <c r="D39" i="1" s="1"/>
  <c r="E31" i="1"/>
  <c r="D31" i="1" s="1"/>
  <c r="E23" i="1"/>
  <c r="D23" i="1" s="1"/>
  <c r="E15" i="1"/>
  <c r="D15" i="1" s="1"/>
  <c r="E7" i="1"/>
  <c r="D7" i="1" s="1"/>
  <c r="E5" i="4"/>
  <c r="E216" i="1"/>
  <c r="D216" i="1" s="1"/>
  <c r="E212" i="1"/>
  <c r="D212" i="1" s="1"/>
  <c r="E208" i="1"/>
  <c r="D208" i="1" s="1"/>
  <c r="E204" i="1"/>
  <c r="D204" i="1" s="1"/>
  <c r="E200" i="1"/>
  <c r="D200" i="1" s="1"/>
  <c r="E196" i="1"/>
  <c r="D196" i="1" s="1"/>
  <c r="E192" i="1"/>
  <c r="D192" i="1" s="1"/>
  <c r="E188" i="1"/>
  <c r="D188" i="1" s="1"/>
  <c r="E184" i="1"/>
  <c r="D184" i="1" s="1"/>
  <c r="E180" i="1"/>
  <c r="D180" i="1" s="1"/>
  <c r="E176" i="1"/>
  <c r="D176" i="1" s="1"/>
  <c r="E172" i="1"/>
  <c r="D172" i="1" s="1"/>
  <c r="E168" i="1"/>
  <c r="D168" i="1" s="1"/>
  <c r="E164" i="1"/>
  <c r="D164" i="1" s="1"/>
  <c r="E160" i="1"/>
  <c r="D160" i="1" s="1"/>
  <c r="E156" i="1"/>
  <c r="D156" i="1" s="1"/>
  <c r="E152" i="1"/>
  <c r="D152" i="1" s="1"/>
  <c r="E148" i="1"/>
  <c r="D148" i="1" s="1"/>
  <c r="E144" i="1"/>
  <c r="D144" i="1" s="1"/>
  <c r="E140" i="1"/>
  <c r="D140" i="1" s="1"/>
  <c r="E136" i="1"/>
  <c r="D136" i="1" s="1"/>
  <c r="E132" i="1"/>
  <c r="D132" i="1" s="1"/>
  <c r="E128" i="1"/>
  <c r="D128" i="1" s="1"/>
  <c r="E124" i="1"/>
  <c r="D124" i="1" s="1"/>
  <c r="E120" i="1"/>
  <c r="D120" i="1" s="1"/>
  <c r="E115" i="1"/>
  <c r="D115" i="1" s="1"/>
  <c r="E110" i="1"/>
  <c r="D110" i="1" s="1"/>
  <c r="E105" i="1"/>
  <c r="D105" i="1" s="1"/>
  <c r="E99" i="1"/>
  <c r="D99" i="1" s="1"/>
  <c r="E94" i="1"/>
  <c r="D94" i="1" s="1"/>
  <c r="E86" i="1"/>
  <c r="D86" i="1" s="1"/>
  <c r="E78" i="1"/>
  <c r="D78" i="1" s="1"/>
  <c r="E70" i="1"/>
  <c r="D70" i="1" s="1"/>
  <c r="E62" i="1"/>
  <c r="D62" i="1" s="1"/>
  <c r="E54" i="1"/>
  <c r="D54" i="1" s="1"/>
  <c r="E46" i="1"/>
  <c r="D46" i="1" s="1"/>
  <c r="E38" i="1"/>
  <c r="D38" i="1" s="1"/>
  <c r="E30" i="1"/>
  <c r="D30" i="1" s="1"/>
  <c r="E22" i="1"/>
  <c r="D22" i="1" s="1"/>
  <c r="E14" i="1"/>
  <c r="D14" i="1" s="1"/>
  <c r="E6" i="1"/>
  <c r="D6" i="1" s="1"/>
  <c r="F5" i="4"/>
  <c r="C19" i="4" l="1"/>
  <c r="H7" i="4"/>
  <c r="H17" i="4" s="1"/>
  <c r="F7" i="4"/>
  <c r="F17" i="4" s="1"/>
  <c r="E7" i="4"/>
  <c r="E17" i="4" s="1"/>
  <c r="G7" i="4"/>
  <c r="G17" i="4" s="1"/>
  <c r="I7" i="4"/>
  <c r="I17" i="4" s="1"/>
  <c r="C7" i="4"/>
  <c r="D7" i="4"/>
  <c r="D17" i="4" s="1"/>
  <c r="J6" i="4"/>
  <c r="J5" i="4"/>
  <c r="C21" i="4" l="1"/>
  <c r="C23" i="4" s="1"/>
  <c r="C17" i="4"/>
  <c r="J17" i="4" s="1"/>
  <c r="J7" i="4"/>
  <c r="C24"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<sst xmlns="http://schemas.openxmlformats.org/spreadsheetml/2006/main" count="10948" uniqueCount="1398">
  <si>
    <t>MBAG</t>
  </si>
  <si>
    <t>MASTER_WAYBILL_ID</t>
  </si>
  <si>
    <t>WAYBILL_NUMBER</t>
  </si>
  <si>
    <t>REFERENCE_NUMBER</t>
  </si>
  <si>
    <t>SERVICE_TYPE</t>
  </si>
  <si>
    <t>TOTAL_KOLI</t>
  </si>
  <si>
    <t>TOTAL_WEIGHT</t>
  </si>
  <si>
    <t>CLIENT_NAME</t>
  </si>
  <si>
    <t>HUB_PICKUP</t>
  </si>
  <si>
    <t>RECEPIENT_NAME</t>
  </si>
  <si>
    <t>RECEPIENT_ADDRESS</t>
  </si>
  <si>
    <t>RECEPIENT_PHONE</t>
  </si>
  <si>
    <t>PAYMENT_TYPE</t>
  </si>
  <si>
    <t>COD_AMOUNT</t>
  </si>
  <si>
    <t>DESTINATION_CITY</t>
  </si>
  <si>
    <t>DESTINATION_DISTRICT</t>
  </si>
  <si>
    <t>DESTINATION_HUB</t>
  </si>
  <si>
    <t>LAST_STATUS</t>
  </si>
  <si>
    <t>RECEIVED_DATE</t>
  </si>
  <si>
    <t>LAST_STATUS_DATE</t>
  </si>
  <si>
    <t>MBAG-DTX000007137</t>
  </si>
  <si>
    <t>MW000129779</t>
  </si>
  <si>
    <t>DTX000320843</t>
  </si>
  <si>
    <t>BK0D1558406BC4682</t>
  </si>
  <si>
    <t>REGULER</t>
  </si>
  <si>
    <t>Bebas Kirim</t>
  </si>
  <si>
    <t>FC Gading</t>
  </si>
  <si>
    <t>Aida Nurhayati</t>
  </si>
  <si>
    <t>Jalan Gandaria 2, No. 69  , RT. 008, RW. 006, Kode Pos. 16439, Kel.Ratu Jaya Kode Pos16439 Kec.Cipayung Kab/KotaKota Depok Prov.Jawa Barat</t>
  </si>
  <si>
    <t>COD</t>
  </si>
  <si>
    <t>Kota Depok</t>
  </si>
  <si>
    <t>Cipayung</t>
  </si>
  <si>
    <t>HUB DETHIX BLITZ</t>
  </si>
  <si>
    <t>Transfer</t>
  </si>
  <si>
    <t>MW000129895</t>
  </si>
  <si>
    <t>DTX000320967</t>
  </si>
  <si>
    <t>BKC084C6F1F9B1351</t>
  </si>
  <si>
    <t>ROSMAWATI</t>
  </si>
  <si>
    <t>Bella Casa Blok Dahlia 317, Jalan Tole iskandar No 1, Kel.Tirtajaya Kec.Sukmajaya Kab/KotaKota Depok Prov.Jawa Barat</t>
  </si>
  <si>
    <t>Sukmajaya</t>
  </si>
  <si>
    <t>MW000129910</t>
  </si>
  <si>
    <t>DTX000320982</t>
  </si>
  <si>
    <t>BK2C414E04A727464</t>
  </si>
  <si>
    <t>MARLINA/ mama angel</t>
  </si>
  <si>
    <t>kp. babakan no. 25, jl. dongkal , TK Darul aulat /Virses Elektronik servis, RT. 1, RW. 24, Kode Pos. 16454, Kel.Sukatani Kode Pos16454 Kec.Tapos Kab/KotaKota Depok Prov.Jawa Barat</t>
  </si>
  <si>
    <t>Tapos</t>
  </si>
  <si>
    <t>MW000129914</t>
  </si>
  <si>
    <t>DTX000320986</t>
  </si>
  <si>
    <t>BKFD672560BF75990</t>
  </si>
  <si>
    <t>Lisdahlia</t>
  </si>
  <si>
    <t>jln parung poncol , RT. 02, RW. 01, Kode Pos. 16518, Kel.Duren Mekar Kode Pos16518 Kec.Bojongsari Kab/KotaKota Depok Prov.Jawa Barat</t>
  </si>
  <si>
    <t>Bojongsari</t>
  </si>
  <si>
    <t>MW000129923</t>
  </si>
  <si>
    <t>DTX000320995</t>
  </si>
  <si>
    <t>BK3FBEDD99C022515</t>
  </si>
  <si>
    <t>Nina Maskanah</t>
  </si>
  <si>
    <t>Jl Artzimar II Kp Kawung Luwuk No.52 Masjid Al Hidayah, RT. 1, RW. 1, Kode Pos. 16152, Kel.Tegal Gundil Kode Pos16152 Kec.Bogor Utara Kab/KotaKota Bogor Prov.Jawa Barat</t>
  </si>
  <si>
    <t>Kota Bogor</t>
  </si>
  <si>
    <t>Bogor Utara</t>
  </si>
  <si>
    <t>MW000129949</t>
  </si>
  <si>
    <t>DTX000321022</t>
  </si>
  <si>
    <t>BK505B517B9F0DFD3</t>
  </si>
  <si>
    <t>Puji Astuti</t>
  </si>
  <si>
    <t>Kebon Pedes GG Pacilong No 56, RT. 07, RW. 04, Kode Pos. 16162, Kel.Kebon Pedes Kode Pos16162 Kec.Tanah Sareal Kab/KotaKota Bogor Prov.Jawa Barat</t>
  </si>
  <si>
    <t>Tanah Sareal</t>
  </si>
  <si>
    <t>MW000129961</t>
  </si>
  <si>
    <t>DTX000321034</t>
  </si>
  <si>
    <t>BKCF93C239A18A7BB</t>
  </si>
  <si>
    <t>Sandra Kristanto SAG</t>
  </si>
  <si>
    <t>Setelah sekolah Yaspi belok kiri masuk ada KUA Limo, lurus masuk Perumahan The Limo Residence Blok D no 4  Kode Pos. 16515, Kel.Limo Kode Pos16515 Kec.Limo Kab/KotaKota Depok Prov.Jawa Barat</t>
  </si>
  <si>
    <t>Limo</t>
  </si>
  <si>
    <t>MW000130032</t>
  </si>
  <si>
    <t>DTX000321109</t>
  </si>
  <si>
    <t>BKE53EB7A385A82DC</t>
  </si>
  <si>
    <t>Maria Ulfa (ETAWALIN)</t>
  </si>
  <si>
    <t>Gg.Gereja No.28 Kelurahan Pondok Jaya. Patokan Rumah Gang Gereja, RT. 1, RW. 4, Kode Pos. 16438, Kel.Pondok Jaya Kode Pos16438 Kec.Cipayung Kab/KotaKota Depok Prov.Jawa Barat</t>
  </si>
  <si>
    <t>MW000130051</t>
  </si>
  <si>
    <t>DTX000321131</t>
  </si>
  <si>
    <t>BKC10321910DDDDF4</t>
  </si>
  <si>
    <t>Ali Herlon</t>
  </si>
  <si>
    <t>Jln raya muktar parung bingung sawangan. Posisi toko batu alam / grc., RT. 05, RW. 03,  Kel.Rangkapan Jaya Baru Kec.Pancoran Mas Kab/KotaKota Depok Prov.Jawa Barat</t>
  </si>
  <si>
    <t>Pancoran Mas</t>
  </si>
  <si>
    <t>MW000130065</t>
  </si>
  <si>
    <t>DTX000321146</t>
  </si>
  <si>
    <t>BK0E0AE49D2B72619</t>
  </si>
  <si>
    <t>Ariyanto</t>
  </si>
  <si>
    <t>Ponpes Bina Madani Putri, Jl HE Sukma, Gg Siliwangi 25, Bakomsari, no kedua 085899171517, RT. 02, RW. 012, Kode Pos. 16138, Kel.Harjasari Kode Pos16138 Kec.Bogor Selatan Kab/KotaKota Bogor Prov.Jawa Barat</t>
  </si>
  <si>
    <t>Bogor Selatan</t>
  </si>
  <si>
    <t>MW000130071</t>
  </si>
  <si>
    <t>DTX000321152</t>
  </si>
  <si>
    <t>BK12823B57CF810DE</t>
  </si>
  <si>
    <t>Syifa Mutia</t>
  </si>
  <si>
    <t>Jln Bhineka IV, kampung rumbut (kontrakan bang kodir no 73 b), RT. 05, RW. 09, Kode Pos. 16451, Kel.Tugu Kode Pos16451 Kec.Cimanggis Kab/KotaKota Depok Prov.Jawa Barat</t>
  </si>
  <si>
    <t>Cimanggis</t>
  </si>
  <si>
    <t>MW000130096</t>
  </si>
  <si>
    <t>DTX000321181</t>
  </si>
  <si>
    <t>BK835E69F321BC6E4</t>
  </si>
  <si>
    <t>Jumari</t>
  </si>
  <si>
    <t>Kp sawah, Patokan yayasan Nurul Huda samping warung sapira masuk pintu gerbang tralis hitam, RT. 02, RW. 02, Kode Pos. 16413, Kel.Jatimulya Kode Pos16413 Kec.Cilodong Kab/KotaKota Depok Prov.Jawa Barat</t>
  </si>
  <si>
    <t>Cilodong</t>
  </si>
  <si>
    <t>MW000130112</t>
  </si>
  <si>
    <t>DTX000321199</t>
  </si>
  <si>
    <t>BKB6142F61F956A98</t>
  </si>
  <si>
    <t>Eny wansyah</t>
  </si>
  <si>
    <t>jalan raya kerukut : vila mutiara cinere blok H2 no 20 , RT. 08, RW. 11, Kode Pos. 16512, Kel.Grogol Kode Pos16512 Kec.Limo Kab/KotaKota Depok Prov.Jawa Barat</t>
  </si>
  <si>
    <t>MW000130114</t>
  </si>
  <si>
    <t>DTX000321201</t>
  </si>
  <si>
    <t>BK53BE57327FD33E1</t>
  </si>
  <si>
    <t>Bunda Moza</t>
  </si>
  <si>
    <t>Jln Pedurenan Gg Bengkel Blok B No 38A/B dekat pos rt , RT. 02, RW. 02,  Kel.Cisalak Pasar Kec.Cimanggis Kab/KotaKota Depok Prov.Jawa Barat</t>
  </si>
  <si>
    <t>MW000130130</t>
  </si>
  <si>
    <t>DTX000321219</t>
  </si>
  <si>
    <t>BKF00C47029257B00</t>
  </si>
  <si>
    <t>Heri  s</t>
  </si>
  <si>
    <t>pasirgunung selatan patokan barak mawar no 32 , RT. 16, RW. 03, Kode Pos. 16451, Kel.Pasir Gunung Selatan Kode Pos16451 Kec.Cimanggis Kab/KotaKota Depok Prov.Jawa Barat</t>
  </si>
  <si>
    <t>MW000130176</t>
  </si>
  <si>
    <t>DTX000321269</t>
  </si>
  <si>
    <t>BKF6AAD8D371ED8BC</t>
  </si>
  <si>
    <t>Bambang</t>
  </si>
  <si>
    <t>Perumahan Cinere Megapolitan Estate Jln kesemek No 68 Blok A , RT. 007, RW. 006, Kode Pos. 16515, Kel.Limo Kode Pos16515 Kec.Limo Kab/KotaKota Depok Prov.Jawa Barat</t>
  </si>
  <si>
    <t>MW000130210</t>
  </si>
  <si>
    <t>DTX000321304</t>
  </si>
  <si>
    <t>BKF0D24E1B5B4BD4E</t>
  </si>
  <si>
    <t>elma</t>
  </si>
  <si>
    <t>perumahan pabuaran indah no 3A jln cilendek timur Desa cilendek timur  Kode Pos. 16112, Kel.Cilendek Timur Kode Pos16112 Kec.Bogor Barat Kab/KotaKota Bogor Prov.Jawa Barat</t>
  </si>
  <si>
    <t>Bogor Barat</t>
  </si>
  <si>
    <t>MW000130246</t>
  </si>
  <si>
    <t>DTX000321390</t>
  </si>
  <si>
    <t>BKF78954C1E1A418F</t>
  </si>
  <si>
    <t>Winda Septania</t>
  </si>
  <si>
    <t>Perumahan Nusa Indah Residence Cluster carana 3 no 1, RT. , RW. , Kode Pos. , Kel.Tanah Baru Kec.Bogor Utara Kab/KotaKota Bogor Prov.Jawa Barat</t>
  </si>
  <si>
    <t>NON COD</t>
  </si>
  <si>
    <t>MW000130258</t>
  </si>
  <si>
    <t>DTX000321402</t>
  </si>
  <si>
    <t>BK9436B536A73C7F1</t>
  </si>
  <si>
    <t>sri rahayu dwi astuti</t>
  </si>
  <si>
    <t>jl pahlawan 1 no. 5, Belakang domino pizza bondongan  Kode Pos. 16131, Kel.Bondongan Kode Pos16131 Kec.Bogor Selatan Kab/KotaKota Bogor Prov.Jawa Barat</t>
  </si>
  <si>
    <t>MW000130287</t>
  </si>
  <si>
    <t>DTX000321434</t>
  </si>
  <si>
    <t>BK8445E35EAFD88A2</t>
  </si>
  <si>
    <t>Ibu Ratna</t>
  </si>
  <si>
    <t>jl Pinus.no 26.Blok, seberang nya.cinere mall  Kode Pos. 16514, Kel.Cinere Kode Pos16514 Kec.Cinere Kab/KotaKota Depok Prov.Jawa Barat</t>
  </si>
  <si>
    <t>Cinere</t>
  </si>
  <si>
    <t>MW000130313</t>
  </si>
  <si>
    <t>DTX000321460</t>
  </si>
  <si>
    <t>BK2E63C97F5EDB8C5</t>
  </si>
  <si>
    <t>Bambang Sasmito</t>
  </si>
  <si>
    <t>jl arahim ujung No 25 meruyung, patokan rumah pos ronda utama ,RT. 04,RW. 03, Kel.Maruyung Kec.Limo Kab/KotaKota Depok Prov.Jawa Barat</t>
  </si>
  <si>
    <t>MW000130336</t>
  </si>
  <si>
    <t>DTX000321484</t>
  </si>
  <si>
    <t>BKB90B225E9873241</t>
  </si>
  <si>
    <t>Mustika</t>
  </si>
  <si>
    <t>Jl Pahlawan II Blok 90, Dreded RT. 05 RW. 08 Kel. Empang Kode POS 16132 Kel.Empang Kode Pos16132 Kec.Bogor Selatan Kab/KotaKota Bogor Prov.Jawa Barat</t>
  </si>
  <si>
    <t>MW000130346</t>
  </si>
  <si>
    <t>DTX000321496</t>
  </si>
  <si>
    <t>BK88C711C637DA2D6</t>
  </si>
  <si>
    <t>Rudi</t>
  </si>
  <si>
    <t>kedunghalang wesel, jalan raya cilebut, martabak mbj, gang baru, cat rumah crem, No. 26, RT. 1, RW. 3, Kode Pos. 16165, Kel.Sukaresmi Kode Pos16165 Kec.Tanah Sareal Kab/KotaKota Bogor Prov.Jawa Barat</t>
  </si>
  <si>
    <t>MW000130378</t>
  </si>
  <si>
    <t>DTX000321533</t>
  </si>
  <si>
    <t>BK38F8C1FE1E47977</t>
  </si>
  <si>
    <t>BPK kamsino</t>
  </si>
  <si>
    <t>jalan kebon pedes gang Candra 1 no 16 RT 01 RW 04  Kel.Kebon Pedes Kec.Tanah Sareal Kab/KotaKota Bogor Prov.Jawa Barat</t>
  </si>
  <si>
    <t>MW000130380</t>
  </si>
  <si>
    <t>DTX000321536</t>
  </si>
  <si>
    <t>BKE31A90E3D152C72</t>
  </si>
  <si>
    <t>ARNITA</t>
  </si>
  <si>
    <t>Jl. Griya Merdeka Timur 1 Blok B No.4, patokan pasar mini RT.4 RW.20 Kel.Abadi Jaya Kec.Sukmajaya Kab/KotaKota Depok Prov.Jawa Barat</t>
  </si>
  <si>
    <t>MW000130402</t>
  </si>
  <si>
    <t>DTX000321558</t>
  </si>
  <si>
    <t>BKF9347171BDC9AAF</t>
  </si>
  <si>
    <t>sajril nitrogen</t>
  </si>
  <si>
    <t>( Pertamina SPBU 34.16415 ) kel. mekar jaya kec. Sukma jaya Kota Depok Prov. jawa barat Kode pos :16412  , RT. 00, RW. 00, Kode Pos. 16412, Kel.Mekar Jaya Kode Pos16411 Kec.Sukmajaya Kab/KotaKota Depok Prov.Jawa Barat</t>
  </si>
  <si>
    <t>MW000130524</t>
  </si>
  <si>
    <t>DTX000321684</t>
  </si>
  <si>
    <t>BKFE101E460331701</t>
  </si>
  <si>
    <t>Ahmad Nurfauzi</t>
  </si>
  <si>
    <t>Jl.Garuda 1 blok DG 10 no.7 Perumahan Villa Pamulang, RT. 4, RW. 11, Kode Pos. 16517, Kel.Pondok Petir Kode Pos16517 Kec.Bojongsari Kab/KotaKota Depok Prov.Jawa Barat</t>
  </si>
  <si>
    <t>MW000130532</t>
  </si>
  <si>
    <t>DTX000321693</t>
  </si>
  <si>
    <t>BK67F43FEE72D2E07</t>
  </si>
  <si>
    <t>MAMAH OLA/DEWI</t>
  </si>
  <si>
    <t>jln kiray,gang musolla Nurul Ahya, Kel.Cimpaeun Kec.Tapos Kab/KotaKota Depok Prov.Jawa Barat</t>
  </si>
  <si>
    <t>MW000130534</t>
  </si>
  <si>
    <t>DTX000321695</t>
  </si>
  <si>
    <t>BK69DED5D2479D9EE</t>
  </si>
  <si>
    <t>AFRAH</t>
  </si>
  <si>
    <t>Alamat : Jl.Rawa Indah 1 Rt 05/01 no.39, Desa Bojong pondok terong  Kode Pos. 16436, Kel.Bojong Pondok Terong Kode Pos16436 Kec.Cipayung Kab/KotaKota Depok Prov.Jawa Barat</t>
  </si>
  <si>
    <t>MW000130543</t>
  </si>
  <si>
    <t>DTX000321716</t>
  </si>
  <si>
    <t>BK6603DBB83E36767</t>
  </si>
  <si>
    <t>Endang Yono</t>
  </si>
  <si>
    <t>depan rumah habibi , RT. 03, RW. 03, Kode Pos. 16454, Kel.Harjamukti Kode Pos16454 Kec.Cimanggis Kab/KotaKota Depok Prov.Jawa Barat</t>
  </si>
  <si>
    <t>MW000130565</t>
  </si>
  <si>
    <t>DTX000321738</t>
  </si>
  <si>
    <t>BK412690A83997B3B</t>
  </si>
  <si>
    <t>Dila</t>
  </si>
  <si>
    <t>jl palem Raya 29A,Desa beji,Patokan rumah sebelah kanan lapangan parkir , RT. 4, RW. 5, Kode Pos. 16421, Kel.Beji Kode Pos16421 Kec.Beji Kab/KotaKota Depok Prov.Jawa Barat</t>
  </si>
  <si>
    <t>Beji</t>
  </si>
  <si>
    <t>MW000130582</t>
  </si>
  <si>
    <t>DTX000321757</t>
  </si>
  <si>
    <t>BK3170D53BE7C0F27</t>
  </si>
  <si>
    <t>Reesa Meinar</t>
  </si>
  <si>
    <t>jl raya bogor km 34,5 no 29 ,RT. 1,RW. 1,Kode Pos. 16455, Kel.Sukamaju Baru Kode Pos16455 Kec.Tapos Kab/KotaKota Depok Prov.Jawa Barat</t>
  </si>
  <si>
    <t>MBAG-DTX000007151</t>
  </si>
  <si>
    <t>MW000130575</t>
  </si>
  <si>
    <t>DTX000321749</t>
  </si>
  <si>
    <t>BKDE50FE39B34C585</t>
  </si>
  <si>
    <t>Elvina</t>
  </si>
  <si>
    <t>jl musi VII /65, RT. 05, RW. 13, Kode Pos. 16417, Kel.Abadi Jaya Kode Pos16417 Kec.Sukmajaya Kab/KotaKota Depok Prov.Jawa Barat</t>
  </si>
  <si>
    <t>KOTA DEPOK</t>
  </si>
  <si>
    <t>SUKMAJAYA</t>
  </si>
  <si>
    <t>MW000132358</t>
  </si>
  <si>
    <t>DTX000324040</t>
  </si>
  <si>
    <t>BKEB8CBFE15B306A5</t>
  </si>
  <si>
    <t>Acal</t>
  </si>
  <si>
    <t>Jl. H. Saman Yahya RT.001 RW.021 No. 33D, Bakti Jaya, Sukmajaya, Depok, Jawa Barat 16418 (Belakang Masjid Jami Al-Mustaqim) (Masuk Dari Gang Warung Bude)</t>
  </si>
  <si>
    <t>MW000132324</t>
  </si>
  <si>
    <t>DTX000324003</t>
  </si>
  <si>
    <t>BK77F0042257FF5EA</t>
  </si>
  <si>
    <t>Syliena</t>
  </si>
  <si>
    <t>Jln. Sindang Mukti, No. 12, Depan warung ucok harun, RT. 08, RW. 07, Kode Pos. 16415, Kel.Sukamaju Kode Pos16415 Kec.Cilodong Kab/KotaKota Depok Prov.Jawa Barat</t>
  </si>
  <si>
    <t>CILODONG</t>
  </si>
  <si>
    <t>MW000132322</t>
  </si>
  <si>
    <t>DTX000324001</t>
  </si>
  <si>
    <t>BK27AFEE869F0E87D</t>
  </si>
  <si>
    <t>Lusiana</t>
  </si>
  <si>
    <t>Jalan raya sawangan, RT. 03, RW. 01,  Kel.Mampang Kec.Pancoran Mas Kab/KotaKota Depok Prov.Jawa Barat</t>
  </si>
  <si>
    <t>PANCORAN MAS</t>
  </si>
  <si>
    <t>MW000132304</t>
  </si>
  <si>
    <t>DTX000323982</t>
  </si>
  <si>
    <t>BK0418F0767AF6164</t>
  </si>
  <si>
    <t>Carolina Oktavia Sianturi</t>
  </si>
  <si>
    <t>Jl. H.Damon, Patokan Rumah Pekapuran Haji Damon 7 No.46, Rt 04 Rw 04, RT. , RW. , Kode Pos. , Kel.Curug Kode Pos16453 Kec.Cimanggis Kab/KotaKota Depok Prov.Jawa Barat</t>
  </si>
  <si>
    <t>CIMANGGIS</t>
  </si>
  <si>
    <t>MW000132289</t>
  </si>
  <si>
    <t>DTX000323965</t>
  </si>
  <si>
    <t>BK879E976BB667FF3</t>
  </si>
  <si>
    <t>Rini Ramadhan</t>
  </si>
  <si>
    <t>jln arco raya, kav.bcs Garuda 4, Patokan Rumah belakang rm.joglo sambal 7 rasa, RT. 05, RW. 03, Kode Pos. 16518, Kel.Duren Seribu Kode Pos16518 Kec.Bojongsari Kab/KotaKota Depok Prov.Jawa Barat</t>
  </si>
  <si>
    <t>BOJONGSARI</t>
  </si>
  <si>
    <t>MW000132266</t>
  </si>
  <si>
    <t>DTX000323942</t>
  </si>
  <si>
    <t>BK9F94DF87C9C801B</t>
  </si>
  <si>
    <t>eis kurniawati</t>
  </si>
  <si>
    <t>Perumahan Depok Maharaja, Blok C2 No 3-4 Patokan Rumah samping mal DTC, RT. 02, RW. 015, Kode Pos. 16435, Kel.Rangkapan Jaya Kode Pos16435 Kec.Pancoran Mas Kab/KotaKota Depok Prov.Jawa Barat</t>
  </si>
  <si>
    <t>MW000132249</t>
  </si>
  <si>
    <t>DTX000323925</t>
  </si>
  <si>
    <t>BKF4F13199091C499</t>
  </si>
  <si>
    <t>Khofidatur rofiah</t>
  </si>
  <si>
    <t>jalan raya kalimulya ope elektrik gang teratai brimob perumahan hidayatullah residence  Kode Pos. 16413, Kel.Kalimulya Kode Pos16413 Kec.Cilodong Kab/KotaKota Depok Prov.Jawa Barat</t>
  </si>
  <si>
    <t>MW000132228</t>
  </si>
  <si>
    <t>DTX000323901</t>
  </si>
  <si>
    <t>BK3C7B1719F951FD8</t>
  </si>
  <si>
    <t>Desi Purwanti</t>
  </si>
  <si>
    <t>Jln Kosasih, Desa Cikaret, Patokan Rumah Depan Musolah Miftahul Jannah, RT. 003, RW. 010, Kode Pos. 16132, Kel.Cikaret Kode Pos16132 Kec.Bogor Selatan Kab/KotaKota Bogor Prov.Jawa Barat</t>
  </si>
  <si>
    <t>KOTA BOGOR</t>
  </si>
  <si>
    <t>BOGOR SELATAN</t>
  </si>
  <si>
    <t>MW000132227</t>
  </si>
  <si>
    <t>DTX000323900</t>
  </si>
  <si>
    <t>BKD466D7FFDE3B23E</t>
  </si>
  <si>
    <t>Vera Apnia</t>
  </si>
  <si>
    <t>: Jl Masjid At Taqwa (sebrang Nirwana A, pagar putih), RT. 03, RW. 01, Kode Pos. 16437, Kel.Cipayung Jaya Kode Pos16437 Kec.Cipayung Kab/KotaKota Depok Prov.Jawa Barat</t>
  </si>
  <si>
    <t>CIPAYUNG</t>
  </si>
  <si>
    <t>MW000132208</t>
  </si>
  <si>
    <t>DTX000323878</t>
  </si>
  <si>
    <t>BK7876C18CEA1D39B</t>
  </si>
  <si>
    <t>Bpk. Catur priyo k</t>
  </si>
  <si>
    <t>Kp Nyencle no.60, RT. 3, RW. 12, Kode Pos. 16458, Kel.Cilangkap Kode Pos16458 Kec.Tapos Kab/KotaKota Depok Prov.Jawa Barat</t>
  </si>
  <si>
    <t>TAPOS</t>
  </si>
  <si>
    <t>MW000132188</t>
  </si>
  <si>
    <t>DTX000323852</t>
  </si>
  <si>
    <t>BKFE2CA8B6F8929FF</t>
  </si>
  <si>
    <t>Hilda Alfianti</t>
  </si>
  <si>
    <t>dilingkungan Cipayung Toba ujung pemotongan ayam, Blok D.25, RT. 08, RW. 01,  Kel.Abadi Jaya Kec.Sukmajaya Kab/KotaKota Depok Prov.Jawa Barat</t>
  </si>
  <si>
    <t>MW000132176</t>
  </si>
  <si>
    <t>DTX000323840</t>
  </si>
  <si>
    <t>BKE43283C7605DC2D</t>
  </si>
  <si>
    <t>Bima shaw</t>
  </si>
  <si>
    <t>Kel. Krukut, Komplek De Green Terraces no. GTOP-1,  Jl. Raya Krukut no.40 RT &amp; RW : 003/05, RT. 003, RW. 05, Kode Pos.  Kel.Krukut Kec.Limo Kab/KotaKota Depok Prov.Jawa Barat</t>
  </si>
  <si>
    <t>LIMO</t>
  </si>
  <si>
    <t>MW000132171</t>
  </si>
  <si>
    <t>DTX000323835</t>
  </si>
  <si>
    <t>BKC14607F155D910E</t>
  </si>
  <si>
    <t>Dewi herawati</t>
  </si>
  <si>
    <t>Jln Komplek pertamina gas alam desa curug MOHON HUBUNGI PENERIMA DULU JANGAN RETURN RT. 02 RW. 03 Kel. Curug Kode POS 16453 Kel.Curug Kode Pos16453 Kec.Cimanggis Kab/KotaKota Depok Prov.Jawa Barat</t>
  </si>
  <si>
    <t>MW000132166</t>
  </si>
  <si>
    <t>DTX000323829</t>
  </si>
  <si>
    <t>BK392E05CB61C321A</t>
  </si>
  <si>
    <t>Onah kurniasih</t>
  </si>
  <si>
    <t>Patokan rumah depan kelurahan cimpaeun RT.003 RW.015   Kode Pos. 16459, Kel.Cimpaeun Kode Pos16459 Kec.Tapos Kab/KotaKota Depok Prov.Jawa Barat</t>
  </si>
  <si>
    <t>MW000132165</t>
  </si>
  <si>
    <t>DTX000323828</t>
  </si>
  <si>
    <t>BK83E2A6145D71813</t>
  </si>
  <si>
    <t>Sutarno</t>
  </si>
  <si>
    <t>No. 103 Kp. Stangkle,RT. 04,RW. 06, Kel.Kemiri Muka Kec.Beji Kab/KotaKota Depok Prov.Jawa Barat</t>
  </si>
  <si>
    <t>BEJI</t>
  </si>
  <si>
    <t>MW000132154</t>
  </si>
  <si>
    <t>DTX000323811</t>
  </si>
  <si>
    <t>BK440F3B24C8009E8</t>
  </si>
  <si>
    <t>Nini Gustini (ETAWAKU)</t>
  </si>
  <si>
    <t>Pondok Mekarsari Permai, Jl. Apel blok U no. 9, RT 08/RW 12 Kelurahan : Mekarsari   Kode Pos. 16452, Kel.Mekarsari Kode Pos16452 Kec.Cimanggis Kab/KotaKota Depok Prov.Jawa Barat</t>
  </si>
  <si>
    <t>MW000132139</t>
  </si>
  <si>
    <t>DTX000323793</t>
  </si>
  <si>
    <t>BKFFE682E8FFCE3FB</t>
  </si>
  <si>
    <t>AKHMAD FAUZI</t>
  </si>
  <si>
    <t>BOGOR VILLAGE C1  Kode Pos. 16136, Kel.Pamoyanan Kode Pos16136 Kec.Bogor Selatan Kab/KotaKota Bogor Prov.Jawa Barat</t>
  </si>
  <si>
    <t>MW000132134</t>
  </si>
  <si>
    <t>DTX000323788</t>
  </si>
  <si>
    <t>BKC3D91ED78E80A7F</t>
  </si>
  <si>
    <t>Nurul Ambiya</t>
  </si>
  <si>
    <t>Jl.Cagar Alam selatan 1, No.11, Gg.Flamboyan 4, Samping warung Pohan Rumah Cat Hijau pintu pagar Hitam ada warung Teh Solo Pandawa, RT. 6, RW. 3, Kode Pos. 16436, Kel.Pancoran Mas Kode Pos16436 Kec.Pancoran Mas Kab/KotaKota Depok Prov.Jawa Barat</t>
  </si>
  <si>
    <t>MW000132130</t>
  </si>
  <si>
    <t>DTX000323784</t>
  </si>
  <si>
    <t>BK552A3B5E018B4A5</t>
  </si>
  <si>
    <t>Sri Sudasih</t>
  </si>
  <si>
    <t>Suchunt resident (rumah ujung dekat pohon jati). Jln H Hamid Jl Jati , RT. 04, RW. 04, Kode Pos. 16511, Kel.Sawangan Baru Kode Pos16511 Kec.Sawangan Kab/KotaKota Depok Prov.Jawa Barat</t>
  </si>
  <si>
    <t>SAWANGAN</t>
  </si>
  <si>
    <t>MW000132108</t>
  </si>
  <si>
    <t>DTX000323737</t>
  </si>
  <si>
    <t>BK5B4C72C341D74B8</t>
  </si>
  <si>
    <t>Manogar</t>
  </si>
  <si>
    <t>Kelurahan cimpaeun, Jl.raya Tapos, samping Gg.kiray, (SUDAH DEAL PESAN/JANGAN DIRETUR/HUB.PENERIMA) , RT. 03, RW. 02, Kode Pos. 16459, Kel.Cimpaeun Kode Pos16459 Kec.Tapos Kab/KotaKota Depok Prov.Jawa Barat</t>
  </si>
  <si>
    <t>MW000132090</t>
  </si>
  <si>
    <t>DTX000323719</t>
  </si>
  <si>
    <t>BKB8C678AEC0267B9</t>
  </si>
  <si>
    <t>Ramat Kurnia</t>
  </si>
  <si>
    <t>jln ramin IV, no 206, depan parkiran, RT. 007, RW. 008, Kode Pos. 16418, Kel.Baktijaya Kode Pos16418 Kec.Sukmajaya Kab/KotaKota Depok Prov.Jawa Barat</t>
  </si>
  <si>
    <t>MW000132089</t>
  </si>
  <si>
    <t>DTX000323718</t>
  </si>
  <si>
    <t>BK59878D6667FC5E1</t>
  </si>
  <si>
    <t>Nirwan</t>
  </si>
  <si>
    <t>jl Kh Muhidin No 9, Patokan warung kayla masuk ke gang samping pak salim, RT 01 RW 06 Kel.Kencana Kec.Tanah Sareal Kab/KotaKota Bogor Prov.Jawa Barat</t>
  </si>
  <si>
    <t>TANAH SAREAL</t>
  </si>
  <si>
    <t>MW000132070</t>
  </si>
  <si>
    <t>DTX000323695</t>
  </si>
  <si>
    <t>BKA68744D2477F540</t>
  </si>
  <si>
    <t>Uni Ita</t>
  </si>
  <si>
    <t>Perumahan Bukit Bogor Raya, Blok I 16 No. 29,RT. 02,RW. 14,Kode Pos. 16155, Kel.Cimahpar Kode Pos16155 Kec.Bogor Utara Kab/KotaKota Bogor Prov.Jawa Barat</t>
  </si>
  <si>
    <t>BOGOR UTARA</t>
  </si>
  <si>
    <t>MW000132066</t>
  </si>
  <si>
    <t>DTX000323689</t>
  </si>
  <si>
    <t>BK59825BE87BF6ED3</t>
  </si>
  <si>
    <t>Mariyam</t>
  </si>
  <si>
    <t>Jalan Raden Koyong, Kp Petir ,RT. 1,RW. 4, Kel.Cimahpar Kec.Bogor Utara Kab/KotaKota Bogor Prov.Jawa Barat</t>
  </si>
  <si>
    <t>MW000132065</t>
  </si>
  <si>
    <t>DTX000323688</t>
  </si>
  <si>
    <t>BK12994251AFB9A2D</t>
  </si>
  <si>
    <t>Yanti</t>
  </si>
  <si>
    <t>Tipar swadaya RT 04 RW 07 no 13, RT. , RW. , Kode Pos. , Kel.Mekarsari Kode Pos16452 Kec.Cimanggis Kab/KotaKota Depok Prov.Jawa Barat</t>
  </si>
  <si>
    <t>MW000132054</t>
  </si>
  <si>
    <t>DTX000323677</t>
  </si>
  <si>
    <t>BK5FB9A198CEE9476</t>
  </si>
  <si>
    <t>Anastasia Riharso</t>
  </si>
  <si>
    <t>Jl Kramat 2 No 109, Sukatani RT.02 RW.07   Kode Pos. 16454, Kel.Sukatani Kode Pos16454 Kec.Tapos Kab/KotaKota Depok Prov.Jawa Barat</t>
  </si>
  <si>
    <t>MW000132049</t>
  </si>
  <si>
    <t>DTX000323670</t>
  </si>
  <si>
    <t>BKF2E513F3C065F34</t>
  </si>
  <si>
    <t>maswanih muklis</t>
  </si>
  <si>
    <t>Jln nusa indah 6 , Sasa family 99, RT. , RW. , Kode Pos. , Kel.Cinangka Kode Pos16516 Kec.Sawangan Kab/KotaKota Depok Prov.Jawa Barat</t>
  </si>
  <si>
    <t>MW000132048</t>
  </si>
  <si>
    <t>DTX000323669</t>
  </si>
  <si>
    <t>BK90C42163C4FD6DB</t>
  </si>
  <si>
    <t>Wawan Suparwanto</t>
  </si>
  <si>
    <t>Bubulak, perumahan Griya Melati 2 Blok E 4 No. 1 (Tanya Security), RT. 5, RW. 1, Kode Pos. 16115, Kel.Bubulak Kode Pos16115 Kec.Bogor Barat Kab/KotaKota Bogor Prov.Jawa Barat</t>
  </si>
  <si>
    <t>BOGOR BARAT</t>
  </si>
  <si>
    <t>MW000132038</t>
  </si>
  <si>
    <t>DTX000323644</t>
  </si>
  <si>
    <t>BKDBDD9BCB0016763</t>
  </si>
  <si>
    <t>SUHARYONO</t>
  </si>
  <si>
    <t>Jalan tipar no 92, gang haji nasim(kontrakan bu bambang, pintu nomer 1), Nomor Lain yg bisa dihubungi 082133480735  Kode Pos. 16452, Kel.Mekarsari Kode Pos16452 Kec.Cimanggis Kab/KotaKota Depok Prov.Jawa Barat</t>
  </si>
  <si>
    <t>MW000132025</t>
  </si>
  <si>
    <t>DTX000323611</t>
  </si>
  <si>
    <t>BK2019DC298865153</t>
  </si>
  <si>
    <t>Lukman Hakim</t>
  </si>
  <si>
    <t>Cikaret Hijau, jl nilam blok B no 29. HUBUNGI/TELFON SAAT SAMPAI, RT. 002, RW. 011,  Kel.Cikaret Kec.Bogor Selatan Kab/KotaKota Bogor Prov.Jawa Barat</t>
  </si>
  <si>
    <t>MW000132008</t>
  </si>
  <si>
    <t>DTX000323565</t>
  </si>
  <si>
    <t>BK70C539AA8407C16</t>
  </si>
  <si>
    <t>Venusia Budoyo</t>
  </si>
  <si>
    <t>Panorama Pamoyanan. blok E10.   Kel.Pamoyanan Kec.Bogor Selatan Kab/KotaKota Bogor Prov.Jawa Barat</t>
  </si>
  <si>
    <t>MW000131992</t>
  </si>
  <si>
    <t>DTX000323520</t>
  </si>
  <si>
    <t>BK6B365AEA8930364</t>
  </si>
  <si>
    <t>ANI OKTAVIA</t>
  </si>
  <si>
    <t>jln pramuka 2 no 38. pemesan M Akil, RT. 002, RW. 002, Kode Pos. 16433, Kel.Mampang Kode Pos16433 Kec.Pancoran Mas Kab/KotaKota Depok Prov.Jawa Barat</t>
  </si>
  <si>
    <t>MW000131989</t>
  </si>
  <si>
    <t>DTX000323513</t>
  </si>
  <si>
    <t>BK0F6CE47300C16C6</t>
  </si>
  <si>
    <t>susanah</t>
  </si>
  <si>
    <t>Jalan Dahlia V no 12 H komplek Pakuan 2 Bogor Selatan   Kode Pos. 16134, Kel.Pakuan Kode Pos16134 Kec.Bogor Selatan Kab/KotaKota Bogor Prov.Jawa Barat</t>
  </si>
  <si>
    <t>MW000131988</t>
  </si>
  <si>
    <t>DTX000323509</t>
  </si>
  <si>
    <t>BK714C5C97CE16BA1</t>
  </si>
  <si>
    <t>Farida</t>
  </si>
  <si>
    <t>Griya pekapuran indah blok F2 kampung baru, belakang telkom pekapuran, RT. 01, RW. 07, Kode Pos. 16453, Kel.Curug Kode Pos16453 Kec.Cimanggis Kab/KotaKota Depok Prov.Jawa Barat</t>
  </si>
  <si>
    <t>MW000131960</t>
  </si>
  <si>
    <t>DTX000323457</t>
  </si>
  <si>
    <t>BK0BCD47950F2290F</t>
  </si>
  <si>
    <t>Dwi Prasetyo</t>
  </si>
  <si>
    <t>Jl. Rawageni No.195 Kp. Rawageni  (Dekat masjid Babussalam), RT.4 , RW.2  Kel.Ratu Jaya Kode Pos16439 Kec.Cipayung Kab/KotaKota Depok Prov.Jawa Barat</t>
  </si>
  <si>
    <t>MW000131957</t>
  </si>
  <si>
    <t>DTX000323451</t>
  </si>
  <si>
    <t>BK11982C4C3AF2280</t>
  </si>
  <si>
    <t>Ashofa</t>
  </si>
  <si>
    <t>Jl. H. Adih No.19, Pangkalan Jati Baru.  Kode Pos. 16513, Kel.Pangkalan Jati Baru Kode Pos16513 Kec.Cinere Kab/KotaKota Depok Prov.Jawa Barat</t>
  </si>
  <si>
    <t>CINERE</t>
  </si>
  <si>
    <t>MW000131953</t>
  </si>
  <si>
    <t>DTX000323445</t>
  </si>
  <si>
    <t>BK823803D2027CACB</t>
  </si>
  <si>
    <t>Susi</t>
  </si>
  <si>
    <t>Gang haji encat , RT. 003, RW. 013, Kode Pos. 16421, Kel.Beji Kode Pos16421 Kec.Beji Kab/KotaKota Depok Prov.Jawa Barat</t>
  </si>
  <si>
    <t>MW000131941</t>
  </si>
  <si>
    <t>DTX000323414</t>
  </si>
  <si>
    <t>BKA5F8B01AD891407</t>
  </si>
  <si>
    <t>Penty</t>
  </si>
  <si>
    <t>Jl. M. Mirkam dekat Perum. Green Athaya Depok no. 46E,RT. 006,RW. 001, Kel.Rangkapan Jaya Kec.Pancoran Mas Kab/KotaKota Depok Prov.Jawa Barat</t>
  </si>
  <si>
    <t>MW000131937</t>
  </si>
  <si>
    <t>DTX000323402</t>
  </si>
  <si>
    <t>BKE1DA247EAB963DD</t>
  </si>
  <si>
    <t>Ujang Syaifudin (Topan)</t>
  </si>
  <si>
    <t>Jl pahlawan (Toko Kaca Sinar Glass) HUBUNGI CUSTOMER DAN JANGAN RETUR Rt/Rw=03/09 Kel.Cinangka Kode Pos16516 Kec.Sawangan Kab/KotaKota Depok Prov.Jawa Barat</t>
  </si>
  <si>
    <t>MW000131935</t>
  </si>
  <si>
    <t>DTX000323395</t>
  </si>
  <si>
    <t>BKCD5AF78D0CA6A63</t>
  </si>
  <si>
    <t>Bapak Wawan</t>
  </si>
  <si>
    <t>Jln. Gandul raya Kel. Gandul, Almt Rumah samping pombensin gandul msk gang Mushola Ataqwa Rt.08 Rw.08 kontrakan H.Arsali no.1 G., RT. 08, RW. 08, Kode Pos. 00000, Kel.Gandul Kode Pos16512 Kec.Cinere Kab/KotaKota Depok Prov.Jawa Barat</t>
  </si>
  <si>
    <t>MW000131929</t>
  </si>
  <si>
    <t>DTX000323382</t>
  </si>
  <si>
    <t>BK694A043F9596737</t>
  </si>
  <si>
    <t>Moh Maswan</t>
  </si>
  <si>
    <t>Perumahan Ferari Jatimulya Indah Cilodong Depok Blok A No 3A, Patokan rumah :lapangan futsal, RT. 05, RW. 03, Kode Pos. 16413, Kel.Jatimulya Kode Pos16413 Kec.Cilodong Kab/KotaKota Depok Prov.Jawa Barat</t>
  </si>
  <si>
    <t>DTX000323381</t>
  </si>
  <si>
    <t>BK1048279B1F3FD6E</t>
  </si>
  <si>
    <t>Dewi Sartika</t>
  </si>
  <si>
    <t>Jl. Cilendek indah 006/003 : cilendek baratPatokan rumah :  Dekat Kedai DHC, RT. 6, RW. 3, Kode Pos. 16112, Kel.Cilendek Barat Kode Pos16112 Kec.Bogor Barat Kab/KotaKota Bogor Prov.Jawa Barat</t>
  </si>
  <si>
    <t>MW000131898</t>
  </si>
  <si>
    <t>DTX000323322</t>
  </si>
  <si>
    <t>BKD4991E061DD54A0</t>
  </si>
  <si>
    <t>MW000131896</t>
  </si>
  <si>
    <t>DTX000323319</t>
  </si>
  <si>
    <t>BK48EEE958E57F86E</t>
  </si>
  <si>
    <t>Yudo Ariyono</t>
  </si>
  <si>
    <t>Jalan rangu 1 no. 4 pangkalan jati (komplek angkatan laut, pagar orange), RT. 007, RW. 003, Kode Pos. 16513, Kel.Pangkalan Jati Kode Pos16513 Kec.Cinere Kab/KotaKota Depok Prov.Jawa Barat</t>
  </si>
  <si>
    <t>MW000131891</t>
  </si>
  <si>
    <t>DTX000323311</t>
  </si>
  <si>
    <t>BKA602F215E3A1A85</t>
  </si>
  <si>
    <t>ARMEN HARAHAP</t>
  </si>
  <si>
    <t>Griya Melati Mas Extension Blok R1 No. 3, RT. 001, RW. 009, Kode Pos. 16413, Kel.Jatimulya Kode Pos16413 Kec.Cilodong Kab/KotaKota Depok Prov.Jawa Barat</t>
  </si>
  <si>
    <t>MW000131884</t>
  </si>
  <si>
    <t>DTX000323300</t>
  </si>
  <si>
    <t>BKFE271B2CDC435E4</t>
  </si>
  <si>
    <t>Suratmi</t>
  </si>
  <si>
    <t>Perumahan Griya Melati Mas blok E-1 no. 10 ,RT. 3,RW. 8,Kode Pos. 16413, Kel.Jatimulya Kode Pos16413 Kec.Cilodong Kab/KotaKota Depok Prov.Jawa Barat</t>
  </si>
  <si>
    <t>MW000131869</t>
  </si>
  <si>
    <t>DTX000323284</t>
  </si>
  <si>
    <t>BK35B983521E09A90</t>
  </si>
  <si>
    <t>Ibu Nining</t>
  </si>
  <si>
    <t>dekat Gapura masuk dalam sedikit, Rawa Jaha, RT. 002, RW. 003, Kode Pos. 16115, Kel.Situ Gede Kode Pos16115 Kec.Bogor Barat Kab/KotaKota Bogor Prov.Jawa Barat</t>
  </si>
  <si>
    <t>MW000131836</t>
  </si>
  <si>
    <t>DTX000323246</t>
  </si>
  <si>
    <t>BK2713DD5675E0846</t>
  </si>
  <si>
    <t>Ruddy Khem</t>
  </si>
  <si>
    <t>Jln Janger III No 111, Patokan Warung Bang Khem, Pagar Warna Hitam   Kode Pos. 16411, Kel.Mekar Jaya Kode Pos16411 Kec.Sukmajaya Kab/KotaKota Depok Prov.Jawa Barat</t>
  </si>
  <si>
    <t>MW000131833</t>
  </si>
  <si>
    <t>DTX000323243</t>
  </si>
  <si>
    <t>BK32EF6278060B9F9</t>
  </si>
  <si>
    <t>muadim</t>
  </si>
  <si>
    <t>jl pancasan, RT. 003, RW. 001, Kode Pos. 16119, Kel.Pasir Kuda Kode Pos16119 Kec.Bogor Barat Kab/KotaKota Bogor Prov.Jawa Barat</t>
  </si>
  <si>
    <t>MW000131828</t>
  </si>
  <si>
    <t>DTX000323238</t>
  </si>
  <si>
    <t>BK94140684412A6F2</t>
  </si>
  <si>
    <t>Jaronah</t>
  </si>
  <si>
    <t>jalan padat karya , RT. 01, RW. 06, Kode Pos. 16438, Kel.Pondok Jaya Kode Pos16438 Kec.Cipayung Kab/KotaKota Depok Prov.Jawa Barat</t>
  </si>
  <si>
    <t>MW000131824</t>
  </si>
  <si>
    <t>DTX000323234</t>
  </si>
  <si>
    <t>BKCFA731D7CAFDED2</t>
  </si>
  <si>
    <t>Endang Kumis</t>
  </si>
  <si>
    <t>Cemplang Utara No. 16, RT. 001, RW. 013, Kode Pos. 16112, Kel.Cilendek Barat Kode Pos16112 Kec.Bogor Barat Kab/KotaKota Bogor Prov.Jawa Barat</t>
  </si>
  <si>
    <t>DTX000323233</t>
  </si>
  <si>
    <t>BKF74BB9C402CFD41</t>
  </si>
  <si>
    <t>bimo</t>
  </si>
  <si>
    <t>smpn 13, RT. 02, RW. 03, Kode Pos. 16136, Kel.Ranggamekar Kode Pos16136 Kec.Bogor Selatan Kab/KotaKota Bogor Prov.Jawa Barat</t>
  </si>
  <si>
    <t>DTX000323232</t>
  </si>
  <si>
    <t>BK7CFDA91EB6B55F6</t>
  </si>
  <si>
    <t>Kikie</t>
  </si>
  <si>
    <t>jl Bhakti ABRI , GG Ripan..samping musholla Baitul mukmin /Susan galery , RT. 01, RW. 10,  Kel.Sukamaju Baru Kec.Tapos Kab/KotaKota Depok Prov.Jawa Barat</t>
  </si>
  <si>
    <t>MW000131796</t>
  </si>
  <si>
    <t>DTX000323195</t>
  </si>
  <si>
    <t>BKA19D32D71401D02</t>
  </si>
  <si>
    <t>Rina</t>
  </si>
  <si>
    <t>Jl. Batam Blok G no.295  Kode Pos. 16514, Kel.Cinere Kode Pos16514 Kec.Cinere Kab/KotaKota Depok Prov.Jawa Barat</t>
  </si>
  <si>
    <t>MW000131793</t>
  </si>
  <si>
    <t>DTX000323192</t>
  </si>
  <si>
    <t>BK14DAEBE56E3D219</t>
  </si>
  <si>
    <t>moehammad lutfi</t>
  </si>
  <si>
    <t>PT.Andalan fluid sistem jln Raya Kedung halang no 36 , RT. 05, RW. 06, Kode Pos. 16158, Kel.Kedung Halang Kode Pos16158 Kec.Bogor Utara Kab/KotaKota Bogor Prov.Jawa Barat</t>
  </si>
  <si>
    <t>MW000131792</t>
  </si>
  <si>
    <t>DTX000323191</t>
  </si>
  <si>
    <t>BK88C25D5D9CC937F</t>
  </si>
  <si>
    <t>vera</t>
  </si>
  <si>
    <t>jln.Tirta Melati 1 blok 31 no 56 Depok Timur. Disamping Gedung SAMINA, RT. 006, RW. 003, Kode Pos. 16417, Kel.Abadi Jaya Kode Pos16417 Kec.Sukmajaya Kab/KotaKota Depok Prov.Jawa Barat</t>
  </si>
  <si>
    <t>MW000131766</t>
  </si>
  <si>
    <t>DTX000323164</t>
  </si>
  <si>
    <t>BK454C4C9E7C3A098</t>
  </si>
  <si>
    <t>Cindy</t>
  </si>
  <si>
    <t>Perumahan Kemang Swatama Resident Blok A6 No. 6  Kode Pos. 16414, Kel.Kalibaru Kode Pos16414 Kec.Cilodong Kab/KotaKota Depok Prov.Jawa Barat</t>
  </si>
  <si>
    <t>MW000131704</t>
  </si>
  <si>
    <t>DTX000323094</t>
  </si>
  <si>
    <t>BK378D0C3C70B4063</t>
  </si>
  <si>
    <t>Rubi Yanto</t>
  </si>
  <si>
    <t>Jl. bukit Cassiavera raya, depan bengkel las indra jaya, pabrik mebel  Kode Pos. 16169, Kel.Kayu Manis Kode Pos16169 Kec.Tanah Sareal Kab/KotaKota Bogor Prov.Jawa Barat</t>
  </si>
  <si>
    <t>MW000131701</t>
  </si>
  <si>
    <t>DTX000323091</t>
  </si>
  <si>
    <t>BK70578E11F01F444</t>
  </si>
  <si>
    <t>Rosmiati</t>
  </si>
  <si>
    <t>Jl cibalagung HUB VIA WA/TELVON JNGN DIRETURN ANTAR SAMPAI RUMAH RT. 08 RW. 03 Kel. Pasir Kuda Kode POS 16119 Kel.Pasir Kuda Kode Pos16119 Kec.Bogor Barat Kab/KotaKota Bogor Prov.Jawa Barat</t>
  </si>
  <si>
    <t>DTX000323090</t>
  </si>
  <si>
    <t>BK508F0C0BA6CC551</t>
  </si>
  <si>
    <t>AGUS MUJIANTO</t>
  </si>
  <si>
    <t>PERUM GRIYA YUDHA GARUDA B12 PONDOK PETIR., RT. 3, RW. 18, Kode Pos. 16517, Kel.Pondok Petir Kode Pos16517 Kec.Bojongsari Kab/KotaKota Depok Prov.Jawa Barat</t>
  </si>
  <si>
    <t>MW000131666</t>
  </si>
  <si>
    <t>DTX000323050</t>
  </si>
  <si>
    <t>BK7D6592390BBB1FD</t>
  </si>
  <si>
    <t>Titin</t>
  </si>
  <si>
    <t>Perumahan bumi Ciluar indah, blok B3, jl melati no 11, RT. 03, RW. 08, Kode Pos. 16156, Kel.Ciluar Kode Pos16156 Kec.Bogor Utara Kab/KotaKota Bogor Prov.Jawa Barat</t>
  </si>
  <si>
    <t>MW000131658</t>
  </si>
  <si>
    <t>DTX000323041</t>
  </si>
  <si>
    <t>BK1009F8D94532063</t>
  </si>
  <si>
    <t>Warni Sitorus</t>
  </si>
  <si>
    <t>Terminal Bis Baranangsiang. Hub penerima, RT. , RW. , Kode Pos. , Kel.Baranangsiang Kec.Bogor Timur Kab/KotaKota Bogor Prov.Jawa Barat</t>
  </si>
  <si>
    <t>BOGOR TIMUR</t>
  </si>
  <si>
    <t>MW000131636</t>
  </si>
  <si>
    <t>DTX000323017</t>
  </si>
  <si>
    <t>BKD773A72832E2EFF</t>
  </si>
  <si>
    <t>Acah</t>
  </si>
  <si>
    <t>Jalan kebon pedes GG pacilong No 32 (Patokan rumah baso koko), RT. 07, RW. 04, Kode Pos. 16162, Kel.Kebon Pedes Kode Pos16162 Kec.Tanah Sareal Kab/KotaKota Bogor Prov.Jawa Barat</t>
  </si>
  <si>
    <t>MW000131604</t>
  </si>
  <si>
    <t>DTX000322984</t>
  </si>
  <si>
    <t>BK348E012FD890013</t>
  </si>
  <si>
    <t>Yuli</t>
  </si>
  <si>
    <t>Jl  raya tapos no 54, Gang H.M Sandi sebrang SDN Cimpaeun 1,,Rumah pink depan PakRW, RT. 01, RW. 03, Kode Pos. 16459, Kel.Cimpaeun Kode Pos16459 Kec.Tapos Kab/KotaKota Depok Prov.Jawa Barat</t>
  </si>
  <si>
    <t>MW000131594</t>
  </si>
  <si>
    <t>DTX000322973</t>
  </si>
  <si>
    <t>BK6E257F5629CB976</t>
  </si>
  <si>
    <t>Atang Herlani</t>
  </si>
  <si>
    <t>Cimanggu Gg Mesjid, RT. 01, RW. 04, Kode Pos. 16164, Kel.Kedung Jaya Kode Pos16164 Kec.Tanah Sareal Kab/KotaKota Bogor Prov.Jawa Barat</t>
  </si>
  <si>
    <t>MW000131591</t>
  </si>
  <si>
    <t>DTX000322968</t>
  </si>
  <si>
    <t>BKFA837B6580092A7</t>
  </si>
  <si>
    <t>Bu Parti/ Idrus</t>
  </si>
  <si>
    <t>Jln Raya Ctym Gang Masijd, Samping Pisang Naget, No Rumah 2 , RT. 6, RW. 5, Kode Pos. 16439, Kel.Ratu Jaya Kode Pos16439 Kec.Cipayung Kab/KotaKota Depok Prov.Jawa Barat</t>
  </si>
  <si>
    <t>MW000131552</t>
  </si>
  <si>
    <t>DTX000322927</t>
  </si>
  <si>
    <t>BK54787568FC6A195</t>
  </si>
  <si>
    <t>Mama Sekar</t>
  </si>
  <si>
    <t>Jln delima ujung no 26 , TK Kalam mulia belok kanan arah ke bawah dekat kali, RT. 1, RW. 5, Kode Pos. 16514, Kel.Cinere Kode Pos16514 Kec.Cinere Kab/KotaKota Depok Prov.Jawa Barat</t>
  </si>
  <si>
    <t>MW000131482</t>
  </si>
  <si>
    <t>DTX000322857</t>
  </si>
  <si>
    <t>BKA8449083AAFED50</t>
  </si>
  <si>
    <t>Erma leli</t>
  </si>
  <si>
    <t>Jln Pramuka 2,Rm Minang maimbau, Depok Pancoran mas  Kode Pos. 16433, Kel.Mampang Kode Pos16433 Kec.Pancoran Mas Kab/KotaKota Depok Prov.Jawa Barat</t>
  </si>
  <si>
    <t>MW000131467</t>
  </si>
  <si>
    <t>DTX000322840</t>
  </si>
  <si>
    <t>BK478F11BC441FC6F</t>
  </si>
  <si>
    <t>YURNITA</t>
  </si>
  <si>
    <t>Pasar Kebon Kembang Blok B2 Basement No.268  Kode Pos. 16124, Kel.Cibogor Kode Pos16124 Kec.Bogor Tengah Kab/KotaKota Bogor Prov.Jawa Barat</t>
  </si>
  <si>
    <t>BOGOR TENGAH</t>
  </si>
  <si>
    <t>MW000131331</t>
  </si>
  <si>
    <t>DTX000322698</t>
  </si>
  <si>
    <t>BKB471EE13EE07FBF</t>
  </si>
  <si>
    <t>Nurul Aisyah</t>
  </si>
  <si>
    <t>Perumahan Bogor Lestari Blok A10 No.6 Rt/Rw=001/001 Kel.Tegallega Kode Pos16129 Kec.Bogor Tengah Kab/KotaKota Bogor Prov.Jawa Barat</t>
  </si>
  <si>
    <t>MW000131281</t>
  </si>
  <si>
    <t>DTX000322643</t>
  </si>
  <si>
    <t>BK95453B8C4604E60</t>
  </si>
  <si>
    <t>Wiryanti (ETAWALIN)</t>
  </si>
  <si>
    <t>Jalan Ahmad Yani no63 Patokan Rumah Sebrang warung steak &amp; shake, RT. 6, RW. 4, Kode Pos. 16161, Kel.Tanah Sareal Kode Pos16161 Kec.Tanah Sareal Kab/KotaKota Bogor Prov.Jawa Barat</t>
  </si>
  <si>
    <t>MW000131273</t>
  </si>
  <si>
    <t>DTX000322635</t>
  </si>
  <si>
    <t>BK3CFC0F291FCBAF8</t>
  </si>
  <si>
    <t>Nurlaila</t>
  </si>
  <si>
    <t>Perumahan cinere estate jln melati blok F3 no 51 A patokan polsek cinere  Kode Pos. 16514, Kel.Cinere Kode Pos16514 Kec.Cinere Kab/KotaKota Depok Prov.Jawa Barat</t>
  </si>
  <si>
    <t>MW000131259</t>
  </si>
  <si>
    <t>DTX000322621</t>
  </si>
  <si>
    <t>BK579D25DD1D96365</t>
  </si>
  <si>
    <t>Abdul Rosid</t>
  </si>
  <si>
    <t>jl jenderal sudirman, kp rambutan, no 39, HUBUNGI CUSTOMER DAN JANGAN RETUR Rt/Rw=01/04 Kel.Sempur Kode Pos16129 Kec.Bogor Tengah Kab/KotaKota Bogor Prov.Jawa Barat</t>
  </si>
  <si>
    <t>MW000131257</t>
  </si>
  <si>
    <t>DTX000322618</t>
  </si>
  <si>
    <t>BK34A4785571E0731</t>
  </si>
  <si>
    <t>Tata</t>
  </si>
  <si>
    <t>Komplek d kiara residen no 7, RangkapanJaya baru. Sekola Esemka alatis, Jalan bukit si Kubang. HUB WA PENERIMA   Kode Pos. 16434, Kel.Rangkapan Jaya Baru Kode Pos16434 Kec.Pancoran Mas Kab/KotaKota Depok Prov.Jawa Barat</t>
  </si>
  <si>
    <t>MW000131242</t>
  </si>
  <si>
    <t>DTX000322603</t>
  </si>
  <si>
    <t>BKA776F14383C28D9</t>
  </si>
  <si>
    <t>Garis</t>
  </si>
  <si>
    <t>Banjaran Residence blok B5 no 2A, HUBUNGI CUSTOMER DAN JANGAN RETUR Rt/Rw=-/- Kel.Cilangkap Kode Pos16458 Kec.Tapos Kab/KotaKota Depok Prov.Jawa Barat</t>
  </si>
  <si>
    <t>MW000131230</t>
  </si>
  <si>
    <t>DTX000322591</t>
  </si>
  <si>
    <t>BK9E9890E74091171</t>
  </si>
  <si>
    <t>MW000131226</t>
  </si>
  <si>
    <t>DTX000322586</t>
  </si>
  <si>
    <t>BK5589DA78152D229</t>
  </si>
  <si>
    <t>Achmad Hasan</t>
  </si>
  <si>
    <t>Perum kopassus pelita 1. jln.melati 1 no 6 , Kel.Sukatani Kec.Tapos Kab/KotaKota Depok Prov.Jawa Barat</t>
  </si>
  <si>
    <t>MW000131189</t>
  </si>
  <si>
    <t>DTX000322545</t>
  </si>
  <si>
    <t>BK5D96F512AD28725</t>
  </si>
  <si>
    <t>gengkey juntak</t>
  </si>
  <si>
    <t>Jln. bakti abri gg sawadaya2, Warung jelita tempat antar, RT. 02, RW. 09, Kode Pos. 16455, Kel.Sukamaju Baru Kode Pos16455 Kec.Tapos Kab/KotaKota Depok Prov.Jawa Barat</t>
  </si>
  <si>
    <t>MW000131181</t>
  </si>
  <si>
    <t>DTX000322536</t>
  </si>
  <si>
    <t>BK2CEA3AECE56BF8C</t>
  </si>
  <si>
    <t>Diah Rodiah</t>
  </si>
  <si>
    <t>Patokan Warung ba neneng, Rumah No. 07, SUDAH DEAL PESAN/JANGAN DIRETUR/HUB.PENERIMA , RT. 02, RW. 03, Kode Pos. 16122, Kel.Paledang Kode Pos16122 Kec.Bogor Tengah Kab/KotaKota Bogor Prov.Jawa Barat</t>
  </si>
  <si>
    <t>MW000131160</t>
  </si>
  <si>
    <t>DTX000322514</t>
  </si>
  <si>
    <t>BK12A2D7BE6AE40AD</t>
  </si>
  <si>
    <t>Laila</t>
  </si>
  <si>
    <t>jalan moh haji nail juanda No13Patokan rumah  belakang rumah  mama saki , RT. 09, RW. 022, Kode Pos. 16418, Kel.Baktijaya Kode Pos16418 Kec.Sukmajaya Kab/KotaKota Depok Prov.Jawa Barat</t>
  </si>
  <si>
    <t>MW000131136</t>
  </si>
  <si>
    <t>DTX000322489</t>
  </si>
  <si>
    <t>BK7A6FAEE50B5BAFF</t>
  </si>
  <si>
    <t>Molina</t>
  </si>
  <si>
    <t>Jln.Tengki 2 Gg.H.Roto no 32c, Patokannya dekat sekolah Pioneer  Kode Pos. 16515, Kel.Maruyung Kode Pos16515 Kec.Limo Kab/KotaKota Depok Prov.Jawa Barat</t>
  </si>
  <si>
    <t>MW000131105</t>
  </si>
  <si>
    <t>DTX000322456</t>
  </si>
  <si>
    <t>BK6A640848AEE047A</t>
  </si>
  <si>
    <t>Nunung Nursahara</t>
  </si>
  <si>
    <t>Jln. Masjid 1 Agung Atohiriyah, RT 02 RW 02, No. 24, Kaum Empang Bogor Selatan  Kode Pos. 16132, Kel.Empang Kode Pos16132 Kec.Bogor Selatan Kab/KotaKota Bogor Prov.Jawa Barat</t>
  </si>
  <si>
    <t>MW000131098</t>
  </si>
  <si>
    <t>DTX000322449</t>
  </si>
  <si>
    <t>BKB34FFCCC66A4C2C</t>
  </si>
  <si>
    <t>Maria agustina (serum)</t>
  </si>
  <si>
    <t>Bukit Cimanggu city cluster Greenland blk Aa12a no 10, tanah sareal, Bogor, Jawa barat, RT. 4, RW. 12,  Kel.Mekar Wangi Kec.Tanah Sareal Kab/KotaKota Bogor Prov.Jawa Barat</t>
  </si>
  <si>
    <t>MW000131095</t>
  </si>
  <si>
    <t>DTX000322446</t>
  </si>
  <si>
    <t>BKF20765FAA1BCEE1</t>
  </si>
  <si>
    <t>Sutinah</t>
  </si>
  <si>
    <t>Jln Wahid Khasim (belakang pom bensin)(tolong telepon dulu sebelum diantar) Rt/Rw=06/01 Kel.Limo Kode Pos16515 Kec.Limo Kab/KotaKota Depok Prov.Jawa Barat</t>
  </si>
  <si>
    <t>MW000131079</t>
  </si>
  <si>
    <t>DTX000322429</t>
  </si>
  <si>
    <t>BKE01CE622113772B</t>
  </si>
  <si>
    <t>Ramayulis</t>
  </si>
  <si>
    <t>Turi, Gg. Mekar 3, RT. 03, RW. 10, Kode Pos. 16423, Kel.Kemiri Muka Kode Pos16423 Kec.Beji Kab/KotaKota Depok Prov.Jawa Barat</t>
  </si>
  <si>
    <t>MW000131054</t>
  </si>
  <si>
    <t>DTX000322403</t>
  </si>
  <si>
    <t>BK6E9397392767B92</t>
  </si>
  <si>
    <t>Fitriyati</t>
  </si>
  <si>
    <t>Jln. Perumahan Koperasi, terowongan gas alam, kontrakan pagar garasi BRC kanopi bajaringan sebelum gg swadaya, RT. 004, RW. 011,  Kel.Curug Kec.Cimanggis Kab/KotaKota Depok Prov.Jawa Barat</t>
  </si>
  <si>
    <t>MW000131053</t>
  </si>
  <si>
    <t>DTX000322402</t>
  </si>
  <si>
    <t>BKDBB377B16493BCC</t>
  </si>
  <si>
    <t>Mutamar</t>
  </si>
  <si>
    <t>jl gas alam no 35 samping gordeng rahayu , RT. 03, RW. 06, Kode Pos. 16453, Kel.Curug Kode Pos16453 Kec.Cimanggis Kab/KotaKota Depok Prov.Jawa Barat</t>
  </si>
  <si>
    <t>MW000131046</t>
  </si>
  <si>
    <t>DTX000322395</t>
  </si>
  <si>
    <t>BKCD88DF3CE73021E</t>
  </si>
  <si>
    <t>Rahma Wati</t>
  </si>
  <si>
    <t>Cluster Gardenia Boulevard C 27 No 10, (Depan Cluster Amity) Gardens Candi Sawangan  Kode Pos. 16516, Kel.Cinangka Kode Pos16516 Kec.Sawangan Kab/KotaKota Depok Prov.Jawa Barat</t>
  </si>
  <si>
    <t>MW000131002</t>
  </si>
  <si>
    <t>DTX000322348</t>
  </si>
  <si>
    <t>BK74CFCF3AA5F1E32</t>
  </si>
  <si>
    <t>Evi</t>
  </si>
  <si>
    <t>gaharu residence 3 blik c3/10 : sukatani Patokan rumah : depan perum rosegarden  Kode Pos. 16454, Kel.Sukatani Kode Pos16454 Kec.Tapos Kab/KotaKota Depok Prov.Jawa Barat</t>
  </si>
  <si>
    <t>MW000130993</t>
  </si>
  <si>
    <t>DTX000322339</t>
  </si>
  <si>
    <t>BK7642D62D7D1D730</t>
  </si>
  <si>
    <t>Sarmilah</t>
  </si>
  <si>
    <t>Perumahan Pabaton Indah, Jl. Panca Warna No. 13, RT. 2, RW. 7, Kode Pos. 16161, Kel.Tanah Sareal Kode Pos16161 Kec.Tanah Sareal Kab/KotaKota Bogor Prov.Jawa Barat</t>
  </si>
  <si>
    <t>MW000130991</t>
  </si>
  <si>
    <t>DTX000322337</t>
  </si>
  <si>
    <t>BK328F6BDD731477E</t>
  </si>
  <si>
    <t>tini suhartini</t>
  </si>
  <si>
    <t>the akasia terrace blok C6 jl raya pondok petirRT/RW 05/009 Patokan Rumah : depan pom bensin pondok petir  Kode Pos. 16517, Kel.Serua Kode Pos16517 Kec.Bojongsari Kab/KotaKota Depok Prov.Jawa Barat</t>
  </si>
  <si>
    <t>MW000130987</t>
  </si>
  <si>
    <t>DTX000322333</t>
  </si>
  <si>
    <t>BKDB8D4EE2B2FA0DB</t>
  </si>
  <si>
    <t>Jumyanah</t>
  </si>
  <si>
    <t>Jalan Situ Asih Gang Kemban, Kp Kulo No. 86 (patokan rumah : MJ Product) , RT. 2, RW. 9, Kode Pos. 16435, Kel.Rangkapan Jaya Kode Pos16435 Kec.Pancoran Mas Kab/KotaKota Depok Prov.Jawa Barat</t>
  </si>
  <si>
    <t>MW000130933</t>
  </si>
  <si>
    <t>DTX000322271</t>
  </si>
  <si>
    <t>BKADB24BA45DF1FE7</t>
  </si>
  <si>
    <t>MAYAM S</t>
  </si>
  <si>
    <t>Jalan Kejayaan Blok 9 No 10, Kel.Abadi Jaya Kode Pos16417 Kec.Sukmajaya Kab/KotaKota Depok Prov.Jawa Barat</t>
  </si>
  <si>
    <t>MW000130895</t>
  </si>
  <si>
    <t>DTX000322227</t>
  </si>
  <si>
    <t>BK7FD0F3D8EBD4F21</t>
  </si>
  <si>
    <t>Lisa Louise (ETAWALIN)</t>
  </si>
  <si>
    <t>GG Bojong jati no 14 RT Pancoran Mas Depok Patokan Rumah masuk dari gapura sebelah gereja GPIB Immanuel Depok , RT. 3, RW. 16, Kode Pos. 16436, Kel.Pancoran Mas Kode Pos16436 Kec.Pancoran Mas Kab/KotaKota Depok Prov.Jawa Barat</t>
  </si>
  <si>
    <t>MW000130887</t>
  </si>
  <si>
    <t>DTX000322216</t>
  </si>
  <si>
    <t>BKD22848EC3FBE56E</t>
  </si>
  <si>
    <t>Tofan (ETAWALIN)</t>
  </si>
  <si>
    <t>jln pondok tirta mandala Patokan Rumah depan alfamart tirta mandala, RT. 1, RW. 18, Kode Pos. 16415, Kel.Sukamaju Kode Pos16415 Kec.Cilodong Kab/KotaKota Depok Prov.Jawa Barat</t>
  </si>
  <si>
    <t>MW000130851</t>
  </si>
  <si>
    <t>DTX000322159</t>
  </si>
  <si>
    <t>BK532FDBF041EC281</t>
  </si>
  <si>
    <t>Sholihin</t>
  </si>
  <si>
    <t>Jln Narekingdom pabrik tahu (wajib hubungi penerima) Rt/Rw=003/004 Kel.Tirtajaya Kode Pos16412 Kec.Sukmajaya Kab/KotaKota Depok Prov.Jawa Barat</t>
  </si>
  <si>
    <t>MW000130809</t>
  </si>
  <si>
    <t>DTX000322087</t>
  </si>
  <si>
    <t>BKBCDE85990351D62</t>
  </si>
  <si>
    <t>Cyril</t>
  </si>
  <si>
    <t>Jalan Mangga 2 Gang Jawa No. 126, RT. 003, RW. 003, Kode Pos. 16519, Kel.Pasir Putih Kode Pos16519 Kec.Sawangan Kab/KotaKota Depok Prov.Jawa Barat</t>
  </si>
  <si>
    <t>MW000130753</t>
  </si>
  <si>
    <t>DTX000321931</t>
  </si>
  <si>
    <t>BK23335DC1347A9E0</t>
  </si>
  <si>
    <t>Rahadi gunawan</t>
  </si>
  <si>
    <t>JL. Ahmad adnawijaya blok A no 3 ( PT Karunia Indah 8 )  Kode Pos. 16153, Kel.Bantarjati Kode Pos16153 Kec.Bogor Utara Kab/KotaKota Bogor Prov.Jawa Barat</t>
  </si>
  <si>
    <t>MW000130726</t>
  </si>
  <si>
    <t>DTX000321904</t>
  </si>
  <si>
    <t>BK85079957B107568</t>
  </si>
  <si>
    <t>Husni</t>
  </si>
  <si>
    <t>Jalan Mayor idrus, Tapos RT 01 RW 06. Patokan: samping galon isi ulang. Hubungi/Telfon saat sampai   Kode Pos. 16457, Kel.Tapos Kode Pos16457 Kec.Tapos Kab/KotaKota Depok Prov.Jawa Barat</t>
  </si>
  <si>
    <t>MW000130724</t>
  </si>
  <si>
    <t>DTX000321902</t>
  </si>
  <si>
    <t>BK5B163ED911AF47D</t>
  </si>
  <si>
    <t>Madih</t>
  </si>
  <si>
    <t>Cisalak pasar GG Seroja, Cisalak pasar. Patokan: Di belakang pasar cisalak. HUB.PENERIMA , RT. 004, RW. 006, Kode Pos. 16452, Kel.Cisalak Pasar Kode Pos16452 Kec.Cimanggis Kab/KotaKota Depok Prov.Jawa Barat</t>
  </si>
  <si>
    <t>MW000130695</t>
  </si>
  <si>
    <t>DTX000321872</t>
  </si>
  <si>
    <t>BK60BA7E476B52960</t>
  </si>
  <si>
    <t>Melia Wulansari</t>
  </si>
  <si>
    <t>Puncak Pesanggrahan 1 no. 14 Komplek Bukit Cinere Indah Desa Cinere Patokan Rumah Hook , RT. 2, RW. 14, Kode Pos. 16514, Kel.Cinere Kode Pos16514 Kec.Cinere Kab/KotaKota Depok Prov.Jawa Barat</t>
  </si>
  <si>
    <t>MW000130662</t>
  </si>
  <si>
    <t>DTX000321839</t>
  </si>
  <si>
    <t>BK7CC52F9FEBFE846</t>
  </si>
  <si>
    <t>sari herawati</t>
  </si>
  <si>
    <t>jln putri tunggal gang mesjid 1, rumah no 51 A, belakang Sekolah Dasar Islam Terpadu(SDIT) At-Taufiq, RT. 09, RW. 03, Kode Pos. 16454, Kel.Harjamukti Kode Pos16454 Kec.Cimanggis Kab/KotaKota Depok Prov.Jawa Barat</t>
  </si>
  <si>
    <t>MW000130644</t>
  </si>
  <si>
    <t>DTX000321821</t>
  </si>
  <si>
    <t>BKC4F9FD27816D57F</t>
  </si>
  <si>
    <t>Siti Azizah</t>
  </si>
  <si>
    <t>Jl abdul wahab, depan mushola nurul anwar , RT. 05, RW. 07, Kode Pos. 16516, Kel.Kedaung Kode Pos16516 Kec.Sawangan Kab/KotaKota Depok Prov.Jawa Barat</t>
  </si>
  <si>
    <t>MBAG-DTX000007163</t>
  </si>
  <si>
    <t>MW000133209</t>
  </si>
  <si>
    <t>DTX000325009</t>
  </si>
  <si>
    <t>BKD09572D2D07ED56</t>
  </si>
  <si>
    <t>DIYONG</t>
  </si>
  <si>
    <t>jln raya bogor cijujung ruko dua raja ciluar cijujung blok c no 10 karaoke blessing  Kode Pos. 16156, Kel.Ciluar Kode Pos16156 Kec.Bogor Utara Kab/KotaKota Bogor Prov.Jawa Barat</t>
  </si>
  <si>
    <t>MW000133197</t>
  </si>
  <si>
    <t>DTX000324996</t>
  </si>
  <si>
    <t>BK151BFAD25B2B389</t>
  </si>
  <si>
    <t>witri yeni</t>
  </si>
  <si>
    <t>Jln Cimanggu kecil RT 03rw07 kelurahan Ciwaringin kota Bogor  patokan ya rumah makan padang bunga jaya  Kode Pos. 16124, Kel.Ciwaringin Kode Pos16124 Kec.Bogor Tengah Kab/KotaKota Bogor Prov.Jawa Barat</t>
  </si>
  <si>
    <t>MW000133182</t>
  </si>
  <si>
    <t>DTX000324980</t>
  </si>
  <si>
    <t>BKDD72988250124ED</t>
  </si>
  <si>
    <t>Bunda Roro</t>
  </si>
  <si>
    <t>Raya pitara gang swadaya 1, RT. 05, RW. 07, Kode Pos. 16436, Kel.Pancoran Mas Kode Pos16436 Kec.Pancoran Mas Kab/KotaKota Depok Prov.Jawa Barat</t>
  </si>
  <si>
    <t>MW000133179</t>
  </si>
  <si>
    <t>DTX000324977</t>
  </si>
  <si>
    <t>BK6B6CA5EB1A25A75</t>
  </si>
  <si>
    <t>Sugiarto</t>
  </si>
  <si>
    <t>Jalan Swadaya 5 , RT. 08, RW. 08, Kode Pos. 16436, Kel.Pancoran Mas Kode Pos16436 Kec.Pancoran Mas Kab/KotaKota Depok Prov.Jawa Barat</t>
  </si>
  <si>
    <t>MW000133162</t>
  </si>
  <si>
    <t>DTX000324960</t>
  </si>
  <si>
    <t>BK55C0A1D264C5EAE</t>
  </si>
  <si>
    <t>hendrison</t>
  </si>
  <si>
    <t>Bumi sawangan indah 2.blok D3A no 124, Jln. Ahmaliyah 3 , RT. , RW. , Kode Pos. , Kel.Pengasinan Kode Pos16518 Kec.Sawangan Kab/KotaKota Depok Prov.Jawa Barat</t>
  </si>
  <si>
    <t>MW000133146</t>
  </si>
  <si>
    <t>DTX000324941</t>
  </si>
  <si>
    <t>BKC9CA374CDD059D7</t>
  </si>
  <si>
    <t>MW000133139</t>
  </si>
  <si>
    <t>DTX000324934</t>
  </si>
  <si>
    <t>BKD3A4ECF7D8E05CA</t>
  </si>
  <si>
    <t>TITIN KURNIASIH</t>
  </si>
  <si>
    <t>Bogor Raya Permai FK 4 No 3  ,RT. 002,RW. 014, Kel.Curug Kec.Bogor Barat Kab/KotaKota Bogor Prov.Jawa Barat</t>
  </si>
  <si>
    <t>MW000133133</t>
  </si>
  <si>
    <t>DTX000324927</t>
  </si>
  <si>
    <t>BK5925AE6D9E6AB54</t>
  </si>
  <si>
    <t>Ema silfia</t>
  </si>
  <si>
    <t>Bella Casa residence blok b1 no 37 , RT. 04, RW. 05,  Kel.Depok Kec.Pancoran Mas Kab/KotaKota Depok Prov.Jawa Barat</t>
  </si>
  <si>
    <t>MW000133096</t>
  </si>
  <si>
    <t>DTX000324888</t>
  </si>
  <si>
    <t>BK98557B4B4F009A1</t>
  </si>
  <si>
    <t>Sumi Majid</t>
  </si>
  <si>
    <t>Jalan bakti no.51 Bojongsari Baru,RT. 02,RW. 03, Kel.Bojongsari Baru Kec.Bojongsari Kab/KotaKota Depok Prov.Jawa Barat</t>
  </si>
  <si>
    <t>MW000133088</t>
  </si>
  <si>
    <t>DTX000324880</t>
  </si>
  <si>
    <t>BK9015C4D5C982507</t>
  </si>
  <si>
    <t>Imey</t>
  </si>
  <si>
    <t>Jl. Sirnagalih no 13, Loji. Patokan Rumah : sebelah ponpes Alfalaqiyah yang ada tulisan papadaan, RT. 02, RW. 07, Kode Pos. 16117, Kel.Loji Kode Pos16117 Kec.Bogor Barat Kab/KotaKota Bogor Prov.Jawa Barat</t>
  </si>
  <si>
    <t>MW000133081</t>
  </si>
  <si>
    <t>DTX000324872</t>
  </si>
  <si>
    <t>BK4D42F7E9533F30B</t>
  </si>
  <si>
    <t>nurhayati</t>
  </si>
  <si>
    <t>perumahan THE GREEN RIVER VIEW BLOK B17.Jln CURUG , RT. 6, RW. 11, Kode Pos. 16426, Kel.Tanah Baru Kode Pos16426 Kec.Beji Kab/KotaKota Depok Prov.Jawa Barat</t>
  </si>
  <si>
    <t>MW000133051</t>
  </si>
  <si>
    <t>DTX000324840</t>
  </si>
  <si>
    <t>BK17BE5762909B09E</t>
  </si>
  <si>
    <t>mamah shobah</t>
  </si>
  <si>
    <t>(HUBUNGI PENERIMA JANGAN DIRETUR) jl. Gg. Nangka gg.Haji sholeh Rt 5/3 kec tapos,  Kode Pos. 16457, Kel.Tapos Kode Pos16457 Kec.Tapos Kab/KotaKota Depok Prov.Jawa Barat</t>
  </si>
  <si>
    <t>MW000133016</t>
  </si>
  <si>
    <t>DTX000324804</t>
  </si>
  <si>
    <t>BKAB974F7CCC06FDB</t>
  </si>
  <si>
    <t>mama yuli</t>
  </si>
  <si>
    <t>Jl Kp Utan Jaya No 24 04/ 08, RT. , RW. , Kode Pos. , Kel.Grogol Kode Pos16512 Kec.Limo Kab/KotaKota Depok Prov.Jawa Barat</t>
  </si>
  <si>
    <t>MW000133014</t>
  </si>
  <si>
    <t>DTX000324802</t>
  </si>
  <si>
    <t>BKAB02BA2379D7259</t>
  </si>
  <si>
    <t>Zubaedah</t>
  </si>
  <si>
    <t>Perumahan Permata Mansion Cluster Sapphire Blok SE 2-7 Serua , RT. , RW. , Kode Pos.  Kel.Serua Kec.Bojongsari Kab/KotaKota Depok Prov.Jawa Barat</t>
  </si>
  <si>
    <t>MW000133003</t>
  </si>
  <si>
    <t>DTX000324790</t>
  </si>
  <si>
    <t>BKCF8C47A3660058F</t>
  </si>
  <si>
    <t>Asrini</t>
  </si>
  <si>
    <t>Perum Puri Depok Mas blok G no 32. Belakang Superindo (SUDAH DEAL PESAN/JANGAN DIRETUR/HUB.PENERIMA) , RT. 002, RW. 020, Kode Pos. 16436, Kel.Pancoran Mas Kode Pos16436 Kec.Pancoran Mas Kab/KotaKota Depok Prov.Jawa Barat</t>
  </si>
  <si>
    <t>MW000132968</t>
  </si>
  <si>
    <t>DTX000324753</t>
  </si>
  <si>
    <t>BK04BAEFB755BC92B</t>
  </si>
  <si>
    <t>Dermawan Zai</t>
  </si>
  <si>
    <t>Parkit 8, Patokan pagar putih, RT. 5, RW. 9,  Kel.Ciluar Kec.Bogor Utara Kab/KotaKota Bogor Prov.Jawa Barat</t>
  </si>
  <si>
    <t>MW000132962</t>
  </si>
  <si>
    <t>DTX000324746</t>
  </si>
  <si>
    <t>BKEDEF096C3C70C96</t>
  </si>
  <si>
    <t>Parimin</t>
  </si>
  <si>
    <t>Jl. Bedeng No.8. Atau no 115, Patokan depan warong bang jeck, RT. 04, RW. 10, Kode Pos. 16512, Kel.Grogol Kode Pos16512 Kec.Limo Kab/KotaKota Depok Prov.Jawa Barat</t>
  </si>
  <si>
    <t>MW000132946</t>
  </si>
  <si>
    <t>DTX000324728</t>
  </si>
  <si>
    <t>BKA0E8ADF7347D5D0</t>
  </si>
  <si>
    <t>Erni</t>
  </si>
  <si>
    <t>jln haji Sulaiman bedahan no 18, kampung perigi , RT. 2, RW. 5, Kode Pos. 16511, Kel.Sawangan Kode Pos16511 Kec.Sawangan Kab/KotaKota Depok Prov.Jawa Barat</t>
  </si>
  <si>
    <t>MW000132937</t>
  </si>
  <si>
    <t>DTX000324716</t>
  </si>
  <si>
    <t>BK6AAEFC7932A3ACE</t>
  </si>
  <si>
    <t>Noviana</t>
  </si>
  <si>
    <t>Jl.Serua Bulak Raya ,Taman Jasmin Mas A27, Kel.Desa Pondok Petir, SUDAH DEAL PESAN/JANGAN DIRETUR/HUB.PENERIMA , RT. 01, RW. 03, Kode Pos. 16517, Kel.Pondok Petir Kode Pos16517 Kec.Bojongsari Kab/KotaKota Depok Prov.Jawa Barat</t>
  </si>
  <si>
    <t>MW000132929</t>
  </si>
  <si>
    <t>DTX000324708</t>
  </si>
  <si>
    <t>BK5A3A264E876C6CE</t>
  </si>
  <si>
    <t>edi sucianto</t>
  </si>
  <si>
    <t>Jln bhakti abri. Patokan perumahan cimanggis premier blok b3. RT/RW 02/09. sukamajubaru. Kec. tapos. depok. jawabarat  Kode Pos. 16455, Kel.Sukamaju Baru Kode Pos16455 Kec.Tapos Kab/KotaKota Depok Prov.Jawa Barat</t>
  </si>
  <si>
    <t>MW000132922</t>
  </si>
  <si>
    <t>DTX000324701</t>
  </si>
  <si>
    <t>BKFEC40E95E41D45F</t>
  </si>
  <si>
    <t>Eka Bernald Z Sir</t>
  </si>
  <si>
    <t>Jl Kembang Lio gang dodol no 24. Beji, RT. 01, RW. 03,  Kel.Depok Kec.Pancoran Mas Kab/KotaKota Depok Prov.Jawa Barat</t>
  </si>
  <si>
    <t>MW000132920</t>
  </si>
  <si>
    <t>DTX000324699</t>
  </si>
  <si>
    <t>BK0955AA9A736FC9F</t>
  </si>
  <si>
    <t>Dasril</t>
  </si>
  <si>
    <t>Jln Durian 1 c Rt 05/06 no 05  Perumahan sukatani kampung ciherangsukatani 05/06 no 05,  Kode Pos. 16454, Kel.Sukatani Kode Pos16454 Kec.Tapos Kab/KotaKota Depok Prov.Jawa Barat</t>
  </si>
  <si>
    <t>MW000132908</t>
  </si>
  <si>
    <t>DTX000324683</t>
  </si>
  <si>
    <t>BKC5CFDF6AF03FFAF</t>
  </si>
  <si>
    <t>Bpk Supoyo</t>
  </si>
  <si>
    <t>Kampung Batik Cibuluh. Neglasari. No.57, , RT. 03, RW. 04, Kode Pos. 16151, Kel.Cibuluh Kode Pos16151 Kec.Bogor Utara Kab/KotaKota Bogor Prov.Jawa Barat</t>
  </si>
  <si>
    <t>MW000132894</t>
  </si>
  <si>
    <t>DTX000324664</t>
  </si>
  <si>
    <t>BKECBECA149F7EFC2</t>
  </si>
  <si>
    <t>Nuryanti</t>
  </si>
  <si>
    <t>Perumahan jatijajar blok d 22 nomer 23  Kode Pos. 16451, Kel.Jatijajar Kode Pos16451 Kec.Tapos Kab/KotaKota Depok Prov.Jawa Barat</t>
  </si>
  <si>
    <t>MW000132858</t>
  </si>
  <si>
    <t>DTX000324609</t>
  </si>
  <si>
    <t>BKAC2676861C0B595</t>
  </si>
  <si>
    <t>Adelina</t>
  </si>
  <si>
    <t>Jl.Swadaya 9 No.76, Kampung baru , RT. 05, RW. 08,  Kel.Pancoran Mas Kec.Pancoran Mas Kab/KotaKota Depok Prov.Jawa Barat</t>
  </si>
  <si>
    <t>MW000132803</t>
  </si>
  <si>
    <t>DTX000324552</t>
  </si>
  <si>
    <t>BK86326B74E14D623</t>
  </si>
  <si>
    <t>Dita S</t>
  </si>
  <si>
    <t>JALAN CEMARA I NO. 8   ,RT. 04,RW. 03, Kel.Pangkalan Jati Kec.Cinere Kab/KotaKota Depok Prov.Jawa Barat</t>
  </si>
  <si>
    <t>MW000132790</t>
  </si>
  <si>
    <t>DTX000324509</t>
  </si>
  <si>
    <t>BK0B7E06B1BB78A88</t>
  </si>
  <si>
    <t>Sahlan (Ucok Warung)</t>
  </si>
  <si>
    <t>Jl. Istiqomah, RT. 008, RW. 002, Kode Pos. 16515, Kel.Limo Kode Pos16515 Kec.Limo Kab/KotaKota Depok Prov.Jawa Barat</t>
  </si>
  <si>
    <t>MW000132745</t>
  </si>
  <si>
    <t>DTX000324460</t>
  </si>
  <si>
    <t>BKF0BE9341644A6B3</t>
  </si>
  <si>
    <t>Ida</t>
  </si>
  <si>
    <t>Perum Persada Depok blok C5 no. 1 Jalan : jl Raya tapos, Cimpauen Cimanggis, Kel.Cimpaeun Kec.Tapos Kab/KotaKota Depok Prov.Jawa Barat</t>
  </si>
  <si>
    <t>MW000132742</t>
  </si>
  <si>
    <t>DTX000324457</t>
  </si>
  <si>
    <t>BKA829B11E6324F3C</t>
  </si>
  <si>
    <t>LA ODE USTAN</t>
  </si>
  <si>
    <t>La Ode Ustan Jl Halmahera No. 92 RT01 RW07Perumnas Depok Utara Beji Depok,RT. 001,RW. 007,Kode Pos. 16421, Kel.Beji Kode Pos16421 Kec.Beji Kab/KotaKota Depok Prov.Jawa Barat</t>
  </si>
  <si>
    <t>MW000132738</t>
  </si>
  <si>
    <t>DTX000324453</t>
  </si>
  <si>
    <t>BK4D804D81AB5F313</t>
  </si>
  <si>
    <t>Dessy</t>
  </si>
  <si>
    <t>Jl Padat Karya No 17 RT.004 RW.006   Kode Pos. 16438, Kel.Pondok Jaya Kode Pos16438 Kec.Cipayung Kab/KotaKota Depok Prov.Jawa Barat</t>
  </si>
  <si>
    <t>MW000132712</t>
  </si>
  <si>
    <t>DTX000324424</t>
  </si>
  <si>
    <t>BK8CB5E84023A7FC1</t>
  </si>
  <si>
    <t>ramdan</t>
  </si>
  <si>
    <t>Komplek Palem Raja No 22, RT. 05, RW. 03, Kode Pos. 16115, Kel.Bubulak Kode Pos16115 Kec.Bogor Barat Kab/KotaKota Bogor Prov.Jawa Barat</t>
  </si>
  <si>
    <t>MW000132691</t>
  </si>
  <si>
    <t>DTX000324403</t>
  </si>
  <si>
    <t>BKC8FDBF32B292D24</t>
  </si>
  <si>
    <t>Hambali Lubis</t>
  </si>
  <si>
    <t>Jalan Abdul Mutholib, RT. 04, RW. 08, Kode Pos. 16451, Kel.Tugu Kode Pos16451 Kec.Cimanggis Kab/KotaKota Depok Prov.Jawa Barat</t>
  </si>
  <si>
    <t>MW000132667</t>
  </si>
  <si>
    <t>DTX000324375</t>
  </si>
  <si>
    <t>BK8FD14965425C5C5</t>
  </si>
  <si>
    <t>SUWARDI ANWAR</t>
  </si>
  <si>
    <t>Perum bumi kencana asri (Dharmais) Blok B, No. 30, Patokan rumah ada Depot Galon di muka Pos Satpam, Per. Dharmais, RT. 01, RW. 013, Kode Pos. 16167, Kel.Kencana Kode Pos16167 Kec.Tanah Sareal Kab/KotaKota Bogor Prov.Jawa Barat</t>
  </si>
  <si>
    <t>MW000132641</t>
  </si>
  <si>
    <t>DTX000324346</t>
  </si>
  <si>
    <t>BK4349CE59C2911A1</t>
  </si>
  <si>
    <t>Ipit</t>
  </si>
  <si>
    <t>jln gandaria 1 rt5/5 no 13  Kode Pos. 16439, Kel.Ratu Jaya Kode Pos16439 Kec.Cipayung Kab/KotaKota Depok Prov.Jawa Barat</t>
  </si>
  <si>
    <t>MW000132636</t>
  </si>
  <si>
    <t>DTX000324340</t>
  </si>
  <si>
    <t>BKD80EB4A00E71F74</t>
  </si>
  <si>
    <t>ROCHIM BANGOR (ETAWALIN)</t>
  </si>
  <si>
    <t>Kali Baru Jln Abdul gani Depan soto bang dani, pom bensin mini masuk lurus belokan ke 2 kiri rumah kuning., RT. 1, RW. 4, Kode Pos. 16414, Kel.Kalibaru Kode Pos16414 Kec.Cilodong Kab/KotaKota Depok Prov.Jawa Barat</t>
  </si>
  <si>
    <t>MW000132612</t>
  </si>
  <si>
    <t>DTX000324314</t>
  </si>
  <si>
    <t>BKB356307E68F63F5</t>
  </si>
  <si>
    <t>Ayu</t>
  </si>
  <si>
    <t>Jln Kresna Raya no 44Bantar jati. Tanya saja rumah ibu ayu. HUB WA PENERIMA ke no 087872109195, RT. 003, RW. 015, Kode Pos. 16153, Kel.Bantarjati Kode Pos16153 Kec.Bogor Utara Kab/KotaKota Bogor Prov.Jawa Barat</t>
  </si>
  <si>
    <t>MW000132542</t>
  </si>
  <si>
    <t>DTX000324237</t>
  </si>
  <si>
    <t>BKE0FBFAA634EB93F</t>
  </si>
  <si>
    <t>eva rusiyanti</t>
  </si>
  <si>
    <t>MTS N Bogor Jl H ahmad sobana Sh Tegal gundil , RT. 001, RW. 016,  Kel.Tegal Gundil Kec.Bogor Utara Kab/KotaKota Bogor Prov.Jawa Barat</t>
  </si>
  <si>
    <t>MW000132539</t>
  </si>
  <si>
    <t>DTX000324234</t>
  </si>
  <si>
    <t>BKF1B5A63690E3F23</t>
  </si>
  <si>
    <t>Muh Roji</t>
  </si>
  <si>
    <t>RT03/RW01 Gang Niman Depan Gerbang Kostrad Cilodong No.9  Kode Pos. 16414, Kel.Kalibaru Kode Pos16414 Kec.Cilodong Kab/KotaKota Depok Prov.Jawa Barat</t>
  </si>
  <si>
    <t>MW000132522</t>
  </si>
  <si>
    <t>DTX000324214</t>
  </si>
  <si>
    <t>BK2192DDCAF6ADA90</t>
  </si>
  <si>
    <t>MAULANA/DEDET (ETAWAKU)</t>
  </si>
  <si>
    <t>Jl. kaum sari. Patokan rumah bapak rt 01, RT. 01, RW. 05, Kode Pos. 16151, Kel.Cibuluh Kode Pos16151 Kec.Bogor Utara Kab/KotaKota Bogor Prov.Jawa Barat</t>
  </si>
  <si>
    <t>MW000132512</t>
  </si>
  <si>
    <t>DTX000324203</t>
  </si>
  <si>
    <t>BK136D83C4B5AC9B9</t>
  </si>
  <si>
    <t>Ibu Jaenah</t>
  </si>
  <si>
    <t>Jalan Garuda II, Patokan Tukang Jahit, Kp Rumbut , RT. 07, RW. 09, Kode Pos. 16451, Kel.Pasir Gunung Selatan Kode Pos16451 Kec.Cimanggis Kab/KotaKota Depok Prov.Jawa Barat</t>
  </si>
  <si>
    <t>MW000132503</t>
  </si>
  <si>
    <t>DTX000324193</t>
  </si>
  <si>
    <t>BK77DE5A1027BF493</t>
  </si>
  <si>
    <t>SAID ADAM FERNANDA</t>
  </si>
  <si>
    <t>JL. PRINGGONDANI IV NO.133A PT IMS MEDIKAL NUSANTARA, RT. 005, RW. 009, Kel.Harjamukti Kode Pos16454 Kec.Cimanggis Kab/KotaKota Depok Prov.Jawa Barat</t>
  </si>
  <si>
    <t>MW000132491</t>
  </si>
  <si>
    <t>DTX000324180</t>
  </si>
  <si>
    <t>BKF6560E0CEAC7461</t>
  </si>
  <si>
    <t>Rachel</t>
  </si>
  <si>
    <t>jln.delima v depan blok N 1 kontrakan nomer 2 perumahan beji permai,RT. 04,RW. 13, Kel.Tanah Baru Kec.Beji Kab/KotaKota Depok Prov.Jawa Barat</t>
  </si>
  <si>
    <t>MW000132478</t>
  </si>
  <si>
    <t>DTX000324165</t>
  </si>
  <si>
    <t>BK435E1D01620E892</t>
  </si>
  <si>
    <t>Lala Holilah</t>
  </si>
  <si>
    <t>Jln. Merbabu II/213, belakang mesjid an nur, RT. 005, RW. 008, Kode Pos. 16417, Kel.Abadi Jaya Kode Pos16417 Kec.Sukmajaya Kab/KotaKota Depok Prov.Jawa Barat</t>
  </si>
  <si>
    <t>MW000132475</t>
  </si>
  <si>
    <t>DTX000324162</t>
  </si>
  <si>
    <t>BK17496F537E92D88</t>
  </si>
  <si>
    <t>ahmad makbul</t>
  </si>
  <si>
    <t>No.46 sebelah musolah al-falah rumah warna cat kuning/hujau, RT. 003, RW. 006, Kode Pos. 16454, Kel.Sukatani Kode Pos16454 Kec.Tapos Kab/KotaKota Depok Prov.Jawa Barat</t>
  </si>
  <si>
    <t>MW000132469</t>
  </si>
  <si>
    <t>DTX000324156</t>
  </si>
  <si>
    <t>BK00D46D2CC08EF5E</t>
  </si>
  <si>
    <t>Santi</t>
  </si>
  <si>
    <t>Kios Edy Kenary, Jl. Raya Grogol No.14 RT.6 RW.1 Kel.Grogol , Kel.Grogol Kec.Limo Kab/KotaKota Depok Prov.Jawa Barat</t>
  </si>
  <si>
    <t>MW000132443</t>
  </si>
  <si>
    <t>DTX000324130</t>
  </si>
  <si>
    <t>BK48F343B96F7BCAE</t>
  </si>
  <si>
    <t>Lia</t>
  </si>
  <si>
    <t>RT 5 RW 7 Patokan Rumah: masjid Jami Al anwar  Kode Pos. 16512, Kel.Gandul Kode Pos16512 Kec.Cinere Kab/KotaKota Depok Prov.Jawa Barat</t>
  </si>
  <si>
    <t>MW000132418</t>
  </si>
  <si>
    <t>DTX000324105</t>
  </si>
  <si>
    <t>BKCBBD3E23D64FF29</t>
  </si>
  <si>
    <t>Hj. Siti Halimah</t>
  </si>
  <si>
    <t>Villa Rizki Ilhami 2, Cluster Munawarah. Jl. Raihan V blok U 12 Kel.Duren Mekar Kode Pos16518 Kec.Bojongsari Kab/KotaKota Depok Prov.Jawa Barat</t>
  </si>
  <si>
    <t>MW000132379</t>
  </si>
  <si>
    <t>DTX000324064</t>
  </si>
  <si>
    <t>BKB5D9FCAC89A6292</t>
  </si>
  <si>
    <t>Ina Sadiqah</t>
  </si>
  <si>
    <t>Villa Citra Bantarjati Blok A8 no. 12 : Tegal Gundil Patokan rumah : pagar hitam  Kode Pos. 16152, Kel.Tegal Gundil Kode Pos16152 Kec.Bogor Utara Kab/KotaKota Bogor Prov.Jawa Barat</t>
  </si>
  <si>
    <t>MW000132213</t>
  </si>
  <si>
    <t>DTX000323883</t>
  </si>
  <si>
    <t>BK09B059466FFB292</t>
  </si>
  <si>
    <t>ITA</t>
  </si>
  <si>
    <t>KP.BELIMBING SAWAH. DEKAT STASIUN DEPOK LAMA, RUMAH CAT KOTAK2 KUNING HITAM (SUDAH DEAL PESAN/JANGAN DIRETUR/HUB.PENERIMA) , RT. 006, RW. 003, Kode Pos. 16431, Kel.Depok Kode Pos16431 Kec.Pancoran Mas Kab/KotaKota Depok Prov.Jawa Barat</t>
  </si>
  <si>
    <t>MW000132186</t>
  </si>
  <si>
    <t>DTX000323850</t>
  </si>
  <si>
    <t>BK830426E7CBC8685</t>
  </si>
  <si>
    <t>Gang Kecapi No. 74, Kebayunan, RT. 002, RW. 017, Kode Pos. 16457, Kel.Tapos Kode Pos16457 Kec.Tapos Kab/KotaKota Depok Prov.Jawa Barat</t>
  </si>
  <si>
    <t>MW000131948</t>
  </si>
  <si>
    <t>DTX000323431</t>
  </si>
  <si>
    <t>BKB16DAB14490990C</t>
  </si>
  <si>
    <t>Suparto</t>
  </si>
  <si>
    <t>Jl. Sumurwangi, GG. KUD, kelurahan sukamaju, masjid thoriqul hidayah RT. 03 RW. 17 Kel. Sukamaju Kode POS 00000 Kel.Sukamaju Kode Pos16415 Kec.Cilodong Kab/KotaKota Depok Prov.Jawa Barat</t>
  </si>
  <si>
    <t>MBAG-DTX000007176</t>
  </si>
  <si>
    <t>MW000133857</t>
  </si>
  <si>
    <t>DTX000325848</t>
  </si>
  <si>
    <t>BK2D204B6712B5D99</t>
  </si>
  <si>
    <t>murti astuti/Novi Fimbi</t>
  </si>
  <si>
    <t>jl arjuna VI no.64  Kode Pos. 16412, Kel.Sukmajaya Kode Pos16412 Kec.Sukmajaya Kab/KotaKota Depok Prov.Jawa Barat</t>
  </si>
  <si>
    <t>MW000133852</t>
  </si>
  <si>
    <t>DTX000325842</t>
  </si>
  <si>
    <t>BKE432FE078B1246A</t>
  </si>
  <si>
    <t>LUKMAN NUR HAKIM</t>
  </si>
  <si>
    <t>JL.RAYA GANDUL NO.17 SEBRANG RUKO KOPI KENANGAN CAT ABU ABU BELAKANG BENGKEL DINAMO (HUB.PENERIMA) , RT. 038, RW. 006, Kode Pos. 16512, Kel.Gandul Kode Pos16512 Kec.Cinere Kab/KotaKota Depok Prov.Jawa Barat</t>
  </si>
  <si>
    <t>MW000133850</t>
  </si>
  <si>
    <t>DTX000325840</t>
  </si>
  <si>
    <t>BK2511591982DBC0B</t>
  </si>
  <si>
    <t>Dilla</t>
  </si>
  <si>
    <t>Jl. Swadaya Ujung, komplek Swadaya Hills Residence kav. E. HUB.PENERIMA , RT. 004, RW. 008, Kode Pos. 16426, Kel.Tanah Baru Kode Pos16426 Kec.Beji Kab/KotaKota Depok Prov.Jawa Barat</t>
  </si>
  <si>
    <t>MW000133771</t>
  </si>
  <si>
    <t>DTX000325756</t>
  </si>
  <si>
    <t>BK5C4498CD787016B</t>
  </si>
  <si>
    <t>Asim Yahya</t>
  </si>
  <si>
    <t>(TELP. PENERIMA SEBELUM KIRIM/HUB. 6285717820134) Depan Geriya Sasmita Counter SMD Jl. Serua Raya RT. 00 RW. 00 Kel. Serua Kode POS 16517 Kel.Serua Kode Pos16517 Kec.Bojongsari Kab/KotaKota Depok Prov.Jawa Barat</t>
  </si>
  <si>
    <t>MW000133727</t>
  </si>
  <si>
    <t>DTX000325709</t>
  </si>
  <si>
    <t>BK877886033E1E30A</t>
  </si>
  <si>
    <t>iin (ina yuniwati)</t>
  </si>
  <si>
    <t>perum lembah hijau B 3 no. 35 jl kenari. rt 11 rw 13. Mekarsari. Kec. cimanggis. depok 16452. jawa barat  Kode Pos. 16452, Kel.Mekarsari Kode Pos16452 Kec.Cimanggis Kab/KotaKota Depok Prov.Jawa Barat</t>
  </si>
  <si>
    <t>MW000133705</t>
  </si>
  <si>
    <t>DTX000325685</t>
  </si>
  <si>
    <t>BK47137DED3523E0E</t>
  </si>
  <si>
    <t>Aan hasanah</t>
  </si>
  <si>
    <t>Pemotongan Ayam Bp Parwono, Jl. Urea 2 Blok Q No.20, RT. 03, RW. 16, Kode Pos. 16423, Kel.Kemiri Muka Kode Pos16423 Kec.Beji Kab/KotaKota Depok Prov.Jawa Barat</t>
  </si>
  <si>
    <t>MW000133704</t>
  </si>
  <si>
    <t>DTX000325684</t>
  </si>
  <si>
    <t>BK04C57A987D9E871</t>
  </si>
  <si>
    <t>sentot rully wulung</t>
  </si>
  <si>
    <t>masuk gg cendrawasih kp sidamukti rt/rw : 004/002 patokan rumah : pojok bawah kanan no 152  Kode Pos. 16415, Kel.Sukamaju Kode Pos16415 Kec.Cilodong Kab/KotaKota Depok Prov.Jawa Barat</t>
  </si>
  <si>
    <t>MW000133690</t>
  </si>
  <si>
    <t>DTX000325668</t>
  </si>
  <si>
    <t>BK53D3FD65CF9350D</t>
  </si>
  <si>
    <t>Nina Andriani (Mak boyo)</t>
  </si>
  <si>
    <t>jl Kramat asem kp pitara no 90e, RT. 003, RW. 014, Kode Pos. 16436, Kel.Pancoran Mas Kode Pos16436 Kec.Pancoran Mas Kab/KotaKota Depok Prov.Jawa Barat</t>
  </si>
  <si>
    <t>MW000133650</t>
  </si>
  <si>
    <t>DTX000325626</t>
  </si>
  <si>
    <t>BKC77251143DC2166</t>
  </si>
  <si>
    <t>natalia tanjung</t>
  </si>
  <si>
    <t>Jln Rangga Mekar no 12, Cipinang Gading Samping DAPOER YUNA Dekat Kantor lurah. Angkot no 01., RT. 1, RW. 9, Kode Pos. 16133, Kel.Cipaku Kode Pos16133 Kec.Bogor Selatan Kab/KotaKota Bogor Prov.Jawa Barat</t>
  </si>
  <si>
    <t>MW000133620</t>
  </si>
  <si>
    <t>DTX000325593</t>
  </si>
  <si>
    <t>BK4AEC55BE0A893E4</t>
  </si>
  <si>
    <t>Cut Henita Keumala</t>
  </si>
  <si>
    <t>Sakura Garden Sukmajaya Depok Jalan H Melih Blok A No.47  Kode Pos. 16412, Kel.Abadi Jaya Kode Pos16412 Kec.Sukmajaya Kab/KotaKota Depok Prov.Jawa Barat</t>
  </si>
  <si>
    <t>MW000133608</t>
  </si>
  <si>
    <t>DTX000325579</t>
  </si>
  <si>
    <t>BK6D07E0E8990F2B9</t>
  </si>
  <si>
    <t>Aris</t>
  </si>
  <si>
    <t>Cinere INN &amp; Residence, jl Madrasah no 8,  HUBUNGI CUSTOMER DAN JANGAN RETUR Rt/Rw=05/02 Kel.Cinere Kode Pos16514 Kec.Cinere Kab/KotaKota Depok Prov.Jawa Barat</t>
  </si>
  <si>
    <t>MW000133578</t>
  </si>
  <si>
    <t>DTX000325547</t>
  </si>
  <si>
    <t>BK35BD7F1590ED78C</t>
  </si>
  <si>
    <t>yulianti</t>
  </si>
  <si>
    <t>jln.mahakam 4,no.51A Desa Sukmajaya ,Depok Dekat lapangan Mahakam Depok dua timur, RT. 01, RW. 12, Kode Pos. 16418, Kel.Baktijaya Kode Pos16418 Kec.Sukmajaya Kab/KotaKota Depok Prov.Jawa Barat</t>
  </si>
  <si>
    <t>MW000133538</t>
  </si>
  <si>
    <t>DTX000325505</t>
  </si>
  <si>
    <t>BK9FA856E436950D3</t>
  </si>
  <si>
    <t>marini</t>
  </si>
  <si>
    <t>Ranjani 1. , RT. 03, RW. 012, Kode Pos. 16417, Kel.Abadi Jaya Kode Pos16417 Kec.Sukmajaya Kab/KotaKota Depok Prov.Jawa Barat</t>
  </si>
  <si>
    <t>MW000133496</t>
  </si>
  <si>
    <t>DTX000325459</t>
  </si>
  <si>
    <t>BK593308B456DC92A</t>
  </si>
  <si>
    <t>PUJI/SERUM</t>
  </si>
  <si>
    <t>Jl. Radar Batu Ujung Nomor 55. Patokan Gapura Perumahan Lembah Ciliwung. HUB WA 081212176119 JANGAN RETUR/SERUM DNA SALMON, RT. 03, RW. 12, Kode Pos. 16451, Kel.Pasir Gunung Selatan Kode Pos16451 Kec.Cimanggis Kab/KotaKota Depok Prov.Jawa Barat</t>
  </si>
  <si>
    <t>MW000133477</t>
  </si>
  <si>
    <t>DTX000325440</t>
  </si>
  <si>
    <t>BKAF18D813118113E</t>
  </si>
  <si>
    <t>fathir</t>
  </si>
  <si>
    <t>gang babussalam , RT. 01, RW. 03, Kode Pos. 16516, Kel.Cinangka Kode Pos16516 Kec.Sawangan Kab/KotaKota Depok Prov.Jawa Barat</t>
  </si>
  <si>
    <t>MW000133476</t>
  </si>
  <si>
    <t>DTX000325439</t>
  </si>
  <si>
    <t>BK01EF4C5BF4F2904</t>
  </si>
  <si>
    <t>Adi Purwanto</t>
  </si>
  <si>
    <t>Jl. H. Dulwanih RT 04/04 No. 52, Bedahan. Patokan : rumah tingkat cat putih depan pangkalan pasir/sebelah lapak ayam. Hubungi/Telfon saat sampai   Kode Pos. 16519, Kel.Bedahan Kode Pos16519 Kec.Sawangan Kab/KotaKota Depok Prov.Jawa Barat</t>
  </si>
  <si>
    <t>MW000133474</t>
  </si>
  <si>
    <t>DTX000325437</t>
  </si>
  <si>
    <t>BK0F65C272E7ED399</t>
  </si>
  <si>
    <t>Henny Wiarni</t>
  </si>
  <si>
    <t>Perumahan Bunga Tipar No.153, jalan tipar raya Patokan rumah:rumah yg depannya ada kolam fiber biru, RT. 04, RW. 09, Kode Pos. 16452, Kel.Mekarsari Kode Pos16452 Kec.Cimanggis Kab/KotaKota Depok Prov.Jawa Barat</t>
  </si>
  <si>
    <t>MW000133463</t>
  </si>
  <si>
    <t>DTX000325426</t>
  </si>
  <si>
    <t>BK7D454F172DF6A4A</t>
  </si>
  <si>
    <t>SYAIFUL (ETAWAKU)</t>
  </si>
  <si>
    <t>Jln H maksum Gg Musholah An-Najah. Patokan Rumah : blk bakti karya, RT. 01, RW. 04, Kode Pos. 16511, Kel.Sawangan Kode Pos16511 Kec.Sawangan Kab/KotaKota Depok Prov.Jawa Barat</t>
  </si>
  <si>
    <t>MW000133462</t>
  </si>
  <si>
    <t>DTX000325424</t>
  </si>
  <si>
    <t>BK4D977FD2744639B</t>
  </si>
  <si>
    <t>Ero Rohanah</t>
  </si>
  <si>
    <t>Jl. Muara Lebak., RT. 01, RW. 10, Kode Pos. 16119, Kel.Pasir Jaya Kode Pos16119 Kec.Bogor Barat Kab/KotaKota Bogor Prov.Jawa Barat</t>
  </si>
  <si>
    <t>MW000133433</t>
  </si>
  <si>
    <t>DTX000325394</t>
  </si>
  <si>
    <t>BK90753281E1351B4</t>
  </si>
  <si>
    <t>Ni Made Suwindri</t>
  </si>
  <si>
    <t>jln tentara pelajar no 26 B cimangguRT 05 RW 12Kecamatan  bogor tengah kota bogor Kel ciwaringin Prov jawa barat Potokan rumah  dekat SPBU cimanggu   Kel.Ciwaringin Kec.Bogor Tengah Kab/KotaKota Bogor Prov.Jawa Barat</t>
  </si>
  <si>
    <t>MW000133391</t>
  </si>
  <si>
    <t>DTX000325349</t>
  </si>
  <si>
    <t>BK2C7DCD2D9C65F26</t>
  </si>
  <si>
    <t>Dewi winiarthy</t>
  </si>
  <si>
    <t>Taman Yasmin Sektor 7 Jalan Bambu Apus 7 No 32, RT. 03, RW. 12, Kode Pos. 16112, Kel.Cilendek Timur Kode Pos16112 Kec.Bogor Barat Kab/KotaKota Bogor Prov.Jawa Barat</t>
  </si>
  <si>
    <t>MW000133365</t>
  </si>
  <si>
    <t>DTX000325321</t>
  </si>
  <si>
    <t>BK62D240228E9093E</t>
  </si>
  <si>
    <t>Syaiful</t>
  </si>
  <si>
    <t>Jln H maksum Gg Musholah An-Najah. Patokan Rumah : blk bakti karya, RT. 01, RW. 04, Kode Pos. 16511, Kel.Sawangan Baru Kode Pos16511 Kec.Sawangan Kab/KotaKota Depok Prov.Jawa Barat</t>
  </si>
  <si>
    <t>MW000133336</t>
  </si>
  <si>
    <t>DTX000325292</t>
  </si>
  <si>
    <t>BKE5908203656D135</t>
  </si>
  <si>
    <t>mama Anggun</t>
  </si>
  <si>
    <t>jl. Andara GG. Masjid no.81 Patokan Rumah sebrang bengkel bang bocor, RT. 04, RW. 01, Kode Pos. 16513, Kel.Pangkalan Jati Baru Kode Pos16513 Kec.Cinere Kab/KotaKota Depok Prov.Jawa Barat</t>
  </si>
  <si>
    <t>MW000133324</t>
  </si>
  <si>
    <t>DTX000325280</t>
  </si>
  <si>
    <t>BK8DB32CF9ED9C565</t>
  </si>
  <si>
    <t>imama syafii</t>
  </si>
  <si>
    <t>jln masjid Alfarouq , Kel.Kukusan Kec.Beji Kab/KotaKota Depok Prov.Jawa Barat</t>
  </si>
  <si>
    <t>MW000133320</t>
  </si>
  <si>
    <t>DTX000325276</t>
  </si>
  <si>
    <t>BKB38E3CB2527597C</t>
  </si>
  <si>
    <t>Enur Kurniawati</t>
  </si>
  <si>
    <t>Jalan : gg laskar dalam No 79 , RT. 1, RW. 8, Kode Pos. 16436, Kel.Bojong Pondok Terong Kode Pos16436 Kec.Cipayung Kab/KotaKota Depok Prov.Jawa Barat</t>
  </si>
  <si>
    <t>MW000133313</t>
  </si>
  <si>
    <t>DTX000325269</t>
  </si>
  <si>
    <t>BK9F1459252AED66D</t>
  </si>
  <si>
    <t>solihat akew</t>
  </si>
  <si>
    <t>ciheuleut jl padi gg amil yasin (sebelah jne) , RT. 05, RW. 09, Kode Pos. 16143, Kel.Baranangsiang Kode Pos16143 Kec.Bogor Timur Kab/KotaKota Bogor Prov.Jawa Barat</t>
  </si>
  <si>
    <t>MW000133306</t>
  </si>
  <si>
    <t>DTX000325262</t>
  </si>
  <si>
    <t>BK397F71D1A97F461</t>
  </si>
  <si>
    <t>Panorama Pamoyanan. blok E10., RT. , RW. , Kode Pos.  Kel.Pamoyanan Kec.Bogor Selatan Kab/KotaKota Bogor Prov.Jawa Barat</t>
  </si>
  <si>
    <t>MW000133305</t>
  </si>
  <si>
    <t>DTX000325260</t>
  </si>
  <si>
    <t>BK256EC2A431E3E9D</t>
  </si>
  <si>
    <t>Lussy Herawati</t>
  </si>
  <si>
    <t>jl.Tatawinata no. 40 Kedung Badak, posisinya pinggir rel kereta api. HUBUNGI WA, RT. 8, RW. 2, Kode Pos. 16164, Kel.Kedung Badak Kode Pos16164 Kec.Tanah Sareal Kab/KotaKota Bogor Prov.Jawa Barat</t>
  </si>
  <si>
    <t>MW000133276</t>
  </si>
  <si>
    <t>DTX000325225</t>
  </si>
  <si>
    <t>BKF2A8F5B9F2B4C45</t>
  </si>
  <si>
    <t>Asnizar Marpaung</t>
  </si>
  <si>
    <t>jl. Srikandi 5 No.35, RT. 01, RW. 018, Kode Pos. 16411, Kel.Mekar Jaya Kode Pos16411 Kec.Sukmajaya Kab/KotaKota Depok Prov.Jawa Barat</t>
  </si>
  <si>
    <t>MW000133086</t>
  </si>
  <si>
    <t>DTX000324878</t>
  </si>
  <si>
    <t>BK453B63305B6EACB</t>
  </si>
  <si>
    <t>ZULKARNAEN</t>
  </si>
  <si>
    <t>Jalan H.Amad nomor 189, Patokan rumah : Masjid Baitussalam, RT. 03, RW. 05, Kode Pos. 16414, Kel.Cilodong Kode Pos16414 Kec.Cilodong Kab/KotaKota Depok Prov.Jawa Barat</t>
  </si>
  <si>
    <t>DATE</t>
  </si>
  <si>
    <t>SLA</t>
  </si>
  <si>
    <t>HUB_ID</t>
  </si>
  <si>
    <t>HUB_NAME</t>
  </si>
  <si>
    <t>DELIVERY_RECORD</t>
  </si>
  <si>
    <t>STATUS_DR</t>
  </si>
  <si>
    <t>CLIENT</t>
  </si>
  <si>
    <t>COD_PRICE</t>
  </si>
  <si>
    <t>STATUS_WAYBILL</t>
  </si>
  <si>
    <t>INFORMATION</t>
  </si>
  <si>
    <t>NOTES</t>
  </si>
  <si>
    <t>DELIVERY_DATE</t>
  </si>
  <si>
    <t>ASSIGNED_TO</t>
  </si>
  <si>
    <t>ROUTING_DATE</t>
  </si>
  <si>
    <t>ROUTING_BY</t>
  </si>
  <si>
    <t>ON_DELIVERY_DATE</t>
  </si>
  <si>
    <t>DELIVERED_DATE</t>
  </si>
  <si>
    <t>DELIVERED_BY</t>
  </si>
  <si>
    <t>UNDELIVERED_DATE</t>
  </si>
  <si>
    <t>UNDELIVERED_BY</t>
  </si>
  <si>
    <t>RETURN_DATE</t>
  </si>
  <si>
    <t>RETURN_BY</t>
  </si>
  <si>
    <t>HUB034</t>
  </si>
  <si>
    <t>DR-DTX000167335</t>
  </si>
  <si>
    <t>Inprogress</t>
  </si>
  <si>
    <t>DPK jamaludin</t>
  </si>
  <si>
    <t>admin_dethix_blitz</t>
  </si>
  <si>
    <t>-</t>
  </si>
  <si>
    <t>DR-DTX000167576</t>
  </si>
  <si>
    <t>DPK Syahrul Fadly</t>
  </si>
  <si>
    <t>DR-DTX000167557</t>
  </si>
  <si>
    <t>DPK Noviardi</t>
  </si>
  <si>
    <t>DR-DTX000167540</t>
  </si>
  <si>
    <t>DPK Frinaldy</t>
  </si>
  <si>
    <t>DR-DTX000167583</t>
  </si>
  <si>
    <t>DPK Syarip Hidayat</t>
  </si>
  <si>
    <t>DR-DTX000165592</t>
  </si>
  <si>
    <t>Collected</t>
  </si>
  <si>
    <t>DELIVERED</t>
  </si>
  <si>
    <t>Penerima Langsung</t>
  </si>
  <si>
    <t>succes</t>
  </si>
  <si>
    <t>BGR Fajar Susanto</t>
  </si>
  <si>
    <t>fajar_susanto</t>
  </si>
  <si>
    <t>penerima</t>
  </si>
  <si>
    <t>DR-DTX000165593</t>
  </si>
  <si>
    <t>BGR Parhan Jamaludin</t>
  </si>
  <si>
    <t>parhan_jamaludin</t>
  </si>
  <si>
    <t>DR-DTX000165596</t>
  </si>
  <si>
    <t>BGR Agung Prastyo</t>
  </si>
  <si>
    <t>agung_prastyo</t>
  </si>
  <si>
    <t>DR-DTX000165716</t>
  </si>
  <si>
    <t>Bapak/Ibu</t>
  </si>
  <si>
    <t>Terkirim di terima oleh Ayah nya</t>
  </si>
  <si>
    <t>syahrul_fadly</t>
  </si>
  <si>
    <t>Saudara Serumah</t>
  </si>
  <si>
    <t>Ibu Yani</t>
  </si>
  <si>
    <t>Staff</t>
  </si>
  <si>
    <t>Teman Satu Pekerjaan</t>
  </si>
  <si>
    <t>penerima langsung</t>
  </si>
  <si>
    <t>Anak Dewasa</t>
  </si>
  <si>
    <t>Anak nya</t>
  </si>
  <si>
    <t>DR-DTX000165892</t>
  </si>
  <si>
    <t>Sandra</t>
  </si>
  <si>
    <t>DPK Ifan Andrian</t>
  </si>
  <si>
    <t>Ifan_Andrian</t>
  </si>
  <si>
    <t>eny wansyah</t>
  </si>
  <si>
    <t>Mailing Room</t>
  </si>
  <si>
    <t>ahmad</t>
  </si>
  <si>
    <t>ali herlon</t>
  </si>
  <si>
    <t>lisdahlia</t>
  </si>
  <si>
    <t>UNDELIVERED</t>
  </si>
  <si>
    <t>Customer belum ada uang</t>
  </si>
  <si>
    <t>bambang</t>
  </si>
  <si>
    <t>Toko/Kantor Tutup</t>
  </si>
  <si>
    <t>minta di antar kan besok</t>
  </si>
  <si>
    <t>bunda moza</t>
  </si>
  <si>
    <t>Alamat tidak ditemukan/tidak jelas</t>
  </si>
  <si>
    <t>Endang yono</t>
  </si>
  <si>
    <t>Rumah kosong/tidak ada orang</t>
  </si>
  <si>
    <t>mama ola</t>
  </si>
  <si>
    <t>ulfa</t>
  </si>
  <si>
    <t>Tidak cukup waktu</t>
  </si>
  <si>
    <t>ga cukup waktu</t>
  </si>
  <si>
    <t>tidak cukup waktu</t>
  </si>
  <si>
    <t>tidak cukup wkatu</t>
  </si>
  <si>
    <t>DR-DTX000166435</t>
  </si>
  <si>
    <t>BGR Fahmi Miftahudin</t>
  </si>
  <si>
    <t>fahmi_miftahudin</t>
  </si>
  <si>
    <t>DR-DTX000166432</t>
  </si>
  <si>
    <t>Satpam</t>
  </si>
  <si>
    <t>di terima securty</t>
  </si>
  <si>
    <t>DR-DTX000166441</t>
  </si>
  <si>
    <t>terkirim</t>
  </si>
  <si>
    <t>diterima orang rumah</t>
  </si>
  <si>
    <t>DR-DTX000166445</t>
  </si>
  <si>
    <t>DPK Muhammad Qodri</t>
  </si>
  <si>
    <t>muhammad_qodri</t>
  </si>
  <si>
    <t>DR-DTX000166434</t>
  </si>
  <si>
    <t>BGR Eka Maulana</t>
  </si>
  <si>
    <t>eka_maulana</t>
  </si>
  <si>
    <t>lainnya</t>
  </si>
  <si>
    <t>Customer tidak Merasa Pesan</t>
  </si>
  <si>
    <t>oke</t>
  </si>
  <si>
    <t>di terima langsung</t>
  </si>
  <si>
    <t>di terima</t>
  </si>
  <si>
    <t>Suami/Istri</t>
  </si>
  <si>
    <t>di terima bapak</t>
  </si>
  <si>
    <t>Satpam Komplek</t>
  </si>
  <si>
    <t>DR-DTX000166470</t>
  </si>
  <si>
    <t>paket terkirim dan diterima oleh ybs</t>
  </si>
  <si>
    <t>DPK Jatmiko Gatot Subroto</t>
  </si>
  <si>
    <t>jatmiko_gatot_subroto</t>
  </si>
  <si>
    <t>DR-DTX000166468</t>
  </si>
  <si>
    <t>diterima ybs</t>
  </si>
  <si>
    <t>DPK Riki Riyana</t>
  </si>
  <si>
    <t>riki_riyana</t>
  </si>
  <si>
    <t>diterima sama ibuknya</t>
  </si>
  <si>
    <t>diterima sama saudara nya</t>
  </si>
  <si>
    <t>diterima langsung ybs</t>
  </si>
  <si>
    <t>Customer alasan minta jadwal ulang</t>
  </si>
  <si>
    <t>diterima oleh ybs</t>
  </si>
  <si>
    <t>waktu tidak cukup</t>
  </si>
  <si>
    <t>customer tidak bisa di hubungi</t>
  </si>
  <si>
    <t>Alamat Tidak di temukan</t>
  </si>
  <si>
    <t>rumah kosong tidak ada orang nya</t>
  </si>
  <si>
    <t>titip</t>
  </si>
  <si>
    <t>customer tidak bisa/ tidak respon telp</t>
  </si>
  <si>
    <t>customer tidak bisa dihubungi/tidak respon telp</t>
  </si>
  <si>
    <t>DR-DTX000166471</t>
  </si>
  <si>
    <t>tata</t>
  </si>
  <si>
    <t>DPK Apip Purohman</t>
  </si>
  <si>
    <t>apip_purohman</t>
  </si>
  <si>
    <t>Nurlela</t>
  </si>
  <si>
    <t>mama sekar</t>
  </si>
  <si>
    <t>suami</t>
  </si>
  <si>
    <t>hilda</t>
  </si>
  <si>
    <t>Pembantu</t>
  </si>
  <si>
    <t>echa</t>
  </si>
  <si>
    <t>acal</t>
  </si>
  <si>
    <t>karena sudah malam</t>
  </si>
  <si>
    <t>DR-DTX000166442</t>
  </si>
  <si>
    <t>Di Cancel oleh ybs</t>
  </si>
  <si>
    <t>DPK Agus Susilo</t>
  </si>
  <si>
    <t>agus_susilo</t>
  </si>
  <si>
    <t>Bad weather</t>
  </si>
  <si>
    <t>hujan</t>
  </si>
  <si>
    <t>hujan deras</t>
  </si>
  <si>
    <t>customer minta diantar besok</t>
  </si>
  <si>
    <t>DR-DTX000166446</t>
  </si>
  <si>
    <t>diterima ujang</t>
  </si>
  <si>
    <t>DPK Bayu Barkah Maulana</t>
  </si>
  <si>
    <t>bayu_barkah_maulana</t>
  </si>
  <si>
    <t>ybs</t>
  </si>
  <si>
    <t>yba</t>
  </si>
  <si>
    <t>HP mati</t>
  </si>
  <si>
    <t>HP mayi</t>
  </si>
  <si>
    <t>hp mati</t>
  </si>
  <si>
    <t>darwin</t>
  </si>
  <si>
    <t>keranjang</t>
  </si>
  <si>
    <t>DR-DTX000167006</t>
  </si>
  <si>
    <t>penjaga Keamanan</t>
  </si>
  <si>
    <t>DR-DTX000167054</t>
  </si>
  <si>
    <t>Terkirim</t>
  </si>
  <si>
    <t>DR-DTX000167083</t>
  </si>
  <si>
    <t>DPK Wagio</t>
  </si>
  <si>
    <t>blitz_wagio</t>
  </si>
  <si>
    <t>DR-DTX000167097</t>
  </si>
  <si>
    <t>cs masih di luar kota</t>
  </si>
  <si>
    <t>jamaludin</t>
  </si>
  <si>
    <t>madih</t>
  </si>
  <si>
    <t>fitriyati</t>
  </si>
  <si>
    <t>DR-DTX000167092</t>
  </si>
  <si>
    <t>anak</t>
  </si>
  <si>
    <t>noviardi</t>
  </si>
  <si>
    <t>DR-DTX000167117</t>
  </si>
  <si>
    <t>orangnya tidur siang ga keluar keluar</t>
  </si>
  <si>
    <t>DPK Muhammad Arfan Juliansyah</t>
  </si>
  <si>
    <t>muhammad_arfan_juliansyah</t>
  </si>
  <si>
    <t>istri nya</t>
  </si>
  <si>
    <t>lengkap</t>
  </si>
  <si>
    <t>DR-DTX000167036</t>
  </si>
  <si>
    <t>Tetangga</t>
  </si>
  <si>
    <t>telah di terima</t>
  </si>
  <si>
    <t>frinaldy</t>
  </si>
  <si>
    <t>tidak ada orang dirumah nya</t>
  </si>
  <si>
    <t>di terima langsung orangnya</t>
  </si>
  <si>
    <t>SDH di terima bp Suparto</t>
  </si>
  <si>
    <t>SDH di terima ibu nuryanti</t>
  </si>
  <si>
    <t>ada orangnya</t>
  </si>
  <si>
    <t>syifa</t>
  </si>
  <si>
    <t>DR-DTX000167134</t>
  </si>
  <si>
    <t>sumi majid</t>
  </si>
  <si>
    <t>DPK Irfan Iskandar</t>
  </si>
  <si>
    <t>irfan_iskandar</t>
  </si>
  <si>
    <t>di taro di kotak</t>
  </si>
  <si>
    <t>SDH di terima dessy</t>
  </si>
  <si>
    <t>blok m</t>
  </si>
  <si>
    <t>SDH di terima ibu jaronah</t>
  </si>
  <si>
    <t>customer tidak merespon tlp &amp; wa. warga tidak ada yg kenal</t>
  </si>
  <si>
    <t>customer tidak ada dirumah &amp; baru besok pulang</t>
  </si>
  <si>
    <t>pulang malam</t>
  </si>
  <si>
    <t>erni</t>
  </si>
  <si>
    <t>sudah di terima</t>
  </si>
  <si>
    <t>DR-DTX000167127</t>
  </si>
  <si>
    <t>sudah diterima</t>
  </si>
  <si>
    <t>DR-DTX000167143</t>
  </si>
  <si>
    <t>ina sadiqah</t>
  </si>
  <si>
    <t>penerima aray</t>
  </si>
  <si>
    <t>customer minta kirim besok</t>
  </si>
  <si>
    <t>customer baru respon minta di kirim ulang  esok</t>
  </si>
  <si>
    <t>SDH di terima ibu syliena</t>
  </si>
  <si>
    <t>diterima anaknya</t>
  </si>
  <si>
    <t>diterima</t>
  </si>
  <si>
    <t>SDH di terima ibu jaenah</t>
  </si>
  <si>
    <t>langsung di terima</t>
  </si>
  <si>
    <t>suaminya yg terima</t>
  </si>
  <si>
    <t>org nya pergi besok di antar</t>
  </si>
  <si>
    <t>toko nya tutup</t>
  </si>
  <si>
    <t>hujan tidak reda</t>
  </si>
  <si>
    <t>tidak ada org</t>
  </si>
  <si>
    <t>rumah kosong</t>
  </si>
  <si>
    <t>toko tutup</t>
  </si>
  <si>
    <t>cs nya pergi dari pagi</t>
  </si>
  <si>
    <t>beda gang</t>
  </si>
  <si>
    <t>toko pindah</t>
  </si>
  <si>
    <t>diterima oleh pemesan</t>
  </si>
  <si>
    <t>syarip_hidayat</t>
  </si>
  <si>
    <t>STATUS</t>
  </si>
  <si>
    <t>COD?</t>
  </si>
  <si>
    <t>COD AMOUNT</t>
  </si>
  <si>
    <t>RIDER NAME</t>
  </si>
  <si>
    <t>Summary</t>
  </si>
  <si>
    <t>Total Order:</t>
  </si>
  <si>
    <t>Delivered:</t>
  </si>
  <si>
    <t>DELIVERED DATE</t>
  </si>
  <si>
    <t>Total</t>
  </si>
  <si>
    <t>REVENUE</t>
  </si>
  <si>
    <t>WEIGHT ROUNDING</t>
  </si>
  <si>
    <t>Cost</t>
  </si>
  <si>
    <t>Revenue Per Day</t>
  </si>
  <si>
    <t>Revenue</t>
  </si>
  <si>
    <t>Delivered Order (Updated 16/05/25 12.02)</t>
  </si>
  <si>
    <t>Rider Cost</t>
  </si>
  <si>
    <t>Manpower</t>
  </si>
  <si>
    <t>Linehaul</t>
  </si>
  <si>
    <t>HUB Cost</t>
  </si>
  <si>
    <t>Cost Per Day</t>
  </si>
  <si>
    <t>Area</t>
  </si>
  <si>
    <t>Profit/Loss</t>
  </si>
  <si>
    <t>Depok</t>
  </si>
  <si>
    <t>Bogor</t>
  </si>
  <si>
    <t>Order Qty</t>
  </si>
  <si>
    <t>Delivered</t>
  </si>
  <si>
    <t>Rider Qty</t>
  </si>
  <si>
    <t>Margin %</t>
  </si>
  <si>
    <t>Avg Productivity</t>
  </si>
  <si>
    <t>COD Revenue</t>
  </si>
  <si>
    <t>Revenue COD</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</si>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</sst>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Rp&quot;#,##0.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u/>
      <sz val="11"/>
      <color theme="1"/>
      <name val="Aptos Narrow"/>
      <family val="2"/>
      <scheme val="minor"/>
    </font>
    <font>
      <i/>
      <sz val="9"/>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1" fontId="2" fillId="2" borderId="1" xfId="1" applyNumberFormat="1" applyFont="1" applyFill="1" applyBorder="1" applyAlignment="1">
      <alignment horizontal="center" vertical="center"/>
    </xf>
    <xf numFmtId="0" fontId="2" fillId="2" borderId="1" xfId="0" applyFont="1" applyFill="1" applyBorder="1" applyAlignment="1">
      <alignment horizontal="center"/>
    </xf>
    <xf numFmtId="1" fontId="2" fillId="2" borderId="1" xfId="0" applyNumberFormat="1" applyFont="1" applyFill="1" applyBorder="1" applyAlignment="1">
      <alignment horizontal="center"/>
    </xf>
    <xf numFmtId="22" fontId="2" fillId="2" borderId="1" xfId="0" applyNumberFormat="1" applyFont="1" applyFill="1" applyBorder="1" applyAlignment="1">
      <alignment horizontal="center"/>
    </xf>
    <xf numFmtId="0" fontId="2" fillId="0" borderId="2" xfId="0" applyFont="1" applyBorder="1" applyAlignment="1">
      <alignment horizontal="center" vertical="center"/>
    </xf>
    <xf numFmtId="0" fontId="0" fillId="0" borderId="1" xfId="0" applyBorder="1" applyAlignment="1">
      <alignment horizontal="center"/>
    </xf>
    <xf numFmtId="22" fontId="0" fillId="0" borderId="1" xfId="0" applyNumberFormat="1" applyBorder="1" applyAlignment="1">
      <alignment horizontal="center"/>
    </xf>
    <xf numFmtId="1" fontId="0" fillId="0" borderId="1" xfId="0" applyNumberFormat="1" applyBorder="1" applyAlignment="1">
      <alignment horizontal="center"/>
    </xf>
    <xf numFmtId="0" fontId="2" fillId="0" borderId="1" xfId="0" applyFont="1" applyBorder="1" applyAlignment="1">
      <alignment horizontal="center" vertical="center"/>
    </xf>
    <xf numFmtId="0" fontId="0" fillId="3" borderId="1" xfId="0" applyFill="1" applyBorder="1" applyAlignment="1">
      <alignment horizontal="center"/>
    </xf>
    <xf numFmtId="22" fontId="0" fillId="3" borderId="1" xfId="0" applyNumberFormat="1" applyFill="1" applyBorder="1" applyAlignment="1">
      <alignment horizontal="center"/>
    </xf>
    <xf numFmtId="0" fontId="0" fillId="4" borderId="1" xfId="0" applyFill="1" applyBorder="1" applyAlignment="1">
      <alignment horizontal="center"/>
    </xf>
    <xf numFmtId="22" fontId="0" fillId="4" borderId="1" xfId="0" applyNumberFormat="1" applyFill="1" applyBorder="1" applyAlignment="1">
      <alignment horizontal="center"/>
    </xf>
    <xf numFmtId="1" fontId="2" fillId="5" borderId="1" xfId="1" applyNumberFormat="1" applyFont="1" applyFill="1" applyBorder="1" applyAlignment="1">
      <alignment horizontal="center" vertical="center"/>
    </xf>
    <xf numFmtId="14" fontId="0" fillId="0" borderId="1" xfId="0" applyNumberFormat="1" applyBorder="1" applyAlignment="1">
      <alignment horizontal="center" vertical="center"/>
    </xf>
    <xf numFmtId="14" fontId="0" fillId="0" borderId="2" xfId="0" applyNumberFormat="1" applyBorder="1" applyAlignment="1">
      <alignment horizontal="center" vertical="center"/>
    </xf>
    <xf numFmtId="166" fontId="0" fillId="0" borderId="0" xfId="0" applyNumberFormat="1"/>
    <xf numFmtId="14" fontId="0" fillId="0" borderId="0" xfId="0" applyNumberFormat="1"/>
    <xf numFmtId="22" fontId="0" fillId="0" borderId="0" xfId="0" applyNumberFormat="1"/>
    <xf numFmtId="166" fontId="0" fillId="0" borderId="2" xfId="0" applyNumberFormat="1" applyBorder="1" applyAlignment="1">
      <alignment horizontal="center" vertical="center"/>
    </xf>
    <xf numFmtId="0" fontId="2" fillId="5" borderId="1" xfId="1" applyNumberFormat="1" applyFont="1" applyFill="1" applyBorder="1" applyAlignment="1">
      <alignment horizontal="center" vertical="center"/>
    </xf>
    <xf numFmtId="0" fontId="0" fillId="0" borderId="2" xfId="0" applyNumberFormat="1" applyBorder="1" applyAlignment="1">
      <alignment horizontal="center" vertical="center"/>
    </xf>
    <xf numFmtId="0" fontId="0" fillId="0" borderId="0" xfId="0" applyNumberFormat="1"/>
    <xf numFmtId="166" fontId="2" fillId="5" borderId="1" xfId="1" applyNumberFormat="1" applyFont="1" applyFill="1" applyBorder="1" applyAlignment="1">
      <alignment horizontal="center" vertical="center"/>
    </xf>
    <xf numFmtId="0" fontId="2" fillId="0" borderId="0" xfId="0" applyFont="1"/>
    <xf numFmtId="0" fontId="3" fillId="0" borderId="0" xfId="0" applyFont="1"/>
    <xf numFmtId="22" fontId="0" fillId="5" borderId="0" xfId="0" applyNumberFormat="1" applyFill="1"/>
    <xf numFmtId="14" fontId="2"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Alignment="1">
      <alignment horizontal="left"/>
    </xf>
    <xf numFmtId="0" fontId="2" fillId="0" borderId="0" xfId="0" applyFont="1" applyAlignment="1">
      <alignment horizontal="left"/>
    </xf>
    <xf numFmtId="166" fontId="2" fillId="0" borderId="0" xfId="0" applyNumberFormat="1" applyFont="1"/>
    <xf numFmtId="0" fontId="0" fillId="5" borderId="0" xfId="0" applyFill="1"/>
    <xf numFmtId="0" fontId="4" fillId="0" borderId="0" xfId="0" applyFont="1" applyAlignment="1">
      <alignment horizontal="center" vertical="center" wrapText="1"/>
    </xf>
    <xf numFmtId="10" fontId="0" fillId="0" borderId="0" xfId="1" applyNumberFormat="1" applyFont="1"/>
  </cellXfs>
  <cellStyles count="2">
    <cellStyle name="Normal" xfId="0" builtinId="0"/>
    <cellStyle name="Percent"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5AD59-6A4C-40B0-8F26-EE255EB998C0}">
  <dimension ref="B2:J25"/>
  <sheetViews>
    <sheetView tabSelected="1" workbookViewId="0">
      <selection activeCell="B2" sqref="B2"/>
    </sheetView>
  </sheetViews>
  <sheetFormatPr defaultRowHeight="14.4" x14ac:dyDescent="0.3"/>
  <cols>
    <col min="1" max="1" width="2.6640625" customWidth="1"/>
    <col min="2" max="2" width="17" customWidth="1"/>
    <col min="3" max="10" width="14.33203125" customWidth="1"/>
    <col min="11" max="11" width="2.6640625" customWidth="1"/>
    <col min="13" max="14" width="9" bestFit="1" customWidth="1"/>
    <col min="15" max="15" width="8.6640625" bestFit="1" customWidth="1"/>
  </cols>
  <sheetData>
    <row r="2" spans="2:10" x14ac:dyDescent="0.3">
      <c r="B2" s="26" t="s">
        <v>1370</v>
      </c>
    </row>
    <row r="3" spans="2:10" x14ac:dyDescent="0.3">
      <c r="B3" s="33"/>
      <c r="C3" s="33"/>
      <c r="D3" s="33"/>
      <c r="E3" s="33"/>
      <c r="F3" s="33"/>
      <c r="G3" s="33"/>
      <c r="H3" s="33"/>
      <c r="I3" s="33"/>
      <c r="J3" s="33"/>
    </row>
    <row r="4" spans="2:10" x14ac:dyDescent="0.3">
      <c r="C4" s="28">
        <v>45787</v>
      </c>
      <c r="D4" s="28">
        <v>45788</v>
      </c>
      <c r="E4" s="28">
        <v>45789</v>
      </c>
      <c r="F4" s="28">
        <v>45790</v>
      </c>
      <c r="G4" s="28">
        <v>45791</v>
      </c>
      <c r="H4" s="28">
        <v>45792</v>
      </c>
      <c r="I4" s="28">
        <v>45793</v>
      </c>
      <c r="J4" s="29" t="s">
        <v>1374</v>
      </c>
    </row>
    <row r="5" spans="2:10" x14ac:dyDescent="0.3">
      <c r="B5" t="s">
        <v>1371</v>
      </c>
      <c r="C5">
        <f>COUNTIF('RAW DATA EXCEL'!$A:$A,METRICS!C4)</f>
        <v>32</v>
      </c>
      <c r="D5">
        <f>COUNTIF('RAW DATA EXCEL'!$A:$A,METRICS!D4)</f>
        <v>0</v>
      </c>
      <c r="E5">
        <f>COUNTIF('RAW DATA EXCEL'!$A:$A,METRICS!E4)</f>
        <v>0</v>
      </c>
      <c r="F5">
        <f>COUNTIF('RAW DATA EXCEL'!$A:$A,METRICS!F4)</f>
        <v>104</v>
      </c>
      <c r="G5">
        <f>COUNTIF('RAW DATA EXCEL'!$A:$A,METRICS!G4)</f>
        <v>51</v>
      </c>
      <c r="H5">
        <f>COUNTIF('RAW DATA EXCEL'!$A:$A,METRICS!H4)</f>
        <v>30</v>
      </c>
      <c r="I5">
        <f>COUNTIF('RAW DATA EXCEL'!$A:$A,METRICS!I4)</f>
        <v>0</v>
      </c>
      <c r="J5">
        <f>SUM(C5:I5)</f>
        <v>217</v>
      </c>
    </row>
    <row r="6" spans="2:10" x14ac:dyDescent="0.3">
      <c r="B6" t="s">
        <v>1372</v>
      </c>
      <c r="C6">
        <f>COUNTIF('RAW DATA EXCEL'!$B:$B,METRICS!C4)</f>
        <v>0</v>
      </c>
      <c r="D6">
        <f>COUNTIF('RAW DATA EXCEL'!$B:$B,METRICS!D4)</f>
        <v>0</v>
      </c>
      <c r="E6">
        <f>COUNTIF('RAW DATA EXCEL'!$B:$B,METRICS!E4)</f>
        <v>0</v>
      </c>
      <c r="F6">
        <f>COUNTIF('RAW DATA EXCEL'!$B:$B,METRICS!F4)</f>
        <v>24</v>
      </c>
      <c r="G6">
        <f>COUNTIF('RAW DATA EXCEL'!$B:$B,METRICS!G4)</f>
        <v>52</v>
      </c>
      <c r="H6">
        <f>COUNTIF('RAW DATA EXCEL'!$B:$B,METRICS!H4)</f>
        <v>90</v>
      </c>
      <c r="I6">
        <f>COUNTIF('RAW DATA EXCEL'!$B:$B,METRICS!I4)</f>
        <v>5</v>
      </c>
      <c r="J6">
        <f>SUM(C6:I6)</f>
        <v>171</v>
      </c>
    </row>
    <row r="7" spans="2:10" x14ac:dyDescent="0.3">
      <c r="B7" s="25" t="s">
        <v>1378</v>
      </c>
      <c r="C7" s="32">
        <f ca="1">SUMIF('RAW DATA EXCEL'!$B:$J,METRICS!C4,'RAW DATA EXCEL'!$J:$J)</f>
        <v>0</v>
      </c>
      <c r="D7" s="32">
        <f ca="1">SUMIF('RAW DATA EXCEL'!$B:$J,METRICS!D4,'RAW DATA EXCEL'!$J:$J)</f>
        <v>0</v>
      </c>
      <c r="E7" s="32">
        <f ca="1">SUMIF('RAW DATA EXCEL'!$B:$J,METRICS!E4,'RAW DATA EXCEL'!$J:$J)</f>
        <v>0</v>
      </c>
      <c r="F7" s="32">
        <f ca="1">SUMIF('RAW DATA EXCEL'!$B:$J,METRICS!F4,'RAW DATA EXCEL'!$J:$J)</f>
        <v>120000</v>
      </c>
      <c r="G7" s="32">
        <f ca="1">SUMIF('RAW DATA EXCEL'!$B:$J,METRICS!G4,'RAW DATA EXCEL'!$J:$J)</f>
        <v>249600</v>
      </c>
      <c r="H7" s="32">
        <f ca="1">SUMIF('RAW DATA EXCEL'!$B:$J,METRICS!H4,'RAW DATA EXCEL'!$J:$J)</f>
        <v>475200</v>
      </c>
      <c r="I7" s="32">
        <f ca="1">SUMIF('RAW DATA EXCEL'!$B:$J,METRICS!I4,'RAW DATA EXCEL'!$J:$J)</f>
        <v>24000</v>
      </c>
      <c r="J7" s="32">
        <f ca="1">SUM(C7:I7)</f>
        <v>868800</v>
      </c>
    </row>
    <row r="8" spans="2:10" x14ac:dyDescent="0.3">
      <c r="B8" s="33"/>
      <c r="C8" s="33"/>
      <c r="D8" s="33"/>
      <c r="E8" s="33"/>
      <c r="F8" s="33"/>
      <c r="G8" s="33"/>
      <c r="H8" s="33"/>
      <c r="I8" s="33"/>
      <c r="J8" s="33"/>
    </row>
    <row r="9" spans="2:10" x14ac:dyDescent="0.3">
      <c r="C9" s="28">
        <v>45787</v>
      </c>
      <c r="D9" s="28">
        <v>45788</v>
      </c>
      <c r="E9" s="28">
        <v>45789</v>
      </c>
      <c r="F9" s="28">
        <v>45790</v>
      </c>
      <c r="G9" s="28">
        <v>45791</v>
      </c>
      <c r="H9" s="28">
        <v>45792</v>
      </c>
      <c r="I9" s="28">
        <v>45793</v>
      </c>
      <c r="J9" s="29" t="s">
        <v>1374</v>
      </c>
    </row>
    <row r="10" spans="2:10" x14ac:dyDescent="0.3">
      <c r="B10" s="30" t="s">
        <v>1381</v>
      </c>
      <c r="C10" s="17">
        <v>0</v>
      </c>
      <c r="D10" s="17">
        <v>0</v>
      </c>
      <c r="E10" s="17">
        <v>0</v>
      </c>
      <c r="F10" s="17">
        <v>96000</v>
      </c>
      <c r="G10" s="17">
        <v>925000</v>
      </c>
      <c r="H10" s="17">
        <v>956000</v>
      </c>
      <c r="I10" s="17">
        <v>0</v>
      </c>
      <c r="J10" s="17">
        <f>SUM(C10:I10)</f>
        <v>1977000</v>
      </c>
    </row>
    <row r="11" spans="2:10" x14ac:dyDescent="0.3">
      <c r="B11" s="30" t="s">
        <v>1382</v>
      </c>
      <c r="C11" s="17">
        <v>0</v>
      </c>
      <c r="D11" s="17">
        <v>0</v>
      </c>
      <c r="E11" s="17">
        <v>0</v>
      </c>
      <c r="F11" s="17">
        <v>30000</v>
      </c>
      <c r="G11" s="17">
        <v>30000</v>
      </c>
      <c r="H11" s="17">
        <v>30000</v>
      </c>
      <c r="I11" s="17">
        <v>130000</v>
      </c>
      <c r="J11" s="17">
        <f>SUM(C11:I11)</f>
        <v>220000</v>
      </c>
    </row>
    <row r="12" spans="2:10" x14ac:dyDescent="0.3">
      <c r="B12" s="30" t="s">
        <v>1383</v>
      </c>
      <c r="C12" s="17">
        <v>353864</v>
      </c>
      <c r="D12" s="17">
        <v>0</v>
      </c>
      <c r="E12" s="17">
        <v>0</v>
      </c>
      <c r="F12" s="17">
        <v>364697</v>
      </c>
      <c r="G12" s="17">
        <v>389838</v>
      </c>
      <c r="H12" s="17">
        <v>330052</v>
      </c>
      <c r="I12" s="17">
        <v>0</v>
      </c>
      <c r="J12" s="17">
        <f>SUM(C12:I12)</f>
        <v>1438451</v>
      </c>
    </row>
    <row r="13" spans="2:10" x14ac:dyDescent="0.3">
      <c r="B13" s="30" t="s">
        <v>1384</v>
      </c>
      <c r="C13" s="17">
        <v>0</v>
      </c>
      <c r="D13" s="17">
        <v>0</v>
      </c>
      <c r="E13" s="17">
        <v>0</v>
      </c>
      <c r="F13" s="17">
        <v>26666</v>
      </c>
      <c r="G13" s="17">
        <v>26666</v>
      </c>
      <c r="H13" s="17">
        <v>26666</v>
      </c>
      <c r="I13" s="17">
        <v>26666</v>
      </c>
      <c r="J13" s="17">
        <f>SUM(C13:I13)</f>
        <v>106664</v>
      </c>
    </row>
    <row r="14" spans="2:10" x14ac:dyDescent="0.3">
      <c r="B14" s="31" t="s">
        <v>1385</v>
      </c>
      <c r="C14" s="32">
        <f>SUM(C10:C13)</f>
        <v>353864</v>
      </c>
      <c r="D14" s="32">
        <f>SUM(D10:D13)</f>
        <v>0</v>
      </c>
      <c r="E14" s="32">
        <f>SUM(E10:E13)</f>
        <v>0</v>
      </c>
      <c r="F14" s="32">
        <f>SUM(F10:F13)</f>
        <v>517363</v>
      </c>
      <c r="G14" s="32">
        <f>SUM(G10:G13)</f>
        <v>1371504</v>
      </c>
      <c r="H14" s="32">
        <f>SUM(H10:H13)</f>
        <v>1342718</v>
      </c>
      <c r="I14" s="32">
        <f>SUM(I10:I13)</f>
        <v>156666</v>
      </c>
      <c r="J14" s="32">
        <f>SUM(C14:I14)</f>
        <v>3742115</v>
      </c>
    </row>
    <row r="15" spans="2:10" x14ac:dyDescent="0.3">
      <c r="B15" s="33"/>
      <c r="C15" s="33"/>
      <c r="D15" s="33"/>
      <c r="E15" s="33"/>
      <c r="F15" s="33"/>
      <c r="G15" s="33"/>
      <c r="H15" s="33"/>
      <c r="I15" s="33"/>
      <c r="J15" s="33"/>
    </row>
    <row r="16" spans="2:10" x14ac:dyDescent="0.3">
      <c r="C16" s="28">
        <v>45787</v>
      </c>
      <c r="D16" s="28">
        <v>45788</v>
      </c>
      <c r="E16" s="28">
        <v>45789</v>
      </c>
      <c r="F16" s="28">
        <v>45790</v>
      </c>
      <c r="G16" s="28">
        <v>45791</v>
      </c>
      <c r="H16" s="28">
        <v>45792</v>
      </c>
      <c r="I16" s="28">
        <v>45793</v>
      </c>
      <c r="J16" s="29" t="s">
        <v>1374</v>
      </c>
    </row>
    <row r="17" spans="2:10" x14ac:dyDescent="0.3">
      <c r="B17" s="25" t="s">
        <v>1387</v>
      </c>
      <c r="C17" s="17">
        <f ca="1">C7-C14</f>
        <v>-353864</v>
      </c>
      <c r="D17" s="17">
        <f t="shared" ref="D17:I17" ca="1" si="0">D7-D14</f>
        <v>0</v>
      </c>
      <c r="E17" s="17">
        <f t="shared" ca="1" si="0"/>
        <v>0</v>
      </c>
      <c r="F17" s="17">
        <f t="shared" ca="1" si="0"/>
        <v>-397363</v>
      </c>
      <c r="G17" s="17">
        <f t="shared" ca="1" si="0"/>
        <v>-1121904</v>
      </c>
      <c r="H17" s="17">
        <f t="shared" ca="1" si="0"/>
        <v>-867518</v>
      </c>
      <c r="I17" s="17">
        <f t="shared" ca="1" si="0"/>
        <v>-132666</v>
      </c>
      <c r="J17" s="17">
        <f ca="1">SUM(C17:I17)</f>
        <v>-2873315</v>
      </c>
    </row>
    <row r="18" spans="2:10" x14ac:dyDescent="0.3">
      <c r="B18" s="33"/>
      <c r="C18" s="33"/>
      <c r="D18" s="33"/>
      <c r="E18" s="33"/>
      <c r="F18" s="33"/>
      <c r="G18" s="33"/>
      <c r="H18" s="33"/>
      <c r="I18" s="33"/>
      <c r="J18" s="33"/>
    </row>
    <row r="19" spans="2:10" ht="14.4" customHeight="1" x14ac:dyDescent="0.3">
      <c r="B19" s="25" t="s">
        <v>1379</v>
      </c>
      <c r="C19" s="17">
        <f ca="1">SUMIF('RAW DATA EXCEL'!D:J,"Delivered",'RAW DATA EXCEL'!J:J)</f>
        <v>868800</v>
      </c>
      <c r="D19" s="34" t="s">
        <v>1380</v>
      </c>
      <c r="E19" s="33"/>
      <c r="F19" s="25" t="s">
        <v>1386</v>
      </c>
      <c r="G19" s="25" t="s">
        <v>1390</v>
      </c>
      <c r="H19" s="25" t="s">
        <v>1391</v>
      </c>
      <c r="I19" s="25" t="s">
        <v>1392</v>
      </c>
      <c r="J19" s="25" t="s">
        <v>1394</v>
      </c>
    </row>
    <row r="20" spans="2:10" x14ac:dyDescent="0.3">
      <c r="B20" s="25" t="s">
        <v>1396</v>
      </c>
      <c r="C20" s="17">
        <f ca="1">SUMIF('RAW DATA EXCEL'!E:F,"COD",'RAW DATA EXCEL'!F:F)</f>
        <v>250535.86999999976</v>
      </c>
      <c r="D20" s="34"/>
      <c r="E20" s="33"/>
      <c r="F20" t="s">
        <v>1388</v>
      </c>
      <c r="G20">
        <f>COUNTIF('RAW DATA EXCEL'!Y:Y,"Kota Depok")</f>
        <v>159</v>
      </c>
      <c r="H20">
        <f>COUNTIF('RAW DATA EXCEL'!H:H,"DPK*")</f>
        <v>123</v>
      </c>
      <c r="I20" cm="1">
        <f t="array" ref="I20">COUNTA(_xlfn.UNIQUE(_xlfn._xlws.FILTER('RAW DATA EXCEL'!H:H, ('RAW DATA EXCEL'!Y:Y="Kota Depok") * ('RAW DATA EXCEL'!H:H&lt;&gt;"Rider Name") * ('RAW DATA EXCEL'!H:H&lt;&gt;"Belum Delivered"))))</f>
        <v>15</v>
      </c>
      <c r="J20">
        <f>H20/I20</f>
        <v>8.1999999999999993</v>
      </c>
    </row>
    <row r="21" spans="2:10" x14ac:dyDescent="0.3">
      <c r="B21" s="25" t="s">
        <v>1397</v>
      </c>
      <c r="C21" s="17">
        <f ca="1">SUM(C19:C20)</f>
        <v>1119335.8699999996</v>
      </c>
      <c r="D21" s="34"/>
      <c r="E21" s="33"/>
      <c r="F21" t="s">
        <v>1389</v>
      </c>
      <c r="G21">
        <f>COUNTIF('RAW DATA EXCEL'!Y:Y,"Kota Bogor")</f>
        <v>58</v>
      </c>
      <c r="H21">
        <f>COUNTIF('RAW DATA EXCEL'!H:H,"BGR*")</f>
        <v>48</v>
      </c>
      <c r="I21" cm="1">
        <f t="array" ref="I21">COUNTA(_xlfn.UNIQUE(_xlfn._xlws.FILTER('RAW DATA EXCEL'!H:H, ('RAW DATA EXCEL'!Y:Y="Kota Bogor") * ('RAW DATA EXCEL'!H:H&lt;&gt;"Rider Name") * ('RAW DATA EXCEL'!H:H&lt;&gt;"Belum Delivered"))))</f>
        <v>5</v>
      </c>
      <c r="J21">
        <f>H21/I21</f>
        <v>9.6</v>
      </c>
    </row>
    <row r="22" spans="2:10" x14ac:dyDescent="0.3">
      <c r="B22" s="25" t="s">
        <v>1377</v>
      </c>
      <c r="C22" s="17">
        <f>J14</f>
        <v>3742115</v>
      </c>
      <c r="D22" s="34"/>
      <c r="E22" s="33"/>
    </row>
    <row r="23" spans="2:10" x14ac:dyDescent="0.3">
      <c r="B23" s="25" t="s">
        <v>1387</v>
      </c>
      <c r="C23" s="17">
        <f ca="1">C21-C22</f>
        <v>-2622779.1300000004</v>
      </c>
      <c r="D23" s="34"/>
      <c r="E23" s="33"/>
    </row>
    <row r="24" spans="2:10" x14ac:dyDescent="0.3">
      <c r="B24" s="25" t="s">
        <v>1393</v>
      </c>
      <c r="C24" s="35">
        <f ca="1">C23/C19</f>
        <v>-3.0188525897790059</v>
      </c>
      <c r="D24" s="34"/>
      <c r="E24" s="33"/>
    </row>
    <row r="25" spans="2:10" x14ac:dyDescent="0.3">
      <c r="B25" s="33"/>
      <c r="C25" s="33"/>
      <c r="D25" s="33"/>
      <c r="E25" s="33"/>
      <c r="F25" s="33"/>
      <c r="G25" s="33"/>
      <c r="H25" s="33"/>
      <c r="I25" s="33"/>
      <c r="J25" s="33"/>
    </row>
  </sheetData>
  <mergeCells count="1">
    <mergeCell ref="D19:D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F6EA4-5135-48E6-8D52-1B76F9B6279C}">
  <dimension ref="A1:AD218"/>
  <sheetViews>
    <sheetView workbookViewId="0"/>
  </sheetViews>
  <sheetFormatPr defaultRowHeight="14.4" x14ac:dyDescent="0.3"/>
  <cols>
    <col min="1" max="1" width="19" bestFit="1" customWidth="1"/>
    <col min="2" max="2" width="19" customWidth="1"/>
    <col min="3" max="6" width="14" customWidth="1"/>
    <col min="7" max="7" width="14" style="17" customWidth="1"/>
    <col min="8" max="8" width="27.88671875" style="23" bestFit="1" customWidth="1"/>
    <col min="9" max="9" width="22.21875" style="23" bestFit="1" customWidth="1"/>
    <col min="10" max="10" width="13.21875" style="23" bestFit="1" customWidth="1"/>
    <col min="11" max="11" width="19.109375" bestFit="1" customWidth="1"/>
    <col min="12" max="12" width="18.44140625" bestFit="1" customWidth="1"/>
    <col min="13" max="13" width="16.33203125" bestFit="1" customWidth="1"/>
    <col min="14" max="14" width="19.5546875" bestFit="1" customWidth="1"/>
    <col min="15" max="15" width="12.88671875" bestFit="1" customWidth="1"/>
    <col min="16" max="16" width="10.77734375" bestFit="1" customWidth="1"/>
    <col min="17" max="17" width="18.21875" bestFit="1" customWidth="1"/>
    <col min="18" max="18" width="12.5546875" bestFit="1" customWidth="1"/>
    <col min="19" max="19" width="11.77734375" bestFit="1" customWidth="1"/>
    <col min="20" max="20" width="19.44140625" bestFit="1" customWidth="1"/>
    <col min="21" max="21" width="184.33203125" bestFit="1" customWidth="1"/>
    <col min="22" max="22" width="17.33203125" bestFit="1" customWidth="1"/>
    <col min="23" max="23" width="13.77734375" bestFit="1" customWidth="1"/>
    <col min="24" max="24" width="12.88671875" bestFit="1" customWidth="1"/>
    <col min="25" max="25" width="16.88671875" bestFit="1" customWidth="1"/>
    <col min="26" max="26" width="20.88671875" bestFit="1" customWidth="1"/>
    <col min="27" max="27" width="16.88671875" bestFit="1" customWidth="1"/>
    <col min="28" max="28" width="12.109375" bestFit="1" customWidth="1"/>
    <col min="29" max="29" width="15.33203125" bestFit="1" customWidth="1"/>
    <col min="30" max="30" width="17.33203125" bestFit="1" customWidth="1"/>
  </cols>
  <sheetData>
    <row r="1" spans="1:30" x14ac:dyDescent="0.3">
      <c r="A1" s="14" t="s">
        <v>1139</v>
      </c>
      <c r="B1" s="14" t="s">
        <v>1373</v>
      </c>
      <c r="C1" s="14" t="s">
        <v>1140</v>
      </c>
      <c r="D1" s="14" t="s">
        <v>1366</v>
      </c>
      <c r="E1" s="14" t="s">
        <v>1367</v>
      </c>
      <c r="F1" s="14" t="s">
        <v>1395</v>
      </c>
      <c r="G1" s="24" t="s">
        <v>1368</v>
      </c>
      <c r="H1" s="21" t="s">
        <v>1369</v>
      </c>
      <c r="I1" s="21" t="s">
        <v>1376</v>
      </c>
      <c r="J1" s="21" t="s">
        <v>1375</v>
      </c>
      <c r="K1" s="1" t="s">
        <v>0</v>
      </c>
      <c r="L1" s="2" t="s">
        <v>1</v>
      </c>
      <c r="M1" s="2" t="s">
        <v>2</v>
      </c>
      <c r="N1" s="2" t="s">
        <v>3</v>
      </c>
      <c r="O1" s="2" t="s">
        <v>4</v>
      </c>
      <c r="P1" s="2" t="s">
        <v>5</v>
      </c>
      <c r="Q1" s="2" t="s">
        <v>6</v>
      </c>
      <c r="R1" s="2" t="s">
        <v>7</v>
      </c>
      <c r="S1" s="2" t="s">
        <v>8</v>
      </c>
      <c r="T1" s="2" t="s">
        <v>9</v>
      </c>
      <c r="U1" s="3" t="s">
        <v>10</v>
      </c>
      <c r="V1" s="3" t="s">
        <v>11</v>
      </c>
      <c r="W1" s="2" t="s">
        <v>12</v>
      </c>
      <c r="X1" s="2" t="s">
        <v>13</v>
      </c>
      <c r="Y1" s="2" t="s">
        <v>14</v>
      </c>
      <c r="Z1" s="2" t="s">
        <v>15</v>
      </c>
      <c r="AA1" s="2" t="s">
        <v>16</v>
      </c>
      <c r="AB1" s="2" t="s">
        <v>17</v>
      </c>
      <c r="AC1" s="4" t="s">
        <v>18</v>
      </c>
      <c r="AD1" s="4" t="s">
        <v>19</v>
      </c>
    </row>
    <row r="2" spans="1:30" x14ac:dyDescent="0.3">
      <c r="A2" s="15">
        <f>INT(AD2)</f>
        <v>45787</v>
      </c>
      <c r="B2" s="16" cm="1">
        <f t="array" ref="B2:B218">IFERROR(VLOOKUP(M2:M218,'DELIVERED ONLY'!E:Z,22,FALSE),"Belum Delivered")</f>
        <v>45790</v>
      </c>
      <c r="C2" s="16">
        <v>45790</v>
      </c>
      <c r="D2" s="16" t="str">
        <f>IF(E2="Belum Delivered","Belum Delivered","Delivered")</f>
        <v>Delivered</v>
      </c>
      <c r="E2" s="20" t="str">
        <f>IF(G2=0,"NON-COD",IF(G2="Belum Delivered","Belum Delivered","COD"))</f>
        <v>COD</v>
      </c>
      <c r="F2" s="20">
        <f>IFERROR((1%*G2),0)</f>
        <v>1949.43</v>
      </c>
      <c r="G2" s="20" cm="1">
        <f t="array" ref="G2:G218">IFERROR(VLOOKUP(M2:M218,'DELIVERED ONLY'!E2:K172,7,FALSE),"Belum Delivered")</f>
        <v>194943</v>
      </c>
      <c r="H2" s="22" t="str" cm="1">
        <f t="array" ref="H2:H218">IFERROR(VLOOKUP(M2:M218,'DELIVERED ONLY'!E2:P172,12,FALSE),"Belum Delivered")</f>
        <v>DPK Syahrul Fadly</v>
      </c>
      <c r="I2" s="22">
        <f>IF(Q2&lt;=1.2,1,CEILING(Q2-0.01,1))</f>
        <v>1</v>
      </c>
      <c r="J2" s="20">
        <f>I2*4800</f>
        <v>4800</v>
      </c>
      <c r="K2" s="5" t="s">
        <v>20</v>
      </c>
      <c r="L2" s="6" t="s">
        <v>21</v>
      </c>
      <c r="M2" s="6" t="s">
        <v>22</v>
      </c>
      <c r="N2" s="6" t="s">
        <v>23</v>
      </c>
      <c r="O2" s="6" t="s">
        <v>24</v>
      </c>
      <c r="P2" s="6">
        <v>1</v>
      </c>
      <c r="Q2" s="6">
        <v>0.86</v>
      </c>
      <c r="R2" s="6" t="s">
        <v>25</v>
      </c>
      <c r="S2" s="6" t="s">
        <v>26</v>
      </c>
      <c r="T2" s="6" t="s">
        <v>27</v>
      </c>
      <c r="U2" s="6" t="s">
        <v>28</v>
      </c>
      <c r="V2" s="6">
        <v>6281219510074</v>
      </c>
      <c r="W2" s="6" t="s">
        <v>29</v>
      </c>
      <c r="X2" s="6">
        <v>194943</v>
      </c>
      <c r="Y2" s="6" t="s">
        <v>30</v>
      </c>
      <c r="Z2" s="6" t="s">
        <v>31</v>
      </c>
      <c r="AA2" s="6" t="s">
        <v>32</v>
      </c>
      <c r="AB2" s="6" t="s">
        <v>33</v>
      </c>
      <c r="AC2" s="7">
        <v>45786.820752314816</v>
      </c>
      <c r="AD2" s="7">
        <v>45787.799398148149</v>
      </c>
    </row>
    <row r="3" spans="1:30" x14ac:dyDescent="0.3">
      <c r="A3" s="15">
        <f t="shared" ref="A3:A66" si="0">INT(AD3)</f>
        <v>45787</v>
      </c>
      <c r="B3" s="16">
        <v>45790</v>
      </c>
      <c r="C3" s="16">
        <v>45790</v>
      </c>
      <c r="D3" s="16" t="str">
        <f t="shared" ref="D3:D66" si="1">IF(E3="Belum Delivered","Belum Delivered","Delivered")</f>
        <v>Delivered</v>
      </c>
      <c r="E3" s="20" t="str">
        <f t="shared" ref="E3:E66" si="2">IF(G3=0,"NON-COD",IF(G3="Belum Delivered","Belum Delivered","COD"))</f>
        <v>COD</v>
      </c>
      <c r="F3" s="20">
        <f t="shared" ref="F3:F66" si="3">IFERROR((1%*G3),0)</f>
        <v>2550</v>
      </c>
      <c r="G3" s="20">
        <v>255000</v>
      </c>
      <c r="H3" s="22" t="str">
        <v>DPK Syahrul Fadly</v>
      </c>
      <c r="I3" s="22">
        <f t="shared" ref="I3:I66" si="4">IF(Q3&lt;=1.2,1,CEILING(Q3-0.01,1))</f>
        <v>1</v>
      </c>
      <c r="J3" s="20">
        <f t="shared" ref="J3:J66" si="5">I3*4800</f>
        <v>4800</v>
      </c>
      <c r="K3" s="5" t="s">
        <v>20</v>
      </c>
      <c r="L3" s="6" t="s">
        <v>34</v>
      </c>
      <c r="M3" s="6" t="s">
        <v>35</v>
      </c>
      <c r="N3" s="6" t="s">
        <v>36</v>
      </c>
      <c r="O3" s="6" t="s">
        <v>24</v>
      </c>
      <c r="P3" s="6">
        <v>1</v>
      </c>
      <c r="Q3" s="6">
        <v>0.9</v>
      </c>
      <c r="R3" s="6" t="s">
        <v>25</v>
      </c>
      <c r="S3" s="6" t="s">
        <v>26</v>
      </c>
      <c r="T3" s="6" t="s">
        <v>37</v>
      </c>
      <c r="U3" s="6" t="s">
        <v>38</v>
      </c>
      <c r="V3" s="6">
        <v>6287877798877</v>
      </c>
      <c r="W3" s="6" t="s">
        <v>29</v>
      </c>
      <c r="X3" s="6">
        <v>255000</v>
      </c>
      <c r="Y3" s="6" t="s">
        <v>30</v>
      </c>
      <c r="Z3" s="6" t="s">
        <v>39</v>
      </c>
      <c r="AA3" s="6" t="s">
        <v>32</v>
      </c>
      <c r="AB3" s="6" t="s">
        <v>33</v>
      </c>
      <c r="AC3" s="7">
        <v>45787.47042824074</v>
      </c>
      <c r="AD3" s="7">
        <v>45787.799398148149</v>
      </c>
    </row>
    <row r="4" spans="1:30" x14ac:dyDescent="0.3">
      <c r="A4" s="15">
        <f t="shared" si="0"/>
        <v>45787</v>
      </c>
      <c r="B4" s="16">
        <v>45791</v>
      </c>
      <c r="C4" s="16">
        <v>45790</v>
      </c>
      <c r="D4" s="16" t="str">
        <f t="shared" si="1"/>
        <v>Delivered</v>
      </c>
      <c r="E4" s="20" t="str">
        <f t="shared" si="2"/>
        <v>COD</v>
      </c>
      <c r="F4" s="20">
        <f t="shared" si="3"/>
        <v>1400</v>
      </c>
      <c r="G4" s="20">
        <v>140000</v>
      </c>
      <c r="H4" s="22" t="str">
        <v>DPK Riki Riyana</v>
      </c>
      <c r="I4" s="22">
        <f t="shared" si="4"/>
        <v>1</v>
      </c>
      <c r="J4" s="20">
        <f t="shared" si="5"/>
        <v>4800</v>
      </c>
      <c r="K4" s="5" t="s">
        <v>20</v>
      </c>
      <c r="L4" s="6" t="s">
        <v>40</v>
      </c>
      <c r="M4" s="6" t="s">
        <v>41</v>
      </c>
      <c r="N4" s="6" t="s">
        <v>42</v>
      </c>
      <c r="O4" s="6" t="s">
        <v>24</v>
      </c>
      <c r="P4" s="6">
        <v>1</v>
      </c>
      <c r="Q4" s="6">
        <v>0.36</v>
      </c>
      <c r="R4" s="6" t="s">
        <v>25</v>
      </c>
      <c r="S4" s="6" t="s">
        <v>26</v>
      </c>
      <c r="T4" s="6" t="s">
        <v>43</v>
      </c>
      <c r="U4" s="6" t="s">
        <v>44</v>
      </c>
      <c r="V4" s="6">
        <v>6283877511742</v>
      </c>
      <c r="W4" s="6" t="s">
        <v>29</v>
      </c>
      <c r="X4" s="6">
        <v>140000</v>
      </c>
      <c r="Y4" s="6" t="s">
        <v>30</v>
      </c>
      <c r="Z4" s="6" t="s">
        <v>45</v>
      </c>
      <c r="AA4" s="6" t="s">
        <v>32</v>
      </c>
      <c r="AB4" s="6" t="s">
        <v>33</v>
      </c>
      <c r="AC4" s="7">
        <v>45787.469710648147</v>
      </c>
      <c r="AD4" s="7">
        <v>45787.799386574072</v>
      </c>
    </row>
    <row r="5" spans="1:30" x14ac:dyDescent="0.3">
      <c r="A5" s="15">
        <f t="shared" si="0"/>
        <v>45787</v>
      </c>
      <c r="B5" s="16">
        <v>45790</v>
      </c>
      <c r="C5" s="16">
        <v>45790</v>
      </c>
      <c r="D5" s="16" t="str">
        <f t="shared" si="1"/>
        <v>Delivered</v>
      </c>
      <c r="E5" s="20" t="str">
        <f t="shared" si="2"/>
        <v>COD</v>
      </c>
      <c r="F5" s="20">
        <f t="shared" si="3"/>
        <v>1400</v>
      </c>
      <c r="G5" s="20">
        <v>140000</v>
      </c>
      <c r="H5" s="22" t="str">
        <v>DPK Ifan Andrian</v>
      </c>
      <c r="I5" s="22">
        <f t="shared" si="4"/>
        <v>1</v>
      </c>
      <c r="J5" s="20">
        <f t="shared" si="5"/>
        <v>4800</v>
      </c>
      <c r="K5" s="5" t="s">
        <v>20</v>
      </c>
      <c r="L5" s="6" t="s">
        <v>46</v>
      </c>
      <c r="M5" s="6" t="s">
        <v>47</v>
      </c>
      <c r="N5" s="6" t="s">
        <v>48</v>
      </c>
      <c r="O5" s="6" t="s">
        <v>24</v>
      </c>
      <c r="P5" s="6">
        <v>1</v>
      </c>
      <c r="Q5" s="6">
        <v>0.36</v>
      </c>
      <c r="R5" s="6" t="s">
        <v>25</v>
      </c>
      <c r="S5" s="6" t="s">
        <v>26</v>
      </c>
      <c r="T5" s="6" t="s">
        <v>49</v>
      </c>
      <c r="U5" s="6" t="s">
        <v>50</v>
      </c>
      <c r="V5" s="6">
        <v>6285693030995</v>
      </c>
      <c r="W5" s="6" t="s">
        <v>29</v>
      </c>
      <c r="X5" s="6">
        <v>140000</v>
      </c>
      <c r="Y5" s="6" t="s">
        <v>30</v>
      </c>
      <c r="Z5" s="6" t="s">
        <v>51</v>
      </c>
      <c r="AA5" s="6" t="s">
        <v>32</v>
      </c>
      <c r="AB5" s="6" t="s">
        <v>33</v>
      </c>
      <c r="AC5" s="7">
        <v>45787.469756944447</v>
      </c>
      <c r="AD5" s="7">
        <v>45787.799386574072</v>
      </c>
    </row>
    <row r="6" spans="1:30" x14ac:dyDescent="0.3">
      <c r="A6" s="15">
        <f t="shared" si="0"/>
        <v>45787</v>
      </c>
      <c r="B6" s="16">
        <v>45790</v>
      </c>
      <c r="C6" s="16">
        <v>45790</v>
      </c>
      <c r="D6" s="16" t="str">
        <f t="shared" si="1"/>
        <v>Delivered</v>
      </c>
      <c r="E6" s="20" t="str">
        <f t="shared" si="2"/>
        <v>COD</v>
      </c>
      <c r="F6" s="20">
        <f t="shared" si="3"/>
        <v>2670</v>
      </c>
      <c r="G6" s="20">
        <v>267000</v>
      </c>
      <c r="H6" s="22" t="str">
        <v>BGR Agung Prastyo</v>
      </c>
      <c r="I6" s="22">
        <f t="shared" si="4"/>
        <v>1</v>
      </c>
      <c r="J6" s="20">
        <f t="shared" si="5"/>
        <v>4800</v>
      </c>
      <c r="K6" s="5" t="s">
        <v>20</v>
      </c>
      <c r="L6" s="6" t="s">
        <v>52</v>
      </c>
      <c r="M6" s="6" t="s">
        <v>53</v>
      </c>
      <c r="N6" s="6" t="s">
        <v>54</v>
      </c>
      <c r="O6" s="6" t="s">
        <v>24</v>
      </c>
      <c r="P6" s="6">
        <v>1</v>
      </c>
      <c r="Q6" s="6">
        <v>0.71</v>
      </c>
      <c r="R6" s="6" t="s">
        <v>25</v>
      </c>
      <c r="S6" s="6" t="s">
        <v>26</v>
      </c>
      <c r="T6" s="6" t="s">
        <v>55</v>
      </c>
      <c r="U6" s="6" t="s">
        <v>56</v>
      </c>
      <c r="V6" s="6">
        <v>62895320039979</v>
      </c>
      <c r="W6" s="6" t="s">
        <v>29</v>
      </c>
      <c r="X6" s="6">
        <v>267000</v>
      </c>
      <c r="Y6" s="6" t="s">
        <v>57</v>
      </c>
      <c r="Z6" s="6" t="s">
        <v>58</v>
      </c>
      <c r="AA6" s="6" t="s">
        <v>32</v>
      </c>
      <c r="AB6" s="6" t="s">
        <v>33</v>
      </c>
      <c r="AC6" s="7">
        <v>45787.469780092593</v>
      </c>
      <c r="AD6" s="7">
        <v>45787.799386574072</v>
      </c>
    </row>
    <row r="7" spans="1:30" x14ac:dyDescent="0.3">
      <c r="A7" s="15">
        <f t="shared" si="0"/>
        <v>45787</v>
      </c>
      <c r="B7" s="16">
        <v>45790</v>
      </c>
      <c r="C7" s="16">
        <v>45790</v>
      </c>
      <c r="D7" s="16" t="str">
        <f t="shared" si="1"/>
        <v>Delivered</v>
      </c>
      <c r="E7" s="20" t="str">
        <f t="shared" si="2"/>
        <v>COD</v>
      </c>
      <c r="F7" s="20">
        <f t="shared" si="3"/>
        <v>1400</v>
      </c>
      <c r="G7" s="20">
        <v>140000</v>
      </c>
      <c r="H7" s="22" t="str">
        <v>BGR Fajar Susanto</v>
      </c>
      <c r="I7" s="22">
        <f t="shared" si="4"/>
        <v>1</v>
      </c>
      <c r="J7" s="20">
        <f t="shared" si="5"/>
        <v>4800</v>
      </c>
      <c r="K7" s="5" t="s">
        <v>20</v>
      </c>
      <c r="L7" s="6" t="s">
        <v>59</v>
      </c>
      <c r="M7" s="6" t="s">
        <v>60</v>
      </c>
      <c r="N7" s="6" t="s">
        <v>61</v>
      </c>
      <c r="O7" s="6" t="s">
        <v>24</v>
      </c>
      <c r="P7" s="6">
        <v>1</v>
      </c>
      <c r="Q7" s="6">
        <v>0.36</v>
      </c>
      <c r="R7" s="6" t="s">
        <v>25</v>
      </c>
      <c r="S7" s="6" t="s">
        <v>26</v>
      </c>
      <c r="T7" s="6" t="s">
        <v>62</v>
      </c>
      <c r="U7" s="6" t="s">
        <v>63</v>
      </c>
      <c r="V7" s="6">
        <v>628159858331</v>
      </c>
      <c r="W7" s="6" t="s">
        <v>29</v>
      </c>
      <c r="X7" s="6">
        <v>140000</v>
      </c>
      <c r="Y7" s="6" t="s">
        <v>57</v>
      </c>
      <c r="Z7" s="6" t="s">
        <v>64</v>
      </c>
      <c r="AA7" s="6" t="s">
        <v>32</v>
      </c>
      <c r="AB7" s="6" t="s">
        <v>33</v>
      </c>
      <c r="AC7" s="7">
        <v>45787.469907407409</v>
      </c>
      <c r="AD7" s="7">
        <v>45787.799386574072</v>
      </c>
    </row>
    <row r="8" spans="1:30" x14ac:dyDescent="0.3">
      <c r="A8" s="15">
        <f t="shared" si="0"/>
        <v>45787</v>
      </c>
      <c r="B8" s="16">
        <v>45790</v>
      </c>
      <c r="C8" s="16">
        <v>45790</v>
      </c>
      <c r="D8" s="16" t="str">
        <f t="shared" si="1"/>
        <v>Delivered</v>
      </c>
      <c r="E8" s="20" t="str">
        <f t="shared" si="2"/>
        <v>COD</v>
      </c>
      <c r="F8" s="20">
        <f t="shared" si="3"/>
        <v>1950</v>
      </c>
      <c r="G8" s="20">
        <v>195000</v>
      </c>
      <c r="H8" s="22" t="str">
        <v>DPK Ifan Andrian</v>
      </c>
      <c r="I8" s="22">
        <f t="shared" si="4"/>
        <v>1</v>
      </c>
      <c r="J8" s="20">
        <f t="shared" si="5"/>
        <v>4800</v>
      </c>
      <c r="K8" s="5" t="s">
        <v>20</v>
      </c>
      <c r="L8" s="6" t="s">
        <v>65</v>
      </c>
      <c r="M8" s="6" t="s">
        <v>66</v>
      </c>
      <c r="N8" s="6" t="s">
        <v>67</v>
      </c>
      <c r="O8" s="6" t="s">
        <v>24</v>
      </c>
      <c r="P8" s="6">
        <v>1</v>
      </c>
      <c r="Q8" s="6">
        <v>0.55000000000000004</v>
      </c>
      <c r="R8" s="6" t="s">
        <v>25</v>
      </c>
      <c r="S8" s="6" t="s">
        <v>26</v>
      </c>
      <c r="T8" s="6" t="s">
        <v>68</v>
      </c>
      <c r="U8" s="6" t="s">
        <v>69</v>
      </c>
      <c r="V8" s="6">
        <v>6282114197519</v>
      </c>
      <c r="W8" s="6" t="s">
        <v>29</v>
      </c>
      <c r="X8" s="6">
        <v>195000</v>
      </c>
      <c r="Y8" s="6" t="s">
        <v>30</v>
      </c>
      <c r="Z8" s="6" t="s">
        <v>70</v>
      </c>
      <c r="AA8" s="6" t="s">
        <v>32</v>
      </c>
      <c r="AB8" s="6" t="s">
        <v>33</v>
      </c>
      <c r="AC8" s="7">
        <v>45787.469942129632</v>
      </c>
      <c r="AD8" s="7">
        <v>45787.799386574072</v>
      </c>
    </row>
    <row r="9" spans="1:30" x14ac:dyDescent="0.3">
      <c r="A9" s="15">
        <f t="shared" si="0"/>
        <v>45787</v>
      </c>
      <c r="B9" s="16">
        <v>45790</v>
      </c>
      <c r="C9" s="16">
        <v>45790</v>
      </c>
      <c r="D9" s="16" t="str">
        <f t="shared" si="1"/>
        <v>Delivered</v>
      </c>
      <c r="E9" s="20" t="str">
        <f t="shared" si="2"/>
        <v>COD</v>
      </c>
      <c r="F9" s="20">
        <f t="shared" si="3"/>
        <v>1001.4300000000001</v>
      </c>
      <c r="G9" s="20">
        <v>100143</v>
      </c>
      <c r="H9" s="22" t="str">
        <v>DPK Ifan Andrian</v>
      </c>
      <c r="I9" s="22">
        <f t="shared" si="4"/>
        <v>1</v>
      </c>
      <c r="J9" s="20">
        <f t="shared" si="5"/>
        <v>4800</v>
      </c>
      <c r="K9" s="5" t="s">
        <v>20</v>
      </c>
      <c r="L9" s="6" t="s">
        <v>71</v>
      </c>
      <c r="M9" s="6" t="s">
        <v>72</v>
      </c>
      <c r="N9" s="6" t="s">
        <v>73</v>
      </c>
      <c r="O9" s="6" t="s">
        <v>24</v>
      </c>
      <c r="P9" s="6">
        <v>1</v>
      </c>
      <c r="Q9" s="6">
        <v>0.3</v>
      </c>
      <c r="R9" s="6" t="s">
        <v>25</v>
      </c>
      <c r="S9" s="6" t="s">
        <v>26</v>
      </c>
      <c r="T9" s="6" t="s">
        <v>74</v>
      </c>
      <c r="U9" s="6" t="s">
        <v>75</v>
      </c>
      <c r="V9" s="6">
        <v>6289659138288</v>
      </c>
      <c r="W9" s="6" t="s">
        <v>29</v>
      </c>
      <c r="X9" s="6">
        <v>100143</v>
      </c>
      <c r="Y9" s="6" t="s">
        <v>30</v>
      </c>
      <c r="Z9" s="6" t="s">
        <v>31</v>
      </c>
      <c r="AA9" s="6" t="s">
        <v>32</v>
      </c>
      <c r="AB9" s="6" t="s">
        <v>33</v>
      </c>
      <c r="AC9" s="7">
        <v>45787.62835648148</v>
      </c>
      <c r="AD9" s="7">
        <v>45787.799386574072</v>
      </c>
    </row>
    <row r="10" spans="1:30" x14ac:dyDescent="0.3">
      <c r="A10" s="15">
        <f t="shared" si="0"/>
        <v>45787</v>
      </c>
      <c r="B10" s="16">
        <v>45790</v>
      </c>
      <c r="C10" s="16">
        <v>45790</v>
      </c>
      <c r="D10" s="16" t="str">
        <f t="shared" si="1"/>
        <v>Delivered</v>
      </c>
      <c r="E10" s="20" t="str">
        <f t="shared" si="2"/>
        <v>COD</v>
      </c>
      <c r="F10" s="20">
        <f t="shared" si="3"/>
        <v>1744.43</v>
      </c>
      <c r="G10" s="20">
        <v>174443</v>
      </c>
      <c r="H10" s="22" t="str">
        <v>DPK Ifan Andrian</v>
      </c>
      <c r="I10" s="22">
        <f t="shared" si="4"/>
        <v>1</v>
      </c>
      <c r="J10" s="20">
        <f t="shared" si="5"/>
        <v>4800</v>
      </c>
      <c r="K10" s="5" t="s">
        <v>20</v>
      </c>
      <c r="L10" s="6" t="s">
        <v>76</v>
      </c>
      <c r="M10" s="6" t="s">
        <v>77</v>
      </c>
      <c r="N10" s="6" t="s">
        <v>78</v>
      </c>
      <c r="O10" s="6" t="s">
        <v>24</v>
      </c>
      <c r="P10" s="6">
        <v>1</v>
      </c>
      <c r="Q10" s="6">
        <v>0.6</v>
      </c>
      <c r="R10" s="6" t="s">
        <v>25</v>
      </c>
      <c r="S10" s="6" t="s">
        <v>26</v>
      </c>
      <c r="T10" s="6" t="s">
        <v>79</v>
      </c>
      <c r="U10" s="6" t="s">
        <v>80</v>
      </c>
      <c r="V10" s="6">
        <v>6287788924324</v>
      </c>
      <c r="W10" s="6" t="s">
        <v>29</v>
      </c>
      <c r="X10" s="6">
        <v>174443</v>
      </c>
      <c r="Y10" s="6" t="s">
        <v>30</v>
      </c>
      <c r="Z10" s="6" t="s">
        <v>81</v>
      </c>
      <c r="AA10" s="6" t="s">
        <v>32</v>
      </c>
      <c r="AB10" s="6" t="s">
        <v>33</v>
      </c>
      <c r="AC10" s="7">
        <v>45787.531759259262</v>
      </c>
      <c r="AD10" s="7">
        <v>45787.799398148149</v>
      </c>
    </row>
    <row r="11" spans="1:30" x14ac:dyDescent="0.3">
      <c r="A11" s="15">
        <f t="shared" si="0"/>
        <v>45787</v>
      </c>
      <c r="B11" s="16">
        <v>45790</v>
      </c>
      <c r="C11" s="16">
        <v>45790</v>
      </c>
      <c r="D11" s="16" t="str">
        <f t="shared" si="1"/>
        <v>Delivered</v>
      </c>
      <c r="E11" s="20" t="str">
        <f t="shared" si="2"/>
        <v>COD</v>
      </c>
      <c r="F11" s="20">
        <f t="shared" si="3"/>
        <v>1159.73</v>
      </c>
      <c r="G11" s="20">
        <v>115973</v>
      </c>
      <c r="H11" s="22" t="str">
        <v>BGR Agung Prastyo</v>
      </c>
      <c r="I11" s="22">
        <f t="shared" si="4"/>
        <v>1</v>
      </c>
      <c r="J11" s="20">
        <f t="shared" si="5"/>
        <v>4800</v>
      </c>
      <c r="K11" s="5" t="s">
        <v>20</v>
      </c>
      <c r="L11" s="6" t="s">
        <v>82</v>
      </c>
      <c r="M11" s="6" t="s">
        <v>83</v>
      </c>
      <c r="N11" s="6" t="s">
        <v>84</v>
      </c>
      <c r="O11" s="6" t="s">
        <v>24</v>
      </c>
      <c r="P11" s="6">
        <v>1</v>
      </c>
      <c r="Q11" s="6">
        <v>0.15</v>
      </c>
      <c r="R11" s="6" t="s">
        <v>25</v>
      </c>
      <c r="S11" s="6" t="s">
        <v>26</v>
      </c>
      <c r="T11" s="6" t="s">
        <v>85</v>
      </c>
      <c r="U11" s="6" t="s">
        <v>86</v>
      </c>
      <c r="V11" s="8">
        <v>6287753582677</v>
      </c>
      <c r="W11" s="6" t="s">
        <v>29</v>
      </c>
      <c r="X11" s="6">
        <v>115973</v>
      </c>
      <c r="Y11" s="6" t="s">
        <v>57</v>
      </c>
      <c r="Z11" s="6" t="s">
        <v>87</v>
      </c>
      <c r="AA11" s="6" t="s">
        <v>32</v>
      </c>
      <c r="AB11" s="7" t="s">
        <v>33</v>
      </c>
      <c r="AC11" s="7">
        <v>45787.531909722224</v>
      </c>
      <c r="AD11" s="7">
        <v>45787.799386574072</v>
      </c>
    </row>
    <row r="12" spans="1:30" x14ac:dyDescent="0.3">
      <c r="A12" s="15">
        <f t="shared" si="0"/>
        <v>45787</v>
      </c>
      <c r="B12" s="16">
        <v>45792</v>
      </c>
      <c r="C12" s="16">
        <v>45790</v>
      </c>
      <c r="D12" s="16" t="str">
        <f t="shared" si="1"/>
        <v>Delivered</v>
      </c>
      <c r="E12" s="20" t="str">
        <f t="shared" si="2"/>
        <v>COD</v>
      </c>
      <c r="F12" s="20">
        <f t="shared" si="3"/>
        <v>1400</v>
      </c>
      <c r="G12" s="20">
        <v>140000</v>
      </c>
      <c r="H12" s="22" t="str">
        <v>DPK Muhammad Qodri</v>
      </c>
      <c r="I12" s="22">
        <f t="shared" si="4"/>
        <v>1</v>
      </c>
      <c r="J12" s="20">
        <f t="shared" si="5"/>
        <v>4800</v>
      </c>
      <c r="K12" s="5" t="s">
        <v>20</v>
      </c>
      <c r="L12" s="6" t="s">
        <v>88</v>
      </c>
      <c r="M12" s="6" t="s">
        <v>89</v>
      </c>
      <c r="N12" s="6" t="s">
        <v>90</v>
      </c>
      <c r="O12" s="6" t="s">
        <v>24</v>
      </c>
      <c r="P12" s="6">
        <v>1</v>
      </c>
      <c r="Q12" s="6">
        <v>0.36</v>
      </c>
      <c r="R12" s="6" t="s">
        <v>25</v>
      </c>
      <c r="S12" s="6" t="s">
        <v>26</v>
      </c>
      <c r="T12" s="6" t="s">
        <v>91</v>
      </c>
      <c r="U12" s="6" t="s">
        <v>92</v>
      </c>
      <c r="V12" s="8">
        <v>6282281918355</v>
      </c>
      <c r="W12" s="6" t="s">
        <v>29</v>
      </c>
      <c r="X12" s="6">
        <v>140000</v>
      </c>
      <c r="Y12" s="6" t="s">
        <v>30</v>
      </c>
      <c r="Z12" s="6" t="s">
        <v>93</v>
      </c>
      <c r="AA12" s="6" t="s">
        <v>32</v>
      </c>
      <c r="AB12" s="7" t="s">
        <v>33</v>
      </c>
      <c r="AC12" s="7">
        <v>45787.531458333331</v>
      </c>
      <c r="AD12" s="7">
        <v>45787.799386574072</v>
      </c>
    </row>
    <row r="13" spans="1:30" x14ac:dyDescent="0.3">
      <c r="A13" s="15">
        <f t="shared" si="0"/>
        <v>45787</v>
      </c>
      <c r="B13" s="16">
        <v>45790</v>
      </c>
      <c r="C13" s="16">
        <v>45790</v>
      </c>
      <c r="D13" s="16" t="str">
        <f t="shared" si="1"/>
        <v>Delivered</v>
      </c>
      <c r="E13" s="20" t="str">
        <f t="shared" si="2"/>
        <v>COD</v>
      </c>
      <c r="F13" s="20">
        <f t="shared" si="3"/>
        <v>1800</v>
      </c>
      <c r="G13" s="20">
        <v>180000</v>
      </c>
      <c r="H13" s="22" t="str">
        <v>DPK Syahrul Fadly</v>
      </c>
      <c r="I13" s="22">
        <f t="shared" si="4"/>
        <v>1</v>
      </c>
      <c r="J13" s="20">
        <f t="shared" si="5"/>
        <v>4800</v>
      </c>
      <c r="K13" s="5" t="s">
        <v>20</v>
      </c>
      <c r="L13" s="6" t="s">
        <v>94</v>
      </c>
      <c r="M13" s="6" t="s">
        <v>95</v>
      </c>
      <c r="N13" s="6" t="s">
        <v>96</v>
      </c>
      <c r="O13" s="6" t="s">
        <v>24</v>
      </c>
      <c r="P13" s="6">
        <v>1</v>
      </c>
      <c r="Q13" s="6">
        <v>0.6</v>
      </c>
      <c r="R13" s="6" t="s">
        <v>25</v>
      </c>
      <c r="S13" s="6" t="s">
        <v>26</v>
      </c>
      <c r="T13" s="6" t="s">
        <v>97</v>
      </c>
      <c r="U13" s="6" t="s">
        <v>98</v>
      </c>
      <c r="V13" s="8">
        <v>62895403290715</v>
      </c>
      <c r="W13" s="6" t="s">
        <v>29</v>
      </c>
      <c r="X13" s="6">
        <v>180000</v>
      </c>
      <c r="Y13" s="6" t="s">
        <v>30</v>
      </c>
      <c r="Z13" s="6" t="s">
        <v>99</v>
      </c>
      <c r="AA13" s="6" t="s">
        <v>32</v>
      </c>
      <c r="AB13" s="7" t="s">
        <v>33</v>
      </c>
      <c r="AC13" s="7">
        <v>45787.470243055555</v>
      </c>
      <c r="AD13" s="7">
        <v>45787.799398148149</v>
      </c>
    </row>
    <row r="14" spans="1:30" x14ac:dyDescent="0.3">
      <c r="A14" s="15">
        <f t="shared" si="0"/>
        <v>45787</v>
      </c>
      <c r="B14" s="16">
        <v>45790</v>
      </c>
      <c r="C14" s="16">
        <v>45790</v>
      </c>
      <c r="D14" s="16" t="str">
        <f t="shared" si="1"/>
        <v>Delivered</v>
      </c>
      <c r="E14" s="20" t="str">
        <f t="shared" si="2"/>
        <v>COD</v>
      </c>
      <c r="F14" s="20">
        <f t="shared" si="3"/>
        <v>1400</v>
      </c>
      <c r="G14" s="20">
        <v>140000</v>
      </c>
      <c r="H14" s="22" t="str">
        <v>DPK Ifan Andrian</v>
      </c>
      <c r="I14" s="22">
        <f t="shared" si="4"/>
        <v>1</v>
      </c>
      <c r="J14" s="20">
        <f t="shared" si="5"/>
        <v>4800</v>
      </c>
      <c r="K14" s="5" t="s">
        <v>20</v>
      </c>
      <c r="L14" s="6" t="s">
        <v>100</v>
      </c>
      <c r="M14" s="6" t="s">
        <v>101</v>
      </c>
      <c r="N14" s="6" t="s">
        <v>102</v>
      </c>
      <c r="O14" s="6" t="s">
        <v>24</v>
      </c>
      <c r="P14" s="6">
        <v>1</v>
      </c>
      <c r="Q14" s="6">
        <v>0.36</v>
      </c>
      <c r="R14" s="6" t="s">
        <v>25</v>
      </c>
      <c r="S14" s="6" t="s">
        <v>26</v>
      </c>
      <c r="T14" s="6" t="s">
        <v>103</v>
      </c>
      <c r="U14" s="6" t="s">
        <v>104</v>
      </c>
      <c r="V14" s="8">
        <v>6281218130317</v>
      </c>
      <c r="W14" s="6" t="s">
        <v>29</v>
      </c>
      <c r="X14" s="6">
        <v>140000</v>
      </c>
      <c r="Y14" s="6" t="s">
        <v>30</v>
      </c>
      <c r="Z14" s="6" t="s">
        <v>70</v>
      </c>
      <c r="AA14" s="6" t="s">
        <v>32</v>
      </c>
      <c r="AB14" s="7" t="s">
        <v>33</v>
      </c>
      <c r="AC14" s="7">
        <v>45787.531990740739</v>
      </c>
      <c r="AD14" s="7">
        <v>45787.799386574072</v>
      </c>
    </row>
    <row r="15" spans="1:30" x14ac:dyDescent="0.3">
      <c r="A15" s="15">
        <f t="shared" si="0"/>
        <v>45787</v>
      </c>
      <c r="B15" s="16">
        <v>45790</v>
      </c>
      <c r="C15" s="16">
        <v>45790</v>
      </c>
      <c r="D15" s="16" t="str">
        <f t="shared" si="1"/>
        <v>Delivered</v>
      </c>
      <c r="E15" s="20" t="str">
        <f t="shared" si="2"/>
        <v>COD</v>
      </c>
      <c r="F15" s="20">
        <f t="shared" si="3"/>
        <v>3845.6800000000003</v>
      </c>
      <c r="G15" s="20">
        <v>384568</v>
      </c>
      <c r="H15" s="22" t="str">
        <v>DPK Ifan Andrian</v>
      </c>
      <c r="I15" s="22">
        <f t="shared" si="4"/>
        <v>1</v>
      </c>
      <c r="J15" s="20">
        <f t="shared" si="5"/>
        <v>4800</v>
      </c>
      <c r="K15" s="5" t="s">
        <v>20</v>
      </c>
      <c r="L15" s="6" t="s">
        <v>105</v>
      </c>
      <c r="M15" s="6" t="s">
        <v>106</v>
      </c>
      <c r="N15" s="6" t="s">
        <v>107</v>
      </c>
      <c r="O15" s="6" t="s">
        <v>24</v>
      </c>
      <c r="P15" s="6">
        <v>1</v>
      </c>
      <c r="Q15" s="6">
        <v>0.3</v>
      </c>
      <c r="R15" s="6" t="s">
        <v>25</v>
      </c>
      <c r="S15" s="6" t="s">
        <v>26</v>
      </c>
      <c r="T15" s="6" t="s">
        <v>108</v>
      </c>
      <c r="U15" s="6" t="s">
        <v>109</v>
      </c>
      <c r="V15" s="8">
        <v>6281317569200</v>
      </c>
      <c r="W15" s="6" t="s">
        <v>29</v>
      </c>
      <c r="X15" s="6">
        <v>384568</v>
      </c>
      <c r="Y15" s="6" t="s">
        <v>30</v>
      </c>
      <c r="Z15" s="6" t="s">
        <v>93</v>
      </c>
      <c r="AA15" s="6" t="s">
        <v>32</v>
      </c>
      <c r="AB15" s="7" t="s">
        <v>33</v>
      </c>
      <c r="AC15" s="7">
        <v>45787.628668981481</v>
      </c>
      <c r="AD15" s="7">
        <v>45787.799386574072</v>
      </c>
    </row>
    <row r="16" spans="1:30" x14ac:dyDescent="0.3">
      <c r="A16" s="15">
        <f t="shared" si="0"/>
        <v>45787</v>
      </c>
      <c r="B16" s="16">
        <v>45792</v>
      </c>
      <c r="C16" s="16">
        <v>45790</v>
      </c>
      <c r="D16" s="16" t="str">
        <f t="shared" si="1"/>
        <v>Delivered</v>
      </c>
      <c r="E16" s="20" t="str">
        <f t="shared" si="2"/>
        <v>COD</v>
      </c>
      <c r="F16" s="20">
        <f t="shared" si="3"/>
        <v>1400</v>
      </c>
      <c r="G16" s="20">
        <v>140000</v>
      </c>
      <c r="H16" s="22" t="str">
        <v>DPK Muhammad Qodri</v>
      </c>
      <c r="I16" s="22">
        <f t="shared" si="4"/>
        <v>1</v>
      </c>
      <c r="J16" s="20">
        <f t="shared" si="5"/>
        <v>4800</v>
      </c>
      <c r="K16" s="5" t="s">
        <v>20</v>
      </c>
      <c r="L16" s="6" t="s">
        <v>110</v>
      </c>
      <c r="M16" s="6" t="s">
        <v>111</v>
      </c>
      <c r="N16" s="6" t="s">
        <v>112</v>
      </c>
      <c r="O16" s="6" t="s">
        <v>24</v>
      </c>
      <c r="P16" s="6">
        <v>1</v>
      </c>
      <c r="Q16" s="6">
        <v>0.36</v>
      </c>
      <c r="R16" s="6" t="s">
        <v>25</v>
      </c>
      <c r="S16" s="6" t="s">
        <v>26</v>
      </c>
      <c r="T16" s="6" t="s">
        <v>113</v>
      </c>
      <c r="U16" s="6" t="s">
        <v>114</v>
      </c>
      <c r="V16" s="8">
        <v>6281280989443</v>
      </c>
      <c r="W16" s="6" t="s">
        <v>29</v>
      </c>
      <c r="X16" s="6">
        <v>140000</v>
      </c>
      <c r="Y16" s="6" t="s">
        <v>30</v>
      </c>
      <c r="Z16" s="6" t="s">
        <v>93</v>
      </c>
      <c r="AA16" s="6" t="s">
        <v>32</v>
      </c>
      <c r="AB16" s="7" t="s">
        <v>33</v>
      </c>
      <c r="AC16" s="7">
        <v>45787.531493055554</v>
      </c>
      <c r="AD16" s="7">
        <v>45787.799386574072</v>
      </c>
    </row>
    <row r="17" spans="1:30" x14ac:dyDescent="0.3">
      <c r="A17" s="15">
        <f t="shared" si="0"/>
        <v>45787</v>
      </c>
      <c r="B17" s="16" t="str">
        <v>Belum Delivered</v>
      </c>
      <c r="C17" s="16">
        <v>45790</v>
      </c>
      <c r="D17" s="16" t="str">
        <f t="shared" si="1"/>
        <v>Belum Delivered</v>
      </c>
      <c r="E17" s="20" t="str">
        <f t="shared" si="2"/>
        <v>Belum Delivered</v>
      </c>
      <c r="F17" s="20">
        <f t="shared" si="3"/>
        <v>0</v>
      </c>
      <c r="G17" s="20" t="str">
        <v>Belum Delivered</v>
      </c>
      <c r="H17" s="22" t="str">
        <v>Belum Delivered</v>
      </c>
      <c r="I17" s="22">
        <f t="shared" si="4"/>
        <v>1</v>
      </c>
      <c r="J17" s="20">
        <f t="shared" si="5"/>
        <v>4800</v>
      </c>
      <c r="K17" s="5" t="s">
        <v>20</v>
      </c>
      <c r="L17" s="6" t="s">
        <v>115</v>
      </c>
      <c r="M17" s="6" t="s">
        <v>116</v>
      </c>
      <c r="N17" s="6" t="s">
        <v>117</v>
      </c>
      <c r="O17" s="6" t="s">
        <v>24</v>
      </c>
      <c r="P17" s="6">
        <v>1</v>
      </c>
      <c r="Q17" s="6">
        <v>0.15</v>
      </c>
      <c r="R17" s="6" t="s">
        <v>25</v>
      </c>
      <c r="S17" s="6" t="s">
        <v>26</v>
      </c>
      <c r="T17" s="6" t="s">
        <v>118</v>
      </c>
      <c r="U17" s="6" t="s">
        <v>119</v>
      </c>
      <c r="V17" s="8">
        <v>628561158081</v>
      </c>
      <c r="W17" s="6" t="s">
        <v>29</v>
      </c>
      <c r="X17" s="6">
        <v>118273</v>
      </c>
      <c r="Y17" s="6" t="s">
        <v>30</v>
      </c>
      <c r="Z17" s="6" t="s">
        <v>70</v>
      </c>
      <c r="AA17" s="6" t="s">
        <v>32</v>
      </c>
      <c r="AB17" s="7" t="s">
        <v>33</v>
      </c>
      <c r="AC17" s="7">
        <v>45787.470601851855</v>
      </c>
      <c r="AD17" s="7">
        <v>45787.799386574072</v>
      </c>
    </row>
    <row r="18" spans="1:30" x14ac:dyDescent="0.3">
      <c r="A18" s="15">
        <f t="shared" si="0"/>
        <v>45787</v>
      </c>
      <c r="B18" s="16">
        <v>45790</v>
      </c>
      <c r="C18" s="16">
        <v>45790</v>
      </c>
      <c r="D18" s="16" t="str">
        <f t="shared" si="1"/>
        <v>Delivered</v>
      </c>
      <c r="E18" s="20" t="str">
        <f t="shared" si="2"/>
        <v>COD</v>
      </c>
      <c r="F18" s="20">
        <f t="shared" si="3"/>
        <v>1400</v>
      </c>
      <c r="G18" s="20">
        <v>140000</v>
      </c>
      <c r="H18" s="22" t="str">
        <v>BGR Fajar Susanto</v>
      </c>
      <c r="I18" s="22">
        <f t="shared" si="4"/>
        <v>1</v>
      </c>
      <c r="J18" s="20">
        <f t="shared" si="5"/>
        <v>4800</v>
      </c>
      <c r="K18" s="5" t="s">
        <v>20</v>
      </c>
      <c r="L18" s="6" t="s">
        <v>120</v>
      </c>
      <c r="M18" s="6" t="s">
        <v>121</v>
      </c>
      <c r="N18" s="6" t="s">
        <v>122</v>
      </c>
      <c r="O18" s="6" t="s">
        <v>24</v>
      </c>
      <c r="P18" s="6">
        <v>1</v>
      </c>
      <c r="Q18" s="6">
        <v>0.36</v>
      </c>
      <c r="R18" s="6" t="s">
        <v>25</v>
      </c>
      <c r="S18" s="6" t="s">
        <v>26</v>
      </c>
      <c r="T18" s="6" t="s">
        <v>123</v>
      </c>
      <c r="U18" s="6" t="s">
        <v>124</v>
      </c>
      <c r="V18" s="8">
        <v>6281399060488</v>
      </c>
      <c r="W18" s="6" t="s">
        <v>29</v>
      </c>
      <c r="X18" s="6">
        <v>140000</v>
      </c>
      <c r="Y18" s="6" t="s">
        <v>57</v>
      </c>
      <c r="Z18" s="6" t="s">
        <v>125</v>
      </c>
      <c r="AA18" s="6" t="s">
        <v>32</v>
      </c>
      <c r="AB18" s="7" t="s">
        <v>33</v>
      </c>
      <c r="AC18" s="7">
        <v>45787.629374999997</v>
      </c>
      <c r="AD18" s="7">
        <v>45787.799386574072</v>
      </c>
    </row>
    <row r="19" spans="1:30" x14ac:dyDescent="0.3">
      <c r="A19" s="15">
        <f t="shared" si="0"/>
        <v>45787</v>
      </c>
      <c r="B19" s="16">
        <v>45790</v>
      </c>
      <c r="C19" s="16">
        <v>45790</v>
      </c>
      <c r="D19" s="16" t="str">
        <f t="shared" si="1"/>
        <v>Delivered</v>
      </c>
      <c r="E19" s="20" t="str">
        <f t="shared" si="2"/>
        <v>NON-COD</v>
      </c>
      <c r="F19" s="20">
        <f t="shared" si="3"/>
        <v>0</v>
      </c>
      <c r="G19" s="20">
        <v>0</v>
      </c>
      <c r="H19" s="22" t="str">
        <v>BGR Agung Prastyo</v>
      </c>
      <c r="I19" s="22">
        <f t="shared" si="4"/>
        <v>1</v>
      </c>
      <c r="J19" s="20">
        <f t="shared" si="5"/>
        <v>4800</v>
      </c>
      <c r="K19" s="5" t="s">
        <v>20</v>
      </c>
      <c r="L19" s="6" t="s">
        <v>126</v>
      </c>
      <c r="M19" s="6" t="s">
        <v>127</v>
      </c>
      <c r="N19" s="6" t="s">
        <v>128</v>
      </c>
      <c r="O19" s="6" t="s">
        <v>24</v>
      </c>
      <c r="P19" s="6">
        <v>1</v>
      </c>
      <c r="Q19" s="6">
        <v>1.07</v>
      </c>
      <c r="R19" s="6" t="s">
        <v>25</v>
      </c>
      <c r="S19" s="6" t="s">
        <v>26</v>
      </c>
      <c r="T19" s="6" t="s">
        <v>129</v>
      </c>
      <c r="U19" s="6" t="s">
        <v>130</v>
      </c>
      <c r="V19" s="8">
        <v>6285717600057</v>
      </c>
      <c r="W19" s="6" t="s">
        <v>131</v>
      </c>
      <c r="X19" s="6">
        <v>0</v>
      </c>
      <c r="Y19" s="6" t="s">
        <v>57</v>
      </c>
      <c r="Z19" s="6" t="s">
        <v>58</v>
      </c>
      <c r="AA19" s="6" t="s">
        <v>32</v>
      </c>
      <c r="AB19" s="7" t="s">
        <v>33</v>
      </c>
      <c r="AC19" s="7">
        <v>45787.629745370374</v>
      </c>
      <c r="AD19" s="7">
        <v>45787.799398148149</v>
      </c>
    </row>
    <row r="20" spans="1:30" x14ac:dyDescent="0.3">
      <c r="A20" s="15">
        <f t="shared" si="0"/>
        <v>45787</v>
      </c>
      <c r="B20" s="16">
        <v>45790</v>
      </c>
      <c r="C20" s="16">
        <v>45790</v>
      </c>
      <c r="D20" s="16" t="str">
        <f t="shared" si="1"/>
        <v>Delivered</v>
      </c>
      <c r="E20" s="20" t="str">
        <f t="shared" si="2"/>
        <v>COD</v>
      </c>
      <c r="F20" s="20">
        <f t="shared" si="3"/>
        <v>2810.43</v>
      </c>
      <c r="G20" s="20">
        <v>281043</v>
      </c>
      <c r="H20" s="22" t="str">
        <v>BGR Parhan Jamaludin</v>
      </c>
      <c r="I20" s="22">
        <f t="shared" si="4"/>
        <v>1</v>
      </c>
      <c r="J20" s="20">
        <f t="shared" si="5"/>
        <v>4800</v>
      </c>
      <c r="K20" s="5" t="s">
        <v>20</v>
      </c>
      <c r="L20" s="6" t="s">
        <v>132</v>
      </c>
      <c r="M20" s="6" t="s">
        <v>133</v>
      </c>
      <c r="N20" s="6" t="s">
        <v>134</v>
      </c>
      <c r="O20" s="6" t="s">
        <v>24</v>
      </c>
      <c r="P20" s="6">
        <v>1</v>
      </c>
      <c r="Q20" s="6">
        <v>0.71</v>
      </c>
      <c r="R20" s="6" t="s">
        <v>25</v>
      </c>
      <c r="S20" s="6" t="s">
        <v>26</v>
      </c>
      <c r="T20" s="6" t="s">
        <v>135</v>
      </c>
      <c r="U20" s="6" t="s">
        <v>136</v>
      </c>
      <c r="V20" s="8">
        <v>6281310573316</v>
      </c>
      <c r="W20" s="6" t="s">
        <v>29</v>
      </c>
      <c r="X20" s="6">
        <v>281043</v>
      </c>
      <c r="Y20" s="6" t="s">
        <v>57</v>
      </c>
      <c r="Z20" s="6" t="s">
        <v>87</v>
      </c>
      <c r="AA20" s="6" t="s">
        <v>32</v>
      </c>
      <c r="AB20" s="7" t="s">
        <v>33</v>
      </c>
      <c r="AC20" s="7">
        <v>45787.629895833335</v>
      </c>
      <c r="AD20" s="7">
        <v>45787.799386574072</v>
      </c>
    </row>
    <row r="21" spans="1:30" x14ac:dyDescent="0.3">
      <c r="A21" s="15">
        <f t="shared" si="0"/>
        <v>45787</v>
      </c>
      <c r="B21" s="16">
        <v>45792</v>
      </c>
      <c r="C21" s="16">
        <v>45790</v>
      </c>
      <c r="D21" s="16" t="str">
        <f t="shared" si="1"/>
        <v>Delivered</v>
      </c>
      <c r="E21" s="20" t="str">
        <f t="shared" si="2"/>
        <v>COD</v>
      </c>
      <c r="F21" s="20">
        <f t="shared" si="3"/>
        <v>1200</v>
      </c>
      <c r="G21" s="20">
        <v>120000</v>
      </c>
      <c r="H21" s="22" t="str">
        <v>DPK Agus Susilo</v>
      </c>
      <c r="I21" s="22">
        <f t="shared" si="4"/>
        <v>1</v>
      </c>
      <c r="J21" s="20">
        <f t="shared" si="5"/>
        <v>4800</v>
      </c>
      <c r="K21" s="5" t="s">
        <v>20</v>
      </c>
      <c r="L21" s="6" t="s">
        <v>137</v>
      </c>
      <c r="M21" s="6" t="s">
        <v>138</v>
      </c>
      <c r="N21" s="6" t="s">
        <v>139</v>
      </c>
      <c r="O21" s="6" t="s">
        <v>24</v>
      </c>
      <c r="P21" s="6">
        <v>1</v>
      </c>
      <c r="Q21" s="6">
        <v>0.49</v>
      </c>
      <c r="R21" s="6" t="s">
        <v>25</v>
      </c>
      <c r="S21" s="6" t="s">
        <v>26</v>
      </c>
      <c r="T21" s="6" t="s">
        <v>140</v>
      </c>
      <c r="U21" s="6" t="s">
        <v>141</v>
      </c>
      <c r="V21" s="8">
        <v>628128233319</v>
      </c>
      <c r="W21" s="6" t="s">
        <v>29</v>
      </c>
      <c r="X21" s="6">
        <v>120000</v>
      </c>
      <c r="Y21" s="6" t="s">
        <v>30</v>
      </c>
      <c r="Z21" s="6" t="s">
        <v>142</v>
      </c>
      <c r="AA21" s="6" t="s">
        <v>32</v>
      </c>
      <c r="AB21" s="7" t="s">
        <v>33</v>
      </c>
      <c r="AC21" s="7">
        <v>45787.630254629628</v>
      </c>
      <c r="AD21" s="7">
        <v>45787.799386574072</v>
      </c>
    </row>
    <row r="22" spans="1:30" x14ac:dyDescent="0.3">
      <c r="A22" s="15">
        <f t="shared" si="0"/>
        <v>45787</v>
      </c>
      <c r="B22" s="16">
        <v>45790</v>
      </c>
      <c r="C22" s="16">
        <v>45790</v>
      </c>
      <c r="D22" s="16" t="str">
        <f t="shared" si="1"/>
        <v>Delivered</v>
      </c>
      <c r="E22" s="20" t="str">
        <f t="shared" si="2"/>
        <v>NON-COD</v>
      </c>
      <c r="F22" s="20">
        <f t="shared" si="3"/>
        <v>0</v>
      </c>
      <c r="G22" s="20">
        <v>0</v>
      </c>
      <c r="H22" s="22" t="str">
        <v>DPK Ifan Andrian</v>
      </c>
      <c r="I22" s="22">
        <f t="shared" si="4"/>
        <v>1</v>
      </c>
      <c r="J22" s="20">
        <f t="shared" si="5"/>
        <v>4800</v>
      </c>
      <c r="K22" s="5" t="s">
        <v>20</v>
      </c>
      <c r="L22" s="6" t="s">
        <v>143</v>
      </c>
      <c r="M22" s="6" t="s">
        <v>144</v>
      </c>
      <c r="N22" s="6" t="s">
        <v>145</v>
      </c>
      <c r="O22" s="6" t="s">
        <v>24</v>
      </c>
      <c r="P22" s="6">
        <v>1</v>
      </c>
      <c r="Q22" s="6">
        <v>0.9</v>
      </c>
      <c r="R22" s="6" t="s">
        <v>25</v>
      </c>
      <c r="S22" s="6" t="s">
        <v>26</v>
      </c>
      <c r="T22" s="6" t="s">
        <v>146</v>
      </c>
      <c r="U22" s="6" t="s">
        <v>147</v>
      </c>
      <c r="V22" s="8">
        <v>6281283443582</v>
      </c>
      <c r="W22" s="6" t="s">
        <v>131</v>
      </c>
      <c r="X22" s="6">
        <v>0</v>
      </c>
      <c r="Y22" s="6" t="s">
        <v>30</v>
      </c>
      <c r="Z22" s="6" t="s">
        <v>70</v>
      </c>
      <c r="AA22" s="6" t="s">
        <v>32</v>
      </c>
      <c r="AB22" s="7" t="s">
        <v>33</v>
      </c>
      <c r="AC22" s="7">
        <v>45787.630474537036</v>
      </c>
      <c r="AD22" s="7">
        <v>45787.799398148149</v>
      </c>
    </row>
    <row r="23" spans="1:30" x14ac:dyDescent="0.3">
      <c r="A23" s="15">
        <f t="shared" si="0"/>
        <v>45787</v>
      </c>
      <c r="B23" s="16">
        <v>45790</v>
      </c>
      <c r="C23" s="16">
        <v>45790</v>
      </c>
      <c r="D23" s="16" t="str">
        <f t="shared" si="1"/>
        <v>Delivered</v>
      </c>
      <c r="E23" s="20" t="str">
        <f t="shared" si="2"/>
        <v>NON-COD</v>
      </c>
      <c r="F23" s="20">
        <f t="shared" si="3"/>
        <v>0</v>
      </c>
      <c r="G23" s="20">
        <v>0</v>
      </c>
      <c r="H23" s="22" t="str">
        <v>BGR Parhan Jamaludin</v>
      </c>
      <c r="I23" s="22">
        <f t="shared" si="4"/>
        <v>2</v>
      </c>
      <c r="J23" s="20">
        <f t="shared" si="5"/>
        <v>9600</v>
      </c>
      <c r="K23" s="5" t="s">
        <v>20</v>
      </c>
      <c r="L23" s="6" t="s">
        <v>148</v>
      </c>
      <c r="M23" s="6" t="s">
        <v>149</v>
      </c>
      <c r="N23" s="6" t="s">
        <v>150</v>
      </c>
      <c r="O23" s="6" t="s">
        <v>24</v>
      </c>
      <c r="P23" s="6">
        <v>1</v>
      </c>
      <c r="Q23" s="6">
        <v>1.8</v>
      </c>
      <c r="R23" s="6" t="s">
        <v>25</v>
      </c>
      <c r="S23" s="6" t="s">
        <v>26</v>
      </c>
      <c r="T23" s="6" t="s">
        <v>151</v>
      </c>
      <c r="U23" s="6" t="s">
        <v>152</v>
      </c>
      <c r="V23" s="8">
        <v>6285695952890</v>
      </c>
      <c r="W23" s="6" t="s">
        <v>131</v>
      </c>
      <c r="X23" s="6">
        <v>0</v>
      </c>
      <c r="Y23" s="6" t="s">
        <v>57</v>
      </c>
      <c r="Z23" s="6" t="s">
        <v>87</v>
      </c>
      <c r="AA23" s="6" t="s">
        <v>32</v>
      </c>
      <c r="AB23" s="7" t="s">
        <v>33</v>
      </c>
      <c r="AC23" s="7">
        <v>45787.630833333336</v>
      </c>
      <c r="AD23" s="7">
        <v>45787.799386574072</v>
      </c>
    </row>
    <row r="24" spans="1:30" x14ac:dyDescent="0.3">
      <c r="A24" s="15">
        <f t="shared" si="0"/>
        <v>45787</v>
      </c>
      <c r="B24" s="16">
        <v>45790</v>
      </c>
      <c r="C24" s="16">
        <v>45790</v>
      </c>
      <c r="D24" s="16" t="str">
        <f t="shared" si="1"/>
        <v>Delivered</v>
      </c>
      <c r="E24" s="20" t="str">
        <f t="shared" si="2"/>
        <v>NON-COD</v>
      </c>
      <c r="F24" s="20">
        <f t="shared" si="3"/>
        <v>0</v>
      </c>
      <c r="G24" s="20">
        <v>0</v>
      </c>
      <c r="H24" s="22" t="str">
        <v>BGR Fajar Susanto</v>
      </c>
      <c r="I24" s="22">
        <f t="shared" si="4"/>
        <v>1</v>
      </c>
      <c r="J24" s="20">
        <f t="shared" si="5"/>
        <v>4800</v>
      </c>
      <c r="K24" s="5" t="s">
        <v>20</v>
      </c>
      <c r="L24" s="6" t="s">
        <v>153</v>
      </c>
      <c r="M24" s="6" t="s">
        <v>154</v>
      </c>
      <c r="N24" s="6" t="s">
        <v>155</v>
      </c>
      <c r="O24" s="6" t="s">
        <v>24</v>
      </c>
      <c r="P24" s="6">
        <v>1</v>
      </c>
      <c r="Q24" s="6">
        <v>0.36</v>
      </c>
      <c r="R24" s="6" t="s">
        <v>25</v>
      </c>
      <c r="S24" s="6" t="s">
        <v>26</v>
      </c>
      <c r="T24" s="6" t="s">
        <v>156</v>
      </c>
      <c r="U24" s="6" t="s">
        <v>157</v>
      </c>
      <c r="V24" s="8">
        <v>6281908887743</v>
      </c>
      <c r="W24" s="6" t="s">
        <v>131</v>
      </c>
      <c r="X24" s="6">
        <v>0</v>
      </c>
      <c r="Y24" s="6" t="s">
        <v>57</v>
      </c>
      <c r="Z24" s="6" t="s">
        <v>64</v>
      </c>
      <c r="AA24" s="6" t="s">
        <v>32</v>
      </c>
      <c r="AB24" s="7" t="s">
        <v>33</v>
      </c>
      <c r="AC24" s="7">
        <v>45787.630868055552</v>
      </c>
      <c r="AD24" s="7">
        <v>45787.799386574072</v>
      </c>
    </row>
    <row r="25" spans="1:30" x14ac:dyDescent="0.3">
      <c r="A25" s="15">
        <f t="shared" si="0"/>
        <v>45787</v>
      </c>
      <c r="B25" s="16">
        <v>45790</v>
      </c>
      <c r="C25" s="16">
        <v>45790</v>
      </c>
      <c r="D25" s="16" t="str">
        <f t="shared" si="1"/>
        <v>Delivered</v>
      </c>
      <c r="E25" s="20" t="str">
        <f t="shared" si="2"/>
        <v>NON-COD</v>
      </c>
      <c r="F25" s="20">
        <f t="shared" si="3"/>
        <v>0</v>
      </c>
      <c r="G25" s="20">
        <v>0</v>
      </c>
      <c r="H25" s="22" t="str">
        <v>BGR Fajar Susanto</v>
      </c>
      <c r="I25" s="22">
        <f t="shared" si="4"/>
        <v>1</v>
      </c>
      <c r="J25" s="20">
        <f t="shared" si="5"/>
        <v>4800</v>
      </c>
      <c r="K25" s="5" t="s">
        <v>20</v>
      </c>
      <c r="L25" s="6" t="s">
        <v>158</v>
      </c>
      <c r="M25" s="6" t="s">
        <v>159</v>
      </c>
      <c r="N25" s="6" t="s">
        <v>160</v>
      </c>
      <c r="O25" s="6" t="s">
        <v>24</v>
      </c>
      <c r="P25" s="6">
        <v>1</v>
      </c>
      <c r="Q25" s="6">
        <v>0.9</v>
      </c>
      <c r="R25" s="6" t="s">
        <v>25</v>
      </c>
      <c r="S25" s="6" t="s">
        <v>26</v>
      </c>
      <c r="T25" s="6" t="s">
        <v>161</v>
      </c>
      <c r="U25" s="6" t="s">
        <v>162</v>
      </c>
      <c r="V25" s="8">
        <v>6283847148686</v>
      </c>
      <c r="W25" s="6" t="s">
        <v>131</v>
      </c>
      <c r="X25" s="6">
        <v>0</v>
      </c>
      <c r="Y25" s="6" t="s">
        <v>57</v>
      </c>
      <c r="Z25" s="6" t="s">
        <v>64</v>
      </c>
      <c r="AA25" s="6" t="s">
        <v>32</v>
      </c>
      <c r="AB25" s="7" t="s">
        <v>33</v>
      </c>
      <c r="AC25" s="7">
        <v>45787.631111111114</v>
      </c>
      <c r="AD25" s="7">
        <v>45787.799398148149</v>
      </c>
    </row>
    <row r="26" spans="1:30" x14ac:dyDescent="0.3">
      <c r="A26" s="15">
        <f t="shared" si="0"/>
        <v>45787</v>
      </c>
      <c r="B26" s="16">
        <v>45790</v>
      </c>
      <c r="C26" s="16">
        <v>45790</v>
      </c>
      <c r="D26" s="16" t="str">
        <f t="shared" si="1"/>
        <v>Delivered</v>
      </c>
      <c r="E26" s="20" t="str">
        <f t="shared" si="2"/>
        <v>NON-COD</v>
      </c>
      <c r="F26" s="20">
        <f t="shared" si="3"/>
        <v>0</v>
      </c>
      <c r="G26" s="20">
        <v>0</v>
      </c>
      <c r="H26" s="22" t="str">
        <v>DPK Syahrul Fadly</v>
      </c>
      <c r="I26" s="22">
        <f t="shared" si="4"/>
        <v>1</v>
      </c>
      <c r="J26" s="20">
        <f t="shared" si="5"/>
        <v>4800</v>
      </c>
      <c r="K26" s="5" t="s">
        <v>20</v>
      </c>
      <c r="L26" s="6" t="s">
        <v>163</v>
      </c>
      <c r="M26" s="6" t="s">
        <v>164</v>
      </c>
      <c r="N26" s="6" t="s">
        <v>165</v>
      </c>
      <c r="O26" s="6" t="s">
        <v>24</v>
      </c>
      <c r="P26" s="6">
        <v>1</v>
      </c>
      <c r="Q26" s="6">
        <v>1.07</v>
      </c>
      <c r="R26" s="6" t="s">
        <v>25</v>
      </c>
      <c r="S26" s="6" t="s">
        <v>26</v>
      </c>
      <c r="T26" s="6" t="s">
        <v>166</v>
      </c>
      <c r="U26" s="6" t="s">
        <v>167</v>
      </c>
      <c r="V26" s="8">
        <v>6281212722459</v>
      </c>
      <c r="W26" s="6" t="s">
        <v>131</v>
      </c>
      <c r="X26" s="6">
        <v>0</v>
      </c>
      <c r="Y26" s="6" t="s">
        <v>30</v>
      </c>
      <c r="Z26" s="6" t="s">
        <v>39</v>
      </c>
      <c r="AA26" s="6" t="s">
        <v>32</v>
      </c>
      <c r="AB26" s="7" t="s">
        <v>33</v>
      </c>
      <c r="AC26" s="7">
        <v>45787.631192129629</v>
      </c>
      <c r="AD26" s="7">
        <v>45787.799398148149</v>
      </c>
    </row>
    <row r="27" spans="1:30" x14ac:dyDescent="0.3">
      <c r="A27" s="15">
        <f t="shared" si="0"/>
        <v>45787</v>
      </c>
      <c r="B27" s="16">
        <v>45790</v>
      </c>
      <c r="C27" s="16">
        <v>45790</v>
      </c>
      <c r="D27" s="16" t="str">
        <f t="shared" si="1"/>
        <v>Delivered</v>
      </c>
      <c r="E27" s="20" t="str">
        <f t="shared" si="2"/>
        <v>COD</v>
      </c>
      <c r="F27" s="20">
        <f t="shared" si="3"/>
        <v>977</v>
      </c>
      <c r="G27" s="20">
        <v>97700</v>
      </c>
      <c r="H27" s="22" t="str">
        <v>DPK Syahrul Fadly</v>
      </c>
      <c r="I27" s="22">
        <f t="shared" si="4"/>
        <v>1</v>
      </c>
      <c r="J27" s="20">
        <f t="shared" si="5"/>
        <v>4800</v>
      </c>
      <c r="K27" s="5" t="s">
        <v>20</v>
      </c>
      <c r="L27" s="6" t="s">
        <v>168</v>
      </c>
      <c r="M27" s="6" t="s">
        <v>169</v>
      </c>
      <c r="N27" s="6" t="s">
        <v>170</v>
      </c>
      <c r="O27" s="6" t="s">
        <v>24</v>
      </c>
      <c r="P27" s="6">
        <v>1</v>
      </c>
      <c r="Q27" s="6">
        <v>0.3</v>
      </c>
      <c r="R27" s="6" t="s">
        <v>25</v>
      </c>
      <c r="S27" s="6" t="s">
        <v>26</v>
      </c>
      <c r="T27" s="6" t="s">
        <v>171</v>
      </c>
      <c r="U27" s="6" t="s">
        <v>172</v>
      </c>
      <c r="V27" s="8">
        <v>6281818406817</v>
      </c>
      <c r="W27" s="6" t="s">
        <v>29</v>
      </c>
      <c r="X27" s="6">
        <v>97700</v>
      </c>
      <c r="Y27" s="6" t="s">
        <v>30</v>
      </c>
      <c r="Z27" s="6" t="s">
        <v>39</v>
      </c>
      <c r="AA27" s="6" t="s">
        <v>32</v>
      </c>
      <c r="AB27" s="7" t="s">
        <v>33</v>
      </c>
      <c r="AC27" s="7">
        <v>45787.631377314814</v>
      </c>
      <c r="AD27" s="7">
        <v>45787.799386574072</v>
      </c>
    </row>
    <row r="28" spans="1:30" x14ac:dyDescent="0.3">
      <c r="A28" s="15">
        <f t="shared" si="0"/>
        <v>45787</v>
      </c>
      <c r="B28" s="16">
        <v>45790</v>
      </c>
      <c r="C28" s="16">
        <v>45790</v>
      </c>
      <c r="D28" s="16" t="str">
        <f t="shared" si="1"/>
        <v>Delivered</v>
      </c>
      <c r="E28" s="20" t="str">
        <f t="shared" si="2"/>
        <v>COD</v>
      </c>
      <c r="F28" s="20">
        <f t="shared" si="3"/>
        <v>1550</v>
      </c>
      <c r="G28" s="20">
        <v>155000</v>
      </c>
      <c r="H28" s="22" t="str">
        <v>DPK Ifan Andrian</v>
      </c>
      <c r="I28" s="22">
        <f t="shared" si="4"/>
        <v>1</v>
      </c>
      <c r="J28" s="20">
        <f t="shared" si="5"/>
        <v>4800</v>
      </c>
      <c r="K28" s="5" t="s">
        <v>20</v>
      </c>
      <c r="L28" s="6" t="s">
        <v>173</v>
      </c>
      <c r="M28" s="6" t="s">
        <v>174</v>
      </c>
      <c r="N28" s="6" t="s">
        <v>175</v>
      </c>
      <c r="O28" s="6" t="s">
        <v>24</v>
      </c>
      <c r="P28" s="6">
        <v>1</v>
      </c>
      <c r="Q28" s="6">
        <v>0.6</v>
      </c>
      <c r="R28" s="6" t="s">
        <v>25</v>
      </c>
      <c r="S28" s="6" t="s">
        <v>26</v>
      </c>
      <c r="T28" s="6" t="s">
        <v>176</v>
      </c>
      <c r="U28" s="6" t="s">
        <v>177</v>
      </c>
      <c r="V28" s="8">
        <v>6281210905085</v>
      </c>
      <c r="W28" s="6" t="s">
        <v>29</v>
      </c>
      <c r="X28" s="6">
        <v>155000</v>
      </c>
      <c r="Y28" s="6" t="s">
        <v>30</v>
      </c>
      <c r="Z28" s="6" t="s">
        <v>51</v>
      </c>
      <c r="AA28" s="6" t="s">
        <v>32</v>
      </c>
      <c r="AB28" s="7" t="s">
        <v>33</v>
      </c>
      <c r="AC28" s="7">
        <v>45787.739444444444</v>
      </c>
      <c r="AD28" s="7">
        <v>45787.799386574072</v>
      </c>
    </row>
    <row r="29" spans="1:30" x14ac:dyDescent="0.3">
      <c r="A29" s="15">
        <f t="shared" si="0"/>
        <v>45787</v>
      </c>
      <c r="B29" s="16">
        <v>45791</v>
      </c>
      <c r="C29" s="16">
        <v>45790</v>
      </c>
      <c r="D29" s="16" t="str">
        <f t="shared" si="1"/>
        <v>Delivered</v>
      </c>
      <c r="E29" s="20" t="str">
        <f t="shared" si="2"/>
        <v>COD</v>
      </c>
      <c r="F29" s="20">
        <f t="shared" si="3"/>
        <v>1400</v>
      </c>
      <c r="G29" s="20">
        <v>140000</v>
      </c>
      <c r="H29" s="22" t="str">
        <v>DPK Jatmiko Gatot Subroto</v>
      </c>
      <c r="I29" s="22">
        <f t="shared" si="4"/>
        <v>1</v>
      </c>
      <c r="J29" s="20">
        <f t="shared" si="5"/>
        <v>4800</v>
      </c>
      <c r="K29" s="5" t="s">
        <v>20</v>
      </c>
      <c r="L29" s="6" t="s">
        <v>178</v>
      </c>
      <c r="M29" s="6" t="s">
        <v>179</v>
      </c>
      <c r="N29" s="6" t="s">
        <v>180</v>
      </c>
      <c r="O29" s="6" t="s">
        <v>24</v>
      </c>
      <c r="P29" s="6">
        <v>1</v>
      </c>
      <c r="Q29" s="6">
        <v>0.36</v>
      </c>
      <c r="R29" s="6" t="s">
        <v>25</v>
      </c>
      <c r="S29" s="6" t="s">
        <v>26</v>
      </c>
      <c r="T29" s="6" t="s">
        <v>181</v>
      </c>
      <c r="U29" s="6" t="s">
        <v>182</v>
      </c>
      <c r="V29" s="8">
        <v>6285781947880</v>
      </c>
      <c r="W29" s="6" t="s">
        <v>29</v>
      </c>
      <c r="X29" s="6">
        <v>140000</v>
      </c>
      <c r="Y29" s="6" t="s">
        <v>30</v>
      </c>
      <c r="Z29" s="6" t="s">
        <v>45</v>
      </c>
      <c r="AA29" s="6" t="s">
        <v>32</v>
      </c>
      <c r="AB29" s="7" t="s">
        <v>33</v>
      </c>
      <c r="AC29" s="7">
        <v>45787.739571759259</v>
      </c>
      <c r="AD29" s="7">
        <v>45787.799386574072</v>
      </c>
    </row>
    <row r="30" spans="1:30" x14ac:dyDescent="0.3">
      <c r="A30" s="15">
        <f t="shared" si="0"/>
        <v>45787</v>
      </c>
      <c r="B30" s="16">
        <v>45790</v>
      </c>
      <c r="C30" s="16">
        <v>45790</v>
      </c>
      <c r="D30" s="16" t="str">
        <f t="shared" si="1"/>
        <v>Delivered</v>
      </c>
      <c r="E30" s="20" t="str">
        <f t="shared" si="2"/>
        <v>COD</v>
      </c>
      <c r="F30" s="20">
        <f t="shared" si="3"/>
        <v>2325</v>
      </c>
      <c r="G30" s="20">
        <v>232500</v>
      </c>
      <c r="H30" s="22" t="str">
        <v>DPK Syahrul Fadly</v>
      </c>
      <c r="I30" s="22">
        <f t="shared" si="4"/>
        <v>1</v>
      </c>
      <c r="J30" s="20">
        <f t="shared" si="5"/>
        <v>4800</v>
      </c>
      <c r="K30" s="5" t="s">
        <v>20</v>
      </c>
      <c r="L30" s="6" t="s">
        <v>183</v>
      </c>
      <c r="M30" s="6" t="s">
        <v>184</v>
      </c>
      <c r="N30" s="6" t="s">
        <v>185</v>
      </c>
      <c r="O30" s="6" t="s">
        <v>24</v>
      </c>
      <c r="P30" s="6">
        <v>1</v>
      </c>
      <c r="Q30" s="6">
        <v>0.9</v>
      </c>
      <c r="R30" s="6" t="s">
        <v>25</v>
      </c>
      <c r="S30" s="6" t="s">
        <v>26</v>
      </c>
      <c r="T30" s="6" t="s">
        <v>186</v>
      </c>
      <c r="U30" s="6" t="s">
        <v>187</v>
      </c>
      <c r="V30" s="8">
        <v>628977584388</v>
      </c>
      <c r="W30" s="6" t="s">
        <v>29</v>
      </c>
      <c r="X30" s="6">
        <v>232500</v>
      </c>
      <c r="Y30" s="6" t="s">
        <v>30</v>
      </c>
      <c r="Z30" s="6" t="s">
        <v>31</v>
      </c>
      <c r="AA30" s="6" t="s">
        <v>32</v>
      </c>
      <c r="AB30" s="7" t="s">
        <v>33</v>
      </c>
      <c r="AC30" s="7">
        <v>45787.739490740743</v>
      </c>
      <c r="AD30" s="7">
        <v>45787.799398148149</v>
      </c>
    </row>
    <row r="31" spans="1:30" x14ac:dyDescent="0.3">
      <c r="A31" s="15">
        <f t="shared" si="0"/>
        <v>45787</v>
      </c>
      <c r="B31" s="16">
        <v>45792</v>
      </c>
      <c r="C31" s="16">
        <v>45790</v>
      </c>
      <c r="D31" s="16" t="str">
        <f t="shared" si="1"/>
        <v>Delivered</v>
      </c>
      <c r="E31" s="20" t="str">
        <f t="shared" si="2"/>
        <v>COD</v>
      </c>
      <c r="F31" s="20">
        <f t="shared" si="3"/>
        <v>1700</v>
      </c>
      <c r="G31" s="20">
        <v>170000</v>
      </c>
      <c r="H31" s="22" t="str">
        <v>DPK Muhammad Qodri</v>
      </c>
      <c r="I31" s="22">
        <f t="shared" si="4"/>
        <v>1</v>
      </c>
      <c r="J31" s="20">
        <f t="shared" si="5"/>
        <v>4800</v>
      </c>
      <c r="K31" s="5" t="s">
        <v>20</v>
      </c>
      <c r="L31" s="6" t="s">
        <v>188</v>
      </c>
      <c r="M31" s="6" t="s">
        <v>189</v>
      </c>
      <c r="N31" s="6" t="s">
        <v>190</v>
      </c>
      <c r="O31" s="6" t="s">
        <v>24</v>
      </c>
      <c r="P31" s="6">
        <v>1</v>
      </c>
      <c r="Q31" s="6">
        <v>0.6</v>
      </c>
      <c r="R31" s="6" t="s">
        <v>25</v>
      </c>
      <c r="S31" s="6" t="s">
        <v>26</v>
      </c>
      <c r="T31" s="6" t="s">
        <v>191</v>
      </c>
      <c r="U31" s="6" t="s">
        <v>192</v>
      </c>
      <c r="V31" s="8">
        <v>6281291971915</v>
      </c>
      <c r="W31" s="6" t="s">
        <v>29</v>
      </c>
      <c r="X31" s="6">
        <v>170000</v>
      </c>
      <c r="Y31" s="6" t="s">
        <v>30</v>
      </c>
      <c r="Z31" s="6" t="s">
        <v>93</v>
      </c>
      <c r="AA31" s="6" t="s">
        <v>32</v>
      </c>
      <c r="AB31" s="7" t="s">
        <v>33</v>
      </c>
      <c r="AC31" s="7">
        <v>45787.690636574072</v>
      </c>
      <c r="AD31" s="7">
        <v>45787.799398148149</v>
      </c>
    </row>
    <row r="32" spans="1:30" x14ac:dyDescent="0.3">
      <c r="A32" s="15">
        <f t="shared" si="0"/>
        <v>45787</v>
      </c>
      <c r="B32" s="16">
        <v>45790</v>
      </c>
      <c r="C32" s="16">
        <v>45790</v>
      </c>
      <c r="D32" s="16" t="str">
        <f t="shared" si="1"/>
        <v>Delivered</v>
      </c>
      <c r="E32" s="20" t="str">
        <f t="shared" si="2"/>
        <v>NON-COD</v>
      </c>
      <c r="F32" s="20">
        <f t="shared" si="3"/>
        <v>0</v>
      </c>
      <c r="G32" s="20">
        <v>0</v>
      </c>
      <c r="H32" s="22" t="str">
        <v>DPK Syahrul Fadly</v>
      </c>
      <c r="I32" s="22">
        <f t="shared" si="4"/>
        <v>1</v>
      </c>
      <c r="J32" s="20">
        <f t="shared" si="5"/>
        <v>4800</v>
      </c>
      <c r="K32" s="5" t="s">
        <v>20</v>
      </c>
      <c r="L32" s="6" t="s">
        <v>193</v>
      </c>
      <c r="M32" s="6" t="s">
        <v>194</v>
      </c>
      <c r="N32" s="6" t="s">
        <v>195</v>
      </c>
      <c r="O32" s="6" t="s">
        <v>24</v>
      </c>
      <c r="P32" s="6">
        <v>1</v>
      </c>
      <c r="Q32" s="6">
        <v>0.71</v>
      </c>
      <c r="R32" s="6" t="s">
        <v>25</v>
      </c>
      <c r="S32" s="6" t="s">
        <v>26</v>
      </c>
      <c r="T32" s="6" t="s">
        <v>196</v>
      </c>
      <c r="U32" s="6" t="s">
        <v>197</v>
      </c>
      <c r="V32" s="8">
        <v>6281311036338</v>
      </c>
      <c r="W32" s="6" t="s">
        <v>131</v>
      </c>
      <c r="X32" s="6">
        <v>0</v>
      </c>
      <c r="Y32" s="6" t="s">
        <v>30</v>
      </c>
      <c r="Z32" s="6" t="s">
        <v>198</v>
      </c>
      <c r="AA32" s="6" t="s">
        <v>32</v>
      </c>
      <c r="AB32" s="7" t="s">
        <v>33</v>
      </c>
      <c r="AC32" s="7">
        <v>45787.806145833332</v>
      </c>
      <c r="AD32" s="7">
        <v>45787.809386574074</v>
      </c>
    </row>
    <row r="33" spans="1:30" x14ac:dyDescent="0.3">
      <c r="A33" s="15">
        <f t="shared" si="0"/>
        <v>45787</v>
      </c>
      <c r="B33" s="16">
        <v>45791</v>
      </c>
      <c r="C33" s="16">
        <v>45790</v>
      </c>
      <c r="D33" s="16" t="str">
        <f t="shared" si="1"/>
        <v>Delivered</v>
      </c>
      <c r="E33" s="20" t="str">
        <f t="shared" si="2"/>
        <v>NON-COD</v>
      </c>
      <c r="F33" s="20">
        <f t="shared" si="3"/>
        <v>0</v>
      </c>
      <c r="G33" s="20">
        <v>0</v>
      </c>
      <c r="H33" s="22" t="str">
        <v>DPK Riki Riyana</v>
      </c>
      <c r="I33" s="22">
        <f t="shared" si="4"/>
        <v>1</v>
      </c>
      <c r="J33" s="20">
        <f t="shared" si="5"/>
        <v>4800</v>
      </c>
      <c r="K33" s="5" t="s">
        <v>20</v>
      </c>
      <c r="L33" s="6" t="s">
        <v>199</v>
      </c>
      <c r="M33" s="6" t="s">
        <v>200</v>
      </c>
      <c r="N33" s="6" t="s">
        <v>201</v>
      </c>
      <c r="O33" s="6" t="s">
        <v>24</v>
      </c>
      <c r="P33" s="6">
        <v>1</v>
      </c>
      <c r="Q33" s="6">
        <v>0.71</v>
      </c>
      <c r="R33" s="6" t="s">
        <v>25</v>
      </c>
      <c r="S33" s="6" t="s">
        <v>26</v>
      </c>
      <c r="T33" s="6" t="s">
        <v>202</v>
      </c>
      <c r="U33" s="6" t="s">
        <v>203</v>
      </c>
      <c r="V33" s="8">
        <v>6281399309597</v>
      </c>
      <c r="W33" s="6" t="s">
        <v>131</v>
      </c>
      <c r="X33" s="6">
        <v>0</v>
      </c>
      <c r="Y33" s="6" t="s">
        <v>30</v>
      </c>
      <c r="Z33" s="6" t="s">
        <v>45</v>
      </c>
      <c r="AA33" s="6" t="s">
        <v>32</v>
      </c>
      <c r="AB33" s="7" t="s">
        <v>33</v>
      </c>
      <c r="AC33" s="7">
        <v>45787.806157407409</v>
      </c>
      <c r="AD33" s="7">
        <v>45787.809328703705</v>
      </c>
    </row>
    <row r="34" spans="1:30" x14ac:dyDescent="0.3">
      <c r="A34" s="15">
        <f t="shared" si="0"/>
        <v>45790</v>
      </c>
      <c r="B34" s="16">
        <v>45791</v>
      </c>
      <c r="C34" s="16">
        <f>A34+1</f>
        <v>45791</v>
      </c>
      <c r="D34" s="16" t="str">
        <f t="shared" si="1"/>
        <v>Delivered</v>
      </c>
      <c r="E34" s="20" t="str">
        <f t="shared" si="2"/>
        <v>NON-COD</v>
      </c>
      <c r="F34" s="20">
        <f t="shared" si="3"/>
        <v>0</v>
      </c>
      <c r="G34" s="20">
        <v>0</v>
      </c>
      <c r="H34" s="22" t="str">
        <v>DPK Syahrul Fadly</v>
      </c>
      <c r="I34" s="22">
        <f t="shared" si="4"/>
        <v>1</v>
      </c>
      <c r="J34" s="20">
        <f t="shared" si="5"/>
        <v>4800</v>
      </c>
      <c r="K34" s="9" t="s">
        <v>204</v>
      </c>
      <c r="L34" s="10" t="s">
        <v>205</v>
      </c>
      <c r="M34" s="10" t="s">
        <v>206</v>
      </c>
      <c r="N34" s="10" t="s">
        <v>207</v>
      </c>
      <c r="O34" s="10" t="s">
        <v>24</v>
      </c>
      <c r="P34" s="10">
        <v>1</v>
      </c>
      <c r="Q34" s="10">
        <v>0.71</v>
      </c>
      <c r="R34" s="10" t="s">
        <v>25</v>
      </c>
      <c r="S34" s="10" t="s">
        <v>26</v>
      </c>
      <c r="T34" s="10" t="s">
        <v>208</v>
      </c>
      <c r="U34" s="10" t="s">
        <v>209</v>
      </c>
      <c r="V34" s="10">
        <v>6281280000000</v>
      </c>
      <c r="W34" s="10" t="s">
        <v>131</v>
      </c>
      <c r="X34" s="10">
        <v>0</v>
      </c>
      <c r="Y34" s="10" t="s">
        <v>210</v>
      </c>
      <c r="Z34" s="10" t="s">
        <v>211</v>
      </c>
      <c r="AA34" s="10" t="s">
        <v>32</v>
      </c>
      <c r="AB34" s="10" t="s">
        <v>33</v>
      </c>
      <c r="AC34" s="11">
        <v>45790.751689814817</v>
      </c>
      <c r="AD34" s="11">
        <v>45790.751689814817</v>
      </c>
    </row>
    <row r="35" spans="1:30" x14ac:dyDescent="0.3">
      <c r="A35" s="15">
        <f t="shared" si="0"/>
        <v>45790</v>
      </c>
      <c r="B35" s="16">
        <v>45791</v>
      </c>
      <c r="C35" s="16">
        <f>A35+1</f>
        <v>45791</v>
      </c>
      <c r="D35" s="16" t="str">
        <f t="shared" si="1"/>
        <v>Delivered</v>
      </c>
      <c r="E35" s="20" t="str">
        <f t="shared" si="2"/>
        <v>NON-COD</v>
      </c>
      <c r="F35" s="20">
        <f t="shared" si="3"/>
        <v>0</v>
      </c>
      <c r="G35" s="20">
        <v>0</v>
      </c>
      <c r="H35" s="22" t="str">
        <v>DPK Apip Purohman</v>
      </c>
      <c r="I35" s="22">
        <f t="shared" si="4"/>
        <v>1</v>
      </c>
      <c r="J35" s="20">
        <f t="shared" si="5"/>
        <v>4800</v>
      </c>
      <c r="K35" s="9" t="s">
        <v>204</v>
      </c>
      <c r="L35" s="12" t="s">
        <v>212</v>
      </c>
      <c r="M35" s="12" t="s">
        <v>213</v>
      </c>
      <c r="N35" s="12" t="s">
        <v>214</v>
      </c>
      <c r="O35" s="12" t="s">
        <v>24</v>
      </c>
      <c r="P35" s="12">
        <v>1</v>
      </c>
      <c r="Q35" s="12">
        <v>1.1499999999999999</v>
      </c>
      <c r="R35" s="12" t="s">
        <v>25</v>
      </c>
      <c r="S35" s="12" t="s">
        <v>26</v>
      </c>
      <c r="T35" s="12" t="s">
        <v>215</v>
      </c>
      <c r="U35" s="12" t="s">
        <v>216</v>
      </c>
      <c r="V35" s="12">
        <v>6285780094834</v>
      </c>
      <c r="W35" s="12" t="s">
        <v>131</v>
      </c>
      <c r="X35" s="12">
        <v>0</v>
      </c>
      <c r="Y35" s="12" t="s">
        <v>210</v>
      </c>
      <c r="Z35" s="12" t="s">
        <v>211</v>
      </c>
      <c r="AA35" s="12" t="s">
        <v>32</v>
      </c>
      <c r="AB35" s="12" t="s">
        <v>33</v>
      </c>
      <c r="AC35" s="13">
        <v>45790.812291666669</v>
      </c>
      <c r="AD35" s="13">
        <v>45790.812291666669</v>
      </c>
    </row>
    <row r="36" spans="1:30" x14ac:dyDescent="0.3">
      <c r="A36" s="15">
        <f t="shared" si="0"/>
        <v>45790</v>
      </c>
      <c r="B36" s="16">
        <v>45792</v>
      </c>
      <c r="C36" s="16">
        <f>A36+1</f>
        <v>45791</v>
      </c>
      <c r="D36" s="16" t="str">
        <f t="shared" si="1"/>
        <v>Delivered</v>
      </c>
      <c r="E36" s="20" t="str">
        <f t="shared" si="2"/>
        <v>COD</v>
      </c>
      <c r="F36" s="20">
        <f t="shared" si="3"/>
        <v>2830.93</v>
      </c>
      <c r="G36" s="20">
        <v>283093</v>
      </c>
      <c r="H36" s="22" t="str">
        <v>DPK jamaludin</v>
      </c>
      <c r="I36" s="22">
        <f t="shared" si="4"/>
        <v>2</v>
      </c>
      <c r="J36" s="20">
        <f t="shared" si="5"/>
        <v>9600</v>
      </c>
      <c r="K36" s="9" t="s">
        <v>204</v>
      </c>
      <c r="L36" s="10" t="s">
        <v>217</v>
      </c>
      <c r="M36" s="10" t="s">
        <v>218</v>
      </c>
      <c r="N36" s="10" t="s">
        <v>219</v>
      </c>
      <c r="O36" s="10" t="s">
        <v>24</v>
      </c>
      <c r="P36" s="10">
        <v>1</v>
      </c>
      <c r="Q36" s="10">
        <v>1.29</v>
      </c>
      <c r="R36" s="10" t="s">
        <v>25</v>
      </c>
      <c r="S36" s="10" t="s">
        <v>26</v>
      </c>
      <c r="T36" s="10" t="s">
        <v>220</v>
      </c>
      <c r="U36" s="10" t="s">
        <v>221</v>
      </c>
      <c r="V36" s="10">
        <v>6282114077755</v>
      </c>
      <c r="W36" s="10" t="s">
        <v>29</v>
      </c>
      <c r="X36" s="10">
        <v>283093</v>
      </c>
      <c r="Y36" s="10" t="s">
        <v>210</v>
      </c>
      <c r="Z36" s="10" t="s">
        <v>222</v>
      </c>
      <c r="AA36" s="10" t="s">
        <v>32</v>
      </c>
      <c r="AB36" s="10" t="s">
        <v>33</v>
      </c>
      <c r="AC36" s="11">
        <v>45790.812442129631</v>
      </c>
      <c r="AD36" s="11">
        <v>45790.812442129631</v>
      </c>
    </row>
    <row r="37" spans="1:30" x14ac:dyDescent="0.3">
      <c r="A37" s="15">
        <f t="shared" si="0"/>
        <v>45790</v>
      </c>
      <c r="B37" s="16">
        <v>45792</v>
      </c>
      <c r="C37" s="16">
        <f>A37+1</f>
        <v>45791</v>
      </c>
      <c r="D37" s="16" t="str">
        <f t="shared" si="1"/>
        <v>Delivered</v>
      </c>
      <c r="E37" s="20" t="str">
        <f t="shared" si="2"/>
        <v>COD</v>
      </c>
      <c r="F37" s="20">
        <f t="shared" si="3"/>
        <v>2600</v>
      </c>
      <c r="G37" s="20">
        <v>260000</v>
      </c>
      <c r="H37" s="22" t="str">
        <v>DPK Muhammad Arfan Juliansyah</v>
      </c>
      <c r="I37" s="22">
        <f t="shared" si="4"/>
        <v>1</v>
      </c>
      <c r="J37" s="20">
        <f t="shared" si="5"/>
        <v>4800</v>
      </c>
      <c r="K37" s="9" t="s">
        <v>204</v>
      </c>
      <c r="L37" s="12" t="s">
        <v>223</v>
      </c>
      <c r="M37" s="12" t="s">
        <v>224</v>
      </c>
      <c r="N37" s="12" t="s">
        <v>225</v>
      </c>
      <c r="O37" s="12" t="s">
        <v>24</v>
      </c>
      <c r="P37" s="12">
        <v>1</v>
      </c>
      <c r="Q37" s="12">
        <v>0.71</v>
      </c>
      <c r="R37" s="12" t="s">
        <v>25</v>
      </c>
      <c r="S37" s="12" t="s">
        <v>26</v>
      </c>
      <c r="T37" s="12" t="s">
        <v>226</v>
      </c>
      <c r="U37" s="12" t="s">
        <v>227</v>
      </c>
      <c r="V37" s="12">
        <v>6282299029998</v>
      </c>
      <c r="W37" s="12" t="s">
        <v>29</v>
      </c>
      <c r="X37" s="12">
        <v>260000</v>
      </c>
      <c r="Y37" s="12" t="s">
        <v>210</v>
      </c>
      <c r="Z37" s="12" t="s">
        <v>228</v>
      </c>
      <c r="AA37" s="12" t="s">
        <v>32</v>
      </c>
      <c r="AB37" s="12" t="s">
        <v>33</v>
      </c>
      <c r="AC37" s="13">
        <v>45790.751689814817</v>
      </c>
      <c r="AD37" s="13">
        <v>45790.751689814817</v>
      </c>
    </row>
    <row r="38" spans="1:30" x14ac:dyDescent="0.3">
      <c r="A38" s="15">
        <f t="shared" si="0"/>
        <v>45790</v>
      </c>
      <c r="B38" s="16">
        <v>45791</v>
      </c>
      <c r="C38" s="16">
        <f>A38+1</f>
        <v>45791</v>
      </c>
      <c r="D38" s="16" t="str">
        <f t="shared" si="1"/>
        <v>Delivered</v>
      </c>
      <c r="E38" s="20" t="str">
        <f t="shared" si="2"/>
        <v>NON-COD</v>
      </c>
      <c r="F38" s="20">
        <f t="shared" si="3"/>
        <v>0</v>
      </c>
      <c r="G38" s="20">
        <v>0</v>
      </c>
      <c r="H38" s="22" t="str">
        <v>DPK Muhammad Qodri</v>
      </c>
      <c r="I38" s="22">
        <f t="shared" si="4"/>
        <v>1</v>
      </c>
      <c r="J38" s="20">
        <f t="shared" si="5"/>
        <v>4800</v>
      </c>
      <c r="K38" s="9" t="s">
        <v>204</v>
      </c>
      <c r="L38" s="10" t="s">
        <v>229</v>
      </c>
      <c r="M38" s="10" t="s">
        <v>230</v>
      </c>
      <c r="N38" s="10" t="s">
        <v>231</v>
      </c>
      <c r="O38" s="10" t="s">
        <v>24</v>
      </c>
      <c r="P38" s="10">
        <v>1</v>
      </c>
      <c r="Q38" s="10">
        <v>0.71</v>
      </c>
      <c r="R38" s="10" t="s">
        <v>25</v>
      </c>
      <c r="S38" s="10" t="s">
        <v>26</v>
      </c>
      <c r="T38" s="10" t="s">
        <v>232</v>
      </c>
      <c r="U38" s="10" t="s">
        <v>233</v>
      </c>
      <c r="V38" s="10">
        <v>6281211358340</v>
      </c>
      <c r="W38" s="10" t="s">
        <v>131</v>
      </c>
      <c r="X38" s="10">
        <v>0</v>
      </c>
      <c r="Y38" s="10" t="s">
        <v>210</v>
      </c>
      <c r="Z38" s="10" t="s">
        <v>234</v>
      </c>
      <c r="AA38" s="10" t="s">
        <v>32</v>
      </c>
      <c r="AB38" s="10" t="s">
        <v>33</v>
      </c>
      <c r="AC38" s="11">
        <v>45790.751493055555</v>
      </c>
      <c r="AD38" s="11">
        <v>45790.751493055555</v>
      </c>
    </row>
    <row r="39" spans="1:30" x14ac:dyDescent="0.3">
      <c r="A39" s="15">
        <f t="shared" si="0"/>
        <v>45790</v>
      </c>
      <c r="B39" s="16" t="str">
        <v>Belum Delivered</v>
      </c>
      <c r="C39" s="16">
        <f>A39+1</f>
        <v>45791</v>
      </c>
      <c r="D39" s="16" t="str">
        <f t="shared" si="1"/>
        <v>Belum Delivered</v>
      </c>
      <c r="E39" s="20" t="str">
        <f t="shared" si="2"/>
        <v>Belum Delivered</v>
      </c>
      <c r="F39" s="20">
        <f t="shared" si="3"/>
        <v>0</v>
      </c>
      <c r="G39" s="20" t="str">
        <v>Belum Delivered</v>
      </c>
      <c r="H39" s="22" t="str">
        <v>Belum Delivered</v>
      </c>
      <c r="I39" s="22">
        <f t="shared" si="4"/>
        <v>1</v>
      </c>
      <c r="J39" s="20">
        <f t="shared" si="5"/>
        <v>4800</v>
      </c>
      <c r="K39" s="9" t="s">
        <v>204</v>
      </c>
      <c r="L39" s="12" t="s">
        <v>235</v>
      </c>
      <c r="M39" s="12" t="s">
        <v>236</v>
      </c>
      <c r="N39" s="12" t="s">
        <v>237</v>
      </c>
      <c r="O39" s="12" t="s">
        <v>24</v>
      </c>
      <c r="P39" s="12">
        <v>1</v>
      </c>
      <c r="Q39" s="12">
        <v>0.4</v>
      </c>
      <c r="R39" s="12" t="s">
        <v>25</v>
      </c>
      <c r="S39" s="12" t="s">
        <v>26</v>
      </c>
      <c r="T39" s="12" t="s">
        <v>238</v>
      </c>
      <c r="U39" s="12" t="s">
        <v>239</v>
      </c>
      <c r="V39" s="12">
        <v>6281219555594</v>
      </c>
      <c r="W39" s="12" t="s">
        <v>29</v>
      </c>
      <c r="X39" s="12">
        <v>227743</v>
      </c>
      <c r="Y39" s="12" t="s">
        <v>210</v>
      </c>
      <c r="Z39" s="12" t="s">
        <v>240</v>
      </c>
      <c r="AA39" s="12" t="s">
        <v>32</v>
      </c>
      <c r="AB39" s="12" t="s">
        <v>33</v>
      </c>
      <c r="AC39" s="13">
        <v>45790.810474537036</v>
      </c>
      <c r="AD39" s="13">
        <v>45790.810474537036</v>
      </c>
    </row>
    <row r="40" spans="1:30" x14ac:dyDescent="0.3">
      <c r="A40" s="15">
        <f t="shared" si="0"/>
        <v>45790</v>
      </c>
      <c r="B40" s="16">
        <v>45791</v>
      </c>
      <c r="C40" s="16">
        <f>A40+1</f>
        <v>45791</v>
      </c>
      <c r="D40" s="16" t="str">
        <f t="shared" si="1"/>
        <v>Delivered</v>
      </c>
      <c r="E40" s="20" t="str">
        <f t="shared" si="2"/>
        <v>NON-COD</v>
      </c>
      <c r="F40" s="20">
        <f t="shared" si="3"/>
        <v>0</v>
      </c>
      <c r="G40" s="20">
        <v>0</v>
      </c>
      <c r="H40" s="22" t="str">
        <v>DPK Apip Purohman</v>
      </c>
      <c r="I40" s="22">
        <f t="shared" si="4"/>
        <v>1</v>
      </c>
      <c r="J40" s="20">
        <f t="shared" si="5"/>
        <v>4800</v>
      </c>
      <c r="K40" s="9" t="s">
        <v>204</v>
      </c>
      <c r="L40" s="10" t="s">
        <v>241</v>
      </c>
      <c r="M40" s="10" t="s">
        <v>242</v>
      </c>
      <c r="N40" s="10" t="s">
        <v>243</v>
      </c>
      <c r="O40" s="10" t="s">
        <v>24</v>
      </c>
      <c r="P40" s="10">
        <v>1</v>
      </c>
      <c r="Q40" s="10">
        <v>0.9</v>
      </c>
      <c r="R40" s="10" t="s">
        <v>25</v>
      </c>
      <c r="S40" s="10" t="s">
        <v>26</v>
      </c>
      <c r="T40" s="10" t="s">
        <v>244</v>
      </c>
      <c r="U40" s="10" t="s">
        <v>245</v>
      </c>
      <c r="V40" s="10">
        <v>6281387797759</v>
      </c>
      <c r="W40" s="10" t="s">
        <v>131</v>
      </c>
      <c r="X40" s="10">
        <v>0</v>
      </c>
      <c r="Y40" s="10" t="s">
        <v>210</v>
      </c>
      <c r="Z40" s="10" t="s">
        <v>228</v>
      </c>
      <c r="AA40" s="10" t="s">
        <v>32</v>
      </c>
      <c r="AB40" s="10" t="s">
        <v>33</v>
      </c>
      <c r="AC40" s="11">
        <v>45790.811168981483</v>
      </c>
      <c r="AD40" s="11">
        <v>45790.811168981483</v>
      </c>
    </row>
    <row r="41" spans="1:30" x14ac:dyDescent="0.3">
      <c r="A41" s="15">
        <f t="shared" si="0"/>
        <v>45790</v>
      </c>
      <c r="B41" s="16">
        <v>45791</v>
      </c>
      <c r="C41" s="16">
        <f>A41+1</f>
        <v>45791</v>
      </c>
      <c r="D41" s="16" t="str">
        <f t="shared" si="1"/>
        <v>Delivered</v>
      </c>
      <c r="E41" s="20" t="str">
        <f t="shared" si="2"/>
        <v>COD</v>
      </c>
      <c r="F41" s="20">
        <f t="shared" si="3"/>
        <v>1300</v>
      </c>
      <c r="G41" s="20">
        <v>130000</v>
      </c>
      <c r="H41" s="22" t="str">
        <v>DPK Syahrul Fadly</v>
      </c>
      <c r="I41" s="22">
        <f t="shared" si="4"/>
        <v>1</v>
      </c>
      <c r="J41" s="20">
        <f t="shared" si="5"/>
        <v>4800</v>
      </c>
      <c r="K41" s="9" t="s">
        <v>204</v>
      </c>
      <c r="L41" s="12" t="s">
        <v>246</v>
      </c>
      <c r="M41" s="12" t="s">
        <v>247</v>
      </c>
      <c r="N41" s="12" t="s">
        <v>248</v>
      </c>
      <c r="O41" s="12" t="s">
        <v>24</v>
      </c>
      <c r="P41" s="12">
        <v>1</v>
      </c>
      <c r="Q41" s="12">
        <v>0.36</v>
      </c>
      <c r="R41" s="12" t="s">
        <v>25</v>
      </c>
      <c r="S41" s="12" t="s">
        <v>26</v>
      </c>
      <c r="T41" s="12" t="s">
        <v>249</v>
      </c>
      <c r="U41" s="12" t="s">
        <v>250</v>
      </c>
      <c r="V41" s="12">
        <v>6285854934235</v>
      </c>
      <c r="W41" s="12" t="s">
        <v>29</v>
      </c>
      <c r="X41" s="12">
        <v>130000</v>
      </c>
      <c r="Y41" s="12" t="s">
        <v>210</v>
      </c>
      <c r="Z41" s="12" t="s">
        <v>222</v>
      </c>
      <c r="AA41" s="12" t="s">
        <v>32</v>
      </c>
      <c r="AB41" s="12" t="s">
        <v>33</v>
      </c>
      <c r="AC41" s="13">
        <v>45790.811909722222</v>
      </c>
      <c r="AD41" s="13">
        <v>45790.811909722222</v>
      </c>
    </row>
    <row r="42" spans="1:30" x14ac:dyDescent="0.3">
      <c r="A42" s="15">
        <f t="shared" si="0"/>
        <v>45790</v>
      </c>
      <c r="B42" s="16">
        <v>45791</v>
      </c>
      <c r="C42" s="16">
        <f>A42+1</f>
        <v>45791</v>
      </c>
      <c r="D42" s="16" t="str">
        <f t="shared" si="1"/>
        <v>Delivered</v>
      </c>
      <c r="E42" s="20" t="str">
        <f t="shared" si="2"/>
        <v>COD</v>
      </c>
      <c r="F42" s="20">
        <f t="shared" si="3"/>
        <v>1550</v>
      </c>
      <c r="G42" s="20">
        <v>155000</v>
      </c>
      <c r="H42" s="22" t="str">
        <v>BGR Eka Maulana</v>
      </c>
      <c r="I42" s="22">
        <f t="shared" si="4"/>
        <v>1</v>
      </c>
      <c r="J42" s="20">
        <f t="shared" si="5"/>
        <v>4800</v>
      </c>
      <c r="K42" s="9" t="s">
        <v>204</v>
      </c>
      <c r="L42" s="10" t="s">
        <v>251</v>
      </c>
      <c r="M42" s="10" t="s">
        <v>252</v>
      </c>
      <c r="N42" s="10" t="s">
        <v>253</v>
      </c>
      <c r="O42" s="10" t="s">
        <v>24</v>
      </c>
      <c r="P42" s="10">
        <v>1</v>
      </c>
      <c r="Q42" s="10">
        <v>0.6</v>
      </c>
      <c r="R42" s="10" t="s">
        <v>25</v>
      </c>
      <c r="S42" s="10" t="s">
        <v>26</v>
      </c>
      <c r="T42" s="10" t="s">
        <v>254</v>
      </c>
      <c r="U42" s="10" t="s">
        <v>255</v>
      </c>
      <c r="V42" s="10">
        <v>6285772003246</v>
      </c>
      <c r="W42" s="10" t="s">
        <v>29</v>
      </c>
      <c r="X42" s="10">
        <v>155000</v>
      </c>
      <c r="Y42" s="10" t="s">
        <v>256</v>
      </c>
      <c r="Z42" s="10" t="s">
        <v>257</v>
      </c>
      <c r="AA42" s="10" t="s">
        <v>32</v>
      </c>
      <c r="AB42" s="10" t="s">
        <v>33</v>
      </c>
      <c r="AC42" s="11">
        <v>45790.753495370373</v>
      </c>
      <c r="AD42" s="11">
        <v>45790.753495370373</v>
      </c>
    </row>
    <row r="43" spans="1:30" x14ac:dyDescent="0.3">
      <c r="A43" s="15">
        <f t="shared" si="0"/>
        <v>45790</v>
      </c>
      <c r="B43" s="16">
        <v>45792</v>
      </c>
      <c r="C43" s="16">
        <f>A43+1</f>
        <v>45791</v>
      </c>
      <c r="D43" s="16" t="str">
        <f t="shared" si="1"/>
        <v>Delivered</v>
      </c>
      <c r="E43" s="20" t="str">
        <f t="shared" si="2"/>
        <v>COD</v>
      </c>
      <c r="F43" s="20">
        <f t="shared" si="3"/>
        <v>1700</v>
      </c>
      <c r="G43" s="20">
        <v>170000</v>
      </c>
      <c r="H43" s="22" t="str">
        <v>DPK Muhammad Arfan Juliansyah</v>
      </c>
      <c r="I43" s="22">
        <f t="shared" si="4"/>
        <v>1</v>
      </c>
      <c r="J43" s="20">
        <f t="shared" si="5"/>
        <v>4800</v>
      </c>
      <c r="K43" s="9" t="s">
        <v>204</v>
      </c>
      <c r="L43" s="12" t="s">
        <v>258</v>
      </c>
      <c r="M43" s="12" t="s">
        <v>259</v>
      </c>
      <c r="N43" s="12" t="s">
        <v>260</v>
      </c>
      <c r="O43" s="12" t="s">
        <v>24</v>
      </c>
      <c r="P43" s="12">
        <v>1</v>
      </c>
      <c r="Q43" s="12">
        <v>0.6</v>
      </c>
      <c r="R43" s="12" t="s">
        <v>25</v>
      </c>
      <c r="S43" s="12" t="s">
        <v>26</v>
      </c>
      <c r="T43" s="12" t="s">
        <v>261</v>
      </c>
      <c r="U43" s="12" t="s">
        <v>262</v>
      </c>
      <c r="V43" s="12">
        <v>628567568205</v>
      </c>
      <c r="W43" s="12" t="s">
        <v>29</v>
      </c>
      <c r="X43" s="12">
        <v>170000</v>
      </c>
      <c r="Y43" s="12" t="s">
        <v>210</v>
      </c>
      <c r="Z43" s="12" t="s">
        <v>263</v>
      </c>
      <c r="AA43" s="12" t="s">
        <v>32</v>
      </c>
      <c r="AB43" s="12" t="s">
        <v>33</v>
      </c>
      <c r="AC43" s="13">
        <v>45790.753506944442</v>
      </c>
      <c r="AD43" s="13">
        <v>45790.753506944442</v>
      </c>
    </row>
    <row r="44" spans="1:30" x14ac:dyDescent="0.3">
      <c r="A44" s="15">
        <f t="shared" si="0"/>
        <v>45790</v>
      </c>
      <c r="B44" s="16">
        <v>45791</v>
      </c>
      <c r="C44" s="16">
        <f>A44+1</f>
        <v>45791</v>
      </c>
      <c r="D44" s="16" t="str">
        <f t="shared" si="1"/>
        <v>Delivered</v>
      </c>
      <c r="E44" s="20" t="str">
        <f t="shared" si="2"/>
        <v>NON-COD</v>
      </c>
      <c r="F44" s="20">
        <f t="shared" si="3"/>
        <v>0</v>
      </c>
      <c r="G44" s="20">
        <v>0</v>
      </c>
      <c r="H44" s="22" t="str">
        <v>DPK Jatmiko Gatot Subroto</v>
      </c>
      <c r="I44" s="22">
        <f t="shared" si="4"/>
        <v>1</v>
      </c>
      <c r="J44" s="20">
        <f t="shared" si="5"/>
        <v>4800</v>
      </c>
      <c r="K44" s="9" t="s">
        <v>204</v>
      </c>
      <c r="L44" s="10" t="s">
        <v>264</v>
      </c>
      <c r="M44" s="10" t="s">
        <v>265</v>
      </c>
      <c r="N44" s="10" t="s">
        <v>266</v>
      </c>
      <c r="O44" s="10" t="s">
        <v>24</v>
      </c>
      <c r="P44" s="10">
        <v>1</v>
      </c>
      <c r="Q44" s="10">
        <v>0.3</v>
      </c>
      <c r="R44" s="10" t="s">
        <v>25</v>
      </c>
      <c r="S44" s="10" t="s">
        <v>26</v>
      </c>
      <c r="T44" s="10" t="s">
        <v>267</v>
      </c>
      <c r="U44" s="10" t="s">
        <v>268</v>
      </c>
      <c r="V44" s="10">
        <v>6281258692575</v>
      </c>
      <c r="W44" s="10" t="s">
        <v>131</v>
      </c>
      <c r="X44" s="10">
        <v>0</v>
      </c>
      <c r="Y44" s="10" t="s">
        <v>210</v>
      </c>
      <c r="Z44" s="10" t="s">
        <v>269</v>
      </c>
      <c r="AA44" s="10" t="s">
        <v>32</v>
      </c>
      <c r="AB44" s="10" t="s">
        <v>33</v>
      </c>
      <c r="AC44" s="11">
        <v>45790.811423611114</v>
      </c>
      <c r="AD44" s="11">
        <v>45790.811423611114</v>
      </c>
    </row>
    <row r="45" spans="1:30" x14ac:dyDescent="0.3">
      <c r="A45" s="15">
        <f t="shared" si="0"/>
        <v>45790</v>
      </c>
      <c r="B45" s="16">
        <v>45791</v>
      </c>
      <c r="C45" s="16">
        <f>A45+1</f>
        <v>45791</v>
      </c>
      <c r="D45" s="16" t="str">
        <f t="shared" si="1"/>
        <v>Delivered</v>
      </c>
      <c r="E45" s="20" t="str">
        <f t="shared" si="2"/>
        <v>COD</v>
      </c>
      <c r="F45" s="20">
        <f t="shared" si="3"/>
        <v>1300</v>
      </c>
      <c r="G45" s="20">
        <v>130000</v>
      </c>
      <c r="H45" s="22" t="str">
        <v>DPK Apip Purohman</v>
      </c>
      <c r="I45" s="22">
        <f t="shared" si="4"/>
        <v>1</v>
      </c>
      <c r="J45" s="20">
        <f t="shared" si="5"/>
        <v>4800</v>
      </c>
      <c r="K45" s="9" t="s">
        <v>204</v>
      </c>
      <c r="L45" s="12" t="s">
        <v>270</v>
      </c>
      <c r="M45" s="12" t="s">
        <v>271</v>
      </c>
      <c r="N45" s="12" t="s">
        <v>272</v>
      </c>
      <c r="O45" s="12" t="s">
        <v>24</v>
      </c>
      <c r="P45" s="12">
        <v>1</v>
      </c>
      <c r="Q45" s="12">
        <v>0.36</v>
      </c>
      <c r="R45" s="12" t="s">
        <v>25</v>
      </c>
      <c r="S45" s="12" t="s">
        <v>26</v>
      </c>
      <c r="T45" s="12" t="s">
        <v>273</v>
      </c>
      <c r="U45" s="12" t="s">
        <v>274</v>
      </c>
      <c r="V45" s="12">
        <v>6289627285531</v>
      </c>
      <c r="W45" s="12" t="s">
        <v>29</v>
      </c>
      <c r="X45" s="12">
        <v>130000</v>
      </c>
      <c r="Y45" s="12" t="s">
        <v>210</v>
      </c>
      <c r="Z45" s="12" t="s">
        <v>211</v>
      </c>
      <c r="AA45" s="12" t="s">
        <v>32</v>
      </c>
      <c r="AB45" s="12" t="s">
        <v>33</v>
      </c>
      <c r="AC45" s="13">
        <v>45790.753275462965</v>
      </c>
      <c r="AD45" s="13">
        <v>45790.753275462965</v>
      </c>
    </row>
    <row r="46" spans="1:30" x14ac:dyDescent="0.3">
      <c r="A46" s="15">
        <f t="shared" si="0"/>
        <v>45790</v>
      </c>
      <c r="B46" s="16">
        <v>45792</v>
      </c>
      <c r="C46" s="16">
        <f>A46+1</f>
        <v>45791</v>
      </c>
      <c r="D46" s="16" t="str">
        <f t="shared" si="1"/>
        <v>Delivered</v>
      </c>
      <c r="E46" s="20" t="str">
        <f t="shared" si="2"/>
        <v>NON-COD</v>
      </c>
      <c r="F46" s="20">
        <f t="shared" si="3"/>
        <v>0</v>
      </c>
      <c r="G46" s="20">
        <v>0</v>
      </c>
      <c r="H46" s="22" t="str">
        <v>DPK Agus Susilo</v>
      </c>
      <c r="I46" s="22">
        <f t="shared" si="4"/>
        <v>1</v>
      </c>
      <c r="J46" s="20">
        <f t="shared" si="5"/>
        <v>4800</v>
      </c>
      <c r="K46" s="9" t="s">
        <v>204</v>
      </c>
      <c r="L46" s="10" t="s">
        <v>275</v>
      </c>
      <c r="M46" s="10" t="s">
        <v>276</v>
      </c>
      <c r="N46" s="10" t="s">
        <v>277</v>
      </c>
      <c r="O46" s="10" t="s">
        <v>24</v>
      </c>
      <c r="P46" s="10">
        <v>1</v>
      </c>
      <c r="Q46" s="10">
        <v>1.2</v>
      </c>
      <c r="R46" s="10" t="s">
        <v>25</v>
      </c>
      <c r="S46" s="10" t="s">
        <v>26</v>
      </c>
      <c r="T46" s="10" t="s">
        <v>278</v>
      </c>
      <c r="U46" s="10" t="s">
        <v>279</v>
      </c>
      <c r="V46" s="10">
        <v>6287878755989</v>
      </c>
      <c r="W46" s="10" t="s">
        <v>131</v>
      </c>
      <c r="X46" s="10">
        <v>0</v>
      </c>
      <c r="Y46" s="10" t="s">
        <v>210</v>
      </c>
      <c r="Z46" s="10" t="s">
        <v>280</v>
      </c>
      <c r="AA46" s="10" t="s">
        <v>32</v>
      </c>
      <c r="AB46" s="10" t="s">
        <v>33</v>
      </c>
      <c r="AC46" s="11">
        <v>45790.81108796296</v>
      </c>
      <c r="AD46" s="11">
        <v>45790.81108796296</v>
      </c>
    </row>
    <row r="47" spans="1:30" x14ac:dyDescent="0.3">
      <c r="A47" s="15">
        <f t="shared" si="0"/>
        <v>45790</v>
      </c>
      <c r="B47" s="16" t="str">
        <v>Belum Delivered</v>
      </c>
      <c r="C47" s="16">
        <f>A47+1</f>
        <v>45791</v>
      </c>
      <c r="D47" s="16" t="str">
        <f t="shared" si="1"/>
        <v>Belum Delivered</v>
      </c>
      <c r="E47" s="20" t="str">
        <f t="shared" si="2"/>
        <v>Belum Delivered</v>
      </c>
      <c r="F47" s="20">
        <f t="shared" si="3"/>
        <v>0</v>
      </c>
      <c r="G47" s="20" t="str">
        <v>Belum Delivered</v>
      </c>
      <c r="H47" s="22" t="str">
        <v>Belum Delivered</v>
      </c>
      <c r="I47" s="22">
        <f t="shared" si="4"/>
        <v>2</v>
      </c>
      <c r="J47" s="20">
        <f t="shared" si="5"/>
        <v>9600</v>
      </c>
      <c r="K47" s="9" t="s">
        <v>204</v>
      </c>
      <c r="L47" s="12" t="s">
        <v>281</v>
      </c>
      <c r="M47" s="12" t="s">
        <v>282</v>
      </c>
      <c r="N47" s="12" t="s">
        <v>283</v>
      </c>
      <c r="O47" s="12" t="s">
        <v>24</v>
      </c>
      <c r="P47" s="12">
        <v>1</v>
      </c>
      <c r="Q47" s="12">
        <v>1.8</v>
      </c>
      <c r="R47" s="12" t="s">
        <v>25</v>
      </c>
      <c r="S47" s="12" t="s">
        <v>26</v>
      </c>
      <c r="T47" s="12" t="s">
        <v>284</v>
      </c>
      <c r="U47" s="12" t="s">
        <v>285</v>
      </c>
      <c r="V47" s="12">
        <v>6282111627900</v>
      </c>
      <c r="W47" s="12" t="s">
        <v>29</v>
      </c>
      <c r="X47" s="12">
        <v>495000</v>
      </c>
      <c r="Y47" s="12" t="s">
        <v>210</v>
      </c>
      <c r="Z47" s="12" t="s">
        <v>234</v>
      </c>
      <c r="AA47" s="12" t="s">
        <v>32</v>
      </c>
      <c r="AB47" s="12" t="s">
        <v>33</v>
      </c>
      <c r="AC47" s="13">
        <v>45790.812372685185</v>
      </c>
      <c r="AD47" s="13">
        <v>45790.812372685185</v>
      </c>
    </row>
    <row r="48" spans="1:30" x14ac:dyDescent="0.3">
      <c r="A48" s="15">
        <f t="shared" si="0"/>
        <v>45790</v>
      </c>
      <c r="B48" s="16">
        <v>45791</v>
      </c>
      <c r="C48" s="16">
        <f>A48+1</f>
        <v>45791</v>
      </c>
      <c r="D48" s="16" t="str">
        <f t="shared" si="1"/>
        <v>Delivered</v>
      </c>
      <c r="E48" s="20" t="str">
        <f t="shared" si="2"/>
        <v>COD</v>
      </c>
      <c r="F48" s="20">
        <f t="shared" si="3"/>
        <v>1300</v>
      </c>
      <c r="G48" s="20">
        <v>130000</v>
      </c>
      <c r="H48" s="22" t="str">
        <v>DPK Jatmiko Gatot Subroto</v>
      </c>
      <c r="I48" s="22">
        <f t="shared" si="4"/>
        <v>1</v>
      </c>
      <c r="J48" s="20">
        <f t="shared" si="5"/>
        <v>4800</v>
      </c>
      <c r="K48" s="9" t="s">
        <v>204</v>
      </c>
      <c r="L48" s="10" t="s">
        <v>286</v>
      </c>
      <c r="M48" s="10" t="s">
        <v>287</v>
      </c>
      <c r="N48" s="10" t="s">
        <v>288</v>
      </c>
      <c r="O48" s="10" t="s">
        <v>24</v>
      </c>
      <c r="P48" s="10">
        <v>1</v>
      </c>
      <c r="Q48" s="10">
        <v>0.36</v>
      </c>
      <c r="R48" s="10" t="s">
        <v>25</v>
      </c>
      <c r="S48" s="10" t="s">
        <v>26</v>
      </c>
      <c r="T48" s="10" t="s">
        <v>289</v>
      </c>
      <c r="U48" s="10" t="s">
        <v>290</v>
      </c>
      <c r="V48" s="10">
        <v>6287886102234</v>
      </c>
      <c r="W48" s="10" t="s">
        <v>29</v>
      </c>
      <c r="X48" s="10">
        <v>130000</v>
      </c>
      <c r="Y48" s="10" t="s">
        <v>210</v>
      </c>
      <c r="Z48" s="10" t="s">
        <v>269</v>
      </c>
      <c r="AA48" s="10" t="s">
        <v>32</v>
      </c>
      <c r="AB48" s="10" t="s">
        <v>33</v>
      </c>
      <c r="AC48" s="11">
        <v>45790.754745370374</v>
      </c>
      <c r="AD48" s="11">
        <v>45790.754745370374</v>
      </c>
    </row>
    <row r="49" spans="1:30" x14ac:dyDescent="0.3">
      <c r="A49" s="15">
        <f t="shared" si="0"/>
        <v>45790</v>
      </c>
      <c r="B49" s="16">
        <v>45792</v>
      </c>
      <c r="C49" s="16">
        <f>A49+1</f>
        <v>45791</v>
      </c>
      <c r="D49" s="16" t="str">
        <f t="shared" si="1"/>
        <v>Delivered</v>
      </c>
      <c r="E49" s="20" t="str">
        <f t="shared" si="2"/>
        <v>COD</v>
      </c>
      <c r="F49" s="20">
        <f t="shared" si="3"/>
        <v>2666.93</v>
      </c>
      <c r="G49" s="20">
        <v>266693</v>
      </c>
      <c r="H49" s="22" t="str">
        <v>DPK Frinaldy</v>
      </c>
      <c r="I49" s="22">
        <f t="shared" si="4"/>
        <v>1</v>
      </c>
      <c r="J49" s="20">
        <f t="shared" si="5"/>
        <v>4800</v>
      </c>
      <c r="K49" s="9" t="s">
        <v>204</v>
      </c>
      <c r="L49" s="12" t="s">
        <v>291</v>
      </c>
      <c r="M49" s="12" t="s">
        <v>292</v>
      </c>
      <c r="N49" s="12" t="s">
        <v>293</v>
      </c>
      <c r="O49" s="12" t="s">
        <v>24</v>
      </c>
      <c r="P49" s="12">
        <v>1</v>
      </c>
      <c r="Q49" s="12">
        <v>0.71</v>
      </c>
      <c r="R49" s="12" t="s">
        <v>25</v>
      </c>
      <c r="S49" s="12" t="s">
        <v>26</v>
      </c>
      <c r="T49" s="12" t="s">
        <v>294</v>
      </c>
      <c r="U49" s="12" t="s">
        <v>295</v>
      </c>
      <c r="V49" s="12">
        <v>6285887041531</v>
      </c>
      <c r="W49" s="12" t="s">
        <v>29</v>
      </c>
      <c r="X49" s="12">
        <v>266693</v>
      </c>
      <c r="Y49" s="12" t="s">
        <v>210</v>
      </c>
      <c r="Z49" s="12" t="s">
        <v>296</v>
      </c>
      <c r="AA49" s="12" t="s">
        <v>32</v>
      </c>
      <c r="AB49" s="12" t="s">
        <v>33</v>
      </c>
      <c r="AC49" s="13">
        <v>45790.81212962963</v>
      </c>
      <c r="AD49" s="13">
        <v>45790.81212962963</v>
      </c>
    </row>
    <row r="50" spans="1:30" x14ac:dyDescent="0.3">
      <c r="A50" s="15">
        <f t="shared" si="0"/>
        <v>45790</v>
      </c>
      <c r="B50" s="16">
        <v>45791</v>
      </c>
      <c r="C50" s="16">
        <f>A50+1</f>
        <v>45791</v>
      </c>
      <c r="D50" s="16" t="str">
        <f t="shared" si="1"/>
        <v>Delivered</v>
      </c>
      <c r="E50" s="20" t="str">
        <f t="shared" si="2"/>
        <v>NON-COD</v>
      </c>
      <c r="F50" s="20">
        <f t="shared" si="3"/>
        <v>0</v>
      </c>
      <c r="G50" s="20">
        <v>0</v>
      </c>
      <c r="H50" s="22" t="str">
        <v>DPK Muhammad Qodri</v>
      </c>
      <c r="I50" s="22">
        <f t="shared" si="4"/>
        <v>1</v>
      </c>
      <c r="J50" s="20">
        <f t="shared" si="5"/>
        <v>4800</v>
      </c>
      <c r="K50" s="9" t="s">
        <v>204</v>
      </c>
      <c r="L50" s="10" t="s">
        <v>297</v>
      </c>
      <c r="M50" s="10" t="s">
        <v>298</v>
      </c>
      <c r="N50" s="10" t="s">
        <v>299</v>
      </c>
      <c r="O50" s="10" t="s">
        <v>24</v>
      </c>
      <c r="P50" s="10">
        <v>1</v>
      </c>
      <c r="Q50" s="10">
        <v>0.6</v>
      </c>
      <c r="R50" s="10" t="s">
        <v>25</v>
      </c>
      <c r="S50" s="10" t="s">
        <v>26</v>
      </c>
      <c r="T50" s="10" t="s">
        <v>300</v>
      </c>
      <c r="U50" s="10" t="s">
        <v>301</v>
      </c>
      <c r="V50" s="10">
        <v>628121301645</v>
      </c>
      <c r="W50" s="10" t="s">
        <v>131</v>
      </c>
      <c r="X50" s="10">
        <v>0</v>
      </c>
      <c r="Y50" s="10" t="s">
        <v>210</v>
      </c>
      <c r="Z50" s="10" t="s">
        <v>234</v>
      </c>
      <c r="AA50" s="10" t="s">
        <v>32</v>
      </c>
      <c r="AB50" s="10" t="s">
        <v>33</v>
      </c>
      <c r="AC50" s="11">
        <v>45790.810567129629</v>
      </c>
      <c r="AD50" s="11">
        <v>45790.810567129629</v>
      </c>
    </row>
    <row r="51" spans="1:30" x14ac:dyDescent="0.3">
      <c r="A51" s="15">
        <f t="shared" si="0"/>
        <v>45790</v>
      </c>
      <c r="B51" s="16">
        <v>45791</v>
      </c>
      <c r="C51" s="16">
        <f>A51+1</f>
        <v>45791</v>
      </c>
      <c r="D51" s="16" t="str">
        <f t="shared" si="1"/>
        <v>Delivered</v>
      </c>
      <c r="E51" s="20" t="str">
        <f t="shared" si="2"/>
        <v>COD</v>
      </c>
      <c r="F51" s="20">
        <f t="shared" si="3"/>
        <v>1182.73</v>
      </c>
      <c r="G51" s="20">
        <v>118273</v>
      </c>
      <c r="H51" s="22" t="str">
        <v>BGR Eka Maulana</v>
      </c>
      <c r="I51" s="22">
        <f t="shared" si="4"/>
        <v>1</v>
      </c>
      <c r="J51" s="20">
        <f t="shared" si="5"/>
        <v>4800</v>
      </c>
      <c r="K51" s="9" t="s">
        <v>204</v>
      </c>
      <c r="L51" s="12" t="s">
        <v>302</v>
      </c>
      <c r="M51" s="12" t="s">
        <v>303</v>
      </c>
      <c r="N51" s="12" t="s">
        <v>304</v>
      </c>
      <c r="O51" s="12" t="s">
        <v>24</v>
      </c>
      <c r="P51" s="12">
        <v>1</v>
      </c>
      <c r="Q51" s="12">
        <v>0.15</v>
      </c>
      <c r="R51" s="12" t="s">
        <v>25</v>
      </c>
      <c r="S51" s="12" t="s">
        <v>26</v>
      </c>
      <c r="T51" s="12" t="s">
        <v>305</v>
      </c>
      <c r="U51" s="12" t="s">
        <v>306</v>
      </c>
      <c r="V51" s="12">
        <v>6287830003344</v>
      </c>
      <c r="W51" s="12" t="s">
        <v>29</v>
      </c>
      <c r="X51" s="12">
        <v>118273</v>
      </c>
      <c r="Y51" s="12" t="s">
        <v>256</v>
      </c>
      <c r="Z51" s="12" t="s">
        <v>257</v>
      </c>
      <c r="AA51" s="12" t="s">
        <v>32</v>
      </c>
      <c r="AB51" s="12" t="s">
        <v>33</v>
      </c>
      <c r="AC51" s="13">
        <v>45790.754756944443</v>
      </c>
      <c r="AD51" s="13">
        <v>45790.754756944443</v>
      </c>
    </row>
    <row r="52" spans="1:30" x14ac:dyDescent="0.3">
      <c r="A52" s="15">
        <f t="shared" si="0"/>
        <v>45790</v>
      </c>
      <c r="B52" s="16">
        <v>45792</v>
      </c>
      <c r="C52" s="16">
        <f>A52+1</f>
        <v>45791</v>
      </c>
      <c r="D52" s="16" t="str">
        <f t="shared" si="1"/>
        <v>Delivered</v>
      </c>
      <c r="E52" s="20" t="str">
        <f t="shared" si="2"/>
        <v>NON-COD</v>
      </c>
      <c r="F52" s="20">
        <f t="shared" si="3"/>
        <v>0</v>
      </c>
      <c r="G52" s="20">
        <v>0</v>
      </c>
      <c r="H52" s="22" t="str">
        <v>DPK Frinaldy</v>
      </c>
      <c r="I52" s="22">
        <f t="shared" si="4"/>
        <v>1</v>
      </c>
      <c r="J52" s="20">
        <f t="shared" si="5"/>
        <v>4800</v>
      </c>
      <c r="K52" s="9" t="s">
        <v>204</v>
      </c>
      <c r="L52" s="10" t="s">
        <v>307</v>
      </c>
      <c r="M52" s="10" t="s">
        <v>308</v>
      </c>
      <c r="N52" s="10" t="s">
        <v>309</v>
      </c>
      <c r="O52" s="10" t="s">
        <v>24</v>
      </c>
      <c r="P52" s="10">
        <v>1</v>
      </c>
      <c r="Q52" s="10">
        <v>0.6</v>
      </c>
      <c r="R52" s="10" t="s">
        <v>25</v>
      </c>
      <c r="S52" s="10" t="s">
        <v>26</v>
      </c>
      <c r="T52" s="10" t="s">
        <v>310</v>
      </c>
      <c r="U52" s="10" t="s">
        <v>311</v>
      </c>
      <c r="V52" s="10">
        <v>6281294316893</v>
      </c>
      <c r="W52" s="10" t="s">
        <v>131</v>
      </c>
      <c r="X52" s="10">
        <v>0</v>
      </c>
      <c r="Y52" s="10" t="s">
        <v>210</v>
      </c>
      <c r="Z52" s="10" t="s">
        <v>228</v>
      </c>
      <c r="AA52" s="10" t="s">
        <v>32</v>
      </c>
      <c r="AB52" s="10" t="s">
        <v>33</v>
      </c>
      <c r="AC52" s="11">
        <v>45790.810300925928</v>
      </c>
      <c r="AD52" s="11">
        <v>45790.810300925928</v>
      </c>
    </row>
    <row r="53" spans="1:30" x14ac:dyDescent="0.3">
      <c r="A53" s="15">
        <f t="shared" si="0"/>
        <v>45790</v>
      </c>
      <c r="B53" s="16">
        <v>45792</v>
      </c>
      <c r="C53" s="16">
        <f>A53+1</f>
        <v>45791</v>
      </c>
      <c r="D53" s="16" t="str">
        <f t="shared" si="1"/>
        <v>Delivered</v>
      </c>
      <c r="E53" s="20" t="str">
        <f t="shared" si="2"/>
        <v>NON-COD</v>
      </c>
      <c r="F53" s="20">
        <f t="shared" si="3"/>
        <v>0</v>
      </c>
      <c r="G53" s="20">
        <v>0</v>
      </c>
      <c r="H53" s="22" t="str">
        <v>DPK Bayu Barkah Maulana</v>
      </c>
      <c r="I53" s="22">
        <f t="shared" si="4"/>
        <v>1</v>
      </c>
      <c r="J53" s="20">
        <f t="shared" si="5"/>
        <v>4800</v>
      </c>
      <c r="K53" s="9" t="s">
        <v>204</v>
      </c>
      <c r="L53" s="12" t="s">
        <v>312</v>
      </c>
      <c r="M53" s="12" t="s">
        <v>313</v>
      </c>
      <c r="N53" s="12" t="s">
        <v>314</v>
      </c>
      <c r="O53" s="12" t="s">
        <v>24</v>
      </c>
      <c r="P53" s="12">
        <v>1</v>
      </c>
      <c r="Q53" s="12">
        <v>0.71</v>
      </c>
      <c r="R53" s="12" t="s">
        <v>25</v>
      </c>
      <c r="S53" s="12" t="s">
        <v>26</v>
      </c>
      <c r="T53" s="12" t="s">
        <v>315</v>
      </c>
      <c r="U53" s="12" t="s">
        <v>316</v>
      </c>
      <c r="V53" s="12">
        <v>6281218777925</v>
      </c>
      <c r="W53" s="12" t="s">
        <v>131</v>
      </c>
      <c r="X53" s="12">
        <v>0</v>
      </c>
      <c r="Y53" s="12" t="s">
        <v>210</v>
      </c>
      <c r="Z53" s="12" t="s">
        <v>317</v>
      </c>
      <c r="AA53" s="12" t="s">
        <v>32</v>
      </c>
      <c r="AB53" s="12" t="s">
        <v>33</v>
      </c>
      <c r="AC53" s="13">
        <v>45790.753865740742</v>
      </c>
      <c r="AD53" s="13">
        <v>45790.753865740742</v>
      </c>
    </row>
    <row r="54" spans="1:30" x14ac:dyDescent="0.3">
      <c r="A54" s="15">
        <f t="shared" si="0"/>
        <v>45790</v>
      </c>
      <c r="B54" s="16" t="str">
        <v>Belum Delivered</v>
      </c>
      <c r="C54" s="16">
        <f>A54+1</f>
        <v>45791</v>
      </c>
      <c r="D54" s="16" t="str">
        <f t="shared" si="1"/>
        <v>Belum Delivered</v>
      </c>
      <c r="E54" s="20" t="str">
        <f t="shared" si="2"/>
        <v>Belum Delivered</v>
      </c>
      <c r="F54" s="20">
        <f t="shared" si="3"/>
        <v>0</v>
      </c>
      <c r="G54" s="20" t="str">
        <v>Belum Delivered</v>
      </c>
      <c r="H54" s="22" t="str">
        <v>Belum Delivered</v>
      </c>
      <c r="I54" s="22">
        <f t="shared" si="4"/>
        <v>1</v>
      </c>
      <c r="J54" s="20">
        <f t="shared" si="5"/>
        <v>4800</v>
      </c>
      <c r="K54" s="9" t="s">
        <v>204</v>
      </c>
      <c r="L54" s="10" t="s">
        <v>318</v>
      </c>
      <c r="M54" s="10" t="s">
        <v>319</v>
      </c>
      <c r="N54" s="10" t="s">
        <v>320</v>
      </c>
      <c r="O54" s="10" t="s">
        <v>24</v>
      </c>
      <c r="P54" s="10">
        <v>1</v>
      </c>
      <c r="Q54" s="10">
        <v>0.36</v>
      </c>
      <c r="R54" s="10" t="s">
        <v>25</v>
      </c>
      <c r="S54" s="10" t="s">
        <v>26</v>
      </c>
      <c r="T54" s="10" t="s">
        <v>321</v>
      </c>
      <c r="U54" s="10" t="s">
        <v>322</v>
      </c>
      <c r="V54" s="10">
        <v>6282121950690</v>
      </c>
      <c r="W54" s="10" t="s">
        <v>29</v>
      </c>
      <c r="X54" s="10">
        <v>140000</v>
      </c>
      <c r="Y54" s="10" t="s">
        <v>210</v>
      </c>
      <c r="Z54" s="10" t="s">
        <v>269</v>
      </c>
      <c r="AA54" s="10" t="s">
        <v>32</v>
      </c>
      <c r="AB54" s="10" t="s">
        <v>33</v>
      </c>
      <c r="AC54" s="11">
        <v>45790.811874999999</v>
      </c>
      <c r="AD54" s="11">
        <v>45790.811874999999</v>
      </c>
    </row>
    <row r="55" spans="1:30" x14ac:dyDescent="0.3">
      <c r="A55" s="15">
        <f t="shared" si="0"/>
        <v>45790</v>
      </c>
      <c r="B55" s="16">
        <v>45791</v>
      </c>
      <c r="C55" s="16">
        <f>A55+1</f>
        <v>45791</v>
      </c>
      <c r="D55" s="16" t="str">
        <f t="shared" si="1"/>
        <v>Delivered</v>
      </c>
      <c r="E55" s="20" t="str">
        <f t="shared" si="2"/>
        <v>COD</v>
      </c>
      <c r="F55" s="20">
        <f t="shared" si="3"/>
        <v>1650</v>
      </c>
      <c r="G55" s="20">
        <v>165000</v>
      </c>
      <c r="H55" s="22" t="str">
        <v>DPK Syahrul Fadly</v>
      </c>
      <c r="I55" s="22">
        <f t="shared" si="4"/>
        <v>1</v>
      </c>
      <c r="J55" s="20">
        <f t="shared" si="5"/>
        <v>4800</v>
      </c>
      <c r="K55" s="9" t="s">
        <v>204</v>
      </c>
      <c r="L55" s="12" t="s">
        <v>323</v>
      </c>
      <c r="M55" s="12" t="s">
        <v>324</v>
      </c>
      <c r="N55" s="12" t="s">
        <v>325</v>
      </c>
      <c r="O55" s="12" t="s">
        <v>24</v>
      </c>
      <c r="P55" s="12">
        <v>1</v>
      </c>
      <c r="Q55" s="12">
        <v>0.6</v>
      </c>
      <c r="R55" s="12" t="s">
        <v>25</v>
      </c>
      <c r="S55" s="12" t="s">
        <v>26</v>
      </c>
      <c r="T55" s="12" t="s">
        <v>326</v>
      </c>
      <c r="U55" s="12" t="s">
        <v>327</v>
      </c>
      <c r="V55" s="12">
        <v>6281297427426</v>
      </c>
      <c r="W55" s="12" t="s">
        <v>29</v>
      </c>
      <c r="X55" s="12">
        <v>165000</v>
      </c>
      <c r="Y55" s="12" t="s">
        <v>210</v>
      </c>
      <c r="Z55" s="12" t="s">
        <v>211</v>
      </c>
      <c r="AA55" s="12" t="s">
        <v>32</v>
      </c>
      <c r="AB55" s="12" t="s">
        <v>33</v>
      </c>
      <c r="AC55" s="13">
        <v>45790.810439814813</v>
      </c>
      <c r="AD55" s="13">
        <v>45790.810439814813</v>
      </c>
    </row>
    <row r="56" spans="1:30" x14ac:dyDescent="0.3">
      <c r="A56" s="15">
        <f t="shared" si="0"/>
        <v>45790</v>
      </c>
      <c r="B56" s="16">
        <v>45792</v>
      </c>
      <c r="C56" s="16">
        <f>A56+1</f>
        <v>45791</v>
      </c>
      <c r="D56" s="16" t="str">
        <f t="shared" si="1"/>
        <v>Delivered</v>
      </c>
      <c r="E56" s="20" t="str">
        <f t="shared" si="2"/>
        <v>NON-COD</v>
      </c>
      <c r="F56" s="20">
        <f t="shared" si="3"/>
        <v>0</v>
      </c>
      <c r="G56" s="20">
        <v>0</v>
      </c>
      <c r="H56" s="22" t="str">
        <v>BGR Eka Maulana</v>
      </c>
      <c r="I56" s="22">
        <f t="shared" si="4"/>
        <v>1</v>
      </c>
      <c r="J56" s="20">
        <f t="shared" si="5"/>
        <v>4800</v>
      </c>
      <c r="K56" s="9" t="s">
        <v>204</v>
      </c>
      <c r="L56" s="10" t="s">
        <v>328</v>
      </c>
      <c r="M56" s="10" t="s">
        <v>329</v>
      </c>
      <c r="N56" s="10" t="s">
        <v>330</v>
      </c>
      <c r="O56" s="10" t="s">
        <v>24</v>
      </c>
      <c r="P56" s="10">
        <v>1</v>
      </c>
      <c r="Q56" s="10">
        <v>0.9</v>
      </c>
      <c r="R56" s="10" t="s">
        <v>25</v>
      </c>
      <c r="S56" s="10" t="s">
        <v>26</v>
      </c>
      <c r="T56" s="10" t="s">
        <v>331</v>
      </c>
      <c r="U56" s="10" t="s">
        <v>332</v>
      </c>
      <c r="V56" s="10">
        <v>6287875861086</v>
      </c>
      <c r="W56" s="10" t="s">
        <v>131</v>
      </c>
      <c r="X56" s="10">
        <v>0</v>
      </c>
      <c r="Y56" s="10" t="s">
        <v>256</v>
      </c>
      <c r="Z56" s="10" t="s">
        <v>333</v>
      </c>
      <c r="AA56" s="10" t="s">
        <v>32</v>
      </c>
      <c r="AB56" s="10" t="s">
        <v>33</v>
      </c>
      <c r="AC56" s="11">
        <v>45790.75409722222</v>
      </c>
      <c r="AD56" s="11">
        <v>45790.75409722222</v>
      </c>
    </row>
    <row r="57" spans="1:30" x14ac:dyDescent="0.3">
      <c r="A57" s="15">
        <f t="shared" si="0"/>
        <v>45790</v>
      </c>
      <c r="B57" s="16">
        <v>45792</v>
      </c>
      <c r="C57" s="16">
        <f>A57+1</f>
        <v>45791</v>
      </c>
      <c r="D57" s="16" t="str">
        <f t="shared" si="1"/>
        <v>Delivered</v>
      </c>
      <c r="E57" s="20" t="str">
        <f t="shared" si="2"/>
        <v>COD</v>
      </c>
      <c r="F57" s="20">
        <f t="shared" si="3"/>
        <v>2475</v>
      </c>
      <c r="G57" s="20">
        <v>247500</v>
      </c>
      <c r="H57" s="22" t="str">
        <v>BGR Agung Prastyo</v>
      </c>
      <c r="I57" s="22">
        <f t="shared" si="4"/>
        <v>1</v>
      </c>
      <c r="J57" s="20">
        <f t="shared" si="5"/>
        <v>4800</v>
      </c>
      <c r="K57" s="9" t="s">
        <v>204</v>
      </c>
      <c r="L57" s="12" t="s">
        <v>334</v>
      </c>
      <c r="M57" s="12" t="s">
        <v>335</v>
      </c>
      <c r="N57" s="12" t="s">
        <v>336</v>
      </c>
      <c r="O57" s="12" t="s">
        <v>24</v>
      </c>
      <c r="P57" s="12">
        <v>1</v>
      </c>
      <c r="Q57" s="12">
        <v>0.9</v>
      </c>
      <c r="R57" s="12" t="s">
        <v>25</v>
      </c>
      <c r="S57" s="12" t="s">
        <v>26</v>
      </c>
      <c r="T57" s="12" t="s">
        <v>337</v>
      </c>
      <c r="U57" s="12" t="s">
        <v>338</v>
      </c>
      <c r="V57" s="12">
        <v>6289513060853</v>
      </c>
      <c r="W57" s="12" t="s">
        <v>29</v>
      </c>
      <c r="X57" s="12">
        <v>247500</v>
      </c>
      <c r="Y57" s="12" t="s">
        <v>256</v>
      </c>
      <c r="Z57" s="12" t="s">
        <v>339</v>
      </c>
      <c r="AA57" s="12" t="s">
        <v>32</v>
      </c>
      <c r="AB57" s="12" t="s">
        <v>33</v>
      </c>
      <c r="AC57" s="13">
        <v>45790.748796296299</v>
      </c>
      <c r="AD57" s="13">
        <v>45790.748796296299</v>
      </c>
    </row>
    <row r="58" spans="1:30" x14ac:dyDescent="0.3">
      <c r="A58" s="15">
        <f t="shared" si="0"/>
        <v>45790</v>
      </c>
      <c r="B58" s="16">
        <v>45792</v>
      </c>
      <c r="C58" s="16">
        <f>A58+1</f>
        <v>45791</v>
      </c>
      <c r="D58" s="16" t="str">
        <f t="shared" si="1"/>
        <v>Delivered</v>
      </c>
      <c r="E58" s="20" t="str">
        <f t="shared" si="2"/>
        <v>COD</v>
      </c>
      <c r="F58" s="20">
        <f t="shared" si="3"/>
        <v>2580</v>
      </c>
      <c r="G58" s="20">
        <v>258000</v>
      </c>
      <c r="H58" s="22" t="str">
        <v>BGR Agung Prastyo</v>
      </c>
      <c r="I58" s="22">
        <f t="shared" si="4"/>
        <v>1</v>
      </c>
      <c r="J58" s="20">
        <f t="shared" si="5"/>
        <v>4800</v>
      </c>
      <c r="K58" s="9" t="s">
        <v>204</v>
      </c>
      <c r="L58" s="10" t="s">
        <v>340</v>
      </c>
      <c r="M58" s="10" t="s">
        <v>341</v>
      </c>
      <c r="N58" s="10" t="s">
        <v>342</v>
      </c>
      <c r="O58" s="10" t="s">
        <v>24</v>
      </c>
      <c r="P58" s="10">
        <v>1</v>
      </c>
      <c r="Q58" s="10">
        <v>1.1599999999999999</v>
      </c>
      <c r="R58" s="10" t="s">
        <v>25</v>
      </c>
      <c r="S58" s="10" t="s">
        <v>26</v>
      </c>
      <c r="T58" s="10" t="s">
        <v>343</v>
      </c>
      <c r="U58" s="10" t="s">
        <v>344</v>
      </c>
      <c r="V58" s="10">
        <v>6289662404436</v>
      </c>
      <c r="W58" s="10" t="s">
        <v>29</v>
      </c>
      <c r="X58" s="10">
        <v>258000</v>
      </c>
      <c r="Y58" s="10" t="s">
        <v>256</v>
      </c>
      <c r="Z58" s="10" t="s">
        <v>339</v>
      </c>
      <c r="AA58" s="10" t="s">
        <v>32</v>
      </c>
      <c r="AB58" s="10" t="s">
        <v>33</v>
      </c>
      <c r="AC58" s="11">
        <v>45790.812395833331</v>
      </c>
      <c r="AD58" s="11">
        <v>45790.812395833331</v>
      </c>
    </row>
    <row r="59" spans="1:30" x14ac:dyDescent="0.3">
      <c r="A59" s="15">
        <f t="shared" si="0"/>
        <v>45790</v>
      </c>
      <c r="B59" s="16">
        <v>45791</v>
      </c>
      <c r="C59" s="16">
        <f>A59+1</f>
        <v>45791</v>
      </c>
      <c r="D59" s="16" t="str">
        <f t="shared" si="1"/>
        <v>Delivered</v>
      </c>
      <c r="E59" s="20" t="str">
        <f t="shared" si="2"/>
        <v>COD</v>
      </c>
      <c r="F59" s="20">
        <f t="shared" si="3"/>
        <v>2325</v>
      </c>
      <c r="G59" s="20">
        <v>232500</v>
      </c>
      <c r="H59" s="22" t="str">
        <v>DPK Muhammad Qodri</v>
      </c>
      <c r="I59" s="22">
        <f t="shared" si="4"/>
        <v>1</v>
      </c>
      <c r="J59" s="20">
        <f t="shared" si="5"/>
        <v>4800</v>
      </c>
      <c r="K59" s="9" t="s">
        <v>204</v>
      </c>
      <c r="L59" s="12" t="s">
        <v>345</v>
      </c>
      <c r="M59" s="12" t="s">
        <v>346</v>
      </c>
      <c r="N59" s="12" t="s">
        <v>347</v>
      </c>
      <c r="O59" s="12" t="s">
        <v>24</v>
      </c>
      <c r="P59" s="12">
        <v>1</v>
      </c>
      <c r="Q59" s="12">
        <v>0.9</v>
      </c>
      <c r="R59" s="12" t="s">
        <v>25</v>
      </c>
      <c r="S59" s="12" t="s">
        <v>26</v>
      </c>
      <c r="T59" s="12" t="s">
        <v>348</v>
      </c>
      <c r="U59" s="12" t="s">
        <v>349</v>
      </c>
      <c r="V59" s="12">
        <v>6281808346112</v>
      </c>
      <c r="W59" s="12" t="s">
        <v>29</v>
      </c>
      <c r="X59" s="12">
        <v>232500</v>
      </c>
      <c r="Y59" s="12" t="s">
        <v>210</v>
      </c>
      <c r="Z59" s="12" t="s">
        <v>234</v>
      </c>
      <c r="AA59" s="12" t="s">
        <v>32</v>
      </c>
      <c r="AB59" s="12" t="s">
        <v>33</v>
      </c>
      <c r="AC59" s="13">
        <v>45790.753518518519</v>
      </c>
      <c r="AD59" s="13">
        <v>45790.753518518519</v>
      </c>
    </row>
    <row r="60" spans="1:30" x14ac:dyDescent="0.3">
      <c r="A60" s="15">
        <f t="shared" si="0"/>
        <v>45790</v>
      </c>
      <c r="B60" s="16">
        <v>45791</v>
      </c>
      <c r="C60" s="16">
        <f>A60+1</f>
        <v>45791</v>
      </c>
      <c r="D60" s="16" t="str">
        <f t="shared" si="1"/>
        <v>Delivered</v>
      </c>
      <c r="E60" s="20" t="str">
        <f t="shared" si="2"/>
        <v>NON-COD</v>
      </c>
      <c r="F60" s="20">
        <f t="shared" si="3"/>
        <v>0</v>
      </c>
      <c r="G60" s="20">
        <v>0</v>
      </c>
      <c r="H60" s="22" t="str">
        <v>DPK Riki Riyana</v>
      </c>
      <c r="I60" s="22">
        <f t="shared" si="4"/>
        <v>1</v>
      </c>
      <c r="J60" s="20">
        <f t="shared" si="5"/>
        <v>4800</v>
      </c>
      <c r="K60" s="9" t="s">
        <v>204</v>
      </c>
      <c r="L60" s="10" t="s">
        <v>350</v>
      </c>
      <c r="M60" s="10" t="s">
        <v>351</v>
      </c>
      <c r="N60" s="10" t="s">
        <v>352</v>
      </c>
      <c r="O60" s="10" t="s">
        <v>24</v>
      </c>
      <c r="P60" s="10">
        <v>1</v>
      </c>
      <c r="Q60" s="10">
        <v>0.71</v>
      </c>
      <c r="R60" s="10" t="s">
        <v>25</v>
      </c>
      <c r="S60" s="10" t="s">
        <v>26</v>
      </c>
      <c r="T60" s="10" t="s">
        <v>353</v>
      </c>
      <c r="U60" s="10" t="s">
        <v>354</v>
      </c>
      <c r="V60" s="10">
        <v>6281519995364</v>
      </c>
      <c r="W60" s="10" t="s">
        <v>131</v>
      </c>
      <c r="X60" s="10">
        <v>0</v>
      </c>
      <c r="Y60" s="10" t="s">
        <v>210</v>
      </c>
      <c r="Z60" s="10" t="s">
        <v>269</v>
      </c>
      <c r="AA60" s="10" t="s">
        <v>32</v>
      </c>
      <c r="AB60" s="10" t="s">
        <v>33</v>
      </c>
      <c r="AC60" s="11">
        <v>45790.753460648149</v>
      </c>
      <c r="AD60" s="11">
        <v>45790.753460648149</v>
      </c>
    </row>
    <row r="61" spans="1:30" x14ac:dyDescent="0.3">
      <c r="A61" s="15">
        <f t="shared" si="0"/>
        <v>45790</v>
      </c>
      <c r="B61" s="16" t="str">
        <v>Belum Delivered</v>
      </c>
      <c r="C61" s="16">
        <f>A61+1</f>
        <v>45791</v>
      </c>
      <c r="D61" s="16" t="str">
        <f t="shared" si="1"/>
        <v>Belum Delivered</v>
      </c>
      <c r="E61" s="20" t="str">
        <f t="shared" si="2"/>
        <v>Belum Delivered</v>
      </c>
      <c r="F61" s="20">
        <f t="shared" si="3"/>
        <v>0</v>
      </c>
      <c r="G61" s="20" t="str">
        <v>Belum Delivered</v>
      </c>
      <c r="H61" s="22" t="str">
        <v>Belum Delivered</v>
      </c>
      <c r="I61" s="22">
        <f t="shared" si="4"/>
        <v>1</v>
      </c>
      <c r="J61" s="20">
        <f t="shared" si="5"/>
        <v>4800</v>
      </c>
      <c r="K61" s="9" t="s">
        <v>204</v>
      </c>
      <c r="L61" s="12" t="s">
        <v>355</v>
      </c>
      <c r="M61" s="12" t="s">
        <v>356</v>
      </c>
      <c r="N61" s="12" t="s">
        <v>357</v>
      </c>
      <c r="O61" s="12" t="s">
        <v>24</v>
      </c>
      <c r="P61" s="12">
        <v>1</v>
      </c>
      <c r="Q61" s="12">
        <v>0.3</v>
      </c>
      <c r="R61" s="12" t="s">
        <v>25</v>
      </c>
      <c r="S61" s="12" t="s">
        <v>26</v>
      </c>
      <c r="T61" s="12" t="s">
        <v>358</v>
      </c>
      <c r="U61" s="12" t="s">
        <v>359</v>
      </c>
      <c r="V61" s="12">
        <v>6287788943536</v>
      </c>
      <c r="W61" s="12" t="s">
        <v>29</v>
      </c>
      <c r="X61" s="12">
        <v>95018</v>
      </c>
      <c r="Y61" s="12" t="s">
        <v>210</v>
      </c>
      <c r="Z61" s="12" t="s">
        <v>317</v>
      </c>
      <c r="AA61" s="12" t="s">
        <v>32</v>
      </c>
      <c r="AB61" s="12" t="s">
        <v>33</v>
      </c>
      <c r="AC61" s="13">
        <v>45790.812581018516</v>
      </c>
      <c r="AD61" s="13">
        <v>45790.812581018516</v>
      </c>
    </row>
    <row r="62" spans="1:30" x14ac:dyDescent="0.3">
      <c r="A62" s="15">
        <f t="shared" si="0"/>
        <v>45790</v>
      </c>
      <c r="B62" s="16">
        <v>45791</v>
      </c>
      <c r="C62" s="16">
        <f>A62+1</f>
        <v>45791</v>
      </c>
      <c r="D62" s="16" t="str">
        <f t="shared" si="1"/>
        <v>Delivered</v>
      </c>
      <c r="E62" s="20" t="str">
        <f t="shared" si="2"/>
        <v>NON-COD</v>
      </c>
      <c r="F62" s="20">
        <f t="shared" si="3"/>
        <v>0</v>
      </c>
      <c r="G62" s="20">
        <v>0</v>
      </c>
      <c r="H62" s="22" t="str">
        <v>BGR Fahmi Miftahudin</v>
      </c>
      <c r="I62" s="22">
        <f t="shared" si="4"/>
        <v>1</v>
      </c>
      <c r="J62" s="20">
        <f t="shared" si="5"/>
        <v>4800</v>
      </c>
      <c r="K62" s="9" t="s">
        <v>204</v>
      </c>
      <c r="L62" s="10" t="s">
        <v>360</v>
      </c>
      <c r="M62" s="10" t="s">
        <v>361</v>
      </c>
      <c r="N62" s="10" t="s">
        <v>362</v>
      </c>
      <c r="O62" s="10" t="s">
        <v>24</v>
      </c>
      <c r="P62" s="10">
        <v>1</v>
      </c>
      <c r="Q62" s="10">
        <v>1.2</v>
      </c>
      <c r="R62" s="10" t="s">
        <v>25</v>
      </c>
      <c r="S62" s="10" t="s">
        <v>26</v>
      </c>
      <c r="T62" s="10" t="s">
        <v>363</v>
      </c>
      <c r="U62" s="10" t="s">
        <v>364</v>
      </c>
      <c r="V62" s="10">
        <v>6281111845827</v>
      </c>
      <c r="W62" s="10" t="s">
        <v>131</v>
      </c>
      <c r="X62" s="10">
        <v>0</v>
      </c>
      <c r="Y62" s="10" t="s">
        <v>256</v>
      </c>
      <c r="Z62" s="10" t="s">
        <v>365</v>
      </c>
      <c r="AA62" s="10" t="s">
        <v>32</v>
      </c>
      <c r="AB62" s="10" t="s">
        <v>33</v>
      </c>
      <c r="AC62" s="11">
        <v>45790.748240740744</v>
      </c>
      <c r="AD62" s="11">
        <v>45790.748240740744</v>
      </c>
    </row>
    <row r="63" spans="1:30" x14ac:dyDescent="0.3">
      <c r="A63" s="15">
        <f t="shared" si="0"/>
        <v>45790</v>
      </c>
      <c r="B63" s="16">
        <v>45791</v>
      </c>
      <c r="C63" s="16">
        <f>A63+1</f>
        <v>45791</v>
      </c>
      <c r="D63" s="16" t="str">
        <f t="shared" si="1"/>
        <v>Delivered</v>
      </c>
      <c r="E63" s="20" t="str">
        <f t="shared" si="2"/>
        <v>COD</v>
      </c>
      <c r="F63" s="20">
        <f t="shared" si="3"/>
        <v>1436.93</v>
      </c>
      <c r="G63" s="20">
        <v>143693</v>
      </c>
      <c r="H63" s="22" t="str">
        <v>DPK Muhammad Qodri</v>
      </c>
      <c r="I63" s="22">
        <f t="shared" si="4"/>
        <v>1</v>
      </c>
      <c r="J63" s="20">
        <f t="shared" si="5"/>
        <v>4800</v>
      </c>
      <c r="K63" s="9" t="s">
        <v>204</v>
      </c>
      <c r="L63" s="12" t="s">
        <v>366</v>
      </c>
      <c r="M63" s="12" t="s">
        <v>367</v>
      </c>
      <c r="N63" s="12" t="s">
        <v>368</v>
      </c>
      <c r="O63" s="12" t="s">
        <v>24</v>
      </c>
      <c r="P63" s="12">
        <v>1</v>
      </c>
      <c r="Q63" s="12">
        <v>0.36</v>
      </c>
      <c r="R63" s="12" t="s">
        <v>25</v>
      </c>
      <c r="S63" s="12" t="s">
        <v>26</v>
      </c>
      <c r="T63" s="12" t="s">
        <v>369</v>
      </c>
      <c r="U63" s="12" t="s">
        <v>370</v>
      </c>
      <c r="V63" s="12">
        <v>62881024748903</v>
      </c>
      <c r="W63" s="12" t="s">
        <v>29</v>
      </c>
      <c r="X63" s="12">
        <v>143693</v>
      </c>
      <c r="Y63" s="12" t="s">
        <v>210</v>
      </c>
      <c r="Z63" s="12" t="s">
        <v>234</v>
      </c>
      <c r="AA63" s="12" t="s">
        <v>32</v>
      </c>
      <c r="AB63" s="12" t="s">
        <v>33</v>
      </c>
      <c r="AC63" s="13">
        <v>45790.752106481479</v>
      </c>
      <c r="AD63" s="13">
        <v>45790.752106481479</v>
      </c>
    </row>
    <row r="64" spans="1:30" x14ac:dyDescent="0.3">
      <c r="A64" s="15">
        <f t="shared" si="0"/>
        <v>45790</v>
      </c>
      <c r="B64" s="16">
        <v>45791</v>
      </c>
      <c r="C64" s="16">
        <f>A64+1</f>
        <v>45791</v>
      </c>
      <c r="D64" s="16" t="str">
        <f t="shared" si="1"/>
        <v>Delivered</v>
      </c>
      <c r="E64" s="20" t="str">
        <f t="shared" si="2"/>
        <v>COD</v>
      </c>
      <c r="F64" s="20">
        <f t="shared" si="3"/>
        <v>1700</v>
      </c>
      <c r="G64" s="20">
        <v>170000</v>
      </c>
      <c r="H64" s="22" t="str">
        <v>BGR Eka Maulana</v>
      </c>
      <c r="I64" s="22">
        <f t="shared" si="4"/>
        <v>1</v>
      </c>
      <c r="J64" s="20">
        <f t="shared" si="5"/>
        <v>4800</v>
      </c>
      <c r="K64" s="9" t="s">
        <v>204</v>
      </c>
      <c r="L64" s="10" t="s">
        <v>371</v>
      </c>
      <c r="M64" s="10" t="s">
        <v>372</v>
      </c>
      <c r="N64" s="10" t="s">
        <v>373</v>
      </c>
      <c r="O64" s="10" t="s">
        <v>24</v>
      </c>
      <c r="P64" s="10">
        <v>1</v>
      </c>
      <c r="Q64" s="10">
        <v>0.6</v>
      </c>
      <c r="R64" s="10" t="s">
        <v>25</v>
      </c>
      <c r="S64" s="10" t="s">
        <v>26</v>
      </c>
      <c r="T64" s="10" t="s">
        <v>374</v>
      </c>
      <c r="U64" s="10" t="s">
        <v>375</v>
      </c>
      <c r="V64" s="10">
        <v>628121110158</v>
      </c>
      <c r="W64" s="10" t="s">
        <v>29</v>
      </c>
      <c r="X64" s="10">
        <v>170000</v>
      </c>
      <c r="Y64" s="10" t="s">
        <v>256</v>
      </c>
      <c r="Z64" s="10" t="s">
        <v>257</v>
      </c>
      <c r="AA64" s="10" t="s">
        <v>32</v>
      </c>
      <c r="AB64" s="10" t="s">
        <v>33</v>
      </c>
      <c r="AC64" s="11">
        <v>45790.753634259258</v>
      </c>
      <c r="AD64" s="11">
        <v>45790.753634259258</v>
      </c>
    </row>
    <row r="65" spans="1:30" x14ac:dyDescent="0.3">
      <c r="A65" s="15">
        <f t="shared" si="0"/>
        <v>45790</v>
      </c>
      <c r="B65" s="16">
        <v>45791</v>
      </c>
      <c r="C65" s="16">
        <f>A65+1</f>
        <v>45791</v>
      </c>
      <c r="D65" s="16" t="str">
        <f t="shared" si="1"/>
        <v>Delivered</v>
      </c>
      <c r="E65" s="20" t="str">
        <f t="shared" si="2"/>
        <v>COD</v>
      </c>
      <c r="F65" s="20">
        <f t="shared" si="3"/>
        <v>2810.43</v>
      </c>
      <c r="G65" s="20">
        <v>281043</v>
      </c>
      <c r="H65" s="22" t="str">
        <v>BGR Eka Maulana</v>
      </c>
      <c r="I65" s="22">
        <f t="shared" si="4"/>
        <v>1</v>
      </c>
      <c r="J65" s="20">
        <f t="shared" si="5"/>
        <v>4800</v>
      </c>
      <c r="K65" s="9" t="s">
        <v>204</v>
      </c>
      <c r="L65" s="12" t="s">
        <v>376</v>
      </c>
      <c r="M65" s="12" t="s">
        <v>377</v>
      </c>
      <c r="N65" s="12" t="s">
        <v>378</v>
      </c>
      <c r="O65" s="12" t="s">
        <v>24</v>
      </c>
      <c r="P65" s="12">
        <v>1</v>
      </c>
      <c r="Q65" s="12">
        <v>0.71</v>
      </c>
      <c r="R65" s="12" t="s">
        <v>25</v>
      </c>
      <c r="S65" s="12" t="s">
        <v>26</v>
      </c>
      <c r="T65" s="12" t="s">
        <v>379</v>
      </c>
      <c r="U65" s="12" t="s">
        <v>380</v>
      </c>
      <c r="V65" s="12">
        <v>6285327922221</v>
      </c>
      <c r="W65" s="12" t="s">
        <v>29</v>
      </c>
      <c r="X65" s="12">
        <v>281043</v>
      </c>
      <c r="Y65" s="12" t="s">
        <v>256</v>
      </c>
      <c r="Z65" s="12" t="s">
        <v>257</v>
      </c>
      <c r="AA65" s="12" t="s">
        <v>32</v>
      </c>
      <c r="AB65" s="12" t="s">
        <v>33</v>
      </c>
      <c r="AC65" s="13">
        <v>45790.751701388886</v>
      </c>
      <c r="AD65" s="13">
        <v>45790.751701388886</v>
      </c>
    </row>
    <row r="66" spans="1:30" x14ac:dyDescent="0.3">
      <c r="A66" s="15">
        <f t="shared" si="0"/>
        <v>45790</v>
      </c>
      <c r="B66" s="16">
        <v>45791</v>
      </c>
      <c r="C66" s="16">
        <f>A66+1</f>
        <v>45791</v>
      </c>
      <c r="D66" s="16" t="str">
        <f t="shared" si="1"/>
        <v>Delivered</v>
      </c>
      <c r="E66" s="20" t="str">
        <f t="shared" si="2"/>
        <v>COD</v>
      </c>
      <c r="F66" s="20">
        <f t="shared" si="3"/>
        <v>2495</v>
      </c>
      <c r="G66" s="20">
        <v>249500</v>
      </c>
      <c r="H66" s="22" t="str">
        <v>DPK Apip Purohman</v>
      </c>
      <c r="I66" s="22">
        <f t="shared" si="4"/>
        <v>1</v>
      </c>
      <c r="J66" s="20">
        <f t="shared" si="5"/>
        <v>4800</v>
      </c>
      <c r="K66" s="9" t="s">
        <v>204</v>
      </c>
      <c r="L66" s="10" t="s">
        <v>381</v>
      </c>
      <c r="M66" s="10" t="s">
        <v>382</v>
      </c>
      <c r="N66" s="10" t="s">
        <v>383</v>
      </c>
      <c r="O66" s="10" t="s">
        <v>24</v>
      </c>
      <c r="P66" s="10">
        <v>1</v>
      </c>
      <c r="Q66" s="10">
        <v>0.9</v>
      </c>
      <c r="R66" s="10" t="s">
        <v>25</v>
      </c>
      <c r="S66" s="10" t="s">
        <v>26</v>
      </c>
      <c r="T66" s="10" t="s">
        <v>384</v>
      </c>
      <c r="U66" s="10" t="s">
        <v>385</v>
      </c>
      <c r="V66" s="10">
        <v>6281299382028</v>
      </c>
      <c r="W66" s="10" t="s">
        <v>29</v>
      </c>
      <c r="X66" s="10">
        <v>249500</v>
      </c>
      <c r="Y66" s="10" t="s">
        <v>210</v>
      </c>
      <c r="Z66" s="10" t="s">
        <v>228</v>
      </c>
      <c r="AA66" s="10" t="s">
        <v>32</v>
      </c>
      <c r="AB66" s="10" t="s">
        <v>33</v>
      </c>
      <c r="AC66" s="11">
        <v>45790.748506944445</v>
      </c>
      <c r="AD66" s="11">
        <v>45790.748506944445</v>
      </c>
    </row>
    <row r="67" spans="1:30" x14ac:dyDescent="0.3">
      <c r="A67" s="15">
        <f t="shared" ref="A67:A130" si="6">INT(AD67)</f>
        <v>45790</v>
      </c>
      <c r="B67" s="16">
        <v>45791</v>
      </c>
      <c r="C67" s="16">
        <f t="shared" ref="C67:C130" si="7">A67+1</f>
        <v>45791</v>
      </c>
      <c r="D67" s="16" t="str">
        <f t="shared" ref="D67:D130" si="8">IF(E67="Belum Delivered","Belum Delivered","Delivered")</f>
        <v>Delivered</v>
      </c>
      <c r="E67" s="20" t="str">
        <f t="shared" ref="E67:E130" si="9">IF(G67=0,"NON-COD",IF(G67="Belum Delivered","Belum Delivered","COD"))</f>
        <v>NON-COD</v>
      </c>
      <c r="F67" s="20">
        <f t="shared" ref="F67:F130" si="10">IFERROR((1%*G67),0)</f>
        <v>0</v>
      </c>
      <c r="G67" s="20">
        <v>0</v>
      </c>
      <c r="H67" s="22" t="str">
        <v>BGR Eka Maulana</v>
      </c>
      <c r="I67" s="22">
        <f t="shared" ref="I67:I130" si="11">IF(Q67&lt;=1.2,1,CEILING(Q67-0.01,1))</f>
        <v>1</v>
      </c>
      <c r="J67" s="20">
        <f t="shared" ref="J67:J130" si="12">I67*4800</f>
        <v>4800</v>
      </c>
      <c r="K67" s="9" t="s">
        <v>204</v>
      </c>
      <c r="L67" s="12" t="s">
        <v>386</v>
      </c>
      <c r="M67" s="12" t="s">
        <v>387</v>
      </c>
      <c r="N67" s="12" t="s">
        <v>388</v>
      </c>
      <c r="O67" s="12" t="s">
        <v>24</v>
      </c>
      <c r="P67" s="12">
        <v>1</v>
      </c>
      <c r="Q67" s="12">
        <v>0.36</v>
      </c>
      <c r="R67" s="12" t="s">
        <v>25</v>
      </c>
      <c r="S67" s="12" t="s">
        <v>26</v>
      </c>
      <c r="T67" s="12" t="s">
        <v>389</v>
      </c>
      <c r="U67" s="12" t="s">
        <v>390</v>
      </c>
      <c r="V67" s="12">
        <v>6283172727178</v>
      </c>
      <c r="W67" s="12" t="s">
        <v>131</v>
      </c>
      <c r="X67" s="12">
        <v>0</v>
      </c>
      <c r="Y67" s="12" t="s">
        <v>256</v>
      </c>
      <c r="Z67" s="12" t="s">
        <v>257</v>
      </c>
      <c r="AA67" s="12" t="s">
        <v>32</v>
      </c>
      <c r="AB67" s="12" t="s">
        <v>33</v>
      </c>
      <c r="AC67" s="13">
        <v>45790.751597222225</v>
      </c>
      <c r="AD67" s="13">
        <v>45790.751597222225</v>
      </c>
    </row>
    <row r="68" spans="1:30" x14ac:dyDescent="0.3">
      <c r="A68" s="15">
        <f t="shared" si="6"/>
        <v>45790</v>
      </c>
      <c r="B68" s="16">
        <v>45791</v>
      </c>
      <c r="C68" s="16">
        <f t="shared" si="7"/>
        <v>45791</v>
      </c>
      <c r="D68" s="16" t="str">
        <f t="shared" si="8"/>
        <v>Delivered</v>
      </c>
      <c r="E68" s="20" t="str">
        <f t="shared" si="9"/>
        <v>NON-COD</v>
      </c>
      <c r="F68" s="20">
        <f t="shared" si="10"/>
        <v>0</v>
      </c>
      <c r="G68" s="20">
        <v>0</v>
      </c>
      <c r="H68" s="22" t="str">
        <v>DPK Muhammad Qodri</v>
      </c>
      <c r="I68" s="22">
        <f t="shared" si="11"/>
        <v>1</v>
      </c>
      <c r="J68" s="20">
        <f t="shared" si="12"/>
        <v>4800</v>
      </c>
      <c r="K68" s="9" t="s">
        <v>204</v>
      </c>
      <c r="L68" s="10" t="s">
        <v>391</v>
      </c>
      <c r="M68" s="10" t="s">
        <v>392</v>
      </c>
      <c r="N68" s="10" t="s">
        <v>393</v>
      </c>
      <c r="O68" s="10" t="s">
        <v>24</v>
      </c>
      <c r="P68" s="10">
        <v>1</v>
      </c>
      <c r="Q68" s="10">
        <v>0.71</v>
      </c>
      <c r="R68" s="10" t="s">
        <v>25</v>
      </c>
      <c r="S68" s="10" t="s">
        <v>26</v>
      </c>
      <c r="T68" s="10" t="s">
        <v>394</v>
      </c>
      <c r="U68" s="10" t="s">
        <v>395</v>
      </c>
      <c r="V68" s="10">
        <v>6285641061135</v>
      </c>
      <c r="W68" s="10" t="s">
        <v>131</v>
      </c>
      <c r="X68" s="10">
        <v>0</v>
      </c>
      <c r="Y68" s="10" t="s">
        <v>210</v>
      </c>
      <c r="Z68" s="10" t="s">
        <v>234</v>
      </c>
      <c r="AA68" s="10" t="s">
        <v>32</v>
      </c>
      <c r="AB68" s="10" t="s">
        <v>33</v>
      </c>
      <c r="AC68" s="11">
        <v>45790.751643518517</v>
      </c>
      <c r="AD68" s="11">
        <v>45790.751643518517</v>
      </c>
    </row>
    <row r="69" spans="1:30" x14ac:dyDescent="0.3">
      <c r="A69" s="15">
        <f t="shared" si="6"/>
        <v>45790</v>
      </c>
      <c r="B69" s="16">
        <v>45792</v>
      </c>
      <c r="C69" s="16">
        <f t="shared" si="7"/>
        <v>45791</v>
      </c>
      <c r="D69" s="16" t="str">
        <f t="shared" si="8"/>
        <v>Delivered</v>
      </c>
      <c r="E69" s="20" t="str">
        <f t="shared" si="9"/>
        <v>NON-COD</v>
      </c>
      <c r="F69" s="20">
        <f t="shared" si="10"/>
        <v>0</v>
      </c>
      <c r="G69" s="20">
        <v>0</v>
      </c>
      <c r="H69" s="22" t="str">
        <v>DPK Frinaldy</v>
      </c>
      <c r="I69" s="22">
        <f t="shared" si="11"/>
        <v>2</v>
      </c>
      <c r="J69" s="20">
        <f t="shared" si="12"/>
        <v>9600</v>
      </c>
      <c r="K69" s="9" t="s">
        <v>204</v>
      </c>
      <c r="L69" s="12" t="s">
        <v>396</v>
      </c>
      <c r="M69" s="12" t="s">
        <v>397</v>
      </c>
      <c r="N69" s="12" t="s">
        <v>398</v>
      </c>
      <c r="O69" s="12" t="s">
        <v>24</v>
      </c>
      <c r="P69" s="12">
        <v>1</v>
      </c>
      <c r="Q69" s="12">
        <v>1.5</v>
      </c>
      <c r="R69" s="12" t="s">
        <v>25</v>
      </c>
      <c r="S69" s="12" t="s">
        <v>26</v>
      </c>
      <c r="T69" s="12" t="s">
        <v>399</v>
      </c>
      <c r="U69" s="12" t="s">
        <v>400</v>
      </c>
      <c r="V69" s="12">
        <v>628129840863</v>
      </c>
      <c r="W69" s="12" t="s">
        <v>131</v>
      </c>
      <c r="X69" s="12">
        <v>0</v>
      </c>
      <c r="Y69" s="12" t="s">
        <v>210</v>
      </c>
      <c r="Z69" s="12" t="s">
        <v>263</v>
      </c>
      <c r="AA69" s="12" t="s">
        <v>32</v>
      </c>
      <c r="AB69" s="12" t="s">
        <v>33</v>
      </c>
      <c r="AC69" s="13">
        <v>45790.748287037037</v>
      </c>
      <c r="AD69" s="13">
        <v>45790.748287037037</v>
      </c>
    </row>
    <row r="70" spans="1:30" x14ac:dyDescent="0.3">
      <c r="A70" s="15">
        <f t="shared" si="6"/>
        <v>45790</v>
      </c>
      <c r="B70" s="16">
        <v>45792</v>
      </c>
      <c r="C70" s="16">
        <f t="shared" si="7"/>
        <v>45791</v>
      </c>
      <c r="D70" s="16" t="str">
        <f t="shared" si="8"/>
        <v>Delivered</v>
      </c>
      <c r="E70" s="20" t="str">
        <f t="shared" si="9"/>
        <v>NON-COD</v>
      </c>
      <c r="F70" s="20">
        <f t="shared" si="10"/>
        <v>0</v>
      </c>
      <c r="G70" s="20">
        <v>0</v>
      </c>
      <c r="H70" s="22" t="str">
        <v>DPK Agus Susilo</v>
      </c>
      <c r="I70" s="22">
        <f t="shared" si="11"/>
        <v>1</v>
      </c>
      <c r="J70" s="20">
        <f t="shared" si="12"/>
        <v>4800</v>
      </c>
      <c r="K70" s="9" t="s">
        <v>204</v>
      </c>
      <c r="L70" s="10" t="s">
        <v>401</v>
      </c>
      <c r="M70" s="10" t="s">
        <v>402</v>
      </c>
      <c r="N70" s="10" t="s">
        <v>403</v>
      </c>
      <c r="O70" s="10" t="s">
        <v>24</v>
      </c>
      <c r="P70" s="10">
        <v>1</v>
      </c>
      <c r="Q70" s="10">
        <v>0.71</v>
      </c>
      <c r="R70" s="10" t="s">
        <v>25</v>
      </c>
      <c r="S70" s="10" t="s">
        <v>26</v>
      </c>
      <c r="T70" s="10" t="s">
        <v>404</v>
      </c>
      <c r="U70" s="10" t="s">
        <v>405</v>
      </c>
      <c r="V70" s="10">
        <v>6281213901232</v>
      </c>
      <c r="W70" s="10" t="s">
        <v>131</v>
      </c>
      <c r="X70" s="10">
        <v>0</v>
      </c>
      <c r="Y70" s="10" t="s">
        <v>210</v>
      </c>
      <c r="Z70" s="10" t="s">
        <v>406</v>
      </c>
      <c r="AA70" s="10" t="s">
        <v>32</v>
      </c>
      <c r="AB70" s="10" t="s">
        <v>33</v>
      </c>
      <c r="AC70" s="11">
        <v>45790.753344907411</v>
      </c>
      <c r="AD70" s="11">
        <v>45790.753344907411</v>
      </c>
    </row>
    <row r="71" spans="1:30" x14ac:dyDescent="0.3">
      <c r="A71" s="15">
        <f t="shared" si="6"/>
        <v>45790</v>
      </c>
      <c r="B71" s="16">
        <v>45791</v>
      </c>
      <c r="C71" s="16">
        <f t="shared" si="7"/>
        <v>45791</v>
      </c>
      <c r="D71" s="16" t="str">
        <f t="shared" si="8"/>
        <v>Delivered</v>
      </c>
      <c r="E71" s="20" t="str">
        <f t="shared" si="9"/>
        <v>COD</v>
      </c>
      <c r="F71" s="20">
        <f t="shared" si="10"/>
        <v>2475</v>
      </c>
      <c r="G71" s="20">
        <v>247500</v>
      </c>
      <c r="H71" s="22" t="str">
        <v>DPK Muhammad Qodri</v>
      </c>
      <c r="I71" s="22">
        <f t="shared" si="11"/>
        <v>1</v>
      </c>
      <c r="J71" s="20">
        <f t="shared" si="12"/>
        <v>4800</v>
      </c>
      <c r="K71" s="9" t="s">
        <v>204</v>
      </c>
      <c r="L71" s="12" t="s">
        <v>407</v>
      </c>
      <c r="M71" s="12" t="s">
        <v>408</v>
      </c>
      <c r="N71" s="12" t="s">
        <v>409</v>
      </c>
      <c r="O71" s="12" t="s">
        <v>24</v>
      </c>
      <c r="P71" s="12">
        <v>1</v>
      </c>
      <c r="Q71" s="12">
        <v>0.9</v>
      </c>
      <c r="R71" s="12" t="s">
        <v>25</v>
      </c>
      <c r="S71" s="12" t="s">
        <v>26</v>
      </c>
      <c r="T71" s="12" t="s">
        <v>410</v>
      </c>
      <c r="U71" s="12" t="s">
        <v>411</v>
      </c>
      <c r="V71" s="12">
        <v>6281393222596</v>
      </c>
      <c r="W71" s="12" t="s">
        <v>29</v>
      </c>
      <c r="X71" s="12">
        <v>247500</v>
      </c>
      <c r="Y71" s="12" t="s">
        <v>210</v>
      </c>
      <c r="Z71" s="12" t="s">
        <v>296</v>
      </c>
      <c r="AA71" s="12" t="s">
        <v>32</v>
      </c>
      <c r="AB71" s="12" t="s">
        <v>33</v>
      </c>
      <c r="AC71" s="13">
        <v>45790.748726851853</v>
      </c>
      <c r="AD71" s="13">
        <v>45790.748726851853</v>
      </c>
    </row>
    <row r="72" spans="1:30" x14ac:dyDescent="0.3">
      <c r="A72" s="15">
        <f t="shared" si="6"/>
        <v>45790</v>
      </c>
      <c r="B72" s="16">
        <v>45792</v>
      </c>
      <c r="C72" s="16">
        <f t="shared" si="7"/>
        <v>45791</v>
      </c>
      <c r="D72" s="16" t="str">
        <f t="shared" si="8"/>
        <v>Delivered</v>
      </c>
      <c r="E72" s="20" t="str">
        <f t="shared" si="9"/>
        <v>NON-COD</v>
      </c>
      <c r="F72" s="20">
        <f t="shared" si="10"/>
        <v>0</v>
      </c>
      <c r="G72" s="20">
        <v>0</v>
      </c>
      <c r="H72" s="22" t="str">
        <v>DPK Muhammad Arfan Juliansyah</v>
      </c>
      <c r="I72" s="22">
        <f t="shared" si="11"/>
        <v>1</v>
      </c>
      <c r="J72" s="20">
        <f t="shared" si="12"/>
        <v>4800</v>
      </c>
      <c r="K72" s="9" t="s">
        <v>204</v>
      </c>
      <c r="L72" s="10" t="s">
        <v>412</v>
      </c>
      <c r="M72" s="10" t="s">
        <v>413</v>
      </c>
      <c r="N72" s="10" t="s">
        <v>414</v>
      </c>
      <c r="O72" s="10" t="s">
        <v>24</v>
      </c>
      <c r="P72" s="10">
        <v>1</v>
      </c>
      <c r="Q72" s="10">
        <v>0.6</v>
      </c>
      <c r="R72" s="10" t="s">
        <v>25</v>
      </c>
      <c r="S72" s="10" t="s">
        <v>26</v>
      </c>
      <c r="T72" s="10" t="s">
        <v>415</v>
      </c>
      <c r="U72" s="10" t="s">
        <v>416</v>
      </c>
      <c r="V72" s="10">
        <v>6289602642465</v>
      </c>
      <c r="W72" s="10" t="s">
        <v>131</v>
      </c>
      <c r="X72" s="10">
        <v>0</v>
      </c>
      <c r="Y72" s="10" t="s">
        <v>210</v>
      </c>
      <c r="Z72" s="10" t="s">
        <v>228</v>
      </c>
      <c r="AA72" s="10" t="s">
        <v>32</v>
      </c>
      <c r="AB72" s="10" t="s">
        <v>33</v>
      </c>
      <c r="AC72" s="11">
        <v>45790.680995370371</v>
      </c>
      <c r="AD72" s="11">
        <v>45790.680995370371</v>
      </c>
    </row>
    <row r="73" spans="1:30" x14ac:dyDescent="0.3">
      <c r="A73" s="15">
        <f t="shared" si="6"/>
        <v>45790</v>
      </c>
      <c r="B73" s="16">
        <v>45792</v>
      </c>
      <c r="C73" s="16">
        <f t="shared" si="7"/>
        <v>45791</v>
      </c>
      <c r="D73" s="16" t="str">
        <f t="shared" si="8"/>
        <v>Delivered</v>
      </c>
      <c r="E73" s="20" t="str">
        <f t="shared" si="9"/>
        <v>COD</v>
      </c>
      <c r="F73" s="20">
        <f t="shared" si="10"/>
        <v>1007</v>
      </c>
      <c r="G73" s="20">
        <v>100700</v>
      </c>
      <c r="H73" s="22" t="str">
        <v>DPK Bayu Barkah Maulana</v>
      </c>
      <c r="I73" s="22">
        <f t="shared" si="11"/>
        <v>1</v>
      </c>
      <c r="J73" s="20">
        <f t="shared" si="12"/>
        <v>4800</v>
      </c>
      <c r="K73" s="9" t="s">
        <v>204</v>
      </c>
      <c r="L73" s="12" t="s">
        <v>417</v>
      </c>
      <c r="M73" s="12" t="s">
        <v>418</v>
      </c>
      <c r="N73" s="12" t="s">
        <v>419</v>
      </c>
      <c r="O73" s="12" t="s">
        <v>24</v>
      </c>
      <c r="P73" s="12">
        <v>1</v>
      </c>
      <c r="Q73" s="12">
        <v>0.3</v>
      </c>
      <c r="R73" s="12" t="s">
        <v>25</v>
      </c>
      <c r="S73" s="12" t="s">
        <v>26</v>
      </c>
      <c r="T73" s="12" t="s">
        <v>420</v>
      </c>
      <c r="U73" s="12" t="s">
        <v>421</v>
      </c>
      <c r="V73" s="12">
        <v>6285890548419</v>
      </c>
      <c r="W73" s="12" t="s">
        <v>29</v>
      </c>
      <c r="X73" s="12">
        <v>100700</v>
      </c>
      <c r="Y73" s="12" t="s">
        <v>210</v>
      </c>
      <c r="Z73" s="12" t="s">
        <v>317</v>
      </c>
      <c r="AA73" s="12" t="s">
        <v>32</v>
      </c>
      <c r="AB73" s="12" t="s">
        <v>33</v>
      </c>
      <c r="AC73" s="13">
        <v>45790.8127662037</v>
      </c>
      <c r="AD73" s="13">
        <v>45790.8127662037</v>
      </c>
    </row>
    <row r="74" spans="1:30" x14ac:dyDescent="0.3">
      <c r="A74" s="15">
        <f t="shared" si="6"/>
        <v>45790</v>
      </c>
      <c r="B74" s="16">
        <v>45792</v>
      </c>
      <c r="C74" s="16">
        <f t="shared" si="7"/>
        <v>45791</v>
      </c>
      <c r="D74" s="16" t="str">
        <f t="shared" si="8"/>
        <v>Delivered</v>
      </c>
      <c r="E74" s="20" t="str">
        <f t="shared" si="9"/>
        <v>COD</v>
      </c>
      <c r="F74" s="20">
        <f t="shared" si="10"/>
        <v>1027</v>
      </c>
      <c r="G74" s="20">
        <v>102700</v>
      </c>
      <c r="H74" s="22" t="str">
        <v>DPK Wagio</v>
      </c>
      <c r="I74" s="22">
        <f t="shared" si="11"/>
        <v>1</v>
      </c>
      <c r="J74" s="20">
        <f t="shared" si="12"/>
        <v>4800</v>
      </c>
      <c r="K74" s="9" t="s">
        <v>204</v>
      </c>
      <c r="L74" s="10" t="s">
        <v>422</v>
      </c>
      <c r="M74" s="10" t="s">
        <v>423</v>
      </c>
      <c r="N74" s="10" t="s">
        <v>424</v>
      </c>
      <c r="O74" s="10" t="s">
        <v>24</v>
      </c>
      <c r="P74" s="10">
        <v>1</v>
      </c>
      <c r="Q74" s="10">
        <v>0.3</v>
      </c>
      <c r="R74" s="10" t="s">
        <v>25</v>
      </c>
      <c r="S74" s="10" t="s">
        <v>26</v>
      </c>
      <c r="T74" s="10" t="s">
        <v>425</v>
      </c>
      <c r="U74" s="10" t="s">
        <v>426</v>
      </c>
      <c r="V74" s="10">
        <v>6287743675438</v>
      </c>
      <c r="W74" s="10" t="s">
        <v>29</v>
      </c>
      <c r="X74" s="10">
        <v>102700</v>
      </c>
      <c r="Y74" s="10" t="s">
        <v>210</v>
      </c>
      <c r="Z74" s="10" t="s">
        <v>406</v>
      </c>
      <c r="AA74" s="10" t="s">
        <v>32</v>
      </c>
      <c r="AB74" s="10" t="s">
        <v>33</v>
      </c>
      <c r="AC74" s="11">
        <v>45790.812685185185</v>
      </c>
      <c r="AD74" s="11">
        <v>45790.812685185185</v>
      </c>
    </row>
    <row r="75" spans="1:30" x14ac:dyDescent="0.3">
      <c r="A75" s="15">
        <f t="shared" si="6"/>
        <v>45790</v>
      </c>
      <c r="B75" s="16">
        <v>45791</v>
      </c>
      <c r="C75" s="16">
        <f t="shared" si="7"/>
        <v>45791</v>
      </c>
      <c r="D75" s="16" t="str">
        <f t="shared" si="8"/>
        <v>Delivered</v>
      </c>
      <c r="E75" s="20" t="str">
        <f t="shared" si="9"/>
        <v>NON-COD</v>
      </c>
      <c r="F75" s="20">
        <f t="shared" si="10"/>
        <v>0</v>
      </c>
      <c r="G75" s="20">
        <v>0</v>
      </c>
      <c r="H75" s="22" t="str">
        <v>DPK Syahrul Fadly</v>
      </c>
      <c r="I75" s="22">
        <f t="shared" si="11"/>
        <v>1</v>
      </c>
      <c r="J75" s="20">
        <f t="shared" si="12"/>
        <v>4800</v>
      </c>
      <c r="K75" s="9" t="s">
        <v>204</v>
      </c>
      <c r="L75" s="12" t="s">
        <v>427</v>
      </c>
      <c r="M75" s="12" t="s">
        <v>428</v>
      </c>
      <c r="N75" s="12" t="s">
        <v>429</v>
      </c>
      <c r="O75" s="12" t="s">
        <v>24</v>
      </c>
      <c r="P75" s="12">
        <v>1</v>
      </c>
      <c r="Q75" s="12">
        <v>0.6</v>
      </c>
      <c r="R75" s="12" t="s">
        <v>25</v>
      </c>
      <c r="S75" s="12" t="s">
        <v>26</v>
      </c>
      <c r="T75" s="12" t="s">
        <v>430</v>
      </c>
      <c r="U75" s="12" t="s">
        <v>431</v>
      </c>
      <c r="V75" s="12">
        <v>6281210437690</v>
      </c>
      <c r="W75" s="12" t="s">
        <v>131</v>
      </c>
      <c r="X75" s="12">
        <v>0</v>
      </c>
      <c r="Y75" s="12" t="s">
        <v>210</v>
      </c>
      <c r="Z75" s="12" t="s">
        <v>222</v>
      </c>
      <c r="AA75" s="12" t="s">
        <v>32</v>
      </c>
      <c r="AB75" s="12" t="s">
        <v>33</v>
      </c>
      <c r="AC75" s="13">
        <v>45790.749016203707</v>
      </c>
      <c r="AD75" s="13">
        <v>45790.749016203707</v>
      </c>
    </row>
    <row r="76" spans="1:30" x14ac:dyDescent="0.3">
      <c r="A76" s="15">
        <f t="shared" si="6"/>
        <v>45790</v>
      </c>
      <c r="B76" s="16">
        <v>45791</v>
      </c>
      <c r="C76" s="16">
        <f t="shared" si="7"/>
        <v>45791</v>
      </c>
      <c r="D76" s="16" t="str">
        <f t="shared" si="8"/>
        <v>Delivered</v>
      </c>
      <c r="E76" s="20" t="str">
        <f t="shared" si="9"/>
        <v>NON-COD</v>
      </c>
      <c r="F76" s="20">
        <f t="shared" si="10"/>
        <v>0</v>
      </c>
      <c r="G76" s="20">
        <v>0</v>
      </c>
      <c r="H76" s="22" t="str">
        <v>BGR Fahmi Miftahudin</v>
      </c>
      <c r="I76" s="22">
        <f t="shared" si="11"/>
        <v>1</v>
      </c>
      <c r="J76" s="20">
        <f t="shared" si="12"/>
        <v>4800</v>
      </c>
      <c r="K76" s="9" t="s">
        <v>204</v>
      </c>
      <c r="L76" s="10" t="s">
        <v>427</v>
      </c>
      <c r="M76" s="10" t="s">
        <v>432</v>
      </c>
      <c r="N76" s="10" t="s">
        <v>433</v>
      </c>
      <c r="O76" s="10" t="s">
        <v>24</v>
      </c>
      <c r="P76" s="10">
        <v>1</v>
      </c>
      <c r="Q76" s="10">
        <v>0.71</v>
      </c>
      <c r="R76" s="10" t="s">
        <v>25</v>
      </c>
      <c r="S76" s="10" t="s">
        <v>26</v>
      </c>
      <c r="T76" s="10" t="s">
        <v>434</v>
      </c>
      <c r="U76" s="10" t="s">
        <v>435</v>
      </c>
      <c r="V76" s="10">
        <v>6281293508189</v>
      </c>
      <c r="W76" s="10" t="s">
        <v>131</v>
      </c>
      <c r="X76" s="10">
        <v>0</v>
      </c>
      <c r="Y76" s="10" t="s">
        <v>256</v>
      </c>
      <c r="Z76" s="10" t="s">
        <v>365</v>
      </c>
      <c r="AA76" s="10" t="s">
        <v>32</v>
      </c>
      <c r="AB76" s="10" t="s">
        <v>33</v>
      </c>
      <c r="AC76" s="11">
        <v>45790.752951388888</v>
      </c>
      <c r="AD76" s="11">
        <v>45790.752951388888</v>
      </c>
    </row>
    <row r="77" spans="1:30" x14ac:dyDescent="0.3">
      <c r="A77" s="15">
        <f t="shared" si="6"/>
        <v>45790</v>
      </c>
      <c r="B77" s="16">
        <v>45792</v>
      </c>
      <c r="C77" s="16">
        <f t="shared" si="7"/>
        <v>45791</v>
      </c>
      <c r="D77" s="16" t="str">
        <f t="shared" si="8"/>
        <v>Delivered</v>
      </c>
      <c r="E77" s="20" t="str">
        <f t="shared" si="9"/>
        <v>NON-COD</v>
      </c>
      <c r="F77" s="20">
        <f t="shared" si="10"/>
        <v>0</v>
      </c>
      <c r="G77" s="20">
        <v>0</v>
      </c>
      <c r="H77" s="22" t="str">
        <v>DPK Frinaldy</v>
      </c>
      <c r="I77" s="22">
        <f t="shared" si="11"/>
        <v>1</v>
      </c>
      <c r="J77" s="20">
        <f t="shared" si="12"/>
        <v>4800</v>
      </c>
      <c r="K77" s="9" t="s">
        <v>204</v>
      </c>
      <c r="L77" s="12" t="s">
        <v>436</v>
      </c>
      <c r="M77" s="12" t="s">
        <v>437</v>
      </c>
      <c r="N77" s="12" t="s">
        <v>438</v>
      </c>
      <c r="O77" s="12" t="s">
        <v>24</v>
      </c>
      <c r="P77" s="12">
        <v>1</v>
      </c>
      <c r="Q77" s="12">
        <v>0.6</v>
      </c>
      <c r="R77" s="12" t="s">
        <v>25</v>
      </c>
      <c r="S77" s="12" t="s">
        <v>26</v>
      </c>
      <c r="T77" s="12" t="s">
        <v>310</v>
      </c>
      <c r="U77" s="12" t="s">
        <v>311</v>
      </c>
      <c r="V77" s="12">
        <v>6281294316893</v>
      </c>
      <c r="W77" s="12" t="s">
        <v>131</v>
      </c>
      <c r="X77" s="12">
        <v>0</v>
      </c>
      <c r="Y77" s="12" t="s">
        <v>210</v>
      </c>
      <c r="Z77" s="12" t="s">
        <v>228</v>
      </c>
      <c r="AA77" s="12" t="s">
        <v>32</v>
      </c>
      <c r="AB77" s="12" t="s">
        <v>33</v>
      </c>
      <c r="AC77" s="13">
        <v>45790.811747685184</v>
      </c>
      <c r="AD77" s="13">
        <v>45790.811747685184</v>
      </c>
    </row>
    <row r="78" spans="1:30" x14ac:dyDescent="0.3">
      <c r="A78" s="15">
        <f t="shared" si="6"/>
        <v>45790</v>
      </c>
      <c r="B78" s="16">
        <v>45792</v>
      </c>
      <c r="C78" s="16">
        <f t="shared" si="7"/>
        <v>45791</v>
      </c>
      <c r="D78" s="16" t="str">
        <f t="shared" si="8"/>
        <v>Delivered</v>
      </c>
      <c r="E78" s="20" t="str">
        <f t="shared" si="9"/>
        <v>NON-COD</v>
      </c>
      <c r="F78" s="20">
        <f t="shared" si="10"/>
        <v>0</v>
      </c>
      <c r="G78" s="20">
        <v>0</v>
      </c>
      <c r="H78" s="22" t="str">
        <v>DPK Agus Susilo</v>
      </c>
      <c r="I78" s="22">
        <f t="shared" si="11"/>
        <v>1</v>
      </c>
      <c r="J78" s="20">
        <f t="shared" si="12"/>
        <v>4800</v>
      </c>
      <c r="K78" s="9" t="s">
        <v>204</v>
      </c>
      <c r="L78" s="10" t="s">
        <v>439</v>
      </c>
      <c r="M78" s="10" t="s">
        <v>440</v>
      </c>
      <c r="N78" s="10" t="s">
        <v>441</v>
      </c>
      <c r="O78" s="10" t="s">
        <v>24</v>
      </c>
      <c r="P78" s="10">
        <v>1</v>
      </c>
      <c r="Q78" s="10">
        <v>0.6</v>
      </c>
      <c r="R78" s="10" t="s">
        <v>25</v>
      </c>
      <c r="S78" s="10" t="s">
        <v>26</v>
      </c>
      <c r="T78" s="10" t="s">
        <v>442</v>
      </c>
      <c r="U78" s="10" t="s">
        <v>443</v>
      </c>
      <c r="V78" s="10">
        <v>6285920601887</v>
      </c>
      <c r="W78" s="10" t="s">
        <v>131</v>
      </c>
      <c r="X78" s="10">
        <v>0</v>
      </c>
      <c r="Y78" s="10" t="s">
        <v>210</v>
      </c>
      <c r="Z78" s="10" t="s">
        <v>406</v>
      </c>
      <c r="AA78" s="10" t="s">
        <v>32</v>
      </c>
      <c r="AB78" s="10" t="s">
        <v>33</v>
      </c>
      <c r="AC78" s="11">
        <v>45790.811759259261</v>
      </c>
      <c r="AD78" s="11">
        <v>45790.811759259261</v>
      </c>
    </row>
    <row r="79" spans="1:30" x14ac:dyDescent="0.3">
      <c r="A79" s="15">
        <f t="shared" si="6"/>
        <v>45790</v>
      </c>
      <c r="B79" s="16">
        <v>45792</v>
      </c>
      <c r="C79" s="16">
        <f t="shared" si="7"/>
        <v>45791</v>
      </c>
      <c r="D79" s="16" t="str">
        <f t="shared" si="8"/>
        <v>Delivered</v>
      </c>
      <c r="E79" s="20" t="str">
        <f t="shared" si="9"/>
        <v>NON-COD</v>
      </c>
      <c r="F79" s="20">
        <f t="shared" si="10"/>
        <v>0</v>
      </c>
      <c r="G79" s="20">
        <v>0</v>
      </c>
      <c r="H79" s="22" t="str">
        <v>DPK Syahrul Fadly</v>
      </c>
      <c r="I79" s="22">
        <f t="shared" si="11"/>
        <v>1</v>
      </c>
      <c r="J79" s="20">
        <f t="shared" si="12"/>
        <v>4800</v>
      </c>
      <c r="K79" s="9" t="s">
        <v>204</v>
      </c>
      <c r="L79" s="12" t="s">
        <v>444</v>
      </c>
      <c r="M79" s="12" t="s">
        <v>445</v>
      </c>
      <c r="N79" s="12" t="s">
        <v>446</v>
      </c>
      <c r="O79" s="12" t="s">
        <v>24</v>
      </c>
      <c r="P79" s="12">
        <v>1</v>
      </c>
      <c r="Q79" s="12">
        <v>0.3</v>
      </c>
      <c r="R79" s="12" t="s">
        <v>25</v>
      </c>
      <c r="S79" s="12" t="s">
        <v>26</v>
      </c>
      <c r="T79" s="12" t="s">
        <v>447</v>
      </c>
      <c r="U79" s="12" t="s">
        <v>448</v>
      </c>
      <c r="V79" s="12">
        <v>6281383371911</v>
      </c>
      <c r="W79" s="12" t="s">
        <v>131</v>
      </c>
      <c r="X79" s="12">
        <v>0</v>
      </c>
      <c r="Y79" s="12" t="s">
        <v>210</v>
      </c>
      <c r="Z79" s="12" t="s">
        <v>222</v>
      </c>
      <c r="AA79" s="12" t="s">
        <v>32</v>
      </c>
      <c r="AB79" s="12" t="s">
        <v>33</v>
      </c>
      <c r="AC79" s="13">
        <v>45790.680868055555</v>
      </c>
      <c r="AD79" s="13">
        <v>45790.680868055555</v>
      </c>
    </row>
    <row r="80" spans="1:30" x14ac:dyDescent="0.3">
      <c r="A80" s="15">
        <f t="shared" si="6"/>
        <v>45790</v>
      </c>
      <c r="B80" s="16">
        <v>45791</v>
      </c>
      <c r="C80" s="16">
        <f t="shared" si="7"/>
        <v>45791</v>
      </c>
      <c r="D80" s="16" t="str">
        <f t="shared" si="8"/>
        <v>Delivered</v>
      </c>
      <c r="E80" s="20" t="str">
        <f t="shared" si="9"/>
        <v>NON-COD</v>
      </c>
      <c r="F80" s="20">
        <f t="shared" si="10"/>
        <v>0</v>
      </c>
      <c r="G80" s="20">
        <v>0</v>
      </c>
      <c r="H80" s="22" t="str">
        <v>DPK Syahrul Fadly</v>
      </c>
      <c r="I80" s="22">
        <f t="shared" si="11"/>
        <v>1</v>
      </c>
      <c r="J80" s="20">
        <f t="shared" si="12"/>
        <v>4800</v>
      </c>
      <c r="K80" s="9" t="s">
        <v>204</v>
      </c>
      <c r="L80" s="10" t="s">
        <v>449</v>
      </c>
      <c r="M80" s="10" t="s">
        <v>450</v>
      </c>
      <c r="N80" s="10" t="s">
        <v>451</v>
      </c>
      <c r="O80" s="10" t="s">
        <v>24</v>
      </c>
      <c r="P80" s="10">
        <v>1</v>
      </c>
      <c r="Q80" s="10">
        <v>0.3</v>
      </c>
      <c r="R80" s="10" t="s">
        <v>25</v>
      </c>
      <c r="S80" s="10" t="s">
        <v>26</v>
      </c>
      <c r="T80" s="10" t="s">
        <v>452</v>
      </c>
      <c r="U80" s="10" t="s">
        <v>453</v>
      </c>
      <c r="V80" s="10">
        <v>6282239263555</v>
      </c>
      <c r="W80" s="10" t="s">
        <v>131</v>
      </c>
      <c r="X80" s="10">
        <v>0</v>
      </c>
      <c r="Y80" s="10" t="s">
        <v>210</v>
      </c>
      <c r="Z80" s="10" t="s">
        <v>222</v>
      </c>
      <c r="AA80" s="10" t="s">
        <v>32</v>
      </c>
      <c r="AB80" s="10" t="s">
        <v>33</v>
      </c>
      <c r="AC80" s="11">
        <v>45790.680694444447</v>
      </c>
      <c r="AD80" s="11">
        <v>45790.680694444447</v>
      </c>
    </row>
    <row r="81" spans="1:30" x14ac:dyDescent="0.3">
      <c r="A81" s="15">
        <f t="shared" si="6"/>
        <v>45790</v>
      </c>
      <c r="B81" s="16">
        <v>45791</v>
      </c>
      <c r="C81" s="16">
        <f t="shared" si="7"/>
        <v>45791</v>
      </c>
      <c r="D81" s="16" t="str">
        <f t="shared" si="8"/>
        <v>Delivered</v>
      </c>
      <c r="E81" s="20" t="str">
        <f t="shared" si="9"/>
        <v>COD</v>
      </c>
      <c r="F81" s="20">
        <f t="shared" si="10"/>
        <v>1001.4300000000001</v>
      </c>
      <c r="G81" s="20">
        <v>100143</v>
      </c>
      <c r="H81" s="22" t="str">
        <v>BGR Fahmi Miftahudin</v>
      </c>
      <c r="I81" s="22">
        <f t="shared" si="11"/>
        <v>1</v>
      </c>
      <c r="J81" s="20">
        <f t="shared" si="12"/>
        <v>4800</v>
      </c>
      <c r="K81" s="9" t="s">
        <v>204</v>
      </c>
      <c r="L81" s="12" t="s">
        <v>454</v>
      </c>
      <c r="M81" s="12" t="s">
        <v>455</v>
      </c>
      <c r="N81" s="12" t="s">
        <v>456</v>
      </c>
      <c r="O81" s="12" t="s">
        <v>24</v>
      </c>
      <c r="P81" s="12">
        <v>1</v>
      </c>
      <c r="Q81" s="12">
        <v>0.3</v>
      </c>
      <c r="R81" s="12" t="s">
        <v>25</v>
      </c>
      <c r="S81" s="12" t="s">
        <v>26</v>
      </c>
      <c r="T81" s="12" t="s">
        <v>457</v>
      </c>
      <c r="U81" s="12" t="s">
        <v>458</v>
      </c>
      <c r="V81" s="12">
        <v>6281287877940</v>
      </c>
      <c r="W81" s="12" t="s">
        <v>29</v>
      </c>
      <c r="X81" s="12">
        <v>100143</v>
      </c>
      <c r="Y81" s="12" t="s">
        <v>256</v>
      </c>
      <c r="Z81" s="12" t="s">
        <v>365</v>
      </c>
      <c r="AA81" s="12" t="s">
        <v>32</v>
      </c>
      <c r="AB81" s="12" t="s">
        <v>33</v>
      </c>
      <c r="AC81" s="13">
        <v>45790.681527777779</v>
      </c>
      <c r="AD81" s="13">
        <v>45790.681527777779</v>
      </c>
    </row>
    <row r="82" spans="1:30" x14ac:dyDescent="0.3">
      <c r="A82" s="15">
        <f t="shared" si="6"/>
        <v>45790</v>
      </c>
      <c r="B82" s="16">
        <v>45791</v>
      </c>
      <c r="C82" s="16">
        <f t="shared" si="7"/>
        <v>45791</v>
      </c>
      <c r="D82" s="16" t="str">
        <f t="shared" si="8"/>
        <v>Delivered</v>
      </c>
      <c r="E82" s="20" t="str">
        <f t="shared" si="9"/>
        <v>COD</v>
      </c>
      <c r="F82" s="20">
        <f t="shared" si="10"/>
        <v>1744.43</v>
      </c>
      <c r="G82" s="20">
        <v>174443</v>
      </c>
      <c r="H82" s="22" t="str">
        <v>DPK Syahrul Fadly</v>
      </c>
      <c r="I82" s="22">
        <f t="shared" si="11"/>
        <v>1</v>
      </c>
      <c r="J82" s="20">
        <f t="shared" si="12"/>
        <v>4800</v>
      </c>
      <c r="K82" s="9" t="s">
        <v>204</v>
      </c>
      <c r="L82" s="10" t="s">
        <v>459</v>
      </c>
      <c r="M82" s="10" t="s">
        <v>460</v>
      </c>
      <c r="N82" s="10" t="s">
        <v>461</v>
      </c>
      <c r="O82" s="10" t="s">
        <v>24</v>
      </c>
      <c r="P82" s="10">
        <v>1</v>
      </c>
      <c r="Q82" s="10">
        <v>0.6</v>
      </c>
      <c r="R82" s="10" t="s">
        <v>25</v>
      </c>
      <c r="S82" s="10" t="s">
        <v>26</v>
      </c>
      <c r="T82" s="10" t="s">
        <v>462</v>
      </c>
      <c r="U82" s="10" t="s">
        <v>463</v>
      </c>
      <c r="V82" s="10">
        <v>6287811513301</v>
      </c>
      <c r="W82" s="10" t="s">
        <v>29</v>
      </c>
      <c r="X82" s="10">
        <v>174443</v>
      </c>
      <c r="Y82" s="10" t="s">
        <v>210</v>
      </c>
      <c r="Z82" s="10" t="s">
        <v>211</v>
      </c>
      <c r="AA82" s="10" t="s">
        <v>32</v>
      </c>
      <c r="AB82" s="10" t="s">
        <v>33</v>
      </c>
      <c r="AC82" s="11">
        <v>45790.748854166668</v>
      </c>
      <c r="AD82" s="11">
        <v>45790.748854166668</v>
      </c>
    </row>
    <row r="83" spans="1:30" x14ac:dyDescent="0.3">
      <c r="A83" s="15">
        <f t="shared" si="6"/>
        <v>45790</v>
      </c>
      <c r="B83" s="16">
        <v>45791</v>
      </c>
      <c r="C83" s="16">
        <f t="shared" si="7"/>
        <v>45791</v>
      </c>
      <c r="D83" s="16" t="str">
        <f t="shared" si="8"/>
        <v>Delivered</v>
      </c>
      <c r="E83" s="20" t="str">
        <f t="shared" si="9"/>
        <v>COD</v>
      </c>
      <c r="F83" s="20">
        <f t="shared" si="10"/>
        <v>1700</v>
      </c>
      <c r="G83" s="20">
        <v>170000</v>
      </c>
      <c r="H83" s="22" t="str">
        <v>BGR Fahmi Miftahudin</v>
      </c>
      <c r="I83" s="22">
        <f t="shared" si="11"/>
        <v>1</v>
      </c>
      <c r="J83" s="20">
        <f t="shared" si="12"/>
        <v>4800</v>
      </c>
      <c r="K83" s="9" t="s">
        <v>204</v>
      </c>
      <c r="L83" s="12" t="s">
        <v>464</v>
      </c>
      <c r="M83" s="12" t="s">
        <v>465</v>
      </c>
      <c r="N83" s="12" t="s">
        <v>466</v>
      </c>
      <c r="O83" s="12" t="s">
        <v>24</v>
      </c>
      <c r="P83" s="12">
        <v>1</v>
      </c>
      <c r="Q83" s="12">
        <v>0.6</v>
      </c>
      <c r="R83" s="12" t="s">
        <v>25</v>
      </c>
      <c r="S83" s="12" t="s">
        <v>26</v>
      </c>
      <c r="T83" s="12" t="s">
        <v>467</v>
      </c>
      <c r="U83" s="12" t="s">
        <v>468</v>
      </c>
      <c r="V83" s="12">
        <v>6282210634157</v>
      </c>
      <c r="W83" s="12" t="s">
        <v>29</v>
      </c>
      <c r="X83" s="12">
        <v>170000</v>
      </c>
      <c r="Y83" s="12" t="s">
        <v>256</v>
      </c>
      <c r="Z83" s="12" t="s">
        <v>365</v>
      </c>
      <c r="AA83" s="12" t="s">
        <v>32</v>
      </c>
      <c r="AB83" s="12" t="s">
        <v>33</v>
      </c>
      <c r="AC83" s="13">
        <v>45790.680833333332</v>
      </c>
      <c r="AD83" s="13">
        <v>45790.680833333332</v>
      </c>
    </row>
    <row r="84" spans="1:30" x14ac:dyDescent="0.3">
      <c r="A84" s="15">
        <f t="shared" si="6"/>
        <v>45790</v>
      </c>
      <c r="B84" s="16">
        <v>45792</v>
      </c>
      <c r="C84" s="16">
        <f t="shared" si="7"/>
        <v>45791</v>
      </c>
      <c r="D84" s="16" t="str">
        <f t="shared" si="8"/>
        <v>Delivered</v>
      </c>
      <c r="E84" s="20" t="str">
        <f t="shared" si="9"/>
        <v>COD</v>
      </c>
      <c r="F84" s="20">
        <f t="shared" si="10"/>
        <v>1436.93</v>
      </c>
      <c r="G84" s="20">
        <v>143693</v>
      </c>
      <c r="H84" s="22" t="str">
        <v>DPK jamaludin</v>
      </c>
      <c r="I84" s="22">
        <f t="shared" si="11"/>
        <v>1</v>
      </c>
      <c r="J84" s="20">
        <f t="shared" si="12"/>
        <v>4800</v>
      </c>
      <c r="K84" s="9" t="s">
        <v>204</v>
      </c>
      <c r="L84" s="10" t="s">
        <v>469</v>
      </c>
      <c r="M84" s="10" t="s">
        <v>470</v>
      </c>
      <c r="N84" s="10" t="s">
        <v>471</v>
      </c>
      <c r="O84" s="10" t="s">
        <v>24</v>
      </c>
      <c r="P84" s="10">
        <v>1</v>
      </c>
      <c r="Q84" s="10">
        <v>0.36</v>
      </c>
      <c r="R84" s="10" t="s">
        <v>25</v>
      </c>
      <c r="S84" s="10" t="s">
        <v>26</v>
      </c>
      <c r="T84" s="10" t="s">
        <v>472</v>
      </c>
      <c r="U84" s="10" t="s">
        <v>473</v>
      </c>
      <c r="V84" s="10">
        <v>6282113076654</v>
      </c>
      <c r="W84" s="10" t="s">
        <v>29</v>
      </c>
      <c r="X84" s="10">
        <v>143693</v>
      </c>
      <c r="Y84" s="10" t="s">
        <v>210</v>
      </c>
      <c r="Z84" s="10" t="s">
        <v>263</v>
      </c>
      <c r="AA84" s="10" t="s">
        <v>32</v>
      </c>
      <c r="AB84" s="10" t="s">
        <v>33</v>
      </c>
      <c r="AC84" s="11">
        <v>45790.681307870371</v>
      </c>
      <c r="AD84" s="11">
        <v>45790.681307870371</v>
      </c>
    </row>
    <row r="85" spans="1:30" x14ac:dyDescent="0.3">
      <c r="A85" s="15">
        <f t="shared" si="6"/>
        <v>45790</v>
      </c>
      <c r="B85" s="16">
        <v>45791</v>
      </c>
      <c r="C85" s="16">
        <f t="shared" si="7"/>
        <v>45791</v>
      </c>
      <c r="D85" s="16" t="str">
        <f t="shared" si="8"/>
        <v>Delivered</v>
      </c>
      <c r="E85" s="20" t="str">
        <f t="shared" si="9"/>
        <v>COD</v>
      </c>
      <c r="F85" s="20">
        <f t="shared" si="10"/>
        <v>1744.43</v>
      </c>
      <c r="G85" s="20">
        <v>174443</v>
      </c>
      <c r="H85" s="22" t="str">
        <v>BGR Fahmi Miftahudin</v>
      </c>
      <c r="I85" s="22">
        <f t="shared" si="11"/>
        <v>1</v>
      </c>
      <c r="J85" s="20">
        <f t="shared" si="12"/>
        <v>4800</v>
      </c>
      <c r="K85" s="9" t="s">
        <v>204</v>
      </c>
      <c r="L85" s="12" t="s">
        <v>474</v>
      </c>
      <c r="M85" s="12" t="s">
        <v>475</v>
      </c>
      <c r="N85" s="12" t="s">
        <v>476</v>
      </c>
      <c r="O85" s="12" t="s">
        <v>24</v>
      </c>
      <c r="P85" s="12">
        <v>1</v>
      </c>
      <c r="Q85" s="12">
        <v>0.6</v>
      </c>
      <c r="R85" s="12" t="s">
        <v>25</v>
      </c>
      <c r="S85" s="12" t="s">
        <v>26</v>
      </c>
      <c r="T85" s="12" t="s">
        <v>477</v>
      </c>
      <c r="U85" s="12" t="s">
        <v>478</v>
      </c>
      <c r="V85" s="12">
        <v>6285211831813</v>
      </c>
      <c r="W85" s="12" t="s">
        <v>29</v>
      </c>
      <c r="X85" s="12">
        <v>174443</v>
      </c>
      <c r="Y85" s="12" t="s">
        <v>256</v>
      </c>
      <c r="Z85" s="12" t="s">
        <v>365</v>
      </c>
      <c r="AA85" s="12" t="s">
        <v>32</v>
      </c>
      <c r="AB85" s="12" t="s">
        <v>33</v>
      </c>
      <c r="AC85" s="13">
        <v>45790.748576388891</v>
      </c>
      <c r="AD85" s="13">
        <v>45790.748576388891</v>
      </c>
    </row>
    <row r="86" spans="1:30" x14ac:dyDescent="0.3">
      <c r="A86" s="15">
        <f t="shared" si="6"/>
        <v>45790</v>
      </c>
      <c r="B86" s="16">
        <v>45791</v>
      </c>
      <c r="C86" s="16">
        <f t="shared" si="7"/>
        <v>45791</v>
      </c>
      <c r="D86" s="16" t="str">
        <f t="shared" si="8"/>
        <v>Delivered</v>
      </c>
      <c r="E86" s="20" t="str">
        <f t="shared" si="9"/>
        <v>COD</v>
      </c>
      <c r="F86" s="20">
        <f t="shared" si="10"/>
        <v>1052.68</v>
      </c>
      <c r="G86" s="20">
        <v>105268</v>
      </c>
      <c r="H86" s="22" t="str">
        <v>BGR Eka Maulana</v>
      </c>
      <c r="I86" s="22">
        <f t="shared" si="11"/>
        <v>1</v>
      </c>
      <c r="J86" s="20">
        <f t="shared" si="12"/>
        <v>4800</v>
      </c>
      <c r="K86" s="9" t="s">
        <v>204</v>
      </c>
      <c r="L86" s="10" t="s">
        <v>474</v>
      </c>
      <c r="M86" s="10" t="s">
        <v>479</v>
      </c>
      <c r="N86" s="10" t="s">
        <v>480</v>
      </c>
      <c r="O86" s="10" t="s">
        <v>24</v>
      </c>
      <c r="P86" s="10">
        <v>1</v>
      </c>
      <c r="Q86" s="10">
        <v>0.43</v>
      </c>
      <c r="R86" s="10" t="s">
        <v>25</v>
      </c>
      <c r="S86" s="10" t="s">
        <v>26</v>
      </c>
      <c r="T86" s="10" t="s">
        <v>481</v>
      </c>
      <c r="U86" s="10" t="s">
        <v>482</v>
      </c>
      <c r="V86" s="10">
        <v>6285694270439</v>
      </c>
      <c r="W86" s="10" t="s">
        <v>29</v>
      </c>
      <c r="X86" s="10">
        <v>105268</v>
      </c>
      <c r="Y86" s="10" t="s">
        <v>256</v>
      </c>
      <c r="Z86" s="10" t="s">
        <v>257</v>
      </c>
      <c r="AA86" s="10" t="s">
        <v>32</v>
      </c>
      <c r="AB86" s="10" t="s">
        <v>33</v>
      </c>
      <c r="AC86" s="11">
        <v>45790.748935185184</v>
      </c>
      <c r="AD86" s="11">
        <v>45790.748935185184</v>
      </c>
    </row>
    <row r="87" spans="1:30" x14ac:dyDescent="0.3">
      <c r="A87" s="15">
        <f t="shared" si="6"/>
        <v>45790</v>
      </c>
      <c r="B87" s="16" t="str">
        <v>Belum Delivered</v>
      </c>
      <c r="C87" s="16">
        <f t="shared" si="7"/>
        <v>45791</v>
      </c>
      <c r="D87" s="16" t="str">
        <f t="shared" si="8"/>
        <v>Belum Delivered</v>
      </c>
      <c r="E87" s="20" t="str">
        <f t="shared" si="9"/>
        <v>Belum Delivered</v>
      </c>
      <c r="F87" s="20">
        <f t="shared" si="10"/>
        <v>0</v>
      </c>
      <c r="G87" s="20" t="str">
        <v>Belum Delivered</v>
      </c>
      <c r="H87" s="22" t="str">
        <v>Belum Delivered</v>
      </c>
      <c r="I87" s="22">
        <f t="shared" si="11"/>
        <v>1</v>
      </c>
      <c r="J87" s="20">
        <f t="shared" si="12"/>
        <v>4800</v>
      </c>
      <c r="K87" s="9" t="s">
        <v>204</v>
      </c>
      <c r="L87" s="12" t="s">
        <v>474</v>
      </c>
      <c r="M87" s="12" t="s">
        <v>483</v>
      </c>
      <c r="N87" s="12" t="s">
        <v>484</v>
      </c>
      <c r="O87" s="12" t="s">
        <v>24</v>
      </c>
      <c r="P87" s="12">
        <v>1</v>
      </c>
      <c r="Q87" s="12">
        <v>0.16</v>
      </c>
      <c r="R87" s="12" t="s">
        <v>25</v>
      </c>
      <c r="S87" s="12" t="s">
        <v>26</v>
      </c>
      <c r="T87" s="12" t="s">
        <v>485</v>
      </c>
      <c r="U87" s="12" t="s">
        <v>486</v>
      </c>
      <c r="V87" s="12">
        <v>6285778924876</v>
      </c>
      <c r="W87" s="12" t="s">
        <v>29</v>
      </c>
      <c r="X87" s="12">
        <v>129000</v>
      </c>
      <c r="Y87" s="12" t="s">
        <v>210</v>
      </c>
      <c r="Z87" s="12" t="s">
        <v>269</v>
      </c>
      <c r="AA87" s="12" t="s">
        <v>32</v>
      </c>
      <c r="AB87" s="12" t="s">
        <v>33</v>
      </c>
      <c r="AC87" s="13">
        <v>45790.810844907406</v>
      </c>
      <c r="AD87" s="13">
        <v>45790.810844907406</v>
      </c>
    </row>
    <row r="88" spans="1:30" x14ac:dyDescent="0.3">
      <c r="A88" s="15">
        <f t="shared" si="6"/>
        <v>45790</v>
      </c>
      <c r="B88" s="16">
        <v>45792</v>
      </c>
      <c r="C88" s="16">
        <f t="shared" si="7"/>
        <v>45791</v>
      </c>
      <c r="D88" s="16" t="str">
        <f t="shared" si="8"/>
        <v>Delivered</v>
      </c>
      <c r="E88" s="20" t="str">
        <f t="shared" si="9"/>
        <v>COD</v>
      </c>
      <c r="F88" s="20">
        <f t="shared" si="10"/>
        <v>1436.93</v>
      </c>
      <c r="G88" s="20">
        <v>143693</v>
      </c>
      <c r="H88" s="22" t="str">
        <v>DPK Agus Susilo</v>
      </c>
      <c r="I88" s="22">
        <f t="shared" si="11"/>
        <v>1</v>
      </c>
      <c r="J88" s="20">
        <f t="shared" si="12"/>
        <v>4800</v>
      </c>
      <c r="K88" s="9" t="s">
        <v>204</v>
      </c>
      <c r="L88" s="10" t="s">
        <v>487</v>
      </c>
      <c r="M88" s="10" t="s">
        <v>488</v>
      </c>
      <c r="N88" s="10" t="s">
        <v>489</v>
      </c>
      <c r="O88" s="10" t="s">
        <v>24</v>
      </c>
      <c r="P88" s="10">
        <v>1</v>
      </c>
      <c r="Q88" s="10">
        <v>0.36</v>
      </c>
      <c r="R88" s="10" t="s">
        <v>25</v>
      </c>
      <c r="S88" s="10" t="s">
        <v>26</v>
      </c>
      <c r="T88" s="10" t="s">
        <v>490</v>
      </c>
      <c r="U88" s="10" t="s">
        <v>491</v>
      </c>
      <c r="V88" s="10">
        <v>628122067183</v>
      </c>
      <c r="W88" s="10" t="s">
        <v>29</v>
      </c>
      <c r="X88" s="10">
        <v>143693</v>
      </c>
      <c r="Y88" s="10" t="s">
        <v>210</v>
      </c>
      <c r="Z88" s="10" t="s">
        <v>406</v>
      </c>
      <c r="AA88" s="10" t="s">
        <v>32</v>
      </c>
      <c r="AB88" s="10" t="s">
        <v>33</v>
      </c>
      <c r="AC88" s="11">
        <v>45790.749675925923</v>
      </c>
      <c r="AD88" s="11">
        <v>45790.749675925923</v>
      </c>
    </row>
    <row r="89" spans="1:30" x14ac:dyDescent="0.3">
      <c r="A89" s="15">
        <f t="shared" si="6"/>
        <v>45790</v>
      </c>
      <c r="B89" s="16">
        <v>45791</v>
      </c>
      <c r="C89" s="16">
        <f t="shared" si="7"/>
        <v>45791</v>
      </c>
      <c r="D89" s="16" t="str">
        <f t="shared" si="8"/>
        <v>Delivered</v>
      </c>
      <c r="E89" s="20" t="str">
        <f t="shared" si="9"/>
        <v>COD</v>
      </c>
      <c r="F89" s="20">
        <f t="shared" si="10"/>
        <v>1436.93</v>
      </c>
      <c r="G89" s="20">
        <v>143693</v>
      </c>
      <c r="H89" s="22" t="str">
        <v>BGR Agung Prastyo</v>
      </c>
      <c r="I89" s="22">
        <f t="shared" si="11"/>
        <v>1</v>
      </c>
      <c r="J89" s="20">
        <f t="shared" si="12"/>
        <v>4800</v>
      </c>
      <c r="K89" s="9" t="s">
        <v>204</v>
      </c>
      <c r="L89" s="12" t="s">
        <v>492</v>
      </c>
      <c r="M89" s="12" t="s">
        <v>493</v>
      </c>
      <c r="N89" s="12" t="s">
        <v>494</v>
      </c>
      <c r="O89" s="12" t="s">
        <v>24</v>
      </c>
      <c r="P89" s="12">
        <v>1</v>
      </c>
      <c r="Q89" s="12">
        <v>0.36</v>
      </c>
      <c r="R89" s="12" t="s">
        <v>25</v>
      </c>
      <c r="S89" s="12" t="s">
        <v>26</v>
      </c>
      <c r="T89" s="12" t="s">
        <v>495</v>
      </c>
      <c r="U89" s="12" t="s">
        <v>496</v>
      </c>
      <c r="V89" s="12">
        <v>62895411976779</v>
      </c>
      <c r="W89" s="12" t="s">
        <v>29</v>
      </c>
      <c r="X89" s="12">
        <v>143693</v>
      </c>
      <c r="Y89" s="12" t="s">
        <v>256</v>
      </c>
      <c r="Z89" s="12" t="s">
        <v>339</v>
      </c>
      <c r="AA89" s="12" t="s">
        <v>32</v>
      </c>
      <c r="AB89" s="12" t="s">
        <v>33</v>
      </c>
      <c r="AC89" s="13">
        <v>45790.810891203706</v>
      </c>
      <c r="AD89" s="13">
        <v>45790.810891203706</v>
      </c>
    </row>
    <row r="90" spans="1:30" x14ac:dyDescent="0.3">
      <c r="A90" s="15">
        <f t="shared" si="6"/>
        <v>45790</v>
      </c>
      <c r="B90" s="16" t="str">
        <v>Belum Delivered</v>
      </c>
      <c r="C90" s="16">
        <f t="shared" si="7"/>
        <v>45791</v>
      </c>
      <c r="D90" s="16" t="str">
        <f t="shared" si="8"/>
        <v>Belum Delivered</v>
      </c>
      <c r="E90" s="20" t="str">
        <f t="shared" si="9"/>
        <v>Belum Delivered</v>
      </c>
      <c r="F90" s="20">
        <f t="shared" si="10"/>
        <v>0</v>
      </c>
      <c r="G90" s="20" t="str">
        <v>Belum Delivered</v>
      </c>
      <c r="H90" s="22" t="str">
        <v>Belum Delivered</v>
      </c>
      <c r="I90" s="22">
        <f t="shared" si="11"/>
        <v>1</v>
      </c>
      <c r="J90" s="20">
        <f t="shared" si="12"/>
        <v>4800</v>
      </c>
      <c r="K90" s="9" t="s">
        <v>204</v>
      </c>
      <c r="L90" s="10" t="s">
        <v>497</v>
      </c>
      <c r="M90" s="10" t="s">
        <v>498</v>
      </c>
      <c r="N90" s="10" t="s">
        <v>499</v>
      </c>
      <c r="O90" s="10" t="s">
        <v>24</v>
      </c>
      <c r="P90" s="10">
        <v>1</v>
      </c>
      <c r="Q90" s="10">
        <v>0.15</v>
      </c>
      <c r="R90" s="10" t="s">
        <v>25</v>
      </c>
      <c r="S90" s="10" t="s">
        <v>26</v>
      </c>
      <c r="T90" s="10" t="s">
        <v>500</v>
      </c>
      <c r="U90" s="10" t="s">
        <v>501</v>
      </c>
      <c r="V90" s="10">
        <v>6285710889510</v>
      </c>
      <c r="W90" s="10" t="s">
        <v>29</v>
      </c>
      <c r="X90" s="10">
        <v>120768</v>
      </c>
      <c r="Y90" s="10" t="s">
        <v>210</v>
      </c>
      <c r="Z90" s="10" t="s">
        <v>211</v>
      </c>
      <c r="AA90" s="10" t="s">
        <v>32</v>
      </c>
      <c r="AB90" s="10" t="s">
        <v>33</v>
      </c>
      <c r="AC90" s="11">
        <v>45790.681238425925</v>
      </c>
      <c r="AD90" s="11">
        <v>45790.681238425925</v>
      </c>
    </row>
    <row r="91" spans="1:30" x14ac:dyDescent="0.3">
      <c r="A91" s="15">
        <f t="shared" si="6"/>
        <v>45790</v>
      </c>
      <c r="B91" s="16">
        <v>45792</v>
      </c>
      <c r="C91" s="16">
        <f t="shared" si="7"/>
        <v>45791</v>
      </c>
      <c r="D91" s="16" t="str">
        <f t="shared" si="8"/>
        <v>Delivered</v>
      </c>
      <c r="E91" s="20" t="str">
        <f t="shared" si="9"/>
        <v>COD</v>
      </c>
      <c r="F91" s="20">
        <f t="shared" si="10"/>
        <v>1436.93</v>
      </c>
      <c r="G91" s="20">
        <v>143693</v>
      </c>
      <c r="H91" s="22" t="str">
        <v>DPK Syahrul Fadly</v>
      </c>
      <c r="I91" s="22">
        <f t="shared" si="11"/>
        <v>1</v>
      </c>
      <c r="J91" s="20">
        <f t="shared" si="12"/>
        <v>4800</v>
      </c>
      <c r="K91" s="9" t="s">
        <v>204</v>
      </c>
      <c r="L91" s="12" t="s">
        <v>502</v>
      </c>
      <c r="M91" s="12" t="s">
        <v>503</v>
      </c>
      <c r="N91" s="12" t="s">
        <v>504</v>
      </c>
      <c r="O91" s="12" t="s">
        <v>24</v>
      </c>
      <c r="P91" s="12">
        <v>1</v>
      </c>
      <c r="Q91" s="12">
        <v>0.36</v>
      </c>
      <c r="R91" s="12" t="s">
        <v>25</v>
      </c>
      <c r="S91" s="12" t="s">
        <v>26</v>
      </c>
      <c r="T91" s="12" t="s">
        <v>505</v>
      </c>
      <c r="U91" s="12" t="s">
        <v>506</v>
      </c>
      <c r="V91" s="12">
        <v>6281999355682</v>
      </c>
      <c r="W91" s="12" t="s">
        <v>29</v>
      </c>
      <c r="X91" s="12">
        <v>143693</v>
      </c>
      <c r="Y91" s="12" t="s">
        <v>210</v>
      </c>
      <c r="Z91" s="12" t="s">
        <v>222</v>
      </c>
      <c r="AA91" s="12" t="s">
        <v>32</v>
      </c>
      <c r="AB91" s="12" t="s">
        <v>33</v>
      </c>
      <c r="AC91" s="13">
        <v>45790.752928240741</v>
      </c>
      <c r="AD91" s="13">
        <v>45790.752928240741</v>
      </c>
    </row>
    <row r="92" spans="1:30" x14ac:dyDescent="0.3">
      <c r="A92" s="15">
        <f t="shared" si="6"/>
        <v>45790</v>
      </c>
      <c r="B92" s="16">
        <v>45792</v>
      </c>
      <c r="C92" s="16">
        <f t="shared" si="7"/>
        <v>45791</v>
      </c>
      <c r="D92" s="16" t="str">
        <f t="shared" si="8"/>
        <v>Delivered</v>
      </c>
      <c r="E92" s="20" t="str">
        <f t="shared" si="9"/>
        <v>COD</v>
      </c>
      <c r="F92" s="20">
        <f t="shared" si="10"/>
        <v>1400</v>
      </c>
      <c r="G92" s="20">
        <v>140000</v>
      </c>
      <c r="H92" s="22" t="str">
        <v>BGR Eka Maulana</v>
      </c>
      <c r="I92" s="22">
        <f t="shared" si="11"/>
        <v>1</v>
      </c>
      <c r="J92" s="20">
        <f t="shared" si="12"/>
        <v>4800</v>
      </c>
      <c r="K92" s="9" t="s">
        <v>204</v>
      </c>
      <c r="L92" s="10" t="s">
        <v>507</v>
      </c>
      <c r="M92" s="10" t="s">
        <v>508</v>
      </c>
      <c r="N92" s="10" t="s">
        <v>509</v>
      </c>
      <c r="O92" s="10" t="s">
        <v>24</v>
      </c>
      <c r="P92" s="10">
        <v>1</v>
      </c>
      <c r="Q92" s="10">
        <v>0.36</v>
      </c>
      <c r="R92" s="10" t="s">
        <v>25</v>
      </c>
      <c r="S92" s="10" t="s">
        <v>26</v>
      </c>
      <c r="T92" s="10" t="s">
        <v>510</v>
      </c>
      <c r="U92" s="10" t="s">
        <v>511</v>
      </c>
      <c r="V92" s="10">
        <v>6281218342049</v>
      </c>
      <c r="W92" s="10" t="s">
        <v>29</v>
      </c>
      <c r="X92" s="10">
        <v>140000</v>
      </c>
      <c r="Y92" s="10" t="s">
        <v>256</v>
      </c>
      <c r="Z92" s="10" t="s">
        <v>333</v>
      </c>
      <c r="AA92" s="10" t="s">
        <v>32</v>
      </c>
      <c r="AB92" s="10" t="s">
        <v>33</v>
      </c>
      <c r="AC92" s="11">
        <v>45790.749374999999</v>
      </c>
      <c r="AD92" s="11">
        <v>45790.749374999999</v>
      </c>
    </row>
    <row r="93" spans="1:30" x14ac:dyDescent="0.3">
      <c r="A93" s="15">
        <f t="shared" si="6"/>
        <v>45790</v>
      </c>
      <c r="B93" s="16">
        <v>45791</v>
      </c>
      <c r="C93" s="16">
        <f t="shared" si="7"/>
        <v>45791</v>
      </c>
      <c r="D93" s="16" t="str">
        <f t="shared" si="8"/>
        <v>Delivered</v>
      </c>
      <c r="E93" s="20" t="str">
        <f t="shared" si="9"/>
        <v>COD</v>
      </c>
      <c r="F93" s="20">
        <f t="shared" si="10"/>
        <v>930</v>
      </c>
      <c r="G93" s="20">
        <v>93000</v>
      </c>
      <c r="H93" s="22" t="str">
        <v>BGR Fahmi Miftahudin</v>
      </c>
      <c r="I93" s="22">
        <f t="shared" si="11"/>
        <v>1</v>
      </c>
      <c r="J93" s="20">
        <f t="shared" si="12"/>
        <v>4800</v>
      </c>
      <c r="K93" s="9" t="s">
        <v>204</v>
      </c>
      <c r="L93" s="12" t="s">
        <v>512</v>
      </c>
      <c r="M93" s="12" t="s">
        <v>513</v>
      </c>
      <c r="N93" s="12" t="s">
        <v>514</v>
      </c>
      <c r="O93" s="12" t="s">
        <v>24</v>
      </c>
      <c r="P93" s="12">
        <v>1</v>
      </c>
      <c r="Q93" s="12">
        <v>0.3</v>
      </c>
      <c r="R93" s="12" t="s">
        <v>25</v>
      </c>
      <c r="S93" s="12" t="s">
        <v>26</v>
      </c>
      <c r="T93" s="12" t="s">
        <v>515</v>
      </c>
      <c r="U93" s="12" t="s">
        <v>516</v>
      </c>
      <c r="V93" s="12">
        <v>6288211807672</v>
      </c>
      <c r="W93" s="12" t="s">
        <v>29</v>
      </c>
      <c r="X93" s="12">
        <v>93000</v>
      </c>
      <c r="Y93" s="12" t="s">
        <v>256</v>
      </c>
      <c r="Z93" s="12" t="s">
        <v>365</v>
      </c>
      <c r="AA93" s="12" t="s">
        <v>32</v>
      </c>
      <c r="AB93" s="12" t="s">
        <v>33</v>
      </c>
      <c r="AC93" s="13">
        <v>45790.508587962962</v>
      </c>
      <c r="AD93" s="13">
        <v>45790.508587962962</v>
      </c>
    </row>
    <row r="94" spans="1:30" x14ac:dyDescent="0.3">
      <c r="A94" s="15">
        <f t="shared" si="6"/>
        <v>45790</v>
      </c>
      <c r="B94" s="16" t="str">
        <v>Belum Delivered</v>
      </c>
      <c r="C94" s="16">
        <f t="shared" si="7"/>
        <v>45791</v>
      </c>
      <c r="D94" s="16" t="str">
        <f t="shared" si="8"/>
        <v>Belum Delivered</v>
      </c>
      <c r="E94" s="20" t="str">
        <f t="shared" si="9"/>
        <v>Belum Delivered</v>
      </c>
      <c r="F94" s="20">
        <f t="shared" si="10"/>
        <v>0</v>
      </c>
      <c r="G94" s="20" t="str">
        <v>Belum Delivered</v>
      </c>
      <c r="H94" s="22" t="str">
        <v>Belum Delivered</v>
      </c>
      <c r="I94" s="22">
        <f t="shared" si="11"/>
        <v>1</v>
      </c>
      <c r="J94" s="20">
        <f t="shared" si="12"/>
        <v>4800</v>
      </c>
      <c r="K94" s="9" t="s">
        <v>204</v>
      </c>
      <c r="L94" s="10" t="s">
        <v>512</v>
      </c>
      <c r="M94" s="10" t="s">
        <v>517</v>
      </c>
      <c r="N94" s="10" t="s">
        <v>518</v>
      </c>
      <c r="O94" s="10" t="s">
        <v>24</v>
      </c>
      <c r="P94" s="10">
        <v>1</v>
      </c>
      <c r="Q94" s="10">
        <v>0.15</v>
      </c>
      <c r="R94" s="10" t="s">
        <v>25</v>
      </c>
      <c r="S94" s="10" t="s">
        <v>26</v>
      </c>
      <c r="T94" s="10" t="s">
        <v>519</v>
      </c>
      <c r="U94" s="10" t="s">
        <v>520</v>
      </c>
      <c r="V94" s="10">
        <v>6282112449181</v>
      </c>
      <c r="W94" s="10" t="s">
        <v>29</v>
      </c>
      <c r="X94" s="10">
        <v>118273</v>
      </c>
      <c r="Y94" s="10" t="s">
        <v>210</v>
      </c>
      <c r="Z94" s="10" t="s">
        <v>240</v>
      </c>
      <c r="AA94" s="10" t="s">
        <v>32</v>
      </c>
      <c r="AB94" s="10" t="s">
        <v>33</v>
      </c>
      <c r="AC94" s="11">
        <v>45790.810613425929</v>
      </c>
      <c r="AD94" s="11">
        <v>45790.810613425929</v>
      </c>
    </row>
    <row r="95" spans="1:30" x14ac:dyDescent="0.3">
      <c r="A95" s="15">
        <f t="shared" si="6"/>
        <v>45790</v>
      </c>
      <c r="B95" s="16">
        <v>45791</v>
      </c>
      <c r="C95" s="16">
        <f t="shared" si="7"/>
        <v>45791</v>
      </c>
      <c r="D95" s="16" t="str">
        <f t="shared" si="8"/>
        <v>Delivered</v>
      </c>
      <c r="E95" s="20" t="str">
        <f t="shared" si="9"/>
        <v>COD</v>
      </c>
      <c r="F95" s="20">
        <f t="shared" si="10"/>
        <v>1750.13</v>
      </c>
      <c r="G95" s="20">
        <v>175013</v>
      </c>
      <c r="H95" s="22" t="str">
        <v>BGR Agung Prastyo</v>
      </c>
      <c r="I95" s="22">
        <f t="shared" si="11"/>
        <v>1</v>
      </c>
      <c r="J95" s="20">
        <f t="shared" si="12"/>
        <v>4800</v>
      </c>
      <c r="K95" s="9" t="s">
        <v>204</v>
      </c>
      <c r="L95" s="12" t="s">
        <v>521</v>
      </c>
      <c r="M95" s="12" t="s">
        <v>522</v>
      </c>
      <c r="N95" s="12" t="s">
        <v>523</v>
      </c>
      <c r="O95" s="12" t="s">
        <v>24</v>
      </c>
      <c r="P95" s="12">
        <v>1</v>
      </c>
      <c r="Q95" s="12">
        <v>0.23</v>
      </c>
      <c r="R95" s="12" t="s">
        <v>25</v>
      </c>
      <c r="S95" s="12" t="s">
        <v>26</v>
      </c>
      <c r="T95" s="12" t="s">
        <v>524</v>
      </c>
      <c r="U95" s="12" t="s">
        <v>525</v>
      </c>
      <c r="V95" s="12">
        <v>6282147436897</v>
      </c>
      <c r="W95" s="12" t="s">
        <v>29</v>
      </c>
      <c r="X95" s="12">
        <v>175013</v>
      </c>
      <c r="Y95" s="12" t="s">
        <v>256</v>
      </c>
      <c r="Z95" s="12" t="s">
        <v>339</v>
      </c>
      <c r="AA95" s="12" t="s">
        <v>32</v>
      </c>
      <c r="AB95" s="12" t="s">
        <v>33</v>
      </c>
      <c r="AC95" s="13">
        <v>45790.434039351851</v>
      </c>
      <c r="AD95" s="13">
        <v>45790.434039351851</v>
      </c>
    </row>
    <row r="96" spans="1:30" x14ac:dyDescent="0.3">
      <c r="A96" s="15">
        <f t="shared" si="6"/>
        <v>45790</v>
      </c>
      <c r="B96" s="16">
        <v>45791</v>
      </c>
      <c r="C96" s="16">
        <f t="shared" si="7"/>
        <v>45791</v>
      </c>
      <c r="D96" s="16" t="str">
        <f t="shared" si="8"/>
        <v>Delivered</v>
      </c>
      <c r="E96" s="20" t="str">
        <f t="shared" si="9"/>
        <v>COD</v>
      </c>
      <c r="F96" s="20">
        <f t="shared" si="10"/>
        <v>3050</v>
      </c>
      <c r="G96" s="20">
        <v>305000</v>
      </c>
      <c r="H96" s="22" t="str">
        <v>BGR Fahmi Miftahudin</v>
      </c>
      <c r="I96" s="22">
        <f t="shared" si="11"/>
        <v>1</v>
      </c>
      <c r="J96" s="20">
        <f t="shared" si="12"/>
        <v>4800</v>
      </c>
      <c r="K96" s="9" t="s">
        <v>204</v>
      </c>
      <c r="L96" s="10" t="s">
        <v>526</v>
      </c>
      <c r="M96" s="10" t="s">
        <v>527</v>
      </c>
      <c r="N96" s="10" t="s">
        <v>528</v>
      </c>
      <c r="O96" s="10" t="s">
        <v>24</v>
      </c>
      <c r="P96" s="10">
        <v>1</v>
      </c>
      <c r="Q96" s="10">
        <v>0.7</v>
      </c>
      <c r="R96" s="10" t="s">
        <v>25</v>
      </c>
      <c r="S96" s="10" t="s">
        <v>26</v>
      </c>
      <c r="T96" s="10" t="s">
        <v>529</v>
      </c>
      <c r="U96" s="10" t="s">
        <v>530</v>
      </c>
      <c r="V96" s="10">
        <v>6285770179497</v>
      </c>
      <c r="W96" s="10" t="s">
        <v>29</v>
      </c>
      <c r="X96" s="10">
        <v>305000</v>
      </c>
      <c r="Y96" s="10" t="s">
        <v>256</v>
      </c>
      <c r="Z96" s="10" t="s">
        <v>531</v>
      </c>
      <c r="AA96" s="10" t="s">
        <v>32</v>
      </c>
      <c r="AB96" s="10" t="s">
        <v>33</v>
      </c>
      <c r="AC96" s="11">
        <v>45790.679803240739</v>
      </c>
      <c r="AD96" s="11">
        <v>45790.679803240739</v>
      </c>
    </row>
    <row r="97" spans="1:30" x14ac:dyDescent="0.3">
      <c r="A97" s="15">
        <f t="shared" si="6"/>
        <v>45790</v>
      </c>
      <c r="B97" s="16">
        <v>45792</v>
      </c>
      <c r="C97" s="16">
        <f t="shared" si="7"/>
        <v>45791</v>
      </c>
      <c r="D97" s="16" t="str">
        <f t="shared" si="8"/>
        <v>Delivered</v>
      </c>
      <c r="E97" s="20" t="str">
        <f t="shared" si="9"/>
        <v>COD</v>
      </c>
      <c r="F97" s="20">
        <f t="shared" si="10"/>
        <v>1436.93</v>
      </c>
      <c r="G97" s="20">
        <v>143693</v>
      </c>
      <c r="H97" s="22" t="str">
        <v>BGR Eka Maulana</v>
      </c>
      <c r="I97" s="22">
        <f t="shared" si="11"/>
        <v>1</v>
      </c>
      <c r="J97" s="20">
        <f t="shared" si="12"/>
        <v>4800</v>
      </c>
      <c r="K97" s="9" t="s">
        <v>204</v>
      </c>
      <c r="L97" s="12" t="s">
        <v>532</v>
      </c>
      <c r="M97" s="12" t="s">
        <v>533</v>
      </c>
      <c r="N97" s="12" t="s">
        <v>534</v>
      </c>
      <c r="O97" s="12" t="s">
        <v>24</v>
      </c>
      <c r="P97" s="12">
        <v>1</v>
      </c>
      <c r="Q97" s="12">
        <v>0.36</v>
      </c>
      <c r="R97" s="12" t="s">
        <v>25</v>
      </c>
      <c r="S97" s="12" t="s">
        <v>26</v>
      </c>
      <c r="T97" s="12" t="s">
        <v>535</v>
      </c>
      <c r="U97" s="12" t="s">
        <v>536</v>
      </c>
      <c r="V97" s="12">
        <v>6285719362636</v>
      </c>
      <c r="W97" s="12" t="s">
        <v>29</v>
      </c>
      <c r="X97" s="12">
        <v>143693</v>
      </c>
      <c r="Y97" s="12" t="s">
        <v>256</v>
      </c>
      <c r="Z97" s="12" t="s">
        <v>333</v>
      </c>
      <c r="AA97" s="12" t="s">
        <v>32</v>
      </c>
      <c r="AB97" s="12" t="s">
        <v>33</v>
      </c>
      <c r="AC97" s="13">
        <v>45790.6796412037</v>
      </c>
      <c r="AD97" s="13">
        <v>45790.6796412037</v>
      </c>
    </row>
    <row r="98" spans="1:30" x14ac:dyDescent="0.3">
      <c r="A98" s="15">
        <f t="shared" si="6"/>
        <v>45790</v>
      </c>
      <c r="B98" s="16">
        <v>45791</v>
      </c>
      <c r="C98" s="16">
        <f t="shared" si="7"/>
        <v>45791</v>
      </c>
      <c r="D98" s="16" t="str">
        <f t="shared" si="8"/>
        <v>Delivered</v>
      </c>
      <c r="E98" s="20" t="str">
        <f t="shared" si="9"/>
        <v>COD</v>
      </c>
      <c r="F98" s="20">
        <f t="shared" si="10"/>
        <v>1436.93</v>
      </c>
      <c r="G98" s="20">
        <v>143693</v>
      </c>
      <c r="H98" s="22" t="str">
        <v>DPK Jatmiko Gatot Subroto</v>
      </c>
      <c r="I98" s="22">
        <f t="shared" si="11"/>
        <v>1</v>
      </c>
      <c r="J98" s="20">
        <f t="shared" si="12"/>
        <v>4800</v>
      </c>
      <c r="K98" s="9" t="s">
        <v>204</v>
      </c>
      <c r="L98" s="10" t="s">
        <v>537</v>
      </c>
      <c r="M98" s="10" t="s">
        <v>538</v>
      </c>
      <c r="N98" s="10" t="s">
        <v>539</v>
      </c>
      <c r="O98" s="10" t="s">
        <v>24</v>
      </c>
      <c r="P98" s="10">
        <v>1</v>
      </c>
      <c r="Q98" s="10">
        <v>0.36</v>
      </c>
      <c r="R98" s="10" t="s">
        <v>25</v>
      </c>
      <c r="S98" s="10" t="s">
        <v>26</v>
      </c>
      <c r="T98" s="10" t="s">
        <v>540</v>
      </c>
      <c r="U98" s="10" t="s">
        <v>541</v>
      </c>
      <c r="V98" s="10">
        <v>628561651925</v>
      </c>
      <c r="W98" s="10" t="s">
        <v>29</v>
      </c>
      <c r="X98" s="10">
        <v>143693</v>
      </c>
      <c r="Y98" s="10" t="s">
        <v>210</v>
      </c>
      <c r="Z98" s="10" t="s">
        <v>269</v>
      </c>
      <c r="AA98" s="10" t="s">
        <v>32</v>
      </c>
      <c r="AB98" s="10" t="s">
        <v>33</v>
      </c>
      <c r="AC98" s="11">
        <v>45790.661712962959</v>
      </c>
      <c r="AD98" s="11">
        <v>45790.661712962959</v>
      </c>
    </row>
    <row r="99" spans="1:30" x14ac:dyDescent="0.3">
      <c r="A99" s="15">
        <f t="shared" si="6"/>
        <v>45790</v>
      </c>
      <c r="B99" s="16">
        <v>45792</v>
      </c>
      <c r="C99" s="16">
        <f t="shared" si="7"/>
        <v>45791</v>
      </c>
      <c r="D99" s="16" t="str">
        <f t="shared" si="8"/>
        <v>Delivered</v>
      </c>
      <c r="E99" s="20" t="str">
        <f t="shared" si="9"/>
        <v>COD</v>
      </c>
      <c r="F99" s="20">
        <f t="shared" si="10"/>
        <v>1550</v>
      </c>
      <c r="G99" s="20">
        <v>155000</v>
      </c>
      <c r="H99" s="22" t="str">
        <v>BGR Eka Maulana</v>
      </c>
      <c r="I99" s="22">
        <f t="shared" si="11"/>
        <v>1</v>
      </c>
      <c r="J99" s="20">
        <f t="shared" si="12"/>
        <v>4800</v>
      </c>
      <c r="K99" s="9" t="s">
        <v>204</v>
      </c>
      <c r="L99" s="12" t="s">
        <v>542</v>
      </c>
      <c r="M99" s="12" t="s">
        <v>543</v>
      </c>
      <c r="N99" s="12" t="s">
        <v>544</v>
      </c>
      <c r="O99" s="12" t="s">
        <v>24</v>
      </c>
      <c r="P99" s="12">
        <v>1</v>
      </c>
      <c r="Q99" s="12">
        <v>0.6</v>
      </c>
      <c r="R99" s="12" t="s">
        <v>25</v>
      </c>
      <c r="S99" s="12" t="s">
        <v>26</v>
      </c>
      <c r="T99" s="12" t="s">
        <v>545</v>
      </c>
      <c r="U99" s="12" t="s">
        <v>546</v>
      </c>
      <c r="V99" s="12">
        <v>6287784024325</v>
      </c>
      <c r="W99" s="12" t="s">
        <v>29</v>
      </c>
      <c r="X99" s="12">
        <v>155000</v>
      </c>
      <c r="Y99" s="12" t="s">
        <v>256</v>
      </c>
      <c r="Z99" s="12" t="s">
        <v>333</v>
      </c>
      <c r="AA99" s="12" t="s">
        <v>32</v>
      </c>
      <c r="AB99" s="12" t="s">
        <v>33</v>
      </c>
      <c r="AC99" s="13">
        <v>45790.666828703703</v>
      </c>
      <c r="AD99" s="13">
        <v>45790.666828703703</v>
      </c>
    </row>
    <row r="100" spans="1:30" x14ac:dyDescent="0.3">
      <c r="A100" s="15">
        <f t="shared" si="6"/>
        <v>45790</v>
      </c>
      <c r="B100" s="16">
        <v>45792</v>
      </c>
      <c r="C100" s="16">
        <f t="shared" si="7"/>
        <v>45791</v>
      </c>
      <c r="D100" s="16" t="str">
        <f t="shared" si="8"/>
        <v>Delivered</v>
      </c>
      <c r="E100" s="20" t="str">
        <f t="shared" si="9"/>
        <v>COD</v>
      </c>
      <c r="F100" s="20">
        <f t="shared" si="10"/>
        <v>2520</v>
      </c>
      <c r="G100" s="20">
        <v>252000</v>
      </c>
      <c r="H100" s="22" t="str">
        <v>DPK Muhammad Arfan Juliansyah</v>
      </c>
      <c r="I100" s="22">
        <f t="shared" si="11"/>
        <v>1</v>
      </c>
      <c r="J100" s="20">
        <f t="shared" si="12"/>
        <v>4800</v>
      </c>
      <c r="K100" s="9" t="s">
        <v>204</v>
      </c>
      <c r="L100" s="10" t="s">
        <v>547</v>
      </c>
      <c r="M100" s="10" t="s">
        <v>548</v>
      </c>
      <c r="N100" s="10" t="s">
        <v>549</v>
      </c>
      <c r="O100" s="10" t="s">
        <v>24</v>
      </c>
      <c r="P100" s="10">
        <v>1</v>
      </c>
      <c r="Q100" s="10">
        <v>1.06</v>
      </c>
      <c r="R100" s="10" t="s">
        <v>25</v>
      </c>
      <c r="S100" s="10" t="s">
        <v>26</v>
      </c>
      <c r="T100" s="10" t="s">
        <v>550</v>
      </c>
      <c r="U100" s="10" t="s">
        <v>551</v>
      </c>
      <c r="V100" s="10">
        <v>62895401315049</v>
      </c>
      <c r="W100" s="10" t="s">
        <v>29</v>
      </c>
      <c r="X100" s="10">
        <v>252000</v>
      </c>
      <c r="Y100" s="10" t="s">
        <v>210</v>
      </c>
      <c r="Z100" s="10" t="s">
        <v>263</v>
      </c>
      <c r="AA100" s="10" t="s">
        <v>32</v>
      </c>
      <c r="AB100" s="10" t="s">
        <v>33</v>
      </c>
      <c r="AC100" s="11">
        <v>45790.667592592596</v>
      </c>
      <c r="AD100" s="11">
        <v>45790.667592592596</v>
      </c>
    </row>
    <row r="101" spans="1:30" x14ac:dyDescent="0.3">
      <c r="A101" s="15">
        <f t="shared" si="6"/>
        <v>45790</v>
      </c>
      <c r="B101" s="16">
        <v>45792</v>
      </c>
      <c r="C101" s="16">
        <f t="shared" si="7"/>
        <v>45791</v>
      </c>
      <c r="D101" s="16" t="str">
        <f t="shared" si="8"/>
        <v>Delivered</v>
      </c>
      <c r="E101" s="20" t="str">
        <f t="shared" si="9"/>
        <v>COD</v>
      </c>
      <c r="F101" s="20">
        <f t="shared" si="10"/>
        <v>2666.93</v>
      </c>
      <c r="G101" s="20">
        <v>266693</v>
      </c>
      <c r="H101" s="22" t="str">
        <v>DPK Wagio</v>
      </c>
      <c r="I101" s="22">
        <f t="shared" si="11"/>
        <v>1</v>
      </c>
      <c r="J101" s="20">
        <f t="shared" si="12"/>
        <v>4800</v>
      </c>
      <c r="K101" s="9" t="s">
        <v>204</v>
      </c>
      <c r="L101" s="12" t="s">
        <v>552</v>
      </c>
      <c r="M101" s="12" t="s">
        <v>553</v>
      </c>
      <c r="N101" s="12" t="s">
        <v>554</v>
      </c>
      <c r="O101" s="12" t="s">
        <v>24</v>
      </c>
      <c r="P101" s="12">
        <v>1</v>
      </c>
      <c r="Q101" s="12">
        <v>0.71</v>
      </c>
      <c r="R101" s="12" t="s">
        <v>25</v>
      </c>
      <c r="S101" s="12" t="s">
        <v>26</v>
      </c>
      <c r="T101" s="12" t="s">
        <v>555</v>
      </c>
      <c r="U101" s="12" t="s">
        <v>556</v>
      </c>
      <c r="V101" s="12">
        <v>6281211804477</v>
      </c>
      <c r="W101" s="12" t="s">
        <v>29</v>
      </c>
      <c r="X101" s="12">
        <v>266693</v>
      </c>
      <c r="Y101" s="12" t="s">
        <v>210</v>
      </c>
      <c r="Z101" s="12" t="s">
        <v>406</v>
      </c>
      <c r="AA101" s="12" t="s">
        <v>32</v>
      </c>
      <c r="AB101" s="12" t="s">
        <v>33</v>
      </c>
      <c r="AC101" s="13">
        <v>45790.679583333331</v>
      </c>
      <c r="AD101" s="13">
        <v>45790.679583333331</v>
      </c>
    </row>
    <row r="102" spans="1:30" x14ac:dyDescent="0.3">
      <c r="A102" s="15">
        <f t="shared" si="6"/>
        <v>45790</v>
      </c>
      <c r="B102" s="16">
        <v>45792</v>
      </c>
      <c r="C102" s="16">
        <f t="shared" si="7"/>
        <v>45791</v>
      </c>
      <c r="D102" s="16" t="str">
        <f t="shared" si="8"/>
        <v>Delivered</v>
      </c>
      <c r="E102" s="20" t="str">
        <f t="shared" si="9"/>
        <v>COD</v>
      </c>
      <c r="F102" s="20">
        <f t="shared" si="10"/>
        <v>2740</v>
      </c>
      <c r="G102" s="20">
        <v>274000</v>
      </c>
      <c r="H102" s="22" t="str">
        <v>DPK Syahrul Fadly</v>
      </c>
      <c r="I102" s="22">
        <f t="shared" si="11"/>
        <v>1</v>
      </c>
      <c r="J102" s="20">
        <f t="shared" si="12"/>
        <v>4800</v>
      </c>
      <c r="K102" s="9" t="s">
        <v>204</v>
      </c>
      <c r="L102" s="10" t="s">
        <v>557</v>
      </c>
      <c r="M102" s="10" t="s">
        <v>558</v>
      </c>
      <c r="N102" s="10" t="s">
        <v>559</v>
      </c>
      <c r="O102" s="10" t="s">
        <v>24</v>
      </c>
      <c r="P102" s="10">
        <v>1</v>
      </c>
      <c r="Q102" s="10">
        <v>0.71</v>
      </c>
      <c r="R102" s="10" t="s">
        <v>25</v>
      </c>
      <c r="S102" s="10" t="s">
        <v>26</v>
      </c>
      <c r="T102" s="10" t="s">
        <v>560</v>
      </c>
      <c r="U102" s="10" t="s">
        <v>561</v>
      </c>
      <c r="V102" s="10">
        <v>6281384703424</v>
      </c>
      <c r="W102" s="10" t="s">
        <v>29</v>
      </c>
      <c r="X102" s="10">
        <v>274000</v>
      </c>
      <c r="Y102" s="10" t="s">
        <v>210</v>
      </c>
      <c r="Z102" s="10" t="s">
        <v>228</v>
      </c>
      <c r="AA102" s="10" t="s">
        <v>32</v>
      </c>
      <c r="AB102" s="10" t="s">
        <v>33</v>
      </c>
      <c r="AC102" s="11">
        <v>45790.672384259262</v>
      </c>
      <c r="AD102" s="11">
        <v>45790.672384259262</v>
      </c>
    </row>
    <row r="103" spans="1:30" x14ac:dyDescent="0.3">
      <c r="A103" s="15">
        <f t="shared" si="6"/>
        <v>45790</v>
      </c>
      <c r="B103" s="16">
        <v>45791</v>
      </c>
      <c r="C103" s="16">
        <f t="shared" si="7"/>
        <v>45791</v>
      </c>
      <c r="D103" s="16" t="str">
        <f t="shared" si="8"/>
        <v>Delivered</v>
      </c>
      <c r="E103" s="20" t="str">
        <f t="shared" si="9"/>
        <v>COD</v>
      </c>
      <c r="F103" s="20">
        <f t="shared" si="10"/>
        <v>2600</v>
      </c>
      <c r="G103" s="20">
        <v>260000</v>
      </c>
      <c r="H103" s="22" t="str">
        <v>BGR Fahmi Miftahudin</v>
      </c>
      <c r="I103" s="22">
        <f t="shared" si="11"/>
        <v>1</v>
      </c>
      <c r="J103" s="20">
        <f t="shared" si="12"/>
        <v>4800</v>
      </c>
      <c r="K103" s="9" t="s">
        <v>204</v>
      </c>
      <c r="L103" s="12" t="s">
        <v>562</v>
      </c>
      <c r="M103" s="12" t="s">
        <v>563</v>
      </c>
      <c r="N103" s="12" t="s">
        <v>564</v>
      </c>
      <c r="O103" s="12" t="s">
        <v>24</v>
      </c>
      <c r="P103" s="12">
        <v>1</v>
      </c>
      <c r="Q103" s="12">
        <v>0.71</v>
      </c>
      <c r="R103" s="12" t="s">
        <v>25</v>
      </c>
      <c r="S103" s="12" t="s">
        <v>26</v>
      </c>
      <c r="T103" s="12" t="s">
        <v>565</v>
      </c>
      <c r="U103" s="12" t="s">
        <v>566</v>
      </c>
      <c r="V103" s="12">
        <v>6281315294066</v>
      </c>
      <c r="W103" s="12" t="s">
        <v>29</v>
      </c>
      <c r="X103" s="12">
        <v>260000</v>
      </c>
      <c r="Y103" s="12" t="s">
        <v>256</v>
      </c>
      <c r="Z103" s="12" t="s">
        <v>567</v>
      </c>
      <c r="AA103" s="12" t="s">
        <v>32</v>
      </c>
      <c r="AB103" s="12" t="s">
        <v>33</v>
      </c>
      <c r="AC103" s="13">
        <v>45790.679467592592</v>
      </c>
      <c r="AD103" s="13">
        <v>45790.679467592592</v>
      </c>
    </row>
    <row r="104" spans="1:30" x14ac:dyDescent="0.3">
      <c r="A104" s="15">
        <f t="shared" si="6"/>
        <v>45790</v>
      </c>
      <c r="B104" s="16">
        <v>45791</v>
      </c>
      <c r="C104" s="16">
        <f t="shared" si="7"/>
        <v>45791</v>
      </c>
      <c r="D104" s="16" t="str">
        <f t="shared" si="8"/>
        <v>Delivered</v>
      </c>
      <c r="E104" s="20" t="str">
        <f t="shared" si="9"/>
        <v>COD</v>
      </c>
      <c r="F104" s="20">
        <f t="shared" si="10"/>
        <v>3360</v>
      </c>
      <c r="G104" s="20">
        <v>336000</v>
      </c>
      <c r="H104" s="22" t="str">
        <v>BGR Fahmi Miftahudin</v>
      </c>
      <c r="I104" s="22">
        <f t="shared" si="11"/>
        <v>1</v>
      </c>
      <c r="J104" s="20">
        <f t="shared" si="12"/>
        <v>4800</v>
      </c>
      <c r="K104" s="9" t="s">
        <v>204</v>
      </c>
      <c r="L104" s="10" t="s">
        <v>568</v>
      </c>
      <c r="M104" s="10" t="s">
        <v>569</v>
      </c>
      <c r="N104" s="10" t="s">
        <v>570</v>
      </c>
      <c r="O104" s="10" t="s">
        <v>24</v>
      </c>
      <c r="P104" s="10">
        <v>1</v>
      </c>
      <c r="Q104" s="10">
        <v>1.2</v>
      </c>
      <c r="R104" s="10" t="s">
        <v>25</v>
      </c>
      <c r="S104" s="10" t="s">
        <v>26</v>
      </c>
      <c r="T104" s="10" t="s">
        <v>571</v>
      </c>
      <c r="U104" s="10" t="s">
        <v>572</v>
      </c>
      <c r="V104" s="10">
        <v>6281211351140</v>
      </c>
      <c r="W104" s="10" t="s">
        <v>29</v>
      </c>
      <c r="X104" s="10">
        <v>336000</v>
      </c>
      <c r="Y104" s="10" t="s">
        <v>256</v>
      </c>
      <c r="Z104" s="10" t="s">
        <v>567</v>
      </c>
      <c r="AA104" s="10" t="s">
        <v>32</v>
      </c>
      <c r="AB104" s="10" t="s">
        <v>33</v>
      </c>
      <c r="AC104" s="11">
        <v>45790.679976851854</v>
      </c>
      <c r="AD104" s="11">
        <v>45790.679976851854</v>
      </c>
    </row>
    <row r="105" spans="1:30" x14ac:dyDescent="0.3">
      <c r="A105" s="15">
        <f t="shared" si="6"/>
        <v>45790</v>
      </c>
      <c r="B105" s="16">
        <v>45792</v>
      </c>
      <c r="C105" s="16">
        <f t="shared" si="7"/>
        <v>45791</v>
      </c>
      <c r="D105" s="16" t="str">
        <f t="shared" si="8"/>
        <v>Delivered</v>
      </c>
      <c r="E105" s="20" t="str">
        <f t="shared" si="9"/>
        <v>COD</v>
      </c>
      <c r="F105" s="20">
        <f t="shared" si="10"/>
        <v>2677.18</v>
      </c>
      <c r="G105" s="20">
        <v>267718</v>
      </c>
      <c r="H105" s="22" t="str">
        <v>BGR Eka Maulana</v>
      </c>
      <c r="I105" s="22">
        <f t="shared" si="11"/>
        <v>1</v>
      </c>
      <c r="J105" s="20">
        <f t="shared" si="12"/>
        <v>4800</v>
      </c>
      <c r="K105" s="9" t="s">
        <v>204</v>
      </c>
      <c r="L105" s="12" t="s">
        <v>573</v>
      </c>
      <c r="M105" s="12" t="s">
        <v>574</v>
      </c>
      <c r="N105" s="12" t="s">
        <v>575</v>
      </c>
      <c r="O105" s="12" t="s">
        <v>24</v>
      </c>
      <c r="P105" s="12">
        <v>1</v>
      </c>
      <c r="Q105" s="12">
        <v>0.9</v>
      </c>
      <c r="R105" s="12" t="s">
        <v>25</v>
      </c>
      <c r="S105" s="12" t="s">
        <v>26</v>
      </c>
      <c r="T105" s="12" t="s">
        <v>576</v>
      </c>
      <c r="U105" s="12" t="s">
        <v>577</v>
      </c>
      <c r="V105" s="12">
        <v>6281218617940</v>
      </c>
      <c r="W105" s="12" t="s">
        <v>29</v>
      </c>
      <c r="X105" s="12">
        <v>267718</v>
      </c>
      <c r="Y105" s="12" t="s">
        <v>256</v>
      </c>
      <c r="Z105" s="12" t="s">
        <v>333</v>
      </c>
      <c r="AA105" s="12" t="s">
        <v>32</v>
      </c>
      <c r="AB105" s="12" t="s">
        <v>33</v>
      </c>
      <c r="AC105" s="13">
        <v>45790.670740740738</v>
      </c>
      <c r="AD105" s="13">
        <v>45790.670740740738</v>
      </c>
    </row>
    <row r="106" spans="1:30" x14ac:dyDescent="0.3">
      <c r="A106" s="15">
        <f t="shared" si="6"/>
        <v>45790</v>
      </c>
      <c r="B106" s="16">
        <v>45792</v>
      </c>
      <c r="C106" s="16">
        <f t="shared" si="7"/>
        <v>45791</v>
      </c>
      <c r="D106" s="16" t="str">
        <f t="shared" si="8"/>
        <v>Delivered</v>
      </c>
      <c r="E106" s="20" t="str">
        <f t="shared" si="9"/>
        <v>COD</v>
      </c>
      <c r="F106" s="20">
        <f t="shared" si="10"/>
        <v>3845.6800000000003</v>
      </c>
      <c r="G106" s="20">
        <v>384568</v>
      </c>
      <c r="H106" s="22" t="str">
        <v>DPK Wagio</v>
      </c>
      <c r="I106" s="22">
        <f t="shared" si="11"/>
        <v>1</v>
      </c>
      <c r="J106" s="20">
        <f t="shared" si="12"/>
        <v>4800</v>
      </c>
      <c r="K106" s="9" t="s">
        <v>204</v>
      </c>
      <c r="L106" s="10" t="s">
        <v>578</v>
      </c>
      <c r="M106" s="10" t="s">
        <v>579</v>
      </c>
      <c r="N106" s="10" t="s">
        <v>580</v>
      </c>
      <c r="O106" s="10" t="s">
        <v>24</v>
      </c>
      <c r="P106" s="10">
        <v>1</v>
      </c>
      <c r="Q106" s="10">
        <v>0.3</v>
      </c>
      <c r="R106" s="10" t="s">
        <v>25</v>
      </c>
      <c r="S106" s="10" t="s">
        <v>26</v>
      </c>
      <c r="T106" s="10" t="s">
        <v>581</v>
      </c>
      <c r="U106" s="10" t="s">
        <v>582</v>
      </c>
      <c r="V106" s="10">
        <v>6281245167646</v>
      </c>
      <c r="W106" s="10" t="s">
        <v>29</v>
      </c>
      <c r="X106" s="10">
        <v>384568</v>
      </c>
      <c r="Y106" s="10" t="s">
        <v>210</v>
      </c>
      <c r="Z106" s="10" t="s">
        <v>406</v>
      </c>
      <c r="AA106" s="10" t="s">
        <v>32</v>
      </c>
      <c r="AB106" s="10" t="s">
        <v>33</v>
      </c>
      <c r="AC106" s="11">
        <v>45790.670972222222</v>
      </c>
      <c r="AD106" s="11">
        <v>45790.670972222222</v>
      </c>
    </row>
    <row r="107" spans="1:30" x14ac:dyDescent="0.3">
      <c r="A107" s="15">
        <f t="shared" si="6"/>
        <v>45790</v>
      </c>
      <c r="B107" s="16">
        <v>45791</v>
      </c>
      <c r="C107" s="16">
        <f t="shared" si="7"/>
        <v>45791</v>
      </c>
      <c r="D107" s="16" t="str">
        <f t="shared" si="8"/>
        <v>Delivered</v>
      </c>
      <c r="E107" s="20" t="str">
        <f t="shared" si="9"/>
        <v>COD</v>
      </c>
      <c r="F107" s="20">
        <f t="shared" si="10"/>
        <v>1800</v>
      </c>
      <c r="G107" s="20">
        <v>180000</v>
      </c>
      <c r="H107" s="22" t="str">
        <v>BGR Fahmi Miftahudin</v>
      </c>
      <c r="I107" s="22">
        <f t="shared" si="11"/>
        <v>1</v>
      </c>
      <c r="J107" s="20">
        <f t="shared" si="12"/>
        <v>4800</v>
      </c>
      <c r="K107" s="9" t="s">
        <v>204</v>
      </c>
      <c r="L107" s="12" t="s">
        <v>583</v>
      </c>
      <c r="M107" s="12" t="s">
        <v>584</v>
      </c>
      <c r="N107" s="12" t="s">
        <v>585</v>
      </c>
      <c r="O107" s="12" t="s">
        <v>24</v>
      </c>
      <c r="P107" s="12">
        <v>1</v>
      </c>
      <c r="Q107" s="12">
        <v>0.6</v>
      </c>
      <c r="R107" s="12" t="s">
        <v>25</v>
      </c>
      <c r="S107" s="12" t="s">
        <v>26</v>
      </c>
      <c r="T107" s="12" t="s">
        <v>586</v>
      </c>
      <c r="U107" s="12" t="s">
        <v>587</v>
      </c>
      <c r="V107" s="12">
        <v>6289674651468</v>
      </c>
      <c r="W107" s="12" t="s">
        <v>29</v>
      </c>
      <c r="X107" s="12">
        <v>180000</v>
      </c>
      <c r="Y107" s="12" t="s">
        <v>256</v>
      </c>
      <c r="Z107" s="12" t="s">
        <v>567</v>
      </c>
      <c r="AA107" s="12" t="s">
        <v>32</v>
      </c>
      <c r="AB107" s="12" t="s">
        <v>33</v>
      </c>
      <c r="AC107" s="13">
        <v>45790.666435185187</v>
      </c>
      <c r="AD107" s="13">
        <v>45790.666435185187</v>
      </c>
    </row>
    <row r="108" spans="1:30" x14ac:dyDescent="0.3">
      <c r="A108" s="15">
        <f t="shared" si="6"/>
        <v>45790</v>
      </c>
      <c r="B108" s="16">
        <v>45791</v>
      </c>
      <c r="C108" s="16">
        <f t="shared" si="7"/>
        <v>45791</v>
      </c>
      <c r="D108" s="16" t="str">
        <f t="shared" si="8"/>
        <v>Delivered</v>
      </c>
      <c r="E108" s="20" t="str">
        <f t="shared" si="9"/>
        <v>COD</v>
      </c>
      <c r="F108" s="20">
        <f t="shared" si="10"/>
        <v>1800</v>
      </c>
      <c r="G108" s="20">
        <v>180000</v>
      </c>
      <c r="H108" s="22" t="str">
        <v>DPK Apip Purohman</v>
      </c>
      <c r="I108" s="22">
        <f t="shared" si="11"/>
        <v>1</v>
      </c>
      <c r="J108" s="20">
        <f t="shared" si="12"/>
        <v>4800</v>
      </c>
      <c r="K108" s="9" t="s">
        <v>204</v>
      </c>
      <c r="L108" s="10" t="s">
        <v>588</v>
      </c>
      <c r="M108" s="10" t="s">
        <v>589</v>
      </c>
      <c r="N108" s="10" t="s">
        <v>590</v>
      </c>
      <c r="O108" s="10" t="s">
        <v>24</v>
      </c>
      <c r="P108" s="10">
        <v>1</v>
      </c>
      <c r="Q108" s="10">
        <v>0.6</v>
      </c>
      <c r="R108" s="10" t="s">
        <v>25</v>
      </c>
      <c r="S108" s="10" t="s">
        <v>26</v>
      </c>
      <c r="T108" s="10" t="s">
        <v>591</v>
      </c>
      <c r="U108" s="10" t="s">
        <v>592</v>
      </c>
      <c r="V108" s="10">
        <v>6285211914349</v>
      </c>
      <c r="W108" s="10" t="s">
        <v>29</v>
      </c>
      <c r="X108" s="10">
        <v>180000</v>
      </c>
      <c r="Y108" s="10" t="s">
        <v>210</v>
      </c>
      <c r="Z108" s="10" t="s">
        <v>228</v>
      </c>
      <c r="AA108" s="10" t="s">
        <v>32</v>
      </c>
      <c r="AB108" s="10" t="s">
        <v>33</v>
      </c>
      <c r="AC108" s="11">
        <v>45790.666759259257</v>
      </c>
      <c r="AD108" s="11">
        <v>45790.666759259257</v>
      </c>
    </row>
    <row r="109" spans="1:30" x14ac:dyDescent="0.3">
      <c r="A109" s="15">
        <f t="shared" si="6"/>
        <v>45790</v>
      </c>
      <c r="B109" s="16">
        <v>45791</v>
      </c>
      <c r="C109" s="16">
        <f t="shared" si="7"/>
        <v>45791</v>
      </c>
      <c r="D109" s="16" t="str">
        <f t="shared" si="8"/>
        <v>Delivered</v>
      </c>
      <c r="E109" s="20" t="str">
        <f t="shared" si="9"/>
        <v>COD</v>
      </c>
      <c r="F109" s="20">
        <f t="shared" si="10"/>
        <v>2610</v>
      </c>
      <c r="G109" s="20">
        <v>261000</v>
      </c>
      <c r="H109" s="22" t="str">
        <v>DPK Jatmiko Gatot Subroto</v>
      </c>
      <c r="I109" s="22">
        <f t="shared" si="11"/>
        <v>1</v>
      </c>
      <c r="J109" s="20">
        <f t="shared" si="12"/>
        <v>4800</v>
      </c>
      <c r="K109" s="9" t="s">
        <v>204</v>
      </c>
      <c r="L109" s="12" t="s">
        <v>593</v>
      </c>
      <c r="M109" s="12" t="s">
        <v>594</v>
      </c>
      <c r="N109" s="12" t="s">
        <v>595</v>
      </c>
      <c r="O109" s="12" t="s">
        <v>24</v>
      </c>
      <c r="P109" s="12">
        <v>1</v>
      </c>
      <c r="Q109" s="12">
        <v>0.9</v>
      </c>
      <c r="R109" s="12" t="s">
        <v>25</v>
      </c>
      <c r="S109" s="12" t="s">
        <v>26</v>
      </c>
      <c r="T109" s="12" t="s">
        <v>596</v>
      </c>
      <c r="U109" s="12" t="s">
        <v>597</v>
      </c>
      <c r="V109" s="12">
        <v>6281282611069</v>
      </c>
      <c r="W109" s="12" t="s">
        <v>29</v>
      </c>
      <c r="X109" s="12">
        <v>261000</v>
      </c>
      <c r="Y109" s="12" t="s">
        <v>210</v>
      </c>
      <c r="Z109" s="12" t="s">
        <v>269</v>
      </c>
      <c r="AA109" s="12" t="s">
        <v>32</v>
      </c>
      <c r="AB109" s="12" t="s">
        <v>33</v>
      </c>
      <c r="AC109" s="13">
        <v>45790.681145833332</v>
      </c>
      <c r="AD109" s="13">
        <v>45790.681145833332</v>
      </c>
    </row>
    <row r="110" spans="1:30" x14ac:dyDescent="0.3">
      <c r="A110" s="15">
        <f t="shared" si="6"/>
        <v>45790</v>
      </c>
      <c r="B110" s="16" t="str">
        <v>Belum Delivered</v>
      </c>
      <c r="C110" s="16">
        <f t="shared" si="7"/>
        <v>45791</v>
      </c>
      <c r="D110" s="16" t="str">
        <f t="shared" si="8"/>
        <v>Belum Delivered</v>
      </c>
      <c r="E110" s="20" t="str">
        <f t="shared" si="9"/>
        <v>Belum Delivered</v>
      </c>
      <c r="F110" s="20">
        <f t="shared" si="10"/>
        <v>0</v>
      </c>
      <c r="G110" s="20" t="str">
        <v>Belum Delivered</v>
      </c>
      <c r="H110" s="22" t="str">
        <v>Belum Delivered</v>
      </c>
      <c r="I110" s="22">
        <f t="shared" si="11"/>
        <v>1</v>
      </c>
      <c r="J110" s="20">
        <f t="shared" si="12"/>
        <v>4800</v>
      </c>
      <c r="K110" s="9" t="s">
        <v>204</v>
      </c>
      <c r="L110" s="10" t="s">
        <v>598</v>
      </c>
      <c r="M110" s="10" t="s">
        <v>599</v>
      </c>
      <c r="N110" s="10" t="s">
        <v>600</v>
      </c>
      <c r="O110" s="10" t="s">
        <v>24</v>
      </c>
      <c r="P110" s="10">
        <v>1</v>
      </c>
      <c r="Q110" s="10">
        <v>0.15</v>
      </c>
      <c r="R110" s="10" t="s">
        <v>25</v>
      </c>
      <c r="S110" s="10" t="s">
        <v>26</v>
      </c>
      <c r="T110" s="10" t="s">
        <v>500</v>
      </c>
      <c r="U110" s="10" t="s">
        <v>501</v>
      </c>
      <c r="V110" s="10">
        <v>6285710889510</v>
      </c>
      <c r="W110" s="10" t="s">
        <v>29</v>
      </c>
      <c r="X110" s="10">
        <v>120768</v>
      </c>
      <c r="Y110" s="10" t="s">
        <v>210</v>
      </c>
      <c r="Z110" s="10" t="s">
        <v>211</v>
      </c>
      <c r="AA110" s="10" t="s">
        <v>32</v>
      </c>
      <c r="AB110" s="10" t="s">
        <v>33</v>
      </c>
      <c r="AC110" s="11">
        <v>45790.679409722223</v>
      </c>
      <c r="AD110" s="11">
        <v>45790.679409722223</v>
      </c>
    </row>
    <row r="111" spans="1:30" x14ac:dyDescent="0.3">
      <c r="A111" s="15">
        <f t="shared" si="6"/>
        <v>45790</v>
      </c>
      <c r="B111" s="16">
        <v>45791</v>
      </c>
      <c r="C111" s="16">
        <f t="shared" si="7"/>
        <v>45791</v>
      </c>
      <c r="D111" s="16" t="str">
        <f t="shared" si="8"/>
        <v>Delivered</v>
      </c>
      <c r="E111" s="20" t="str">
        <f t="shared" si="9"/>
        <v>COD</v>
      </c>
      <c r="F111" s="20">
        <f t="shared" si="10"/>
        <v>1600</v>
      </c>
      <c r="G111" s="20">
        <v>160000</v>
      </c>
      <c r="H111" s="22" t="str">
        <v>DPK Riki Riyana</v>
      </c>
      <c r="I111" s="22">
        <f t="shared" si="11"/>
        <v>1</v>
      </c>
      <c r="J111" s="20">
        <f t="shared" si="12"/>
        <v>4800</v>
      </c>
      <c r="K111" s="9" t="s">
        <v>204</v>
      </c>
      <c r="L111" s="12" t="s">
        <v>601</v>
      </c>
      <c r="M111" s="12" t="s">
        <v>602</v>
      </c>
      <c r="N111" s="12" t="s">
        <v>603</v>
      </c>
      <c r="O111" s="12" t="s">
        <v>24</v>
      </c>
      <c r="P111" s="12">
        <v>1</v>
      </c>
      <c r="Q111" s="12">
        <v>0.65</v>
      </c>
      <c r="R111" s="12" t="s">
        <v>25</v>
      </c>
      <c r="S111" s="12" t="s">
        <v>26</v>
      </c>
      <c r="T111" s="12" t="s">
        <v>604</v>
      </c>
      <c r="U111" s="12" t="s">
        <v>605</v>
      </c>
      <c r="V111" s="12">
        <v>6285930279734</v>
      </c>
      <c r="W111" s="12" t="s">
        <v>29</v>
      </c>
      <c r="X111" s="12">
        <v>160000</v>
      </c>
      <c r="Y111" s="12" t="s">
        <v>210</v>
      </c>
      <c r="Z111" s="12" t="s">
        <v>269</v>
      </c>
      <c r="AA111" s="12" t="s">
        <v>32</v>
      </c>
      <c r="AB111" s="12" t="s">
        <v>33</v>
      </c>
      <c r="AC111" s="13">
        <v>45790.678900462961</v>
      </c>
      <c r="AD111" s="13">
        <v>45790.678900462961</v>
      </c>
    </row>
    <row r="112" spans="1:30" x14ac:dyDescent="0.3">
      <c r="A112" s="15">
        <f t="shared" si="6"/>
        <v>45790</v>
      </c>
      <c r="B112" s="16">
        <v>45791</v>
      </c>
      <c r="C112" s="16">
        <f t="shared" si="7"/>
        <v>45791</v>
      </c>
      <c r="D112" s="16" t="str">
        <f t="shared" si="8"/>
        <v>Delivered</v>
      </c>
      <c r="E112" s="20" t="str">
        <f t="shared" si="9"/>
        <v>COD</v>
      </c>
      <c r="F112" s="20">
        <f t="shared" si="10"/>
        <v>1700</v>
      </c>
      <c r="G112" s="20">
        <v>170000</v>
      </c>
      <c r="H112" s="22" t="str">
        <v>DPK Riki Riyana</v>
      </c>
      <c r="I112" s="22">
        <f t="shared" si="11"/>
        <v>1</v>
      </c>
      <c r="J112" s="20">
        <f t="shared" si="12"/>
        <v>4800</v>
      </c>
      <c r="K112" s="9" t="s">
        <v>204</v>
      </c>
      <c r="L112" s="10" t="s">
        <v>606</v>
      </c>
      <c r="M112" s="10" t="s">
        <v>607</v>
      </c>
      <c r="N112" s="10" t="s">
        <v>608</v>
      </c>
      <c r="O112" s="10" t="s">
        <v>24</v>
      </c>
      <c r="P112" s="10">
        <v>1</v>
      </c>
      <c r="Q112" s="10">
        <v>0.6</v>
      </c>
      <c r="R112" s="10" t="s">
        <v>25</v>
      </c>
      <c r="S112" s="10" t="s">
        <v>26</v>
      </c>
      <c r="T112" s="10" t="s">
        <v>609</v>
      </c>
      <c r="U112" s="10" t="s">
        <v>610</v>
      </c>
      <c r="V112" s="10">
        <v>6285927760968</v>
      </c>
      <c r="W112" s="10" t="s">
        <v>29</v>
      </c>
      <c r="X112" s="10">
        <v>170000</v>
      </c>
      <c r="Y112" s="10" t="s">
        <v>210</v>
      </c>
      <c r="Z112" s="10" t="s">
        <v>269</v>
      </c>
      <c r="AA112" s="10" t="s">
        <v>32</v>
      </c>
      <c r="AB112" s="10" t="s">
        <v>33</v>
      </c>
      <c r="AC112" s="11">
        <v>45790.667129629626</v>
      </c>
      <c r="AD112" s="11">
        <v>45790.667129629626</v>
      </c>
    </row>
    <row r="113" spans="1:30" x14ac:dyDescent="0.3">
      <c r="A113" s="15">
        <f t="shared" si="6"/>
        <v>45790</v>
      </c>
      <c r="B113" s="16">
        <v>45791</v>
      </c>
      <c r="C113" s="16">
        <f t="shared" si="7"/>
        <v>45791</v>
      </c>
      <c r="D113" s="16" t="str">
        <f t="shared" si="8"/>
        <v>Delivered</v>
      </c>
      <c r="E113" s="20" t="str">
        <f t="shared" si="9"/>
        <v>COD</v>
      </c>
      <c r="F113" s="20">
        <f t="shared" si="10"/>
        <v>1800</v>
      </c>
      <c r="G113" s="20">
        <v>180000</v>
      </c>
      <c r="H113" s="22" t="str">
        <v>BGR Fahmi Miftahudin</v>
      </c>
      <c r="I113" s="22">
        <f t="shared" si="11"/>
        <v>1</v>
      </c>
      <c r="J113" s="20">
        <f t="shared" si="12"/>
        <v>4800</v>
      </c>
      <c r="K113" s="9" t="s">
        <v>204</v>
      </c>
      <c r="L113" s="12" t="s">
        <v>611</v>
      </c>
      <c r="M113" s="12" t="s">
        <v>612</v>
      </c>
      <c r="N113" s="12" t="s">
        <v>613</v>
      </c>
      <c r="O113" s="12" t="s">
        <v>24</v>
      </c>
      <c r="P113" s="12">
        <v>1</v>
      </c>
      <c r="Q113" s="12">
        <v>0.6</v>
      </c>
      <c r="R113" s="12" t="s">
        <v>25</v>
      </c>
      <c r="S113" s="12" t="s">
        <v>26</v>
      </c>
      <c r="T113" s="12" t="s">
        <v>614</v>
      </c>
      <c r="U113" s="12" t="s">
        <v>615</v>
      </c>
      <c r="V113" s="12">
        <v>6285891985172</v>
      </c>
      <c r="W113" s="12" t="s">
        <v>29</v>
      </c>
      <c r="X113" s="12">
        <v>180000</v>
      </c>
      <c r="Y113" s="12" t="s">
        <v>256</v>
      </c>
      <c r="Z113" s="12" t="s">
        <v>567</v>
      </c>
      <c r="AA113" s="12" t="s">
        <v>32</v>
      </c>
      <c r="AB113" s="12" t="s">
        <v>33</v>
      </c>
      <c r="AC113" s="13">
        <v>45790.680104166669</v>
      </c>
      <c r="AD113" s="13">
        <v>45790.680104166669</v>
      </c>
    </row>
    <row r="114" spans="1:30" x14ac:dyDescent="0.3">
      <c r="A114" s="15">
        <f t="shared" si="6"/>
        <v>45790</v>
      </c>
      <c r="B114" s="16">
        <v>45792</v>
      </c>
      <c r="C114" s="16">
        <f t="shared" si="7"/>
        <v>45791</v>
      </c>
      <c r="D114" s="16" t="str">
        <f t="shared" si="8"/>
        <v>Delivered</v>
      </c>
      <c r="E114" s="20" t="str">
        <f t="shared" si="9"/>
        <v>COD</v>
      </c>
      <c r="F114" s="20">
        <f t="shared" si="10"/>
        <v>1300</v>
      </c>
      <c r="G114" s="20">
        <v>130000</v>
      </c>
      <c r="H114" s="22" t="str">
        <v>DPK Syahrul Fadly</v>
      </c>
      <c r="I114" s="22">
        <f t="shared" si="11"/>
        <v>1</v>
      </c>
      <c r="J114" s="20">
        <f t="shared" si="12"/>
        <v>4800</v>
      </c>
      <c r="K114" s="9" t="s">
        <v>204</v>
      </c>
      <c r="L114" s="10" t="s">
        <v>616</v>
      </c>
      <c r="M114" s="10" t="s">
        <v>617</v>
      </c>
      <c r="N114" s="10" t="s">
        <v>618</v>
      </c>
      <c r="O114" s="10" t="s">
        <v>24</v>
      </c>
      <c r="P114" s="10">
        <v>1</v>
      </c>
      <c r="Q114" s="10">
        <v>0.36</v>
      </c>
      <c r="R114" s="10" t="s">
        <v>25</v>
      </c>
      <c r="S114" s="10" t="s">
        <v>26</v>
      </c>
      <c r="T114" s="10" t="s">
        <v>619</v>
      </c>
      <c r="U114" s="10" t="s">
        <v>620</v>
      </c>
      <c r="V114" s="10">
        <v>6281770587309</v>
      </c>
      <c r="W114" s="10" t="s">
        <v>29</v>
      </c>
      <c r="X114" s="10">
        <v>130000</v>
      </c>
      <c r="Y114" s="10" t="s">
        <v>210</v>
      </c>
      <c r="Z114" s="10" t="s">
        <v>211</v>
      </c>
      <c r="AA114" s="10" t="s">
        <v>32</v>
      </c>
      <c r="AB114" s="10" t="s">
        <v>33</v>
      </c>
      <c r="AC114" s="11">
        <v>45790.67396990741</v>
      </c>
      <c r="AD114" s="11">
        <v>45790.67396990741</v>
      </c>
    </row>
    <row r="115" spans="1:30" x14ac:dyDescent="0.3">
      <c r="A115" s="15">
        <f t="shared" si="6"/>
        <v>45790</v>
      </c>
      <c r="B115" s="16">
        <v>45792</v>
      </c>
      <c r="C115" s="16">
        <f t="shared" si="7"/>
        <v>45791</v>
      </c>
      <c r="D115" s="16" t="str">
        <f t="shared" si="8"/>
        <v>Delivered</v>
      </c>
      <c r="E115" s="20" t="str">
        <f t="shared" si="9"/>
        <v>COD</v>
      </c>
      <c r="F115" s="20">
        <f t="shared" si="10"/>
        <v>2810.43</v>
      </c>
      <c r="G115" s="20">
        <v>281043</v>
      </c>
      <c r="H115" s="22" t="str">
        <v>DPK Agus Susilo</v>
      </c>
      <c r="I115" s="22">
        <f t="shared" si="11"/>
        <v>1</v>
      </c>
      <c r="J115" s="20">
        <f t="shared" si="12"/>
        <v>4800</v>
      </c>
      <c r="K115" s="9" t="s">
        <v>204</v>
      </c>
      <c r="L115" s="12" t="s">
        <v>621</v>
      </c>
      <c r="M115" s="12" t="s">
        <v>622</v>
      </c>
      <c r="N115" s="12" t="s">
        <v>623</v>
      </c>
      <c r="O115" s="12" t="s">
        <v>24</v>
      </c>
      <c r="P115" s="12">
        <v>1</v>
      </c>
      <c r="Q115" s="12">
        <v>0.71</v>
      </c>
      <c r="R115" s="12" t="s">
        <v>25</v>
      </c>
      <c r="S115" s="12" t="s">
        <v>26</v>
      </c>
      <c r="T115" s="12" t="s">
        <v>624</v>
      </c>
      <c r="U115" s="12" t="s">
        <v>625</v>
      </c>
      <c r="V115" s="12">
        <v>6281286273790</v>
      </c>
      <c r="W115" s="12" t="s">
        <v>29</v>
      </c>
      <c r="X115" s="12">
        <v>281043</v>
      </c>
      <c r="Y115" s="12" t="s">
        <v>210</v>
      </c>
      <c r="Z115" s="12" t="s">
        <v>280</v>
      </c>
      <c r="AA115" s="12" t="s">
        <v>32</v>
      </c>
      <c r="AB115" s="12" t="s">
        <v>33</v>
      </c>
      <c r="AC115" s="13">
        <v>45790.673807870371</v>
      </c>
      <c r="AD115" s="13">
        <v>45790.673807870371</v>
      </c>
    </row>
    <row r="116" spans="1:30" x14ac:dyDescent="0.3">
      <c r="A116" s="15">
        <f t="shared" si="6"/>
        <v>45790</v>
      </c>
      <c r="B116" s="16">
        <v>45791</v>
      </c>
      <c r="C116" s="16">
        <f t="shared" si="7"/>
        <v>45791</v>
      </c>
      <c r="D116" s="16" t="str">
        <f t="shared" si="8"/>
        <v>Delivered</v>
      </c>
      <c r="E116" s="20" t="str">
        <f t="shared" si="9"/>
        <v>COD</v>
      </c>
      <c r="F116" s="20">
        <f t="shared" si="10"/>
        <v>1949.43</v>
      </c>
      <c r="G116" s="20">
        <v>194943</v>
      </c>
      <c r="H116" s="22" t="str">
        <v>BGR Eka Maulana</v>
      </c>
      <c r="I116" s="22">
        <f t="shared" si="11"/>
        <v>1</v>
      </c>
      <c r="J116" s="20">
        <f t="shared" si="12"/>
        <v>4800</v>
      </c>
      <c r="K116" s="9" t="s">
        <v>204</v>
      </c>
      <c r="L116" s="10" t="s">
        <v>626</v>
      </c>
      <c r="M116" s="10" t="s">
        <v>627</v>
      </c>
      <c r="N116" s="10" t="s">
        <v>628</v>
      </c>
      <c r="O116" s="10" t="s">
        <v>24</v>
      </c>
      <c r="P116" s="10">
        <v>1</v>
      </c>
      <c r="Q116" s="10">
        <v>0.86</v>
      </c>
      <c r="R116" s="10" t="s">
        <v>25</v>
      </c>
      <c r="S116" s="10" t="s">
        <v>26</v>
      </c>
      <c r="T116" s="10" t="s">
        <v>629</v>
      </c>
      <c r="U116" s="10" t="s">
        <v>630</v>
      </c>
      <c r="V116" s="10">
        <v>6285894979457</v>
      </c>
      <c r="W116" s="10" t="s">
        <v>29</v>
      </c>
      <c r="X116" s="10">
        <v>194943</v>
      </c>
      <c r="Y116" s="10" t="s">
        <v>256</v>
      </c>
      <c r="Z116" s="10" t="s">
        <v>257</v>
      </c>
      <c r="AA116" s="10" t="s">
        <v>32</v>
      </c>
      <c r="AB116" s="10" t="s">
        <v>33</v>
      </c>
      <c r="AC116" s="11">
        <v>45790.67082175926</v>
      </c>
      <c r="AD116" s="11">
        <v>45790.67082175926</v>
      </c>
    </row>
    <row r="117" spans="1:30" x14ac:dyDescent="0.3">
      <c r="A117" s="15">
        <f t="shared" si="6"/>
        <v>45790</v>
      </c>
      <c r="B117" s="16">
        <v>45792</v>
      </c>
      <c r="C117" s="16">
        <f t="shared" si="7"/>
        <v>45791</v>
      </c>
      <c r="D117" s="16" t="str">
        <f t="shared" si="8"/>
        <v>Delivered</v>
      </c>
      <c r="E117" s="20" t="str">
        <f t="shared" si="9"/>
        <v>COD</v>
      </c>
      <c r="F117" s="20">
        <f t="shared" si="10"/>
        <v>2051.9299999999998</v>
      </c>
      <c r="G117" s="20">
        <v>205193</v>
      </c>
      <c r="H117" s="22" t="str">
        <v>BGR Eka Maulana</v>
      </c>
      <c r="I117" s="22">
        <f t="shared" si="11"/>
        <v>1</v>
      </c>
      <c r="J117" s="20">
        <f t="shared" si="12"/>
        <v>4800</v>
      </c>
      <c r="K117" s="9" t="s">
        <v>204</v>
      </c>
      <c r="L117" s="12" t="s">
        <v>631</v>
      </c>
      <c r="M117" s="12" t="s">
        <v>632</v>
      </c>
      <c r="N117" s="12" t="s">
        <v>633</v>
      </c>
      <c r="O117" s="12" t="s">
        <v>24</v>
      </c>
      <c r="P117" s="12">
        <v>1</v>
      </c>
      <c r="Q117" s="12">
        <v>0.3</v>
      </c>
      <c r="R117" s="12" t="s">
        <v>25</v>
      </c>
      <c r="S117" s="12" t="s">
        <v>26</v>
      </c>
      <c r="T117" s="12" t="s">
        <v>634</v>
      </c>
      <c r="U117" s="12" t="s">
        <v>635</v>
      </c>
      <c r="V117" s="12">
        <v>6287873066184</v>
      </c>
      <c r="W117" s="12" t="s">
        <v>29</v>
      </c>
      <c r="X117" s="12">
        <v>205193</v>
      </c>
      <c r="Y117" s="12" t="s">
        <v>256</v>
      </c>
      <c r="Z117" s="12" t="s">
        <v>333</v>
      </c>
      <c r="AA117" s="12" t="s">
        <v>32</v>
      </c>
      <c r="AB117" s="12" t="s">
        <v>33</v>
      </c>
      <c r="AC117" s="13">
        <v>45790.679212962961</v>
      </c>
      <c r="AD117" s="13">
        <v>45790.679212962961</v>
      </c>
    </row>
    <row r="118" spans="1:30" x14ac:dyDescent="0.3">
      <c r="A118" s="15">
        <f t="shared" si="6"/>
        <v>45790</v>
      </c>
      <c r="B118" s="16">
        <v>45792</v>
      </c>
      <c r="C118" s="16">
        <f t="shared" si="7"/>
        <v>45791</v>
      </c>
      <c r="D118" s="16" t="str">
        <f t="shared" si="8"/>
        <v>Delivered</v>
      </c>
      <c r="E118" s="20" t="str">
        <f t="shared" si="9"/>
        <v>COD</v>
      </c>
      <c r="F118" s="20">
        <f t="shared" si="10"/>
        <v>2610</v>
      </c>
      <c r="G118" s="20">
        <v>261000</v>
      </c>
      <c r="H118" s="22" t="str">
        <v>DPK Agus Susilo</v>
      </c>
      <c r="I118" s="22">
        <f t="shared" si="11"/>
        <v>1</v>
      </c>
      <c r="J118" s="20">
        <f t="shared" si="12"/>
        <v>4800</v>
      </c>
      <c r="K118" s="9" t="s">
        <v>204</v>
      </c>
      <c r="L118" s="10" t="s">
        <v>636</v>
      </c>
      <c r="M118" s="10" t="s">
        <v>637</v>
      </c>
      <c r="N118" s="10" t="s">
        <v>638</v>
      </c>
      <c r="O118" s="10" t="s">
        <v>24</v>
      </c>
      <c r="P118" s="10">
        <v>1</v>
      </c>
      <c r="Q118" s="10">
        <v>0.9</v>
      </c>
      <c r="R118" s="10" t="s">
        <v>25</v>
      </c>
      <c r="S118" s="10" t="s">
        <v>26</v>
      </c>
      <c r="T118" s="10" t="s">
        <v>639</v>
      </c>
      <c r="U118" s="10" t="s">
        <v>640</v>
      </c>
      <c r="V118" s="10">
        <v>6285920506808</v>
      </c>
      <c r="W118" s="10" t="s">
        <v>29</v>
      </c>
      <c r="X118" s="10">
        <v>261000</v>
      </c>
      <c r="Y118" s="10" t="s">
        <v>210</v>
      </c>
      <c r="Z118" s="10" t="s">
        <v>280</v>
      </c>
      <c r="AA118" s="10" t="s">
        <v>32</v>
      </c>
      <c r="AB118" s="10" t="s">
        <v>33</v>
      </c>
      <c r="AC118" s="11">
        <v>45790.665312500001</v>
      </c>
      <c r="AD118" s="11">
        <v>45790.665312500001</v>
      </c>
    </row>
    <row r="119" spans="1:30" x14ac:dyDescent="0.3">
      <c r="A119" s="15">
        <f t="shared" si="6"/>
        <v>45790</v>
      </c>
      <c r="B119" s="16">
        <v>45791</v>
      </c>
      <c r="C119" s="16">
        <f t="shared" si="7"/>
        <v>45791</v>
      </c>
      <c r="D119" s="16" t="str">
        <f t="shared" si="8"/>
        <v>Delivered</v>
      </c>
      <c r="E119" s="20" t="str">
        <f t="shared" si="9"/>
        <v>COD</v>
      </c>
      <c r="F119" s="20">
        <f t="shared" si="10"/>
        <v>2325</v>
      </c>
      <c r="G119" s="20">
        <v>232500</v>
      </c>
      <c r="H119" s="22" t="str">
        <v>DPK Muhammad Qodri</v>
      </c>
      <c r="I119" s="22">
        <f t="shared" si="11"/>
        <v>1</v>
      </c>
      <c r="J119" s="20">
        <f t="shared" si="12"/>
        <v>4800</v>
      </c>
      <c r="K119" s="9" t="s">
        <v>204</v>
      </c>
      <c r="L119" s="12" t="s">
        <v>641</v>
      </c>
      <c r="M119" s="12" t="s">
        <v>642</v>
      </c>
      <c r="N119" s="12" t="s">
        <v>643</v>
      </c>
      <c r="O119" s="12" t="s">
        <v>24</v>
      </c>
      <c r="P119" s="12">
        <v>1</v>
      </c>
      <c r="Q119" s="12">
        <v>0.9</v>
      </c>
      <c r="R119" s="12" t="s">
        <v>25</v>
      </c>
      <c r="S119" s="12" t="s">
        <v>26</v>
      </c>
      <c r="T119" s="12" t="s">
        <v>644</v>
      </c>
      <c r="U119" s="12" t="s">
        <v>645</v>
      </c>
      <c r="V119" s="12">
        <v>6281210159029</v>
      </c>
      <c r="W119" s="12" t="s">
        <v>29</v>
      </c>
      <c r="X119" s="12">
        <v>232500</v>
      </c>
      <c r="Y119" s="12" t="s">
        <v>210</v>
      </c>
      <c r="Z119" s="12" t="s">
        <v>296</v>
      </c>
      <c r="AA119" s="12" t="s">
        <v>32</v>
      </c>
      <c r="AB119" s="12" t="s">
        <v>33</v>
      </c>
      <c r="AC119" s="13">
        <v>45790.667199074072</v>
      </c>
      <c r="AD119" s="13">
        <v>45790.667199074072</v>
      </c>
    </row>
    <row r="120" spans="1:30" x14ac:dyDescent="0.3">
      <c r="A120" s="15">
        <f t="shared" si="6"/>
        <v>45790</v>
      </c>
      <c r="B120" s="16">
        <v>45792</v>
      </c>
      <c r="C120" s="16">
        <f t="shared" si="7"/>
        <v>45791</v>
      </c>
      <c r="D120" s="16" t="str">
        <f t="shared" si="8"/>
        <v>Delivered</v>
      </c>
      <c r="E120" s="20" t="str">
        <f t="shared" si="9"/>
        <v>COD</v>
      </c>
      <c r="F120" s="20">
        <f t="shared" si="10"/>
        <v>2150</v>
      </c>
      <c r="G120" s="20">
        <v>215000</v>
      </c>
      <c r="H120" s="22" t="str">
        <v>DPK Muhammad Qodri</v>
      </c>
      <c r="I120" s="22">
        <f t="shared" si="11"/>
        <v>1</v>
      </c>
      <c r="J120" s="20">
        <f t="shared" si="12"/>
        <v>4800</v>
      </c>
      <c r="K120" s="9" t="s">
        <v>204</v>
      </c>
      <c r="L120" s="10" t="s">
        <v>646</v>
      </c>
      <c r="M120" s="10" t="s">
        <v>647</v>
      </c>
      <c r="N120" s="10" t="s">
        <v>648</v>
      </c>
      <c r="O120" s="10" t="s">
        <v>24</v>
      </c>
      <c r="P120" s="10">
        <v>1</v>
      </c>
      <c r="Q120" s="10">
        <v>0.66</v>
      </c>
      <c r="R120" s="10" t="s">
        <v>25</v>
      </c>
      <c r="S120" s="10" t="s">
        <v>26</v>
      </c>
      <c r="T120" s="10" t="s">
        <v>649</v>
      </c>
      <c r="U120" s="10" t="s">
        <v>650</v>
      </c>
      <c r="V120" s="10">
        <v>6281286147304</v>
      </c>
      <c r="W120" s="10" t="s">
        <v>29</v>
      </c>
      <c r="X120" s="10">
        <v>215000</v>
      </c>
      <c r="Y120" s="10" t="s">
        <v>210</v>
      </c>
      <c r="Z120" s="10" t="s">
        <v>234</v>
      </c>
      <c r="AA120" s="10" t="s">
        <v>32</v>
      </c>
      <c r="AB120" s="10" t="s">
        <v>33</v>
      </c>
      <c r="AC120" s="11">
        <v>45790.505127314813</v>
      </c>
      <c r="AD120" s="11">
        <v>45790.505127314813</v>
      </c>
    </row>
    <row r="121" spans="1:30" x14ac:dyDescent="0.3">
      <c r="A121" s="15">
        <f t="shared" si="6"/>
        <v>45790</v>
      </c>
      <c r="B121" s="16">
        <v>45791</v>
      </c>
      <c r="C121" s="16">
        <f t="shared" si="7"/>
        <v>45791</v>
      </c>
      <c r="D121" s="16" t="str">
        <f t="shared" si="8"/>
        <v>Delivered</v>
      </c>
      <c r="E121" s="20" t="str">
        <f t="shared" si="9"/>
        <v>COD</v>
      </c>
      <c r="F121" s="20">
        <f t="shared" si="10"/>
        <v>2475</v>
      </c>
      <c r="G121" s="20">
        <v>247500</v>
      </c>
      <c r="H121" s="22" t="str">
        <v>DPK Muhammad Qodri</v>
      </c>
      <c r="I121" s="22">
        <f t="shared" si="11"/>
        <v>1</v>
      </c>
      <c r="J121" s="20">
        <f t="shared" si="12"/>
        <v>4800</v>
      </c>
      <c r="K121" s="9" t="s">
        <v>204</v>
      </c>
      <c r="L121" s="12" t="s">
        <v>651</v>
      </c>
      <c r="M121" s="12" t="s">
        <v>652</v>
      </c>
      <c r="N121" s="12" t="s">
        <v>653</v>
      </c>
      <c r="O121" s="12" t="s">
        <v>24</v>
      </c>
      <c r="P121" s="12">
        <v>1</v>
      </c>
      <c r="Q121" s="12">
        <v>0.9</v>
      </c>
      <c r="R121" s="12" t="s">
        <v>25</v>
      </c>
      <c r="S121" s="12" t="s">
        <v>26</v>
      </c>
      <c r="T121" s="12" t="s">
        <v>654</v>
      </c>
      <c r="U121" s="12" t="s">
        <v>655</v>
      </c>
      <c r="V121" s="12">
        <v>6281807407448</v>
      </c>
      <c r="W121" s="12" t="s">
        <v>29</v>
      </c>
      <c r="X121" s="12">
        <v>247500</v>
      </c>
      <c r="Y121" s="12" t="s">
        <v>210</v>
      </c>
      <c r="Z121" s="12" t="s">
        <v>234</v>
      </c>
      <c r="AA121" s="12" t="s">
        <v>32</v>
      </c>
      <c r="AB121" s="12" t="s">
        <v>33</v>
      </c>
      <c r="AC121" s="13">
        <v>45790.504548611112</v>
      </c>
      <c r="AD121" s="13">
        <v>45790.504548611112</v>
      </c>
    </row>
    <row r="122" spans="1:30" x14ac:dyDescent="0.3">
      <c r="A122" s="15">
        <f t="shared" si="6"/>
        <v>45790</v>
      </c>
      <c r="B122" s="16" t="str">
        <v>Belum Delivered</v>
      </c>
      <c r="C122" s="16">
        <f t="shared" si="7"/>
        <v>45791</v>
      </c>
      <c r="D122" s="16" t="str">
        <f t="shared" si="8"/>
        <v>Belum Delivered</v>
      </c>
      <c r="E122" s="20" t="str">
        <f t="shared" si="9"/>
        <v>Belum Delivered</v>
      </c>
      <c r="F122" s="20">
        <f t="shared" si="10"/>
        <v>0</v>
      </c>
      <c r="G122" s="20" t="str">
        <v>Belum Delivered</v>
      </c>
      <c r="H122" s="22" t="str">
        <v>Belum Delivered</v>
      </c>
      <c r="I122" s="22">
        <f t="shared" si="11"/>
        <v>1</v>
      </c>
      <c r="J122" s="20">
        <f t="shared" si="12"/>
        <v>4800</v>
      </c>
      <c r="K122" s="9" t="s">
        <v>204</v>
      </c>
      <c r="L122" s="10" t="s">
        <v>656</v>
      </c>
      <c r="M122" s="10" t="s">
        <v>657</v>
      </c>
      <c r="N122" s="10" t="s">
        <v>658</v>
      </c>
      <c r="O122" s="10" t="s">
        <v>24</v>
      </c>
      <c r="P122" s="10">
        <v>1</v>
      </c>
      <c r="Q122" s="10">
        <v>0.6</v>
      </c>
      <c r="R122" s="10" t="s">
        <v>25</v>
      </c>
      <c r="S122" s="10" t="s">
        <v>26</v>
      </c>
      <c r="T122" s="10" t="s">
        <v>659</v>
      </c>
      <c r="U122" s="10" t="s">
        <v>660</v>
      </c>
      <c r="V122" s="10">
        <v>6287875793349</v>
      </c>
      <c r="W122" s="10" t="s">
        <v>29</v>
      </c>
      <c r="X122" s="10">
        <v>165000</v>
      </c>
      <c r="Y122" s="10" t="s">
        <v>210</v>
      </c>
      <c r="Z122" s="10" t="s">
        <v>317</v>
      </c>
      <c r="AA122" s="10" t="s">
        <v>32</v>
      </c>
      <c r="AB122" s="10" t="s">
        <v>33</v>
      </c>
      <c r="AC122" s="11">
        <v>45790.504606481481</v>
      </c>
      <c r="AD122" s="11">
        <v>45790.504606481481</v>
      </c>
    </row>
    <row r="123" spans="1:30" x14ac:dyDescent="0.3">
      <c r="A123" s="15">
        <f t="shared" si="6"/>
        <v>45790</v>
      </c>
      <c r="B123" s="16">
        <v>45791</v>
      </c>
      <c r="C123" s="16">
        <f t="shared" si="7"/>
        <v>45791</v>
      </c>
      <c r="D123" s="16" t="str">
        <f t="shared" si="8"/>
        <v>Delivered</v>
      </c>
      <c r="E123" s="20" t="str">
        <f t="shared" si="9"/>
        <v>COD</v>
      </c>
      <c r="F123" s="20">
        <f t="shared" si="10"/>
        <v>2620</v>
      </c>
      <c r="G123" s="20">
        <v>262000</v>
      </c>
      <c r="H123" s="22" t="str">
        <v>DPK Riki Riyana</v>
      </c>
      <c r="I123" s="22">
        <f t="shared" si="11"/>
        <v>1</v>
      </c>
      <c r="J123" s="20">
        <f t="shared" si="12"/>
        <v>4800</v>
      </c>
      <c r="K123" s="9" t="s">
        <v>204</v>
      </c>
      <c r="L123" s="12" t="s">
        <v>661</v>
      </c>
      <c r="M123" s="12" t="s">
        <v>662</v>
      </c>
      <c r="N123" s="12" t="s">
        <v>663</v>
      </c>
      <c r="O123" s="12" t="s">
        <v>24</v>
      </c>
      <c r="P123" s="12">
        <v>1</v>
      </c>
      <c r="Q123" s="12">
        <v>0.71</v>
      </c>
      <c r="R123" s="12" t="s">
        <v>25</v>
      </c>
      <c r="S123" s="12" t="s">
        <v>26</v>
      </c>
      <c r="T123" s="12" t="s">
        <v>664</v>
      </c>
      <c r="U123" s="12" t="s">
        <v>665</v>
      </c>
      <c r="V123" s="12">
        <v>6281284146511</v>
      </c>
      <c r="W123" s="12" t="s">
        <v>29</v>
      </c>
      <c r="X123" s="12">
        <v>262000</v>
      </c>
      <c r="Y123" s="12" t="s">
        <v>210</v>
      </c>
      <c r="Z123" s="12" t="s">
        <v>269</v>
      </c>
      <c r="AA123" s="12" t="s">
        <v>32</v>
      </c>
      <c r="AB123" s="12" t="s">
        <v>33</v>
      </c>
      <c r="AC123" s="13">
        <v>45790.506342592591</v>
      </c>
      <c r="AD123" s="13">
        <v>45790.506342592591</v>
      </c>
    </row>
    <row r="124" spans="1:30" x14ac:dyDescent="0.3">
      <c r="A124" s="15">
        <f t="shared" si="6"/>
        <v>45790</v>
      </c>
      <c r="B124" s="16">
        <v>45792</v>
      </c>
      <c r="C124" s="16">
        <f t="shared" si="7"/>
        <v>45791</v>
      </c>
      <c r="D124" s="16" t="str">
        <f t="shared" si="8"/>
        <v>Delivered</v>
      </c>
      <c r="E124" s="20" t="str">
        <f t="shared" si="9"/>
        <v>COD</v>
      </c>
      <c r="F124" s="20">
        <f t="shared" si="10"/>
        <v>1001.4300000000001</v>
      </c>
      <c r="G124" s="20">
        <v>100143</v>
      </c>
      <c r="H124" s="22" t="str">
        <v>BGR Eka Maulana</v>
      </c>
      <c r="I124" s="22">
        <f t="shared" si="11"/>
        <v>1</v>
      </c>
      <c r="J124" s="20">
        <f t="shared" si="12"/>
        <v>4800</v>
      </c>
      <c r="K124" s="9" t="s">
        <v>204</v>
      </c>
      <c r="L124" s="10" t="s">
        <v>666</v>
      </c>
      <c r="M124" s="10" t="s">
        <v>667</v>
      </c>
      <c r="N124" s="10" t="s">
        <v>668</v>
      </c>
      <c r="O124" s="10" t="s">
        <v>24</v>
      </c>
      <c r="P124" s="10">
        <v>1</v>
      </c>
      <c r="Q124" s="10">
        <v>0.3</v>
      </c>
      <c r="R124" s="10" t="s">
        <v>25</v>
      </c>
      <c r="S124" s="10" t="s">
        <v>26</v>
      </c>
      <c r="T124" s="10" t="s">
        <v>669</v>
      </c>
      <c r="U124" s="10" t="s">
        <v>670</v>
      </c>
      <c r="V124" s="10">
        <v>6285861921943</v>
      </c>
      <c r="W124" s="10" t="s">
        <v>29</v>
      </c>
      <c r="X124" s="10">
        <v>100143</v>
      </c>
      <c r="Y124" s="10" t="s">
        <v>256</v>
      </c>
      <c r="Z124" s="10" t="s">
        <v>333</v>
      </c>
      <c r="AA124" s="10" t="s">
        <v>32</v>
      </c>
      <c r="AB124" s="10" t="s">
        <v>33</v>
      </c>
      <c r="AC124" s="11">
        <v>45790.43478009259</v>
      </c>
      <c r="AD124" s="11">
        <v>45790.43478009259</v>
      </c>
    </row>
    <row r="125" spans="1:30" x14ac:dyDescent="0.3">
      <c r="A125" s="15">
        <f t="shared" si="6"/>
        <v>45790</v>
      </c>
      <c r="B125" s="16" t="str">
        <v>Belum Delivered</v>
      </c>
      <c r="C125" s="16">
        <f t="shared" si="7"/>
        <v>45791</v>
      </c>
      <c r="D125" s="16" t="str">
        <f t="shared" si="8"/>
        <v>Belum Delivered</v>
      </c>
      <c r="E125" s="20" t="str">
        <f t="shared" si="9"/>
        <v>Belum Delivered</v>
      </c>
      <c r="F125" s="20">
        <f t="shared" si="10"/>
        <v>0</v>
      </c>
      <c r="G125" s="20" t="str">
        <v>Belum Delivered</v>
      </c>
      <c r="H125" s="22" t="str">
        <v>Belum Delivered</v>
      </c>
      <c r="I125" s="22">
        <f t="shared" si="11"/>
        <v>1</v>
      </c>
      <c r="J125" s="20">
        <f t="shared" si="12"/>
        <v>4800</v>
      </c>
      <c r="K125" s="9" t="s">
        <v>204</v>
      </c>
      <c r="L125" s="12" t="s">
        <v>671</v>
      </c>
      <c r="M125" s="12" t="s">
        <v>672</v>
      </c>
      <c r="N125" s="12" t="s">
        <v>673</v>
      </c>
      <c r="O125" s="12" t="s">
        <v>24</v>
      </c>
      <c r="P125" s="12">
        <v>1</v>
      </c>
      <c r="Q125" s="12">
        <v>0.15</v>
      </c>
      <c r="R125" s="12" t="s">
        <v>25</v>
      </c>
      <c r="S125" s="12" t="s">
        <v>26</v>
      </c>
      <c r="T125" s="12" t="s">
        <v>674</v>
      </c>
      <c r="U125" s="12" t="s">
        <v>675</v>
      </c>
      <c r="V125" s="12">
        <v>6281282641422</v>
      </c>
      <c r="W125" s="12" t="s">
        <v>29</v>
      </c>
      <c r="X125" s="12">
        <v>118068</v>
      </c>
      <c r="Y125" s="12" t="s">
        <v>210</v>
      </c>
      <c r="Z125" s="12" t="s">
        <v>240</v>
      </c>
      <c r="AA125" s="12" t="s">
        <v>32</v>
      </c>
      <c r="AB125" s="12" t="s">
        <v>33</v>
      </c>
      <c r="AC125" s="13">
        <v>45790.434756944444</v>
      </c>
      <c r="AD125" s="13">
        <v>45790.434756944444</v>
      </c>
    </row>
    <row r="126" spans="1:30" x14ac:dyDescent="0.3">
      <c r="A126" s="15">
        <f t="shared" si="6"/>
        <v>45790</v>
      </c>
      <c r="B126" s="16">
        <v>45792</v>
      </c>
      <c r="C126" s="16">
        <f t="shared" si="7"/>
        <v>45791</v>
      </c>
      <c r="D126" s="16" t="str">
        <f t="shared" si="8"/>
        <v>Delivered</v>
      </c>
      <c r="E126" s="20" t="str">
        <f t="shared" si="9"/>
        <v>COD</v>
      </c>
      <c r="F126" s="20">
        <f t="shared" si="10"/>
        <v>1846.93</v>
      </c>
      <c r="G126" s="20">
        <v>184693</v>
      </c>
      <c r="H126" s="22" t="str">
        <v>DPK Muhammad Arfan Juliansyah</v>
      </c>
      <c r="I126" s="22">
        <f t="shared" si="11"/>
        <v>1</v>
      </c>
      <c r="J126" s="20">
        <f t="shared" si="12"/>
        <v>4800</v>
      </c>
      <c r="K126" s="9" t="s">
        <v>204</v>
      </c>
      <c r="L126" s="10" t="s">
        <v>676</v>
      </c>
      <c r="M126" s="10" t="s">
        <v>677</v>
      </c>
      <c r="N126" s="10" t="s">
        <v>678</v>
      </c>
      <c r="O126" s="10" t="s">
        <v>24</v>
      </c>
      <c r="P126" s="10">
        <v>1</v>
      </c>
      <c r="Q126" s="10">
        <v>0.6</v>
      </c>
      <c r="R126" s="10" t="s">
        <v>25</v>
      </c>
      <c r="S126" s="10" t="s">
        <v>26</v>
      </c>
      <c r="T126" s="10" t="s">
        <v>679</v>
      </c>
      <c r="U126" s="10" t="s">
        <v>680</v>
      </c>
      <c r="V126" s="10">
        <v>6281284399728</v>
      </c>
      <c r="W126" s="10" t="s">
        <v>29</v>
      </c>
      <c r="X126" s="10">
        <v>184693</v>
      </c>
      <c r="Y126" s="10" t="s">
        <v>210</v>
      </c>
      <c r="Z126" s="10" t="s">
        <v>228</v>
      </c>
      <c r="AA126" s="10" t="s">
        <v>32</v>
      </c>
      <c r="AB126" s="10" t="s">
        <v>33</v>
      </c>
      <c r="AC126" s="11">
        <v>45790.506863425922</v>
      </c>
      <c r="AD126" s="11">
        <v>45790.506863425922</v>
      </c>
    </row>
    <row r="127" spans="1:30" x14ac:dyDescent="0.3">
      <c r="A127" s="15">
        <f t="shared" si="6"/>
        <v>45790</v>
      </c>
      <c r="B127" s="16">
        <v>45791</v>
      </c>
      <c r="C127" s="16">
        <f t="shared" si="7"/>
        <v>45791</v>
      </c>
      <c r="D127" s="16" t="str">
        <f t="shared" si="8"/>
        <v>Delivered</v>
      </c>
      <c r="E127" s="20" t="str">
        <f t="shared" si="9"/>
        <v>COD</v>
      </c>
      <c r="F127" s="20">
        <f t="shared" si="10"/>
        <v>2975</v>
      </c>
      <c r="G127" s="20">
        <v>297500</v>
      </c>
      <c r="H127" s="22" t="str">
        <v>DPK Syahrul Fadly</v>
      </c>
      <c r="I127" s="22">
        <f t="shared" si="11"/>
        <v>1</v>
      </c>
      <c r="J127" s="20">
        <f t="shared" si="12"/>
        <v>4800</v>
      </c>
      <c r="K127" s="9" t="s">
        <v>204</v>
      </c>
      <c r="L127" s="12" t="s">
        <v>681</v>
      </c>
      <c r="M127" s="12" t="s">
        <v>682</v>
      </c>
      <c r="N127" s="12" t="s">
        <v>683</v>
      </c>
      <c r="O127" s="12" t="s">
        <v>24</v>
      </c>
      <c r="P127" s="12">
        <v>1</v>
      </c>
      <c r="Q127" s="12">
        <v>0.95</v>
      </c>
      <c r="R127" s="12" t="s">
        <v>25</v>
      </c>
      <c r="S127" s="12" t="s">
        <v>26</v>
      </c>
      <c r="T127" s="12" t="s">
        <v>684</v>
      </c>
      <c r="U127" s="12" t="s">
        <v>685</v>
      </c>
      <c r="V127" s="12">
        <v>6283870451110</v>
      </c>
      <c r="W127" s="12" t="s">
        <v>29</v>
      </c>
      <c r="X127" s="12">
        <v>297500</v>
      </c>
      <c r="Y127" s="12" t="s">
        <v>210</v>
      </c>
      <c r="Z127" s="12" t="s">
        <v>211</v>
      </c>
      <c r="AA127" s="12" t="s">
        <v>32</v>
      </c>
      <c r="AB127" s="12" t="s">
        <v>33</v>
      </c>
      <c r="AC127" s="13">
        <v>45790.502847222226</v>
      </c>
      <c r="AD127" s="13">
        <v>45790.502847222226</v>
      </c>
    </row>
    <row r="128" spans="1:30" x14ac:dyDescent="0.3">
      <c r="A128" s="15">
        <f t="shared" si="6"/>
        <v>45790</v>
      </c>
      <c r="B128" s="16">
        <v>45791</v>
      </c>
      <c r="C128" s="16">
        <f t="shared" si="7"/>
        <v>45791</v>
      </c>
      <c r="D128" s="16" t="str">
        <f t="shared" si="8"/>
        <v>Delivered</v>
      </c>
      <c r="E128" s="20" t="str">
        <f t="shared" si="9"/>
        <v>COD</v>
      </c>
      <c r="F128" s="20">
        <f t="shared" si="10"/>
        <v>1800</v>
      </c>
      <c r="G128" s="20">
        <v>180000</v>
      </c>
      <c r="H128" s="22" t="str">
        <v>DPK Syahrul Fadly</v>
      </c>
      <c r="I128" s="22">
        <f t="shared" si="11"/>
        <v>1</v>
      </c>
      <c r="J128" s="20">
        <f t="shared" si="12"/>
        <v>4800</v>
      </c>
      <c r="K128" s="9" t="s">
        <v>204</v>
      </c>
      <c r="L128" s="10" t="s">
        <v>686</v>
      </c>
      <c r="M128" s="10" t="s">
        <v>687</v>
      </c>
      <c r="N128" s="10" t="s">
        <v>688</v>
      </c>
      <c r="O128" s="10" t="s">
        <v>24</v>
      </c>
      <c r="P128" s="10">
        <v>1</v>
      </c>
      <c r="Q128" s="10">
        <v>0.6</v>
      </c>
      <c r="R128" s="10" t="s">
        <v>25</v>
      </c>
      <c r="S128" s="10" t="s">
        <v>26</v>
      </c>
      <c r="T128" s="10" t="s">
        <v>689</v>
      </c>
      <c r="U128" s="10" t="s">
        <v>690</v>
      </c>
      <c r="V128" s="10">
        <v>6285778894000</v>
      </c>
      <c r="W128" s="10" t="s">
        <v>29</v>
      </c>
      <c r="X128" s="10">
        <v>180000</v>
      </c>
      <c r="Y128" s="10" t="s">
        <v>210</v>
      </c>
      <c r="Z128" s="10" t="s">
        <v>228</v>
      </c>
      <c r="AA128" s="10" t="s">
        <v>32</v>
      </c>
      <c r="AB128" s="10" t="s">
        <v>33</v>
      </c>
      <c r="AC128" s="11">
        <v>45790.507002314815</v>
      </c>
      <c r="AD128" s="11">
        <v>45790.507002314815</v>
      </c>
    </row>
    <row r="129" spans="1:30" x14ac:dyDescent="0.3">
      <c r="A129" s="15">
        <f t="shared" si="6"/>
        <v>45790</v>
      </c>
      <c r="B129" s="16" t="str">
        <v>Belum Delivered</v>
      </c>
      <c r="C129" s="16">
        <f t="shared" si="7"/>
        <v>45791</v>
      </c>
      <c r="D129" s="16" t="str">
        <f t="shared" si="8"/>
        <v>Belum Delivered</v>
      </c>
      <c r="E129" s="20" t="str">
        <f t="shared" si="9"/>
        <v>Belum Delivered</v>
      </c>
      <c r="F129" s="20">
        <f t="shared" si="10"/>
        <v>0</v>
      </c>
      <c r="G129" s="20" t="str">
        <v>Belum Delivered</v>
      </c>
      <c r="H129" s="22" t="str">
        <v>Belum Delivered</v>
      </c>
      <c r="I129" s="22">
        <f t="shared" si="11"/>
        <v>1</v>
      </c>
      <c r="J129" s="20">
        <f t="shared" si="12"/>
        <v>4800</v>
      </c>
      <c r="K129" s="9" t="s">
        <v>204</v>
      </c>
      <c r="L129" s="12" t="s">
        <v>691</v>
      </c>
      <c r="M129" s="12" t="s">
        <v>692</v>
      </c>
      <c r="N129" s="12" t="s">
        <v>693</v>
      </c>
      <c r="O129" s="12" t="s">
        <v>24</v>
      </c>
      <c r="P129" s="12">
        <v>1</v>
      </c>
      <c r="Q129" s="12">
        <v>0.3</v>
      </c>
      <c r="R129" s="12" t="s">
        <v>25</v>
      </c>
      <c r="S129" s="12" t="s">
        <v>26</v>
      </c>
      <c r="T129" s="12" t="s">
        <v>694</v>
      </c>
      <c r="U129" s="12" t="s">
        <v>695</v>
      </c>
      <c r="V129" s="12">
        <v>6285800108731</v>
      </c>
      <c r="W129" s="12" t="s">
        <v>29</v>
      </c>
      <c r="X129" s="12">
        <v>100143</v>
      </c>
      <c r="Y129" s="12" t="s">
        <v>210</v>
      </c>
      <c r="Z129" s="12" t="s">
        <v>222</v>
      </c>
      <c r="AA129" s="12" t="s">
        <v>32</v>
      </c>
      <c r="AB129" s="12" t="s">
        <v>33</v>
      </c>
      <c r="AC129" s="13">
        <v>45790.434548611112</v>
      </c>
      <c r="AD129" s="13">
        <v>45790.434548611112</v>
      </c>
    </row>
    <row r="130" spans="1:30" x14ac:dyDescent="0.3">
      <c r="A130" s="15">
        <f t="shared" si="6"/>
        <v>45790</v>
      </c>
      <c r="B130" s="16">
        <v>45792</v>
      </c>
      <c r="C130" s="16">
        <f t="shared" si="7"/>
        <v>45791</v>
      </c>
      <c r="D130" s="16" t="str">
        <f t="shared" si="8"/>
        <v>Delivered</v>
      </c>
      <c r="E130" s="20" t="str">
        <f t="shared" si="9"/>
        <v>COD</v>
      </c>
      <c r="F130" s="20">
        <f t="shared" si="10"/>
        <v>2400</v>
      </c>
      <c r="G130" s="20">
        <v>240000</v>
      </c>
      <c r="H130" s="22" t="str">
        <v>DPK Syahrul Fadly</v>
      </c>
      <c r="I130" s="22">
        <f t="shared" si="11"/>
        <v>1</v>
      </c>
      <c r="J130" s="20">
        <f t="shared" si="12"/>
        <v>4800</v>
      </c>
      <c r="K130" s="9" t="s">
        <v>204</v>
      </c>
      <c r="L130" s="10" t="s">
        <v>696</v>
      </c>
      <c r="M130" s="10" t="s">
        <v>697</v>
      </c>
      <c r="N130" s="10" t="s">
        <v>698</v>
      </c>
      <c r="O130" s="10" t="s">
        <v>24</v>
      </c>
      <c r="P130" s="10">
        <v>1</v>
      </c>
      <c r="Q130" s="10">
        <v>0.9</v>
      </c>
      <c r="R130" s="10" t="s">
        <v>25</v>
      </c>
      <c r="S130" s="10" t="s">
        <v>26</v>
      </c>
      <c r="T130" s="10" t="s">
        <v>699</v>
      </c>
      <c r="U130" s="10" t="s">
        <v>700</v>
      </c>
      <c r="V130" s="10">
        <v>6281280011150</v>
      </c>
      <c r="W130" s="10" t="s">
        <v>29</v>
      </c>
      <c r="X130" s="10">
        <v>240000</v>
      </c>
      <c r="Y130" s="10" t="s">
        <v>210</v>
      </c>
      <c r="Z130" s="10" t="s">
        <v>211</v>
      </c>
      <c r="AA130" s="10" t="s">
        <v>32</v>
      </c>
      <c r="AB130" s="10" t="s">
        <v>33</v>
      </c>
      <c r="AC130" s="11">
        <v>45790.434513888889</v>
      </c>
      <c r="AD130" s="11">
        <v>45790.434513888889</v>
      </c>
    </row>
    <row r="131" spans="1:30" x14ac:dyDescent="0.3">
      <c r="A131" s="15">
        <f t="shared" ref="A131:A194" si="13">INT(AD131)</f>
        <v>45790</v>
      </c>
      <c r="B131" s="16" t="str">
        <v>Belum Delivered</v>
      </c>
      <c r="C131" s="16">
        <f t="shared" ref="C131:C194" si="14">A131+1</f>
        <v>45791</v>
      </c>
      <c r="D131" s="16" t="str">
        <f t="shared" ref="D131:D194" si="15">IF(E131="Belum Delivered","Belum Delivered","Delivered")</f>
        <v>Belum Delivered</v>
      </c>
      <c r="E131" s="20" t="str">
        <f t="shared" ref="E131:E194" si="16">IF(G131=0,"NON-COD",IF(G131="Belum Delivered","Belum Delivered","COD"))</f>
        <v>Belum Delivered</v>
      </c>
      <c r="F131" s="20">
        <f t="shared" ref="F131:F194" si="17">IFERROR((1%*G131),0)</f>
        <v>0</v>
      </c>
      <c r="G131" s="20" t="str">
        <v>Belum Delivered</v>
      </c>
      <c r="H131" s="22" t="str">
        <v>Belum Delivered</v>
      </c>
      <c r="I131" s="22">
        <f t="shared" ref="I131:I194" si="18">IF(Q131&lt;=1.2,1,CEILING(Q131-0.01,1))</f>
        <v>1</v>
      </c>
      <c r="J131" s="20">
        <f t="shared" ref="J131:J194" si="19">I131*4800</f>
        <v>4800</v>
      </c>
      <c r="K131" s="9" t="s">
        <v>204</v>
      </c>
      <c r="L131" s="12" t="s">
        <v>701</v>
      </c>
      <c r="M131" s="12" t="s">
        <v>702</v>
      </c>
      <c r="N131" s="12" t="s">
        <v>703</v>
      </c>
      <c r="O131" s="12" t="s">
        <v>24</v>
      </c>
      <c r="P131" s="12">
        <v>1</v>
      </c>
      <c r="Q131" s="12">
        <v>0.23</v>
      </c>
      <c r="R131" s="12" t="s">
        <v>25</v>
      </c>
      <c r="S131" s="12" t="s">
        <v>26</v>
      </c>
      <c r="T131" s="12" t="s">
        <v>704</v>
      </c>
      <c r="U131" s="12" t="s">
        <v>705</v>
      </c>
      <c r="V131" s="12">
        <v>6285770831848</v>
      </c>
      <c r="W131" s="12" t="s">
        <v>29</v>
      </c>
      <c r="X131" s="12">
        <v>177313</v>
      </c>
      <c r="Y131" s="12" t="s">
        <v>210</v>
      </c>
      <c r="Z131" s="12" t="s">
        <v>317</v>
      </c>
      <c r="AA131" s="12" t="s">
        <v>32</v>
      </c>
      <c r="AB131" s="12" t="s">
        <v>33</v>
      </c>
      <c r="AC131" s="13">
        <v>45790.433923611112</v>
      </c>
      <c r="AD131" s="13">
        <v>45790.433923611112</v>
      </c>
    </row>
    <row r="132" spans="1:30" x14ac:dyDescent="0.3">
      <c r="A132" s="15">
        <f t="shared" si="13"/>
        <v>45790</v>
      </c>
      <c r="B132" s="16">
        <v>45792</v>
      </c>
      <c r="C132" s="16">
        <f t="shared" si="14"/>
        <v>45791</v>
      </c>
      <c r="D132" s="16" t="str">
        <f t="shared" si="15"/>
        <v>Delivered</v>
      </c>
      <c r="E132" s="20" t="str">
        <f t="shared" si="16"/>
        <v>COD</v>
      </c>
      <c r="F132" s="20">
        <f t="shared" si="17"/>
        <v>1800</v>
      </c>
      <c r="G132" s="20">
        <v>180000</v>
      </c>
      <c r="H132" s="22" t="str">
        <v>BGR Agung Prastyo</v>
      </c>
      <c r="I132" s="22">
        <f t="shared" si="18"/>
        <v>1</v>
      </c>
      <c r="J132" s="20">
        <f t="shared" si="19"/>
        <v>4800</v>
      </c>
      <c r="K132" s="9" t="s">
        <v>204</v>
      </c>
      <c r="L132" s="10" t="s">
        <v>706</v>
      </c>
      <c r="M132" s="10" t="s">
        <v>707</v>
      </c>
      <c r="N132" s="10" t="s">
        <v>708</v>
      </c>
      <c r="O132" s="10" t="s">
        <v>24</v>
      </c>
      <c r="P132" s="10">
        <v>1</v>
      </c>
      <c r="Q132" s="10">
        <v>0.6</v>
      </c>
      <c r="R132" s="10" t="s">
        <v>25</v>
      </c>
      <c r="S132" s="10" t="s">
        <v>26</v>
      </c>
      <c r="T132" s="10" t="s">
        <v>709</v>
      </c>
      <c r="U132" s="10" t="s">
        <v>710</v>
      </c>
      <c r="V132" s="10">
        <v>6289638896480</v>
      </c>
      <c r="W132" s="10" t="s">
        <v>29</v>
      </c>
      <c r="X132" s="10">
        <v>180000</v>
      </c>
      <c r="Y132" s="10" t="s">
        <v>256</v>
      </c>
      <c r="Z132" s="10" t="s">
        <v>339</v>
      </c>
      <c r="AA132" s="10" t="s">
        <v>32</v>
      </c>
      <c r="AB132" s="10" t="s">
        <v>33</v>
      </c>
      <c r="AC132" s="11">
        <v>45790.433564814812</v>
      </c>
      <c r="AD132" s="11">
        <v>45790.433564814812</v>
      </c>
    </row>
    <row r="133" spans="1:30" x14ac:dyDescent="0.3">
      <c r="A133" s="15">
        <f t="shared" si="13"/>
        <v>45790</v>
      </c>
      <c r="B133" s="16">
        <v>45792</v>
      </c>
      <c r="C133" s="16">
        <f t="shared" si="14"/>
        <v>45791</v>
      </c>
      <c r="D133" s="16" t="str">
        <f t="shared" si="15"/>
        <v>Delivered</v>
      </c>
      <c r="E133" s="20" t="str">
        <f t="shared" si="16"/>
        <v>COD</v>
      </c>
      <c r="F133" s="20">
        <f t="shared" si="17"/>
        <v>1744.43</v>
      </c>
      <c r="G133" s="20">
        <v>174443</v>
      </c>
      <c r="H133" s="22" t="str">
        <v>DPK Noviardi</v>
      </c>
      <c r="I133" s="22">
        <f t="shared" si="18"/>
        <v>1</v>
      </c>
      <c r="J133" s="20">
        <f t="shared" si="19"/>
        <v>4800</v>
      </c>
      <c r="K133" s="9" t="s">
        <v>204</v>
      </c>
      <c r="L133" s="12" t="s">
        <v>711</v>
      </c>
      <c r="M133" s="12" t="s">
        <v>712</v>
      </c>
      <c r="N133" s="12" t="s">
        <v>713</v>
      </c>
      <c r="O133" s="12" t="s">
        <v>24</v>
      </c>
      <c r="P133" s="12">
        <v>1</v>
      </c>
      <c r="Q133" s="12">
        <v>0.6</v>
      </c>
      <c r="R133" s="12" t="s">
        <v>25</v>
      </c>
      <c r="S133" s="12" t="s">
        <v>26</v>
      </c>
      <c r="T133" s="12" t="s">
        <v>714</v>
      </c>
      <c r="U133" s="12" t="s">
        <v>715</v>
      </c>
      <c r="V133" s="12">
        <v>6282312520043</v>
      </c>
      <c r="W133" s="12" t="s">
        <v>29</v>
      </c>
      <c r="X133" s="12">
        <v>174443</v>
      </c>
      <c r="Y133" s="12" t="s">
        <v>210</v>
      </c>
      <c r="Z133" s="12" t="s">
        <v>269</v>
      </c>
      <c r="AA133" s="12" t="s">
        <v>32</v>
      </c>
      <c r="AB133" s="12" t="s">
        <v>33</v>
      </c>
      <c r="AC133" s="13">
        <v>45790.433321759258</v>
      </c>
      <c r="AD133" s="13">
        <v>45790.433321759258</v>
      </c>
    </row>
    <row r="134" spans="1:30" x14ac:dyDescent="0.3">
      <c r="A134" s="15">
        <f t="shared" si="13"/>
        <v>45790</v>
      </c>
      <c r="B134" s="16">
        <v>45792</v>
      </c>
      <c r="C134" s="16">
        <f t="shared" si="14"/>
        <v>45791</v>
      </c>
      <c r="D134" s="16" t="str">
        <f t="shared" si="15"/>
        <v>Delivered</v>
      </c>
      <c r="E134" s="20" t="str">
        <f t="shared" si="16"/>
        <v>COD</v>
      </c>
      <c r="F134" s="20">
        <f t="shared" si="17"/>
        <v>1846.93</v>
      </c>
      <c r="G134" s="20">
        <v>184693</v>
      </c>
      <c r="H134" s="22" t="str">
        <v>DPK Muhammad Qodri</v>
      </c>
      <c r="I134" s="22">
        <f t="shared" si="18"/>
        <v>1</v>
      </c>
      <c r="J134" s="20">
        <f t="shared" si="19"/>
        <v>4800</v>
      </c>
      <c r="K134" s="9" t="s">
        <v>204</v>
      </c>
      <c r="L134" s="10" t="s">
        <v>716</v>
      </c>
      <c r="M134" s="10" t="s">
        <v>717</v>
      </c>
      <c r="N134" s="10" t="s">
        <v>718</v>
      </c>
      <c r="O134" s="10" t="s">
        <v>24</v>
      </c>
      <c r="P134" s="10">
        <v>1</v>
      </c>
      <c r="Q134" s="10">
        <v>0.6</v>
      </c>
      <c r="R134" s="10" t="s">
        <v>25</v>
      </c>
      <c r="S134" s="10" t="s">
        <v>26</v>
      </c>
      <c r="T134" s="10" t="s">
        <v>719</v>
      </c>
      <c r="U134" s="10" t="s">
        <v>720</v>
      </c>
      <c r="V134" s="10">
        <v>6289531432124</v>
      </c>
      <c r="W134" s="10" t="s">
        <v>29</v>
      </c>
      <c r="X134" s="10">
        <v>184693</v>
      </c>
      <c r="Y134" s="10" t="s">
        <v>210</v>
      </c>
      <c r="Z134" s="10" t="s">
        <v>234</v>
      </c>
      <c r="AA134" s="10" t="s">
        <v>32</v>
      </c>
      <c r="AB134" s="10" t="s">
        <v>33</v>
      </c>
      <c r="AC134" s="11">
        <v>45790.433298611111</v>
      </c>
      <c r="AD134" s="11">
        <v>45790.433298611111</v>
      </c>
    </row>
    <row r="135" spans="1:30" x14ac:dyDescent="0.3">
      <c r="A135" s="15">
        <f t="shared" si="13"/>
        <v>45790</v>
      </c>
      <c r="B135" s="16">
        <v>45792</v>
      </c>
      <c r="C135" s="16">
        <f t="shared" si="14"/>
        <v>45791</v>
      </c>
      <c r="D135" s="16" t="str">
        <f t="shared" si="15"/>
        <v>Delivered</v>
      </c>
      <c r="E135" s="20" t="str">
        <f t="shared" si="16"/>
        <v>COD</v>
      </c>
      <c r="F135" s="20">
        <f t="shared" si="17"/>
        <v>2600</v>
      </c>
      <c r="G135" s="20">
        <v>260000</v>
      </c>
      <c r="H135" s="22" t="str">
        <v>DPK Agus Susilo</v>
      </c>
      <c r="I135" s="22">
        <f t="shared" si="18"/>
        <v>1</v>
      </c>
      <c r="J135" s="20">
        <f t="shared" si="19"/>
        <v>4800</v>
      </c>
      <c r="K135" s="9" t="s">
        <v>204</v>
      </c>
      <c r="L135" s="12" t="s">
        <v>721</v>
      </c>
      <c r="M135" s="12" t="s">
        <v>722</v>
      </c>
      <c r="N135" s="12" t="s">
        <v>723</v>
      </c>
      <c r="O135" s="12" t="s">
        <v>24</v>
      </c>
      <c r="P135" s="12">
        <v>1</v>
      </c>
      <c r="Q135" s="12">
        <v>0.71</v>
      </c>
      <c r="R135" s="12" t="s">
        <v>25</v>
      </c>
      <c r="S135" s="12" t="s">
        <v>26</v>
      </c>
      <c r="T135" s="12" t="s">
        <v>724</v>
      </c>
      <c r="U135" s="12" t="s">
        <v>725</v>
      </c>
      <c r="V135" s="12">
        <v>6282228884678</v>
      </c>
      <c r="W135" s="12" t="s">
        <v>29</v>
      </c>
      <c r="X135" s="12">
        <v>260000</v>
      </c>
      <c r="Y135" s="12" t="s">
        <v>210</v>
      </c>
      <c r="Z135" s="12" t="s">
        <v>406</v>
      </c>
      <c r="AA135" s="12" t="s">
        <v>32</v>
      </c>
      <c r="AB135" s="12" t="s">
        <v>33</v>
      </c>
      <c r="AC135" s="13">
        <v>45790.432280092595</v>
      </c>
      <c r="AD135" s="13">
        <v>45790.432280092595</v>
      </c>
    </row>
    <row r="136" spans="1:30" x14ac:dyDescent="0.3">
      <c r="A136" s="15">
        <f t="shared" si="13"/>
        <v>45790</v>
      </c>
      <c r="B136" s="16">
        <v>45792</v>
      </c>
      <c r="C136" s="16">
        <f t="shared" si="14"/>
        <v>45791</v>
      </c>
      <c r="D136" s="16" t="str">
        <f t="shared" si="15"/>
        <v>Delivered</v>
      </c>
      <c r="E136" s="20" t="str">
        <f t="shared" si="16"/>
        <v>COD</v>
      </c>
      <c r="F136" s="20">
        <f t="shared" si="17"/>
        <v>1436.93</v>
      </c>
      <c r="G136" s="20">
        <v>143693</v>
      </c>
      <c r="H136" s="22" t="str">
        <v>DPK Muhammad Qodri</v>
      </c>
      <c r="I136" s="22">
        <f t="shared" si="18"/>
        <v>1</v>
      </c>
      <c r="J136" s="20">
        <f t="shared" si="19"/>
        <v>4800</v>
      </c>
      <c r="K136" s="9" t="s">
        <v>204</v>
      </c>
      <c r="L136" s="10" t="s">
        <v>726</v>
      </c>
      <c r="M136" s="10" t="s">
        <v>727</v>
      </c>
      <c r="N136" s="10" t="s">
        <v>728</v>
      </c>
      <c r="O136" s="10" t="s">
        <v>24</v>
      </c>
      <c r="P136" s="10">
        <v>1</v>
      </c>
      <c r="Q136" s="10">
        <v>0.36</v>
      </c>
      <c r="R136" s="10" t="s">
        <v>25</v>
      </c>
      <c r="S136" s="10" t="s">
        <v>26</v>
      </c>
      <c r="T136" s="10" t="s">
        <v>729</v>
      </c>
      <c r="U136" s="10" t="s">
        <v>730</v>
      </c>
      <c r="V136" s="10">
        <v>6289653531696</v>
      </c>
      <c r="W136" s="10" t="s">
        <v>29</v>
      </c>
      <c r="X136" s="10">
        <v>143693</v>
      </c>
      <c r="Y136" s="10" t="s">
        <v>210</v>
      </c>
      <c r="Z136" s="10" t="s">
        <v>234</v>
      </c>
      <c r="AA136" s="10" t="s">
        <v>32</v>
      </c>
      <c r="AB136" s="10" t="s">
        <v>33</v>
      </c>
      <c r="AC136" s="11">
        <v>45790.431921296295</v>
      </c>
      <c r="AD136" s="11">
        <v>45790.431921296295</v>
      </c>
    </row>
    <row r="137" spans="1:30" x14ac:dyDescent="0.3">
      <c r="A137" s="15">
        <f t="shared" si="13"/>
        <v>45790</v>
      </c>
      <c r="B137" s="16">
        <v>45792</v>
      </c>
      <c r="C137" s="16">
        <f t="shared" si="14"/>
        <v>45791</v>
      </c>
      <c r="D137" s="16" t="str">
        <f t="shared" si="15"/>
        <v>Delivered</v>
      </c>
      <c r="E137" s="20" t="str">
        <f t="shared" si="16"/>
        <v>COD</v>
      </c>
      <c r="F137" s="20">
        <f t="shared" si="17"/>
        <v>1436.93</v>
      </c>
      <c r="G137" s="20">
        <v>143693</v>
      </c>
      <c r="H137" s="22" t="str">
        <v>DPK Bayu Barkah Maulana</v>
      </c>
      <c r="I137" s="22">
        <f t="shared" si="18"/>
        <v>1</v>
      </c>
      <c r="J137" s="20">
        <f t="shared" si="19"/>
        <v>4800</v>
      </c>
      <c r="K137" s="9" t="s">
        <v>204</v>
      </c>
      <c r="L137" s="12" t="s">
        <v>731</v>
      </c>
      <c r="M137" s="12" t="s">
        <v>732</v>
      </c>
      <c r="N137" s="12" t="s">
        <v>733</v>
      </c>
      <c r="O137" s="12" t="s">
        <v>24</v>
      </c>
      <c r="P137" s="12">
        <v>1</v>
      </c>
      <c r="Q137" s="12">
        <v>0.36</v>
      </c>
      <c r="R137" s="12" t="s">
        <v>25</v>
      </c>
      <c r="S137" s="12" t="s">
        <v>26</v>
      </c>
      <c r="T137" s="12" t="s">
        <v>734</v>
      </c>
      <c r="U137" s="12" t="s">
        <v>735</v>
      </c>
      <c r="V137" s="12">
        <v>6285214918283</v>
      </c>
      <c r="W137" s="12" t="s">
        <v>29</v>
      </c>
      <c r="X137" s="12">
        <v>143693</v>
      </c>
      <c r="Y137" s="12" t="s">
        <v>210</v>
      </c>
      <c r="Z137" s="12" t="s">
        <v>317</v>
      </c>
      <c r="AA137" s="12" t="s">
        <v>32</v>
      </c>
      <c r="AB137" s="12" t="s">
        <v>33</v>
      </c>
      <c r="AC137" s="13">
        <v>45790.43172453704</v>
      </c>
      <c r="AD137" s="13">
        <v>45790.43172453704</v>
      </c>
    </row>
    <row r="138" spans="1:30" x14ac:dyDescent="0.3">
      <c r="A138" s="15">
        <f t="shared" si="13"/>
        <v>45791</v>
      </c>
      <c r="B138" s="16" t="str">
        <v>Belum Delivered</v>
      </c>
      <c r="C138" s="16">
        <f t="shared" si="14"/>
        <v>45792</v>
      </c>
      <c r="D138" s="16" t="str">
        <f t="shared" si="15"/>
        <v>Belum Delivered</v>
      </c>
      <c r="E138" s="20" t="str">
        <f t="shared" si="16"/>
        <v>Belum Delivered</v>
      </c>
      <c r="F138" s="20">
        <f t="shared" si="17"/>
        <v>0</v>
      </c>
      <c r="G138" s="20" t="str">
        <v>Belum Delivered</v>
      </c>
      <c r="H138" s="22" t="str">
        <v>Belum Delivered</v>
      </c>
      <c r="I138" s="22">
        <f t="shared" si="18"/>
        <v>2</v>
      </c>
      <c r="J138" s="20">
        <f t="shared" si="19"/>
        <v>9600</v>
      </c>
      <c r="K138" s="5" t="s">
        <v>736</v>
      </c>
      <c r="L138" s="10" t="s">
        <v>737</v>
      </c>
      <c r="M138" s="10" t="s">
        <v>738</v>
      </c>
      <c r="N138" s="10" t="s">
        <v>739</v>
      </c>
      <c r="O138" s="10" t="s">
        <v>24</v>
      </c>
      <c r="P138" s="10">
        <v>1</v>
      </c>
      <c r="Q138" s="10">
        <v>1.5</v>
      </c>
      <c r="R138" s="10" t="s">
        <v>25</v>
      </c>
      <c r="S138" s="10" t="s">
        <v>26</v>
      </c>
      <c r="T138" s="10" t="s">
        <v>740</v>
      </c>
      <c r="U138" s="10" t="s">
        <v>741</v>
      </c>
      <c r="V138" s="10">
        <v>6281380908632</v>
      </c>
      <c r="W138" s="10" t="s">
        <v>29</v>
      </c>
      <c r="X138" s="10">
        <v>387500</v>
      </c>
      <c r="Y138" s="10" t="s">
        <v>256</v>
      </c>
      <c r="Z138" s="10" t="s">
        <v>339</v>
      </c>
      <c r="AA138" s="10" t="s">
        <v>32</v>
      </c>
      <c r="AB138" s="10" t="s">
        <v>33</v>
      </c>
      <c r="AC138" s="11">
        <v>45791.827152777776</v>
      </c>
      <c r="AD138" s="11">
        <v>45791.827152777776</v>
      </c>
    </row>
    <row r="139" spans="1:30" x14ac:dyDescent="0.3">
      <c r="A139" s="15">
        <f t="shared" si="13"/>
        <v>45791</v>
      </c>
      <c r="B139" s="16">
        <v>45792</v>
      </c>
      <c r="C139" s="16">
        <f t="shared" si="14"/>
        <v>45792</v>
      </c>
      <c r="D139" s="16" t="str">
        <f t="shared" si="15"/>
        <v>Delivered</v>
      </c>
      <c r="E139" s="20" t="str">
        <f t="shared" si="16"/>
        <v>COD</v>
      </c>
      <c r="F139" s="20">
        <f t="shared" si="17"/>
        <v>1400</v>
      </c>
      <c r="G139" s="20">
        <v>140000</v>
      </c>
      <c r="H139" s="22" t="str">
        <v>BGR Fahmi Miftahudin</v>
      </c>
      <c r="I139" s="22">
        <f t="shared" si="18"/>
        <v>1</v>
      </c>
      <c r="J139" s="20">
        <f t="shared" si="19"/>
        <v>4800</v>
      </c>
      <c r="K139" s="5" t="s">
        <v>736</v>
      </c>
      <c r="L139" s="12" t="s">
        <v>742</v>
      </c>
      <c r="M139" s="12" t="s">
        <v>743</v>
      </c>
      <c r="N139" s="12" t="s">
        <v>744</v>
      </c>
      <c r="O139" s="12" t="s">
        <v>24</v>
      </c>
      <c r="P139" s="12">
        <v>1</v>
      </c>
      <c r="Q139" s="12">
        <v>0.36</v>
      </c>
      <c r="R139" s="12" t="s">
        <v>25</v>
      </c>
      <c r="S139" s="12" t="s">
        <v>26</v>
      </c>
      <c r="T139" s="12" t="s">
        <v>745</v>
      </c>
      <c r="U139" s="12" t="s">
        <v>746</v>
      </c>
      <c r="V139" s="12">
        <v>6285772255517</v>
      </c>
      <c r="W139" s="12" t="s">
        <v>29</v>
      </c>
      <c r="X139" s="12">
        <v>140000</v>
      </c>
      <c r="Y139" s="12" t="s">
        <v>256</v>
      </c>
      <c r="Z139" s="12" t="s">
        <v>567</v>
      </c>
      <c r="AA139" s="12" t="s">
        <v>32</v>
      </c>
      <c r="AB139" s="12" t="s">
        <v>33</v>
      </c>
      <c r="AC139" s="13">
        <v>45791.827210648145</v>
      </c>
      <c r="AD139" s="13">
        <v>45791.827210648145</v>
      </c>
    </row>
    <row r="140" spans="1:30" x14ac:dyDescent="0.3">
      <c r="A140" s="15">
        <f t="shared" si="13"/>
        <v>45791</v>
      </c>
      <c r="B140" s="16">
        <v>45792</v>
      </c>
      <c r="C140" s="16">
        <f t="shared" si="14"/>
        <v>45792</v>
      </c>
      <c r="D140" s="16" t="str">
        <f t="shared" si="15"/>
        <v>Delivered</v>
      </c>
      <c r="E140" s="20" t="str">
        <f t="shared" si="16"/>
        <v>COD</v>
      </c>
      <c r="F140" s="20">
        <f t="shared" si="17"/>
        <v>1400</v>
      </c>
      <c r="G140" s="20">
        <v>140000</v>
      </c>
      <c r="H140" s="22" t="str">
        <v>DPK Muhammad Arfan Juliansyah</v>
      </c>
      <c r="I140" s="22">
        <f t="shared" si="18"/>
        <v>1</v>
      </c>
      <c r="J140" s="20">
        <f t="shared" si="19"/>
        <v>4800</v>
      </c>
      <c r="K140" s="5" t="s">
        <v>736</v>
      </c>
      <c r="L140" s="10" t="s">
        <v>747</v>
      </c>
      <c r="M140" s="10" t="s">
        <v>748</v>
      </c>
      <c r="N140" s="10" t="s">
        <v>749</v>
      </c>
      <c r="O140" s="10" t="s">
        <v>24</v>
      </c>
      <c r="P140" s="10">
        <v>1</v>
      </c>
      <c r="Q140" s="10">
        <v>0.36</v>
      </c>
      <c r="R140" s="10" t="s">
        <v>25</v>
      </c>
      <c r="S140" s="10" t="s">
        <v>26</v>
      </c>
      <c r="T140" s="10" t="s">
        <v>750</v>
      </c>
      <c r="U140" s="10" t="s">
        <v>751</v>
      </c>
      <c r="V140" s="10">
        <v>6289674601738</v>
      </c>
      <c r="W140" s="10" t="s">
        <v>29</v>
      </c>
      <c r="X140" s="10">
        <v>140000</v>
      </c>
      <c r="Y140" s="10" t="s">
        <v>210</v>
      </c>
      <c r="Z140" s="10" t="s">
        <v>228</v>
      </c>
      <c r="AA140" s="10" t="s">
        <v>32</v>
      </c>
      <c r="AB140" s="10" t="s">
        <v>33</v>
      </c>
      <c r="AC140" s="11">
        <v>45791.827685185184</v>
      </c>
      <c r="AD140" s="11">
        <v>45791.827685185184</v>
      </c>
    </row>
    <row r="141" spans="1:30" x14ac:dyDescent="0.3">
      <c r="A141" s="15">
        <f t="shared" si="13"/>
        <v>45791</v>
      </c>
      <c r="B141" s="16">
        <v>45792</v>
      </c>
      <c r="C141" s="16">
        <f t="shared" si="14"/>
        <v>45792</v>
      </c>
      <c r="D141" s="16" t="str">
        <f t="shared" si="15"/>
        <v>Delivered</v>
      </c>
      <c r="E141" s="20" t="str">
        <f t="shared" si="16"/>
        <v>COD</v>
      </c>
      <c r="F141" s="20">
        <f t="shared" si="17"/>
        <v>1700</v>
      </c>
      <c r="G141" s="20">
        <v>170000</v>
      </c>
      <c r="H141" s="22" t="str">
        <v>DPK Frinaldy</v>
      </c>
      <c r="I141" s="22">
        <f t="shared" si="18"/>
        <v>1</v>
      </c>
      <c r="J141" s="20">
        <f t="shared" si="19"/>
        <v>4800</v>
      </c>
      <c r="K141" s="5" t="s">
        <v>736</v>
      </c>
      <c r="L141" s="12" t="s">
        <v>752</v>
      </c>
      <c r="M141" s="12" t="s">
        <v>753</v>
      </c>
      <c r="N141" s="12" t="s">
        <v>754</v>
      </c>
      <c r="O141" s="12" t="s">
        <v>24</v>
      </c>
      <c r="P141" s="12">
        <v>1</v>
      </c>
      <c r="Q141" s="12">
        <v>0.6</v>
      </c>
      <c r="R141" s="12" t="s">
        <v>25</v>
      </c>
      <c r="S141" s="12" t="s">
        <v>26</v>
      </c>
      <c r="T141" s="12" t="s">
        <v>755</v>
      </c>
      <c r="U141" s="12" t="s">
        <v>756</v>
      </c>
      <c r="V141" s="12">
        <v>6281296742956</v>
      </c>
      <c r="W141" s="12" t="s">
        <v>29</v>
      </c>
      <c r="X141" s="12">
        <v>170000</v>
      </c>
      <c r="Y141" s="12" t="s">
        <v>210</v>
      </c>
      <c r="Z141" s="12" t="s">
        <v>228</v>
      </c>
      <c r="AA141" s="12" t="s">
        <v>32</v>
      </c>
      <c r="AB141" s="12" t="s">
        <v>33</v>
      </c>
      <c r="AC141" s="13">
        <v>45791.827673611115</v>
      </c>
      <c r="AD141" s="13">
        <v>45791.827673611115</v>
      </c>
    </row>
    <row r="142" spans="1:30" x14ac:dyDescent="0.3">
      <c r="A142" s="15">
        <f t="shared" si="13"/>
        <v>45791</v>
      </c>
      <c r="B142" s="16" t="str">
        <v>Belum Delivered</v>
      </c>
      <c r="C142" s="16">
        <f t="shared" si="14"/>
        <v>45792</v>
      </c>
      <c r="D142" s="16" t="str">
        <f t="shared" si="15"/>
        <v>Belum Delivered</v>
      </c>
      <c r="E142" s="20" t="str">
        <f t="shared" si="16"/>
        <v>Belum Delivered</v>
      </c>
      <c r="F142" s="20">
        <f t="shared" si="17"/>
        <v>0</v>
      </c>
      <c r="G142" s="20" t="str">
        <v>Belum Delivered</v>
      </c>
      <c r="H142" s="22" t="str">
        <v>Belum Delivered</v>
      </c>
      <c r="I142" s="22">
        <f t="shared" si="18"/>
        <v>1</v>
      </c>
      <c r="J142" s="20">
        <f t="shared" si="19"/>
        <v>4800</v>
      </c>
      <c r="K142" s="5" t="s">
        <v>736</v>
      </c>
      <c r="L142" s="10" t="s">
        <v>757</v>
      </c>
      <c r="M142" s="10" t="s">
        <v>758</v>
      </c>
      <c r="N142" s="10" t="s">
        <v>759</v>
      </c>
      <c r="O142" s="10" t="s">
        <v>24</v>
      </c>
      <c r="P142" s="10">
        <v>1</v>
      </c>
      <c r="Q142" s="10">
        <v>0.3</v>
      </c>
      <c r="R142" s="10" t="s">
        <v>25</v>
      </c>
      <c r="S142" s="10" t="s">
        <v>26</v>
      </c>
      <c r="T142" s="10" t="s">
        <v>760</v>
      </c>
      <c r="U142" s="10" t="s">
        <v>761</v>
      </c>
      <c r="V142" s="10">
        <v>628567340161</v>
      </c>
      <c r="W142" s="10" t="s">
        <v>29</v>
      </c>
      <c r="X142" s="10">
        <v>224000</v>
      </c>
      <c r="Y142" s="10" t="s">
        <v>210</v>
      </c>
      <c r="Z142" s="10" t="s">
        <v>317</v>
      </c>
      <c r="AA142" s="10" t="s">
        <v>32</v>
      </c>
      <c r="AB142" s="10" t="s">
        <v>33</v>
      </c>
      <c r="AC142" s="11">
        <v>45791.827199074076</v>
      </c>
      <c r="AD142" s="11">
        <v>45791.827199074076</v>
      </c>
    </row>
    <row r="143" spans="1:30" x14ac:dyDescent="0.3">
      <c r="A143" s="15">
        <f t="shared" si="13"/>
        <v>45791</v>
      </c>
      <c r="B143" s="16">
        <v>45792</v>
      </c>
      <c r="C143" s="16">
        <f t="shared" si="14"/>
        <v>45792</v>
      </c>
      <c r="D143" s="16" t="str">
        <f t="shared" si="15"/>
        <v>Delivered</v>
      </c>
      <c r="E143" s="20" t="str">
        <f t="shared" si="16"/>
        <v>COD</v>
      </c>
      <c r="F143" s="20">
        <f t="shared" si="17"/>
        <v>1400</v>
      </c>
      <c r="G143" s="20">
        <v>140000</v>
      </c>
      <c r="H143" s="22" t="str">
        <v>DPK Muhammad Arfan Juliansyah</v>
      </c>
      <c r="I143" s="22">
        <f t="shared" si="18"/>
        <v>1</v>
      </c>
      <c r="J143" s="20">
        <f t="shared" si="19"/>
        <v>4800</v>
      </c>
      <c r="K143" s="5" t="s">
        <v>736</v>
      </c>
      <c r="L143" s="12" t="s">
        <v>762</v>
      </c>
      <c r="M143" s="12" t="s">
        <v>763</v>
      </c>
      <c r="N143" s="12" t="s">
        <v>764</v>
      </c>
      <c r="O143" s="12" t="s">
        <v>24</v>
      </c>
      <c r="P143" s="12">
        <v>1</v>
      </c>
      <c r="Q143" s="12">
        <v>0.36</v>
      </c>
      <c r="R143" s="12" t="s">
        <v>25</v>
      </c>
      <c r="S143" s="12" t="s">
        <v>26</v>
      </c>
      <c r="T143" s="12" t="s">
        <v>649</v>
      </c>
      <c r="U143" s="12" t="s">
        <v>650</v>
      </c>
      <c r="V143" s="12">
        <v>6281286147304</v>
      </c>
      <c r="W143" s="12" t="s">
        <v>29</v>
      </c>
      <c r="X143" s="12">
        <v>140000</v>
      </c>
      <c r="Y143" s="12" t="s">
        <v>210</v>
      </c>
      <c r="Z143" s="12" t="s">
        <v>234</v>
      </c>
      <c r="AA143" s="12" t="s">
        <v>32</v>
      </c>
      <c r="AB143" s="12" t="s">
        <v>33</v>
      </c>
      <c r="AC143" s="13">
        <v>45791.827337962961</v>
      </c>
      <c r="AD143" s="13">
        <v>45791.827337962961</v>
      </c>
    </row>
    <row r="144" spans="1:30" x14ac:dyDescent="0.3">
      <c r="A144" s="15">
        <f t="shared" si="13"/>
        <v>45791</v>
      </c>
      <c r="B144" s="16">
        <v>45792</v>
      </c>
      <c r="C144" s="16">
        <f t="shared" si="14"/>
        <v>45792</v>
      </c>
      <c r="D144" s="16" t="str">
        <f t="shared" si="15"/>
        <v>Delivered</v>
      </c>
      <c r="E144" s="20" t="str">
        <f t="shared" si="16"/>
        <v>COD</v>
      </c>
      <c r="F144" s="20">
        <f t="shared" si="17"/>
        <v>2475</v>
      </c>
      <c r="G144" s="20">
        <v>247500</v>
      </c>
      <c r="H144" s="22" t="str">
        <v>BGR Fahmi Miftahudin</v>
      </c>
      <c r="I144" s="22">
        <f t="shared" si="18"/>
        <v>1</v>
      </c>
      <c r="J144" s="20">
        <f t="shared" si="19"/>
        <v>4800</v>
      </c>
      <c r="K144" s="5" t="s">
        <v>736</v>
      </c>
      <c r="L144" s="10" t="s">
        <v>765</v>
      </c>
      <c r="M144" s="10" t="s">
        <v>766</v>
      </c>
      <c r="N144" s="10" t="s">
        <v>767</v>
      </c>
      <c r="O144" s="10" t="s">
        <v>24</v>
      </c>
      <c r="P144" s="10">
        <v>1</v>
      </c>
      <c r="Q144" s="10">
        <v>0.9</v>
      </c>
      <c r="R144" s="10" t="s">
        <v>25</v>
      </c>
      <c r="S144" s="10" t="s">
        <v>26</v>
      </c>
      <c r="T144" s="10" t="s">
        <v>768</v>
      </c>
      <c r="U144" s="10" t="s">
        <v>769</v>
      </c>
      <c r="V144" s="10">
        <v>6287782432510</v>
      </c>
      <c r="W144" s="10" t="s">
        <v>29</v>
      </c>
      <c r="X144" s="10">
        <v>247500</v>
      </c>
      <c r="Y144" s="10" t="s">
        <v>256</v>
      </c>
      <c r="Z144" s="10" t="s">
        <v>365</v>
      </c>
      <c r="AA144" s="10" t="s">
        <v>32</v>
      </c>
      <c r="AB144" s="10" t="s">
        <v>33</v>
      </c>
      <c r="AC144" s="11">
        <v>45791.745520833334</v>
      </c>
      <c r="AD144" s="11">
        <v>45791.745520833334</v>
      </c>
    </row>
    <row r="145" spans="1:30" x14ac:dyDescent="0.3">
      <c r="A145" s="15">
        <f t="shared" si="13"/>
        <v>45791</v>
      </c>
      <c r="B145" s="16">
        <v>45792</v>
      </c>
      <c r="C145" s="16">
        <f t="shared" si="14"/>
        <v>45792</v>
      </c>
      <c r="D145" s="16" t="str">
        <f t="shared" si="15"/>
        <v>Delivered</v>
      </c>
      <c r="E145" s="20" t="str">
        <f t="shared" si="16"/>
        <v>NON-COD</v>
      </c>
      <c r="F145" s="20">
        <f t="shared" si="17"/>
        <v>0</v>
      </c>
      <c r="G145" s="20">
        <v>0</v>
      </c>
      <c r="H145" s="22" t="str">
        <v>DPK Syahrul Fadly</v>
      </c>
      <c r="I145" s="22">
        <f t="shared" si="18"/>
        <v>2</v>
      </c>
      <c r="J145" s="20">
        <f t="shared" si="19"/>
        <v>9600</v>
      </c>
      <c r="K145" s="5" t="s">
        <v>736</v>
      </c>
      <c r="L145" s="12" t="s">
        <v>770</v>
      </c>
      <c r="M145" s="12" t="s">
        <v>771</v>
      </c>
      <c r="N145" s="12" t="s">
        <v>772</v>
      </c>
      <c r="O145" s="12" t="s">
        <v>24</v>
      </c>
      <c r="P145" s="12">
        <v>1</v>
      </c>
      <c r="Q145" s="12">
        <v>1.56</v>
      </c>
      <c r="R145" s="12" t="s">
        <v>25</v>
      </c>
      <c r="S145" s="12" t="s">
        <v>26</v>
      </c>
      <c r="T145" s="12" t="s">
        <v>773</v>
      </c>
      <c r="U145" s="12" t="s">
        <v>774</v>
      </c>
      <c r="V145" s="12">
        <v>6281806114517</v>
      </c>
      <c r="W145" s="12" t="s">
        <v>131</v>
      </c>
      <c r="X145" s="12">
        <v>0</v>
      </c>
      <c r="Y145" s="12" t="s">
        <v>210</v>
      </c>
      <c r="Z145" s="12" t="s">
        <v>228</v>
      </c>
      <c r="AA145" s="12" t="s">
        <v>32</v>
      </c>
      <c r="AB145" s="12" t="s">
        <v>33</v>
      </c>
      <c r="AC145" s="13">
        <v>45791.745405092595</v>
      </c>
      <c r="AD145" s="13">
        <v>45791.745405092595</v>
      </c>
    </row>
    <row r="146" spans="1:30" x14ac:dyDescent="0.3">
      <c r="A146" s="15">
        <f t="shared" si="13"/>
        <v>45791</v>
      </c>
      <c r="B146" s="16">
        <v>45792</v>
      </c>
      <c r="C146" s="16">
        <f t="shared" si="14"/>
        <v>45792</v>
      </c>
      <c r="D146" s="16" t="str">
        <f t="shared" si="15"/>
        <v>Delivered</v>
      </c>
      <c r="E146" s="20" t="str">
        <f t="shared" si="16"/>
        <v>COD</v>
      </c>
      <c r="F146" s="20">
        <f t="shared" si="17"/>
        <v>4005</v>
      </c>
      <c r="G146" s="20">
        <v>400500</v>
      </c>
      <c r="H146" s="22" t="str">
        <v>DPK Irfan Iskandar</v>
      </c>
      <c r="I146" s="22">
        <f t="shared" si="18"/>
        <v>1</v>
      </c>
      <c r="J146" s="20">
        <f t="shared" si="19"/>
        <v>4800</v>
      </c>
      <c r="K146" s="5" t="s">
        <v>736</v>
      </c>
      <c r="L146" s="10" t="s">
        <v>775</v>
      </c>
      <c r="M146" s="10" t="s">
        <v>776</v>
      </c>
      <c r="N146" s="10" t="s">
        <v>777</v>
      </c>
      <c r="O146" s="10" t="s">
        <v>24</v>
      </c>
      <c r="P146" s="10">
        <v>1</v>
      </c>
      <c r="Q146" s="10">
        <v>1.07</v>
      </c>
      <c r="R146" s="10" t="s">
        <v>25</v>
      </c>
      <c r="S146" s="10" t="s">
        <v>26</v>
      </c>
      <c r="T146" s="10" t="s">
        <v>778</v>
      </c>
      <c r="U146" s="10" t="s">
        <v>779</v>
      </c>
      <c r="V146" s="10">
        <v>628568543341</v>
      </c>
      <c r="W146" s="10" t="s">
        <v>29</v>
      </c>
      <c r="X146" s="10">
        <v>400500</v>
      </c>
      <c r="Y146" s="10" t="s">
        <v>210</v>
      </c>
      <c r="Z146" s="10" t="s">
        <v>240</v>
      </c>
      <c r="AA146" s="10" t="s">
        <v>32</v>
      </c>
      <c r="AB146" s="10" t="s">
        <v>33</v>
      </c>
      <c r="AC146" s="11">
        <v>45791.745555555557</v>
      </c>
      <c r="AD146" s="11">
        <v>45791.745555555557</v>
      </c>
    </row>
    <row r="147" spans="1:30" x14ac:dyDescent="0.3">
      <c r="A147" s="15">
        <f t="shared" si="13"/>
        <v>45791</v>
      </c>
      <c r="B147" s="16">
        <v>45792</v>
      </c>
      <c r="C147" s="16">
        <f t="shared" si="14"/>
        <v>45792</v>
      </c>
      <c r="D147" s="16" t="str">
        <f t="shared" si="15"/>
        <v>Delivered</v>
      </c>
      <c r="E147" s="20" t="str">
        <f t="shared" si="16"/>
        <v>NON-COD</v>
      </c>
      <c r="F147" s="20">
        <f t="shared" si="17"/>
        <v>0</v>
      </c>
      <c r="G147" s="20">
        <v>0</v>
      </c>
      <c r="H147" s="22" t="str">
        <v>BGR Fahmi Miftahudin</v>
      </c>
      <c r="I147" s="22">
        <f t="shared" si="18"/>
        <v>1</v>
      </c>
      <c r="J147" s="20">
        <f t="shared" si="19"/>
        <v>4800</v>
      </c>
      <c r="K147" s="5" t="s">
        <v>736</v>
      </c>
      <c r="L147" s="12" t="s">
        <v>780</v>
      </c>
      <c r="M147" s="12" t="s">
        <v>781</v>
      </c>
      <c r="N147" s="12" t="s">
        <v>782</v>
      </c>
      <c r="O147" s="12" t="s">
        <v>24</v>
      </c>
      <c r="P147" s="12">
        <v>1</v>
      </c>
      <c r="Q147" s="12">
        <v>0.6</v>
      </c>
      <c r="R147" s="12" t="s">
        <v>25</v>
      </c>
      <c r="S147" s="12" t="s">
        <v>26</v>
      </c>
      <c r="T147" s="12" t="s">
        <v>783</v>
      </c>
      <c r="U147" s="12" t="s">
        <v>784</v>
      </c>
      <c r="V147" s="12">
        <v>6281228790983</v>
      </c>
      <c r="W147" s="12" t="s">
        <v>131</v>
      </c>
      <c r="X147" s="12">
        <v>0</v>
      </c>
      <c r="Y147" s="12" t="s">
        <v>256</v>
      </c>
      <c r="Z147" s="12" t="s">
        <v>365</v>
      </c>
      <c r="AA147" s="12" t="s">
        <v>32</v>
      </c>
      <c r="AB147" s="12" t="s">
        <v>33</v>
      </c>
      <c r="AC147" s="13">
        <v>45791.745219907411</v>
      </c>
      <c r="AD147" s="13">
        <v>45791.745219907411</v>
      </c>
    </row>
    <row r="148" spans="1:30" x14ac:dyDescent="0.3">
      <c r="A148" s="15">
        <f t="shared" si="13"/>
        <v>45791</v>
      </c>
      <c r="B148" s="16">
        <v>45792</v>
      </c>
      <c r="C148" s="16">
        <f t="shared" si="14"/>
        <v>45792</v>
      </c>
      <c r="D148" s="16" t="str">
        <f t="shared" si="15"/>
        <v>Delivered</v>
      </c>
      <c r="E148" s="20" t="str">
        <f t="shared" si="16"/>
        <v>NON-COD</v>
      </c>
      <c r="F148" s="20">
        <f t="shared" si="17"/>
        <v>0</v>
      </c>
      <c r="G148" s="20">
        <v>0</v>
      </c>
      <c r="H148" s="22" t="str">
        <v>DPK Frinaldy</v>
      </c>
      <c r="I148" s="22">
        <f t="shared" si="18"/>
        <v>1</v>
      </c>
      <c r="J148" s="20">
        <f t="shared" si="19"/>
        <v>4800</v>
      </c>
      <c r="K148" s="5" t="s">
        <v>736</v>
      </c>
      <c r="L148" s="10" t="s">
        <v>785</v>
      </c>
      <c r="M148" s="10" t="s">
        <v>786</v>
      </c>
      <c r="N148" s="10" t="s">
        <v>787</v>
      </c>
      <c r="O148" s="10" t="s">
        <v>24</v>
      </c>
      <c r="P148" s="10">
        <v>1</v>
      </c>
      <c r="Q148" s="10">
        <v>0.71</v>
      </c>
      <c r="R148" s="10" t="s">
        <v>25</v>
      </c>
      <c r="S148" s="10" t="s">
        <v>26</v>
      </c>
      <c r="T148" s="10" t="s">
        <v>788</v>
      </c>
      <c r="U148" s="10" t="s">
        <v>789</v>
      </c>
      <c r="V148" s="10">
        <v>6281385700462</v>
      </c>
      <c r="W148" s="10" t="s">
        <v>131</v>
      </c>
      <c r="X148" s="10">
        <v>0</v>
      </c>
      <c r="Y148" s="10" t="s">
        <v>210</v>
      </c>
      <c r="Z148" s="10" t="s">
        <v>296</v>
      </c>
      <c r="AA148" s="10" t="s">
        <v>32</v>
      </c>
      <c r="AB148" s="10" t="s">
        <v>33</v>
      </c>
      <c r="AC148" s="11">
        <v>45791.745150462964</v>
      </c>
      <c r="AD148" s="11">
        <v>45791.745150462964</v>
      </c>
    </row>
    <row r="149" spans="1:30" x14ac:dyDescent="0.3">
      <c r="A149" s="15">
        <f t="shared" si="13"/>
        <v>45791</v>
      </c>
      <c r="B149" s="16" t="str">
        <v>Belum Delivered</v>
      </c>
      <c r="C149" s="16">
        <f t="shared" si="14"/>
        <v>45792</v>
      </c>
      <c r="D149" s="16" t="str">
        <f t="shared" si="15"/>
        <v>Belum Delivered</v>
      </c>
      <c r="E149" s="20" t="str">
        <f t="shared" si="16"/>
        <v>Belum Delivered</v>
      </c>
      <c r="F149" s="20">
        <f t="shared" si="17"/>
        <v>0</v>
      </c>
      <c r="G149" s="20" t="str">
        <v>Belum Delivered</v>
      </c>
      <c r="H149" s="22" t="str">
        <v>Belum Delivered</v>
      </c>
      <c r="I149" s="22">
        <f t="shared" si="18"/>
        <v>1</v>
      </c>
      <c r="J149" s="20">
        <f t="shared" si="19"/>
        <v>4800</v>
      </c>
      <c r="K149" s="5" t="s">
        <v>736</v>
      </c>
      <c r="L149" s="12" t="s">
        <v>790</v>
      </c>
      <c r="M149" s="12" t="s">
        <v>791</v>
      </c>
      <c r="N149" s="12" t="s">
        <v>792</v>
      </c>
      <c r="O149" s="12" t="s">
        <v>24</v>
      </c>
      <c r="P149" s="12">
        <v>1</v>
      </c>
      <c r="Q149" s="12">
        <v>0.6</v>
      </c>
      <c r="R149" s="12" t="s">
        <v>25</v>
      </c>
      <c r="S149" s="12" t="s">
        <v>26</v>
      </c>
      <c r="T149" s="12" t="s">
        <v>793</v>
      </c>
      <c r="U149" s="12" t="s">
        <v>794</v>
      </c>
      <c r="V149" s="12">
        <v>6282124783537</v>
      </c>
      <c r="W149" s="12" t="s">
        <v>29</v>
      </c>
      <c r="X149" s="12">
        <v>180000</v>
      </c>
      <c r="Y149" s="12" t="s">
        <v>210</v>
      </c>
      <c r="Z149" s="12" t="s">
        <v>269</v>
      </c>
      <c r="AA149" s="12" t="s">
        <v>32</v>
      </c>
      <c r="AB149" s="12" t="s">
        <v>33</v>
      </c>
      <c r="AC149" s="13">
        <v>45791.736030092594</v>
      </c>
      <c r="AD149" s="13">
        <v>45791.736030092594</v>
      </c>
    </row>
    <row r="150" spans="1:30" x14ac:dyDescent="0.3">
      <c r="A150" s="15">
        <f t="shared" si="13"/>
        <v>45791</v>
      </c>
      <c r="B150" s="16">
        <v>45792</v>
      </c>
      <c r="C150" s="16">
        <f t="shared" si="14"/>
        <v>45792</v>
      </c>
      <c r="D150" s="16" t="str">
        <f t="shared" si="15"/>
        <v>Delivered</v>
      </c>
      <c r="E150" s="20" t="str">
        <f t="shared" si="16"/>
        <v>COD</v>
      </c>
      <c r="F150" s="20">
        <f t="shared" si="17"/>
        <v>1001.4300000000001</v>
      </c>
      <c r="G150" s="20">
        <v>100143</v>
      </c>
      <c r="H150" s="22" t="str">
        <v>DPK Wagio</v>
      </c>
      <c r="I150" s="22">
        <f t="shared" si="18"/>
        <v>1</v>
      </c>
      <c r="J150" s="20">
        <f t="shared" si="19"/>
        <v>4800</v>
      </c>
      <c r="K150" s="5" t="s">
        <v>736</v>
      </c>
      <c r="L150" s="10" t="s">
        <v>795</v>
      </c>
      <c r="M150" s="10" t="s">
        <v>796</v>
      </c>
      <c r="N150" s="10" t="s">
        <v>797</v>
      </c>
      <c r="O150" s="10" t="s">
        <v>24</v>
      </c>
      <c r="P150" s="10">
        <v>1</v>
      </c>
      <c r="Q150" s="10">
        <v>0.3</v>
      </c>
      <c r="R150" s="10" t="s">
        <v>25</v>
      </c>
      <c r="S150" s="10" t="s">
        <v>26</v>
      </c>
      <c r="T150" s="10" t="s">
        <v>798</v>
      </c>
      <c r="U150" s="10" t="s">
        <v>799</v>
      </c>
      <c r="V150" s="10">
        <v>6289627167886</v>
      </c>
      <c r="W150" s="10" t="s">
        <v>29</v>
      </c>
      <c r="X150" s="10">
        <v>100143</v>
      </c>
      <c r="Y150" s="10" t="s">
        <v>210</v>
      </c>
      <c r="Z150" s="10" t="s">
        <v>280</v>
      </c>
      <c r="AA150" s="10" t="s">
        <v>32</v>
      </c>
      <c r="AB150" s="10" t="s">
        <v>33</v>
      </c>
      <c r="AC150" s="11">
        <v>45791.621770833335</v>
      </c>
      <c r="AD150" s="11">
        <v>45791.621770833335</v>
      </c>
    </row>
    <row r="151" spans="1:30" x14ac:dyDescent="0.3">
      <c r="A151" s="15">
        <f t="shared" si="13"/>
        <v>45791</v>
      </c>
      <c r="B151" s="16" t="str">
        <v>Belum Delivered</v>
      </c>
      <c r="C151" s="16">
        <f t="shared" si="14"/>
        <v>45792</v>
      </c>
      <c r="D151" s="16" t="str">
        <f t="shared" si="15"/>
        <v>Belum Delivered</v>
      </c>
      <c r="E151" s="20" t="str">
        <f t="shared" si="16"/>
        <v>Belum Delivered</v>
      </c>
      <c r="F151" s="20">
        <f t="shared" si="17"/>
        <v>0</v>
      </c>
      <c r="G151" s="20" t="str">
        <v>Belum Delivered</v>
      </c>
      <c r="H151" s="22" t="str">
        <v>Belum Delivered</v>
      </c>
      <c r="I151" s="22">
        <f t="shared" si="18"/>
        <v>1</v>
      </c>
      <c r="J151" s="20">
        <f t="shared" si="19"/>
        <v>4800</v>
      </c>
      <c r="K151" s="5" t="s">
        <v>736</v>
      </c>
      <c r="L151" s="12" t="s">
        <v>800</v>
      </c>
      <c r="M151" s="12" t="s">
        <v>801</v>
      </c>
      <c r="N151" s="12" t="s">
        <v>802</v>
      </c>
      <c r="O151" s="12" t="s">
        <v>24</v>
      </c>
      <c r="P151" s="12">
        <v>1</v>
      </c>
      <c r="Q151" s="12">
        <v>0.6</v>
      </c>
      <c r="R151" s="12" t="s">
        <v>25</v>
      </c>
      <c r="S151" s="12" t="s">
        <v>26</v>
      </c>
      <c r="T151" s="12" t="s">
        <v>803</v>
      </c>
      <c r="U151" s="12" t="s">
        <v>804</v>
      </c>
      <c r="V151" s="12">
        <v>6281511866489</v>
      </c>
      <c r="W151" s="12" t="s">
        <v>29</v>
      </c>
      <c r="X151" s="12">
        <v>170000</v>
      </c>
      <c r="Y151" s="12" t="s">
        <v>210</v>
      </c>
      <c r="Z151" s="12" t="s">
        <v>240</v>
      </c>
      <c r="AA151" s="12" t="s">
        <v>32</v>
      </c>
      <c r="AB151" s="12" t="s">
        <v>33</v>
      </c>
      <c r="AC151" s="13">
        <v>45791.743425925924</v>
      </c>
      <c r="AD151" s="13">
        <v>45791.743425925924</v>
      </c>
    </row>
    <row r="152" spans="1:30" x14ac:dyDescent="0.3">
      <c r="A152" s="15">
        <f t="shared" si="13"/>
        <v>45791</v>
      </c>
      <c r="B152" s="16">
        <v>45792</v>
      </c>
      <c r="C152" s="16">
        <f t="shared" si="14"/>
        <v>45792</v>
      </c>
      <c r="D152" s="16" t="str">
        <f t="shared" si="15"/>
        <v>Delivered</v>
      </c>
      <c r="E152" s="20" t="str">
        <f t="shared" si="16"/>
        <v>NON-COD</v>
      </c>
      <c r="F152" s="20">
        <f t="shared" si="17"/>
        <v>0</v>
      </c>
      <c r="G152" s="20">
        <v>0</v>
      </c>
      <c r="H152" s="22" t="str">
        <v>DPK Muhammad Arfan Juliansyah</v>
      </c>
      <c r="I152" s="22">
        <f t="shared" si="18"/>
        <v>1</v>
      </c>
      <c r="J152" s="20">
        <f t="shared" si="19"/>
        <v>4800</v>
      </c>
      <c r="K152" s="5" t="s">
        <v>736</v>
      </c>
      <c r="L152" s="10" t="s">
        <v>805</v>
      </c>
      <c r="M152" s="10" t="s">
        <v>806</v>
      </c>
      <c r="N152" s="10" t="s">
        <v>807</v>
      </c>
      <c r="O152" s="10" t="s">
        <v>24</v>
      </c>
      <c r="P152" s="10">
        <v>1</v>
      </c>
      <c r="Q152" s="10">
        <v>1.07</v>
      </c>
      <c r="R152" s="10" t="s">
        <v>25</v>
      </c>
      <c r="S152" s="10" t="s">
        <v>26</v>
      </c>
      <c r="T152" s="10" t="s">
        <v>808</v>
      </c>
      <c r="U152" s="10" t="s">
        <v>809</v>
      </c>
      <c r="V152" s="10">
        <v>6287876246189</v>
      </c>
      <c r="W152" s="10" t="s">
        <v>131</v>
      </c>
      <c r="X152" s="10">
        <v>0</v>
      </c>
      <c r="Y152" s="10" t="s">
        <v>210</v>
      </c>
      <c r="Z152" s="10" t="s">
        <v>228</v>
      </c>
      <c r="AA152" s="10" t="s">
        <v>32</v>
      </c>
      <c r="AB152" s="10" t="s">
        <v>33</v>
      </c>
      <c r="AC152" s="11">
        <v>45791.743333333332</v>
      </c>
      <c r="AD152" s="11">
        <v>45791.743333333332</v>
      </c>
    </row>
    <row r="153" spans="1:30" x14ac:dyDescent="0.3">
      <c r="A153" s="15">
        <f t="shared" si="13"/>
        <v>45791</v>
      </c>
      <c r="B153" s="16" t="str">
        <v>Belum Delivered</v>
      </c>
      <c r="C153" s="16">
        <f t="shared" si="14"/>
        <v>45792</v>
      </c>
      <c r="D153" s="16" t="str">
        <f t="shared" si="15"/>
        <v>Belum Delivered</v>
      </c>
      <c r="E153" s="20" t="str">
        <f t="shared" si="16"/>
        <v>Belum Delivered</v>
      </c>
      <c r="F153" s="20">
        <f t="shared" si="17"/>
        <v>0</v>
      </c>
      <c r="G153" s="20" t="str">
        <v>Belum Delivered</v>
      </c>
      <c r="H153" s="22" t="str">
        <v>Belum Delivered</v>
      </c>
      <c r="I153" s="22">
        <f t="shared" si="18"/>
        <v>1</v>
      </c>
      <c r="J153" s="20">
        <f t="shared" si="19"/>
        <v>4800</v>
      </c>
      <c r="K153" s="5" t="s">
        <v>736</v>
      </c>
      <c r="L153" s="12" t="s">
        <v>810</v>
      </c>
      <c r="M153" s="12" t="s">
        <v>811</v>
      </c>
      <c r="N153" s="12" t="s">
        <v>812</v>
      </c>
      <c r="O153" s="12" t="s">
        <v>24</v>
      </c>
      <c r="P153" s="12">
        <v>1</v>
      </c>
      <c r="Q153" s="12">
        <v>0.9</v>
      </c>
      <c r="R153" s="12" t="s">
        <v>25</v>
      </c>
      <c r="S153" s="12" t="s">
        <v>26</v>
      </c>
      <c r="T153" s="12" t="s">
        <v>813</v>
      </c>
      <c r="U153" s="12" t="s">
        <v>814</v>
      </c>
      <c r="V153" s="12">
        <v>6282122016054</v>
      </c>
      <c r="W153" s="12" t="s">
        <v>29</v>
      </c>
      <c r="X153" s="12">
        <v>247500</v>
      </c>
      <c r="Y153" s="12" t="s">
        <v>256</v>
      </c>
      <c r="Z153" s="12" t="s">
        <v>339</v>
      </c>
      <c r="AA153" s="12" t="s">
        <v>32</v>
      </c>
      <c r="AB153" s="12" t="s">
        <v>33</v>
      </c>
      <c r="AC153" s="13">
        <v>45791.73605324074</v>
      </c>
      <c r="AD153" s="13">
        <v>45791.73605324074</v>
      </c>
    </row>
    <row r="154" spans="1:30" x14ac:dyDescent="0.3">
      <c r="A154" s="15">
        <f t="shared" si="13"/>
        <v>45791</v>
      </c>
      <c r="B154" s="16">
        <v>45792</v>
      </c>
      <c r="C154" s="16">
        <f t="shared" si="14"/>
        <v>45792</v>
      </c>
      <c r="D154" s="16" t="str">
        <f t="shared" si="15"/>
        <v>Delivered</v>
      </c>
      <c r="E154" s="20" t="str">
        <f t="shared" si="16"/>
        <v>COD</v>
      </c>
      <c r="F154" s="20">
        <f t="shared" si="17"/>
        <v>1749.63</v>
      </c>
      <c r="G154" s="20">
        <v>174963</v>
      </c>
      <c r="H154" s="22" t="str">
        <v>DPK Wagio</v>
      </c>
      <c r="I154" s="22">
        <f t="shared" si="18"/>
        <v>1</v>
      </c>
      <c r="J154" s="20">
        <f t="shared" si="19"/>
        <v>4800</v>
      </c>
      <c r="K154" s="5" t="s">
        <v>736</v>
      </c>
      <c r="L154" s="10" t="s">
        <v>815</v>
      </c>
      <c r="M154" s="10" t="s">
        <v>816</v>
      </c>
      <c r="N154" s="10" t="s">
        <v>817</v>
      </c>
      <c r="O154" s="10" t="s">
        <v>24</v>
      </c>
      <c r="P154" s="10">
        <v>1</v>
      </c>
      <c r="Q154" s="10">
        <v>0.23</v>
      </c>
      <c r="R154" s="10" t="s">
        <v>25</v>
      </c>
      <c r="S154" s="10" t="s">
        <v>26</v>
      </c>
      <c r="T154" s="10" t="s">
        <v>818</v>
      </c>
      <c r="U154" s="10" t="s">
        <v>819</v>
      </c>
      <c r="V154" s="10">
        <v>62818673381</v>
      </c>
      <c r="W154" s="10" t="s">
        <v>29</v>
      </c>
      <c r="X154" s="10">
        <v>174963</v>
      </c>
      <c r="Y154" s="10" t="s">
        <v>210</v>
      </c>
      <c r="Z154" s="10" t="s">
        <v>280</v>
      </c>
      <c r="AA154" s="10" t="s">
        <v>32</v>
      </c>
      <c r="AB154" s="10" t="s">
        <v>33</v>
      </c>
      <c r="AC154" s="11">
        <v>45791.60528935185</v>
      </c>
      <c r="AD154" s="11">
        <v>45791.60528935185</v>
      </c>
    </row>
    <row r="155" spans="1:30" x14ac:dyDescent="0.3">
      <c r="A155" s="15">
        <f t="shared" si="13"/>
        <v>45791</v>
      </c>
      <c r="B155" s="16">
        <v>45792</v>
      </c>
      <c r="C155" s="16">
        <f t="shared" si="14"/>
        <v>45792</v>
      </c>
      <c r="D155" s="16" t="str">
        <f t="shared" si="15"/>
        <v>Delivered</v>
      </c>
      <c r="E155" s="20" t="str">
        <f t="shared" si="16"/>
        <v>COD</v>
      </c>
      <c r="F155" s="20">
        <f t="shared" si="17"/>
        <v>2700</v>
      </c>
      <c r="G155" s="20">
        <v>270000</v>
      </c>
      <c r="H155" s="22" t="str">
        <v>DPK Irfan Iskandar</v>
      </c>
      <c r="I155" s="22">
        <f t="shared" si="18"/>
        <v>1</v>
      </c>
      <c r="J155" s="20">
        <f t="shared" si="19"/>
        <v>4800</v>
      </c>
      <c r="K155" s="5" t="s">
        <v>736</v>
      </c>
      <c r="L155" s="12" t="s">
        <v>820</v>
      </c>
      <c r="M155" s="12" t="s">
        <v>821</v>
      </c>
      <c r="N155" s="12" t="s">
        <v>822</v>
      </c>
      <c r="O155" s="12" t="s">
        <v>24</v>
      </c>
      <c r="P155" s="12">
        <v>1</v>
      </c>
      <c r="Q155" s="12">
        <v>0.71</v>
      </c>
      <c r="R155" s="12" t="s">
        <v>25</v>
      </c>
      <c r="S155" s="12" t="s">
        <v>26</v>
      </c>
      <c r="T155" s="12" t="s">
        <v>823</v>
      </c>
      <c r="U155" s="12" t="s">
        <v>824</v>
      </c>
      <c r="V155" s="12">
        <v>6281383229655</v>
      </c>
      <c r="W155" s="12" t="s">
        <v>29</v>
      </c>
      <c r="X155" s="12">
        <v>270000</v>
      </c>
      <c r="Y155" s="12" t="s">
        <v>210</v>
      </c>
      <c r="Z155" s="12" t="s">
        <v>317</v>
      </c>
      <c r="AA155" s="12" t="s">
        <v>32</v>
      </c>
      <c r="AB155" s="12" t="s">
        <v>33</v>
      </c>
      <c r="AC155" s="13">
        <v>45791.736238425925</v>
      </c>
      <c r="AD155" s="13">
        <v>45791.736238425925</v>
      </c>
    </row>
    <row r="156" spans="1:30" x14ac:dyDescent="0.3">
      <c r="A156" s="15">
        <f t="shared" si="13"/>
        <v>45791</v>
      </c>
      <c r="B156" s="16" t="str">
        <v>Belum Delivered</v>
      </c>
      <c r="C156" s="16">
        <f t="shared" si="14"/>
        <v>45792</v>
      </c>
      <c r="D156" s="16" t="str">
        <f t="shared" si="15"/>
        <v>Belum Delivered</v>
      </c>
      <c r="E156" s="20" t="str">
        <f t="shared" si="16"/>
        <v>Belum Delivered</v>
      </c>
      <c r="F156" s="20">
        <f t="shared" si="17"/>
        <v>0</v>
      </c>
      <c r="G156" s="20" t="str">
        <v>Belum Delivered</v>
      </c>
      <c r="H156" s="22" t="str">
        <v>Belum Delivered</v>
      </c>
      <c r="I156" s="22">
        <f t="shared" si="18"/>
        <v>1</v>
      </c>
      <c r="J156" s="20">
        <f t="shared" si="19"/>
        <v>4800</v>
      </c>
      <c r="K156" s="5" t="s">
        <v>736</v>
      </c>
      <c r="L156" s="10" t="s">
        <v>825</v>
      </c>
      <c r="M156" s="10" t="s">
        <v>826</v>
      </c>
      <c r="N156" s="10" t="s">
        <v>827</v>
      </c>
      <c r="O156" s="10" t="s">
        <v>24</v>
      </c>
      <c r="P156" s="10">
        <v>1</v>
      </c>
      <c r="Q156" s="10">
        <v>0.36</v>
      </c>
      <c r="R156" s="10" t="s">
        <v>25</v>
      </c>
      <c r="S156" s="10" t="s">
        <v>26</v>
      </c>
      <c r="T156" s="10" t="s">
        <v>828</v>
      </c>
      <c r="U156" s="10" t="s">
        <v>829</v>
      </c>
      <c r="V156" s="10">
        <v>62818500050</v>
      </c>
      <c r="W156" s="10" t="s">
        <v>29</v>
      </c>
      <c r="X156" s="10">
        <v>140000</v>
      </c>
      <c r="Y156" s="10" t="s">
        <v>210</v>
      </c>
      <c r="Z156" s="10" t="s">
        <v>240</v>
      </c>
      <c r="AA156" s="10" t="s">
        <v>32</v>
      </c>
      <c r="AB156" s="10" t="s">
        <v>33</v>
      </c>
      <c r="AC156" s="11">
        <v>45791.745104166665</v>
      </c>
      <c r="AD156" s="11">
        <v>45791.745104166665</v>
      </c>
    </row>
    <row r="157" spans="1:30" x14ac:dyDescent="0.3">
      <c r="A157" s="15">
        <f t="shared" si="13"/>
        <v>45791</v>
      </c>
      <c r="B157" s="16">
        <v>45792</v>
      </c>
      <c r="C157" s="16">
        <f t="shared" si="14"/>
        <v>45792</v>
      </c>
      <c r="D157" s="16" t="str">
        <f t="shared" si="15"/>
        <v>Delivered</v>
      </c>
      <c r="E157" s="20" t="str">
        <f t="shared" si="16"/>
        <v>NON-COD</v>
      </c>
      <c r="F157" s="20">
        <f t="shared" si="17"/>
        <v>0</v>
      </c>
      <c r="G157" s="20">
        <v>0</v>
      </c>
      <c r="H157" s="22" t="str">
        <v>DPK Noviardi</v>
      </c>
      <c r="I157" s="22">
        <f t="shared" si="18"/>
        <v>1</v>
      </c>
      <c r="J157" s="20">
        <f t="shared" si="19"/>
        <v>4800</v>
      </c>
      <c r="K157" s="5" t="s">
        <v>736</v>
      </c>
      <c r="L157" s="12" t="s">
        <v>830</v>
      </c>
      <c r="M157" s="12" t="s">
        <v>831</v>
      </c>
      <c r="N157" s="12" t="s">
        <v>832</v>
      </c>
      <c r="O157" s="12" t="s">
        <v>24</v>
      </c>
      <c r="P157" s="12">
        <v>1</v>
      </c>
      <c r="Q157" s="12">
        <v>0.6</v>
      </c>
      <c r="R157" s="12" t="s">
        <v>25</v>
      </c>
      <c r="S157" s="12" t="s">
        <v>26</v>
      </c>
      <c r="T157" s="12" t="s">
        <v>833</v>
      </c>
      <c r="U157" s="12" t="s">
        <v>834</v>
      </c>
      <c r="V157" s="12">
        <v>6287887844191</v>
      </c>
      <c r="W157" s="12" t="s">
        <v>131</v>
      </c>
      <c r="X157" s="12">
        <v>0</v>
      </c>
      <c r="Y157" s="12" t="s">
        <v>210</v>
      </c>
      <c r="Z157" s="12" t="s">
        <v>269</v>
      </c>
      <c r="AA157" s="12" t="s">
        <v>32</v>
      </c>
      <c r="AB157" s="12" t="s">
        <v>33</v>
      </c>
      <c r="AC157" s="13">
        <v>45791.744155092594</v>
      </c>
      <c r="AD157" s="13">
        <v>45791.744155092594</v>
      </c>
    </row>
    <row r="158" spans="1:30" x14ac:dyDescent="0.3">
      <c r="A158" s="15">
        <f t="shared" si="13"/>
        <v>45791</v>
      </c>
      <c r="B158" s="16">
        <v>45792</v>
      </c>
      <c r="C158" s="16">
        <f t="shared" si="14"/>
        <v>45792</v>
      </c>
      <c r="D158" s="16" t="str">
        <f t="shared" si="15"/>
        <v>Delivered</v>
      </c>
      <c r="E158" s="20" t="str">
        <f t="shared" si="16"/>
        <v>NON-COD</v>
      </c>
      <c r="F158" s="20">
        <f t="shared" si="17"/>
        <v>0</v>
      </c>
      <c r="G158" s="20">
        <v>0</v>
      </c>
      <c r="H158" s="22" t="str">
        <v>DPK Frinaldy</v>
      </c>
      <c r="I158" s="22">
        <f t="shared" si="18"/>
        <v>1</v>
      </c>
      <c r="J158" s="20">
        <f t="shared" si="19"/>
        <v>4800</v>
      </c>
      <c r="K158" s="5" t="s">
        <v>736</v>
      </c>
      <c r="L158" s="10" t="s">
        <v>835</v>
      </c>
      <c r="M158" s="10" t="s">
        <v>836</v>
      </c>
      <c r="N158" s="10" t="s">
        <v>837</v>
      </c>
      <c r="O158" s="10" t="s">
        <v>24</v>
      </c>
      <c r="P158" s="10">
        <v>1</v>
      </c>
      <c r="Q158" s="10">
        <v>0.9</v>
      </c>
      <c r="R158" s="10" t="s">
        <v>25</v>
      </c>
      <c r="S158" s="10" t="s">
        <v>26</v>
      </c>
      <c r="T158" s="10" t="s">
        <v>838</v>
      </c>
      <c r="U158" s="10" t="s">
        <v>839</v>
      </c>
      <c r="V158" s="10">
        <v>6282122131552</v>
      </c>
      <c r="W158" s="10" t="s">
        <v>131</v>
      </c>
      <c r="X158" s="10">
        <v>0</v>
      </c>
      <c r="Y158" s="10" t="s">
        <v>210</v>
      </c>
      <c r="Z158" s="10" t="s">
        <v>228</v>
      </c>
      <c r="AA158" s="10" t="s">
        <v>32</v>
      </c>
      <c r="AB158" s="10" t="s">
        <v>33</v>
      </c>
      <c r="AC158" s="11">
        <v>45791.743379629632</v>
      </c>
      <c r="AD158" s="11">
        <v>45791.743379629632</v>
      </c>
    </row>
    <row r="159" spans="1:30" x14ac:dyDescent="0.3">
      <c r="A159" s="15">
        <f t="shared" si="13"/>
        <v>45791</v>
      </c>
      <c r="B159" s="16">
        <v>45792</v>
      </c>
      <c r="C159" s="16">
        <f t="shared" si="14"/>
        <v>45792</v>
      </c>
      <c r="D159" s="16" t="str">
        <f t="shared" si="15"/>
        <v>Delivered</v>
      </c>
      <c r="E159" s="20" t="str">
        <f t="shared" si="16"/>
        <v>COD</v>
      </c>
      <c r="F159" s="20">
        <f t="shared" si="17"/>
        <v>1700</v>
      </c>
      <c r="G159" s="20">
        <v>170000</v>
      </c>
      <c r="H159" s="22" t="str">
        <v>DPK Noviardi</v>
      </c>
      <c r="I159" s="22">
        <f t="shared" si="18"/>
        <v>1</v>
      </c>
      <c r="J159" s="20">
        <f t="shared" si="19"/>
        <v>4800</v>
      </c>
      <c r="K159" s="5" t="s">
        <v>736</v>
      </c>
      <c r="L159" s="12" t="s">
        <v>840</v>
      </c>
      <c r="M159" s="12" t="s">
        <v>841</v>
      </c>
      <c r="N159" s="12" t="s">
        <v>842</v>
      </c>
      <c r="O159" s="12" t="s">
        <v>24</v>
      </c>
      <c r="P159" s="12">
        <v>1</v>
      </c>
      <c r="Q159" s="12">
        <v>0.6</v>
      </c>
      <c r="R159" s="12" t="s">
        <v>25</v>
      </c>
      <c r="S159" s="12" t="s">
        <v>26</v>
      </c>
      <c r="T159" s="12" t="s">
        <v>843</v>
      </c>
      <c r="U159" s="12" t="s">
        <v>844</v>
      </c>
      <c r="V159" s="12">
        <v>6287780044783</v>
      </c>
      <c r="W159" s="12" t="s">
        <v>29</v>
      </c>
      <c r="X159" s="12">
        <v>170000</v>
      </c>
      <c r="Y159" s="12" t="s">
        <v>210</v>
      </c>
      <c r="Z159" s="12" t="s">
        <v>269</v>
      </c>
      <c r="AA159" s="12" t="s">
        <v>32</v>
      </c>
      <c r="AB159" s="12" t="s">
        <v>33</v>
      </c>
      <c r="AC159" s="13">
        <v>45791.604675925926</v>
      </c>
      <c r="AD159" s="13">
        <v>45791.604675925926</v>
      </c>
    </row>
    <row r="160" spans="1:30" x14ac:dyDescent="0.3">
      <c r="A160" s="15">
        <f t="shared" si="13"/>
        <v>45791</v>
      </c>
      <c r="B160" s="16">
        <v>45792</v>
      </c>
      <c r="C160" s="16">
        <f t="shared" si="14"/>
        <v>45792</v>
      </c>
      <c r="D160" s="16" t="str">
        <f t="shared" si="15"/>
        <v>Delivered</v>
      </c>
      <c r="E160" s="20" t="str">
        <f t="shared" si="16"/>
        <v>COD</v>
      </c>
      <c r="F160" s="20">
        <f t="shared" si="17"/>
        <v>1182.73</v>
      </c>
      <c r="G160" s="20">
        <v>118273</v>
      </c>
      <c r="H160" s="22" t="str">
        <v>BGR Eka Maulana</v>
      </c>
      <c r="I160" s="22">
        <f t="shared" si="18"/>
        <v>1</v>
      </c>
      <c r="J160" s="20">
        <f t="shared" si="19"/>
        <v>4800</v>
      </c>
      <c r="K160" s="5" t="s">
        <v>736</v>
      </c>
      <c r="L160" s="10" t="s">
        <v>845</v>
      </c>
      <c r="M160" s="10" t="s">
        <v>846</v>
      </c>
      <c r="N160" s="10" t="s">
        <v>847</v>
      </c>
      <c r="O160" s="10" t="s">
        <v>24</v>
      </c>
      <c r="P160" s="10">
        <v>1</v>
      </c>
      <c r="Q160" s="10">
        <v>0.15</v>
      </c>
      <c r="R160" s="10" t="s">
        <v>25</v>
      </c>
      <c r="S160" s="10" t="s">
        <v>26</v>
      </c>
      <c r="T160" s="10" t="s">
        <v>848</v>
      </c>
      <c r="U160" s="10" t="s">
        <v>849</v>
      </c>
      <c r="V160" s="10">
        <v>6281282242116</v>
      </c>
      <c r="W160" s="10" t="s">
        <v>29</v>
      </c>
      <c r="X160" s="10">
        <v>118273</v>
      </c>
      <c r="Y160" s="10" t="s">
        <v>256</v>
      </c>
      <c r="Z160" s="10" t="s">
        <v>339</v>
      </c>
      <c r="AA160" s="10" t="s">
        <v>32</v>
      </c>
      <c r="AB160" s="10" t="s">
        <v>33</v>
      </c>
      <c r="AC160" s="11">
        <v>45791.827430555553</v>
      </c>
      <c r="AD160" s="11">
        <v>45791.827430555553</v>
      </c>
    </row>
    <row r="161" spans="1:30" x14ac:dyDescent="0.3">
      <c r="A161" s="15">
        <f t="shared" si="13"/>
        <v>45791</v>
      </c>
      <c r="B161" s="16">
        <v>45792</v>
      </c>
      <c r="C161" s="16">
        <f t="shared" si="14"/>
        <v>45792</v>
      </c>
      <c r="D161" s="16" t="str">
        <f t="shared" si="15"/>
        <v>Delivered</v>
      </c>
      <c r="E161" s="20" t="str">
        <f t="shared" si="16"/>
        <v>COD</v>
      </c>
      <c r="F161" s="20">
        <f t="shared" si="17"/>
        <v>2810.43</v>
      </c>
      <c r="G161" s="20">
        <v>281043</v>
      </c>
      <c r="H161" s="22" t="str">
        <v>DPK jamaludin</v>
      </c>
      <c r="I161" s="22">
        <f t="shared" si="18"/>
        <v>1</v>
      </c>
      <c r="J161" s="20">
        <f t="shared" si="19"/>
        <v>4800</v>
      </c>
      <c r="K161" s="5" t="s">
        <v>736</v>
      </c>
      <c r="L161" s="12" t="s">
        <v>850</v>
      </c>
      <c r="M161" s="12" t="s">
        <v>851</v>
      </c>
      <c r="N161" s="12" t="s">
        <v>852</v>
      </c>
      <c r="O161" s="12" t="s">
        <v>24</v>
      </c>
      <c r="P161" s="12">
        <v>1</v>
      </c>
      <c r="Q161" s="12">
        <v>0.71</v>
      </c>
      <c r="R161" s="12" t="s">
        <v>25</v>
      </c>
      <c r="S161" s="12" t="s">
        <v>26</v>
      </c>
      <c r="T161" s="12" t="s">
        <v>853</v>
      </c>
      <c r="U161" s="12" t="s">
        <v>854</v>
      </c>
      <c r="V161" s="12">
        <v>6282211999509</v>
      </c>
      <c r="W161" s="12" t="s">
        <v>29</v>
      </c>
      <c r="X161" s="12">
        <v>281043</v>
      </c>
      <c r="Y161" s="12" t="s">
        <v>210</v>
      </c>
      <c r="Z161" s="12" t="s">
        <v>269</v>
      </c>
      <c r="AA161" s="12" t="s">
        <v>32</v>
      </c>
      <c r="AB161" s="12" t="s">
        <v>33</v>
      </c>
      <c r="AC161" s="13">
        <v>45791.743888888886</v>
      </c>
      <c r="AD161" s="13">
        <v>45791.743888888886</v>
      </c>
    </row>
    <row r="162" spans="1:30" x14ac:dyDescent="0.3">
      <c r="A162" s="15">
        <f t="shared" si="13"/>
        <v>45791</v>
      </c>
      <c r="B162" s="16">
        <v>45792</v>
      </c>
      <c r="C162" s="16">
        <f t="shared" si="14"/>
        <v>45792</v>
      </c>
      <c r="D162" s="16" t="str">
        <f t="shared" si="15"/>
        <v>Delivered</v>
      </c>
      <c r="E162" s="20" t="str">
        <f t="shared" si="16"/>
        <v>NON-COD</v>
      </c>
      <c r="F162" s="20">
        <f t="shared" si="17"/>
        <v>0</v>
      </c>
      <c r="G162" s="20">
        <v>0</v>
      </c>
      <c r="H162" s="22" t="str">
        <v>DPK Frinaldy</v>
      </c>
      <c r="I162" s="22">
        <f t="shared" si="18"/>
        <v>1</v>
      </c>
      <c r="J162" s="20">
        <f t="shared" si="19"/>
        <v>4800</v>
      </c>
      <c r="K162" s="5" t="s">
        <v>736</v>
      </c>
      <c r="L162" s="10" t="s">
        <v>855</v>
      </c>
      <c r="M162" s="10" t="s">
        <v>856</v>
      </c>
      <c r="N162" s="10" t="s">
        <v>857</v>
      </c>
      <c r="O162" s="10" t="s">
        <v>24</v>
      </c>
      <c r="P162" s="10">
        <v>1</v>
      </c>
      <c r="Q162" s="10">
        <v>0.71</v>
      </c>
      <c r="R162" s="10" t="s">
        <v>25</v>
      </c>
      <c r="S162" s="10" t="s">
        <v>26</v>
      </c>
      <c r="T162" s="10" t="s">
        <v>858</v>
      </c>
      <c r="U162" s="10" t="s">
        <v>859</v>
      </c>
      <c r="V162" s="10">
        <v>6281310429440</v>
      </c>
      <c r="W162" s="10" t="s">
        <v>131</v>
      </c>
      <c r="X162" s="10">
        <v>0</v>
      </c>
      <c r="Y162" s="10" t="s">
        <v>210</v>
      </c>
      <c r="Z162" s="10" t="s">
        <v>228</v>
      </c>
      <c r="AA162" s="10" t="s">
        <v>32</v>
      </c>
      <c r="AB162" s="10" t="s">
        <v>33</v>
      </c>
      <c r="AC162" s="11">
        <v>45791.74491898148</v>
      </c>
      <c r="AD162" s="11">
        <v>45791.74491898148</v>
      </c>
    </row>
    <row r="163" spans="1:30" x14ac:dyDescent="0.3">
      <c r="A163" s="15">
        <f t="shared" si="13"/>
        <v>45791</v>
      </c>
      <c r="B163" s="16">
        <v>45792</v>
      </c>
      <c r="C163" s="16">
        <f t="shared" si="14"/>
        <v>45792</v>
      </c>
      <c r="D163" s="16" t="str">
        <f t="shared" si="15"/>
        <v>Delivered</v>
      </c>
      <c r="E163" s="20" t="str">
        <f t="shared" si="16"/>
        <v>NON-COD</v>
      </c>
      <c r="F163" s="20">
        <f t="shared" si="17"/>
        <v>0</v>
      </c>
      <c r="G163" s="20">
        <v>0</v>
      </c>
      <c r="H163" s="22" t="str">
        <v>DPK Wagio</v>
      </c>
      <c r="I163" s="22">
        <f t="shared" si="18"/>
        <v>1</v>
      </c>
      <c r="J163" s="20">
        <f t="shared" si="19"/>
        <v>4800</v>
      </c>
      <c r="K163" s="5" t="s">
        <v>736</v>
      </c>
      <c r="L163" s="12" t="s">
        <v>860</v>
      </c>
      <c r="M163" s="12" t="s">
        <v>861</v>
      </c>
      <c r="N163" s="12" t="s">
        <v>862</v>
      </c>
      <c r="O163" s="12" t="s">
        <v>24</v>
      </c>
      <c r="P163" s="12">
        <v>1</v>
      </c>
      <c r="Q163" s="12">
        <v>0.71</v>
      </c>
      <c r="R163" s="12" t="s">
        <v>25</v>
      </c>
      <c r="S163" s="12" t="s">
        <v>26</v>
      </c>
      <c r="T163" s="12" t="s">
        <v>863</v>
      </c>
      <c r="U163" s="12" t="s">
        <v>864</v>
      </c>
      <c r="V163" s="12">
        <v>628161672901</v>
      </c>
      <c r="W163" s="12" t="s">
        <v>131</v>
      </c>
      <c r="X163" s="12">
        <v>0</v>
      </c>
      <c r="Y163" s="12" t="s">
        <v>210</v>
      </c>
      <c r="Z163" s="12" t="s">
        <v>406</v>
      </c>
      <c r="AA163" s="12" t="s">
        <v>32</v>
      </c>
      <c r="AB163" s="12" t="s">
        <v>33</v>
      </c>
      <c r="AC163" s="13">
        <v>45791.743587962963</v>
      </c>
      <c r="AD163" s="13">
        <v>45791.743587962963</v>
      </c>
    </row>
    <row r="164" spans="1:30" x14ac:dyDescent="0.3">
      <c r="A164" s="15">
        <f t="shared" si="13"/>
        <v>45791</v>
      </c>
      <c r="B164" s="16">
        <v>45792</v>
      </c>
      <c r="C164" s="16">
        <f t="shared" si="14"/>
        <v>45792</v>
      </c>
      <c r="D164" s="16" t="str">
        <f t="shared" si="15"/>
        <v>Delivered</v>
      </c>
      <c r="E164" s="20" t="str">
        <f t="shared" si="16"/>
        <v>COD</v>
      </c>
      <c r="F164" s="20">
        <f t="shared" si="17"/>
        <v>1744.43</v>
      </c>
      <c r="G164" s="20">
        <v>174443</v>
      </c>
      <c r="H164" s="22" t="str">
        <v>DPK Wagio</v>
      </c>
      <c r="I164" s="22">
        <f t="shared" si="18"/>
        <v>1</v>
      </c>
      <c r="J164" s="20">
        <f t="shared" si="19"/>
        <v>4800</v>
      </c>
      <c r="K164" s="5" t="s">
        <v>736</v>
      </c>
      <c r="L164" s="10" t="s">
        <v>865</v>
      </c>
      <c r="M164" s="10" t="s">
        <v>866</v>
      </c>
      <c r="N164" s="10" t="s">
        <v>867</v>
      </c>
      <c r="O164" s="10" t="s">
        <v>24</v>
      </c>
      <c r="P164" s="10">
        <v>1</v>
      </c>
      <c r="Q164" s="10">
        <v>0.6</v>
      </c>
      <c r="R164" s="10" t="s">
        <v>25</v>
      </c>
      <c r="S164" s="10" t="s">
        <v>26</v>
      </c>
      <c r="T164" s="10" t="s">
        <v>868</v>
      </c>
      <c r="U164" s="10" t="s">
        <v>869</v>
      </c>
      <c r="V164" s="10">
        <v>6281297346024</v>
      </c>
      <c r="W164" s="10" t="s">
        <v>29</v>
      </c>
      <c r="X164" s="10">
        <v>174443</v>
      </c>
      <c r="Y164" s="10" t="s">
        <v>210</v>
      </c>
      <c r="Z164" s="10" t="s">
        <v>280</v>
      </c>
      <c r="AA164" s="10" t="s">
        <v>32</v>
      </c>
      <c r="AB164" s="10" t="s">
        <v>33</v>
      </c>
      <c r="AC164" s="11">
        <v>45791.735972222225</v>
      </c>
      <c r="AD164" s="11">
        <v>45791.735972222225</v>
      </c>
    </row>
    <row r="165" spans="1:30" x14ac:dyDescent="0.3">
      <c r="A165" s="15">
        <f t="shared" si="13"/>
        <v>45791</v>
      </c>
      <c r="B165" s="16">
        <v>45792</v>
      </c>
      <c r="C165" s="16">
        <f t="shared" si="14"/>
        <v>45792</v>
      </c>
      <c r="D165" s="16" t="str">
        <f t="shared" si="15"/>
        <v>Delivered</v>
      </c>
      <c r="E165" s="20" t="str">
        <f t="shared" si="16"/>
        <v>NON-COD</v>
      </c>
      <c r="F165" s="20">
        <f t="shared" si="17"/>
        <v>0</v>
      </c>
      <c r="G165" s="20">
        <v>0</v>
      </c>
      <c r="H165" s="22" t="str">
        <v>DPK Muhammad Arfan Juliansyah</v>
      </c>
      <c r="I165" s="22">
        <f t="shared" si="18"/>
        <v>2</v>
      </c>
      <c r="J165" s="20">
        <f t="shared" si="19"/>
        <v>9600</v>
      </c>
      <c r="K165" s="5" t="s">
        <v>736</v>
      </c>
      <c r="L165" s="12" t="s">
        <v>870</v>
      </c>
      <c r="M165" s="12" t="s">
        <v>871</v>
      </c>
      <c r="N165" s="12" t="s">
        <v>872</v>
      </c>
      <c r="O165" s="12" t="s">
        <v>24</v>
      </c>
      <c r="P165" s="12">
        <v>1</v>
      </c>
      <c r="Q165" s="12">
        <v>1.5</v>
      </c>
      <c r="R165" s="12" t="s">
        <v>25</v>
      </c>
      <c r="S165" s="12" t="s">
        <v>26</v>
      </c>
      <c r="T165" s="12" t="s">
        <v>873</v>
      </c>
      <c r="U165" s="12" t="s">
        <v>874</v>
      </c>
      <c r="V165" s="12">
        <v>6281317674268</v>
      </c>
      <c r="W165" s="12" t="s">
        <v>131</v>
      </c>
      <c r="X165" s="12">
        <v>0</v>
      </c>
      <c r="Y165" s="12" t="s">
        <v>210</v>
      </c>
      <c r="Z165" s="12" t="s">
        <v>269</v>
      </c>
      <c r="AA165" s="12" t="s">
        <v>32</v>
      </c>
      <c r="AB165" s="12" t="s">
        <v>33</v>
      </c>
      <c r="AC165" s="13">
        <v>45791.745891203704</v>
      </c>
      <c r="AD165" s="13">
        <v>45791.745891203704</v>
      </c>
    </row>
    <row r="166" spans="1:30" x14ac:dyDescent="0.3">
      <c r="A166" s="15">
        <f t="shared" si="13"/>
        <v>45791</v>
      </c>
      <c r="B166" s="16">
        <v>45792</v>
      </c>
      <c r="C166" s="16">
        <f t="shared" si="14"/>
        <v>45792</v>
      </c>
      <c r="D166" s="16" t="str">
        <f t="shared" si="15"/>
        <v>Delivered</v>
      </c>
      <c r="E166" s="20" t="str">
        <f t="shared" si="16"/>
        <v>NON-COD</v>
      </c>
      <c r="F166" s="20">
        <f t="shared" si="17"/>
        <v>0</v>
      </c>
      <c r="G166" s="20">
        <v>0</v>
      </c>
      <c r="H166" s="22" t="str">
        <v>DPK Frinaldy</v>
      </c>
      <c r="I166" s="22">
        <f t="shared" si="18"/>
        <v>3</v>
      </c>
      <c r="J166" s="20">
        <f t="shared" si="19"/>
        <v>14400</v>
      </c>
      <c r="K166" s="5" t="s">
        <v>736</v>
      </c>
      <c r="L166" s="10" t="s">
        <v>875</v>
      </c>
      <c r="M166" s="10" t="s">
        <v>876</v>
      </c>
      <c r="N166" s="10" t="s">
        <v>877</v>
      </c>
      <c r="O166" s="10" t="s">
        <v>24</v>
      </c>
      <c r="P166" s="10">
        <v>1</v>
      </c>
      <c r="Q166" s="10">
        <v>2.1</v>
      </c>
      <c r="R166" s="10" t="s">
        <v>25</v>
      </c>
      <c r="S166" s="10" t="s">
        <v>26</v>
      </c>
      <c r="T166" s="10" t="s">
        <v>878</v>
      </c>
      <c r="U166" s="10" t="s">
        <v>879</v>
      </c>
      <c r="V166" s="10">
        <v>6281350527677</v>
      </c>
      <c r="W166" s="10" t="s">
        <v>131</v>
      </c>
      <c r="X166" s="10">
        <v>0</v>
      </c>
      <c r="Y166" s="10" t="s">
        <v>210</v>
      </c>
      <c r="Z166" s="10" t="s">
        <v>296</v>
      </c>
      <c r="AA166" s="10" t="s">
        <v>32</v>
      </c>
      <c r="AB166" s="10" t="s">
        <v>33</v>
      </c>
      <c r="AC166" s="11">
        <v>45791.735810185186</v>
      </c>
      <c r="AD166" s="11">
        <v>45791.735810185186</v>
      </c>
    </row>
    <row r="167" spans="1:30" x14ac:dyDescent="0.3">
      <c r="A167" s="15">
        <f t="shared" si="13"/>
        <v>45791</v>
      </c>
      <c r="B167" s="16">
        <v>45792</v>
      </c>
      <c r="C167" s="16">
        <f t="shared" si="14"/>
        <v>45792</v>
      </c>
      <c r="D167" s="16" t="str">
        <f t="shared" si="15"/>
        <v>Delivered</v>
      </c>
      <c r="E167" s="20" t="str">
        <f t="shared" si="16"/>
        <v>NON-COD</v>
      </c>
      <c r="F167" s="20">
        <f t="shared" si="17"/>
        <v>0</v>
      </c>
      <c r="G167" s="20">
        <v>0</v>
      </c>
      <c r="H167" s="22" t="str">
        <v>DPK jamaludin</v>
      </c>
      <c r="I167" s="22">
        <f t="shared" si="18"/>
        <v>1</v>
      </c>
      <c r="J167" s="20">
        <f t="shared" si="19"/>
        <v>4800</v>
      </c>
      <c r="K167" s="5" t="s">
        <v>736</v>
      </c>
      <c r="L167" s="12" t="s">
        <v>880</v>
      </c>
      <c r="M167" s="12" t="s">
        <v>881</v>
      </c>
      <c r="N167" s="12" t="s">
        <v>882</v>
      </c>
      <c r="O167" s="12" t="s">
        <v>24</v>
      </c>
      <c r="P167" s="12">
        <v>1</v>
      </c>
      <c r="Q167" s="12">
        <v>1.07</v>
      </c>
      <c r="R167" s="12" t="s">
        <v>25</v>
      </c>
      <c r="S167" s="12" t="s">
        <v>26</v>
      </c>
      <c r="T167" s="12" t="s">
        <v>883</v>
      </c>
      <c r="U167" s="12" t="s">
        <v>884</v>
      </c>
      <c r="V167" s="12">
        <v>6281295536614</v>
      </c>
      <c r="W167" s="12" t="s">
        <v>131</v>
      </c>
      <c r="X167" s="12">
        <v>0</v>
      </c>
      <c r="Y167" s="12" t="s">
        <v>210</v>
      </c>
      <c r="Z167" s="12" t="s">
        <v>263</v>
      </c>
      <c r="AA167" s="12" t="s">
        <v>32</v>
      </c>
      <c r="AB167" s="12" t="s">
        <v>33</v>
      </c>
      <c r="AC167" s="13">
        <v>45791.622025462966</v>
      </c>
      <c r="AD167" s="13">
        <v>45791.622025462966</v>
      </c>
    </row>
    <row r="168" spans="1:30" x14ac:dyDescent="0.3">
      <c r="A168" s="15">
        <f t="shared" si="13"/>
        <v>45791</v>
      </c>
      <c r="B168" s="16">
        <v>45792</v>
      </c>
      <c r="C168" s="16">
        <f t="shared" si="14"/>
        <v>45792</v>
      </c>
      <c r="D168" s="16" t="str">
        <f t="shared" si="15"/>
        <v>Delivered</v>
      </c>
      <c r="E168" s="20" t="str">
        <f t="shared" si="16"/>
        <v>COD</v>
      </c>
      <c r="F168" s="20">
        <f t="shared" si="17"/>
        <v>1949.43</v>
      </c>
      <c r="G168" s="20">
        <v>194943</v>
      </c>
      <c r="H168" s="22" t="str">
        <v>BGR Fahmi Miftahudin</v>
      </c>
      <c r="I168" s="22">
        <f t="shared" si="18"/>
        <v>1</v>
      </c>
      <c r="J168" s="20">
        <f t="shared" si="19"/>
        <v>4800</v>
      </c>
      <c r="K168" s="5" t="s">
        <v>736</v>
      </c>
      <c r="L168" s="10" t="s">
        <v>885</v>
      </c>
      <c r="M168" s="10" t="s">
        <v>886</v>
      </c>
      <c r="N168" s="10" t="s">
        <v>887</v>
      </c>
      <c r="O168" s="10" t="s">
        <v>24</v>
      </c>
      <c r="P168" s="10">
        <v>1</v>
      </c>
      <c r="Q168" s="10">
        <v>0.86</v>
      </c>
      <c r="R168" s="10" t="s">
        <v>25</v>
      </c>
      <c r="S168" s="10" t="s">
        <v>26</v>
      </c>
      <c r="T168" s="10" t="s">
        <v>888</v>
      </c>
      <c r="U168" s="10" t="s">
        <v>889</v>
      </c>
      <c r="V168" s="10">
        <v>6281389895445</v>
      </c>
      <c r="W168" s="10" t="s">
        <v>29</v>
      </c>
      <c r="X168" s="10">
        <v>194943</v>
      </c>
      <c r="Y168" s="10" t="s">
        <v>256</v>
      </c>
      <c r="Z168" s="10" t="s">
        <v>365</v>
      </c>
      <c r="AA168" s="10" t="s">
        <v>32</v>
      </c>
      <c r="AB168" s="10" t="s">
        <v>33</v>
      </c>
      <c r="AC168" s="11">
        <v>45791.744293981479</v>
      </c>
      <c r="AD168" s="11">
        <v>45791.744293981479</v>
      </c>
    </row>
    <row r="169" spans="1:30" x14ac:dyDescent="0.3">
      <c r="A169" s="15">
        <f t="shared" si="13"/>
        <v>45791</v>
      </c>
      <c r="B169" s="16">
        <v>45792</v>
      </c>
      <c r="C169" s="16">
        <f t="shared" si="14"/>
        <v>45792</v>
      </c>
      <c r="D169" s="16" t="str">
        <f t="shared" si="15"/>
        <v>Delivered</v>
      </c>
      <c r="E169" s="20" t="str">
        <f t="shared" si="16"/>
        <v>COD</v>
      </c>
      <c r="F169" s="20">
        <f t="shared" si="17"/>
        <v>2830.93</v>
      </c>
      <c r="G169" s="20">
        <v>283093</v>
      </c>
      <c r="H169" s="22" t="str">
        <v>DPK Muhammad Arfan Juliansyah</v>
      </c>
      <c r="I169" s="22">
        <f t="shared" si="18"/>
        <v>2</v>
      </c>
      <c r="J169" s="20">
        <f t="shared" si="19"/>
        <v>9600</v>
      </c>
      <c r="K169" s="5" t="s">
        <v>736</v>
      </c>
      <c r="L169" s="12" t="s">
        <v>890</v>
      </c>
      <c r="M169" s="12" t="s">
        <v>891</v>
      </c>
      <c r="N169" s="12" t="s">
        <v>892</v>
      </c>
      <c r="O169" s="12" t="s">
        <v>24</v>
      </c>
      <c r="P169" s="12">
        <v>1</v>
      </c>
      <c r="Q169" s="12">
        <v>1.29</v>
      </c>
      <c r="R169" s="12" t="s">
        <v>25</v>
      </c>
      <c r="S169" s="12" t="s">
        <v>26</v>
      </c>
      <c r="T169" s="12" t="s">
        <v>893</v>
      </c>
      <c r="U169" s="12" t="s">
        <v>894</v>
      </c>
      <c r="V169" s="12">
        <v>6281318445923</v>
      </c>
      <c r="W169" s="12" t="s">
        <v>29</v>
      </c>
      <c r="X169" s="12">
        <v>283093</v>
      </c>
      <c r="Y169" s="12" t="s">
        <v>210</v>
      </c>
      <c r="Z169" s="12" t="s">
        <v>234</v>
      </c>
      <c r="AA169" s="12" t="s">
        <v>32</v>
      </c>
      <c r="AB169" s="12" t="s">
        <v>33</v>
      </c>
      <c r="AC169" s="13">
        <v>45791.745671296296</v>
      </c>
      <c r="AD169" s="13">
        <v>45791.745671296296</v>
      </c>
    </row>
    <row r="170" spans="1:30" x14ac:dyDescent="0.3">
      <c r="A170" s="15">
        <f t="shared" si="13"/>
        <v>45791</v>
      </c>
      <c r="B170" s="16" t="str">
        <v>Belum Delivered</v>
      </c>
      <c r="C170" s="16">
        <f t="shared" si="14"/>
        <v>45792</v>
      </c>
      <c r="D170" s="16" t="str">
        <f t="shared" si="15"/>
        <v>Belum Delivered</v>
      </c>
      <c r="E170" s="20" t="str">
        <f t="shared" si="16"/>
        <v>Belum Delivered</v>
      </c>
      <c r="F170" s="20">
        <f t="shared" si="17"/>
        <v>0</v>
      </c>
      <c r="G170" s="20" t="str">
        <v>Belum Delivered</v>
      </c>
      <c r="H170" s="22" t="str">
        <v>Belum Delivered</v>
      </c>
      <c r="I170" s="22">
        <f t="shared" si="18"/>
        <v>1</v>
      </c>
      <c r="J170" s="20">
        <f t="shared" si="19"/>
        <v>4800</v>
      </c>
      <c r="K170" s="5" t="s">
        <v>736</v>
      </c>
      <c r="L170" s="10" t="s">
        <v>895</v>
      </c>
      <c r="M170" s="10" t="s">
        <v>896</v>
      </c>
      <c r="N170" s="10" t="s">
        <v>897</v>
      </c>
      <c r="O170" s="10" t="s">
        <v>24</v>
      </c>
      <c r="P170" s="10">
        <v>1</v>
      </c>
      <c r="Q170" s="10">
        <v>0.3</v>
      </c>
      <c r="R170" s="10" t="s">
        <v>25</v>
      </c>
      <c r="S170" s="10" t="s">
        <v>26</v>
      </c>
      <c r="T170" s="10" t="s">
        <v>898</v>
      </c>
      <c r="U170" s="10" t="s">
        <v>899</v>
      </c>
      <c r="V170" s="10">
        <v>6287872577245</v>
      </c>
      <c r="W170" s="10" t="s">
        <v>29</v>
      </c>
      <c r="X170" s="10">
        <v>100143</v>
      </c>
      <c r="Y170" s="10" t="s">
        <v>256</v>
      </c>
      <c r="Z170" s="10" t="s">
        <v>333</v>
      </c>
      <c r="AA170" s="10" t="s">
        <v>32</v>
      </c>
      <c r="AB170" s="10" t="s">
        <v>33</v>
      </c>
      <c r="AC170" s="11">
        <v>45791.621759259258</v>
      </c>
      <c r="AD170" s="11">
        <v>45791.621759259258</v>
      </c>
    </row>
    <row r="171" spans="1:30" x14ac:dyDescent="0.3">
      <c r="A171" s="15">
        <f t="shared" si="13"/>
        <v>45791</v>
      </c>
      <c r="B171" s="16">
        <v>45792</v>
      </c>
      <c r="C171" s="16">
        <f t="shared" si="14"/>
        <v>45792</v>
      </c>
      <c r="D171" s="16" t="str">
        <f t="shared" si="15"/>
        <v>Delivered</v>
      </c>
      <c r="E171" s="20" t="str">
        <f t="shared" si="16"/>
        <v>COD</v>
      </c>
      <c r="F171" s="20">
        <f t="shared" si="17"/>
        <v>1436.93</v>
      </c>
      <c r="G171" s="20">
        <v>143693</v>
      </c>
      <c r="H171" s="22" t="str">
        <v>DPK Muhammad Arfan Juliansyah</v>
      </c>
      <c r="I171" s="22">
        <f t="shared" si="18"/>
        <v>1</v>
      </c>
      <c r="J171" s="20">
        <f t="shared" si="19"/>
        <v>4800</v>
      </c>
      <c r="K171" s="5" t="s">
        <v>736</v>
      </c>
      <c r="L171" s="12" t="s">
        <v>900</v>
      </c>
      <c r="M171" s="12" t="s">
        <v>901</v>
      </c>
      <c r="N171" s="12" t="s">
        <v>902</v>
      </c>
      <c r="O171" s="12" t="s">
        <v>24</v>
      </c>
      <c r="P171" s="12">
        <v>1</v>
      </c>
      <c r="Q171" s="12">
        <v>0.36</v>
      </c>
      <c r="R171" s="12" t="s">
        <v>25</v>
      </c>
      <c r="S171" s="12" t="s">
        <v>26</v>
      </c>
      <c r="T171" s="12" t="s">
        <v>903</v>
      </c>
      <c r="U171" s="12" t="s">
        <v>904</v>
      </c>
      <c r="V171" s="12">
        <v>628568133379</v>
      </c>
      <c r="W171" s="12" t="s">
        <v>29</v>
      </c>
      <c r="X171" s="12">
        <v>143693</v>
      </c>
      <c r="Y171" s="12" t="s">
        <v>210</v>
      </c>
      <c r="Z171" s="12" t="s">
        <v>263</v>
      </c>
      <c r="AA171" s="12" t="s">
        <v>32</v>
      </c>
      <c r="AB171" s="12" t="s">
        <v>33</v>
      </c>
      <c r="AC171" s="13">
        <v>45791.605254629627</v>
      </c>
      <c r="AD171" s="13">
        <v>45791.605254629627</v>
      </c>
    </row>
    <row r="172" spans="1:30" x14ac:dyDescent="0.3">
      <c r="A172" s="15">
        <f t="shared" si="13"/>
        <v>45791</v>
      </c>
      <c r="B172" s="16">
        <v>45792</v>
      </c>
      <c r="C172" s="16">
        <f t="shared" si="14"/>
        <v>45792</v>
      </c>
      <c r="D172" s="16" t="str">
        <f t="shared" si="15"/>
        <v>Delivered</v>
      </c>
      <c r="E172" s="20" t="str">
        <f t="shared" si="16"/>
        <v>COD</v>
      </c>
      <c r="F172" s="20">
        <f t="shared" si="17"/>
        <v>1846.93</v>
      </c>
      <c r="G172" s="20">
        <v>184693</v>
      </c>
      <c r="H172" s="22" t="str">
        <v>DPK Syahrul Fadly</v>
      </c>
      <c r="I172" s="22">
        <f t="shared" si="18"/>
        <v>1</v>
      </c>
      <c r="J172" s="20">
        <f t="shared" si="19"/>
        <v>4800</v>
      </c>
      <c r="K172" s="5" t="s">
        <v>736</v>
      </c>
      <c r="L172" s="10" t="s">
        <v>905</v>
      </c>
      <c r="M172" s="10" t="s">
        <v>906</v>
      </c>
      <c r="N172" s="10" t="s">
        <v>907</v>
      </c>
      <c r="O172" s="10" t="s">
        <v>24</v>
      </c>
      <c r="P172" s="10">
        <v>1</v>
      </c>
      <c r="Q172" s="10">
        <v>0.6</v>
      </c>
      <c r="R172" s="10" t="s">
        <v>25</v>
      </c>
      <c r="S172" s="10" t="s">
        <v>26</v>
      </c>
      <c r="T172" s="10" t="s">
        <v>908</v>
      </c>
      <c r="U172" s="10" t="s">
        <v>909</v>
      </c>
      <c r="V172" s="10">
        <v>6281384906595</v>
      </c>
      <c r="W172" s="10" t="s">
        <v>29</v>
      </c>
      <c r="X172" s="10">
        <v>184693</v>
      </c>
      <c r="Y172" s="10" t="s">
        <v>210</v>
      </c>
      <c r="Z172" s="10" t="s">
        <v>222</v>
      </c>
      <c r="AA172" s="10" t="s">
        <v>32</v>
      </c>
      <c r="AB172" s="10" t="s">
        <v>33</v>
      </c>
      <c r="AC172" s="11">
        <v>45791.605381944442</v>
      </c>
      <c r="AD172" s="11">
        <v>45791.605381944442</v>
      </c>
    </row>
    <row r="173" spans="1:30" x14ac:dyDescent="0.3">
      <c r="A173" s="15">
        <f t="shared" si="13"/>
        <v>45791</v>
      </c>
      <c r="B173" s="16">
        <v>45792</v>
      </c>
      <c r="C173" s="16">
        <f t="shared" si="14"/>
        <v>45792</v>
      </c>
      <c r="D173" s="16" t="str">
        <f t="shared" si="15"/>
        <v>Delivered</v>
      </c>
      <c r="E173" s="20" t="str">
        <f t="shared" si="16"/>
        <v>COD</v>
      </c>
      <c r="F173" s="20">
        <f t="shared" si="17"/>
        <v>1846.93</v>
      </c>
      <c r="G173" s="20">
        <v>184693</v>
      </c>
      <c r="H173" s="22" t="str">
        <v>BGR Eka Maulana</v>
      </c>
      <c r="I173" s="22">
        <f t="shared" si="18"/>
        <v>1</v>
      </c>
      <c r="J173" s="20">
        <f t="shared" si="19"/>
        <v>4800</v>
      </c>
      <c r="K173" s="5" t="s">
        <v>736</v>
      </c>
      <c r="L173" s="12" t="s">
        <v>910</v>
      </c>
      <c r="M173" s="12" t="s">
        <v>911</v>
      </c>
      <c r="N173" s="12" t="s">
        <v>912</v>
      </c>
      <c r="O173" s="12" t="s">
        <v>24</v>
      </c>
      <c r="P173" s="12">
        <v>1</v>
      </c>
      <c r="Q173" s="12">
        <v>0.6</v>
      </c>
      <c r="R173" s="12" t="s">
        <v>25</v>
      </c>
      <c r="S173" s="12" t="s">
        <v>26</v>
      </c>
      <c r="T173" s="12" t="s">
        <v>913</v>
      </c>
      <c r="U173" s="12" t="s">
        <v>914</v>
      </c>
      <c r="V173" s="12">
        <v>6287872109195</v>
      </c>
      <c r="W173" s="12" t="s">
        <v>29</v>
      </c>
      <c r="X173" s="12">
        <v>184693</v>
      </c>
      <c r="Y173" s="12" t="s">
        <v>256</v>
      </c>
      <c r="Z173" s="12" t="s">
        <v>339</v>
      </c>
      <c r="AA173" s="12" t="s">
        <v>32</v>
      </c>
      <c r="AB173" s="12" t="s">
        <v>33</v>
      </c>
      <c r="AC173" s="13">
        <v>45791.605219907404</v>
      </c>
      <c r="AD173" s="13">
        <v>45791.605219907404</v>
      </c>
    </row>
    <row r="174" spans="1:30" x14ac:dyDescent="0.3">
      <c r="A174" s="15">
        <f t="shared" si="13"/>
        <v>45791</v>
      </c>
      <c r="B174" s="16">
        <v>45792</v>
      </c>
      <c r="C174" s="16">
        <f t="shared" si="14"/>
        <v>45792</v>
      </c>
      <c r="D174" s="16" t="str">
        <f t="shared" si="15"/>
        <v>Delivered</v>
      </c>
      <c r="E174" s="20" t="str">
        <f t="shared" si="16"/>
        <v>COD</v>
      </c>
      <c r="F174" s="20">
        <f t="shared" si="17"/>
        <v>2000</v>
      </c>
      <c r="G174" s="20">
        <v>200000</v>
      </c>
      <c r="H174" s="22" t="str">
        <v>BGR Eka Maulana</v>
      </c>
      <c r="I174" s="22">
        <f t="shared" si="18"/>
        <v>1</v>
      </c>
      <c r="J174" s="20">
        <f t="shared" si="19"/>
        <v>4800</v>
      </c>
      <c r="K174" s="5" t="s">
        <v>736</v>
      </c>
      <c r="L174" s="10" t="s">
        <v>915</v>
      </c>
      <c r="M174" s="10" t="s">
        <v>916</v>
      </c>
      <c r="N174" s="10" t="s">
        <v>917</v>
      </c>
      <c r="O174" s="10" t="s">
        <v>24</v>
      </c>
      <c r="P174" s="10">
        <v>1</v>
      </c>
      <c r="Q174" s="10">
        <v>0.3</v>
      </c>
      <c r="R174" s="10" t="s">
        <v>25</v>
      </c>
      <c r="S174" s="10" t="s">
        <v>26</v>
      </c>
      <c r="T174" s="10" t="s">
        <v>918</v>
      </c>
      <c r="U174" s="10" t="s">
        <v>919</v>
      </c>
      <c r="V174" s="10">
        <v>6287870515414</v>
      </c>
      <c r="W174" s="10" t="s">
        <v>29</v>
      </c>
      <c r="X174" s="10">
        <v>200000</v>
      </c>
      <c r="Y174" s="10" t="s">
        <v>256</v>
      </c>
      <c r="Z174" s="10" t="s">
        <v>339</v>
      </c>
      <c r="AA174" s="10" t="s">
        <v>32</v>
      </c>
      <c r="AB174" s="10" t="s">
        <v>33</v>
      </c>
      <c r="AC174" s="11">
        <v>45791.610844907409</v>
      </c>
      <c r="AD174" s="11">
        <v>45791.610844907409</v>
      </c>
    </row>
    <row r="175" spans="1:30" x14ac:dyDescent="0.3">
      <c r="A175" s="15">
        <f t="shared" si="13"/>
        <v>45791</v>
      </c>
      <c r="B175" s="16">
        <v>45792</v>
      </c>
      <c r="C175" s="16">
        <f t="shared" si="14"/>
        <v>45792</v>
      </c>
      <c r="D175" s="16" t="str">
        <f t="shared" si="15"/>
        <v>Delivered</v>
      </c>
      <c r="E175" s="20" t="str">
        <f t="shared" si="16"/>
        <v>COD</v>
      </c>
      <c r="F175" s="20">
        <f t="shared" si="17"/>
        <v>2325</v>
      </c>
      <c r="G175" s="20">
        <v>232500</v>
      </c>
      <c r="H175" s="22" t="str">
        <v>DPK Syahrul Fadly</v>
      </c>
      <c r="I175" s="22">
        <f t="shared" si="18"/>
        <v>1</v>
      </c>
      <c r="J175" s="20">
        <f t="shared" si="19"/>
        <v>4800</v>
      </c>
      <c r="K175" s="5" t="s">
        <v>736</v>
      </c>
      <c r="L175" s="12" t="s">
        <v>920</v>
      </c>
      <c r="M175" s="12" t="s">
        <v>921</v>
      </c>
      <c r="N175" s="12" t="s">
        <v>922</v>
      </c>
      <c r="O175" s="12" t="s">
        <v>24</v>
      </c>
      <c r="P175" s="12">
        <v>1</v>
      </c>
      <c r="Q175" s="12">
        <v>0.9</v>
      </c>
      <c r="R175" s="12" t="s">
        <v>25</v>
      </c>
      <c r="S175" s="12" t="s">
        <v>26</v>
      </c>
      <c r="T175" s="12" t="s">
        <v>923</v>
      </c>
      <c r="U175" s="12" t="s">
        <v>924</v>
      </c>
      <c r="V175" s="12">
        <v>6281319843301</v>
      </c>
      <c r="W175" s="12" t="s">
        <v>29</v>
      </c>
      <c r="X175" s="12">
        <v>232500</v>
      </c>
      <c r="Y175" s="12" t="s">
        <v>210</v>
      </c>
      <c r="Z175" s="12" t="s">
        <v>222</v>
      </c>
      <c r="AA175" s="12" t="s">
        <v>32</v>
      </c>
      <c r="AB175" s="12" t="s">
        <v>33</v>
      </c>
      <c r="AC175" s="13">
        <v>45791.610567129632</v>
      </c>
      <c r="AD175" s="13">
        <v>45791.610567129632</v>
      </c>
    </row>
    <row r="176" spans="1:30" x14ac:dyDescent="0.3">
      <c r="A176" s="15">
        <f t="shared" si="13"/>
        <v>45791</v>
      </c>
      <c r="B176" s="16">
        <v>45792</v>
      </c>
      <c r="C176" s="16">
        <f t="shared" si="14"/>
        <v>45792</v>
      </c>
      <c r="D176" s="16" t="str">
        <f t="shared" si="15"/>
        <v>Delivered</v>
      </c>
      <c r="E176" s="20" t="str">
        <f t="shared" si="16"/>
        <v>COD</v>
      </c>
      <c r="F176" s="20">
        <f t="shared" si="17"/>
        <v>950.18000000000006</v>
      </c>
      <c r="G176" s="20">
        <v>95018</v>
      </c>
      <c r="H176" s="22" t="str">
        <v>BGR Eka Maulana</v>
      </c>
      <c r="I176" s="22">
        <f t="shared" si="18"/>
        <v>1</v>
      </c>
      <c r="J176" s="20">
        <f t="shared" si="19"/>
        <v>4800</v>
      </c>
      <c r="K176" s="5" t="s">
        <v>736</v>
      </c>
      <c r="L176" s="10" t="s">
        <v>925</v>
      </c>
      <c r="M176" s="10" t="s">
        <v>926</v>
      </c>
      <c r="N176" s="10" t="s">
        <v>927</v>
      </c>
      <c r="O176" s="10" t="s">
        <v>24</v>
      </c>
      <c r="P176" s="10">
        <v>1</v>
      </c>
      <c r="Q176" s="10">
        <v>0.3</v>
      </c>
      <c r="R176" s="10" t="s">
        <v>25</v>
      </c>
      <c r="S176" s="10" t="s">
        <v>26</v>
      </c>
      <c r="T176" s="10" t="s">
        <v>928</v>
      </c>
      <c r="U176" s="10" t="s">
        <v>929</v>
      </c>
      <c r="V176" s="10">
        <v>628999521042</v>
      </c>
      <c r="W176" s="10" t="s">
        <v>29</v>
      </c>
      <c r="X176" s="10">
        <v>95018</v>
      </c>
      <c r="Y176" s="10" t="s">
        <v>256</v>
      </c>
      <c r="Z176" s="10" t="s">
        <v>339</v>
      </c>
      <c r="AA176" s="10" t="s">
        <v>32</v>
      </c>
      <c r="AB176" s="10" t="s">
        <v>33</v>
      </c>
      <c r="AC176" s="11">
        <v>45791.612719907411</v>
      </c>
      <c r="AD176" s="11">
        <v>45791.612719907411</v>
      </c>
    </row>
    <row r="177" spans="1:30" x14ac:dyDescent="0.3">
      <c r="A177" s="15">
        <f t="shared" si="13"/>
        <v>45791</v>
      </c>
      <c r="B177" s="16">
        <v>45792</v>
      </c>
      <c r="C177" s="16">
        <f t="shared" si="14"/>
        <v>45792</v>
      </c>
      <c r="D177" s="16" t="str">
        <f t="shared" si="15"/>
        <v>Delivered</v>
      </c>
      <c r="E177" s="20" t="str">
        <f t="shared" si="16"/>
        <v>COD</v>
      </c>
      <c r="F177" s="20">
        <f t="shared" si="17"/>
        <v>1550</v>
      </c>
      <c r="G177" s="20">
        <v>155000</v>
      </c>
      <c r="H177" s="22" t="str">
        <v>DPK jamaludin</v>
      </c>
      <c r="I177" s="22">
        <f t="shared" si="18"/>
        <v>1</v>
      </c>
      <c r="J177" s="20">
        <f t="shared" si="19"/>
        <v>4800</v>
      </c>
      <c r="K177" s="5" t="s">
        <v>736</v>
      </c>
      <c r="L177" s="12" t="s">
        <v>930</v>
      </c>
      <c r="M177" s="12" t="s">
        <v>931</v>
      </c>
      <c r="N177" s="12" t="s">
        <v>932</v>
      </c>
      <c r="O177" s="12" t="s">
        <v>24</v>
      </c>
      <c r="P177" s="12">
        <v>1</v>
      </c>
      <c r="Q177" s="12">
        <v>0.6</v>
      </c>
      <c r="R177" s="12" t="s">
        <v>25</v>
      </c>
      <c r="S177" s="12" t="s">
        <v>26</v>
      </c>
      <c r="T177" s="12" t="s">
        <v>933</v>
      </c>
      <c r="U177" s="12" t="s">
        <v>934</v>
      </c>
      <c r="V177" s="12">
        <v>6285781740268</v>
      </c>
      <c r="W177" s="12" t="s">
        <v>29</v>
      </c>
      <c r="X177" s="12">
        <v>155000</v>
      </c>
      <c r="Y177" s="12" t="s">
        <v>210</v>
      </c>
      <c r="Z177" s="12" t="s">
        <v>234</v>
      </c>
      <c r="AA177" s="12" t="s">
        <v>32</v>
      </c>
      <c r="AB177" s="12" t="s">
        <v>33</v>
      </c>
      <c r="AC177" s="13">
        <v>45791.616562499999</v>
      </c>
      <c r="AD177" s="13">
        <v>45791.616562499999</v>
      </c>
    </row>
    <row r="178" spans="1:30" x14ac:dyDescent="0.3">
      <c r="A178" s="15">
        <f t="shared" si="13"/>
        <v>45791</v>
      </c>
      <c r="B178" s="16">
        <v>45792</v>
      </c>
      <c r="C178" s="16">
        <f t="shared" si="14"/>
        <v>45792</v>
      </c>
      <c r="D178" s="16" t="str">
        <f t="shared" si="15"/>
        <v>Delivered</v>
      </c>
      <c r="E178" s="20" t="str">
        <f t="shared" si="16"/>
        <v>COD</v>
      </c>
      <c r="F178" s="20">
        <f t="shared" si="17"/>
        <v>3990</v>
      </c>
      <c r="G178" s="20">
        <v>399000</v>
      </c>
      <c r="H178" s="22" t="str">
        <v>DPK Muhammad Arfan Juliansyah</v>
      </c>
      <c r="I178" s="22">
        <f t="shared" si="18"/>
        <v>1</v>
      </c>
      <c r="J178" s="20">
        <f t="shared" si="19"/>
        <v>4800</v>
      </c>
      <c r="K178" s="5" t="s">
        <v>736</v>
      </c>
      <c r="L178" s="10" t="s">
        <v>935</v>
      </c>
      <c r="M178" s="10" t="s">
        <v>936</v>
      </c>
      <c r="N178" s="10" t="s">
        <v>937</v>
      </c>
      <c r="O178" s="10" t="s">
        <v>24</v>
      </c>
      <c r="P178" s="10">
        <v>1</v>
      </c>
      <c r="Q178" s="10">
        <v>1.07</v>
      </c>
      <c r="R178" s="10" t="s">
        <v>25</v>
      </c>
      <c r="S178" s="10" t="s">
        <v>26</v>
      </c>
      <c r="T178" s="10" t="s">
        <v>938</v>
      </c>
      <c r="U178" s="10" t="s">
        <v>939</v>
      </c>
      <c r="V178" s="10">
        <v>628111240708</v>
      </c>
      <c r="W178" s="10" t="s">
        <v>29</v>
      </c>
      <c r="X178" s="10">
        <v>399000</v>
      </c>
      <c r="Y178" s="10" t="s">
        <v>210</v>
      </c>
      <c r="Z178" s="10" t="s">
        <v>234</v>
      </c>
      <c r="AA178" s="10" t="s">
        <v>32</v>
      </c>
      <c r="AB178" s="10" t="s">
        <v>33</v>
      </c>
      <c r="AC178" s="11">
        <v>45791.610625000001</v>
      </c>
      <c r="AD178" s="11">
        <v>45791.610625000001</v>
      </c>
    </row>
    <row r="179" spans="1:30" x14ac:dyDescent="0.3">
      <c r="A179" s="15">
        <f t="shared" si="13"/>
        <v>45791</v>
      </c>
      <c r="B179" s="16">
        <v>45792</v>
      </c>
      <c r="C179" s="16">
        <f t="shared" si="14"/>
        <v>45792</v>
      </c>
      <c r="D179" s="16" t="str">
        <f t="shared" si="15"/>
        <v>Delivered</v>
      </c>
      <c r="E179" s="20" t="str">
        <f t="shared" si="16"/>
        <v>COD</v>
      </c>
      <c r="F179" s="20">
        <f t="shared" si="17"/>
        <v>2600</v>
      </c>
      <c r="G179" s="20">
        <v>260000</v>
      </c>
      <c r="H179" s="22" t="str">
        <v>DPK Frinaldy</v>
      </c>
      <c r="I179" s="22">
        <f t="shared" si="18"/>
        <v>1</v>
      </c>
      <c r="J179" s="20">
        <f t="shared" si="19"/>
        <v>4800</v>
      </c>
      <c r="K179" s="5" t="s">
        <v>736</v>
      </c>
      <c r="L179" s="12" t="s">
        <v>940</v>
      </c>
      <c r="M179" s="12" t="s">
        <v>941</v>
      </c>
      <c r="N179" s="12" t="s">
        <v>942</v>
      </c>
      <c r="O179" s="12" t="s">
        <v>24</v>
      </c>
      <c r="P179" s="12">
        <v>1</v>
      </c>
      <c r="Q179" s="12">
        <v>0.71</v>
      </c>
      <c r="R179" s="12" t="s">
        <v>25</v>
      </c>
      <c r="S179" s="12" t="s">
        <v>26</v>
      </c>
      <c r="T179" s="12" t="s">
        <v>943</v>
      </c>
      <c r="U179" s="12" t="s">
        <v>944</v>
      </c>
      <c r="V179" s="12">
        <v>6281525764892</v>
      </c>
      <c r="W179" s="12" t="s">
        <v>29</v>
      </c>
      <c r="X179" s="12">
        <v>260000</v>
      </c>
      <c r="Y179" s="12" t="s">
        <v>210</v>
      </c>
      <c r="Z179" s="12" t="s">
        <v>296</v>
      </c>
      <c r="AA179" s="12" t="s">
        <v>32</v>
      </c>
      <c r="AB179" s="12" t="s">
        <v>33</v>
      </c>
      <c r="AC179" s="13">
        <v>45791.611516203702</v>
      </c>
      <c r="AD179" s="13">
        <v>45791.611516203702</v>
      </c>
    </row>
    <row r="180" spans="1:30" x14ac:dyDescent="0.3">
      <c r="A180" s="15">
        <f t="shared" si="13"/>
        <v>45791</v>
      </c>
      <c r="B180" s="16">
        <v>45792</v>
      </c>
      <c r="C180" s="16">
        <f t="shared" si="14"/>
        <v>45792</v>
      </c>
      <c r="D180" s="16" t="str">
        <f t="shared" si="15"/>
        <v>Delivered</v>
      </c>
      <c r="E180" s="20" t="str">
        <f t="shared" si="16"/>
        <v>COD</v>
      </c>
      <c r="F180" s="20">
        <f t="shared" si="17"/>
        <v>8250</v>
      </c>
      <c r="G180" s="20">
        <v>825000</v>
      </c>
      <c r="H180" s="22" t="str">
        <v>DPK Syahrul Fadly</v>
      </c>
      <c r="I180" s="22">
        <f t="shared" si="18"/>
        <v>3</v>
      </c>
      <c r="J180" s="20">
        <f t="shared" si="19"/>
        <v>14400</v>
      </c>
      <c r="K180" s="5" t="s">
        <v>736</v>
      </c>
      <c r="L180" s="10" t="s">
        <v>945</v>
      </c>
      <c r="M180" s="10" t="s">
        <v>946</v>
      </c>
      <c r="N180" s="10" t="s">
        <v>947</v>
      </c>
      <c r="O180" s="10" t="s">
        <v>24</v>
      </c>
      <c r="P180" s="10">
        <v>1</v>
      </c>
      <c r="Q180" s="10">
        <v>3</v>
      </c>
      <c r="R180" s="10" t="s">
        <v>25</v>
      </c>
      <c r="S180" s="10" t="s">
        <v>26</v>
      </c>
      <c r="T180" s="10" t="s">
        <v>948</v>
      </c>
      <c r="U180" s="10" t="s">
        <v>949</v>
      </c>
      <c r="V180" s="10">
        <v>6281314743133</v>
      </c>
      <c r="W180" s="10" t="s">
        <v>29</v>
      </c>
      <c r="X180" s="10">
        <v>825000</v>
      </c>
      <c r="Y180" s="10" t="s">
        <v>210</v>
      </c>
      <c r="Z180" s="10" t="s">
        <v>211</v>
      </c>
      <c r="AA180" s="10" t="s">
        <v>32</v>
      </c>
      <c r="AB180" s="10" t="s">
        <v>33</v>
      </c>
      <c r="AC180" s="11">
        <v>45791.613391203704</v>
      </c>
      <c r="AD180" s="11">
        <v>45791.613391203704</v>
      </c>
    </row>
    <row r="181" spans="1:30" x14ac:dyDescent="0.3">
      <c r="A181" s="15">
        <f t="shared" si="13"/>
        <v>45791</v>
      </c>
      <c r="B181" s="16">
        <v>45792</v>
      </c>
      <c r="C181" s="16">
        <f t="shared" si="14"/>
        <v>45792</v>
      </c>
      <c r="D181" s="16" t="str">
        <f t="shared" si="15"/>
        <v>Delivered</v>
      </c>
      <c r="E181" s="20" t="str">
        <f t="shared" si="16"/>
        <v>COD</v>
      </c>
      <c r="F181" s="20">
        <f t="shared" si="17"/>
        <v>1744.43</v>
      </c>
      <c r="G181" s="20">
        <v>174443</v>
      </c>
      <c r="H181" s="22" t="str">
        <v>DPK Noviardi</v>
      </c>
      <c r="I181" s="22">
        <f t="shared" si="18"/>
        <v>1</v>
      </c>
      <c r="J181" s="20">
        <f t="shared" si="19"/>
        <v>4800</v>
      </c>
      <c r="K181" s="5" t="s">
        <v>736</v>
      </c>
      <c r="L181" s="12" t="s">
        <v>950</v>
      </c>
      <c r="M181" s="12" t="s">
        <v>951</v>
      </c>
      <c r="N181" s="12" t="s">
        <v>952</v>
      </c>
      <c r="O181" s="12" t="s">
        <v>24</v>
      </c>
      <c r="P181" s="12">
        <v>1</v>
      </c>
      <c r="Q181" s="12">
        <v>0.6</v>
      </c>
      <c r="R181" s="12" t="s">
        <v>25</v>
      </c>
      <c r="S181" s="12" t="s">
        <v>26</v>
      </c>
      <c r="T181" s="12" t="s">
        <v>953</v>
      </c>
      <c r="U181" s="12" t="s">
        <v>954</v>
      </c>
      <c r="V181" s="12">
        <v>628126762001</v>
      </c>
      <c r="W181" s="12" t="s">
        <v>29</v>
      </c>
      <c r="X181" s="12">
        <v>174443</v>
      </c>
      <c r="Y181" s="12" t="s">
        <v>210</v>
      </c>
      <c r="Z181" s="12" t="s">
        <v>269</v>
      </c>
      <c r="AA181" s="12" t="s">
        <v>32</v>
      </c>
      <c r="AB181" s="12" t="s">
        <v>33</v>
      </c>
      <c r="AC181" s="13">
        <v>45791.610393518517</v>
      </c>
      <c r="AD181" s="13">
        <v>45791.610393518517</v>
      </c>
    </row>
    <row r="182" spans="1:30" x14ac:dyDescent="0.3">
      <c r="A182" s="15">
        <f t="shared" si="13"/>
        <v>45791</v>
      </c>
      <c r="B182" s="16">
        <v>45792</v>
      </c>
      <c r="C182" s="16">
        <f t="shared" si="14"/>
        <v>45792</v>
      </c>
      <c r="D182" s="16" t="str">
        <f t="shared" si="15"/>
        <v>Delivered</v>
      </c>
      <c r="E182" s="20" t="str">
        <f t="shared" si="16"/>
        <v>COD</v>
      </c>
      <c r="F182" s="20">
        <f t="shared" si="17"/>
        <v>2600</v>
      </c>
      <c r="G182" s="20">
        <v>260000</v>
      </c>
      <c r="H182" s="22" t="str">
        <v>DPK Wagio</v>
      </c>
      <c r="I182" s="22">
        <f t="shared" si="18"/>
        <v>1</v>
      </c>
      <c r="J182" s="20">
        <f t="shared" si="19"/>
        <v>4800</v>
      </c>
      <c r="K182" s="5" t="s">
        <v>736</v>
      </c>
      <c r="L182" s="10" t="s">
        <v>955</v>
      </c>
      <c r="M182" s="10" t="s">
        <v>956</v>
      </c>
      <c r="N182" s="10" t="s">
        <v>957</v>
      </c>
      <c r="O182" s="10" t="s">
        <v>24</v>
      </c>
      <c r="P182" s="10">
        <v>1</v>
      </c>
      <c r="Q182" s="10">
        <v>0.71</v>
      </c>
      <c r="R182" s="10" t="s">
        <v>25</v>
      </c>
      <c r="S182" s="10" t="s">
        <v>26</v>
      </c>
      <c r="T182" s="10" t="s">
        <v>958</v>
      </c>
      <c r="U182" s="10" t="s">
        <v>959</v>
      </c>
      <c r="V182" s="10">
        <v>6281314598313</v>
      </c>
      <c r="W182" s="10" t="s">
        <v>29</v>
      </c>
      <c r="X182" s="10">
        <v>260000</v>
      </c>
      <c r="Y182" s="10" t="s">
        <v>210</v>
      </c>
      <c r="Z182" s="10" t="s">
        <v>280</v>
      </c>
      <c r="AA182" s="10" t="s">
        <v>32</v>
      </c>
      <c r="AB182" s="10" t="s">
        <v>33</v>
      </c>
      <c r="AC182" s="11">
        <v>45791.610254629632</v>
      </c>
      <c r="AD182" s="11">
        <v>45791.610254629632</v>
      </c>
    </row>
    <row r="183" spans="1:30" x14ac:dyDescent="0.3">
      <c r="A183" s="15">
        <f t="shared" si="13"/>
        <v>45791</v>
      </c>
      <c r="B183" s="16">
        <v>45792</v>
      </c>
      <c r="C183" s="16">
        <f t="shared" si="14"/>
        <v>45792</v>
      </c>
      <c r="D183" s="16" t="str">
        <f t="shared" si="15"/>
        <v>Delivered</v>
      </c>
      <c r="E183" s="20" t="str">
        <f t="shared" si="16"/>
        <v>COD</v>
      </c>
      <c r="F183" s="20">
        <f t="shared" si="17"/>
        <v>1550</v>
      </c>
      <c r="G183" s="20">
        <v>155000</v>
      </c>
      <c r="H183" s="22" t="str">
        <v>DPK Wagio</v>
      </c>
      <c r="I183" s="22">
        <f t="shared" si="18"/>
        <v>1</v>
      </c>
      <c r="J183" s="20">
        <f t="shared" si="19"/>
        <v>4800</v>
      </c>
      <c r="K183" s="5" t="s">
        <v>736</v>
      </c>
      <c r="L183" s="12" t="s">
        <v>960</v>
      </c>
      <c r="M183" s="12" t="s">
        <v>961</v>
      </c>
      <c r="N183" s="12" t="s">
        <v>962</v>
      </c>
      <c r="O183" s="12" t="s">
        <v>24</v>
      </c>
      <c r="P183" s="12">
        <v>1</v>
      </c>
      <c r="Q183" s="12">
        <v>0.6</v>
      </c>
      <c r="R183" s="12" t="s">
        <v>25</v>
      </c>
      <c r="S183" s="12" t="s">
        <v>26</v>
      </c>
      <c r="T183" s="12" t="s">
        <v>963</v>
      </c>
      <c r="U183" s="12" t="s">
        <v>964</v>
      </c>
      <c r="V183" s="12">
        <v>6285809046958</v>
      </c>
      <c r="W183" s="12" t="s">
        <v>29</v>
      </c>
      <c r="X183" s="12">
        <v>155000</v>
      </c>
      <c r="Y183" s="12" t="s">
        <v>210</v>
      </c>
      <c r="Z183" s="12" t="s">
        <v>406</v>
      </c>
      <c r="AA183" s="12" t="s">
        <v>32</v>
      </c>
      <c r="AB183" s="12" t="s">
        <v>33</v>
      </c>
      <c r="AC183" s="13">
        <v>45791.610312500001</v>
      </c>
      <c r="AD183" s="13">
        <v>45791.610312500001</v>
      </c>
    </row>
    <row r="184" spans="1:30" x14ac:dyDescent="0.3">
      <c r="A184" s="15">
        <f t="shared" si="13"/>
        <v>45791</v>
      </c>
      <c r="B184" s="16" t="str">
        <v>Belum Delivered</v>
      </c>
      <c r="C184" s="16">
        <f t="shared" si="14"/>
        <v>45792</v>
      </c>
      <c r="D184" s="16" t="str">
        <f t="shared" si="15"/>
        <v>Belum Delivered</v>
      </c>
      <c r="E184" s="20" t="str">
        <f t="shared" si="16"/>
        <v>Belum Delivered</v>
      </c>
      <c r="F184" s="20">
        <f t="shared" si="17"/>
        <v>0</v>
      </c>
      <c r="G184" s="20" t="str">
        <v>Belum Delivered</v>
      </c>
      <c r="H184" s="22" t="str">
        <v>Belum Delivered</v>
      </c>
      <c r="I184" s="22">
        <f t="shared" si="18"/>
        <v>1</v>
      </c>
      <c r="J184" s="20">
        <f t="shared" si="19"/>
        <v>4800</v>
      </c>
      <c r="K184" s="5" t="s">
        <v>736</v>
      </c>
      <c r="L184" s="10" t="s">
        <v>965</v>
      </c>
      <c r="M184" s="10" t="s">
        <v>966</v>
      </c>
      <c r="N184" s="10" t="s">
        <v>967</v>
      </c>
      <c r="O184" s="10" t="s">
        <v>24</v>
      </c>
      <c r="P184" s="10">
        <v>1</v>
      </c>
      <c r="Q184" s="10">
        <v>1.2</v>
      </c>
      <c r="R184" s="10" t="s">
        <v>25</v>
      </c>
      <c r="S184" s="10" t="s">
        <v>26</v>
      </c>
      <c r="T184" s="10" t="s">
        <v>968</v>
      </c>
      <c r="U184" s="10" t="s">
        <v>969</v>
      </c>
      <c r="V184" s="10">
        <v>6287787867310</v>
      </c>
      <c r="W184" s="10" t="s">
        <v>29</v>
      </c>
      <c r="X184" s="10">
        <v>330000</v>
      </c>
      <c r="Y184" s="10" t="s">
        <v>210</v>
      </c>
      <c r="Z184" s="10" t="s">
        <v>240</v>
      </c>
      <c r="AA184" s="10" t="s">
        <v>32</v>
      </c>
      <c r="AB184" s="10" t="s">
        <v>33</v>
      </c>
      <c r="AC184" s="11">
        <v>45791.581562500003</v>
      </c>
      <c r="AD184" s="11">
        <v>45791.581562500003</v>
      </c>
    </row>
    <row r="185" spans="1:30" x14ac:dyDescent="0.3">
      <c r="A185" s="15">
        <f t="shared" si="13"/>
        <v>45791</v>
      </c>
      <c r="B185" s="16">
        <v>45792</v>
      </c>
      <c r="C185" s="16">
        <f t="shared" si="14"/>
        <v>45792</v>
      </c>
      <c r="D185" s="16" t="str">
        <f t="shared" si="15"/>
        <v>Delivered</v>
      </c>
      <c r="E185" s="20" t="str">
        <f t="shared" si="16"/>
        <v>NON-COD</v>
      </c>
      <c r="F185" s="20">
        <f t="shared" si="17"/>
        <v>0</v>
      </c>
      <c r="G185" s="20">
        <v>0</v>
      </c>
      <c r="H185" s="22" t="str">
        <v>BGR Eka Maulana</v>
      </c>
      <c r="I185" s="22">
        <f t="shared" si="18"/>
        <v>1</v>
      </c>
      <c r="J185" s="20">
        <f t="shared" si="19"/>
        <v>4800</v>
      </c>
      <c r="K185" s="5" t="s">
        <v>736</v>
      </c>
      <c r="L185" s="12" t="s">
        <v>970</v>
      </c>
      <c r="M185" s="12" t="s">
        <v>971</v>
      </c>
      <c r="N185" s="12" t="s">
        <v>972</v>
      </c>
      <c r="O185" s="12" t="s">
        <v>24</v>
      </c>
      <c r="P185" s="12">
        <v>1</v>
      </c>
      <c r="Q185" s="12">
        <v>0.36</v>
      </c>
      <c r="R185" s="12" t="s">
        <v>25</v>
      </c>
      <c r="S185" s="12" t="s">
        <v>26</v>
      </c>
      <c r="T185" s="12" t="s">
        <v>973</v>
      </c>
      <c r="U185" s="12" t="s">
        <v>974</v>
      </c>
      <c r="V185" s="12">
        <v>6285282001912</v>
      </c>
      <c r="W185" s="12" t="s">
        <v>131</v>
      </c>
      <c r="X185" s="12">
        <v>0</v>
      </c>
      <c r="Y185" s="12" t="s">
        <v>256</v>
      </c>
      <c r="Z185" s="12" t="s">
        <v>339</v>
      </c>
      <c r="AA185" s="12" t="s">
        <v>32</v>
      </c>
      <c r="AB185" s="12" t="s">
        <v>33</v>
      </c>
      <c r="AC185" s="13">
        <v>45791.583043981482</v>
      </c>
      <c r="AD185" s="13">
        <v>45791.583043981482</v>
      </c>
    </row>
    <row r="186" spans="1:30" x14ac:dyDescent="0.3">
      <c r="A186" s="15">
        <f t="shared" si="13"/>
        <v>45791</v>
      </c>
      <c r="B186" s="16">
        <v>45792</v>
      </c>
      <c r="C186" s="16">
        <f t="shared" si="14"/>
        <v>45792</v>
      </c>
      <c r="D186" s="16" t="str">
        <f t="shared" si="15"/>
        <v>Delivered</v>
      </c>
      <c r="E186" s="20" t="str">
        <f t="shared" si="16"/>
        <v>NON-COD</v>
      </c>
      <c r="F186" s="20">
        <f t="shared" si="17"/>
        <v>0</v>
      </c>
      <c r="G186" s="20">
        <v>0</v>
      </c>
      <c r="H186" s="22" t="str">
        <v>DPK Frinaldy</v>
      </c>
      <c r="I186" s="22">
        <f t="shared" si="18"/>
        <v>1</v>
      </c>
      <c r="J186" s="20">
        <f t="shared" si="19"/>
        <v>4800</v>
      </c>
      <c r="K186" s="5" t="s">
        <v>736</v>
      </c>
      <c r="L186" s="10" t="s">
        <v>975</v>
      </c>
      <c r="M186" s="10" t="s">
        <v>976</v>
      </c>
      <c r="N186" s="10" t="s">
        <v>977</v>
      </c>
      <c r="O186" s="10" t="s">
        <v>24</v>
      </c>
      <c r="P186" s="10">
        <v>1</v>
      </c>
      <c r="Q186" s="10">
        <v>0.71</v>
      </c>
      <c r="R186" s="10" t="s">
        <v>25</v>
      </c>
      <c r="S186" s="10" t="s">
        <v>26</v>
      </c>
      <c r="T186" s="10" t="s">
        <v>978</v>
      </c>
      <c r="U186" s="10" t="s">
        <v>979</v>
      </c>
      <c r="V186" s="10">
        <v>6289610180743</v>
      </c>
      <c r="W186" s="10" t="s">
        <v>131</v>
      </c>
      <c r="X186" s="10">
        <v>0</v>
      </c>
      <c r="Y186" s="10" t="s">
        <v>210</v>
      </c>
      <c r="Z186" s="10" t="s">
        <v>228</v>
      </c>
      <c r="AA186" s="10" t="s">
        <v>32</v>
      </c>
      <c r="AB186" s="10" t="s">
        <v>33</v>
      </c>
      <c r="AC186" s="11">
        <v>45791.584050925929</v>
      </c>
      <c r="AD186" s="11">
        <v>45791.584050925929</v>
      </c>
    </row>
    <row r="187" spans="1:30" x14ac:dyDescent="0.3">
      <c r="A187" s="15">
        <f t="shared" si="13"/>
        <v>45791</v>
      </c>
      <c r="B187" s="16">
        <v>45792</v>
      </c>
      <c r="C187" s="16">
        <f t="shared" si="14"/>
        <v>45792</v>
      </c>
      <c r="D187" s="16" t="str">
        <f t="shared" si="15"/>
        <v>Delivered</v>
      </c>
      <c r="E187" s="20" t="str">
        <f t="shared" si="16"/>
        <v>COD</v>
      </c>
      <c r="F187" s="20">
        <f t="shared" si="17"/>
        <v>1300</v>
      </c>
      <c r="G187" s="20">
        <v>130000</v>
      </c>
      <c r="H187" s="22" t="str">
        <v>DPK Noviardi</v>
      </c>
      <c r="I187" s="22">
        <f t="shared" si="18"/>
        <v>1</v>
      </c>
      <c r="J187" s="20">
        <f t="shared" si="19"/>
        <v>4800</v>
      </c>
      <c r="K187" s="5" t="s">
        <v>736</v>
      </c>
      <c r="L187" s="12" t="s">
        <v>980</v>
      </c>
      <c r="M187" s="12" t="s">
        <v>981</v>
      </c>
      <c r="N187" s="12" t="s">
        <v>982</v>
      </c>
      <c r="O187" s="12" t="s">
        <v>24</v>
      </c>
      <c r="P187" s="12">
        <v>1</v>
      </c>
      <c r="Q187" s="12">
        <v>0.36</v>
      </c>
      <c r="R187" s="12" t="s">
        <v>25</v>
      </c>
      <c r="S187" s="12" t="s">
        <v>26</v>
      </c>
      <c r="T187" s="12" t="s">
        <v>803</v>
      </c>
      <c r="U187" s="12" t="s">
        <v>983</v>
      </c>
      <c r="V187" s="12">
        <v>62895366556727</v>
      </c>
      <c r="W187" s="12" t="s">
        <v>29</v>
      </c>
      <c r="X187" s="12">
        <v>130000</v>
      </c>
      <c r="Y187" s="12" t="s">
        <v>210</v>
      </c>
      <c r="Z187" s="12" t="s">
        <v>269</v>
      </c>
      <c r="AA187" s="12" t="s">
        <v>32</v>
      </c>
      <c r="AB187" s="12" t="s">
        <v>33</v>
      </c>
      <c r="AC187" s="13">
        <v>45791.582488425927</v>
      </c>
      <c r="AD187" s="13">
        <v>45791.582488425927</v>
      </c>
    </row>
    <row r="188" spans="1:30" x14ac:dyDescent="0.3">
      <c r="A188" s="15">
        <f t="shared" si="13"/>
        <v>45791</v>
      </c>
      <c r="B188" s="16">
        <v>45792</v>
      </c>
      <c r="C188" s="16">
        <f t="shared" si="14"/>
        <v>45792</v>
      </c>
      <c r="D188" s="16" t="str">
        <f t="shared" si="15"/>
        <v>Delivered</v>
      </c>
      <c r="E188" s="20" t="str">
        <f t="shared" si="16"/>
        <v>COD</v>
      </c>
      <c r="F188" s="20">
        <f t="shared" si="17"/>
        <v>2325</v>
      </c>
      <c r="G188" s="20">
        <v>232500</v>
      </c>
      <c r="H188" s="22" t="str">
        <v>DPK jamaludin</v>
      </c>
      <c r="I188" s="22">
        <f t="shared" si="18"/>
        <v>1</v>
      </c>
      <c r="J188" s="20">
        <f t="shared" si="19"/>
        <v>4800</v>
      </c>
      <c r="K188" s="5" t="s">
        <v>736</v>
      </c>
      <c r="L188" s="10" t="s">
        <v>984</v>
      </c>
      <c r="M188" s="10" t="s">
        <v>985</v>
      </c>
      <c r="N188" s="10" t="s">
        <v>986</v>
      </c>
      <c r="O188" s="10" t="s">
        <v>24</v>
      </c>
      <c r="P188" s="10">
        <v>1</v>
      </c>
      <c r="Q188" s="10">
        <v>0.9</v>
      </c>
      <c r="R188" s="10" t="s">
        <v>25</v>
      </c>
      <c r="S188" s="10" t="s">
        <v>26</v>
      </c>
      <c r="T188" s="10" t="s">
        <v>987</v>
      </c>
      <c r="U188" s="10" t="s">
        <v>988</v>
      </c>
      <c r="V188" s="10">
        <v>628129991833</v>
      </c>
      <c r="W188" s="10" t="s">
        <v>29</v>
      </c>
      <c r="X188" s="10">
        <v>232500</v>
      </c>
      <c r="Y188" s="10" t="s">
        <v>210</v>
      </c>
      <c r="Z188" s="10" t="s">
        <v>222</v>
      </c>
      <c r="AA188" s="10" t="s">
        <v>32</v>
      </c>
      <c r="AB188" s="10" t="s">
        <v>33</v>
      </c>
      <c r="AC188" s="11">
        <v>45791.582187499997</v>
      </c>
      <c r="AD188" s="11">
        <v>45791.582187499997</v>
      </c>
    </row>
    <row r="189" spans="1:30" x14ac:dyDescent="0.3">
      <c r="A189" s="15">
        <f t="shared" si="13"/>
        <v>45792</v>
      </c>
      <c r="B189" s="16" t="str">
        <v>Belum Delivered</v>
      </c>
      <c r="C189" s="16">
        <f t="shared" si="14"/>
        <v>45793</v>
      </c>
      <c r="D189" s="16" t="str">
        <f t="shared" si="15"/>
        <v>Belum Delivered</v>
      </c>
      <c r="E189" s="20" t="str">
        <f t="shared" si="16"/>
        <v>Belum Delivered</v>
      </c>
      <c r="F189" s="20">
        <f t="shared" si="17"/>
        <v>0</v>
      </c>
      <c r="G189" s="20" t="str">
        <v>Belum Delivered</v>
      </c>
      <c r="H189" s="22" t="str">
        <v>Belum Delivered</v>
      </c>
      <c r="I189" s="22">
        <f t="shared" si="18"/>
        <v>1</v>
      </c>
      <c r="J189" s="20">
        <f t="shared" si="19"/>
        <v>4800</v>
      </c>
      <c r="K189" s="5" t="s">
        <v>989</v>
      </c>
      <c r="L189" s="10" t="s">
        <v>990</v>
      </c>
      <c r="M189" s="10" t="s">
        <v>991</v>
      </c>
      <c r="N189" s="10" t="s">
        <v>992</v>
      </c>
      <c r="O189" s="10" t="s">
        <v>24</v>
      </c>
      <c r="P189" s="10">
        <v>1</v>
      </c>
      <c r="Q189" s="10">
        <v>0.71</v>
      </c>
      <c r="R189" s="10" t="s">
        <v>25</v>
      </c>
      <c r="S189" s="10" t="s">
        <v>26</v>
      </c>
      <c r="T189" s="10" t="s">
        <v>993</v>
      </c>
      <c r="U189" s="10" t="s">
        <v>994</v>
      </c>
      <c r="V189" s="10">
        <v>6281314268810</v>
      </c>
      <c r="W189" s="10" t="s">
        <v>131</v>
      </c>
      <c r="X189" s="10">
        <v>0</v>
      </c>
      <c r="Y189" s="10" t="s">
        <v>210</v>
      </c>
      <c r="Z189" s="10" t="s">
        <v>211</v>
      </c>
      <c r="AA189" s="10" t="s">
        <v>32</v>
      </c>
      <c r="AB189" s="10" t="s">
        <v>33</v>
      </c>
      <c r="AC189" s="11">
        <v>45792.835474537038</v>
      </c>
      <c r="AD189" s="11">
        <v>45792.835474537038</v>
      </c>
    </row>
    <row r="190" spans="1:30" x14ac:dyDescent="0.3">
      <c r="A190" s="15">
        <f t="shared" si="13"/>
        <v>45792</v>
      </c>
      <c r="B190" s="16" t="str">
        <v>Belum Delivered</v>
      </c>
      <c r="C190" s="16">
        <f t="shared" si="14"/>
        <v>45793</v>
      </c>
      <c r="D190" s="16" t="str">
        <f t="shared" si="15"/>
        <v>Belum Delivered</v>
      </c>
      <c r="E190" s="20" t="str">
        <f t="shared" si="16"/>
        <v>Belum Delivered</v>
      </c>
      <c r="F190" s="20">
        <f t="shared" si="17"/>
        <v>0</v>
      </c>
      <c r="G190" s="20" t="str">
        <v>Belum Delivered</v>
      </c>
      <c r="H190" s="22" t="str">
        <v>Belum Delivered</v>
      </c>
      <c r="I190" s="22">
        <f t="shared" si="18"/>
        <v>1</v>
      </c>
      <c r="J190" s="20">
        <f t="shared" si="19"/>
        <v>4800</v>
      </c>
      <c r="K190" s="5" t="s">
        <v>989</v>
      </c>
      <c r="L190" s="12" t="s">
        <v>995</v>
      </c>
      <c r="M190" s="12" t="s">
        <v>996</v>
      </c>
      <c r="N190" s="12" t="s">
        <v>997</v>
      </c>
      <c r="O190" s="12" t="s">
        <v>24</v>
      </c>
      <c r="P190" s="12">
        <v>1</v>
      </c>
      <c r="Q190" s="12">
        <v>0.71</v>
      </c>
      <c r="R190" s="12" t="s">
        <v>25</v>
      </c>
      <c r="S190" s="12" t="s">
        <v>26</v>
      </c>
      <c r="T190" s="12" t="s">
        <v>998</v>
      </c>
      <c r="U190" s="12" t="s">
        <v>999</v>
      </c>
      <c r="V190" s="12">
        <v>6281319630212</v>
      </c>
      <c r="W190" s="12" t="s">
        <v>131</v>
      </c>
      <c r="X190" s="12">
        <v>0</v>
      </c>
      <c r="Y190" s="12" t="s">
        <v>210</v>
      </c>
      <c r="Z190" s="12" t="s">
        <v>406</v>
      </c>
      <c r="AA190" s="12" t="s">
        <v>32</v>
      </c>
      <c r="AB190" s="12" t="s">
        <v>33</v>
      </c>
      <c r="AC190" s="13">
        <v>45792.8356712963</v>
      </c>
      <c r="AD190" s="13">
        <v>45792.8356712963</v>
      </c>
    </row>
    <row r="191" spans="1:30" x14ac:dyDescent="0.3">
      <c r="A191" s="15">
        <f t="shared" si="13"/>
        <v>45792</v>
      </c>
      <c r="B191" s="16" t="str">
        <v>Belum Delivered</v>
      </c>
      <c r="C191" s="16">
        <f t="shared" si="14"/>
        <v>45793</v>
      </c>
      <c r="D191" s="16" t="str">
        <f t="shared" si="15"/>
        <v>Belum Delivered</v>
      </c>
      <c r="E191" s="20" t="str">
        <f t="shared" si="16"/>
        <v>Belum Delivered</v>
      </c>
      <c r="F191" s="20">
        <f t="shared" si="17"/>
        <v>0</v>
      </c>
      <c r="G191" s="20" t="str">
        <v>Belum Delivered</v>
      </c>
      <c r="H191" s="22" t="str">
        <v>Belum Delivered</v>
      </c>
      <c r="I191" s="22">
        <f t="shared" si="18"/>
        <v>1</v>
      </c>
      <c r="J191" s="20">
        <f t="shared" si="19"/>
        <v>4800</v>
      </c>
      <c r="K191" s="5" t="s">
        <v>989</v>
      </c>
      <c r="L191" s="10" t="s">
        <v>1000</v>
      </c>
      <c r="M191" s="10" t="s">
        <v>1001</v>
      </c>
      <c r="N191" s="10" t="s">
        <v>1002</v>
      </c>
      <c r="O191" s="10" t="s">
        <v>24</v>
      </c>
      <c r="P191" s="10">
        <v>1</v>
      </c>
      <c r="Q191" s="10">
        <v>0.71</v>
      </c>
      <c r="R191" s="10" t="s">
        <v>25</v>
      </c>
      <c r="S191" s="10" t="s">
        <v>26</v>
      </c>
      <c r="T191" s="10" t="s">
        <v>1003</v>
      </c>
      <c r="U191" s="10" t="s">
        <v>1004</v>
      </c>
      <c r="V191" s="10">
        <v>6282364535333</v>
      </c>
      <c r="W191" s="10" t="s">
        <v>131</v>
      </c>
      <c r="X191" s="10">
        <v>0</v>
      </c>
      <c r="Y191" s="10" t="s">
        <v>210</v>
      </c>
      <c r="Z191" s="10" t="s">
        <v>296</v>
      </c>
      <c r="AA191" s="10" t="s">
        <v>32</v>
      </c>
      <c r="AB191" s="10" t="s">
        <v>33</v>
      </c>
      <c r="AC191" s="11">
        <v>45792.835381944446</v>
      </c>
      <c r="AD191" s="11">
        <v>45792.835381944446</v>
      </c>
    </row>
    <row r="192" spans="1:30" x14ac:dyDescent="0.3">
      <c r="A192" s="15">
        <f t="shared" si="13"/>
        <v>45792</v>
      </c>
      <c r="B192" s="16" t="str">
        <v>Belum Delivered</v>
      </c>
      <c r="C192" s="16">
        <f t="shared" si="14"/>
        <v>45793</v>
      </c>
      <c r="D192" s="16" t="str">
        <f t="shared" si="15"/>
        <v>Belum Delivered</v>
      </c>
      <c r="E192" s="20" t="str">
        <f t="shared" si="16"/>
        <v>Belum Delivered</v>
      </c>
      <c r="F192" s="20">
        <f t="shared" si="17"/>
        <v>0</v>
      </c>
      <c r="G192" s="20" t="str">
        <v>Belum Delivered</v>
      </c>
      <c r="H192" s="22" t="str">
        <v>Belum Delivered</v>
      </c>
      <c r="I192" s="22">
        <f t="shared" si="18"/>
        <v>1</v>
      </c>
      <c r="J192" s="20">
        <f t="shared" si="19"/>
        <v>4800</v>
      </c>
      <c r="K192" s="5" t="s">
        <v>989</v>
      </c>
      <c r="L192" s="12" t="s">
        <v>1005</v>
      </c>
      <c r="M192" s="12" t="s">
        <v>1006</v>
      </c>
      <c r="N192" s="12" t="s">
        <v>1007</v>
      </c>
      <c r="O192" s="12" t="s">
        <v>24</v>
      </c>
      <c r="P192" s="12">
        <v>1</v>
      </c>
      <c r="Q192" s="12">
        <v>0.6</v>
      </c>
      <c r="R192" s="12" t="s">
        <v>25</v>
      </c>
      <c r="S192" s="12" t="s">
        <v>26</v>
      </c>
      <c r="T192" s="12" t="s">
        <v>1008</v>
      </c>
      <c r="U192" s="12" t="s">
        <v>1009</v>
      </c>
      <c r="V192" s="12">
        <v>6281959298592</v>
      </c>
      <c r="W192" s="12" t="s">
        <v>29</v>
      </c>
      <c r="X192" s="12">
        <v>167000</v>
      </c>
      <c r="Y192" s="12" t="s">
        <v>210</v>
      </c>
      <c r="Z192" s="12" t="s">
        <v>240</v>
      </c>
      <c r="AA192" s="12" t="s">
        <v>32</v>
      </c>
      <c r="AB192" s="12" t="s">
        <v>33</v>
      </c>
      <c r="AC192" s="13">
        <v>45792.813020833331</v>
      </c>
      <c r="AD192" s="13">
        <v>45792.813020833331</v>
      </c>
    </row>
    <row r="193" spans="1:30" x14ac:dyDescent="0.3">
      <c r="A193" s="15">
        <f t="shared" si="13"/>
        <v>45792</v>
      </c>
      <c r="B193" s="16" t="str">
        <v>Belum Delivered</v>
      </c>
      <c r="C193" s="16">
        <f t="shared" si="14"/>
        <v>45793</v>
      </c>
      <c r="D193" s="16" t="str">
        <f t="shared" si="15"/>
        <v>Belum Delivered</v>
      </c>
      <c r="E193" s="20" t="str">
        <f t="shared" si="16"/>
        <v>Belum Delivered</v>
      </c>
      <c r="F193" s="20">
        <f t="shared" si="17"/>
        <v>0</v>
      </c>
      <c r="G193" s="20" t="str">
        <v>Belum Delivered</v>
      </c>
      <c r="H193" s="22" t="str">
        <v>Belum Delivered</v>
      </c>
      <c r="I193" s="22">
        <f t="shared" si="18"/>
        <v>1</v>
      </c>
      <c r="J193" s="20">
        <f t="shared" si="19"/>
        <v>4800</v>
      </c>
      <c r="K193" s="5" t="s">
        <v>989</v>
      </c>
      <c r="L193" s="10" t="s">
        <v>1010</v>
      </c>
      <c r="M193" s="10" t="s">
        <v>1011</v>
      </c>
      <c r="N193" s="10" t="s">
        <v>1012</v>
      </c>
      <c r="O193" s="10" t="s">
        <v>24</v>
      </c>
      <c r="P193" s="10">
        <v>1</v>
      </c>
      <c r="Q193" s="10">
        <v>0.6</v>
      </c>
      <c r="R193" s="10" t="s">
        <v>25</v>
      </c>
      <c r="S193" s="10" t="s">
        <v>26</v>
      </c>
      <c r="T193" s="10" t="s">
        <v>1013</v>
      </c>
      <c r="U193" s="10" t="s">
        <v>1014</v>
      </c>
      <c r="V193" s="10">
        <v>6281290458705</v>
      </c>
      <c r="W193" s="10" t="s">
        <v>131</v>
      </c>
      <c r="X193" s="10">
        <v>0</v>
      </c>
      <c r="Y193" s="10" t="s">
        <v>210</v>
      </c>
      <c r="Z193" s="10" t="s">
        <v>234</v>
      </c>
      <c r="AA193" s="10" t="s">
        <v>32</v>
      </c>
      <c r="AB193" s="10" t="s">
        <v>33</v>
      </c>
      <c r="AC193" s="11">
        <v>45792.808900462966</v>
      </c>
      <c r="AD193" s="11">
        <v>45792.808900462966</v>
      </c>
    </row>
    <row r="194" spans="1:30" x14ac:dyDescent="0.3">
      <c r="A194" s="15">
        <f t="shared" si="13"/>
        <v>45792</v>
      </c>
      <c r="B194" s="16" t="str">
        <v>Belum Delivered</v>
      </c>
      <c r="C194" s="16">
        <f t="shared" si="14"/>
        <v>45793</v>
      </c>
      <c r="D194" s="16" t="str">
        <f t="shared" si="15"/>
        <v>Belum Delivered</v>
      </c>
      <c r="E194" s="20" t="str">
        <f t="shared" si="16"/>
        <v>Belum Delivered</v>
      </c>
      <c r="F194" s="20">
        <f t="shared" si="17"/>
        <v>0</v>
      </c>
      <c r="G194" s="20" t="str">
        <v>Belum Delivered</v>
      </c>
      <c r="H194" s="22" t="str">
        <v>Belum Delivered</v>
      </c>
      <c r="I194" s="22">
        <f t="shared" si="18"/>
        <v>1</v>
      </c>
      <c r="J194" s="20">
        <f t="shared" si="19"/>
        <v>4800</v>
      </c>
      <c r="K194" s="5" t="s">
        <v>989</v>
      </c>
      <c r="L194" s="12" t="s">
        <v>1015</v>
      </c>
      <c r="M194" s="12" t="s">
        <v>1016</v>
      </c>
      <c r="N194" s="12" t="s">
        <v>1017</v>
      </c>
      <c r="O194" s="12" t="s">
        <v>24</v>
      </c>
      <c r="P194" s="12">
        <v>1</v>
      </c>
      <c r="Q194" s="12">
        <v>1.2</v>
      </c>
      <c r="R194" s="12" t="s">
        <v>25</v>
      </c>
      <c r="S194" s="12" t="s">
        <v>26</v>
      </c>
      <c r="T194" s="12" t="s">
        <v>1018</v>
      </c>
      <c r="U194" s="12" t="s">
        <v>1019</v>
      </c>
      <c r="V194" s="12">
        <v>6281383414811</v>
      </c>
      <c r="W194" s="12" t="s">
        <v>131</v>
      </c>
      <c r="X194" s="12">
        <v>0</v>
      </c>
      <c r="Y194" s="12" t="s">
        <v>210</v>
      </c>
      <c r="Z194" s="12" t="s">
        <v>296</v>
      </c>
      <c r="AA194" s="12" t="s">
        <v>32</v>
      </c>
      <c r="AB194" s="12" t="s">
        <v>33</v>
      </c>
      <c r="AC194" s="13">
        <v>45792.812881944446</v>
      </c>
      <c r="AD194" s="13">
        <v>45792.812881944446</v>
      </c>
    </row>
    <row r="195" spans="1:30" x14ac:dyDescent="0.3">
      <c r="A195" s="15">
        <f t="shared" ref="A195:A218" si="20">INT(AD195)</f>
        <v>45792</v>
      </c>
      <c r="B195" s="16" t="str">
        <v>Belum Delivered</v>
      </c>
      <c r="C195" s="16">
        <f t="shared" ref="C195:C218" si="21">A195+1</f>
        <v>45793</v>
      </c>
      <c r="D195" s="16" t="str">
        <f t="shared" ref="D195:D218" si="22">IF(E195="Belum Delivered","Belum Delivered","Delivered")</f>
        <v>Belum Delivered</v>
      </c>
      <c r="E195" s="20" t="str">
        <f t="shared" ref="E195:E218" si="23">IF(G195=0,"NON-COD",IF(G195="Belum Delivered","Belum Delivered","COD"))</f>
        <v>Belum Delivered</v>
      </c>
      <c r="F195" s="20">
        <f t="shared" ref="F195:F218" si="24">IFERROR((1%*G195),0)</f>
        <v>0</v>
      </c>
      <c r="G195" s="20" t="str">
        <v>Belum Delivered</v>
      </c>
      <c r="H195" s="22" t="str">
        <v>Belum Delivered</v>
      </c>
      <c r="I195" s="22">
        <f t="shared" ref="I195:I218" si="25">IF(Q195&lt;=1.2,1,CEILING(Q195-0.01,1))</f>
        <v>1</v>
      </c>
      <c r="J195" s="20">
        <f t="shared" ref="J195:J218" si="26">I195*4800</f>
        <v>4800</v>
      </c>
      <c r="K195" s="5" t="s">
        <v>989</v>
      </c>
      <c r="L195" s="10" t="s">
        <v>1020</v>
      </c>
      <c r="M195" s="10" t="s">
        <v>1021</v>
      </c>
      <c r="N195" s="10" t="s">
        <v>1022</v>
      </c>
      <c r="O195" s="10" t="s">
        <v>24</v>
      </c>
      <c r="P195" s="10">
        <v>1</v>
      </c>
      <c r="Q195" s="10">
        <v>0.6</v>
      </c>
      <c r="R195" s="10" t="s">
        <v>25</v>
      </c>
      <c r="S195" s="10" t="s">
        <v>26</v>
      </c>
      <c r="T195" s="10" t="s">
        <v>1023</v>
      </c>
      <c r="U195" s="10" t="s">
        <v>1024</v>
      </c>
      <c r="V195" s="10">
        <v>6281317713867</v>
      </c>
      <c r="W195" s="10" t="s">
        <v>131</v>
      </c>
      <c r="X195" s="10">
        <v>0</v>
      </c>
      <c r="Y195" s="10" t="s">
        <v>210</v>
      </c>
      <c r="Z195" s="10" t="s">
        <v>222</v>
      </c>
      <c r="AA195" s="10" t="s">
        <v>32</v>
      </c>
      <c r="AB195" s="10" t="s">
        <v>33</v>
      </c>
      <c r="AC195" s="11">
        <v>45792.8358912037</v>
      </c>
      <c r="AD195" s="11">
        <v>45792.8358912037</v>
      </c>
    </row>
    <row r="196" spans="1:30" x14ac:dyDescent="0.3">
      <c r="A196" s="15">
        <f t="shared" si="20"/>
        <v>45792</v>
      </c>
      <c r="B196" s="16">
        <v>45793</v>
      </c>
      <c r="C196" s="16">
        <f t="shared" si="21"/>
        <v>45793</v>
      </c>
      <c r="D196" s="16" t="str">
        <f t="shared" si="22"/>
        <v>Delivered</v>
      </c>
      <c r="E196" s="20" t="str">
        <f t="shared" si="23"/>
        <v>COD</v>
      </c>
      <c r="F196" s="20">
        <f t="shared" si="24"/>
        <v>1640</v>
      </c>
      <c r="G196" s="20">
        <v>164000</v>
      </c>
      <c r="H196" s="22" t="str">
        <v>DPK Syarip Hidayat</v>
      </c>
      <c r="I196" s="22">
        <f t="shared" si="25"/>
        <v>1</v>
      </c>
      <c r="J196" s="20">
        <f t="shared" si="26"/>
        <v>4800</v>
      </c>
      <c r="K196" s="5" t="s">
        <v>989</v>
      </c>
      <c r="L196" s="12" t="s">
        <v>1025</v>
      </c>
      <c r="M196" s="12" t="s">
        <v>1026</v>
      </c>
      <c r="N196" s="12" t="s">
        <v>1027</v>
      </c>
      <c r="O196" s="12" t="s">
        <v>24</v>
      </c>
      <c r="P196" s="12">
        <v>1</v>
      </c>
      <c r="Q196" s="12">
        <v>0.6</v>
      </c>
      <c r="R196" s="12" t="s">
        <v>25</v>
      </c>
      <c r="S196" s="12" t="s">
        <v>26</v>
      </c>
      <c r="T196" s="12" t="s">
        <v>1028</v>
      </c>
      <c r="U196" s="12" t="s">
        <v>1029</v>
      </c>
      <c r="V196" s="12">
        <v>6281586662819</v>
      </c>
      <c r="W196" s="12" t="s">
        <v>29</v>
      </c>
      <c r="X196" s="12">
        <v>164000</v>
      </c>
      <c r="Y196" s="12" t="s">
        <v>210</v>
      </c>
      <c r="Z196" s="12" t="s">
        <v>228</v>
      </c>
      <c r="AA196" s="12" t="s">
        <v>32</v>
      </c>
      <c r="AB196" s="12" t="s">
        <v>33</v>
      </c>
      <c r="AC196" s="13">
        <v>45792.808634259258</v>
      </c>
      <c r="AD196" s="13">
        <v>45792.808634259258</v>
      </c>
    </row>
    <row r="197" spans="1:30" x14ac:dyDescent="0.3">
      <c r="A197" s="15">
        <f t="shared" si="20"/>
        <v>45792</v>
      </c>
      <c r="B197" s="16" t="str">
        <v>Belum Delivered</v>
      </c>
      <c r="C197" s="16">
        <f t="shared" si="21"/>
        <v>45793</v>
      </c>
      <c r="D197" s="16" t="str">
        <f t="shared" si="22"/>
        <v>Belum Delivered</v>
      </c>
      <c r="E197" s="20" t="str">
        <f t="shared" si="23"/>
        <v>Belum Delivered</v>
      </c>
      <c r="F197" s="20">
        <f t="shared" si="24"/>
        <v>0</v>
      </c>
      <c r="G197" s="20" t="str">
        <v>Belum Delivered</v>
      </c>
      <c r="H197" s="22" t="str">
        <v>Belum Delivered</v>
      </c>
      <c r="I197" s="22">
        <f t="shared" si="25"/>
        <v>1</v>
      </c>
      <c r="J197" s="20">
        <f t="shared" si="26"/>
        <v>4800</v>
      </c>
      <c r="K197" s="5" t="s">
        <v>989</v>
      </c>
      <c r="L197" s="10" t="s">
        <v>1030</v>
      </c>
      <c r="M197" s="10" t="s">
        <v>1031</v>
      </c>
      <c r="N197" s="10" t="s">
        <v>1032</v>
      </c>
      <c r="O197" s="10" t="s">
        <v>24</v>
      </c>
      <c r="P197" s="10">
        <v>1</v>
      </c>
      <c r="Q197" s="10">
        <v>0.3</v>
      </c>
      <c r="R197" s="10" t="s">
        <v>25</v>
      </c>
      <c r="S197" s="10" t="s">
        <v>26</v>
      </c>
      <c r="T197" s="10" t="s">
        <v>1033</v>
      </c>
      <c r="U197" s="10" t="s">
        <v>1034</v>
      </c>
      <c r="V197" s="10">
        <v>628119505036</v>
      </c>
      <c r="W197" s="10" t="s">
        <v>29</v>
      </c>
      <c r="X197" s="10">
        <v>205193</v>
      </c>
      <c r="Y197" s="10" t="s">
        <v>256</v>
      </c>
      <c r="Z197" s="10" t="s">
        <v>257</v>
      </c>
      <c r="AA197" s="10" t="s">
        <v>32</v>
      </c>
      <c r="AB197" s="10" t="s">
        <v>33</v>
      </c>
      <c r="AC197" s="11">
        <v>45792.809039351851</v>
      </c>
      <c r="AD197" s="11">
        <v>45792.809039351851</v>
      </c>
    </row>
    <row r="198" spans="1:30" x14ac:dyDescent="0.3">
      <c r="A198" s="15">
        <f t="shared" si="20"/>
        <v>45792</v>
      </c>
      <c r="B198" s="16" t="str">
        <v>Belum Delivered</v>
      </c>
      <c r="C198" s="16">
        <f t="shared" si="21"/>
        <v>45793</v>
      </c>
      <c r="D198" s="16" t="str">
        <f t="shared" si="22"/>
        <v>Belum Delivered</v>
      </c>
      <c r="E198" s="20" t="str">
        <f t="shared" si="23"/>
        <v>Belum Delivered</v>
      </c>
      <c r="F198" s="20">
        <f t="shared" si="24"/>
        <v>0</v>
      </c>
      <c r="G198" s="20" t="str">
        <v>Belum Delivered</v>
      </c>
      <c r="H198" s="22" t="str">
        <v>Belum Delivered</v>
      </c>
      <c r="I198" s="22">
        <f t="shared" si="25"/>
        <v>1</v>
      </c>
      <c r="J198" s="20">
        <f t="shared" si="26"/>
        <v>4800</v>
      </c>
      <c r="K198" s="5" t="s">
        <v>989</v>
      </c>
      <c r="L198" s="12" t="s">
        <v>1035</v>
      </c>
      <c r="M198" s="12" t="s">
        <v>1036</v>
      </c>
      <c r="N198" s="12" t="s">
        <v>1037</v>
      </c>
      <c r="O198" s="12" t="s">
        <v>24</v>
      </c>
      <c r="P198" s="12">
        <v>1</v>
      </c>
      <c r="Q198" s="12">
        <v>0.6</v>
      </c>
      <c r="R198" s="12" t="s">
        <v>25</v>
      </c>
      <c r="S198" s="12" t="s">
        <v>26</v>
      </c>
      <c r="T198" s="12" t="s">
        <v>1038</v>
      </c>
      <c r="U198" s="12" t="s">
        <v>1039</v>
      </c>
      <c r="V198" s="12">
        <v>6282360052007</v>
      </c>
      <c r="W198" s="12" t="s">
        <v>131</v>
      </c>
      <c r="X198" s="12">
        <v>0</v>
      </c>
      <c r="Y198" s="12" t="s">
        <v>210</v>
      </c>
      <c r="Z198" s="12" t="s">
        <v>211</v>
      </c>
      <c r="AA198" s="12" t="s">
        <v>32</v>
      </c>
      <c r="AB198" s="12" t="s">
        <v>33</v>
      </c>
      <c r="AC198" s="13">
        <v>45792.808912037035</v>
      </c>
      <c r="AD198" s="13">
        <v>45792.808912037035</v>
      </c>
    </row>
    <row r="199" spans="1:30" x14ac:dyDescent="0.3">
      <c r="A199" s="15">
        <f t="shared" si="20"/>
        <v>45792</v>
      </c>
      <c r="B199" s="16" t="str">
        <v>Belum Delivered</v>
      </c>
      <c r="C199" s="16">
        <f t="shared" si="21"/>
        <v>45793</v>
      </c>
      <c r="D199" s="16" t="str">
        <f t="shared" si="22"/>
        <v>Belum Delivered</v>
      </c>
      <c r="E199" s="20" t="str">
        <f t="shared" si="23"/>
        <v>Belum Delivered</v>
      </c>
      <c r="F199" s="20">
        <f t="shared" si="24"/>
        <v>0</v>
      </c>
      <c r="G199" s="20" t="str">
        <v>Belum Delivered</v>
      </c>
      <c r="H199" s="22" t="str">
        <v>Belum Delivered</v>
      </c>
      <c r="I199" s="22">
        <f t="shared" si="25"/>
        <v>1</v>
      </c>
      <c r="J199" s="20">
        <f t="shared" si="26"/>
        <v>4800</v>
      </c>
      <c r="K199" s="5" t="s">
        <v>989</v>
      </c>
      <c r="L199" s="10" t="s">
        <v>1040</v>
      </c>
      <c r="M199" s="10" t="s">
        <v>1041</v>
      </c>
      <c r="N199" s="10" t="s">
        <v>1042</v>
      </c>
      <c r="O199" s="10" t="s">
        <v>24</v>
      </c>
      <c r="P199" s="10">
        <v>1</v>
      </c>
      <c r="Q199" s="10">
        <v>0.6</v>
      </c>
      <c r="R199" s="10" t="s">
        <v>25</v>
      </c>
      <c r="S199" s="10" t="s">
        <v>26</v>
      </c>
      <c r="T199" s="10" t="s">
        <v>1043</v>
      </c>
      <c r="U199" s="10" t="s">
        <v>1044</v>
      </c>
      <c r="V199" s="10">
        <v>6287775081170</v>
      </c>
      <c r="W199" s="10" t="s">
        <v>29</v>
      </c>
      <c r="X199" s="10">
        <v>180000</v>
      </c>
      <c r="Y199" s="10" t="s">
        <v>210</v>
      </c>
      <c r="Z199" s="10" t="s">
        <v>406</v>
      </c>
      <c r="AA199" s="10" t="s">
        <v>32</v>
      </c>
      <c r="AB199" s="10" t="s">
        <v>33</v>
      </c>
      <c r="AC199" s="11">
        <v>45792.808703703704</v>
      </c>
      <c r="AD199" s="11">
        <v>45792.808703703704</v>
      </c>
    </row>
    <row r="200" spans="1:30" x14ac:dyDescent="0.3">
      <c r="A200" s="15">
        <f t="shared" si="20"/>
        <v>45792</v>
      </c>
      <c r="B200" s="16" t="str">
        <v>Belum Delivered</v>
      </c>
      <c r="C200" s="16">
        <f t="shared" si="21"/>
        <v>45793</v>
      </c>
      <c r="D200" s="16" t="str">
        <f t="shared" si="22"/>
        <v>Belum Delivered</v>
      </c>
      <c r="E200" s="20" t="str">
        <f t="shared" si="23"/>
        <v>Belum Delivered</v>
      </c>
      <c r="F200" s="20">
        <f t="shared" si="24"/>
        <v>0</v>
      </c>
      <c r="G200" s="20" t="str">
        <v>Belum Delivered</v>
      </c>
      <c r="H200" s="22" t="str">
        <v>Belum Delivered</v>
      </c>
      <c r="I200" s="22">
        <f t="shared" si="25"/>
        <v>1</v>
      </c>
      <c r="J200" s="20">
        <f t="shared" si="26"/>
        <v>4800</v>
      </c>
      <c r="K200" s="5" t="s">
        <v>989</v>
      </c>
      <c r="L200" s="12" t="s">
        <v>1045</v>
      </c>
      <c r="M200" s="12" t="s">
        <v>1046</v>
      </c>
      <c r="N200" s="12" t="s">
        <v>1047</v>
      </c>
      <c r="O200" s="12" t="s">
        <v>24</v>
      </c>
      <c r="P200" s="12">
        <v>1</v>
      </c>
      <c r="Q200" s="12">
        <v>0.36</v>
      </c>
      <c r="R200" s="12" t="s">
        <v>25</v>
      </c>
      <c r="S200" s="12" t="s">
        <v>26</v>
      </c>
      <c r="T200" s="12" t="s">
        <v>1048</v>
      </c>
      <c r="U200" s="12" t="s">
        <v>1049</v>
      </c>
      <c r="V200" s="12">
        <v>6289670498863</v>
      </c>
      <c r="W200" s="12" t="s">
        <v>29</v>
      </c>
      <c r="X200" s="12">
        <v>143693</v>
      </c>
      <c r="Y200" s="12" t="s">
        <v>210</v>
      </c>
      <c r="Z200" s="12" t="s">
        <v>211</v>
      </c>
      <c r="AA200" s="12" t="s">
        <v>32</v>
      </c>
      <c r="AB200" s="12" t="s">
        <v>33</v>
      </c>
      <c r="AC200" s="13">
        <v>45792.647418981483</v>
      </c>
      <c r="AD200" s="13">
        <v>45792.647418981483</v>
      </c>
    </row>
    <row r="201" spans="1:30" x14ac:dyDescent="0.3">
      <c r="A201" s="15">
        <f t="shared" si="20"/>
        <v>45792</v>
      </c>
      <c r="B201" s="16" t="str">
        <v>Belum Delivered</v>
      </c>
      <c r="C201" s="16">
        <f t="shared" si="21"/>
        <v>45793</v>
      </c>
      <c r="D201" s="16" t="str">
        <f t="shared" si="22"/>
        <v>Belum Delivered</v>
      </c>
      <c r="E201" s="20" t="str">
        <f t="shared" si="23"/>
        <v>Belum Delivered</v>
      </c>
      <c r="F201" s="20">
        <f t="shared" si="24"/>
        <v>0</v>
      </c>
      <c r="G201" s="20" t="str">
        <v>Belum Delivered</v>
      </c>
      <c r="H201" s="22" t="str">
        <v>Belum Delivered</v>
      </c>
      <c r="I201" s="22">
        <f t="shared" si="25"/>
        <v>1</v>
      </c>
      <c r="J201" s="20">
        <f t="shared" si="26"/>
        <v>4800</v>
      </c>
      <c r="K201" s="5" t="s">
        <v>989</v>
      </c>
      <c r="L201" s="10" t="s">
        <v>1050</v>
      </c>
      <c r="M201" s="10" t="s">
        <v>1051</v>
      </c>
      <c r="N201" s="10" t="s">
        <v>1052</v>
      </c>
      <c r="O201" s="10" t="s">
        <v>24</v>
      </c>
      <c r="P201" s="10">
        <v>1</v>
      </c>
      <c r="Q201" s="10">
        <v>0.3</v>
      </c>
      <c r="R201" s="10" t="s">
        <v>25</v>
      </c>
      <c r="S201" s="10" t="s">
        <v>26</v>
      </c>
      <c r="T201" s="10" t="s">
        <v>1053</v>
      </c>
      <c r="U201" s="10" t="s">
        <v>1054</v>
      </c>
      <c r="V201" s="10">
        <v>6281219762778</v>
      </c>
      <c r="W201" s="10" t="s">
        <v>29</v>
      </c>
      <c r="X201" s="10">
        <v>205193</v>
      </c>
      <c r="Y201" s="10" t="s">
        <v>210</v>
      </c>
      <c r="Z201" s="10" t="s">
        <v>211</v>
      </c>
      <c r="AA201" s="10" t="s">
        <v>32</v>
      </c>
      <c r="AB201" s="10" t="s">
        <v>33</v>
      </c>
      <c r="AC201" s="11">
        <v>45792.647094907406</v>
      </c>
      <c r="AD201" s="11">
        <v>45792.647094907406</v>
      </c>
    </row>
    <row r="202" spans="1:30" x14ac:dyDescent="0.3">
      <c r="A202" s="15">
        <f t="shared" si="20"/>
        <v>45792</v>
      </c>
      <c r="B202" s="16" t="str">
        <v>Belum Delivered</v>
      </c>
      <c r="C202" s="16">
        <f t="shared" si="21"/>
        <v>45793</v>
      </c>
      <c r="D202" s="16" t="str">
        <f t="shared" si="22"/>
        <v>Belum Delivered</v>
      </c>
      <c r="E202" s="20" t="str">
        <f t="shared" si="23"/>
        <v>Belum Delivered</v>
      </c>
      <c r="F202" s="20">
        <f t="shared" si="24"/>
        <v>0</v>
      </c>
      <c r="G202" s="20" t="str">
        <v>Belum Delivered</v>
      </c>
      <c r="H202" s="22" t="str">
        <v>Belum Delivered</v>
      </c>
      <c r="I202" s="22">
        <f t="shared" si="25"/>
        <v>1</v>
      </c>
      <c r="J202" s="20">
        <f t="shared" si="26"/>
        <v>4800</v>
      </c>
      <c r="K202" s="5" t="s">
        <v>989</v>
      </c>
      <c r="L202" s="12" t="s">
        <v>1055</v>
      </c>
      <c r="M202" s="12" t="s">
        <v>1056</v>
      </c>
      <c r="N202" s="12" t="s">
        <v>1057</v>
      </c>
      <c r="O202" s="12" t="s">
        <v>24</v>
      </c>
      <c r="P202" s="12">
        <v>1</v>
      </c>
      <c r="Q202" s="12">
        <v>0.3</v>
      </c>
      <c r="R202" s="12" t="s">
        <v>25</v>
      </c>
      <c r="S202" s="12" t="s">
        <v>26</v>
      </c>
      <c r="T202" s="12" t="s">
        <v>1058</v>
      </c>
      <c r="U202" s="12" t="s">
        <v>1059</v>
      </c>
      <c r="V202" s="12">
        <v>6281212176119</v>
      </c>
      <c r="W202" s="12" t="s">
        <v>29</v>
      </c>
      <c r="X202" s="12">
        <v>205193</v>
      </c>
      <c r="Y202" s="12" t="s">
        <v>210</v>
      </c>
      <c r="Z202" s="12" t="s">
        <v>234</v>
      </c>
      <c r="AA202" s="12" t="s">
        <v>32</v>
      </c>
      <c r="AB202" s="12" t="s">
        <v>33</v>
      </c>
      <c r="AC202" s="13">
        <v>45792.646863425929</v>
      </c>
      <c r="AD202" s="13">
        <v>45792.646863425929</v>
      </c>
    </row>
    <row r="203" spans="1:30" x14ac:dyDescent="0.3">
      <c r="A203" s="15">
        <f t="shared" si="20"/>
        <v>45792</v>
      </c>
      <c r="B203" s="16">
        <v>45793</v>
      </c>
      <c r="C203" s="16">
        <f t="shared" si="21"/>
        <v>45793</v>
      </c>
      <c r="D203" s="16" t="str">
        <f t="shared" si="22"/>
        <v>Delivered</v>
      </c>
      <c r="E203" s="20" t="str">
        <f t="shared" si="23"/>
        <v>COD</v>
      </c>
      <c r="F203" s="20">
        <f t="shared" si="24"/>
        <v>1846.93</v>
      </c>
      <c r="G203" s="20">
        <v>184693</v>
      </c>
      <c r="H203" s="22" t="str">
        <v>DPK Noviardi</v>
      </c>
      <c r="I203" s="22">
        <f t="shared" si="25"/>
        <v>1</v>
      </c>
      <c r="J203" s="20">
        <f t="shared" si="26"/>
        <v>4800</v>
      </c>
      <c r="K203" s="5" t="s">
        <v>989</v>
      </c>
      <c r="L203" s="10" t="s">
        <v>1060</v>
      </c>
      <c r="M203" s="10" t="s">
        <v>1061</v>
      </c>
      <c r="N203" s="10" t="s">
        <v>1062</v>
      </c>
      <c r="O203" s="10" t="s">
        <v>24</v>
      </c>
      <c r="P203" s="10">
        <v>1</v>
      </c>
      <c r="Q203" s="10">
        <v>0.6</v>
      </c>
      <c r="R203" s="10" t="s">
        <v>25</v>
      </c>
      <c r="S203" s="10" t="s">
        <v>26</v>
      </c>
      <c r="T203" s="10" t="s">
        <v>1063</v>
      </c>
      <c r="U203" s="10" t="s">
        <v>1064</v>
      </c>
      <c r="V203" s="10">
        <v>6289601200271</v>
      </c>
      <c r="W203" s="10" t="s">
        <v>29</v>
      </c>
      <c r="X203" s="10">
        <v>184693</v>
      </c>
      <c r="Y203" s="10" t="s">
        <v>210</v>
      </c>
      <c r="Z203" s="10" t="s">
        <v>317</v>
      </c>
      <c r="AA203" s="10" t="s">
        <v>32</v>
      </c>
      <c r="AB203" s="10" t="s">
        <v>33</v>
      </c>
      <c r="AC203" s="11">
        <v>45792.808854166666</v>
      </c>
      <c r="AD203" s="11">
        <v>45792.808854166666</v>
      </c>
    </row>
    <row r="204" spans="1:30" x14ac:dyDescent="0.3">
      <c r="A204" s="15">
        <f t="shared" si="20"/>
        <v>45792</v>
      </c>
      <c r="B204" s="16" t="str">
        <v>Belum Delivered</v>
      </c>
      <c r="C204" s="16">
        <f t="shared" si="21"/>
        <v>45793</v>
      </c>
      <c r="D204" s="16" t="str">
        <f t="shared" si="22"/>
        <v>Belum Delivered</v>
      </c>
      <c r="E204" s="20" t="str">
        <f t="shared" si="23"/>
        <v>Belum Delivered</v>
      </c>
      <c r="F204" s="20">
        <f t="shared" si="24"/>
        <v>0</v>
      </c>
      <c r="G204" s="20" t="str">
        <v>Belum Delivered</v>
      </c>
      <c r="H204" s="22" t="str">
        <v>Belum Delivered</v>
      </c>
      <c r="I204" s="22">
        <f t="shared" si="25"/>
        <v>1</v>
      </c>
      <c r="J204" s="20">
        <f t="shared" si="26"/>
        <v>4800</v>
      </c>
      <c r="K204" s="5" t="s">
        <v>989</v>
      </c>
      <c r="L204" s="12" t="s">
        <v>1065</v>
      </c>
      <c r="M204" s="12" t="s">
        <v>1066</v>
      </c>
      <c r="N204" s="12" t="s">
        <v>1067</v>
      </c>
      <c r="O204" s="12" t="s">
        <v>24</v>
      </c>
      <c r="P204" s="12">
        <v>1</v>
      </c>
      <c r="Q204" s="12">
        <v>0.9</v>
      </c>
      <c r="R204" s="12" t="s">
        <v>25</v>
      </c>
      <c r="S204" s="12" t="s">
        <v>26</v>
      </c>
      <c r="T204" s="12" t="s">
        <v>1068</v>
      </c>
      <c r="U204" s="12" t="s">
        <v>1069</v>
      </c>
      <c r="V204" s="12">
        <v>6281310767448</v>
      </c>
      <c r="W204" s="12" t="s">
        <v>29</v>
      </c>
      <c r="X204" s="12">
        <v>252343</v>
      </c>
      <c r="Y204" s="12" t="s">
        <v>210</v>
      </c>
      <c r="Z204" s="12" t="s">
        <v>317</v>
      </c>
      <c r="AA204" s="12" t="s">
        <v>32</v>
      </c>
      <c r="AB204" s="12" t="s">
        <v>33</v>
      </c>
      <c r="AC204" s="13">
        <v>45792.808564814812</v>
      </c>
      <c r="AD204" s="13">
        <v>45792.808564814812</v>
      </c>
    </row>
    <row r="205" spans="1:30" x14ac:dyDescent="0.3">
      <c r="A205" s="15">
        <f t="shared" si="20"/>
        <v>45792</v>
      </c>
      <c r="B205" s="16" t="str">
        <v>Belum Delivered</v>
      </c>
      <c r="C205" s="16">
        <f t="shared" si="21"/>
        <v>45793</v>
      </c>
      <c r="D205" s="16" t="str">
        <f t="shared" si="22"/>
        <v>Belum Delivered</v>
      </c>
      <c r="E205" s="20" t="str">
        <f t="shared" si="23"/>
        <v>Belum Delivered</v>
      </c>
      <c r="F205" s="20">
        <f t="shared" si="24"/>
        <v>0</v>
      </c>
      <c r="G205" s="20" t="str">
        <v>Belum Delivered</v>
      </c>
      <c r="H205" s="22" t="str">
        <v>Belum Delivered</v>
      </c>
      <c r="I205" s="22">
        <f t="shared" si="25"/>
        <v>1</v>
      </c>
      <c r="J205" s="20">
        <f t="shared" si="26"/>
        <v>4800</v>
      </c>
      <c r="K205" s="5" t="s">
        <v>989</v>
      </c>
      <c r="L205" s="10" t="s">
        <v>1070</v>
      </c>
      <c r="M205" s="10" t="s">
        <v>1071</v>
      </c>
      <c r="N205" s="10" t="s">
        <v>1072</v>
      </c>
      <c r="O205" s="10" t="s">
        <v>24</v>
      </c>
      <c r="P205" s="10">
        <v>1</v>
      </c>
      <c r="Q205" s="10">
        <v>0.15</v>
      </c>
      <c r="R205" s="10" t="s">
        <v>25</v>
      </c>
      <c r="S205" s="10" t="s">
        <v>26</v>
      </c>
      <c r="T205" s="10" t="s">
        <v>1073</v>
      </c>
      <c r="U205" s="10" t="s">
        <v>1074</v>
      </c>
      <c r="V205" s="10">
        <v>6281510262723</v>
      </c>
      <c r="W205" s="10" t="s">
        <v>29</v>
      </c>
      <c r="X205" s="10">
        <v>118273</v>
      </c>
      <c r="Y205" s="10" t="s">
        <v>210</v>
      </c>
      <c r="Z205" s="10" t="s">
        <v>234</v>
      </c>
      <c r="AA205" s="10" t="s">
        <v>32</v>
      </c>
      <c r="AB205" s="10" t="s">
        <v>33</v>
      </c>
      <c r="AC205" s="11">
        <v>45792.646678240744</v>
      </c>
      <c r="AD205" s="11">
        <v>45792.646678240744</v>
      </c>
    </row>
    <row r="206" spans="1:30" x14ac:dyDescent="0.3">
      <c r="A206" s="15">
        <f t="shared" si="20"/>
        <v>45792</v>
      </c>
      <c r="B206" s="16">
        <v>45793</v>
      </c>
      <c r="C206" s="16">
        <f t="shared" si="21"/>
        <v>45793</v>
      </c>
      <c r="D206" s="16" t="str">
        <f t="shared" si="22"/>
        <v>Delivered</v>
      </c>
      <c r="E206" s="20" t="str">
        <f t="shared" si="23"/>
        <v>COD</v>
      </c>
      <c r="F206" s="20">
        <f t="shared" si="24"/>
        <v>950.18000000000006</v>
      </c>
      <c r="G206" s="20">
        <v>95018</v>
      </c>
      <c r="H206" s="22" t="str">
        <v>DPK Noviardi</v>
      </c>
      <c r="I206" s="22">
        <f t="shared" si="25"/>
        <v>1</v>
      </c>
      <c r="J206" s="20">
        <f t="shared" si="26"/>
        <v>4800</v>
      </c>
      <c r="K206" s="5" t="s">
        <v>989</v>
      </c>
      <c r="L206" s="12" t="s">
        <v>1075</v>
      </c>
      <c r="M206" s="12" t="s">
        <v>1076</v>
      </c>
      <c r="N206" s="12" t="s">
        <v>1077</v>
      </c>
      <c r="O206" s="12" t="s">
        <v>24</v>
      </c>
      <c r="P206" s="12">
        <v>1</v>
      </c>
      <c r="Q206" s="12">
        <v>0.3</v>
      </c>
      <c r="R206" s="12" t="s">
        <v>25</v>
      </c>
      <c r="S206" s="12" t="s">
        <v>26</v>
      </c>
      <c r="T206" s="12" t="s">
        <v>1078</v>
      </c>
      <c r="U206" s="12" t="s">
        <v>1079</v>
      </c>
      <c r="V206" s="12">
        <v>6289531980131</v>
      </c>
      <c r="W206" s="12" t="s">
        <v>29</v>
      </c>
      <c r="X206" s="12">
        <v>95018</v>
      </c>
      <c r="Y206" s="12" t="s">
        <v>210</v>
      </c>
      <c r="Z206" s="12" t="s">
        <v>317</v>
      </c>
      <c r="AA206" s="12" t="s">
        <v>32</v>
      </c>
      <c r="AB206" s="12" t="s">
        <v>33</v>
      </c>
      <c r="AC206" s="13">
        <v>45792.646504629629</v>
      </c>
      <c r="AD206" s="13">
        <v>45792.646504629629</v>
      </c>
    </row>
    <row r="207" spans="1:30" x14ac:dyDescent="0.3">
      <c r="A207" s="15">
        <f t="shared" si="20"/>
        <v>45792</v>
      </c>
      <c r="B207" s="16" t="str">
        <v>Belum Delivered</v>
      </c>
      <c r="C207" s="16">
        <f t="shared" si="21"/>
        <v>45793</v>
      </c>
      <c r="D207" s="16" t="str">
        <f t="shared" si="22"/>
        <v>Belum Delivered</v>
      </c>
      <c r="E207" s="20" t="str">
        <f t="shared" si="23"/>
        <v>Belum Delivered</v>
      </c>
      <c r="F207" s="20">
        <f t="shared" si="24"/>
        <v>0</v>
      </c>
      <c r="G207" s="20" t="str">
        <v>Belum Delivered</v>
      </c>
      <c r="H207" s="22" t="str">
        <v>Belum Delivered</v>
      </c>
      <c r="I207" s="22">
        <f t="shared" si="25"/>
        <v>1</v>
      </c>
      <c r="J207" s="20">
        <f t="shared" si="26"/>
        <v>4800</v>
      </c>
      <c r="K207" s="5" t="s">
        <v>989</v>
      </c>
      <c r="L207" s="10" t="s">
        <v>1080</v>
      </c>
      <c r="M207" s="10" t="s">
        <v>1081</v>
      </c>
      <c r="N207" s="10" t="s">
        <v>1082</v>
      </c>
      <c r="O207" s="10" t="s">
        <v>24</v>
      </c>
      <c r="P207" s="10">
        <v>1</v>
      </c>
      <c r="Q207" s="10">
        <v>0.15</v>
      </c>
      <c r="R207" s="10" t="s">
        <v>25</v>
      </c>
      <c r="S207" s="10" t="s">
        <v>26</v>
      </c>
      <c r="T207" s="10" t="s">
        <v>1083</v>
      </c>
      <c r="U207" s="10" t="s">
        <v>1084</v>
      </c>
      <c r="V207" s="10">
        <v>6285880295360</v>
      </c>
      <c r="W207" s="10" t="s">
        <v>29</v>
      </c>
      <c r="X207" s="10">
        <v>118273</v>
      </c>
      <c r="Y207" s="10" t="s">
        <v>256</v>
      </c>
      <c r="Z207" s="10" t="s">
        <v>365</v>
      </c>
      <c r="AA207" s="10" t="s">
        <v>32</v>
      </c>
      <c r="AB207" s="10" t="s">
        <v>33</v>
      </c>
      <c r="AC207" s="11">
        <v>45792.646481481483</v>
      </c>
      <c r="AD207" s="11">
        <v>45792.646481481483</v>
      </c>
    </row>
    <row r="208" spans="1:30" x14ac:dyDescent="0.3">
      <c r="A208" s="15">
        <f t="shared" si="20"/>
        <v>45792</v>
      </c>
      <c r="B208" s="16" t="str">
        <v>Belum Delivered</v>
      </c>
      <c r="C208" s="16">
        <f t="shared" si="21"/>
        <v>45793</v>
      </c>
      <c r="D208" s="16" t="str">
        <f t="shared" si="22"/>
        <v>Belum Delivered</v>
      </c>
      <c r="E208" s="20" t="str">
        <f t="shared" si="23"/>
        <v>Belum Delivered</v>
      </c>
      <c r="F208" s="20">
        <f t="shared" si="24"/>
        <v>0</v>
      </c>
      <c r="G208" s="20" t="str">
        <v>Belum Delivered</v>
      </c>
      <c r="H208" s="22" t="str">
        <v>Belum Delivered</v>
      </c>
      <c r="I208" s="22">
        <f t="shared" si="25"/>
        <v>1</v>
      </c>
      <c r="J208" s="20">
        <f t="shared" si="26"/>
        <v>4800</v>
      </c>
      <c r="K208" s="5" t="s">
        <v>989</v>
      </c>
      <c r="L208" s="12" t="s">
        <v>1085</v>
      </c>
      <c r="M208" s="12" t="s">
        <v>1086</v>
      </c>
      <c r="N208" s="12" t="s">
        <v>1087</v>
      </c>
      <c r="O208" s="12" t="s">
        <v>24</v>
      </c>
      <c r="P208" s="12">
        <v>1</v>
      </c>
      <c r="Q208" s="12">
        <v>0.3</v>
      </c>
      <c r="R208" s="12" t="s">
        <v>25</v>
      </c>
      <c r="S208" s="12" t="s">
        <v>26</v>
      </c>
      <c r="T208" s="12" t="s">
        <v>1088</v>
      </c>
      <c r="U208" s="12" t="s">
        <v>1089</v>
      </c>
      <c r="V208" s="12">
        <v>6281296054412</v>
      </c>
      <c r="W208" s="12" t="s">
        <v>29</v>
      </c>
      <c r="X208" s="12">
        <v>205193</v>
      </c>
      <c r="Y208" s="12" t="s">
        <v>256</v>
      </c>
      <c r="Z208" s="12" t="s">
        <v>567</v>
      </c>
      <c r="AA208" s="12" t="s">
        <v>32</v>
      </c>
      <c r="AB208" s="12" t="s">
        <v>33</v>
      </c>
      <c r="AC208" s="13">
        <v>45792.646354166667</v>
      </c>
      <c r="AD208" s="13">
        <v>45792.646354166667</v>
      </c>
    </row>
    <row r="209" spans="1:30" x14ac:dyDescent="0.3">
      <c r="A209" s="15">
        <f t="shared" si="20"/>
        <v>45792</v>
      </c>
      <c r="B209" s="16" t="str">
        <v>Belum Delivered</v>
      </c>
      <c r="C209" s="16">
        <f t="shared" si="21"/>
        <v>45793</v>
      </c>
      <c r="D209" s="16" t="str">
        <f t="shared" si="22"/>
        <v>Belum Delivered</v>
      </c>
      <c r="E209" s="20" t="str">
        <f t="shared" si="23"/>
        <v>Belum Delivered</v>
      </c>
      <c r="F209" s="20">
        <f t="shared" si="24"/>
        <v>0</v>
      </c>
      <c r="G209" s="20" t="str">
        <v>Belum Delivered</v>
      </c>
      <c r="H209" s="22" t="str">
        <v>Belum Delivered</v>
      </c>
      <c r="I209" s="22">
        <f t="shared" si="25"/>
        <v>1</v>
      </c>
      <c r="J209" s="20">
        <f t="shared" si="26"/>
        <v>4800</v>
      </c>
      <c r="K209" s="5" t="s">
        <v>989</v>
      </c>
      <c r="L209" s="10" t="s">
        <v>1090</v>
      </c>
      <c r="M209" s="10" t="s">
        <v>1091</v>
      </c>
      <c r="N209" s="10" t="s">
        <v>1092</v>
      </c>
      <c r="O209" s="10" t="s">
        <v>24</v>
      </c>
      <c r="P209" s="10">
        <v>1</v>
      </c>
      <c r="Q209" s="10">
        <v>0.6</v>
      </c>
      <c r="R209" s="10" t="s">
        <v>25</v>
      </c>
      <c r="S209" s="10" t="s">
        <v>26</v>
      </c>
      <c r="T209" s="10" t="s">
        <v>1093</v>
      </c>
      <c r="U209" s="10" t="s">
        <v>1094</v>
      </c>
      <c r="V209" s="10">
        <v>6281282660210</v>
      </c>
      <c r="W209" s="10" t="s">
        <v>29</v>
      </c>
      <c r="X209" s="10">
        <v>174443</v>
      </c>
      <c r="Y209" s="10" t="s">
        <v>256</v>
      </c>
      <c r="Z209" s="10" t="s">
        <v>365</v>
      </c>
      <c r="AA209" s="10" t="s">
        <v>32</v>
      </c>
      <c r="AB209" s="10" t="s">
        <v>33</v>
      </c>
      <c r="AC209" s="11">
        <v>45792.64565972222</v>
      </c>
      <c r="AD209" s="11">
        <v>45792.64565972222</v>
      </c>
    </row>
    <row r="210" spans="1:30" x14ac:dyDescent="0.3">
      <c r="A210" s="15">
        <f t="shared" si="20"/>
        <v>45792</v>
      </c>
      <c r="B210" s="16">
        <v>45793</v>
      </c>
      <c r="C210" s="16">
        <f t="shared" si="21"/>
        <v>45793</v>
      </c>
      <c r="D210" s="16" t="str">
        <f t="shared" si="22"/>
        <v>Delivered</v>
      </c>
      <c r="E210" s="20" t="str">
        <f t="shared" si="23"/>
        <v>COD</v>
      </c>
      <c r="F210" s="20">
        <f t="shared" si="24"/>
        <v>1744.43</v>
      </c>
      <c r="G210" s="20">
        <v>174443</v>
      </c>
      <c r="H210" s="22" t="str">
        <v>DPK Noviardi</v>
      </c>
      <c r="I210" s="22">
        <f t="shared" si="25"/>
        <v>1</v>
      </c>
      <c r="J210" s="20">
        <f t="shared" si="26"/>
        <v>4800</v>
      </c>
      <c r="K210" s="5" t="s">
        <v>989</v>
      </c>
      <c r="L210" s="12" t="s">
        <v>1095</v>
      </c>
      <c r="M210" s="12" t="s">
        <v>1096</v>
      </c>
      <c r="N210" s="12" t="s">
        <v>1097</v>
      </c>
      <c r="O210" s="12" t="s">
        <v>24</v>
      </c>
      <c r="P210" s="12">
        <v>1</v>
      </c>
      <c r="Q210" s="12">
        <v>0.6</v>
      </c>
      <c r="R210" s="12" t="s">
        <v>25</v>
      </c>
      <c r="S210" s="12" t="s">
        <v>26</v>
      </c>
      <c r="T210" s="12" t="s">
        <v>1098</v>
      </c>
      <c r="U210" s="12" t="s">
        <v>1099</v>
      </c>
      <c r="V210" s="12">
        <v>6289531980131</v>
      </c>
      <c r="W210" s="12" t="s">
        <v>29</v>
      </c>
      <c r="X210" s="12">
        <v>174443</v>
      </c>
      <c r="Y210" s="12" t="s">
        <v>210</v>
      </c>
      <c r="Z210" s="12" t="s">
        <v>317</v>
      </c>
      <c r="AA210" s="12" t="s">
        <v>32</v>
      </c>
      <c r="AB210" s="12" t="s">
        <v>33</v>
      </c>
      <c r="AC210" s="13">
        <v>45792.645462962966</v>
      </c>
      <c r="AD210" s="13">
        <v>45792.645462962966</v>
      </c>
    </row>
    <row r="211" spans="1:30" x14ac:dyDescent="0.3">
      <c r="A211" s="15">
        <f t="shared" si="20"/>
        <v>45792</v>
      </c>
      <c r="B211" s="16" t="str">
        <v>Belum Delivered</v>
      </c>
      <c r="C211" s="16">
        <f t="shared" si="21"/>
        <v>45793</v>
      </c>
      <c r="D211" s="16" t="str">
        <f t="shared" si="22"/>
        <v>Belum Delivered</v>
      </c>
      <c r="E211" s="20" t="str">
        <f t="shared" si="23"/>
        <v>Belum Delivered</v>
      </c>
      <c r="F211" s="20">
        <f t="shared" si="24"/>
        <v>0</v>
      </c>
      <c r="G211" s="20" t="str">
        <v>Belum Delivered</v>
      </c>
      <c r="H211" s="22" t="str">
        <v>Belum Delivered</v>
      </c>
      <c r="I211" s="22">
        <f t="shared" si="25"/>
        <v>1</v>
      </c>
      <c r="J211" s="20">
        <f t="shared" si="26"/>
        <v>4800</v>
      </c>
      <c r="K211" s="5" t="s">
        <v>989</v>
      </c>
      <c r="L211" s="10" t="s">
        <v>1100</v>
      </c>
      <c r="M211" s="10" t="s">
        <v>1101</v>
      </c>
      <c r="N211" s="10" t="s">
        <v>1102</v>
      </c>
      <c r="O211" s="10" t="s">
        <v>24</v>
      </c>
      <c r="P211" s="10">
        <v>1</v>
      </c>
      <c r="Q211" s="10">
        <v>0.6</v>
      </c>
      <c r="R211" s="10" t="s">
        <v>25</v>
      </c>
      <c r="S211" s="10" t="s">
        <v>26</v>
      </c>
      <c r="T211" s="10" t="s">
        <v>1103</v>
      </c>
      <c r="U211" s="10" t="s">
        <v>1104</v>
      </c>
      <c r="V211" s="10">
        <v>6281808161159</v>
      </c>
      <c r="W211" s="10" t="s">
        <v>29</v>
      </c>
      <c r="X211" s="10">
        <v>170000</v>
      </c>
      <c r="Y211" s="10" t="s">
        <v>210</v>
      </c>
      <c r="Z211" s="10" t="s">
        <v>406</v>
      </c>
      <c r="AA211" s="10" t="s">
        <v>32</v>
      </c>
      <c r="AB211" s="10" t="s">
        <v>33</v>
      </c>
      <c r="AC211" s="11">
        <v>45792.645335648151</v>
      </c>
      <c r="AD211" s="11">
        <v>45792.645335648151</v>
      </c>
    </row>
    <row r="212" spans="1:30" x14ac:dyDescent="0.3">
      <c r="A212" s="15">
        <f t="shared" si="20"/>
        <v>45792</v>
      </c>
      <c r="B212" s="16" t="str">
        <v>Belum Delivered</v>
      </c>
      <c r="C212" s="16">
        <f t="shared" si="21"/>
        <v>45793</v>
      </c>
      <c r="D212" s="16" t="str">
        <f t="shared" si="22"/>
        <v>Belum Delivered</v>
      </c>
      <c r="E212" s="20" t="str">
        <f t="shared" si="23"/>
        <v>Belum Delivered</v>
      </c>
      <c r="F212" s="20">
        <f t="shared" si="24"/>
        <v>0</v>
      </c>
      <c r="G212" s="20" t="str">
        <v>Belum Delivered</v>
      </c>
      <c r="H212" s="22" t="str">
        <v>Belum Delivered</v>
      </c>
      <c r="I212" s="22">
        <f t="shared" si="25"/>
        <v>1</v>
      </c>
      <c r="J212" s="20">
        <f t="shared" si="26"/>
        <v>4800</v>
      </c>
      <c r="K212" s="5" t="s">
        <v>989</v>
      </c>
      <c r="L212" s="12" t="s">
        <v>1105</v>
      </c>
      <c r="M212" s="12" t="s">
        <v>1106</v>
      </c>
      <c r="N212" s="12" t="s">
        <v>1107</v>
      </c>
      <c r="O212" s="12" t="s">
        <v>24</v>
      </c>
      <c r="P212" s="12">
        <v>1</v>
      </c>
      <c r="Q212" s="12">
        <v>0.9</v>
      </c>
      <c r="R212" s="12" t="s">
        <v>25</v>
      </c>
      <c r="S212" s="12" t="s">
        <v>26</v>
      </c>
      <c r="T212" s="12" t="s">
        <v>1108</v>
      </c>
      <c r="U212" s="12" t="s">
        <v>1109</v>
      </c>
      <c r="V212" s="12">
        <v>6282125256761</v>
      </c>
      <c r="W212" s="12" t="s">
        <v>29</v>
      </c>
      <c r="X212" s="12">
        <v>247500</v>
      </c>
      <c r="Y212" s="12" t="s">
        <v>210</v>
      </c>
      <c r="Z212" s="12" t="s">
        <v>296</v>
      </c>
      <c r="AA212" s="12" t="s">
        <v>32</v>
      </c>
      <c r="AB212" s="12" t="s">
        <v>33</v>
      </c>
      <c r="AC212" s="13">
        <v>45792.541435185187</v>
      </c>
      <c r="AD212" s="13">
        <v>45792.541435185187</v>
      </c>
    </row>
    <row r="213" spans="1:30" x14ac:dyDescent="0.3">
      <c r="A213" s="15">
        <f t="shared" si="20"/>
        <v>45792</v>
      </c>
      <c r="B213" s="16" t="str">
        <v>Belum Delivered</v>
      </c>
      <c r="C213" s="16">
        <f t="shared" si="21"/>
        <v>45793</v>
      </c>
      <c r="D213" s="16" t="str">
        <f t="shared" si="22"/>
        <v>Belum Delivered</v>
      </c>
      <c r="E213" s="20" t="str">
        <f t="shared" si="23"/>
        <v>Belum Delivered</v>
      </c>
      <c r="F213" s="20">
        <f t="shared" si="24"/>
        <v>0</v>
      </c>
      <c r="G213" s="20" t="str">
        <v>Belum Delivered</v>
      </c>
      <c r="H213" s="22" t="str">
        <v>Belum Delivered</v>
      </c>
      <c r="I213" s="22">
        <f t="shared" si="25"/>
        <v>1</v>
      </c>
      <c r="J213" s="20">
        <f t="shared" si="26"/>
        <v>4800</v>
      </c>
      <c r="K213" s="5" t="s">
        <v>989</v>
      </c>
      <c r="L213" s="10" t="s">
        <v>1110</v>
      </c>
      <c r="M213" s="10" t="s">
        <v>1111</v>
      </c>
      <c r="N213" s="10" t="s">
        <v>1112</v>
      </c>
      <c r="O213" s="10" t="s">
        <v>24</v>
      </c>
      <c r="P213" s="10">
        <v>1</v>
      </c>
      <c r="Q213" s="10">
        <v>0.9</v>
      </c>
      <c r="R213" s="10" t="s">
        <v>25</v>
      </c>
      <c r="S213" s="10" t="s">
        <v>26</v>
      </c>
      <c r="T213" s="10" t="s">
        <v>1113</v>
      </c>
      <c r="U213" s="10" t="s">
        <v>1114</v>
      </c>
      <c r="V213" s="10">
        <v>628979424287</v>
      </c>
      <c r="W213" s="10" t="s">
        <v>29</v>
      </c>
      <c r="X213" s="10">
        <v>247500</v>
      </c>
      <c r="Y213" s="10" t="s">
        <v>210</v>
      </c>
      <c r="Z213" s="10" t="s">
        <v>263</v>
      </c>
      <c r="AA213" s="10" t="s">
        <v>32</v>
      </c>
      <c r="AB213" s="10" t="s">
        <v>33</v>
      </c>
      <c r="AC213" s="11">
        <v>45792.541215277779</v>
      </c>
      <c r="AD213" s="11">
        <v>45792.541215277779</v>
      </c>
    </row>
    <row r="214" spans="1:30" x14ac:dyDescent="0.3">
      <c r="A214" s="15">
        <f t="shared" si="20"/>
        <v>45792</v>
      </c>
      <c r="B214" s="16" t="str">
        <v>Belum Delivered</v>
      </c>
      <c r="C214" s="16">
        <f t="shared" si="21"/>
        <v>45793</v>
      </c>
      <c r="D214" s="16" t="str">
        <f t="shared" si="22"/>
        <v>Belum Delivered</v>
      </c>
      <c r="E214" s="20" t="str">
        <f t="shared" si="23"/>
        <v>Belum Delivered</v>
      </c>
      <c r="F214" s="20">
        <f t="shared" si="24"/>
        <v>0</v>
      </c>
      <c r="G214" s="20" t="str">
        <v>Belum Delivered</v>
      </c>
      <c r="H214" s="22" t="str">
        <v>Belum Delivered</v>
      </c>
      <c r="I214" s="22">
        <f t="shared" si="25"/>
        <v>1</v>
      </c>
      <c r="J214" s="20">
        <f t="shared" si="26"/>
        <v>4800</v>
      </c>
      <c r="K214" s="5" t="s">
        <v>989</v>
      </c>
      <c r="L214" s="12" t="s">
        <v>1115</v>
      </c>
      <c r="M214" s="12" t="s">
        <v>1116</v>
      </c>
      <c r="N214" s="12" t="s">
        <v>1117</v>
      </c>
      <c r="O214" s="12" t="s">
        <v>24</v>
      </c>
      <c r="P214" s="12">
        <v>1</v>
      </c>
      <c r="Q214" s="12">
        <v>0.3</v>
      </c>
      <c r="R214" s="12" t="s">
        <v>25</v>
      </c>
      <c r="S214" s="12" t="s">
        <v>26</v>
      </c>
      <c r="T214" s="12" t="s">
        <v>1118</v>
      </c>
      <c r="U214" s="12" t="s">
        <v>1119</v>
      </c>
      <c r="V214" s="12">
        <v>6285776175757</v>
      </c>
      <c r="W214" s="12" t="s">
        <v>29</v>
      </c>
      <c r="X214" s="12">
        <v>205193</v>
      </c>
      <c r="Y214" s="12" t="s">
        <v>256</v>
      </c>
      <c r="Z214" s="12" t="s">
        <v>531</v>
      </c>
      <c r="AA214" s="12" t="s">
        <v>32</v>
      </c>
      <c r="AB214" s="12" t="s">
        <v>33</v>
      </c>
      <c r="AC214" s="13">
        <v>45792.540682870371</v>
      </c>
      <c r="AD214" s="13">
        <v>45792.540682870371</v>
      </c>
    </row>
    <row r="215" spans="1:30" x14ac:dyDescent="0.3">
      <c r="A215" s="15">
        <f t="shared" si="20"/>
        <v>45792</v>
      </c>
      <c r="B215" s="16" t="str">
        <v>Belum Delivered</v>
      </c>
      <c r="C215" s="16">
        <f t="shared" si="21"/>
        <v>45793</v>
      </c>
      <c r="D215" s="16" t="str">
        <f t="shared" si="22"/>
        <v>Belum Delivered</v>
      </c>
      <c r="E215" s="20" t="str">
        <f t="shared" si="23"/>
        <v>Belum Delivered</v>
      </c>
      <c r="F215" s="20">
        <f t="shared" si="24"/>
        <v>0</v>
      </c>
      <c r="G215" s="20" t="str">
        <v>Belum Delivered</v>
      </c>
      <c r="H215" s="22" t="str">
        <v>Belum Delivered</v>
      </c>
      <c r="I215" s="22">
        <f t="shared" si="25"/>
        <v>1</v>
      </c>
      <c r="J215" s="20">
        <f t="shared" si="26"/>
        <v>4800</v>
      </c>
      <c r="K215" s="5" t="s">
        <v>989</v>
      </c>
      <c r="L215" s="10" t="s">
        <v>1120</v>
      </c>
      <c r="M215" s="10" t="s">
        <v>1121</v>
      </c>
      <c r="N215" s="10" t="s">
        <v>1122</v>
      </c>
      <c r="O215" s="10" t="s">
        <v>24</v>
      </c>
      <c r="P215" s="10">
        <v>1</v>
      </c>
      <c r="Q215" s="10">
        <v>0.3</v>
      </c>
      <c r="R215" s="10" t="s">
        <v>25</v>
      </c>
      <c r="S215" s="10" t="s">
        <v>26</v>
      </c>
      <c r="T215" s="10" t="s">
        <v>379</v>
      </c>
      <c r="U215" s="10" t="s">
        <v>1123</v>
      </c>
      <c r="V215" s="10">
        <v>6285327922221</v>
      </c>
      <c r="W215" s="10" t="s">
        <v>29</v>
      </c>
      <c r="X215" s="10">
        <v>200000</v>
      </c>
      <c r="Y215" s="10" t="s">
        <v>256</v>
      </c>
      <c r="Z215" s="10" t="s">
        <v>257</v>
      </c>
      <c r="AA215" s="10" t="s">
        <v>32</v>
      </c>
      <c r="AB215" s="10" t="s">
        <v>33</v>
      </c>
      <c r="AC215" s="11">
        <v>45792.540972222225</v>
      </c>
      <c r="AD215" s="11">
        <v>45792.540972222225</v>
      </c>
    </row>
    <row r="216" spans="1:30" x14ac:dyDescent="0.3">
      <c r="A216" s="15">
        <f t="shared" si="20"/>
        <v>45792</v>
      </c>
      <c r="B216" s="16" t="str">
        <v>Belum Delivered</v>
      </c>
      <c r="C216" s="16">
        <f t="shared" si="21"/>
        <v>45793</v>
      </c>
      <c r="D216" s="16" t="str">
        <f t="shared" si="22"/>
        <v>Belum Delivered</v>
      </c>
      <c r="E216" s="20" t="str">
        <f t="shared" si="23"/>
        <v>Belum Delivered</v>
      </c>
      <c r="F216" s="20">
        <f t="shared" si="24"/>
        <v>0</v>
      </c>
      <c r="G216" s="20" t="str">
        <v>Belum Delivered</v>
      </c>
      <c r="H216" s="22" t="str">
        <v>Belum Delivered</v>
      </c>
      <c r="I216" s="22">
        <f t="shared" si="25"/>
        <v>1</v>
      </c>
      <c r="J216" s="20">
        <f t="shared" si="26"/>
        <v>4800</v>
      </c>
      <c r="K216" s="5" t="s">
        <v>989</v>
      </c>
      <c r="L216" s="12" t="s">
        <v>1124</v>
      </c>
      <c r="M216" s="12" t="s">
        <v>1125</v>
      </c>
      <c r="N216" s="12" t="s">
        <v>1126</v>
      </c>
      <c r="O216" s="12" t="s">
        <v>24</v>
      </c>
      <c r="P216" s="12">
        <v>1</v>
      </c>
      <c r="Q216" s="12">
        <v>0.3</v>
      </c>
      <c r="R216" s="12" t="s">
        <v>25</v>
      </c>
      <c r="S216" s="12" t="s">
        <v>26</v>
      </c>
      <c r="T216" s="12" t="s">
        <v>1127</v>
      </c>
      <c r="U216" s="12" t="s">
        <v>1128</v>
      </c>
      <c r="V216" s="12">
        <v>6281384422992</v>
      </c>
      <c r="W216" s="12" t="s">
        <v>29</v>
      </c>
      <c r="X216" s="12">
        <v>205193</v>
      </c>
      <c r="Y216" s="12" t="s">
        <v>256</v>
      </c>
      <c r="Z216" s="12" t="s">
        <v>333</v>
      </c>
      <c r="AA216" s="12" t="s">
        <v>32</v>
      </c>
      <c r="AB216" s="12" t="s">
        <v>33</v>
      </c>
      <c r="AC216" s="13">
        <v>45792.540659722225</v>
      </c>
      <c r="AD216" s="13">
        <v>45792.540659722225</v>
      </c>
    </row>
    <row r="217" spans="1:30" x14ac:dyDescent="0.3">
      <c r="A217" s="15">
        <f t="shared" si="20"/>
        <v>45792</v>
      </c>
      <c r="B217" s="16">
        <v>45793</v>
      </c>
      <c r="C217" s="16">
        <f t="shared" si="21"/>
        <v>45793</v>
      </c>
      <c r="D217" s="16" t="str">
        <f t="shared" si="22"/>
        <v>Delivered</v>
      </c>
      <c r="E217" s="20" t="str">
        <f t="shared" si="23"/>
        <v>COD</v>
      </c>
      <c r="F217" s="20">
        <f t="shared" si="24"/>
        <v>1700</v>
      </c>
      <c r="G217" s="20">
        <v>170000</v>
      </c>
      <c r="H217" s="22" t="str">
        <v>DPK Syahrul Fadly</v>
      </c>
      <c r="I217" s="22">
        <f t="shared" si="25"/>
        <v>1</v>
      </c>
      <c r="J217" s="20">
        <f t="shared" si="26"/>
        <v>4800</v>
      </c>
      <c r="K217" s="5" t="s">
        <v>989</v>
      </c>
      <c r="L217" s="10" t="s">
        <v>1129</v>
      </c>
      <c r="M217" s="10" t="s">
        <v>1130</v>
      </c>
      <c r="N217" s="10" t="s">
        <v>1131</v>
      </c>
      <c r="O217" s="10" t="s">
        <v>24</v>
      </c>
      <c r="P217" s="10">
        <v>1</v>
      </c>
      <c r="Q217" s="10">
        <v>0.6</v>
      </c>
      <c r="R217" s="10" t="s">
        <v>25</v>
      </c>
      <c r="S217" s="10" t="s">
        <v>26</v>
      </c>
      <c r="T217" s="10" t="s">
        <v>1132</v>
      </c>
      <c r="U217" s="10" t="s">
        <v>1133</v>
      </c>
      <c r="V217" s="10">
        <v>6281310404881</v>
      </c>
      <c r="W217" s="10" t="s">
        <v>29</v>
      </c>
      <c r="X217" s="10">
        <v>170000</v>
      </c>
      <c r="Y217" s="10" t="s">
        <v>210</v>
      </c>
      <c r="Z217" s="10" t="s">
        <v>211</v>
      </c>
      <c r="AA217" s="10" t="s">
        <v>32</v>
      </c>
      <c r="AB217" s="10" t="s">
        <v>33</v>
      </c>
      <c r="AC217" s="11">
        <v>45792.541458333333</v>
      </c>
      <c r="AD217" s="11">
        <v>45792.541458333333</v>
      </c>
    </row>
    <row r="218" spans="1:30" x14ac:dyDescent="0.3">
      <c r="A218" s="15">
        <f t="shared" si="20"/>
        <v>45792</v>
      </c>
      <c r="B218" s="16" t="str">
        <v>Belum Delivered</v>
      </c>
      <c r="C218" s="16">
        <f t="shared" si="21"/>
        <v>45793</v>
      </c>
      <c r="D218" s="16" t="str">
        <f t="shared" si="22"/>
        <v>Belum Delivered</v>
      </c>
      <c r="E218" s="20" t="str">
        <f t="shared" si="23"/>
        <v>Belum Delivered</v>
      </c>
      <c r="F218" s="20">
        <f t="shared" si="24"/>
        <v>0</v>
      </c>
      <c r="G218" s="20" t="str">
        <v>Belum Delivered</v>
      </c>
      <c r="H218" s="22" t="str">
        <v>Belum Delivered</v>
      </c>
      <c r="I218" s="22">
        <f t="shared" si="25"/>
        <v>2</v>
      </c>
      <c r="J218" s="20">
        <f t="shared" si="26"/>
        <v>9600</v>
      </c>
      <c r="K218" s="5" t="s">
        <v>989</v>
      </c>
      <c r="L218" s="12" t="s">
        <v>1134</v>
      </c>
      <c r="M218" s="12" t="s">
        <v>1135</v>
      </c>
      <c r="N218" s="12" t="s">
        <v>1136</v>
      </c>
      <c r="O218" s="12" t="s">
        <v>24</v>
      </c>
      <c r="P218" s="12">
        <v>1</v>
      </c>
      <c r="Q218" s="12">
        <v>1.5</v>
      </c>
      <c r="R218" s="12" t="s">
        <v>25</v>
      </c>
      <c r="S218" s="12" t="s">
        <v>26</v>
      </c>
      <c r="T218" s="12" t="s">
        <v>1137</v>
      </c>
      <c r="U218" s="12" t="s">
        <v>1138</v>
      </c>
      <c r="V218" s="12">
        <v>6285694483267</v>
      </c>
      <c r="W218" s="12" t="s">
        <v>131</v>
      </c>
      <c r="X218" s="12">
        <v>0</v>
      </c>
      <c r="Y218" s="12" t="s">
        <v>210</v>
      </c>
      <c r="Z218" s="12" t="s">
        <v>222</v>
      </c>
      <c r="AA218" s="12" t="s">
        <v>32</v>
      </c>
      <c r="AB218" s="12" t="s">
        <v>33</v>
      </c>
      <c r="AC218" s="13">
        <v>45792.535787037035</v>
      </c>
      <c r="AD218" s="13">
        <v>45792.535787037035</v>
      </c>
    </row>
  </sheetData>
  <autoFilter ref="A1:AD218" xr:uid="{973F6EA4-5135-48E6-8D52-1B76F9B6279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8796D-5335-4810-A50C-39FEBC94799C}">
  <dimension ref="A1:Z172"/>
  <sheetViews>
    <sheetView workbookViewId="0">
      <selection activeCell="H1" sqref="H1"/>
    </sheetView>
  </sheetViews>
  <sheetFormatPr defaultRowHeight="14.4" x14ac:dyDescent="0.3"/>
  <cols>
    <col min="1" max="1" width="7.6640625" bestFit="1" customWidth="1"/>
    <col min="2" max="2" width="15.5546875" bestFit="1" customWidth="1"/>
    <col min="3" max="3" width="16.6640625" bestFit="1" customWidth="1"/>
    <col min="4" max="4" width="10.21875" bestFit="1" customWidth="1"/>
    <col min="5" max="5" width="16.21875" bestFit="1" customWidth="1"/>
    <col min="6" max="6" width="10.44140625" bestFit="1" customWidth="1"/>
    <col min="7" max="7" width="19.77734375" bestFit="1" customWidth="1"/>
    <col min="8" max="8" width="10.5546875" bestFit="1" customWidth="1"/>
    <col min="9" max="9" width="13.6640625" bestFit="1" customWidth="1"/>
    <col min="10" max="10" width="13.77734375" bestFit="1" customWidth="1"/>
    <col min="11" max="11" width="12.21875" bestFit="1" customWidth="1"/>
    <col min="12" max="12" width="15.109375" bestFit="1" customWidth="1"/>
    <col min="13" max="13" width="16.77734375" bestFit="1" customWidth="1"/>
    <col min="14" max="14" width="30.33203125" bestFit="1" customWidth="1"/>
    <col min="15" max="15" width="13.88671875" bestFit="1" customWidth="1"/>
    <col min="16" max="16" width="27.88671875" bestFit="1" customWidth="1"/>
    <col min="17" max="17" width="15.33203125" bestFit="1" customWidth="1"/>
    <col min="18" max="18" width="15.6640625" bestFit="1" customWidth="1"/>
    <col min="19" max="19" width="17.44140625" bestFit="1" customWidth="1"/>
    <col min="20" max="20" width="15.33203125" bestFit="1" customWidth="1"/>
    <col min="21" max="21" width="24.77734375" bestFit="1" customWidth="1"/>
    <col min="22" max="22" width="17.77734375" bestFit="1" customWidth="1"/>
    <col min="23" max="23" width="15.5546875" bestFit="1" customWidth="1"/>
    <col min="24" max="24" width="12.6640625" bestFit="1" customWidth="1"/>
    <col min="25" max="25" width="10.5546875" bestFit="1" customWidth="1"/>
    <col min="26" max="26" width="15.33203125" bestFit="1" customWidth="1"/>
  </cols>
  <sheetData>
    <row r="1" spans="1:26" x14ac:dyDescent="0.3">
      <c r="A1" t="s">
        <v>1141</v>
      </c>
      <c r="B1" t="s">
        <v>1142</v>
      </c>
      <c r="C1" t="s">
        <v>1143</v>
      </c>
      <c r="D1" t="s">
        <v>1144</v>
      </c>
      <c r="E1" t="s">
        <v>2</v>
      </c>
      <c r="F1" t="s">
        <v>1145</v>
      </c>
      <c r="G1" t="s">
        <v>3</v>
      </c>
      <c r="H1" t="s">
        <v>5</v>
      </c>
      <c r="I1" t="s">
        <v>6</v>
      </c>
      <c r="J1" t="s">
        <v>12</v>
      </c>
      <c r="K1" s="17" t="s">
        <v>1146</v>
      </c>
      <c r="L1" t="s">
        <v>1147</v>
      </c>
      <c r="M1" t="s">
        <v>1148</v>
      </c>
      <c r="N1" t="s">
        <v>1149</v>
      </c>
      <c r="O1" s="18" t="s">
        <v>1150</v>
      </c>
      <c r="P1" t="s">
        <v>1151</v>
      </c>
      <c r="Q1" s="19" t="s">
        <v>1152</v>
      </c>
      <c r="R1" t="s">
        <v>1153</v>
      </c>
      <c r="S1" s="19" t="s">
        <v>1154</v>
      </c>
      <c r="T1" s="19" t="s">
        <v>1155</v>
      </c>
      <c r="U1" t="s">
        <v>1156</v>
      </c>
      <c r="V1" s="19" t="s">
        <v>1157</v>
      </c>
      <c r="W1" t="s">
        <v>1158</v>
      </c>
      <c r="X1" s="19" t="s">
        <v>1159</v>
      </c>
      <c r="Y1" t="s">
        <v>1160</v>
      </c>
      <c r="Z1" s="27" t="s">
        <v>1373</v>
      </c>
    </row>
    <row r="2" spans="1:26" x14ac:dyDescent="0.3">
      <c r="A2" t="s">
        <v>1161</v>
      </c>
      <c r="B2" t="s">
        <v>32</v>
      </c>
      <c r="C2" t="s">
        <v>1175</v>
      </c>
      <c r="D2" t="s">
        <v>1176</v>
      </c>
      <c r="E2" t="s">
        <v>60</v>
      </c>
      <c r="F2" t="s">
        <v>25</v>
      </c>
      <c r="G2" t="s">
        <v>61</v>
      </c>
      <c r="H2">
        <v>1</v>
      </c>
      <c r="I2">
        <v>0.36</v>
      </c>
      <c r="J2" t="s">
        <v>29</v>
      </c>
      <c r="K2" s="17">
        <v>140000</v>
      </c>
      <c r="L2" t="s">
        <v>1177</v>
      </c>
      <c r="M2" t="s">
        <v>1178</v>
      </c>
      <c r="N2" t="s">
        <v>1179</v>
      </c>
      <c r="O2" s="18">
        <v>45790</v>
      </c>
      <c r="P2" t="s">
        <v>1180</v>
      </c>
      <c r="Q2" s="19">
        <v>45789.844456018516</v>
      </c>
      <c r="R2" t="s">
        <v>1165</v>
      </c>
      <c r="S2" s="19">
        <v>45790.351018518515</v>
      </c>
      <c r="T2" s="19">
        <v>45790.354803240742</v>
      </c>
      <c r="U2" t="s">
        <v>1181</v>
      </c>
      <c r="V2" s="19" t="s">
        <v>1166</v>
      </c>
      <c r="W2" t="s">
        <v>1166</v>
      </c>
      <c r="X2" s="19" t="s">
        <v>1166</v>
      </c>
      <c r="Y2" t="s">
        <v>1166</v>
      </c>
      <c r="Z2" s="18" cm="1">
        <f t="array" ref="Z2:Z172">INT(T2:T172)</f>
        <v>45790</v>
      </c>
    </row>
    <row r="3" spans="1:26" x14ac:dyDescent="0.3">
      <c r="A3" t="s">
        <v>1161</v>
      </c>
      <c r="B3" t="s">
        <v>32</v>
      </c>
      <c r="C3" t="s">
        <v>1175</v>
      </c>
      <c r="D3" t="s">
        <v>1176</v>
      </c>
      <c r="E3" t="s">
        <v>121</v>
      </c>
      <c r="F3" t="s">
        <v>25</v>
      </c>
      <c r="G3" t="s">
        <v>122</v>
      </c>
      <c r="H3">
        <v>1</v>
      </c>
      <c r="I3">
        <v>0.36</v>
      </c>
      <c r="J3" t="s">
        <v>29</v>
      </c>
      <c r="K3" s="17">
        <v>140000</v>
      </c>
      <c r="L3" t="s">
        <v>1177</v>
      </c>
      <c r="M3" t="s">
        <v>1178</v>
      </c>
      <c r="N3" t="s">
        <v>1182</v>
      </c>
      <c r="O3" s="18">
        <v>45790</v>
      </c>
      <c r="P3" t="s">
        <v>1180</v>
      </c>
      <c r="Q3" s="19">
        <v>45789.844456018516</v>
      </c>
      <c r="R3" t="s">
        <v>1165</v>
      </c>
      <c r="S3" s="19">
        <v>45790.351018518515</v>
      </c>
      <c r="T3" s="19">
        <v>45790.355428240742</v>
      </c>
      <c r="U3" t="s">
        <v>1181</v>
      </c>
      <c r="V3" s="19" t="s">
        <v>1166</v>
      </c>
      <c r="W3" t="s">
        <v>1166</v>
      </c>
      <c r="X3" s="19" t="s">
        <v>1166</v>
      </c>
      <c r="Y3" t="s">
        <v>1166</v>
      </c>
      <c r="Z3" s="18">
        <v>45790</v>
      </c>
    </row>
    <row r="4" spans="1:26" x14ac:dyDescent="0.3">
      <c r="A4" t="s">
        <v>1161</v>
      </c>
      <c r="B4" t="s">
        <v>32</v>
      </c>
      <c r="C4" t="s">
        <v>1175</v>
      </c>
      <c r="D4" t="s">
        <v>1176</v>
      </c>
      <c r="E4" t="s">
        <v>154</v>
      </c>
      <c r="F4" t="s">
        <v>25</v>
      </c>
      <c r="G4" t="s">
        <v>155</v>
      </c>
      <c r="H4">
        <v>1</v>
      </c>
      <c r="I4">
        <v>0.36</v>
      </c>
      <c r="J4" t="s">
        <v>131</v>
      </c>
      <c r="K4" s="17">
        <v>0</v>
      </c>
      <c r="L4" t="s">
        <v>1177</v>
      </c>
      <c r="M4" t="s">
        <v>1178</v>
      </c>
      <c r="N4" t="s">
        <v>1182</v>
      </c>
      <c r="O4" s="18">
        <v>45790</v>
      </c>
      <c r="P4" t="s">
        <v>1180</v>
      </c>
      <c r="Q4" s="19">
        <v>45789.844456018516</v>
      </c>
      <c r="R4" t="s">
        <v>1165</v>
      </c>
      <c r="S4" s="19">
        <v>45790.351018518515</v>
      </c>
      <c r="T4" s="19">
        <v>45790.356215277781</v>
      </c>
      <c r="U4" t="s">
        <v>1181</v>
      </c>
      <c r="V4" s="19" t="s">
        <v>1166</v>
      </c>
      <c r="W4" t="s">
        <v>1166</v>
      </c>
      <c r="X4" s="19" t="s">
        <v>1166</v>
      </c>
      <c r="Y4" t="s">
        <v>1166</v>
      </c>
      <c r="Z4" s="18">
        <v>45790</v>
      </c>
    </row>
    <row r="5" spans="1:26" x14ac:dyDescent="0.3">
      <c r="A5" t="s">
        <v>1161</v>
      </c>
      <c r="B5" t="s">
        <v>32</v>
      </c>
      <c r="C5" t="s">
        <v>1183</v>
      </c>
      <c r="D5" t="s">
        <v>1176</v>
      </c>
      <c r="E5" t="s">
        <v>133</v>
      </c>
      <c r="F5" t="s">
        <v>25</v>
      </c>
      <c r="G5" t="s">
        <v>134</v>
      </c>
      <c r="H5">
        <v>1</v>
      </c>
      <c r="I5">
        <v>0.71</v>
      </c>
      <c r="J5" t="s">
        <v>29</v>
      </c>
      <c r="K5" s="17">
        <v>281043</v>
      </c>
      <c r="L5" t="s">
        <v>1177</v>
      </c>
      <c r="M5" t="s">
        <v>1178</v>
      </c>
      <c r="N5" t="s">
        <v>1182</v>
      </c>
      <c r="O5" s="18">
        <v>45790</v>
      </c>
      <c r="P5" t="s">
        <v>1184</v>
      </c>
      <c r="Q5" s="19">
        <v>45789.846736111111</v>
      </c>
      <c r="R5" t="s">
        <v>1165</v>
      </c>
      <c r="S5" s="19">
        <v>45790.357210648152</v>
      </c>
      <c r="T5" s="19">
        <v>45790.360659722224</v>
      </c>
      <c r="U5" t="s">
        <v>1185</v>
      </c>
      <c r="V5" s="19" t="s">
        <v>1166</v>
      </c>
      <c r="W5" t="s">
        <v>1166</v>
      </c>
      <c r="X5" s="19" t="s">
        <v>1166</v>
      </c>
      <c r="Y5" t="s">
        <v>1166</v>
      </c>
      <c r="Z5" s="18">
        <v>45790</v>
      </c>
    </row>
    <row r="6" spans="1:26" x14ac:dyDescent="0.3">
      <c r="A6" t="s">
        <v>1161</v>
      </c>
      <c r="B6" t="s">
        <v>32</v>
      </c>
      <c r="C6" t="s">
        <v>1183</v>
      </c>
      <c r="D6" t="s">
        <v>1176</v>
      </c>
      <c r="E6" t="s">
        <v>149</v>
      </c>
      <c r="F6" t="s">
        <v>25</v>
      </c>
      <c r="G6" t="s">
        <v>150</v>
      </c>
      <c r="H6">
        <v>1</v>
      </c>
      <c r="I6">
        <v>1.8</v>
      </c>
      <c r="J6" t="s">
        <v>131</v>
      </c>
      <c r="K6" s="17">
        <v>0</v>
      </c>
      <c r="L6" t="s">
        <v>1177</v>
      </c>
      <c r="M6" t="s">
        <v>1178</v>
      </c>
      <c r="N6" t="s">
        <v>1182</v>
      </c>
      <c r="O6" s="18">
        <v>45790</v>
      </c>
      <c r="P6" t="s">
        <v>1184</v>
      </c>
      <c r="Q6" s="19">
        <v>45789.846736111111</v>
      </c>
      <c r="R6" t="s">
        <v>1165</v>
      </c>
      <c r="S6" s="19">
        <v>45790.357210648152</v>
      </c>
      <c r="T6" s="19">
        <v>45790.361608796295</v>
      </c>
      <c r="U6" t="s">
        <v>1185</v>
      </c>
      <c r="V6" s="19" t="s">
        <v>1166</v>
      </c>
      <c r="W6" t="s">
        <v>1166</v>
      </c>
      <c r="X6" s="19" t="s">
        <v>1166</v>
      </c>
      <c r="Y6" t="s">
        <v>1166</v>
      </c>
      <c r="Z6" s="18">
        <v>45790</v>
      </c>
    </row>
    <row r="7" spans="1:26" x14ac:dyDescent="0.3">
      <c r="A7" t="s">
        <v>1161</v>
      </c>
      <c r="B7" t="s">
        <v>32</v>
      </c>
      <c r="C7" t="s">
        <v>1186</v>
      </c>
      <c r="D7" t="s">
        <v>1176</v>
      </c>
      <c r="E7" t="s">
        <v>53</v>
      </c>
      <c r="F7" t="s">
        <v>25</v>
      </c>
      <c r="G7" t="s">
        <v>54</v>
      </c>
      <c r="H7">
        <v>1</v>
      </c>
      <c r="I7">
        <v>0.71</v>
      </c>
      <c r="J7" t="s">
        <v>29</v>
      </c>
      <c r="K7" s="17">
        <v>267000</v>
      </c>
      <c r="L7" t="s">
        <v>1177</v>
      </c>
      <c r="M7" t="s">
        <v>1178</v>
      </c>
      <c r="N7" t="s">
        <v>1182</v>
      </c>
      <c r="O7" s="18">
        <v>45790</v>
      </c>
      <c r="P7" t="s">
        <v>1187</v>
      </c>
      <c r="Q7" s="19">
        <v>45789.872719907406</v>
      </c>
      <c r="R7" t="s">
        <v>1165</v>
      </c>
      <c r="S7" s="19">
        <v>45790.362650462965</v>
      </c>
      <c r="T7" s="19">
        <v>45790.366099537037</v>
      </c>
      <c r="U7" t="s">
        <v>1188</v>
      </c>
      <c r="V7" s="19" t="s">
        <v>1166</v>
      </c>
      <c r="W7" t="s">
        <v>1166</v>
      </c>
      <c r="X7" s="19" t="s">
        <v>1166</v>
      </c>
      <c r="Y7" t="s">
        <v>1166</v>
      </c>
      <c r="Z7" s="18">
        <v>45790</v>
      </c>
    </row>
    <row r="8" spans="1:26" x14ac:dyDescent="0.3">
      <c r="A8" t="s">
        <v>1161</v>
      </c>
      <c r="B8" t="s">
        <v>32</v>
      </c>
      <c r="C8" t="s">
        <v>1186</v>
      </c>
      <c r="D8" t="s">
        <v>1176</v>
      </c>
      <c r="E8" t="s">
        <v>83</v>
      </c>
      <c r="F8" t="s">
        <v>25</v>
      </c>
      <c r="G8" t="s">
        <v>84</v>
      </c>
      <c r="H8">
        <v>1</v>
      </c>
      <c r="I8">
        <v>0.15</v>
      </c>
      <c r="J8" t="s">
        <v>29</v>
      </c>
      <c r="K8" s="17">
        <v>115973</v>
      </c>
      <c r="L8" t="s">
        <v>1177</v>
      </c>
      <c r="M8" t="s">
        <v>1178</v>
      </c>
      <c r="N8" t="s">
        <v>1182</v>
      </c>
      <c r="O8" s="18">
        <v>45790</v>
      </c>
      <c r="P8" t="s">
        <v>1187</v>
      </c>
      <c r="Q8" s="19">
        <v>45789.872719907406</v>
      </c>
      <c r="R8" t="s">
        <v>1165</v>
      </c>
      <c r="S8" s="19">
        <v>45790.362650462965</v>
      </c>
      <c r="T8" s="19">
        <v>45790.367048611108</v>
      </c>
      <c r="U8" t="s">
        <v>1188</v>
      </c>
      <c r="V8" s="19" t="s">
        <v>1166</v>
      </c>
      <c r="W8" t="s">
        <v>1166</v>
      </c>
      <c r="X8" s="19" t="s">
        <v>1166</v>
      </c>
      <c r="Y8" t="s">
        <v>1166</v>
      </c>
      <c r="Z8" s="18">
        <v>45790</v>
      </c>
    </row>
    <row r="9" spans="1:26" x14ac:dyDescent="0.3">
      <c r="A9" t="s">
        <v>1161</v>
      </c>
      <c r="B9" t="s">
        <v>32</v>
      </c>
      <c r="C9" t="s">
        <v>1186</v>
      </c>
      <c r="D9" t="s">
        <v>1176</v>
      </c>
      <c r="E9" t="s">
        <v>127</v>
      </c>
      <c r="F9" t="s">
        <v>25</v>
      </c>
      <c r="G9" t="s">
        <v>128</v>
      </c>
      <c r="H9">
        <v>1</v>
      </c>
      <c r="I9">
        <v>1.07</v>
      </c>
      <c r="J9" t="s">
        <v>131</v>
      </c>
      <c r="K9" s="17">
        <v>0</v>
      </c>
      <c r="L9" t="s">
        <v>1177</v>
      </c>
      <c r="M9" t="s">
        <v>1178</v>
      </c>
      <c r="N9" t="s">
        <v>1182</v>
      </c>
      <c r="O9" s="18">
        <v>45790</v>
      </c>
      <c r="P9" t="s">
        <v>1187</v>
      </c>
      <c r="Q9" s="19">
        <v>45789.872719907406</v>
      </c>
      <c r="R9" t="s">
        <v>1165</v>
      </c>
      <c r="S9" s="19">
        <v>45790.362650462965</v>
      </c>
      <c r="T9" s="19">
        <v>45790.367766203701</v>
      </c>
      <c r="U9" t="s">
        <v>1188</v>
      </c>
      <c r="V9" s="19" t="s">
        <v>1166</v>
      </c>
      <c r="W9" t="s">
        <v>1166</v>
      </c>
      <c r="X9" s="19" t="s">
        <v>1166</v>
      </c>
      <c r="Y9" t="s">
        <v>1166</v>
      </c>
      <c r="Z9" s="18">
        <v>45790</v>
      </c>
    </row>
    <row r="10" spans="1:26" x14ac:dyDescent="0.3">
      <c r="A10" t="s">
        <v>1161</v>
      </c>
      <c r="B10" t="s">
        <v>32</v>
      </c>
      <c r="C10" t="s">
        <v>1189</v>
      </c>
      <c r="D10" t="s">
        <v>1176</v>
      </c>
      <c r="E10" t="s">
        <v>194</v>
      </c>
      <c r="F10" t="s">
        <v>25</v>
      </c>
      <c r="G10" t="s">
        <v>195</v>
      </c>
      <c r="H10">
        <v>1</v>
      </c>
      <c r="I10">
        <v>0.71</v>
      </c>
      <c r="J10" t="s">
        <v>131</v>
      </c>
      <c r="K10" s="17">
        <v>0</v>
      </c>
      <c r="L10" t="s">
        <v>1177</v>
      </c>
      <c r="M10" t="s">
        <v>1190</v>
      </c>
      <c r="N10" t="s">
        <v>1191</v>
      </c>
      <c r="O10" s="18">
        <v>45790</v>
      </c>
      <c r="P10" t="s">
        <v>1168</v>
      </c>
      <c r="Q10" s="19">
        <v>45790.364293981482</v>
      </c>
      <c r="R10" t="s">
        <v>1165</v>
      </c>
      <c r="S10" s="19">
        <v>45790.369560185187</v>
      </c>
      <c r="T10" s="19">
        <v>45790.390208333331</v>
      </c>
      <c r="U10" t="s">
        <v>1192</v>
      </c>
      <c r="V10" s="19" t="s">
        <v>1166</v>
      </c>
      <c r="W10" t="s">
        <v>1166</v>
      </c>
      <c r="X10" s="19" t="s">
        <v>1166</v>
      </c>
      <c r="Y10" t="s">
        <v>1166</v>
      </c>
      <c r="Z10" s="18">
        <v>45790</v>
      </c>
    </row>
    <row r="11" spans="1:26" x14ac:dyDescent="0.3">
      <c r="A11" t="s">
        <v>1161</v>
      </c>
      <c r="B11" t="s">
        <v>32</v>
      </c>
      <c r="C11" t="s">
        <v>1189</v>
      </c>
      <c r="D11" t="s">
        <v>1176</v>
      </c>
      <c r="E11" t="s">
        <v>35</v>
      </c>
      <c r="F11" t="s">
        <v>25</v>
      </c>
      <c r="G11" t="s">
        <v>36</v>
      </c>
      <c r="H11">
        <v>1</v>
      </c>
      <c r="I11">
        <v>0.9</v>
      </c>
      <c r="J11" t="s">
        <v>29</v>
      </c>
      <c r="K11" s="17">
        <v>255000</v>
      </c>
      <c r="L11" t="s">
        <v>1177</v>
      </c>
      <c r="M11" t="s">
        <v>1193</v>
      </c>
      <c r="N11" t="s">
        <v>1194</v>
      </c>
      <c r="O11" s="18">
        <v>45790</v>
      </c>
      <c r="P11" t="s">
        <v>1168</v>
      </c>
      <c r="Q11" s="19">
        <v>45790.364293981482</v>
      </c>
      <c r="R11" t="s">
        <v>1165</v>
      </c>
      <c r="S11" s="19">
        <v>45790.369560185187</v>
      </c>
      <c r="T11" s="19">
        <v>45790.406574074077</v>
      </c>
      <c r="U11" t="s">
        <v>1192</v>
      </c>
      <c r="V11" s="19" t="s">
        <v>1166</v>
      </c>
      <c r="W11" t="s">
        <v>1166</v>
      </c>
      <c r="X11" s="19" t="s">
        <v>1166</v>
      </c>
      <c r="Y11" t="s">
        <v>1166</v>
      </c>
      <c r="Z11" s="18">
        <v>45790</v>
      </c>
    </row>
    <row r="12" spans="1:26" x14ac:dyDescent="0.3">
      <c r="A12" t="s">
        <v>1161</v>
      </c>
      <c r="B12" t="s">
        <v>32</v>
      </c>
      <c r="C12" t="s">
        <v>1189</v>
      </c>
      <c r="D12" t="s">
        <v>1176</v>
      </c>
      <c r="E12" t="s">
        <v>169</v>
      </c>
      <c r="F12" t="s">
        <v>25</v>
      </c>
      <c r="G12" t="s">
        <v>170</v>
      </c>
      <c r="H12">
        <v>1</v>
      </c>
      <c r="I12">
        <v>0.3</v>
      </c>
      <c r="J12" t="s">
        <v>29</v>
      </c>
      <c r="K12" s="17">
        <v>97700</v>
      </c>
      <c r="L12" t="s">
        <v>1177</v>
      </c>
      <c r="M12" t="s">
        <v>1195</v>
      </c>
      <c r="N12" t="s">
        <v>1196</v>
      </c>
      <c r="O12" s="18">
        <v>45790</v>
      </c>
      <c r="P12" t="s">
        <v>1168</v>
      </c>
      <c r="Q12" s="19">
        <v>45790.364293981482</v>
      </c>
      <c r="R12" t="s">
        <v>1165</v>
      </c>
      <c r="S12" s="19">
        <v>45790.369560185187</v>
      </c>
      <c r="T12" s="19">
        <v>45790.416828703703</v>
      </c>
      <c r="U12" t="s">
        <v>1192</v>
      </c>
      <c r="V12" s="19" t="s">
        <v>1166</v>
      </c>
      <c r="W12" t="s">
        <v>1166</v>
      </c>
      <c r="X12" s="19" t="s">
        <v>1166</v>
      </c>
      <c r="Y12" t="s">
        <v>1166</v>
      </c>
      <c r="Z12" s="18">
        <v>45790</v>
      </c>
    </row>
    <row r="13" spans="1:26" x14ac:dyDescent="0.3">
      <c r="A13" t="s">
        <v>1161</v>
      </c>
      <c r="B13" t="s">
        <v>32</v>
      </c>
      <c r="C13" t="s">
        <v>1189</v>
      </c>
      <c r="D13" t="s">
        <v>1176</v>
      </c>
      <c r="E13" t="s">
        <v>164</v>
      </c>
      <c r="F13" t="s">
        <v>25</v>
      </c>
      <c r="G13" t="s">
        <v>165</v>
      </c>
      <c r="H13">
        <v>1</v>
      </c>
      <c r="I13">
        <v>1.07</v>
      </c>
      <c r="J13" t="s">
        <v>131</v>
      </c>
      <c r="K13" s="17">
        <v>0</v>
      </c>
      <c r="L13" t="s">
        <v>1177</v>
      </c>
      <c r="M13" t="s">
        <v>1178</v>
      </c>
      <c r="N13" t="s">
        <v>1197</v>
      </c>
      <c r="O13" s="18">
        <v>45790</v>
      </c>
      <c r="P13" t="s">
        <v>1168</v>
      </c>
      <c r="Q13" s="19">
        <v>45790.364293981482</v>
      </c>
      <c r="R13" t="s">
        <v>1165</v>
      </c>
      <c r="S13" s="19">
        <v>45790.369560185187</v>
      </c>
      <c r="T13" s="19">
        <v>45790.427395833336</v>
      </c>
      <c r="U13" t="s">
        <v>1192</v>
      </c>
      <c r="V13" s="19" t="s">
        <v>1166</v>
      </c>
      <c r="W13" t="s">
        <v>1166</v>
      </c>
      <c r="X13" s="19" t="s">
        <v>1166</v>
      </c>
      <c r="Y13" t="s">
        <v>1166</v>
      </c>
      <c r="Z13" s="18">
        <v>45790</v>
      </c>
    </row>
    <row r="14" spans="1:26" x14ac:dyDescent="0.3">
      <c r="A14" t="s">
        <v>1161</v>
      </c>
      <c r="B14" t="s">
        <v>32</v>
      </c>
      <c r="C14" t="s">
        <v>1189</v>
      </c>
      <c r="D14" t="s">
        <v>1176</v>
      </c>
      <c r="E14" t="s">
        <v>22</v>
      </c>
      <c r="F14" t="s">
        <v>25</v>
      </c>
      <c r="G14" t="s">
        <v>23</v>
      </c>
      <c r="H14">
        <v>1</v>
      </c>
      <c r="I14">
        <v>0.86</v>
      </c>
      <c r="J14" t="s">
        <v>29</v>
      </c>
      <c r="K14" s="17">
        <v>194943</v>
      </c>
      <c r="L14" t="s">
        <v>1177</v>
      </c>
      <c r="M14" t="s">
        <v>1198</v>
      </c>
      <c r="N14" t="s">
        <v>1199</v>
      </c>
      <c r="O14" s="18">
        <v>45790</v>
      </c>
      <c r="P14" t="s">
        <v>1168</v>
      </c>
      <c r="Q14" s="19">
        <v>45790.364293981482</v>
      </c>
      <c r="R14" t="s">
        <v>1165</v>
      </c>
      <c r="S14" s="19">
        <v>45790.369560185187</v>
      </c>
      <c r="T14" s="19">
        <v>45790.453159722223</v>
      </c>
      <c r="U14" t="s">
        <v>1192</v>
      </c>
      <c r="V14" s="19" t="s">
        <v>1166</v>
      </c>
      <c r="W14" t="s">
        <v>1166</v>
      </c>
      <c r="X14" s="19" t="s">
        <v>1166</v>
      </c>
      <c r="Y14" t="s">
        <v>1166</v>
      </c>
      <c r="Z14" s="18">
        <v>45790</v>
      </c>
    </row>
    <row r="15" spans="1:26" x14ac:dyDescent="0.3">
      <c r="A15" t="s">
        <v>1161</v>
      </c>
      <c r="B15" t="s">
        <v>32</v>
      </c>
      <c r="C15" t="s">
        <v>1200</v>
      </c>
      <c r="D15" t="s">
        <v>1176</v>
      </c>
      <c r="E15" t="s">
        <v>66</v>
      </c>
      <c r="F15" t="s">
        <v>25</v>
      </c>
      <c r="G15" t="s">
        <v>67</v>
      </c>
      <c r="H15">
        <v>1</v>
      </c>
      <c r="I15">
        <v>0.55000000000000004</v>
      </c>
      <c r="J15" t="s">
        <v>29</v>
      </c>
      <c r="K15" s="17">
        <v>195000</v>
      </c>
      <c r="L15" t="s">
        <v>1177</v>
      </c>
      <c r="M15" t="s">
        <v>1190</v>
      </c>
      <c r="N15" t="s">
        <v>1201</v>
      </c>
      <c r="O15" s="18">
        <v>45790</v>
      </c>
      <c r="P15" t="s">
        <v>1202</v>
      </c>
      <c r="Q15" s="19">
        <v>45790.442245370374</v>
      </c>
      <c r="R15" t="s">
        <v>1165</v>
      </c>
      <c r="S15" s="19">
        <v>45790.444687499999</v>
      </c>
      <c r="T15" s="19">
        <v>45790.477858796294</v>
      </c>
      <c r="U15" t="s">
        <v>1203</v>
      </c>
      <c r="V15" s="19" t="s">
        <v>1166</v>
      </c>
      <c r="W15" t="s">
        <v>1166</v>
      </c>
      <c r="X15" s="19" t="s">
        <v>1166</v>
      </c>
      <c r="Y15" t="s">
        <v>1166</v>
      </c>
      <c r="Z15" s="18">
        <v>45790</v>
      </c>
    </row>
    <row r="16" spans="1:26" x14ac:dyDescent="0.3">
      <c r="A16" t="s">
        <v>1161</v>
      </c>
      <c r="B16" t="s">
        <v>32</v>
      </c>
      <c r="C16" t="s">
        <v>1200</v>
      </c>
      <c r="D16" t="s">
        <v>1176</v>
      </c>
      <c r="E16" t="s">
        <v>144</v>
      </c>
      <c r="F16" t="s">
        <v>25</v>
      </c>
      <c r="G16" t="s">
        <v>145</v>
      </c>
      <c r="H16">
        <v>1</v>
      </c>
      <c r="I16">
        <v>0.9</v>
      </c>
      <c r="J16" t="s">
        <v>131</v>
      </c>
      <c r="K16" s="17">
        <v>0</v>
      </c>
      <c r="L16" t="s">
        <v>1177</v>
      </c>
      <c r="M16" t="s">
        <v>1178</v>
      </c>
      <c r="N16" t="s">
        <v>118</v>
      </c>
      <c r="O16" s="18">
        <v>45790</v>
      </c>
      <c r="P16" t="s">
        <v>1202</v>
      </c>
      <c r="Q16" s="19">
        <v>45790.442245370374</v>
      </c>
      <c r="R16" t="s">
        <v>1165</v>
      </c>
      <c r="S16" s="19">
        <v>45790.444687499999</v>
      </c>
      <c r="T16" s="19">
        <v>45790.487627314818</v>
      </c>
      <c r="U16" t="s">
        <v>1203</v>
      </c>
      <c r="V16" s="19" t="s">
        <v>1166</v>
      </c>
      <c r="W16" t="s">
        <v>1166</v>
      </c>
      <c r="X16" s="19" t="s">
        <v>1166</v>
      </c>
      <c r="Y16" t="s">
        <v>1166</v>
      </c>
      <c r="Z16" s="18">
        <v>45790</v>
      </c>
    </row>
    <row r="17" spans="1:26" x14ac:dyDescent="0.3">
      <c r="A17" t="s">
        <v>1161</v>
      </c>
      <c r="B17" t="s">
        <v>32</v>
      </c>
      <c r="C17" t="s">
        <v>1200</v>
      </c>
      <c r="D17" t="s">
        <v>1176</v>
      </c>
      <c r="E17" t="s">
        <v>101</v>
      </c>
      <c r="F17" t="s">
        <v>25</v>
      </c>
      <c r="G17" t="s">
        <v>102</v>
      </c>
      <c r="H17">
        <v>1</v>
      </c>
      <c r="I17">
        <v>0.36</v>
      </c>
      <c r="J17" t="s">
        <v>29</v>
      </c>
      <c r="K17" s="17">
        <v>140000</v>
      </c>
      <c r="L17" t="s">
        <v>1177</v>
      </c>
      <c r="M17" t="s">
        <v>1178</v>
      </c>
      <c r="N17" t="s">
        <v>1204</v>
      </c>
      <c r="O17" s="18">
        <v>45790</v>
      </c>
      <c r="P17" t="s">
        <v>1202</v>
      </c>
      <c r="Q17" s="19">
        <v>45790.442245370374</v>
      </c>
      <c r="R17" t="s">
        <v>1165</v>
      </c>
      <c r="S17" s="19">
        <v>45790.444687499999</v>
      </c>
      <c r="T17" s="19">
        <v>45790.531747685185</v>
      </c>
      <c r="U17" t="s">
        <v>1203</v>
      </c>
      <c r="V17" s="19" t="s">
        <v>1166</v>
      </c>
      <c r="W17" t="s">
        <v>1166</v>
      </c>
      <c r="X17" s="19" t="s">
        <v>1166</v>
      </c>
      <c r="Y17" t="s">
        <v>1166</v>
      </c>
      <c r="Z17" s="18">
        <v>45790</v>
      </c>
    </row>
    <row r="18" spans="1:26" x14ac:dyDescent="0.3">
      <c r="A18" t="s">
        <v>1161</v>
      </c>
      <c r="B18" t="s">
        <v>32</v>
      </c>
      <c r="C18" t="s">
        <v>1189</v>
      </c>
      <c r="D18" t="s">
        <v>1176</v>
      </c>
      <c r="E18" t="s">
        <v>95</v>
      </c>
      <c r="F18" t="s">
        <v>25</v>
      </c>
      <c r="G18" t="s">
        <v>96</v>
      </c>
      <c r="H18">
        <v>1</v>
      </c>
      <c r="I18">
        <v>0.6</v>
      </c>
      <c r="J18" t="s">
        <v>29</v>
      </c>
      <c r="K18" s="17">
        <v>180000</v>
      </c>
      <c r="L18" t="s">
        <v>1177</v>
      </c>
      <c r="M18" t="s">
        <v>1178</v>
      </c>
      <c r="N18" t="s">
        <v>1182</v>
      </c>
      <c r="O18" s="18">
        <v>45790</v>
      </c>
      <c r="P18" t="s">
        <v>1168</v>
      </c>
      <c r="Q18" s="19">
        <v>45790.364293981482</v>
      </c>
      <c r="R18" t="s">
        <v>1165</v>
      </c>
      <c r="S18" s="19">
        <v>45790.369560185187</v>
      </c>
      <c r="T18" s="19">
        <v>45790.547372685185</v>
      </c>
      <c r="U18" t="s">
        <v>1192</v>
      </c>
      <c r="V18" s="19" t="s">
        <v>1166</v>
      </c>
      <c r="W18" t="s">
        <v>1166</v>
      </c>
      <c r="X18" s="19" t="s">
        <v>1166</v>
      </c>
      <c r="Y18" t="s">
        <v>1166</v>
      </c>
      <c r="Z18" s="18">
        <v>45790</v>
      </c>
    </row>
    <row r="19" spans="1:26" x14ac:dyDescent="0.3">
      <c r="A19" t="s">
        <v>1161</v>
      </c>
      <c r="B19" t="s">
        <v>32</v>
      </c>
      <c r="C19" t="s">
        <v>1189</v>
      </c>
      <c r="D19" t="s">
        <v>1176</v>
      </c>
      <c r="E19" t="s">
        <v>184</v>
      </c>
      <c r="F19" t="s">
        <v>25</v>
      </c>
      <c r="G19" t="s">
        <v>185</v>
      </c>
      <c r="H19">
        <v>1</v>
      </c>
      <c r="I19">
        <v>0.9</v>
      </c>
      <c r="J19" t="s">
        <v>29</v>
      </c>
      <c r="K19" s="17">
        <v>232500</v>
      </c>
      <c r="L19" t="s">
        <v>1177</v>
      </c>
      <c r="M19" t="s">
        <v>1178</v>
      </c>
      <c r="N19" t="s">
        <v>1182</v>
      </c>
      <c r="O19" s="18">
        <v>45790</v>
      </c>
      <c r="P19" t="s">
        <v>1168</v>
      </c>
      <c r="Q19" s="19">
        <v>45790.364293981482</v>
      </c>
      <c r="R19" t="s">
        <v>1165</v>
      </c>
      <c r="S19" s="19">
        <v>45790.369560185187</v>
      </c>
      <c r="T19" s="19">
        <v>45790.561724537038</v>
      </c>
      <c r="U19" t="s">
        <v>1192</v>
      </c>
      <c r="V19" s="19" t="s">
        <v>1166</v>
      </c>
      <c r="W19" t="s">
        <v>1166</v>
      </c>
      <c r="X19" s="19" t="s">
        <v>1166</v>
      </c>
      <c r="Y19" t="s">
        <v>1166</v>
      </c>
      <c r="Z19" s="18">
        <v>45790</v>
      </c>
    </row>
    <row r="20" spans="1:26" x14ac:dyDescent="0.3">
      <c r="A20" t="s">
        <v>1161</v>
      </c>
      <c r="B20" t="s">
        <v>32</v>
      </c>
      <c r="C20" t="s">
        <v>1200</v>
      </c>
      <c r="D20" t="s">
        <v>1176</v>
      </c>
      <c r="E20" t="s">
        <v>174</v>
      </c>
      <c r="F20" t="s">
        <v>25</v>
      </c>
      <c r="G20" t="s">
        <v>175</v>
      </c>
      <c r="H20">
        <v>1</v>
      </c>
      <c r="I20">
        <v>0.6</v>
      </c>
      <c r="J20" t="s">
        <v>29</v>
      </c>
      <c r="K20" s="17">
        <v>155000</v>
      </c>
      <c r="L20" t="s">
        <v>1177</v>
      </c>
      <c r="M20" t="s">
        <v>1205</v>
      </c>
      <c r="N20" t="s">
        <v>1206</v>
      </c>
      <c r="O20" s="18">
        <v>45790</v>
      </c>
      <c r="P20" t="s">
        <v>1202</v>
      </c>
      <c r="Q20" s="19">
        <v>45790.442245370374</v>
      </c>
      <c r="R20" t="s">
        <v>1165</v>
      </c>
      <c r="S20" s="19">
        <v>45790.444687499999</v>
      </c>
      <c r="T20" s="19">
        <v>45790.607048611113</v>
      </c>
      <c r="U20" t="s">
        <v>1203</v>
      </c>
      <c r="V20" s="19" t="s">
        <v>1166</v>
      </c>
      <c r="W20" t="s">
        <v>1166</v>
      </c>
      <c r="X20" s="19" t="s">
        <v>1166</v>
      </c>
      <c r="Y20" t="s">
        <v>1166</v>
      </c>
      <c r="Z20" s="18">
        <v>45790</v>
      </c>
    </row>
    <row r="21" spans="1:26" x14ac:dyDescent="0.3">
      <c r="A21" t="s">
        <v>1161</v>
      </c>
      <c r="B21" t="s">
        <v>32</v>
      </c>
      <c r="C21" t="s">
        <v>1175</v>
      </c>
      <c r="D21" t="s">
        <v>1176</v>
      </c>
      <c r="E21" t="s">
        <v>159</v>
      </c>
      <c r="F21" t="s">
        <v>25</v>
      </c>
      <c r="G21" t="s">
        <v>160</v>
      </c>
      <c r="H21">
        <v>1</v>
      </c>
      <c r="I21">
        <v>0.9</v>
      </c>
      <c r="J21" t="s">
        <v>131</v>
      </c>
      <c r="K21" s="17">
        <v>0</v>
      </c>
      <c r="L21" t="s">
        <v>1177</v>
      </c>
      <c r="M21" t="s">
        <v>1178</v>
      </c>
      <c r="N21" t="s">
        <v>1197</v>
      </c>
      <c r="O21" s="18">
        <v>45790</v>
      </c>
      <c r="P21" t="s">
        <v>1180</v>
      </c>
      <c r="Q21" s="19">
        <v>45789.844456018516</v>
      </c>
      <c r="R21" t="s">
        <v>1165</v>
      </c>
      <c r="S21" s="19">
        <v>45790.351018518515</v>
      </c>
      <c r="T21" s="19">
        <v>45790.623935185184</v>
      </c>
      <c r="U21" t="s">
        <v>1181</v>
      </c>
      <c r="V21" s="19" t="s">
        <v>1166</v>
      </c>
      <c r="W21" t="s">
        <v>1166</v>
      </c>
      <c r="X21" s="19" t="s">
        <v>1166</v>
      </c>
      <c r="Y21" t="s">
        <v>1166</v>
      </c>
      <c r="Z21" s="18">
        <v>45790</v>
      </c>
    </row>
    <row r="22" spans="1:26" x14ac:dyDescent="0.3">
      <c r="A22" t="s">
        <v>1161</v>
      </c>
      <c r="B22" t="s">
        <v>32</v>
      </c>
      <c r="C22" t="s">
        <v>1200</v>
      </c>
      <c r="D22" t="s">
        <v>1176</v>
      </c>
      <c r="E22" t="s">
        <v>77</v>
      </c>
      <c r="F22" t="s">
        <v>25</v>
      </c>
      <c r="G22" t="s">
        <v>78</v>
      </c>
      <c r="H22">
        <v>1</v>
      </c>
      <c r="I22">
        <v>0.6</v>
      </c>
      <c r="J22" t="s">
        <v>29</v>
      </c>
      <c r="K22" s="17">
        <v>174443</v>
      </c>
      <c r="L22" t="s">
        <v>1177</v>
      </c>
      <c r="M22" t="s">
        <v>1178</v>
      </c>
      <c r="N22" t="s">
        <v>1207</v>
      </c>
      <c r="O22" s="18">
        <v>45790</v>
      </c>
      <c r="P22" t="s">
        <v>1202</v>
      </c>
      <c r="Q22" s="19">
        <v>45790.442245370374</v>
      </c>
      <c r="R22" t="s">
        <v>1165</v>
      </c>
      <c r="S22" s="19">
        <v>45790.444687499999</v>
      </c>
      <c r="T22" s="19">
        <v>45790.650173611109</v>
      </c>
      <c r="U22" t="s">
        <v>1203</v>
      </c>
      <c r="V22" s="19" t="s">
        <v>1166</v>
      </c>
      <c r="W22" t="s">
        <v>1166</v>
      </c>
      <c r="X22" s="19" t="s">
        <v>1166</v>
      </c>
      <c r="Y22" t="s">
        <v>1166</v>
      </c>
      <c r="Z22" s="18">
        <v>45790</v>
      </c>
    </row>
    <row r="23" spans="1:26" x14ac:dyDescent="0.3">
      <c r="A23" t="s">
        <v>1161</v>
      </c>
      <c r="B23" t="s">
        <v>32</v>
      </c>
      <c r="C23" t="s">
        <v>1200</v>
      </c>
      <c r="D23" t="s">
        <v>1176</v>
      </c>
      <c r="E23" t="s">
        <v>47</v>
      </c>
      <c r="F23" t="s">
        <v>25</v>
      </c>
      <c r="G23" t="s">
        <v>48</v>
      </c>
      <c r="H23">
        <v>1</v>
      </c>
      <c r="I23">
        <v>0.36</v>
      </c>
      <c r="J23" t="s">
        <v>29</v>
      </c>
      <c r="K23" s="17">
        <v>140000</v>
      </c>
      <c r="L23" t="s">
        <v>1177</v>
      </c>
      <c r="M23" t="s">
        <v>1178</v>
      </c>
      <c r="N23" t="s">
        <v>1208</v>
      </c>
      <c r="O23" s="18">
        <v>45790</v>
      </c>
      <c r="P23" t="s">
        <v>1202</v>
      </c>
      <c r="Q23" s="19">
        <v>45790.442245370374</v>
      </c>
      <c r="R23" t="s">
        <v>1165</v>
      </c>
      <c r="S23" s="19">
        <v>45790.444687499999</v>
      </c>
      <c r="T23" s="19">
        <v>45790.669409722221</v>
      </c>
      <c r="U23" t="s">
        <v>1203</v>
      </c>
      <c r="V23" s="19" t="s">
        <v>1166</v>
      </c>
      <c r="W23" t="s">
        <v>1166</v>
      </c>
      <c r="X23" s="19" t="s">
        <v>1166</v>
      </c>
      <c r="Y23" t="s">
        <v>1166</v>
      </c>
      <c r="Z23" s="18">
        <v>45790</v>
      </c>
    </row>
    <row r="24" spans="1:26" x14ac:dyDescent="0.3">
      <c r="A24" t="s">
        <v>1161</v>
      </c>
      <c r="B24" t="s">
        <v>32</v>
      </c>
      <c r="C24" t="s">
        <v>1200</v>
      </c>
      <c r="D24" t="s">
        <v>1176</v>
      </c>
      <c r="E24" t="s">
        <v>106</v>
      </c>
      <c r="F24" t="s">
        <v>25</v>
      </c>
      <c r="G24" t="s">
        <v>107</v>
      </c>
      <c r="H24">
        <v>1</v>
      </c>
      <c r="I24">
        <v>0.3</v>
      </c>
      <c r="J24" t="s">
        <v>29</v>
      </c>
      <c r="K24" s="17">
        <v>384568</v>
      </c>
      <c r="L24" t="s">
        <v>1177</v>
      </c>
      <c r="M24" t="s">
        <v>1178</v>
      </c>
      <c r="N24" t="s">
        <v>1214</v>
      </c>
      <c r="O24" s="18">
        <v>45790</v>
      </c>
      <c r="P24" t="s">
        <v>1202</v>
      </c>
      <c r="Q24" s="19">
        <v>45790.442245370374</v>
      </c>
      <c r="R24" t="s">
        <v>1165</v>
      </c>
      <c r="S24" s="19">
        <v>45790.444687499999</v>
      </c>
      <c r="T24" s="19">
        <v>45790.929201388892</v>
      </c>
      <c r="U24" t="s">
        <v>1203</v>
      </c>
      <c r="V24" s="19" t="s">
        <v>1166</v>
      </c>
      <c r="W24" t="s">
        <v>1166</v>
      </c>
      <c r="X24" s="19" t="s">
        <v>1166</v>
      </c>
      <c r="Y24" t="s">
        <v>1166</v>
      </c>
      <c r="Z24" s="18">
        <v>45790</v>
      </c>
    </row>
    <row r="25" spans="1:26" x14ac:dyDescent="0.3">
      <c r="A25" t="s">
        <v>1161</v>
      </c>
      <c r="B25" t="s">
        <v>32</v>
      </c>
      <c r="C25" t="s">
        <v>1200</v>
      </c>
      <c r="D25" t="s">
        <v>1176</v>
      </c>
      <c r="E25" t="s">
        <v>72</v>
      </c>
      <c r="F25" t="s">
        <v>25</v>
      </c>
      <c r="G25" t="s">
        <v>73</v>
      </c>
      <c r="H25">
        <v>1</v>
      </c>
      <c r="I25">
        <v>0.3</v>
      </c>
      <c r="J25" t="s">
        <v>29</v>
      </c>
      <c r="K25" s="17">
        <v>100143</v>
      </c>
      <c r="L25" t="s">
        <v>1177</v>
      </c>
      <c r="M25" t="s">
        <v>1178</v>
      </c>
      <c r="N25" t="s">
        <v>1219</v>
      </c>
      <c r="O25" s="18">
        <v>45790</v>
      </c>
      <c r="P25" t="s">
        <v>1202</v>
      </c>
      <c r="Q25" s="19">
        <v>45790.442245370374</v>
      </c>
      <c r="R25" t="s">
        <v>1165</v>
      </c>
      <c r="S25" s="19">
        <v>45790.444687499999</v>
      </c>
      <c r="T25" s="19">
        <v>45790.988888888889</v>
      </c>
      <c r="U25" t="s">
        <v>1203</v>
      </c>
      <c r="V25" s="19" t="s">
        <v>1166</v>
      </c>
      <c r="W25" t="s">
        <v>1166</v>
      </c>
      <c r="X25" s="19" t="s">
        <v>1166</v>
      </c>
      <c r="Y25" t="s">
        <v>1166</v>
      </c>
      <c r="Z25" s="18">
        <v>45790</v>
      </c>
    </row>
    <row r="26" spans="1:26" x14ac:dyDescent="0.3">
      <c r="A26" t="s">
        <v>1161</v>
      </c>
      <c r="B26" t="s">
        <v>32</v>
      </c>
      <c r="C26" t="s">
        <v>1224</v>
      </c>
      <c r="D26" t="s">
        <v>1176</v>
      </c>
      <c r="E26" t="s">
        <v>527</v>
      </c>
      <c r="F26" t="s">
        <v>25</v>
      </c>
      <c r="G26" t="s">
        <v>528</v>
      </c>
      <c r="H26">
        <v>1</v>
      </c>
      <c r="I26">
        <v>0.7</v>
      </c>
      <c r="J26" t="s">
        <v>29</v>
      </c>
      <c r="K26" s="17">
        <v>305000</v>
      </c>
      <c r="L26" t="s">
        <v>1177</v>
      </c>
      <c r="M26" t="s">
        <v>1178</v>
      </c>
      <c r="N26" t="s">
        <v>1182</v>
      </c>
      <c r="O26" s="18">
        <v>45791</v>
      </c>
      <c r="P26" t="s">
        <v>1225</v>
      </c>
      <c r="Q26" s="19">
        <v>45791.599062499998</v>
      </c>
      <c r="R26" t="s">
        <v>1165</v>
      </c>
      <c r="S26" s="19">
        <v>45791.600081018521</v>
      </c>
      <c r="T26" s="19">
        <v>45791.671840277777</v>
      </c>
      <c r="U26" t="s">
        <v>1226</v>
      </c>
      <c r="V26" s="19" t="s">
        <v>1166</v>
      </c>
      <c r="W26" t="s">
        <v>1166</v>
      </c>
      <c r="X26" s="19" t="s">
        <v>1166</v>
      </c>
      <c r="Y26" t="s">
        <v>1166</v>
      </c>
      <c r="Z26" s="18">
        <v>45791</v>
      </c>
    </row>
    <row r="27" spans="1:26" x14ac:dyDescent="0.3">
      <c r="A27" t="s">
        <v>1161</v>
      </c>
      <c r="B27" t="s">
        <v>32</v>
      </c>
      <c r="C27" t="s">
        <v>1224</v>
      </c>
      <c r="D27" t="s">
        <v>1176</v>
      </c>
      <c r="E27" t="s">
        <v>563</v>
      </c>
      <c r="F27" t="s">
        <v>25</v>
      </c>
      <c r="G27" t="s">
        <v>564</v>
      </c>
      <c r="H27">
        <v>1</v>
      </c>
      <c r="I27">
        <v>0.71</v>
      </c>
      <c r="J27" t="s">
        <v>29</v>
      </c>
      <c r="K27" s="17">
        <v>260000</v>
      </c>
      <c r="L27" t="s">
        <v>1177</v>
      </c>
      <c r="M27" t="s">
        <v>1178</v>
      </c>
      <c r="N27" t="s">
        <v>1182</v>
      </c>
      <c r="O27" s="18">
        <v>45791</v>
      </c>
      <c r="P27" t="s">
        <v>1225</v>
      </c>
      <c r="Q27" s="19">
        <v>45791.599062499998</v>
      </c>
      <c r="R27" t="s">
        <v>1165</v>
      </c>
      <c r="S27" s="19">
        <v>45791.600081018521</v>
      </c>
      <c r="T27" s="19">
        <v>45791.672731481478</v>
      </c>
      <c r="U27" t="s">
        <v>1226</v>
      </c>
      <c r="V27" s="19" t="s">
        <v>1166</v>
      </c>
      <c r="W27" t="s">
        <v>1166</v>
      </c>
      <c r="X27" s="19" t="s">
        <v>1166</v>
      </c>
      <c r="Y27" t="s">
        <v>1166</v>
      </c>
      <c r="Z27" s="18">
        <v>45791</v>
      </c>
    </row>
    <row r="28" spans="1:26" x14ac:dyDescent="0.3">
      <c r="A28" t="s">
        <v>1161</v>
      </c>
      <c r="B28" t="s">
        <v>32</v>
      </c>
      <c r="C28" t="s">
        <v>1224</v>
      </c>
      <c r="D28" t="s">
        <v>1176</v>
      </c>
      <c r="E28" t="s">
        <v>569</v>
      </c>
      <c r="F28" t="s">
        <v>25</v>
      </c>
      <c r="G28" t="s">
        <v>570</v>
      </c>
      <c r="H28">
        <v>1</v>
      </c>
      <c r="I28">
        <v>1.2</v>
      </c>
      <c r="J28" t="s">
        <v>29</v>
      </c>
      <c r="K28" s="17">
        <v>336000</v>
      </c>
      <c r="L28" t="s">
        <v>1177</v>
      </c>
      <c r="M28" t="s">
        <v>1178</v>
      </c>
      <c r="N28" t="s">
        <v>1182</v>
      </c>
      <c r="O28" s="18">
        <v>45791</v>
      </c>
      <c r="P28" t="s">
        <v>1225</v>
      </c>
      <c r="Q28" s="19">
        <v>45791.599062499998</v>
      </c>
      <c r="R28" t="s">
        <v>1165</v>
      </c>
      <c r="S28" s="19">
        <v>45791.600081018521</v>
      </c>
      <c r="T28" s="19">
        <v>45791.673495370371</v>
      </c>
      <c r="U28" t="s">
        <v>1226</v>
      </c>
      <c r="V28" s="19" t="s">
        <v>1166</v>
      </c>
      <c r="W28" t="s">
        <v>1166</v>
      </c>
      <c r="X28" s="19" t="s">
        <v>1166</v>
      </c>
      <c r="Y28" t="s">
        <v>1166</v>
      </c>
      <c r="Z28" s="18">
        <v>45791</v>
      </c>
    </row>
    <row r="29" spans="1:26" x14ac:dyDescent="0.3">
      <c r="A29" t="s">
        <v>1161</v>
      </c>
      <c r="B29" t="s">
        <v>32</v>
      </c>
      <c r="C29" t="s">
        <v>1224</v>
      </c>
      <c r="D29" t="s">
        <v>1176</v>
      </c>
      <c r="E29" t="s">
        <v>584</v>
      </c>
      <c r="F29" t="s">
        <v>25</v>
      </c>
      <c r="G29" t="s">
        <v>585</v>
      </c>
      <c r="H29">
        <v>1</v>
      </c>
      <c r="I29">
        <v>0.6</v>
      </c>
      <c r="J29" t="s">
        <v>29</v>
      </c>
      <c r="K29" s="17">
        <v>180000</v>
      </c>
      <c r="L29" t="s">
        <v>1177</v>
      </c>
      <c r="M29" t="s">
        <v>1178</v>
      </c>
      <c r="N29" t="s">
        <v>1182</v>
      </c>
      <c r="O29" s="18">
        <v>45791</v>
      </c>
      <c r="P29" t="s">
        <v>1225</v>
      </c>
      <c r="Q29" s="19">
        <v>45791.599062499998</v>
      </c>
      <c r="R29" t="s">
        <v>1165</v>
      </c>
      <c r="S29" s="19">
        <v>45791.600081018521</v>
      </c>
      <c r="T29" s="19">
        <v>45791.674618055556</v>
      </c>
      <c r="U29" t="s">
        <v>1226</v>
      </c>
      <c r="V29" s="19" t="s">
        <v>1166</v>
      </c>
      <c r="W29" t="s">
        <v>1166</v>
      </c>
      <c r="X29" s="19" t="s">
        <v>1166</v>
      </c>
      <c r="Y29" t="s">
        <v>1166</v>
      </c>
      <c r="Z29" s="18">
        <v>45791</v>
      </c>
    </row>
    <row r="30" spans="1:26" x14ac:dyDescent="0.3">
      <c r="A30" t="s">
        <v>1161</v>
      </c>
      <c r="B30" t="s">
        <v>32</v>
      </c>
      <c r="C30" t="s">
        <v>1224</v>
      </c>
      <c r="D30" t="s">
        <v>1176</v>
      </c>
      <c r="E30" t="s">
        <v>475</v>
      </c>
      <c r="F30" t="s">
        <v>25</v>
      </c>
      <c r="G30" t="s">
        <v>476</v>
      </c>
      <c r="H30">
        <v>1</v>
      </c>
      <c r="I30">
        <v>0.6</v>
      </c>
      <c r="J30" t="s">
        <v>29</v>
      </c>
      <c r="K30" s="17">
        <v>174443</v>
      </c>
      <c r="L30" t="s">
        <v>1177</v>
      </c>
      <c r="M30" t="s">
        <v>1178</v>
      </c>
      <c r="N30" t="s">
        <v>1182</v>
      </c>
      <c r="O30" s="18">
        <v>45791</v>
      </c>
      <c r="P30" t="s">
        <v>1225</v>
      </c>
      <c r="Q30" s="19">
        <v>45791.599062499998</v>
      </c>
      <c r="R30" t="s">
        <v>1165</v>
      </c>
      <c r="S30" s="19">
        <v>45791.600081018521</v>
      </c>
      <c r="T30" s="19">
        <v>45791.67564814815</v>
      </c>
      <c r="U30" t="s">
        <v>1226</v>
      </c>
      <c r="V30" s="19" t="s">
        <v>1166</v>
      </c>
      <c r="W30" t="s">
        <v>1166</v>
      </c>
      <c r="X30" s="19" t="s">
        <v>1166</v>
      </c>
      <c r="Y30" t="s">
        <v>1166</v>
      </c>
      <c r="Z30" s="18">
        <v>45791</v>
      </c>
    </row>
    <row r="31" spans="1:26" x14ac:dyDescent="0.3">
      <c r="A31" t="s">
        <v>1161</v>
      </c>
      <c r="B31" t="s">
        <v>32</v>
      </c>
      <c r="C31" t="s">
        <v>1224</v>
      </c>
      <c r="D31" t="s">
        <v>1176</v>
      </c>
      <c r="E31" t="s">
        <v>432</v>
      </c>
      <c r="F31" t="s">
        <v>25</v>
      </c>
      <c r="G31" t="s">
        <v>433</v>
      </c>
      <c r="H31">
        <v>1</v>
      </c>
      <c r="I31">
        <v>0.71</v>
      </c>
      <c r="J31" t="s">
        <v>131</v>
      </c>
      <c r="K31" s="17">
        <v>0</v>
      </c>
      <c r="L31" t="s">
        <v>1177</v>
      </c>
      <c r="M31" t="s">
        <v>1178</v>
      </c>
      <c r="N31" t="s">
        <v>1182</v>
      </c>
      <c r="O31" s="18">
        <v>45791</v>
      </c>
      <c r="P31" t="s">
        <v>1225</v>
      </c>
      <c r="Q31" s="19">
        <v>45791.599062499998</v>
      </c>
      <c r="R31" t="s">
        <v>1165</v>
      </c>
      <c r="S31" s="19">
        <v>45791.600081018521</v>
      </c>
      <c r="T31" s="19">
        <v>45791.676747685182</v>
      </c>
      <c r="U31" t="s">
        <v>1226</v>
      </c>
      <c r="V31" s="19" t="s">
        <v>1166</v>
      </c>
      <c r="W31" t="s">
        <v>1166</v>
      </c>
      <c r="X31" s="19" t="s">
        <v>1166</v>
      </c>
      <c r="Y31" t="s">
        <v>1166</v>
      </c>
      <c r="Z31" s="18">
        <v>45791</v>
      </c>
    </row>
    <row r="32" spans="1:26" x14ac:dyDescent="0.3">
      <c r="A32" t="s">
        <v>1161</v>
      </c>
      <c r="B32" t="s">
        <v>32</v>
      </c>
      <c r="C32" t="s">
        <v>1224</v>
      </c>
      <c r="D32" t="s">
        <v>1176</v>
      </c>
      <c r="E32" t="s">
        <v>455</v>
      </c>
      <c r="F32" t="s">
        <v>25</v>
      </c>
      <c r="G32" t="s">
        <v>456</v>
      </c>
      <c r="H32">
        <v>1</v>
      </c>
      <c r="I32">
        <v>0.3</v>
      </c>
      <c r="J32" t="s">
        <v>29</v>
      </c>
      <c r="K32" s="17">
        <v>100143</v>
      </c>
      <c r="L32" t="s">
        <v>1177</v>
      </c>
      <c r="M32" t="s">
        <v>1178</v>
      </c>
      <c r="N32" t="s">
        <v>1182</v>
      </c>
      <c r="O32" s="18">
        <v>45791</v>
      </c>
      <c r="P32" t="s">
        <v>1225</v>
      </c>
      <c r="Q32" s="19">
        <v>45791.599062499998</v>
      </c>
      <c r="R32" t="s">
        <v>1165</v>
      </c>
      <c r="S32" s="19">
        <v>45791.600081018521</v>
      </c>
      <c r="T32" s="19">
        <v>45791.677557870367</v>
      </c>
      <c r="U32" t="s">
        <v>1226</v>
      </c>
      <c r="V32" s="19" t="s">
        <v>1166</v>
      </c>
      <c r="W32" t="s">
        <v>1166</v>
      </c>
      <c r="X32" s="19" t="s">
        <v>1166</v>
      </c>
      <c r="Y32" t="s">
        <v>1166</v>
      </c>
      <c r="Z32" s="18">
        <v>45791</v>
      </c>
    </row>
    <row r="33" spans="1:26" x14ac:dyDescent="0.3">
      <c r="A33" t="s">
        <v>1161</v>
      </c>
      <c r="B33" t="s">
        <v>32</v>
      </c>
      <c r="C33" t="s">
        <v>1224</v>
      </c>
      <c r="D33" t="s">
        <v>1176</v>
      </c>
      <c r="E33" t="s">
        <v>361</v>
      </c>
      <c r="F33" t="s">
        <v>25</v>
      </c>
      <c r="G33" t="s">
        <v>362</v>
      </c>
      <c r="H33">
        <v>1</v>
      </c>
      <c r="I33">
        <v>1.2</v>
      </c>
      <c r="J33" t="s">
        <v>131</v>
      </c>
      <c r="K33" s="17">
        <v>0</v>
      </c>
      <c r="L33" t="s">
        <v>1177</v>
      </c>
      <c r="M33" t="s">
        <v>1178</v>
      </c>
      <c r="N33" t="s">
        <v>1182</v>
      </c>
      <c r="O33" s="18">
        <v>45791</v>
      </c>
      <c r="P33" t="s">
        <v>1225</v>
      </c>
      <c r="Q33" s="19">
        <v>45791.599062499998</v>
      </c>
      <c r="R33" t="s">
        <v>1165</v>
      </c>
      <c r="S33" s="19">
        <v>45791.600081018521</v>
      </c>
      <c r="T33" s="19">
        <v>45791.678530092591</v>
      </c>
      <c r="U33" t="s">
        <v>1226</v>
      </c>
      <c r="V33" s="19" t="s">
        <v>1166</v>
      </c>
      <c r="W33" t="s">
        <v>1166</v>
      </c>
      <c r="X33" s="19" t="s">
        <v>1166</v>
      </c>
      <c r="Y33" t="s">
        <v>1166</v>
      </c>
      <c r="Z33" s="18">
        <v>45791</v>
      </c>
    </row>
    <row r="34" spans="1:26" x14ac:dyDescent="0.3">
      <c r="A34" t="s">
        <v>1161</v>
      </c>
      <c r="B34" t="s">
        <v>32</v>
      </c>
      <c r="C34" t="s">
        <v>1227</v>
      </c>
      <c r="D34" t="s">
        <v>1176</v>
      </c>
      <c r="E34" t="s">
        <v>493</v>
      </c>
      <c r="F34" t="s">
        <v>25</v>
      </c>
      <c r="G34" t="s">
        <v>494</v>
      </c>
      <c r="H34">
        <v>1</v>
      </c>
      <c r="I34">
        <v>0.36</v>
      </c>
      <c r="J34" t="s">
        <v>29</v>
      </c>
      <c r="K34" s="17">
        <v>143693</v>
      </c>
      <c r="L34" t="s">
        <v>1177</v>
      </c>
      <c r="M34" t="s">
        <v>1228</v>
      </c>
      <c r="N34" t="s">
        <v>1229</v>
      </c>
      <c r="O34" s="18">
        <v>45791</v>
      </c>
      <c r="P34" t="s">
        <v>1187</v>
      </c>
      <c r="Q34" s="19">
        <v>45791.593784722223</v>
      </c>
      <c r="R34" t="s">
        <v>1165</v>
      </c>
      <c r="S34" s="19">
        <v>45791.601018518515</v>
      </c>
      <c r="T34" s="19">
        <v>45791.679456018515</v>
      </c>
      <c r="U34" t="s">
        <v>1188</v>
      </c>
      <c r="V34" s="19" t="s">
        <v>1166</v>
      </c>
      <c r="W34" t="s">
        <v>1166</v>
      </c>
      <c r="X34" s="19" t="s">
        <v>1166</v>
      </c>
      <c r="Y34" t="s">
        <v>1166</v>
      </c>
      <c r="Z34" s="18">
        <v>45791</v>
      </c>
    </row>
    <row r="35" spans="1:26" x14ac:dyDescent="0.3">
      <c r="A35" t="s">
        <v>1161</v>
      </c>
      <c r="B35" t="s">
        <v>32</v>
      </c>
      <c r="C35" t="s">
        <v>1230</v>
      </c>
      <c r="D35" t="s">
        <v>1176</v>
      </c>
      <c r="E35" t="s">
        <v>687</v>
      </c>
      <c r="F35" t="s">
        <v>25</v>
      </c>
      <c r="G35" t="s">
        <v>688</v>
      </c>
      <c r="H35">
        <v>1</v>
      </c>
      <c r="I35">
        <v>0.6</v>
      </c>
      <c r="J35" t="s">
        <v>29</v>
      </c>
      <c r="K35" s="17">
        <v>180000</v>
      </c>
      <c r="L35" t="s">
        <v>1177</v>
      </c>
      <c r="M35" t="s">
        <v>1178</v>
      </c>
      <c r="N35" t="s">
        <v>1231</v>
      </c>
      <c r="O35" s="18">
        <v>45791</v>
      </c>
      <c r="P35" t="s">
        <v>1168</v>
      </c>
      <c r="Q35" s="19">
        <v>45791.625879629632</v>
      </c>
      <c r="R35" t="s">
        <v>1165</v>
      </c>
      <c r="S35" s="19">
        <v>45791.627372685187</v>
      </c>
      <c r="T35" s="19">
        <v>45791.683240740742</v>
      </c>
      <c r="U35" t="s">
        <v>1192</v>
      </c>
      <c r="V35" s="19" t="s">
        <v>1166</v>
      </c>
      <c r="W35" t="s">
        <v>1166</v>
      </c>
      <c r="X35" s="19" t="s">
        <v>1166</v>
      </c>
      <c r="Y35" t="s">
        <v>1166</v>
      </c>
      <c r="Z35" s="18">
        <v>45791</v>
      </c>
    </row>
    <row r="36" spans="1:26" x14ac:dyDescent="0.3">
      <c r="A36" t="s">
        <v>1161</v>
      </c>
      <c r="B36" t="s">
        <v>32</v>
      </c>
      <c r="C36" t="s">
        <v>1227</v>
      </c>
      <c r="D36" t="s">
        <v>1176</v>
      </c>
      <c r="E36" t="s">
        <v>522</v>
      </c>
      <c r="F36" t="s">
        <v>25</v>
      </c>
      <c r="G36" t="s">
        <v>523</v>
      </c>
      <c r="H36">
        <v>1</v>
      </c>
      <c r="I36">
        <v>0.23</v>
      </c>
      <c r="J36" t="s">
        <v>29</v>
      </c>
      <c r="K36" s="17">
        <v>175013</v>
      </c>
      <c r="L36" t="s">
        <v>1177</v>
      </c>
      <c r="M36" t="s">
        <v>1193</v>
      </c>
      <c r="N36" t="s">
        <v>1232</v>
      </c>
      <c r="O36" s="18">
        <v>45791</v>
      </c>
      <c r="P36" t="s">
        <v>1187</v>
      </c>
      <c r="Q36" s="19">
        <v>45791.593784722223</v>
      </c>
      <c r="R36" t="s">
        <v>1165</v>
      </c>
      <c r="S36" s="19">
        <v>45791.601018518515</v>
      </c>
      <c r="T36" s="19">
        <v>45791.698055555556</v>
      </c>
      <c r="U36" t="s">
        <v>1188</v>
      </c>
      <c r="V36" s="19" t="s">
        <v>1166</v>
      </c>
      <c r="W36" t="s">
        <v>1166</v>
      </c>
      <c r="X36" s="19" t="s">
        <v>1166</v>
      </c>
      <c r="Y36" t="s">
        <v>1166</v>
      </c>
      <c r="Z36" s="18">
        <v>45791</v>
      </c>
    </row>
    <row r="37" spans="1:26" x14ac:dyDescent="0.3">
      <c r="A37" t="s">
        <v>1161</v>
      </c>
      <c r="B37" t="s">
        <v>32</v>
      </c>
      <c r="C37" t="s">
        <v>1224</v>
      </c>
      <c r="D37" t="s">
        <v>1176</v>
      </c>
      <c r="E37" t="s">
        <v>612</v>
      </c>
      <c r="F37" t="s">
        <v>25</v>
      </c>
      <c r="G37" t="s">
        <v>613</v>
      </c>
      <c r="H37">
        <v>1</v>
      </c>
      <c r="I37">
        <v>0.6</v>
      </c>
      <c r="J37" t="s">
        <v>29</v>
      </c>
      <c r="K37" s="17">
        <v>180000</v>
      </c>
      <c r="L37" t="s">
        <v>1177</v>
      </c>
      <c r="M37" t="s">
        <v>1178</v>
      </c>
      <c r="N37" t="s">
        <v>1182</v>
      </c>
      <c r="O37" s="18">
        <v>45791</v>
      </c>
      <c r="P37" t="s">
        <v>1225</v>
      </c>
      <c r="Q37" s="19">
        <v>45791.599062499998</v>
      </c>
      <c r="R37" t="s">
        <v>1165</v>
      </c>
      <c r="S37" s="19">
        <v>45791.600081018521</v>
      </c>
      <c r="T37" s="19">
        <v>45791.699386574073</v>
      </c>
      <c r="U37" t="s">
        <v>1226</v>
      </c>
      <c r="V37" s="19" t="s">
        <v>1166</v>
      </c>
      <c r="W37" t="s">
        <v>1166</v>
      </c>
      <c r="X37" s="19" t="s">
        <v>1166</v>
      </c>
      <c r="Y37" t="s">
        <v>1166</v>
      </c>
      <c r="Z37" s="18">
        <v>45791</v>
      </c>
    </row>
    <row r="38" spans="1:26" x14ac:dyDescent="0.3">
      <c r="A38" t="s">
        <v>1161</v>
      </c>
      <c r="B38" t="s">
        <v>32</v>
      </c>
      <c r="C38" t="s">
        <v>1233</v>
      </c>
      <c r="D38" t="s">
        <v>1176</v>
      </c>
      <c r="E38" t="s">
        <v>642</v>
      </c>
      <c r="F38" t="s">
        <v>25</v>
      </c>
      <c r="G38" t="s">
        <v>643</v>
      </c>
      <c r="H38">
        <v>1</v>
      </c>
      <c r="I38">
        <v>0.9</v>
      </c>
      <c r="J38" t="s">
        <v>29</v>
      </c>
      <c r="K38" s="17">
        <v>232500</v>
      </c>
      <c r="L38" t="s">
        <v>1177</v>
      </c>
      <c r="M38" t="s">
        <v>1178</v>
      </c>
      <c r="N38">
        <v>1</v>
      </c>
      <c r="O38" s="18">
        <v>45791</v>
      </c>
      <c r="P38" t="s">
        <v>1234</v>
      </c>
      <c r="Q38" s="19">
        <v>45791.639305555553</v>
      </c>
      <c r="R38" t="s">
        <v>1165</v>
      </c>
      <c r="S38" s="19">
        <v>45791.640532407408</v>
      </c>
      <c r="T38" s="19">
        <v>45791.700798611113</v>
      </c>
      <c r="U38" t="s">
        <v>1235</v>
      </c>
      <c r="V38" s="19" t="s">
        <v>1166</v>
      </c>
      <c r="W38" t="s">
        <v>1166</v>
      </c>
      <c r="X38" s="19" t="s">
        <v>1166</v>
      </c>
      <c r="Y38" t="s">
        <v>1166</v>
      </c>
      <c r="Z38" s="18">
        <v>45791</v>
      </c>
    </row>
    <row r="39" spans="1:26" x14ac:dyDescent="0.3">
      <c r="A39" t="s">
        <v>1161</v>
      </c>
      <c r="B39" t="s">
        <v>32</v>
      </c>
      <c r="C39" t="s">
        <v>1224</v>
      </c>
      <c r="D39" t="s">
        <v>1176</v>
      </c>
      <c r="E39" t="s">
        <v>465</v>
      </c>
      <c r="F39" t="s">
        <v>25</v>
      </c>
      <c r="G39" t="s">
        <v>466</v>
      </c>
      <c r="H39">
        <v>1</v>
      </c>
      <c r="I39">
        <v>0.6</v>
      </c>
      <c r="J39" t="s">
        <v>29</v>
      </c>
      <c r="K39" s="17">
        <v>170000</v>
      </c>
      <c r="L39" t="s">
        <v>1177</v>
      </c>
      <c r="M39" t="s">
        <v>1178</v>
      </c>
      <c r="N39" t="s">
        <v>1182</v>
      </c>
      <c r="O39" s="18">
        <v>45791</v>
      </c>
      <c r="P39" t="s">
        <v>1225</v>
      </c>
      <c r="Q39" s="19">
        <v>45791.599062499998</v>
      </c>
      <c r="R39" t="s">
        <v>1165</v>
      </c>
      <c r="S39" s="19">
        <v>45791.600081018521</v>
      </c>
      <c r="T39" s="19">
        <v>45791.700833333336</v>
      </c>
      <c r="U39" t="s">
        <v>1226</v>
      </c>
      <c r="V39" s="19" t="s">
        <v>1166</v>
      </c>
      <c r="W39" t="s">
        <v>1166</v>
      </c>
      <c r="X39" s="19" t="s">
        <v>1166</v>
      </c>
      <c r="Y39" t="s">
        <v>1166</v>
      </c>
      <c r="Z39" s="18">
        <v>45791</v>
      </c>
    </row>
    <row r="40" spans="1:26" x14ac:dyDescent="0.3">
      <c r="A40" t="s">
        <v>1161</v>
      </c>
      <c r="B40" t="s">
        <v>32</v>
      </c>
      <c r="C40" t="s">
        <v>1236</v>
      </c>
      <c r="D40" t="s">
        <v>1176</v>
      </c>
      <c r="E40" t="s">
        <v>627</v>
      </c>
      <c r="F40" t="s">
        <v>25</v>
      </c>
      <c r="G40" t="s">
        <v>628</v>
      </c>
      <c r="H40">
        <v>1</v>
      </c>
      <c r="I40">
        <v>0.86</v>
      </c>
      <c r="J40" t="s">
        <v>29</v>
      </c>
      <c r="K40" s="17">
        <v>194943</v>
      </c>
      <c r="L40" t="s">
        <v>1177</v>
      </c>
      <c r="M40" t="s">
        <v>1178</v>
      </c>
      <c r="N40" t="s">
        <v>1182</v>
      </c>
      <c r="O40" s="18">
        <v>45791</v>
      </c>
      <c r="P40" t="s">
        <v>1237</v>
      </c>
      <c r="Q40" s="19">
        <v>45791.598124999997</v>
      </c>
      <c r="R40" t="s">
        <v>1165</v>
      </c>
      <c r="S40" s="19">
        <v>45791.600416666668</v>
      </c>
      <c r="T40" s="19">
        <v>45791.704629629632</v>
      </c>
      <c r="U40" t="s">
        <v>1238</v>
      </c>
      <c r="V40" s="19" t="s">
        <v>1166</v>
      </c>
      <c r="W40" t="s">
        <v>1166</v>
      </c>
      <c r="X40" s="19" t="s">
        <v>1166</v>
      </c>
      <c r="Y40" t="s">
        <v>1166</v>
      </c>
      <c r="Z40" s="18">
        <v>45791</v>
      </c>
    </row>
    <row r="41" spans="1:26" x14ac:dyDescent="0.3">
      <c r="A41" t="s">
        <v>1161</v>
      </c>
      <c r="B41" t="s">
        <v>32</v>
      </c>
      <c r="C41" t="s">
        <v>1236</v>
      </c>
      <c r="D41" t="s">
        <v>1176</v>
      </c>
      <c r="E41" t="s">
        <v>372</v>
      </c>
      <c r="F41" t="s">
        <v>25</v>
      </c>
      <c r="G41" t="s">
        <v>373</v>
      </c>
      <c r="H41">
        <v>1</v>
      </c>
      <c r="I41">
        <v>0.6</v>
      </c>
      <c r="J41" t="s">
        <v>29</v>
      </c>
      <c r="K41" s="17">
        <v>170000</v>
      </c>
      <c r="L41" t="s">
        <v>1177</v>
      </c>
      <c r="M41" t="s">
        <v>1178</v>
      </c>
      <c r="N41" t="s">
        <v>1182</v>
      </c>
      <c r="O41" s="18">
        <v>45791</v>
      </c>
      <c r="P41" t="s">
        <v>1237</v>
      </c>
      <c r="Q41" s="19">
        <v>45791.598124999997</v>
      </c>
      <c r="R41" t="s">
        <v>1165</v>
      </c>
      <c r="S41" s="19">
        <v>45791.600416666668</v>
      </c>
      <c r="T41" s="19">
        <v>45791.705416666664</v>
      </c>
      <c r="U41" t="s">
        <v>1238</v>
      </c>
      <c r="V41" s="19" t="s">
        <v>1166</v>
      </c>
      <c r="W41" t="s">
        <v>1166</v>
      </c>
      <c r="X41" s="19" t="s">
        <v>1166</v>
      </c>
      <c r="Y41" t="s">
        <v>1166</v>
      </c>
      <c r="Z41" s="18">
        <v>45791</v>
      </c>
    </row>
    <row r="42" spans="1:26" x14ac:dyDescent="0.3">
      <c r="A42" t="s">
        <v>1161</v>
      </c>
      <c r="B42" t="s">
        <v>32</v>
      </c>
      <c r="C42" t="s">
        <v>1224</v>
      </c>
      <c r="D42" t="s">
        <v>1176</v>
      </c>
      <c r="E42" t="s">
        <v>513</v>
      </c>
      <c r="F42" t="s">
        <v>25</v>
      </c>
      <c r="G42" t="s">
        <v>514</v>
      </c>
      <c r="H42">
        <v>1</v>
      </c>
      <c r="I42">
        <v>0.3</v>
      </c>
      <c r="J42" t="s">
        <v>29</v>
      </c>
      <c r="K42" s="17">
        <v>93000</v>
      </c>
      <c r="L42" t="s">
        <v>1177</v>
      </c>
      <c r="M42" t="s">
        <v>1178</v>
      </c>
      <c r="N42" t="s">
        <v>1182</v>
      </c>
      <c r="O42" s="18">
        <v>45791</v>
      </c>
      <c r="P42" t="s">
        <v>1225</v>
      </c>
      <c r="Q42" s="19">
        <v>45791.599062499998</v>
      </c>
      <c r="R42" t="s">
        <v>1165</v>
      </c>
      <c r="S42" s="19">
        <v>45791.600081018521</v>
      </c>
      <c r="T42" s="19">
        <v>45791.70894675926</v>
      </c>
      <c r="U42" t="s">
        <v>1226</v>
      </c>
      <c r="V42" s="19" t="s">
        <v>1166</v>
      </c>
      <c r="W42" t="s">
        <v>1166</v>
      </c>
      <c r="X42" s="19" t="s">
        <v>1166</v>
      </c>
      <c r="Y42" t="s">
        <v>1166</v>
      </c>
      <c r="Z42" s="18">
        <v>45791</v>
      </c>
    </row>
    <row r="43" spans="1:26" x14ac:dyDescent="0.3">
      <c r="A43" t="s">
        <v>1161</v>
      </c>
      <c r="B43" t="s">
        <v>32</v>
      </c>
      <c r="C43" t="s">
        <v>1236</v>
      </c>
      <c r="D43" t="s">
        <v>1176</v>
      </c>
      <c r="E43" t="s">
        <v>252</v>
      </c>
      <c r="F43" t="s">
        <v>25</v>
      </c>
      <c r="G43" t="s">
        <v>253</v>
      </c>
      <c r="H43">
        <v>1</v>
      </c>
      <c r="I43">
        <v>0.6</v>
      </c>
      <c r="J43" t="s">
        <v>29</v>
      </c>
      <c r="K43" s="17">
        <v>155000</v>
      </c>
      <c r="L43" t="s">
        <v>1177</v>
      </c>
      <c r="M43" t="s">
        <v>1178</v>
      </c>
      <c r="N43" t="s">
        <v>1182</v>
      </c>
      <c r="O43" s="18">
        <v>45791</v>
      </c>
      <c r="P43" t="s">
        <v>1237</v>
      </c>
      <c r="Q43" s="19">
        <v>45791.598124999997</v>
      </c>
      <c r="R43" t="s">
        <v>1165</v>
      </c>
      <c r="S43" s="19">
        <v>45791.600416666668</v>
      </c>
      <c r="T43" s="19">
        <v>45791.710856481484</v>
      </c>
      <c r="U43" t="s">
        <v>1238</v>
      </c>
      <c r="V43" s="19" t="s">
        <v>1166</v>
      </c>
      <c r="W43" t="s">
        <v>1166</v>
      </c>
      <c r="X43" s="19" t="s">
        <v>1166</v>
      </c>
      <c r="Y43" t="s">
        <v>1166</v>
      </c>
      <c r="Z43" s="18">
        <v>45791</v>
      </c>
    </row>
    <row r="44" spans="1:26" x14ac:dyDescent="0.3">
      <c r="A44" t="s">
        <v>1161</v>
      </c>
      <c r="B44" t="s">
        <v>32</v>
      </c>
      <c r="C44" t="s">
        <v>1230</v>
      </c>
      <c r="D44" t="s">
        <v>1176</v>
      </c>
      <c r="E44" t="s">
        <v>206</v>
      </c>
      <c r="F44" t="s">
        <v>25</v>
      </c>
      <c r="G44" t="s">
        <v>207</v>
      </c>
      <c r="H44">
        <v>1</v>
      </c>
      <c r="I44">
        <v>0.71</v>
      </c>
      <c r="J44" t="s">
        <v>131</v>
      </c>
      <c r="K44" s="17">
        <v>0</v>
      </c>
      <c r="L44" t="s">
        <v>1177</v>
      </c>
      <c r="M44" t="s">
        <v>1178</v>
      </c>
      <c r="N44" t="s">
        <v>1231</v>
      </c>
      <c r="O44" s="18">
        <v>45791</v>
      </c>
      <c r="P44" t="s">
        <v>1168</v>
      </c>
      <c r="Q44" s="19">
        <v>45791.625879629632</v>
      </c>
      <c r="R44" t="s">
        <v>1165</v>
      </c>
      <c r="S44" s="19">
        <v>45791.627372685187</v>
      </c>
      <c r="T44" s="19">
        <v>45791.713576388887</v>
      </c>
      <c r="U44" t="s">
        <v>1192</v>
      </c>
      <c r="V44" s="19" t="s">
        <v>1166</v>
      </c>
      <c r="W44" t="s">
        <v>1166</v>
      </c>
      <c r="X44" s="19" t="s">
        <v>1166</v>
      </c>
      <c r="Y44" t="s">
        <v>1166</v>
      </c>
      <c r="Z44" s="18">
        <v>45791</v>
      </c>
    </row>
    <row r="45" spans="1:26" x14ac:dyDescent="0.3">
      <c r="A45" t="s">
        <v>1161</v>
      </c>
      <c r="B45" t="s">
        <v>32</v>
      </c>
      <c r="C45" t="s">
        <v>1236</v>
      </c>
      <c r="D45" t="s">
        <v>1176</v>
      </c>
      <c r="E45" t="s">
        <v>377</v>
      </c>
      <c r="F45" t="s">
        <v>25</v>
      </c>
      <c r="G45" t="s">
        <v>378</v>
      </c>
      <c r="H45">
        <v>1</v>
      </c>
      <c r="I45">
        <v>0.71</v>
      </c>
      <c r="J45" t="s">
        <v>29</v>
      </c>
      <c r="K45" s="17">
        <v>281043</v>
      </c>
      <c r="L45" t="s">
        <v>1177</v>
      </c>
      <c r="M45" t="s">
        <v>1178</v>
      </c>
      <c r="N45" t="s">
        <v>1182</v>
      </c>
      <c r="O45" s="18">
        <v>45791</v>
      </c>
      <c r="P45" t="s">
        <v>1237</v>
      </c>
      <c r="Q45" s="19">
        <v>45791.598124999997</v>
      </c>
      <c r="R45" t="s">
        <v>1165</v>
      </c>
      <c r="S45" s="19">
        <v>45791.600416666668</v>
      </c>
      <c r="T45" s="19">
        <v>45791.71361111111</v>
      </c>
      <c r="U45" t="s">
        <v>1238</v>
      </c>
      <c r="V45" s="19" t="s">
        <v>1166</v>
      </c>
      <c r="W45" t="s">
        <v>1166</v>
      </c>
      <c r="X45" s="19" t="s">
        <v>1166</v>
      </c>
      <c r="Y45" t="s">
        <v>1166</v>
      </c>
      <c r="Z45" s="18">
        <v>45791</v>
      </c>
    </row>
    <row r="46" spans="1:26" x14ac:dyDescent="0.3">
      <c r="A46" t="s">
        <v>1161</v>
      </c>
      <c r="B46" t="s">
        <v>32</v>
      </c>
      <c r="C46" t="s">
        <v>1236</v>
      </c>
      <c r="D46" t="s">
        <v>1176</v>
      </c>
      <c r="E46" t="s">
        <v>303</v>
      </c>
      <c r="F46" t="s">
        <v>25</v>
      </c>
      <c r="G46" t="s">
        <v>304</v>
      </c>
      <c r="H46">
        <v>1</v>
      </c>
      <c r="I46">
        <v>0.15</v>
      </c>
      <c r="J46" t="s">
        <v>29</v>
      </c>
      <c r="K46" s="17">
        <v>118273</v>
      </c>
      <c r="L46" t="s">
        <v>1177</v>
      </c>
      <c r="M46" t="s">
        <v>1178</v>
      </c>
      <c r="N46" t="s">
        <v>1182</v>
      </c>
      <c r="O46" s="18">
        <v>45791</v>
      </c>
      <c r="P46" t="s">
        <v>1237</v>
      </c>
      <c r="Q46" s="19">
        <v>45791.598124999997</v>
      </c>
      <c r="R46" t="s">
        <v>1165</v>
      </c>
      <c r="S46" s="19">
        <v>45791.600416666668</v>
      </c>
      <c r="T46" s="19">
        <v>45791.724212962959</v>
      </c>
      <c r="U46" t="s">
        <v>1238</v>
      </c>
      <c r="V46" s="19" t="s">
        <v>1166</v>
      </c>
      <c r="W46" t="s">
        <v>1166</v>
      </c>
      <c r="X46" s="19" t="s">
        <v>1166</v>
      </c>
      <c r="Y46" t="s">
        <v>1166</v>
      </c>
      <c r="Z46" s="18">
        <v>45791</v>
      </c>
    </row>
    <row r="47" spans="1:26" x14ac:dyDescent="0.3">
      <c r="A47" t="s">
        <v>1161</v>
      </c>
      <c r="B47" t="s">
        <v>32</v>
      </c>
      <c r="C47" t="s">
        <v>1230</v>
      </c>
      <c r="D47" t="s">
        <v>1176</v>
      </c>
      <c r="E47" t="s">
        <v>682</v>
      </c>
      <c r="F47" t="s">
        <v>25</v>
      </c>
      <c r="G47" t="s">
        <v>683</v>
      </c>
      <c r="H47">
        <v>1</v>
      </c>
      <c r="I47">
        <v>0.95</v>
      </c>
      <c r="J47" t="s">
        <v>29</v>
      </c>
      <c r="K47" s="17">
        <v>297500</v>
      </c>
      <c r="L47" t="s">
        <v>1177</v>
      </c>
      <c r="M47" t="s">
        <v>1178</v>
      </c>
      <c r="N47" t="s">
        <v>1231</v>
      </c>
      <c r="O47" s="18">
        <v>45791</v>
      </c>
      <c r="P47" t="s">
        <v>1168</v>
      </c>
      <c r="Q47" s="19">
        <v>45791.625879629632</v>
      </c>
      <c r="R47" t="s">
        <v>1165</v>
      </c>
      <c r="S47" s="19">
        <v>45791.627372685187</v>
      </c>
      <c r="T47" s="19">
        <v>45791.727418981478</v>
      </c>
      <c r="U47" t="s">
        <v>1192</v>
      </c>
      <c r="V47" s="19" t="s">
        <v>1166</v>
      </c>
      <c r="W47" t="s">
        <v>1166</v>
      </c>
      <c r="X47" s="19" t="s">
        <v>1166</v>
      </c>
      <c r="Y47" t="s">
        <v>1166</v>
      </c>
      <c r="Z47" s="18">
        <v>45791</v>
      </c>
    </row>
    <row r="48" spans="1:26" x14ac:dyDescent="0.3">
      <c r="A48" t="s">
        <v>1161</v>
      </c>
      <c r="B48" t="s">
        <v>32</v>
      </c>
      <c r="C48" t="s">
        <v>1236</v>
      </c>
      <c r="D48" t="s">
        <v>1176</v>
      </c>
      <c r="E48" t="s">
        <v>479</v>
      </c>
      <c r="F48" t="s">
        <v>25</v>
      </c>
      <c r="G48" t="s">
        <v>480</v>
      </c>
      <c r="H48">
        <v>1</v>
      </c>
      <c r="I48">
        <v>0.43</v>
      </c>
      <c r="J48" t="s">
        <v>29</v>
      </c>
      <c r="K48" s="17">
        <v>105268</v>
      </c>
      <c r="L48" t="s">
        <v>1177</v>
      </c>
      <c r="M48" t="s">
        <v>1178</v>
      </c>
      <c r="N48" t="s">
        <v>1182</v>
      </c>
      <c r="O48" s="18">
        <v>45791</v>
      </c>
      <c r="P48" t="s">
        <v>1237</v>
      </c>
      <c r="Q48" s="19">
        <v>45791.598124999997</v>
      </c>
      <c r="R48" t="s">
        <v>1165</v>
      </c>
      <c r="S48" s="19">
        <v>45791.600416666668</v>
      </c>
      <c r="T48" s="19">
        <v>45791.732152777775</v>
      </c>
      <c r="U48" t="s">
        <v>1238</v>
      </c>
      <c r="V48" s="19" t="s">
        <v>1166</v>
      </c>
      <c r="W48" t="s">
        <v>1166</v>
      </c>
      <c r="X48" s="19" t="s">
        <v>1166</v>
      </c>
      <c r="Y48" t="s">
        <v>1166</v>
      </c>
      <c r="Z48" s="18">
        <v>45791</v>
      </c>
    </row>
    <row r="49" spans="1:26" x14ac:dyDescent="0.3">
      <c r="A49" t="s">
        <v>1161</v>
      </c>
      <c r="B49" t="s">
        <v>32</v>
      </c>
      <c r="C49" t="s">
        <v>1236</v>
      </c>
      <c r="D49" t="s">
        <v>1176</v>
      </c>
      <c r="E49" t="s">
        <v>667</v>
      </c>
      <c r="F49" t="s">
        <v>25</v>
      </c>
      <c r="G49" t="s">
        <v>668</v>
      </c>
      <c r="H49">
        <v>1</v>
      </c>
      <c r="I49">
        <v>0.3</v>
      </c>
      <c r="J49" t="s">
        <v>29</v>
      </c>
      <c r="K49" s="17">
        <v>100143</v>
      </c>
      <c r="L49" t="s">
        <v>1177</v>
      </c>
      <c r="M49" t="s">
        <v>1178</v>
      </c>
      <c r="N49" t="s">
        <v>1182</v>
      </c>
      <c r="O49" s="18">
        <v>45791</v>
      </c>
      <c r="P49" t="s">
        <v>1237</v>
      </c>
      <c r="Q49" s="19">
        <v>45791.598124999997</v>
      </c>
      <c r="R49" t="s">
        <v>1165</v>
      </c>
      <c r="S49" s="19">
        <v>45791.600416666668</v>
      </c>
      <c r="T49" s="19">
        <v>45792.465590277781</v>
      </c>
      <c r="U49" t="s">
        <v>1238</v>
      </c>
      <c r="V49" s="19">
        <v>45791.733506944445</v>
      </c>
      <c r="W49" t="s">
        <v>1238</v>
      </c>
      <c r="X49" s="19" t="s">
        <v>1166</v>
      </c>
      <c r="Y49" t="s">
        <v>1166</v>
      </c>
      <c r="Z49" s="18">
        <v>45792</v>
      </c>
    </row>
    <row r="50" spans="1:26" x14ac:dyDescent="0.3">
      <c r="A50" t="s">
        <v>1161</v>
      </c>
      <c r="B50" t="s">
        <v>32</v>
      </c>
      <c r="C50" t="s">
        <v>1236</v>
      </c>
      <c r="D50" t="s">
        <v>1176</v>
      </c>
      <c r="E50" t="s">
        <v>329</v>
      </c>
      <c r="F50" t="s">
        <v>25</v>
      </c>
      <c r="G50" t="s">
        <v>330</v>
      </c>
      <c r="H50">
        <v>1</v>
      </c>
      <c r="I50">
        <v>0.9</v>
      </c>
      <c r="J50" t="s">
        <v>131</v>
      </c>
      <c r="K50" s="17">
        <v>0</v>
      </c>
      <c r="L50" t="s">
        <v>1177</v>
      </c>
      <c r="M50" t="s">
        <v>1178</v>
      </c>
      <c r="N50" t="s">
        <v>1241</v>
      </c>
      <c r="O50" s="18">
        <v>45791</v>
      </c>
      <c r="P50" t="s">
        <v>1237</v>
      </c>
      <c r="Q50" s="19">
        <v>45791.598124999997</v>
      </c>
      <c r="R50" t="s">
        <v>1165</v>
      </c>
      <c r="S50" s="19">
        <v>45791.600416666668</v>
      </c>
      <c r="T50" s="19">
        <v>45792.329780092594</v>
      </c>
      <c r="U50" t="s">
        <v>1238</v>
      </c>
      <c r="V50" s="19">
        <v>45791.733981481484</v>
      </c>
      <c r="W50" t="s">
        <v>1238</v>
      </c>
      <c r="X50" s="19" t="s">
        <v>1166</v>
      </c>
      <c r="Y50" t="s">
        <v>1166</v>
      </c>
      <c r="Z50" s="18">
        <v>45792</v>
      </c>
    </row>
    <row r="51" spans="1:26" x14ac:dyDescent="0.3">
      <c r="A51" t="s">
        <v>1161</v>
      </c>
      <c r="B51" t="s">
        <v>32</v>
      </c>
      <c r="C51" t="s">
        <v>1236</v>
      </c>
      <c r="D51" t="s">
        <v>1176</v>
      </c>
      <c r="E51" t="s">
        <v>632</v>
      </c>
      <c r="F51" t="s">
        <v>25</v>
      </c>
      <c r="G51" t="s">
        <v>633</v>
      </c>
      <c r="H51">
        <v>1</v>
      </c>
      <c r="I51">
        <v>0.3</v>
      </c>
      <c r="J51" t="s">
        <v>29</v>
      </c>
      <c r="K51" s="17">
        <v>205193</v>
      </c>
      <c r="L51" t="s">
        <v>1177</v>
      </c>
      <c r="M51" t="s">
        <v>1178</v>
      </c>
      <c r="N51" t="s">
        <v>1241</v>
      </c>
      <c r="O51" s="18">
        <v>45791</v>
      </c>
      <c r="P51" t="s">
        <v>1237</v>
      </c>
      <c r="Q51" s="19">
        <v>45791.598124999997</v>
      </c>
      <c r="R51" t="s">
        <v>1165</v>
      </c>
      <c r="S51" s="19">
        <v>45791.600416666668</v>
      </c>
      <c r="T51" s="19">
        <v>45792.318298611113</v>
      </c>
      <c r="U51" t="s">
        <v>1238</v>
      </c>
      <c r="V51" s="19">
        <v>45791.735486111109</v>
      </c>
      <c r="W51" t="s">
        <v>1238</v>
      </c>
      <c r="X51" s="19" t="s">
        <v>1166</v>
      </c>
      <c r="Y51" t="s">
        <v>1166</v>
      </c>
      <c r="Z51" s="18">
        <v>45792</v>
      </c>
    </row>
    <row r="52" spans="1:26" x14ac:dyDescent="0.3">
      <c r="A52" t="s">
        <v>1161</v>
      </c>
      <c r="B52" t="s">
        <v>32</v>
      </c>
      <c r="C52" t="s">
        <v>1236</v>
      </c>
      <c r="D52" t="s">
        <v>1176</v>
      </c>
      <c r="E52" t="s">
        <v>574</v>
      </c>
      <c r="F52" t="s">
        <v>25</v>
      </c>
      <c r="G52" t="s">
        <v>575</v>
      </c>
      <c r="H52">
        <v>1</v>
      </c>
      <c r="I52">
        <v>0.9</v>
      </c>
      <c r="J52" t="s">
        <v>29</v>
      </c>
      <c r="K52" s="17">
        <v>267718</v>
      </c>
      <c r="L52" t="s">
        <v>1177</v>
      </c>
      <c r="M52" t="s">
        <v>1178</v>
      </c>
      <c r="N52" t="s">
        <v>1182</v>
      </c>
      <c r="O52" s="18">
        <v>45791</v>
      </c>
      <c r="P52" t="s">
        <v>1237</v>
      </c>
      <c r="Q52" s="19">
        <v>45791.598124999997</v>
      </c>
      <c r="R52" t="s">
        <v>1165</v>
      </c>
      <c r="S52" s="19">
        <v>45791.600416666668</v>
      </c>
      <c r="T52" s="19">
        <v>45792.466585648152</v>
      </c>
      <c r="U52" t="s">
        <v>1238</v>
      </c>
      <c r="V52" s="19">
        <v>45791.735868055555</v>
      </c>
      <c r="W52" t="s">
        <v>1238</v>
      </c>
      <c r="X52" s="19" t="s">
        <v>1166</v>
      </c>
      <c r="Y52" t="s">
        <v>1166</v>
      </c>
      <c r="Z52" s="18">
        <v>45792</v>
      </c>
    </row>
    <row r="53" spans="1:26" x14ac:dyDescent="0.3">
      <c r="A53" t="s">
        <v>1161</v>
      </c>
      <c r="B53" t="s">
        <v>32</v>
      </c>
      <c r="C53" t="s">
        <v>1236</v>
      </c>
      <c r="D53" t="s">
        <v>1176</v>
      </c>
      <c r="E53" t="s">
        <v>543</v>
      </c>
      <c r="F53" t="s">
        <v>25</v>
      </c>
      <c r="G53" t="s">
        <v>544</v>
      </c>
      <c r="H53">
        <v>1</v>
      </c>
      <c r="I53">
        <v>0.6</v>
      </c>
      <c r="J53" t="s">
        <v>29</v>
      </c>
      <c r="K53" s="17">
        <v>155000</v>
      </c>
      <c r="L53" t="s">
        <v>1177</v>
      </c>
      <c r="M53" t="s">
        <v>1178</v>
      </c>
      <c r="N53" t="s">
        <v>1241</v>
      </c>
      <c r="O53" s="18">
        <v>45791</v>
      </c>
      <c r="P53" t="s">
        <v>1237</v>
      </c>
      <c r="Q53" s="19">
        <v>45791.598124999997</v>
      </c>
      <c r="R53" t="s">
        <v>1165</v>
      </c>
      <c r="S53" s="19">
        <v>45791.600416666668</v>
      </c>
      <c r="T53" s="19">
        <v>45792.361956018518</v>
      </c>
      <c r="U53" t="s">
        <v>1238</v>
      </c>
      <c r="V53" s="19">
        <v>45791.736377314817</v>
      </c>
      <c r="W53" t="s">
        <v>1238</v>
      </c>
      <c r="X53" s="19" t="s">
        <v>1166</v>
      </c>
      <c r="Y53" t="s">
        <v>1166</v>
      </c>
      <c r="Z53" s="18">
        <v>45792</v>
      </c>
    </row>
    <row r="54" spans="1:26" x14ac:dyDescent="0.3">
      <c r="A54" t="s">
        <v>1161</v>
      </c>
      <c r="B54" t="s">
        <v>32</v>
      </c>
      <c r="C54" t="s">
        <v>1236</v>
      </c>
      <c r="D54" t="s">
        <v>1176</v>
      </c>
      <c r="E54" t="s">
        <v>533</v>
      </c>
      <c r="F54" t="s">
        <v>25</v>
      </c>
      <c r="G54" t="s">
        <v>534</v>
      </c>
      <c r="H54">
        <v>1</v>
      </c>
      <c r="I54">
        <v>0.36</v>
      </c>
      <c r="J54" t="s">
        <v>29</v>
      </c>
      <c r="K54" s="17">
        <v>143693</v>
      </c>
      <c r="L54" t="s">
        <v>1177</v>
      </c>
      <c r="M54" t="s">
        <v>1178</v>
      </c>
      <c r="N54" t="s">
        <v>1241</v>
      </c>
      <c r="O54" s="18">
        <v>45791</v>
      </c>
      <c r="P54" t="s">
        <v>1237</v>
      </c>
      <c r="Q54" s="19">
        <v>45791.598124999997</v>
      </c>
      <c r="R54" t="s">
        <v>1165</v>
      </c>
      <c r="S54" s="19">
        <v>45791.600416666668</v>
      </c>
      <c r="T54" s="19">
        <v>45792.36959490741</v>
      </c>
      <c r="U54" t="s">
        <v>1238</v>
      </c>
      <c r="V54" s="19">
        <v>45791.73678240741</v>
      </c>
      <c r="W54" t="s">
        <v>1238</v>
      </c>
      <c r="X54" s="19" t="s">
        <v>1166</v>
      </c>
      <c r="Y54" t="s">
        <v>1166</v>
      </c>
      <c r="Z54" s="18">
        <v>45792</v>
      </c>
    </row>
    <row r="55" spans="1:26" x14ac:dyDescent="0.3">
      <c r="A55" t="s">
        <v>1161</v>
      </c>
      <c r="B55" t="s">
        <v>32</v>
      </c>
      <c r="C55" t="s">
        <v>1236</v>
      </c>
      <c r="D55" t="s">
        <v>1176</v>
      </c>
      <c r="E55" t="s">
        <v>508</v>
      </c>
      <c r="F55" t="s">
        <v>25</v>
      </c>
      <c r="G55" t="s">
        <v>509</v>
      </c>
      <c r="H55">
        <v>1</v>
      </c>
      <c r="I55">
        <v>0.36</v>
      </c>
      <c r="J55" t="s">
        <v>29</v>
      </c>
      <c r="K55" s="17">
        <v>140000</v>
      </c>
      <c r="L55" t="s">
        <v>1177</v>
      </c>
      <c r="M55" t="s">
        <v>1178</v>
      </c>
      <c r="N55" t="s">
        <v>1241</v>
      </c>
      <c r="O55" s="18">
        <v>45791</v>
      </c>
      <c r="P55" t="s">
        <v>1237</v>
      </c>
      <c r="Q55" s="19">
        <v>45791.598124999997</v>
      </c>
      <c r="R55" t="s">
        <v>1165</v>
      </c>
      <c r="S55" s="19">
        <v>45791.600416666668</v>
      </c>
      <c r="T55" s="19">
        <v>45792.347858796296</v>
      </c>
      <c r="U55" t="s">
        <v>1238</v>
      </c>
      <c r="V55" s="19">
        <v>45791.737210648149</v>
      </c>
      <c r="W55" t="s">
        <v>1238</v>
      </c>
      <c r="X55" s="19" t="s">
        <v>1166</v>
      </c>
      <c r="Y55" t="s">
        <v>1166</v>
      </c>
      <c r="Z55" s="18">
        <v>45792</v>
      </c>
    </row>
    <row r="56" spans="1:26" x14ac:dyDescent="0.3">
      <c r="A56" t="s">
        <v>1161</v>
      </c>
      <c r="B56" t="s">
        <v>32</v>
      </c>
      <c r="C56" t="s">
        <v>1230</v>
      </c>
      <c r="D56" t="s">
        <v>1176</v>
      </c>
      <c r="E56" t="s">
        <v>324</v>
      </c>
      <c r="F56" t="s">
        <v>25</v>
      </c>
      <c r="G56" t="s">
        <v>325</v>
      </c>
      <c r="H56">
        <v>1</v>
      </c>
      <c r="I56">
        <v>0.6</v>
      </c>
      <c r="J56" t="s">
        <v>29</v>
      </c>
      <c r="K56" s="17">
        <v>165000</v>
      </c>
      <c r="L56" t="s">
        <v>1177</v>
      </c>
      <c r="M56" t="s">
        <v>1178</v>
      </c>
      <c r="N56" t="s">
        <v>1231</v>
      </c>
      <c r="O56" s="18">
        <v>45791</v>
      </c>
      <c r="P56" t="s">
        <v>1168</v>
      </c>
      <c r="Q56" s="19">
        <v>45791.625879629632</v>
      </c>
      <c r="R56" t="s">
        <v>1165</v>
      </c>
      <c r="S56" s="19">
        <v>45791.627372685187</v>
      </c>
      <c r="T56" s="19">
        <v>45791.740578703706</v>
      </c>
      <c r="U56" t="s">
        <v>1192</v>
      </c>
      <c r="V56" s="19" t="s">
        <v>1166</v>
      </c>
      <c r="W56" t="s">
        <v>1166</v>
      </c>
      <c r="X56" s="19" t="s">
        <v>1166</v>
      </c>
      <c r="Y56" t="s">
        <v>1166</v>
      </c>
      <c r="Z56" s="18">
        <v>45791</v>
      </c>
    </row>
    <row r="57" spans="1:26" x14ac:dyDescent="0.3">
      <c r="A57" t="s">
        <v>1161</v>
      </c>
      <c r="B57" t="s">
        <v>32</v>
      </c>
      <c r="C57" t="s">
        <v>1230</v>
      </c>
      <c r="D57" t="s">
        <v>1176</v>
      </c>
      <c r="E57" t="s">
        <v>460</v>
      </c>
      <c r="F57" t="s">
        <v>25</v>
      </c>
      <c r="G57" t="s">
        <v>461</v>
      </c>
      <c r="H57">
        <v>1</v>
      </c>
      <c r="I57">
        <v>0.6</v>
      </c>
      <c r="J57" t="s">
        <v>29</v>
      </c>
      <c r="K57" s="17">
        <v>174443</v>
      </c>
      <c r="L57" t="s">
        <v>1177</v>
      </c>
      <c r="M57" t="s">
        <v>1178</v>
      </c>
      <c r="N57" t="s">
        <v>1231</v>
      </c>
      <c r="O57" s="18">
        <v>45791</v>
      </c>
      <c r="P57" t="s">
        <v>1168</v>
      </c>
      <c r="Q57" s="19">
        <v>45791.625879629632</v>
      </c>
      <c r="R57" t="s">
        <v>1165</v>
      </c>
      <c r="S57" s="19">
        <v>45791.627372685187</v>
      </c>
      <c r="T57" s="19">
        <v>45791.759108796294</v>
      </c>
      <c r="U57" t="s">
        <v>1192</v>
      </c>
      <c r="V57" s="19" t="s">
        <v>1166</v>
      </c>
      <c r="W57" t="s">
        <v>1166</v>
      </c>
      <c r="X57" s="19" t="s">
        <v>1166</v>
      </c>
      <c r="Y57" t="s">
        <v>1166</v>
      </c>
      <c r="Z57" s="18">
        <v>45791</v>
      </c>
    </row>
    <row r="58" spans="1:26" x14ac:dyDescent="0.3">
      <c r="A58" t="s">
        <v>1161</v>
      </c>
      <c r="B58" t="s">
        <v>32</v>
      </c>
      <c r="C58" t="s">
        <v>1227</v>
      </c>
      <c r="D58" t="s">
        <v>1176</v>
      </c>
      <c r="E58" t="s">
        <v>707</v>
      </c>
      <c r="F58" t="s">
        <v>25</v>
      </c>
      <c r="G58" t="s">
        <v>708</v>
      </c>
      <c r="H58">
        <v>1</v>
      </c>
      <c r="I58">
        <v>0.6</v>
      </c>
      <c r="J58" t="s">
        <v>29</v>
      </c>
      <c r="K58" s="17">
        <v>180000</v>
      </c>
      <c r="L58" t="s">
        <v>1177</v>
      </c>
      <c r="M58" t="s">
        <v>1178</v>
      </c>
      <c r="N58" t="s">
        <v>1242</v>
      </c>
      <c r="O58" s="18">
        <v>45791</v>
      </c>
      <c r="P58" t="s">
        <v>1187</v>
      </c>
      <c r="Q58" s="19">
        <v>45791.593784722223</v>
      </c>
      <c r="R58" t="s">
        <v>1165</v>
      </c>
      <c r="S58" s="19">
        <v>45791.601018518515</v>
      </c>
      <c r="T58" s="19">
        <v>45792.381990740738</v>
      </c>
      <c r="U58" t="s">
        <v>1188</v>
      </c>
      <c r="V58" s="19">
        <v>45791.762638888889</v>
      </c>
      <c r="W58" t="s">
        <v>1188</v>
      </c>
      <c r="X58" s="19" t="s">
        <v>1166</v>
      </c>
      <c r="Y58" t="s">
        <v>1166</v>
      </c>
      <c r="Z58" s="18">
        <v>45792</v>
      </c>
    </row>
    <row r="59" spans="1:26" x14ac:dyDescent="0.3">
      <c r="A59" t="s">
        <v>1161</v>
      </c>
      <c r="B59" t="s">
        <v>32</v>
      </c>
      <c r="C59" t="s">
        <v>1227</v>
      </c>
      <c r="D59" t="s">
        <v>1176</v>
      </c>
      <c r="E59" t="s">
        <v>341</v>
      </c>
      <c r="F59" t="s">
        <v>25</v>
      </c>
      <c r="G59" t="s">
        <v>342</v>
      </c>
      <c r="H59">
        <v>1</v>
      </c>
      <c r="I59">
        <v>1.1599999999999999</v>
      </c>
      <c r="J59" t="s">
        <v>29</v>
      </c>
      <c r="K59" s="17">
        <v>258000</v>
      </c>
      <c r="L59" t="s">
        <v>1177</v>
      </c>
      <c r="M59" t="s">
        <v>1178</v>
      </c>
      <c r="N59" t="s">
        <v>1243</v>
      </c>
      <c r="O59" s="18">
        <v>45791</v>
      </c>
      <c r="P59" t="s">
        <v>1187</v>
      </c>
      <c r="Q59" s="19">
        <v>45791.593784722223</v>
      </c>
      <c r="R59" t="s">
        <v>1165</v>
      </c>
      <c r="S59" s="19">
        <v>45791.601018518515</v>
      </c>
      <c r="T59" s="19">
        <v>45792.400034722225</v>
      </c>
      <c r="U59" t="s">
        <v>1188</v>
      </c>
      <c r="V59" s="19">
        <v>45791.763009259259</v>
      </c>
      <c r="W59" t="s">
        <v>1188</v>
      </c>
      <c r="X59" s="19" t="s">
        <v>1166</v>
      </c>
      <c r="Y59" t="s">
        <v>1166</v>
      </c>
      <c r="Z59" s="18">
        <v>45792</v>
      </c>
    </row>
    <row r="60" spans="1:26" x14ac:dyDescent="0.3">
      <c r="A60" t="s">
        <v>1161</v>
      </c>
      <c r="B60" t="s">
        <v>32</v>
      </c>
      <c r="C60" t="s">
        <v>1227</v>
      </c>
      <c r="D60" t="s">
        <v>1176</v>
      </c>
      <c r="E60" t="s">
        <v>335</v>
      </c>
      <c r="F60" t="s">
        <v>25</v>
      </c>
      <c r="G60" t="s">
        <v>336</v>
      </c>
      <c r="H60">
        <v>1</v>
      </c>
      <c r="I60">
        <v>0.9</v>
      </c>
      <c r="J60" t="s">
        <v>29</v>
      </c>
      <c r="K60" s="17">
        <v>247500</v>
      </c>
      <c r="L60" t="s">
        <v>1177</v>
      </c>
      <c r="M60" t="s">
        <v>1244</v>
      </c>
      <c r="N60" t="s">
        <v>1245</v>
      </c>
      <c r="O60" s="18">
        <v>45791</v>
      </c>
      <c r="P60" t="s">
        <v>1187</v>
      </c>
      <c r="Q60" s="19">
        <v>45791.593784722223</v>
      </c>
      <c r="R60" t="s">
        <v>1165</v>
      </c>
      <c r="S60" s="19">
        <v>45791.601018518515</v>
      </c>
      <c r="T60" s="19">
        <v>45792.355439814812</v>
      </c>
      <c r="U60" t="s">
        <v>1188</v>
      </c>
      <c r="V60" s="19">
        <v>45791.763344907406</v>
      </c>
      <c r="W60" t="s">
        <v>1188</v>
      </c>
      <c r="X60" s="19" t="s">
        <v>1166</v>
      </c>
      <c r="Y60" t="s">
        <v>1166</v>
      </c>
      <c r="Z60" s="18">
        <v>45792</v>
      </c>
    </row>
    <row r="61" spans="1:26" x14ac:dyDescent="0.3">
      <c r="A61" t="s">
        <v>1161</v>
      </c>
      <c r="B61" t="s">
        <v>32</v>
      </c>
      <c r="C61" t="s">
        <v>1233</v>
      </c>
      <c r="D61" t="s">
        <v>1176</v>
      </c>
      <c r="E61" t="s">
        <v>408</v>
      </c>
      <c r="F61" t="s">
        <v>25</v>
      </c>
      <c r="G61" t="s">
        <v>409</v>
      </c>
      <c r="H61">
        <v>1</v>
      </c>
      <c r="I61">
        <v>0.9</v>
      </c>
      <c r="J61" t="s">
        <v>29</v>
      </c>
      <c r="K61" s="17">
        <v>247500</v>
      </c>
      <c r="L61" t="s">
        <v>1177</v>
      </c>
      <c r="M61" t="s">
        <v>1244</v>
      </c>
      <c r="N61">
        <v>1</v>
      </c>
      <c r="O61" s="18">
        <v>45791</v>
      </c>
      <c r="P61" t="s">
        <v>1234</v>
      </c>
      <c r="Q61" s="19">
        <v>45791.639305555553</v>
      </c>
      <c r="R61" t="s">
        <v>1165</v>
      </c>
      <c r="S61" s="19">
        <v>45791.640532407408</v>
      </c>
      <c r="T61" s="19">
        <v>45791.766203703701</v>
      </c>
      <c r="U61" t="s">
        <v>1235</v>
      </c>
      <c r="V61" s="19" t="s">
        <v>1166</v>
      </c>
      <c r="W61" t="s">
        <v>1166</v>
      </c>
      <c r="X61" s="19" t="s">
        <v>1166</v>
      </c>
      <c r="Y61" t="s">
        <v>1166</v>
      </c>
      <c r="Z61" s="18">
        <v>45791</v>
      </c>
    </row>
    <row r="62" spans="1:26" x14ac:dyDescent="0.3">
      <c r="A62" t="s">
        <v>1161</v>
      </c>
      <c r="B62" t="s">
        <v>32</v>
      </c>
      <c r="C62" t="s">
        <v>1236</v>
      </c>
      <c r="D62" t="s">
        <v>1176</v>
      </c>
      <c r="E62" t="s">
        <v>387</v>
      </c>
      <c r="F62" t="s">
        <v>25</v>
      </c>
      <c r="G62" t="s">
        <v>388</v>
      </c>
      <c r="H62">
        <v>1</v>
      </c>
      <c r="I62">
        <v>0.36</v>
      </c>
      <c r="J62" t="s">
        <v>131</v>
      </c>
      <c r="K62" s="17">
        <v>0</v>
      </c>
      <c r="L62" t="s">
        <v>1177</v>
      </c>
      <c r="M62" t="s">
        <v>1178</v>
      </c>
      <c r="N62" t="s">
        <v>1182</v>
      </c>
      <c r="O62" s="18">
        <v>45791</v>
      </c>
      <c r="P62" t="s">
        <v>1237</v>
      </c>
      <c r="Q62" s="19">
        <v>45791.598124999997</v>
      </c>
      <c r="R62" t="s">
        <v>1165</v>
      </c>
      <c r="S62" s="19">
        <v>45791.600416666668</v>
      </c>
      <c r="T62" s="19">
        <v>45791.803449074076</v>
      </c>
      <c r="U62" t="s">
        <v>1238</v>
      </c>
      <c r="V62" s="19" t="s">
        <v>1166</v>
      </c>
      <c r="W62" t="s">
        <v>1166</v>
      </c>
      <c r="X62" s="19" t="s">
        <v>1166</v>
      </c>
      <c r="Y62" t="s">
        <v>1166</v>
      </c>
      <c r="Z62" s="18">
        <v>45791</v>
      </c>
    </row>
    <row r="63" spans="1:26" x14ac:dyDescent="0.3">
      <c r="A63" t="s">
        <v>1161</v>
      </c>
      <c r="B63" t="s">
        <v>32</v>
      </c>
      <c r="C63" t="s">
        <v>1233</v>
      </c>
      <c r="D63" t="s">
        <v>1176</v>
      </c>
      <c r="E63" t="s">
        <v>298</v>
      </c>
      <c r="F63" t="s">
        <v>25</v>
      </c>
      <c r="G63" t="s">
        <v>299</v>
      </c>
      <c r="H63">
        <v>1</v>
      </c>
      <c r="I63">
        <v>0.6</v>
      </c>
      <c r="J63" t="s">
        <v>131</v>
      </c>
      <c r="K63" s="17">
        <v>0</v>
      </c>
      <c r="L63" t="s">
        <v>1177</v>
      </c>
      <c r="M63" t="s">
        <v>1178</v>
      </c>
      <c r="N63">
        <v>1</v>
      </c>
      <c r="O63" s="18">
        <v>45791</v>
      </c>
      <c r="P63" t="s">
        <v>1234</v>
      </c>
      <c r="Q63" s="19">
        <v>45791.639305555553</v>
      </c>
      <c r="R63" t="s">
        <v>1165</v>
      </c>
      <c r="S63" s="19">
        <v>45791.640532407408</v>
      </c>
      <c r="T63" s="19">
        <v>45791.817384259259</v>
      </c>
      <c r="U63" t="s">
        <v>1235</v>
      </c>
      <c r="V63" s="19" t="s">
        <v>1166</v>
      </c>
      <c r="W63" t="s">
        <v>1166</v>
      </c>
      <c r="X63" s="19" t="s">
        <v>1166</v>
      </c>
      <c r="Y63" t="s">
        <v>1166</v>
      </c>
      <c r="Z63" s="18">
        <v>45791</v>
      </c>
    </row>
    <row r="64" spans="1:26" x14ac:dyDescent="0.3">
      <c r="A64" t="s">
        <v>1161</v>
      </c>
      <c r="B64" t="s">
        <v>32</v>
      </c>
      <c r="C64" t="s">
        <v>1233</v>
      </c>
      <c r="D64" t="s">
        <v>1176</v>
      </c>
      <c r="E64" t="s">
        <v>367</v>
      </c>
      <c r="F64" t="s">
        <v>25</v>
      </c>
      <c r="G64" t="s">
        <v>368</v>
      </c>
      <c r="H64">
        <v>1</v>
      </c>
      <c r="I64">
        <v>0.36</v>
      </c>
      <c r="J64" t="s">
        <v>29</v>
      </c>
      <c r="K64" s="17">
        <v>143693</v>
      </c>
      <c r="L64" t="s">
        <v>1177</v>
      </c>
      <c r="M64" t="s">
        <v>1244</v>
      </c>
      <c r="N64">
        <v>1</v>
      </c>
      <c r="O64" s="18">
        <v>45791</v>
      </c>
      <c r="P64" t="s">
        <v>1234</v>
      </c>
      <c r="Q64" s="19">
        <v>45791.639305555553</v>
      </c>
      <c r="R64" t="s">
        <v>1165</v>
      </c>
      <c r="S64" s="19">
        <v>45791.640532407408</v>
      </c>
      <c r="T64" s="19">
        <v>45791.834155092591</v>
      </c>
      <c r="U64" t="s">
        <v>1235</v>
      </c>
      <c r="V64" s="19" t="s">
        <v>1166</v>
      </c>
      <c r="W64" t="s">
        <v>1166</v>
      </c>
      <c r="X64" s="19" t="s">
        <v>1166</v>
      </c>
      <c r="Y64" t="s">
        <v>1166</v>
      </c>
      <c r="Z64" s="18">
        <v>45791</v>
      </c>
    </row>
    <row r="65" spans="1:26" x14ac:dyDescent="0.3">
      <c r="A65" t="s">
        <v>1161</v>
      </c>
      <c r="B65" t="s">
        <v>32</v>
      </c>
      <c r="C65" t="s">
        <v>1230</v>
      </c>
      <c r="D65" t="s">
        <v>1176</v>
      </c>
      <c r="E65" t="s">
        <v>247</v>
      </c>
      <c r="F65" t="s">
        <v>25</v>
      </c>
      <c r="G65" t="s">
        <v>248</v>
      </c>
      <c r="H65">
        <v>1</v>
      </c>
      <c r="I65">
        <v>0.36</v>
      </c>
      <c r="J65" t="s">
        <v>29</v>
      </c>
      <c r="K65" s="17">
        <v>130000</v>
      </c>
      <c r="L65" t="s">
        <v>1177</v>
      </c>
      <c r="M65" t="s">
        <v>1178</v>
      </c>
      <c r="N65" t="s">
        <v>1231</v>
      </c>
      <c r="O65" s="18">
        <v>45791</v>
      </c>
      <c r="P65" t="s">
        <v>1168</v>
      </c>
      <c r="Q65" s="19">
        <v>45791.625879629632</v>
      </c>
      <c r="R65" t="s">
        <v>1165</v>
      </c>
      <c r="S65" s="19">
        <v>45791.627372685187</v>
      </c>
      <c r="T65" s="19">
        <v>45791.838020833333</v>
      </c>
      <c r="U65" t="s">
        <v>1192</v>
      </c>
      <c r="V65" s="19" t="s">
        <v>1166</v>
      </c>
      <c r="W65" t="s">
        <v>1166</v>
      </c>
      <c r="X65" s="19" t="s">
        <v>1166</v>
      </c>
      <c r="Y65" t="s">
        <v>1166</v>
      </c>
      <c r="Z65" s="18">
        <v>45791</v>
      </c>
    </row>
    <row r="66" spans="1:26" x14ac:dyDescent="0.3">
      <c r="A66" t="s">
        <v>1161</v>
      </c>
      <c r="B66" t="s">
        <v>32</v>
      </c>
      <c r="C66" t="s">
        <v>1233</v>
      </c>
      <c r="D66" t="s">
        <v>1176</v>
      </c>
      <c r="E66" t="s">
        <v>346</v>
      </c>
      <c r="F66" t="s">
        <v>25</v>
      </c>
      <c r="G66" t="s">
        <v>347</v>
      </c>
      <c r="H66">
        <v>1</v>
      </c>
      <c r="I66">
        <v>0.9</v>
      </c>
      <c r="J66" t="s">
        <v>29</v>
      </c>
      <c r="K66" s="17">
        <v>232500</v>
      </c>
      <c r="L66" t="s">
        <v>1177</v>
      </c>
      <c r="M66" t="s">
        <v>1178</v>
      </c>
      <c r="N66">
        <v>1</v>
      </c>
      <c r="O66" s="18">
        <v>45791</v>
      </c>
      <c r="P66" t="s">
        <v>1234</v>
      </c>
      <c r="Q66" s="19">
        <v>45791.639305555553</v>
      </c>
      <c r="R66" t="s">
        <v>1165</v>
      </c>
      <c r="S66" s="19">
        <v>45791.640532407408</v>
      </c>
      <c r="T66" s="19">
        <v>45791.842453703706</v>
      </c>
      <c r="U66" t="s">
        <v>1235</v>
      </c>
      <c r="V66" s="19" t="s">
        <v>1166</v>
      </c>
      <c r="W66" t="s">
        <v>1166</v>
      </c>
      <c r="X66" s="19" t="s">
        <v>1166</v>
      </c>
      <c r="Y66" t="s">
        <v>1166</v>
      </c>
      <c r="Z66" s="18">
        <v>45791</v>
      </c>
    </row>
    <row r="67" spans="1:26" x14ac:dyDescent="0.3">
      <c r="A67" t="s">
        <v>1161</v>
      </c>
      <c r="B67" t="s">
        <v>32</v>
      </c>
      <c r="C67" t="s">
        <v>1230</v>
      </c>
      <c r="D67" t="s">
        <v>1176</v>
      </c>
      <c r="E67" t="s">
        <v>428</v>
      </c>
      <c r="F67" t="s">
        <v>25</v>
      </c>
      <c r="G67" t="s">
        <v>429</v>
      </c>
      <c r="H67">
        <v>1</v>
      </c>
      <c r="I67">
        <v>0.6</v>
      </c>
      <c r="J67" t="s">
        <v>131</v>
      </c>
      <c r="K67" s="17">
        <v>0</v>
      </c>
      <c r="L67" t="s">
        <v>1177</v>
      </c>
      <c r="M67" t="s">
        <v>1178</v>
      </c>
      <c r="N67" t="s">
        <v>1231</v>
      </c>
      <c r="O67" s="18">
        <v>45791</v>
      </c>
      <c r="P67" t="s">
        <v>1168</v>
      </c>
      <c r="Q67" s="19">
        <v>45791.625879629632</v>
      </c>
      <c r="R67" t="s">
        <v>1165</v>
      </c>
      <c r="S67" s="19">
        <v>45791.627372685187</v>
      </c>
      <c r="T67" s="19">
        <v>45791.848854166667</v>
      </c>
      <c r="U67" t="s">
        <v>1192</v>
      </c>
      <c r="V67" s="19" t="s">
        <v>1166</v>
      </c>
      <c r="W67" t="s">
        <v>1166</v>
      </c>
      <c r="X67" s="19" t="s">
        <v>1166</v>
      </c>
      <c r="Y67" t="s">
        <v>1166</v>
      </c>
      <c r="Z67" s="18">
        <v>45791</v>
      </c>
    </row>
    <row r="68" spans="1:26" x14ac:dyDescent="0.3">
      <c r="A68" t="s">
        <v>1161</v>
      </c>
      <c r="B68" t="s">
        <v>32</v>
      </c>
      <c r="C68" t="s">
        <v>1230</v>
      </c>
      <c r="D68" t="s">
        <v>1176</v>
      </c>
      <c r="E68" t="s">
        <v>450</v>
      </c>
      <c r="F68" t="s">
        <v>25</v>
      </c>
      <c r="G68" t="s">
        <v>451</v>
      </c>
      <c r="H68">
        <v>1</v>
      </c>
      <c r="I68">
        <v>0.3</v>
      </c>
      <c r="J68" t="s">
        <v>131</v>
      </c>
      <c r="K68" s="17">
        <v>0</v>
      </c>
      <c r="L68" t="s">
        <v>1177</v>
      </c>
      <c r="M68" t="s">
        <v>1228</v>
      </c>
      <c r="N68" t="s">
        <v>1246</v>
      </c>
      <c r="O68" s="18">
        <v>45791</v>
      </c>
      <c r="P68" t="s">
        <v>1168</v>
      </c>
      <c r="Q68" s="19">
        <v>45791.625879629632</v>
      </c>
      <c r="R68" t="s">
        <v>1165</v>
      </c>
      <c r="S68" s="19">
        <v>45791.627372685187</v>
      </c>
      <c r="T68" s="19">
        <v>45791.857615740744</v>
      </c>
      <c r="U68" t="s">
        <v>1192</v>
      </c>
      <c r="V68" s="19" t="s">
        <v>1166</v>
      </c>
      <c r="W68" t="s">
        <v>1166</v>
      </c>
      <c r="X68" s="19" t="s">
        <v>1166</v>
      </c>
      <c r="Y68" t="s">
        <v>1166</v>
      </c>
      <c r="Z68" s="18">
        <v>45791</v>
      </c>
    </row>
    <row r="69" spans="1:26" x14ac:dyDescent="0.3">
      <c r="A69" t="s">
        <v>1161</v>
      </c>
      <c r="B69" t="s">
        <v>32</v>
      </c>
      <c r="C69" t="s">
        <v>1233</v>
      </c>
      <c r="D69" t="s">
        <v>1176</v>
      </c>
      <c r="E69" t="s">
        <v>652</v>
      </c>
      <c r="F69" t="s">
        <v>25</v>
      </c>
      <c r="G69" t="s">
        <v>653</v>
      </c>
      <c r="H69">
        <v>1</v>
      </c>
      <c r="I69">
        <v>0.9</v>
      </c>
      <c r="J69" t="s">
        <v>29</v>
      </c>
      <c r="K69" s="17">
        <v>247500</v>
      </c>
      <c r="L69" t="s">
        <v>1177</v>
      </c>
      <c r="M69" t="s">
        <v>1178</v>
      </c>
      <c r="N69">
        <v>1</v>
      </c>
      <c r="O69" s="18">
        <v>45791</v>
      </c>
      <c r="P69" t="s">
        <v>1234</v>
      </c>
      <c r="Q69" s="19">
        <v>45791.639305555553</v>
      </c>
      <c r="R69" t="s">
        <v>1165</v>
      </c>
      <c r="S69" s="19">
        <v>45791.640532407408</v>
      </c>
      <c r="T69" s="19">
        <v>45791.870335648149</v>
      </c>
      <c r="U69" t="s">
        <v>1235</v>
      </c>
      <c r="V69" s="19" t="s">
        <v>1166</v>
      </c>
      <c r="W69" t="s">
        <v>1166</v>
      </c>
      <c r="X69" s="19" t="s">
        <v>1166</v>
      </c>
      <c r="Y69" t="s">
        <v>1166</v>
      </c>
      <c r="Z69" s="18">
        <v>45791</v>
      </c>
    </row>
    <row r="70" spans="1:26" x14ac:dyDescent="0.3">
      <c r="A70" t="s">
        <v>1161</v>
      </c>
      <c r="B70" t="s">
        <v>32</v>
      </c>
      <c r="C70" t="s">
        <v>1247</v>
      </c>
      <c r="D70" t="s">
        <v>1176</v>
      </c>
      <c r="E70" t="s">
        <v>265</v>
      </c>
      <c r="F70" t="s">
        <v>25</v>
      </c>
      <c r="G70" t="s">
        <v>266</v>
      </c>
      <c r="H70">
        <v>1</v>
      </c>
      <c r="I70">
        <v>0.3</v>
      </c>
      <c r="J70" t="s">
        <v>131</v>
      </c>
      <c r="K70" s="17">
        <v>0</v>
      </c>
      <c r="L70" t="s">
        <v>1177</v>
      </c>
      <c r="M70" t="s">
        <v>1178</v>
      </c>
      <c r="N70" t="s">
        <v>1248</v>
      </c>
      <c r="O70" s="18">
        <v>45791</v>
      </c>
      <c r="P70" t="s">
        <v>1249</v>
      </c>
      <c r="Q70" s="19">
        <v>45791.802511574075</v>
      </c>
      <c r="R70" t="s">
        <v>1165</v>
      </c>
      <c r="S70" s="19">
        <v>45791.803796296299</v>
      </c>
      <c r="T70" s="19">
        <v>45791.871527777781</v>
      </c>
      <c r="U70" t="s">
        <v>1250</v>
      </c>
      <c r="V70" s="19" t="s">
        <v>1166</v>
      </c>
      <c r="W70" t="s">
        <v>1166</v>
      </c>
      <c r="X70" s="19" t="s">
        <v>1166</v>
      </c>
      <c r="Y70" t="s">
        <v>1166</v>
      </c>
      <c r="Z70" s="18">
        <v>45791</v>
      </c>
    </row>
    <row r="71" spans="1:26" x14ac:dyDescent="0.3">
      <c r="A71" t="s">
        <v>1161</v>
      </c>
      <c r="B71" t="s">
        <v>32</v>
      </c>
      <c r="C71" t="s">
        <v>1251</v>
      </c>
      <c r="D71" t="s">
        <v>1176</v>
      </c>
      <c r="E71" t="s">
        <v>41</v>
      </c>
      <c r="F71" t="s">
        <v>25</v>
      </c>
      <c r="G71" t="s">
        <v>42</v>
      </c>
      <c r="H71">
        <v>1</v>
      </c>
      <c r="I71">
        <v>0.36</v>
      </c>
      <c r="J71" t="s">
        <v>29</v>
      </c>
      <c r="K71" s="17">
        <v>140000</v>
      </c>
      <c r="L71" t="s">
        <v>1177</v>
      </c>
      <c r="M71" t="s">
        <v>1178</v>
      </c>
      <c r="N71" t="s">
        <v>1252</v>
      </c>
      <c r="O71" s="18">
        <v>45791</v>
      </c>
      <c r="P71" t="s">
        <v>1253</v>
      </c>
      <c r="Q71" s="19">
        <v>45791.775636574072</v>
      </c>
      <c r="R71" t="s">
        <v>1165</v>
      </c>
      <c r="S71" s="19">
        <v>45791.777025462965</v>
      </c>
      <c r="T71" s="19">
        <v>45791.885428240741</v>
      </c>
      <c r="U71" t="s">
        <v>1254</v>
      </c>
      <c r="V71" s="19" t="s">
        <v>1166</v>
      </c>
      <c r="W71" t="s">
        <v>1166</v>
      </c>
      <c r="X71" s="19" t="s">
        <v>1166</v>
      </c>
      <c r="Y71" t="s">
        <v>1166</v>
      </c>
      <c r="Z71" s="18">
        <v>45791</v>
      </c>
    </row>
    <row r="72" spans="1:26" x14ac:dyDescent="0.3">
      <c r="A72" t="s">
        <v>1161</v>
      </c>
      <c r="B72" t="s">
        <v>32</v>
      </c>
      <c r="C72" t="s">
        <v>1251</v>
      </c>
      <c r="D72" t="s">
        <v>1176</v>
      </c>
      <c r="E72" t="s">
        <v>200</v>
      </c>
      <c r="F72" t="s">
        <v>25</v>
      </c>
      <c r="G72" t="s">
        <v>201</v>
      </c>
      <c r="H72">
        <v>1</v>
      </c>
      <c r="I72">
        <v>0.71</v>
      </c>
      <c r="J72" t="s">
        <v>131</v>
      </c>
      <c r="K72" s="17">
        <v>0</v>
      </c>
      <c r="L72" t="s">
        <v>1177</v>
      </c>
      <c r="M72" t="s">
        <v>1190</v>
      </c>
      <c r="N72" t="s">
        <v>1255</v>
      </c>
      <c r="O72" s="18">
        <v>45791</v>
      </c>
      <c r="P72" t="s">
        <v>1253</v>
      </c>
      <c r="Q72" s="19">
        <v>45791.775636574072</v>
      </c>
      <c r="R72" t="s">
        <v>1165</v>
      </c>
      <c r="S72" s="19">
        <v>45791.777025462965</v>
      </c>
      <c r="T72" s="19">
        <v>45791.886006944442</v>
      </c>
      <c r="U72" t="s">
        <v>1254</v>
      </c>
      <c r="V72" s="19" t="s">
        <v>1166</v>
      </c>
      <c r="W72" t="s">
        <v>1166</v>
      </c>
      <c r="X72" s="19" t="s">
        <v>1166</v>
      </c>
      <c r="Y72" t="s">
        <v>1166</v>
      </c>
      <c r="Z72" s="18">
        <v>45791</v>
      </c>
    </row>
    <row r="73" spans="1:26" x14ac:dyDescent="0.3">
      <c r="A73" t="s">
        <v>1161</v>
      </c>
      <c r="B73" t="s">
        <v>32</v>
      </c>
      <c r="C73" t="s">
        <v>1251</v>
      </c>
      <c r="D73" t="s">
        <v>1176</v>
      </c>
      <c r="E73" t="s">
        <v>662</v>
      </c>
      <c r="F73" t="s">
        <v>25</v>
      </c>
      <c r="G73" t="s">
        <v>663</v>
      </c>
      <c r="H73">
        <v>1</v>
      </c>
      <c r="I73">
        <v>0.71</v>
      </c>
      <c r="J73" t="s">
        <v>29</v>
      </c>
      <c r="K73" s="17">
        <v>262000</v>
      </c>
      <c r="L73" t="s">
        <v>1177</v>
      </c>
      <c r="M73" t="s">
        <v>1178</v>
      </c>
      <c r="N73" t="s">
        <v>1252</v>
      </c>
      <c r="O73" s="18">
        <v>45791</v>
      </c>
      <c r="P73" t="s">
        <v>1253</v>
      </c>
      <c r="Q73" s="19">
        <v>45791.775636574072</v>
      </c>
      <c r="R73" t="s">
        <v>1165</v>
      </c>
      <c r="S73" s="19">
        <v>45791.777025462965</v>
      </c>
      <c r="T73" s="19">
        <v>45791.886921296296</v>
      </c>
      <c r="U73" t="s">
        <v>1254</v>
      </c>
      <c r="V73" s="19" t="s">
        <v>1166</v>
      </c>
      <c r="W73" t="s">
        <v>1166</v>
      </c>
      <c r="X73" s="19" t="s">
        <v>1166</v>
      </c>
      <c r="Y73" t="s">
        <v>1166</v>
      </c>
      <c r="Z73" s="18">
        <v>45791</v>
      </c>
    </row>
    <row r="74" spans="1:26" x14ac:dyDescent="0.3">
      <c r="A74" t="s">
        <v>1161</v>
      </c>
      <c r="B74" t="s">
        <v>32</v>
      </c>
      <c r="C74" t="s">
        <v>1251</v>
      </c>
      <c r="D74" t="s">
        <v>1176</v>
      </c>
      <c r="E74" t="s">
        <v>607</v>
      </c>
      <c r="F74" t="s">
        <v>25</v>
      </c>
      <c r="G74" t="s">
        <v>608</v>
      </c>
      <c r="H74">
        <v>1</v>
      </c>
      <c r="I74">
        <v>0.6</v>
      </c>
      <c r="J74" t="s">
        <v>29</v>
      </c>
      <c r="K74" s="17">
        <v>170000</v>
      </c>
      <c r="L74" t="s">
        <v>1177</v>
      </c>
      <c r="M74" t="s">
        <v>1193</v>
      </c>
      <c r="N74" t="s">
        <v>1256</v>
      </c>
      <c r="O74" s="18">
        <v>45791</v>
      </c>
      <c r="P74" t="s">
        <v>1253</v>
      </c>
      <c r="Q74" s="19">
        <v>45791.775636574072</v>
      </c>
      <c r="R74" t="s">
        <v>1165</v>
      </c>
      <c r="S74" s="19">
        <v>45791.777025462965</v>
      </c>
      <c r="T74" s="19">
        <v>45791.887511574074</v>
      </c>
      <c r="U74" t="s">
        <v>1254</v>
      </c>
      <c r="V74" s="19" t="s">
        <v>1166</v>
      </c>
      <c r="W74" t="s">
        <v>1166</v>
      </c>
      <c r="X74" s="19" t="s">
        <v>1166</v>
      </c>
      <c r="Y74" t="s">
        <v>1166</v>
      </c>
      <c r="Z74" s="18">
        <v>45791</v>
      </c>
    </row>
    <row r="75" spans="1:26" x14ac:dyDescent="0.3">
      <c r="A75" t="s">
        <v>1161</v>
      </c>
      <c r="B75" t="s">
        <v>32</v>
      </c>
      <c r="C75" t="s">
        <v>1251</v>
      </c>
      <c r="D75" t="s">
        <v>1176</v>
      </c>
      <c r="E75" t="s">
        <v>602</v>
      </c>
      <c r="F75" t="s">
        <v>25</v>
      </c>
      <c r="G75" t="s">
        <v>603</v>
      </c>
      <c r="H75">
        <v>1</v>
      </c>
      <c r="I75">
        <v>0.65</v>
      </c>
      <c r="J75" t="s">
        <v>29</v>
      </c>
      <c r="K75" s="17">
        <v>160000</v>
      </c>
      <c r="L75" t="s">
        <v>1177</v>
      </c>
      <c r="M75" t="s">
        <v>1178</v>
      </c>
      <c r="N75" t="s">
        <v>1257</v>
      </c>
      <c r="O75" s="18">
        <v>45791</v>
      </c>
      <c r="P75" t="s">
        <v>1253</v>
      </c>
      <c r="Q75" s="19">
        <v>45791.775636574072</v>
      </c>
      <c r="R75" t="s">
        <v>1165</v>
      </c>
      <c r="S75" s="19">
        <v>45791.777025462965</v>
      </c>
      <c r="T75" s="19">
        <v>45791.888240740744</v>
      </c>
      <c r="U75" t="s">
        <v>1254</v>
      </c>
      <c r="V75" s="19" t="s">
        <v>1166</v>
      </c>
      <c r="W75" t="s">
        <v>1166</v>
      </c>
      <c r="X75" s="19" t="s">
        <v>1166</v>
      </c>
      <c r="Y75" t="s">
        <v>1166</v>
      </c>
      <c r="Z75" s="18">
        <v>45791</v>
      </c>
    </row>
    <row r="76" spans="1:26" x14ac:dyDescent="0.3">
      <c r="A76" t="s">
        <v>1161</v>
      </c>
      <c r="B76" t="s">
        <v>32</v>
      </c>
      <c r="C76" t="s">
        <v>1251</v>
      </c>
      <c r="D76" t="s">
        <v>1176</v>
      </c>
      <c r="E76" t="s">
        <v>351</v>
      </c>
      <c r="F76" t="s">
        <v>25</v>
      </c>
      <c r="G76" t="s">
        <v>352</v>
      </c>
      <c r="H76">
        <v>1</v>
      </c>
      <c r="I76">
        <v>0.71</v>
      </c>
      <c r="J76" t="s">
        <v>131</v>
      </c>
      <c r="K76" s="17">
        <v>0</v>
      </c>
      <c r="L76" t="s">
        <v>1177</v>
      </c>
      <c r="M76" t="s">
        <v>1178</v>
      </c>
      <c r="N76" t="s">
        <v>1259</v>
      </c>
      <c r="O76" s="18">
        <v>45791</v>
      </c>
      <c r="P76" t="s">
        <v>1253</v>
      </c>
      <c r="Q76" s="19">
        <v>45791.775636574072</v>
      </c>
      <c r="R76" t="s">
        <v>1165</v>
      </c>
      <c r="S76" s="19">
        <v>45791.777025462965</v>
      </c>
      <c r="T76" s="19">
        <v>45791.889699074076</v>
      </c>
      <c r="U76" t="s">
        <v>1254</v>
      </c>
      <c r="V76" s="19" t="s">
        <v>1166</v>
      </c>
      <c r="W76" t="s">
        <v>1166</v>
      </c>
      <c r="X76" s="19" t="s">
        <v>1166</v>
      </c>
      <c r="Y76" t="s">
        <v>1166</v>
      </c>
      <c r="Z76" s="18">
        <v>45791</v>
      </c>
    </row>
    <row r="77" spans="1:26" x14ac:dyDescent="0.3">
      <c r="A77" t="s">
        <v>1161</v>
      </c>
      <c r="B77" t="s">
        <v>32</v>
      </c>
      <c r="C77" t="s">
        <v>1247</v>
      </c>
      <c r="D77" t="s">
        <v>1176</v>
      </c>
      <c r="E77" t="s">
        <v>594</v>
      </c>
      <c r="F77" t="s">
        <v>25</v>
      </c>
      <c r="G77" t="s">
        <v>595</v>
      </c>
      <c r="H77">
        <v>1</v>
      </c>
      <c r="I77">
        <v>0.9</v>
      </c>
      <c r="J77" t="s">
        <v>29</v>
      </c>
      <c r="K77" s="17">
        <v>261000</v>
      </c>
      <c r="L77" t="s">
        <v>1177</v>
      </c>
      <c r="M77" t="s">
        <v>1178</v>
      </c>
      <c r="N77" t="s">
        <v>1248</v>
      </c>
      <c r="O77" s="18">
        <v>45791</v>
      </c>
      <c r="P77" t="s">
        <v>1249</v>
      </c>
      <c r="Q77" s="19">
        <v>45791.802511574075</v>
      </c>
      <c r="R77" t="s">
        <v>1165</v>
      </c>
      <c r="S77" s="19">
        <v>45791.803796296299</v>
      </c>
      <c r="T77" s="19">
        <v>45791.890775462962</v>
      </c>
      <c r="U77" t="s">
        <v>1250</v>
      </c>
      <c r="V77" s="19" t="s">
        <v>1166</v>
      </c>
      <c r="W77" t="s">
        <v>1166</v>
      </c>
      <c r="X77" s="19" t="s">
        <v>1166</v>
      </c>
      <c r="Y77" t="s">
        <v>1166</v>
      </c>
      <c r="Z77" s="18">
        <v>45791</v>
      </c>
    </row>
    <row r="78" spans="1:26" x14ac:dyDescent="0.3">
      <c r="A78" t="s">
        <v>1161</v>
      </c>
      <c r="B78" t="s">
        <v>32</v>
      </c>
      <c r="C78" t="s">
        <v>1247</v>
      </c>
      <c r="D78" t="s">
        <v>1176</v>
      </c>
      <c r="E78" t="s">
        <v>538</v>
      </c>
      <c r="F78" t="s">
        <v>25</v>
      </c>
      <c r="G78" t="s">
        <v>539</v>
      </c>
      <c r="H78">
        <v>1</v>
      </c>
      <c r="I78">
        <v>0.36</v>
      </c>
      <c r="J78" t="s">
        <v>29</v>
      </c>
      <c r="K78" s="17">
        <v>143693</v>
      </c>
      <c r="L78" t="s">
        <v>1177</v>
      </c>
      <c r="M78" t="s">
        <v>1178</v>
      </c>
      <c r="N78" t="s">
        <v>1248</v>
      </c>
      <c r="O78" s="18">
        <v>45791</v>
      </c>
      <c r="P78" t="s">
        <v>1249</v>
      </c>
      <c r="Q78" s="19">
        <v>45791.802511574075</v>
      </c>
      <c r="R78" t="s">
        <v>1165</v>
      </c>
      <c r="S78" s="19">
        <v>45791.803796296299</v>
      </c>
      <c r="T78" s="19">
        <v>45791.902685185189</v>
      </c>
      <c r="U78" t="s">
        <v>1250</v>
      </c>
      <c r="V78" s="19" t="s">
        <v>1166</v>
      </c>
      <c r="W78" t="s">
        <v>1166</v>
      </c>
      <c r="X78" s="19" t="s">
        <v>1166</v>
      </c>
      <c r="Y78" t="s">
        <v>1166</v>
      </c>
      <c r="Z78" s="18">
        <v>45791</v>
      </c>
    </row>
    <row r="79" spans="1:26" x14ac:dyDescent="0.3">
      <c r="A79" t="s">
        <v>1161</v>
      </c>
      <c r="B79" t="s">
        <v>32</v>
      </c>
      <c r="C79" t="s">
        <v>1247</v>
      </c>
      <c r="D79" t="s">
        <v>1176</v>
      </c>
      <c r="E79" t="s">
        <v>287</v>
      </c>
      <c r="F79" t="s">
        <v>25</v>
      </c>
      <c r="G79" t="s">
        <v>288</v>
      </c>
      <c r="H79">
        <v>1</v>
      </c>
      <c r="I79">
        <v>0.36</v>
      </c>
      <c r="J79" t="s">
        <v>29</v>
      </c>
      <c r="K79" s="17">
        <v>130000</v>
      </c>
      <c r="L79" t="s">
        <v>1177</v>
      </c>
      <c r="M79" t="s">
        <v>1178</v>
      </c>
      <c r="N79" t="s">
        <v>1248</v>
      </c>
      <c r="O79" s="18">
        <v>45791</v>
      </c>
      <c r="P79" t="s">
        <v>1249</v>
      </c>
      <c r="Q79" s="19">
        <v>45791.802511574075</v>
      </c>
      <c r="R79" t="s">
        <v>1165</v>
      </c>
      <c r="S79" s="19">
        <v>45791.803796296299</v>
      </c>
      <c r="T79" s="19">
        <v>45791.910671296297</v>
      </c>
      <c r="U79" t="s">
        <v>1250</v>
      </c>
      <c r="V79" s="19" t="s">
        <v>1166</v>
      </c>
      <c r="W79" t="s">
        <v>1166</v>
      </c>
      <c r="X79" s="19" t="s">
        <v>1166</v>
      </c>
      <c r="Y79" t="s">
        <v>1166</v>
      </c>
      <c r="Z79" s="18">
        <v>45791</v>
      </c>
    </row>
    <row r="80" spans="1:26" x14ac:dyDescent="0.3">
      <c r="A80" t="s">
        <v>1161</v>
      </c>
      <c r="B80" t="s">
        <v>32</v>
      </c>
      <c r="C80" t="s">
        <v>1247</v>
      </c>
      <c r="D80" t="s">
        <v>1176</v>
      </c>
      <c r="E80" t="s">
        <v>179</v>
      </c>
      <c r="F80" t="s">
        <v>25</v>
      </c>
      <c r="G80" t="s">
        <v>180</v>
      </c>
      <c r="H80">
        <v>1</v>
      </c>
      <c r="I80">
        <v>0.36</v>
      </c>
      <c r="J80" t="s">
        <v>29</v>
      </c>
      <c r="K80" s="17">
        <v>140000</v>
      </c>
      <c r="L80" t="s">
        <v>1177</v>
      </c>
      <c r="M80" t="s">
        <v>1178</v>
      </c>
      <c r="N80" t="s">
        <v>1248</v>
      </c>
      <c r="O80" s="18">
        <v>45791</v>
      </c>
      <c r="P80" t="s">
        <v>1249</v>
      </c>
      <c r="Q80" s="19">
        <v>45791.802511574075</v>
      </c>
      <c r="R80" t="s">
        <v>1165</v>
      </c>
      <c r="S80" s="19">
        <v>45791.803796296299</v>
      </c>
      <c r="T80" s="19">
        <v>45791.928240740737</v>
      </c>
      <c r="U80" t="s">
        <v>1250</v>
      </c>
      <c r="V80" s="19" t="s">
        <v>1166</v>
      </c>
      <c r="W80" t="s">
        <v>1166</v>
      </c>
      <c r="X80" s="19" t="s">
        <v>1166</v>
      </c>
      <c r="Y80" t="s">
        <v>1166</v>
      </c>
      <c r="Z80" s="18">
        <v>45791</v>
      </c>
    </row>
    <row r="81" spans="1:26" x14ac:dyDescent="0.3">
      <c r="A81" t="s">
        <v>1161</v>
      </c>
      <c r="B81" t="s">
        <v>32</v>
      </c>
      <c r="C81" t="s">
        <v>1233</v>
      </c>
      <c r="D81" t="s">
        <v>1176</v>
      </c>
      <c r="E81" t="s">
        <v>230</v>
      </c>
      <c r="F81" t="s">
        <v>25</v>
      </c>
      <c r="G81" t="s">
        <v>231</v>
      </c>
      <c r="H81">
        <v>1</v>
      </c>
      <c r="I81">
        <v>0.71</v>
      </c>
      <c r="J81" t="s">
        <v>131</v>
      </c>
      <c r="K81" s="17">
        <v>0</v>
      </c>
      <c r="L81" t="s">
        <v>1177</v>
      </c>
      <c r="M81" t="s">
        <v>1190</v>
      </c>
      <c r="N81" t="s">
        <v>1264</v>
      </c>
      <c r="O81" s="18">
        <v>45791</v>
      </c>
      <c r="P81" t="s">
        <v>1234</v>
      </c>
      <c r="Q81" s="19">
        <v>45791.639305555553</v>
      </c>
      <c r="R81" t="s">
        <v>1165</v>
      </c>
      <c r="S81" s="19">
        <v>45791.640532407408</v>
      </c>
      <c r="T81" s="19">
        <v>45791.945914351854</v>
      </c>
      <c r="U81" t="s">
        <v>1235</v>
      </c>
      <c r="V81" s="19" t="s">
        <v>1166</v>
      </c>
      <c r="W81" t="s">
        <v>1166</v>
      </c>
      <c r="X81" s="19" t="s">
        <v>1166</v>
      </c>
      <c r="Y81" t="s">
        <v>1166</v>
      </c>
      <c r="Z81" s="18">
        <v>45791</v>
      </c>
    </row>
    <row r="82" spans="1:26" x14ac:dyDescent="0.3">
      <c r="A82" t="s">
        <v>1161</v>
      </c>
      <c r="B82" t="s">
        <v>32</v>
      </c>
      <c r="C82" t="s">
        <v>1233</v>
      </c>
      <c r="D82" t="s">
        <v>1176</v>
      </c>
      <c r="E82" t="s">
        <v>392</v>
      </c>
      <c r="F82" t="s">
        <v>25</v>
      </c>
      <c r="G82" t="s">
        <v>393</v>
      </c>
      <c r="H82">
        <v>1</v>
      </c>
      <c r="I82">
        <v>0.71</v>
      </c>
      <c r="J82" t="s">
        <v>131</v>
      </c>
      <c r="K82" s="17">
        <v>0</v>
      </c>
      <c r="L82" t="s">
        <v>1177</v>
      </c>
      <c r="M82" t="s">
        <v>1178</v>
      </c>
      <c r="N82">
        <v>1</v>
      </c>
      <c r="O82" s="18">
        <v>45791</v>
      </c>
      <c r="P82" t="s">
        <v>1234</v>
      </c>
      <c r="Q82" s="19">
        <v>45791.639305555553</v>
      </c>
      <c r="R82" t="s">
        <v>1165</v>
      </c>
      <c r="S82" s="19">
        <v>45791.640532407408</v>
      </c>
      <c r="T82" s="19">
        <v>45791.951840277776</v>
      </c>
      <c r="U82" t="s">
        <v>1235</v>
      </c>
      <c r="V82" s="19" t="s">
        <v>1166</v>
      </c>
      <c r="W82" t="s">
        <v>1166</v>
      </c>
      <c r="X82" s="19" t="s">
        <v>1166</v>
      </c>
      <c r="Y82" t="s">
        <v>1166</v>
      </c>
      <c r="Z82" s="18">
        <v>45791</v>
      </c>
    </row>
    <row r="83" spans="1:26" x14ac:dyDescent="0.3">
      <c r="A83" t="s">
        <v>1161</v>
      </c>
      <c r="B83" t="s">
        <v>32</v>
      </c>
      <c r="C83" t="s">
        <v>1267</v>
      </c>
      <c r="D83" t="s">
        <v>1176</v>
      </c>
      <c r="E83" t="s">
        <v>589</v>
      </c>
      <c r="F83" t="s">
        <v>25</v>
      </c>
      <c r="G83" t="s">
        <v>590</v>
      </c>
      <c r="H83">
        <v>1</v>
      </c>
      <c r="I83">
        <v>0.6</v>
      </c>
      <c r="J83" t="s">
        <v>29</v>
      </c>
      <c r="K83" s="17">
        <v>180000</v>
      </c>
      <c r="L83" t="s">
        <v>1177</v>
      </c>
      <c r="M83" t="s">
        <v>1178</v>
      </c>
      <c r="N83" t="s">
        <v>1268</v>
      </c>
      <c r="O83" s="18">
        <v>45791</v>
      </c>
      <c r="P83" t="s">
        <v>1269</v>
      </c>
      <c r="Q83" s="19">
        <v>45791.805451388886</v>
      </c>
      <c r="R83" t="s">
        <v>1165</v>
      </c>
      <c r="S83" s="19">
        <v>45791.914467592593</v>
      </c>
      <c r="T83" s="19">
        <v>45791.965497685182</v>
      </c>
      <c r="U83" t="s">
        <v>1270</v>
      </c>
      <c r="V83" s="19" t="s">
        <v>1166</v>
      </c>
      <c r="W83" t="s">
        <v>1166</v>
      </c>
      <c r="X83" s="19" t="s">
        <v>1166</v>
      </c>
      <c r="Y83" t="s">
        <v>1166</v>
      </c>
      <c r="Z83" s="18">
        <v>45791</v>
      </c>
    </row>
    <row r="84" spans="1:26" x14ac:dyDescent="0.3">
      <c r="A84" t="s">
        <v>1161</v>
      </c>
      <c r="B84" t="s">
        <v>32</v>
      </c>
      <c r="C84" t="s">
        <v>1267</v>
      </c>
      <c r="D84" t="s">
        <v>1176</v>
      </c>
      <c r="E84" t="s">
        <v>382</v>
      </c>
      <c r="F84" t="s">
        <v>25</v>
      </c>
      <c r="G84" t="s">
        <v>383</v>
      </c>
      <c r="H84">
        <v>1</v>
      </c>
      <c r="I84">
        <v>0.9</v>
      </c>
      <c r="J84" t="s">
        <v>29</v>
      </c>
      <c r="K84" s="17">
        <v>249500</v>
      </c>
      <c r="L84" t="s">
        <v>1177</v>
      </c>
      <c r="M84" t="s">
        <v>1244</v>
      </c>
      <c r="N84" t="s">
        <v>1273</v>
      </c>
      <c r="O84" s="18">
        <v>45791</v>
      </c>
      <c r="P84" t="s">
        <v>1269</v>
      </c>
      <c r="Q84" s="19">
        <v>45791.805451388886</v>
      </c>
      <c r="R84" t="s">
        <v>1165</v>
      </c>
      <c r="S84" s="19">
        <v>45791.914467592593</v>
      </c>
      <c r="T84" s="19">
        <v>45791.967916666668</v>
      </c>
      <c r="U84" t="s">
        <v>1270</v>
      </c>
      <c r="V84" s="19" t="s">
        <v>1166</v>
      </c>
      <c r="W84" t="s">
        <v>1166</v>
      </c>
      <c r="X84" s="19" t="s">
        <v>1166</v>
      </c>
      <c r="Y84" t="s">
        <v>1166</v>
      </c>
      <c r="Z84" s="18">
        <v>45791</v>
      </c>
    </row>
    <row r="85" spans="1:26" x14ac:dyDescent="0.3">
      <c r="A85" t="s">
        <v>1161</v>
      </c>
      <c r="B85" t="s">
        <v>32</v>
      </c>
      <c r="C85" t="s">
        <v>1267</v>
      </c>
      <c r="D85" t="s">
        <v>1176</v>
      </c>
      <c r="E85" t="s">
        <v>271</v>
      </c>
      <c r="F85" t="s">
        <v>25</v>
      </c>
      <c r="G85" t="s">
        <v>272</v>
      </c>
      <c r="H85">
        <v>1</v>
      </c>
      <c r="I85">
        <v>0.36</v>
      </c>
      <c r="J85" t="s">
        <v>29</v>
      </c>
      <c r="K85" s="17">
        <v>130000</v>
      </c>
      <c r="L85" t="s">
        <v>1177</v>
      </c>
      <c r="M85" t="s">
        <v>1178</v>
      </c>
      <c r="N85" t="s">
        <v>1274</v>
      </c>
      <c r="O85" s="18">
        <v>45791</v>
      </c>
      <c r="P85" t="s">
        <v>1269</v>
      </c>
      <c r="Q85" s="19">
        <v>45791.805451388886</v>
      </c>
      <c r="R85" t="s">
        <v>1165</v>
      </c>
      <c r="S85" s="19">
        <v>45791.914467592593</v>
      </c>
      <c r="T85" s="19">
        <v>45791.9684375</v>
      </c>
      <c r="U85" t="s">
        <v>1270</v>
      </c>
      <c r="V85" s="19" t="s">
        <v>1166</v>
      </c>
      <c r="W85" t="s">
        <v>1166</v>
      </c>
      <c r="X85" s="19" t="s">
        <v>1166</v>
      </c>
      <c r="Y85" t="s">
        <v>1166</v>
      </c>
      <c r="Z85" s="18">
        <v>45791</v>
      </c>
    </row>
    <row r="86" spans="1:26" x14ac:dyDescent="0.3">
      <c r="A86" t="s">
        <v>1161</v>
      </c>
      <c r="B86" t="s">
        <v>32</v>
      </c>
      <c r="C86" t="s">
        <v>1267</v>
      </c>
      <c r="D86" t="s">
        <v>1176</v>
      </c>
      <c r="E86" t="s">
        <v>242</v>
      </c>
      <c r="F86" t="s">
        <v>25</v>
      </c>
      <c r="G86" t="s">
        <v>243</v>
      </c>
      <c r="H86">
        <v>1</v>
      </c>
      <c r="I86">
        <v>0.9</v>
      </c>
      <c r="J86" t="s">
        <v>131</v>
      </c>
      <c r="K86" s="17">
        <v>0</v>
      </c>
      <c r="L86" t="s">
        <v>1177</v>
      </c>
      <c r="M86" t="s">
        <v>1275</v>
      </c>
      <c r="N86" t="s">
        <v>1276</v>
      </c>
      <c r="O86" s="18">
        <v>45791</v>
      </c>
      <c r="P86" t="s">
        <v>1269</v>
      </c>
      <c r="Q86" s="19">
        <v>45791.805451388886</v>
      </c>
      <c r="R86" t="s">
        <v>1165</v>
      </c>
      <c r="S86" s="19">
        <v>45791.914467592593</v>
      </c>
      <c r="T86" s="19">
        <v>45791.969305555554</v>
      </c>
      <c r="U86" t="s">
        <v>1270</v>
      </c>
      <c r="V86" s="19" t="s">
        <v>1166</v>
      </c>
      <c r="W86" t="s">
        <v>1166</v>
      </c>
      <c r="X86" s="19" t="s">
        <v>1166</v>
      </c>
      <c r="Y86" t="s">
        <v>1166</v>
      </c>
      <c r="Z86" s="18">
        <v>45791</v>
      </c>
    </row>
    <row r="87" spans="1:26" x14ac:dyDescent="0.3">
      <c r="A87" t="s">
        <v>1161</v>
      </c>
      <c r="B87" t="s">
        <v>32</v>
      </c>
      <c r="C87" t="s">
        <v>1267</v>
      </c>
      <c r="D87" t="s">
        <v>1176</v>
      </c>
      <c r="E87" t="s">
        <v>213</v>
      </c>
      <c r="F87" t="s">
        <v>25</v>
      </c>
      <c r="G87" t="s">
        <v>214</v>
      </c>
      <c r="H87">
        <v>1</v>
      </c>
      <c r="I87">
        <v>1.1499999999999999</v>
      </c>
      <c r="J87" t="s">
        <v>131</v>
      </c>
      <c r="K87" s="17">
        <v>0</v>
      </c>
      <c r="L87" t="s">
        <v>1177</v>
      </c>
      <c r="M87" t="s">
        <v>1178</v>
      </c>
      <c r="N87" t="s">
        <v>1277</v>
      </c>
      <c r="O87" s="18">
        <v>45791</v>
      </c>
      <c r="P87" t="s">
        <v>1269</v>
      </c>
      <c r="Q87" s="19">
        <v>45791.805451388886</v>
      </c>
      <c r="R87" t="s">
        <v>1165</v>
      </c>
      <c r="S87" s="19">
        <v>45791.914467592593</v>
      </c>
      <c r="T87" s="19">
        <v>45791.969675925924</v>
      </c>
      <c r="U87" t="s">
        <v>1270</v>
      </c>
      <c r="V87" s="19" t="s">
        <v>1166</v>
      </c>
      <c r="W87" t="s">
        <v>1166</v>
      </c>
      <c r="X87" s="19" t="s">
        <v>1166</v>
      </c>
      <c r="Y87" t="s">
        <v>1166</v>
      </c>
      <c r="Z87" s="18">
        <v>45791</v>
      </c>
    </row>
    <row r="88" spans="1:26" x14ac:dyDescent="0.3">
      <c r="A88" t="s">
        <v>1161</v>
      </c>
      <c r="B88" t="s">
        <v>32</v>
      </c>
      <c r="C88" t="s">
        <v>1287</v>
      </c>
      <c r="D88" t="s">
        <v>1176</v>
      </c>
      <c r="E88" t="s">
        <v>418</v>
      </c>
      <c r="F88" t="s">
        <v>25</v>
      </c>
      <c r="G88" t="s">
        <v>419</v>
      </c>
      <c r="H88">
        <v>1</v>
      </c>
      <c r="I88">
        <v>0.3</v>
      </c>
      <c r="J88" t="s">
        <v>29</v>
      </c>
      <c r="K88" s="17">
        <v>100700</v>
      </c>
      <c r="L88" t="s">
        <v>1177</v>
      </c>
      <c r="M88" t="s">
        <v>1178</v>
      </c>
      <c r="N88" t="s">
        <v>1288</v>
      </c>
      <c r="O88" s="18">
        <v>45791</v>
      </c>
      <c r="P88" t="s">
        <v>1289</v>
      </c>
      <c r="Q88" s="19">
        <v>45791.647418981483</v>
      </c>
      <c r="R88" t="s">
        <v>1165</v>
      </c>
      <c r="S88" s="19">
        <v>45791.649409722224</v>
      </c>
      <c r="T88" s="19">
        <v>45792.001805555556</v>
      </c>
      <c r="U88" t="s">
        <v>1290</v>
      </c>
      <c r="V88" s="19" t="s">
        <v>1166</v>
      </c>
      <c r="W88" t="s">
        <v>1166</v>
      </c>
      <c r="X88" s="19" t="s">
        <v>1166</v>
      </c>
      <c r="Y88" t="s">
        <v>1166</v>
      </c>
      <c r="Z88" s="18">
        <v>45792</v>
      </c>
    </row>
    <row r="89" spans="1:26" x14ac:dyDescent="0.3">
      <c r="A89" t="s">
        <v>1161</v>
      </c>
      <c r="B89" t="s">
        <v>32</v>
      </c>
      <c r="C89" t="s">
        <v>1287</v>
      </c>
      <c r="D89" t="s">
        <v>1176</v>
      </c>
      <c r="E89" t="s">
        <v>313</v>
      </c>
      <c r="F89" t="s">
        <v>25</v>
      </c>
      <c r="G89" t="s">
        <v>314</v>
      </c>
      <c r="H89">
        <v>1</v>
      </c>
      <c r="I89">
        <v>0.71</v>
      </c>
      <c r="J89" t="s">
        <v>131</v>
      </c>
      <c r="K89" s="17">
        <v>0</v>
      </c>
      <c r="L89" t="s">
        <v>1177</v>
      </c>
      <c r="M89" t="s">
        <v>1178</v>
      </c>
      <c r="N89" t="s">
        <v>1291</v>
      </c>
      <c r="O89" s="18">
        <v>45791</v>
      </c>
      <c r="P89" t="s">
        <v>1289</v>
      </c>
      <c r="Q89" s="19">
        <v>45791.647418981483</v>
      </c>
      <c r="R89" t="s">
        <v>1165</v>
      </c>
      <c r="S89" s="19">
        <v>45791.649409722224</v>
      </c>
      <c r="T89" s="19">
        <v>45792.002222222225</v>
      </c>
      <c r="U89" t="s">
        <v>1290</v>
      </c>
      <c r="V89" s="19" t="s">
        <v>1166</v>
      </c>
      <c r="W89" t="s">
        <v>1166</v>
      </c>
      <c r="X89" s="19" t="s">
        <v>1166</v>
      </c>
      <c r="Y89" t="s">
        <v>1166</v>
      </c>
      <c r="Z89" s="18">
        <v>45792</v>
      </c>
    </row>
    <row r="90" spans="1:26" x14ac:dyDescent="0.3">
      <c r="A90" t="s">
        <v>1161</v>
      </c>
      <c r="B90" t="s">
        <v>32</v>
      </c>
      <c r="C90" t="s">
        <v>1287</v>
      </c>
      <c r="D90" t="s">
        <v>1176</v>
      </c>
      <c r="E90" t="s">
        <v>732</v>
      </c>
      <c r="F90" t="s">
        <v>25</v>
      </c>
      <c r="G90" t="s">
        <v>733</v>
      </c>
      <c r="H90">
        <v>1</v>
      </c>
      <c r="I90">
        <v>0.36</v>
      </c>
      <c r="J90" t="s">
        <v>29</v>
      </c>
      <c r="K90" s="17">
        <v>143693</v>
      </c>
      <c r="L90" t="s">
        <v>1177</v>
      </c>
      <c r="M90" t="s">
        <v>1178</v>
      </c>
      <c r="N90" t="s">
        <v>1292</v>
      </c>
      <c r="O90" s="18">
        <v>45791</v>
      </c>
      <c r="P90" t="s">
        <v>1289</v>
      </c>
      <c r="Q90" s="19">
        <v>45791.647418981483</v>
      </c>
      <c r="R90" t="s">
        <v>1165</v>
      </c>
      <c r="S90" s="19">
        <v>45791.649409722224</v>
      </c>
      <c r="T90" s="19">
        <v>45792.002905092595</v>
      </c>
      <c r="U90" t="s">
        <v>1290</v>
      </c>
      <c r="V90" s="19" t="s">
        <v>1166</v>
      </c>
      <c r="W90" t="s">
        <v>1166</v>
      </c>
      <c r="X90" s="19" t="s">
        <v>1166</v>
      </c>
      <c r="Y90" t="s">
        <v>1166</v>
      </c>
      <c r="Z90" s="18">
        <v>45792</v>
      </c>
    </row>
    <row r="91" spans="1:26" x14ac:dyDescent="0.3">
      <c r="A91" t="s">
        <v>1161</v>
      </c>
      <c r="B91" t="s">
        <v>32</v>
      </c>
      <c r="C91" t="s">
        <v>1279</v>
      </c>
      <c r="D91" t="s">
        <v>1176</v>
      </c>
      <c r="E91" t="s">
        <v>622</v>
      </c>
      <c r="F91" t="s">
        <v>25</v>
      </c>
      <c r="G91" t="s">
        <v>623</v>
      </c>
      <c r="H91">
        <v>1</v>
      </c>
      <c r="I91">
        <v>0.71</v>
      </c>
      <c r="J91" t="s">
        <v>29</v>
      </c>
      <c r="K91" s="17">
        <v>281043</v>
      </c>
      <c r="L91" t="s">
        <v>1177</v>
      </c>
      <c r="M91" t="s">
        <v>1244</v>
      </c>
      <c r="N91" t="s">
        <v>1296</v>
      </c>
      <c r="O91" s="18">
        <v>45791</v>
      </c>
      <c r="P91" t="s">
        <v>1281</v>
      </c>
      <c r="Q91" s="19">
        <v>45791.633287037039</v>
      </c>
      <c r="R91" t="s">
        <v>1165</v>
      </c>
      <c r="S91" s="19">
        <v>45791.635798611111</v>
      </c>
      <c r="T91" s="19">
        <v>45792.015590277777</v>
      </c>
      <c r="U91" t="s">
        <v>1282</v>
      </c>
      <c r="V91" s="19" t="s">
        <v>1166</v>
      </c>
      <c r="W91" t="s">
        <v>1166</v>
      </c>
      <c r="X91" s="19" t="s">
        <v>1166</v>
      </c>
      <c r="Y91" t="s">
        <v>1166</v>
      </c>
      <c r="Z91" s="18">
        <v>45792</v>
      </c>
    </row>
    <row r="92" spans="1:26" x14ac:dyDescent="0.3">
      <c r="A92" t="s">
        <v>1161</v>
      </c>
      <c r="B92" t="s">
        <v>32</v>
      </c>
      <c r="C92" t="s">
        <v>1279</v>
      </c>
      <c r="D92" t="s">
        <v>1176</v>
      </c>
      <c r="E92" t="s">
        <v>276</v>
      </c>
      <c r="F92" t="s">
        <v>25</v>
      </c>
      <c r="G92" t="s">
        <v>277</v>
      </c>
      <c r="H92">
        <v>1</v>
      </c>
      <c r="I92">
        <v>1.2</v>
      </c>
      <c r="J92" t="s">
        <v>131</v>
      </c>
      <c r="K92" s="17">
        <v>0</v>
      </c>
      <c r="L92" t="s">
        <v>1177</v>
      </c>
      <c r="M92" t="s">
        <v>1205</v>
      </c>
      <c r="N92" t="s">
        <v>1297</v>
      </c>
      <c r="O92" s="18">
        <v>45791</v>
      </c>
      <c r="P92" t="s">
        <v>1281</v>
      </c>
      <c r="Q92" s="19">
        <v>45791.633287037039</v>
      </c>
      <c r="R92" t="s">
        <v>1165</v>
      </c>
      <c r="S92" s="19">
        <v>45791.635798611111</v>
      </c>
      <c r="T92" s="19">
        <v>45792.016770833332</v>
      </c>
      <c r="U92" t="s">
        <v>1282</v>
      </c>
      <c r="V92" s="19" t="s">
        <v>1166</v>
      </c>
      <c r="W92" t="s">
        <v>1166</v>
      </c>
      <c r="X92" s="19" t="s">
        <v>1166</v>
      </c>
      <c r="Y92" t="s">
        <v>1166</v>
      </c>
      <c r="Z92" s="18">
        <v>45792</v>
      </c>
    </row>
    <row r="93" spans="1:26" x14ac:dyDescent="0.3">
      <c r="A93" t="s">
        <v>1161</v>
      </c>
      <c r="B93" t="s">
        <v>32</v>
      </c>
      <c r="C93" t="s">
        <v>1279</v>
      </c>
      <c r="D93" t="s">
        <v>1176</v>
      </c>
      <c r="E93" t="s">
        <v>637</v>
      </c>
      <c r="F93" t="s">
        <v>25</v>
      </c>
      <c r="G93" t="s">
        <v>638</v>
      </c>
      <c r="H93">
        <v>1</v>
      </c>
      <c r="I93">
        <v>0.9</v>
      </c>
      <c r="J93" t="s">
        <v>29</v>
      </c>
      <c r="K93" s="17">
        <v>261000</v>
      </c>
      <c r="L93" t="s">
        <v>1177</v>
      </c>
      <c r="M93" t="s">
        <v>1178</v>
      </c>
      <c r="N93" t="s">
        <v>1291</v>
      </c>
      <c r="O93" s="18">
        <v>45791</v>
      </c>
      <c r="P93" t="s">
        <v>1281</v>
      </c>
      <c r="Q93" s="19">
        <v>45791.633287037039</v>
      </c>
      <c r="R93" t="s">
        <v>1165</v>
      </c>
      <c r="S93" s="19">
        <v>45791.635798611111</v>
      </c>
      <c r="T93" s="19">
        <v>45792.017337962963</v>
      </c>
      <c r="U93" t="s">
        <v>1282</v>
      </c>
      <c r="V93" s="19" t="s">
        <v>1166</v>
      </c>
      <c r="W93" t="s">
        <v>1166</v>
      </c>
      <c r="X93" s="19" t="s">
        <v>1166</v>
      </c>
      <c r="Y93" t="s">
        <v>1166</v>
      </c>
      <c r="Z93" s="18">
        <v>45792</v>
      </c>
    </row>
    <row r="94" spans="1:26" x14ac:dyDescent="0.3">
      <c r="A94" t="s">
        <v>1161</v>
      </c>
      <c r="B94" t="s">
        <v>32</v>
      </c>
      <c r="C94" t="s">
        <v>1279</v>
      </c>
      <c r="D94" t="s">
        <v>1176</v>
      </c>
      <c r="E94" t="s">
        <v>402</v>
      </c>
      <c r="F94" t="s">
        <v>25</v>
      </c>
      <c r="G94" t="s">
        <v>403</v>
      </c>
      <c r="H94">
        <v>1</v>
      </c>
      <c r="I94">
        <v>0.71</v>
      </c>
      <c r="J94" t="s">
        <v>131</v>
      </c>
      <c r="K94" s="17">
        <v>0</v>
      </c>
      <c r="L94" t="s">
        <v>1177</v>
      </c>
      <c r="M94" t="s">
        <v>1178</v>
      </c>
      <c r="N94" t="s">
        <v>1291</v>
      </c>
      <c r="O94" s="18">
        <v>45791</v>
      </c>
      <c r="P94" t="s">
        <v>1281</v>
      </c>
      <c r="Q94" s="19">
        <v>45791.633287037039</v>
      </c>
      <c r="R94" t="s">
        <v>1165</v>
      </c>
      <c r="S94" s="19">
        <v>45791.635798611111</v>
      </c>
      <c r="T94" s="19">
        <v>45792.01771990741</v>
      </c>
      <c r="U94" t="s">
        <v>1282</v>
      </c>
      <c r="V94" s="19" t="s">
        <v>1166</v>
      </c>
      <c r="W94" t="s">
        <v>1166</v>
      </c>
      <c r="X94" s="19" t="s">
        <v>1166</v>
      </c>
      <c r="Y94" t="s">
        <v>1166</v>
      </c>
      <c r="Z94" s="18">
        <v>45792</v>
      </c>
    </row>
    <row r="95" spans="1:26" x14ac:dyDescent="0.3">
      <c r="A95" t="s">
        <v>1161</v>
      </c>
      <c r="B95" t="s">
        <v>32</v>
      </c>
      <c r="C95" t="s">
        <v>1279</v>
      </c>
      <c r="D95" t="s">
        <v>1176</v>
      </c>
      <c r="E95" t="s">
        <v>440</v>
      </c>
      <c r="F95" t="s">
        <v>25</v>
      </c>
      <c r="G95" t="s">
        <v>441</v>
      </c>
      <c r="H95">
        <v>1</v>
      </c>
      <c r="I95">
        <v>0.6</v>
      </c>
      <c r="J95" t="s">
        <v>131</v>
      </c>
      <c r="K95" s="17">
        <v>0</v>
      </c>
      <c r="L95" t="s">
        <v>1177</v>
      </c>
      <c r="M95" t="s">
        <v>1178</v>
      </c>
      <c r="N95" t="s">
        <v>1291</v>
      </c>
      <c r="O95" s="18">
        <v>45791</v>
      </c>
      <c r="P95" t="s">
        <v>1281</v>
      </c>
      <c r="Q95" s="19">
        <v>45791.633287037039</v>
      </c>
      <c r="R95" t="s">
        <v>1165</v>
      </c>
      <c r="S95" s="19">
        <v>45791.635798611111</v>
      </c>
      <c r="T95" s="19">
        <v>45792.01803240741</v>
      </c>
      <c r="U95" t="s">
        <v>1282</v>
      </c>
      <c r="V95" s="19" t="s">
        <v>1166</v>
      </c>
      <c r="W95" t="s">
        <v>1166</v>
      </c>
      <c r="X95" s="19" t="s">
        <v>1166</v>
      </c>
      <c r="Y95" t="s">
        <v>1166</v>
      </c>
      <c r="Z95" s="18">
        <v>45792</v>
      </c>
    </row>
    <row r="96" spans="1:26" x14ac:dyDescent="0.3">
      <c r="A96" t="s">
        <v>1161</v>
      </c>
      <c r="B96" t="s">
        <v>32</v>
      </c>
      <c r="C96" t="s">
        <v>1279</v>
      </c>
      <c r="D96" t="s">
        <v>1176</v>
      </c>
      <c r="E96" t="s">
        <v>138</v>
      </c>
      <c r="F96" t="s">
        <v>25</v>
      </c>
      <c r="G96" t="s">
        <v>139</v>
      </c>
      <c r="H96">
        <v>1</v>
      </c>
      <c r="I96">
        <v>0.49</v>
      </c>
      <c r="J96" t="s">
        <v>29</v>
      </c>
      <c r="K96" s="17">
        <v>120000</v>
      </c>
      <c r="L96" t="s">
        <v>1177</v>
      </c>
      <c r="M96" t="s">
        <v>1178</v>
      </c>
      <c r="N96" t="s">
        <v>1291</v>
      </c>
      <c r="O96" s="18">
        <v>45791</v>
      </c>
      <c r="P96" t="s">
        <v>1281</v>
      </c>
      <c r="Q96" s="19">
        <v>45791.633287037039</v>
      </c>
      <c r="R96" t="s">
        <v>1165</v>
      </c>
      <c r="S96" s="19">
        <v>45791.635798611111</v>
      </c>
      <c r="T96" s="19">
        <v>45792.018541666665</v>
      </c>
      <c r="U96" t="s">
        <v>1282</v>
      </c>
      <c r="V96" s="19" t="s">
        <v>1166</v>
      </c>
      <c r="W96" t="s">
        <v>1166</v>
      </c>
      <c r="X96" s="19" t="s">
        <v>1166</v>
      </c>
      <c r="Y96" t="s">
        <v>1166</v>
      </c>
      <c r="Z96" s="18">
        <v>45792</v>
      </c>
    </row>
    <row r="97" spans="1:26" x14ac:dyDescent="0.3">
      <c r="A97" t="s">
        <v>1161</v>
      </c>
      <c r="B97" t="s">
        <v>32</v>
      </c>
      <c r="C97" t="s">
        <v>1279</v>
      </c>
      <c r="D97" t="s">
        <v>1176</v>
      </c>
      <c r="E97" t="s">
        <v>722</v>
      </c>
      <c r="F97" t="s">
        <v>25</v>
      </c>
      <c r="G97" t="s">
        <v>723</v>
      </c>
      <c r="H97">
        <v>1</v>
      </c>
      <c r="I97">
        <v>0.71</v>
      </c>
      <c r="J97" t="s">
        <v>29</v>
      </c>
      <c r="K97" s="17">
        <v>260000</v>
      </c>
      <c r="L97" t="s">
        <v>1177</v>
      </c>
      <c r="M97" t="s">
        <v>1178</v>
      </c>
      <c r="N97" t="s">
        <v>1291</v>
      </c>
      <c r="O97" s="18">
        <v>45791</v>
      </c>
      <c r="P97" t="s">
        <v>1281</v>
      </c>
      <c r="Q97" s="19">
        <v>45791.633287037039</v>
      </c>
      <c r="R97" t="s">
        <v>1165</v>
      </c>
      <c r="S97" s="19">
        <v>45791.635798611111</v>
      </c>
      <c r="T97" s="19">
        <v>45792.01902777778</v>
      </c>
      <c r="U97" t="s">
        <v>1282</v>
      </c>
      <c r="V97" s="19" t="s">
        <v>1166</v>
      </c>
      <c r="W97" t="s">
        <v>1166</v>
      </c>
      <c r="X97" s="19" t="s">
        <v>1166</v>
      </c>
      <c r="Y97" t="s">
        <v>1166</v>
      </c>
      <c r="Z97" s="18">
        <v>45792</v>
      </c>
    </row>
    <row r="98" spans="1:26" x14ac:dyDescent="0.3">
      <c r="A98" t="s">
        <v>1161</v>
      </c>
      <c r="B98" t="s">
        <v>32</v>
      </c>
      <c r="C98" t="s">
        <v>1279</v>
      </c>
      <c r="D98" t="s">
        <v>1176</v>
      </c>
      <c r="E98" t="s">
        <v>488</v>
      </c>
      <c r="F98" t="s">
        <v>25</v>
      </c>
      <c r="G98" t="s">
        <v>489</v>
      </c>
      <c r="H98">
        <v>1</v>
      </c>
      <c r="I98">
        <v>0.36</v>
      </c>
      <c r="J98" t="s">
        <v>29</v>
      </c>
      <c r="K98" s="17">
        <v>143693</v>
      </c>
      <c r="L98" t="s">
        <v>1177</v>
      </c>
      <c r="M98" t="s">
        <v>1178</v>
      </c>
      <c r="N98" t="s">
        <v>1291</v>
      </c>
      <c r="O98" s="18">
        <v>45791</v>
      </c>
      <c r="P98" t="s">
        <v>1281</v>
      </c>
      <c r="Q98" s="19">
        <v>45791.633287037039</v>
      </c>
      <c r="R98" t="s">
        <v>1165</v>
      </c>
      <c r="S98" s="19">
        <v>45791.635798611111</v>
      </c>
      <c r="T98" s="19">
        <v>45792.01934027778</v>
      </c>
      <c r="U98" t="s">
        <v>1282</v>
      </c>
      <c r="V98" s="19" t="s">
        <v>1166</v>
      </c>
      <c r="W98" t="s">
        <v>1166</v>
      </c>
      <c r="X98" s="19" t="s">
        <v>1166</v>
      </c>
      <c r="Y98" t="s">
        <v>1166</v>
      </c>
      <c r="Z98" s="18">
        <v>45792</v>
      </c>
    </row>
    <row r="99" spans="1:26" x14ac:dyDescent="0.3">
      <c r="A99" t="s">
        <v>1161</v>
      </c>
      <c r="B99" t="s">
        <v>32</v>
      </c>
      <c r="C99" t="s">
        <v>1298</v>
      </c>
      <c r="D99" t="s">
        <v>1176</v>
      </c>
      <c r="E99" t="s">
        <v>558</v>
      </c>
      <c r="F99" t="s">
        <v>25</v>
      </c>
      <c r="G99" t="s">
        <v>559</v>
      </c>
      <c r="H99">
        <v>1</v>
      </c>
      <c r="I99">
        <v>0.71</v>
      </c>
      <c r="J99" t="s">
        <v>29</v>
      </c>
      <c r="K99" s="17">
        <v>274000</v>
      </c>
      <c r="L99" t="s">
        <v>1177</v>
      </c>
      <c r="M99" t="s">
        <v>1178</v>
      </c>
      <c r="N99" t="s">
        <v>1231</v>
      </c>
      <c r="O99" s="18">
        <v>45792</v>
      </c>
      <c r="P99" t="s">
        <v>1168</v>
      </c>
      <c r="Q99" s="19">
        <v>45792.420578703706</v>
      </c>
      <c r="R99" t="s">
        <v>1165</v>
      </c>
      <c r="S99" s="19">
        <v>45792.427835648145</v>
      </c>
      <c r="T99" s="19">
        <v>45792.445914351854</v>
      </c>
      <c r="U99" t="s">
        <v>1192</v>
      </c>
      <c r="V99" s="19" t="s">
        <v>1166</v>
      </c>
      <c r="W99" t="s">
        <v>1166</v>
      </c>
      <c r="X99" s="19" t="s">
        <v>1166</v>
      </c>
      <c r="Y99" t="s">
        <v>1166</v>
      </c>
      <c r="Z99" s="18">
        <v>45792</v>
      </c>
    </row>
    <row r="100" spans="1:26" x14ac:dyDescent="0.3">
      <c r="A100" t="s">
        <v>1161</v>
      </c>
      <c r="B100" t="s">
        <v>32</v>
      </c>
      <c r="C100" t="s">
        <v>1298</v>
      </c>
      <c r="D100" t="s">
        <v>1176</v>
      </c>
      <c r="E100" t="s">
        <v>771</v>
      </c>
      <c r="F100" t="s">
        <v>25</v>
      </c>
      <c r="G100" t="s">
        <v>772</v>
      </c>
      <c r="H100">
        <v>1</v>
      </c>
      <c r="I100">
        <v>1.56</v>
      </c>
      <c r="J100" t="s">
        <v>131</v>
      </c>
      <c r="K100" s="17">
        <v>0</v>
      </c>
      <c r="L100" t="s">
        <v>1177</v>
      </c>
      <c r="M100" t="s">
        <v>1228</v>
      </c>
      <c r="N100" t="s">
        <v>1299</v>
      </c>
      <c r="O100" s="18">
        <v>45792</v>
      </c>
      <c r="P100" t="s">
        <v>1168</v>
      </c>
      <c r="Q100" s="19">
        <v>45792.420578703706</v>
      </c>
      <c r="R100" t="s">
        <v>1165</v>
      </c>
      <c r="S100" s="19">
        <v>45792.428171296298</v>
      </c>
      <c r="T100" s="19">
        <v>45792.464675925927</v>
      </c>
      <c r="U100" t="s">
        <v>1192</v>
      </c>
      <c r="V100" s="19" t="s">
        <v>1166</v>
      </c>
      <c r="W100" t="s">
        <v>1166</v>
      </c>
      <c r="X100" s="19" t="s">
        <v>1166</v>
      </c>
      <c r="Y100" t="s">
        <v>1166</v>
      </c>
      <c r="Z100" s="18">
        <v>45792</v>
      </c>
    </row>
    <row r="101" spans="1:26" x14ac:dyDescent="0.3">
      <c r="A101" t="s">
        <v>1161</v>
      </c>
      <c r="B101" t="s">
        <v>32</v>
      </c>
      <c r="C101" t="s">
        <v>1298</v>
      </c>
      <c r="D101" t="s">
        <v>1176</v>
      </c>
      <c r="E101" t="s">
        <v>946</v>
      </c>
      <c r="F101" t="s">
        <v>25</v>
      </c>
      <c r="G101" t="s">
        <v>947</v>
      </c>
      <c r="H101">
        <v>1</v>
      </c>
      <c r="I101">
        <v>3</v>
      </c>
      <c r="J101" t="s">
        <v>29</v>
      </c>
      <c r="K101" s="17">
        <v>825000</v>
      </c>
      <c r="L101" t="s">
        <v>1177</v>
      </c>
      <c r="M101" t="s">
        <v>1178</v>
      </c>
      <c r="N101" t="s">
        <v>1231</v>
      </c>
      <c r="O101" s="18">
        <v>45792</v>
      </c>
      <c r="P101" t="s">
        <v>1168</v>
      </c>
      <c r="Q101" s="19">
        <v>45792.420578703706</v>
      </c>
      <c r="R101" t="s">
        <v>1165</v>
      </c>
      <c r="S101" s="19">
        <v>45792.428171296298</v>
      </c>
      <c r="T101" s="19">
        <v>45792.475104166668</v>
      </c>
      <c r="U101" t="s">
        <v>1192</v>
      </c>
      <c r="V101" s="19" t="s">
        <v>1166</v>
      </c>
      <c r="W101" t="s">
        <v>1166</v>
      </c>
      <c r="X101" s="19" t="s">
        <v>1166</v>
      </c>
      <c r="Y101" t="s">
        <v>1166</v>
      </c>
      <c r="Z101" s="18">
        <v>45792</v>
      </c>
    </row>
    <row r="102" spans="1:26" x14ac:dyDescent="0.3">
      <c r="A102" t="s">
        <v>1161</v>
      </c>
      <c r="B102" t="s">
        <v>32</v>
      </c>
      <c r="C102" t="s">
        <v>1300</v>
      </c>
      <c r="D102" t="s">
        <v>1176</v>
      </c>
      <c r="E102" t="s">
        <v>189</v>
      </c>
      <c r="F102" t="s">
        <v>25</v>
      </c>
      <c r="G102" t="s">
        <v>190</v>
      </c>
      <c r="H102">
        <v>1</v>
      </c>
      <c r="I102">
        <v>0.6</v>
      </c>
      <c r="J102" t="s">
        <v>29</v>
      </c>
      <c r="K102" s="17">
        <v>170000</v>
      </c>
      <c r="L102" t="s">
        <v>1177</v>
      </c>
      <c r="M102" t="s">
        <v>1178</v>
      </c>
      <c r="N102" t="s">
        <v>1182</v>
      </c>
      <c r="O102" s="18">
        <v>45792</v>
      </c>
      <c r="P102" t="s">
        <v>1234</v>
      </c>
      <c r="Q102" s="19">
        <v>45792.440370370372</v>
      </c>
      <c r="R102" t="s">
        <v>1165</v>
      </c>
      <c r="S102" s="19">
        <v>45792.440983796296</v>
      </c>
      <c r="T102" s="19">
        <v>45792.47923611111</v>
      </c>
      <c r="U102" t="s">
        <v>1235</v>
      </c>
      <c r="V102" s="19" t="s">
        <v>1166</v>
      </c>
      <c r="W102" t="s">
        <v>1166</v>
      </c>
      <c r="X102" s="19" t="s">
        <v>1166</v>
      </c>
      <c r="Y102" t="s">
        <v>1166</v>
      </c>
      <c r="Z102" s="18">
        <v>45792</v>
      </c>
    </row>
    <row r="103" spans="1:26" x14ac:dyDescent="0.3">
      <c r="A103" t="s">
        <v>1161</v>
      </c>
      <c r="B103" t="s">
        <v>32</v>
      </c>
      <c r="C103" t="s">
        <v>1298</v>
      </c>
      <c r="D103" t="s">
        <v>1176</v>
      </c>
      <c r="E103" t="s">
        <v>617</v>
      </c>
      <c r="F103" t="s">
        <v>25</v>
      </c>
      <c r="G103" t="s">
        <v>618</v>
      </c>
      <c r="H103">
        <v>1</v>
      </c>
      <c r="I103">
        <v>0.36</v>
      </c>
      <c r="J103" t="s">
        <v>29</v>
      </c>
      <c r="K103" s="17">
        <v>130000</v>
      </c>
      <c r="L103" t="s">
        <v>1177</v>
      </c>
      <c r="M103" t="s">
        <v>1178</v>
      </c>
      <c r="N103" t="s">
        <v>1301</v>
      </c>
      <c r="O103" s="18">
        <v>45792</v>
      </c>
      <c r="P103" t="s">
        <v>1168</v>
      </c>
      <c r="Q103" s="19">
        <v>45792.420578703706</v>
      </c>
      <c r="R103" t="s">
        <v>1165</v>
      </c>
      <c r="S103" s="19">
        <v>45792.428171296298</v>
      </c>
      <c r="T103" s="19">
        <v>45792.485069444447</v>
      </c>
      <c r="U103" t="s">
        <v>1192</v>
      </c>
      <c r="V103" s="19" t="s">
        <v>1166</v>
      </c>
      <c r="W103" t="s">
        <v>1166</v>
      </c>
      <c r="X103" s="19" t="s">
        <v>1166</v>
      </c>
      <c r="Y103" t="s">
        <v>1166</v>
      </c>
      <c r="Z103" s="18">
        <v>45792</v>
      </c>
    </row>
    <row r="104" spans="1:26" x14ac:dyDescent="0.3">
      <c r="A104" t="s">
        <v>1161</v>
      </c>
      <c r="B104" t="s">
        <v>32</v>
      </c>
      <c r="C104" t="s">
        <v>1300</v>
      </c>
      <c r="D104" t="s">
        <v>1176</v>
      </c>
      <c r="E104" t="s">
        <v>727</v>
      </c>
      <c r="F104" t="s">
        <v>25</v>
      </c>
      <c r="G104" t="s">
        <v>728</v>
      </c>
      <c r="H104">
        <v>1</v>
      </c>
      <c r="I104">
        <v>0.36</v>
      </c>
      <c r="J104" t="s">
        <v>29</v>
      </c>
      <c r="K104" s="17">
        <v>143693</v>
      </c>
      <c r="L104" t="s">
        <v>1177</v>
      </c>
      <c r="M104" t="s">
        <v>1178</v>
      </c>
      <c r="N104" t="s">
        <v>729</v>
      </c>
      <c r="O104" s="18">
        <v>45792</v>
      </c>
      <c r="P104" t="s">
        <v>1234</v>
      </c>
      <c r="Q104" s="19">
        <v>45792.440370370372</v>
      </c>
      <c r="R104" t="s">
        <v>1165</v>
      </c>
      <c r="S104" s="19">
        <v>45792.440983796296</v>
      </c>
      <c r="T104" s="19">
        <v>45792.486134259256</v>
      </c>
      <c r="U104" t="s">
        <v>1235</v>
      </c>
      <c r="V104" s="19" t="s">
        <v>1166</v>
      </c>
      <c r="W104" t="s">
        <v>1166</v>
      </c>
      <c r="X104" s="19" t="s">
        <v>1166</v>
      </c>
      <c r="Y104" t="s">
        <v>1166</v>
      </c>
      <c r="Z104" s="18">
        <v>45792</v>
      </c>
    </row>
    <row r="105" spans="1:26" x14ac:dyDescent="0.3">
      <c r="A105" t="s">
        <v>1161</v>
      </c>
      <c r="B105" t="s">
        <v>32</v>
      </c>
      <c r="C105" t="s">
        <v>1302</v>
      </c>
      <c r="D105" t="s">
        <v>1176</v>
      </c>
      <c r="E105" t="s">
        <v>956</v>
      </c>
      <c r="F105" t="s">
        <v>25</v>
      </c>
      <c r="G105" t="s">
        <v>957</v>
      </c>
      <c r="H105">
        <v>1</v>
      </c>
      <c r="I105">
        <v>0.71</v>
      </c>
      <c r="J105" t="s">
        <v>29</v>
      </c>
      <c r="K105" s="17">
        <v>260000</v>
      </c>
      <c r="L105" t="s">
        <v>1177</v>
      </c>
      <c r="M105" t="s">
        <v>1178</v>
      </c>
      <c r="N105" t="s">
        <v>1291</v>
      </c>
      <c r="O105" s="18">
        <v>45792</v>
      </c>
      <c r="P105" t="s">
        <v>1303</v>
      </c>
      <c r="Q105" s="19">
        <v>45792.462025462963</v>
      </c>
      <c r="R105" t="s">
        <v>1165</v>
      </c>
      <c r="S105" s="19">
        <v>45792.462708333333</v>
      </c>
      <c r="T105" s="19">
        <v>45792.491296296299</v>
      </c>
      <c r="U105" t="s">
        <v>1304</v>
      </c>
      <c r="V105" s="19" t="s">
        <v>1166</v>
      </c>
      <c r="W105" t="s">
        <v>1166</v>
      </c>
      <c r="X105" s="19" t="s">
        <v>1166</v>
      </c>
      <c r="Y105" t="s">
        <v>1166</v>
      </c>
      <c r="Z105" s="18">
        <v>45792</v>
      </c>
    </row>
    <row r="106" spans="1:26" x14ac:dyDescent="0.3">
      <c r="A106" t="s">
        <v>1161</v>
      </c>
      <c r="B106" t="s">
        <v>32</v>
      </c>
      <c r="C106" t="s">
        <v>1302</v>
      </c>
      <c r="D106" t="s">
        <v>1176</v>
      </c>
      <c r="E106" t="s">
        <v>816</v>
      </c>
      <c r="F106" t="s">
        <v>25</v>
      </c>
      <c r="G106" t="s">
        <v>817</v>
      </c>
      <c r="H106">
        <v>1</v>
      </c>
      <c r="I106">
        <v>0.23</v>
      </c>
      <c r="J106" t="s">
        <v>29</v>
      </c>
      <c r="K106" s="17">
        <v>174963</v>
      </c>
      <c r="L106" t="s">
        <v>1177</v>
      </c>
      <c r="M106" t="s">
        <v>1178</v>
      </c>
      <c r="N106" t="s">
        <v>1291</v>
      </c>
      <c r="O106" s="18">
        <v>45792</v>
      </c>
      <c r="P106" t="s">
        <v>1303</v>
      </c>
      <c r="Q106" s="19">
        <v>45792.462025462963</v>
      </c>
      <c r="R106" t="s">
        <v>1165</v>
      </c>
      <c r="S106" s="19">
        <v>45792.462708333333</v>
      </c>
      <c r="T106" s="19">
        <v>45792.498703703706</v>
      </c>
      <c r="U106" t="s">
        <v>1304</v>
      </c>
      <c r="V106" s="19" t="s">
        <v>1166</v>
      </c>
      <c r="W106" t="s">
        <v>1166</v>
      </c>
      <c r="X106" s="19" t="s">
        <v>1166</v>
      </c>
      <c r="Y106" t="s">
        <v>1166</v>
      </c>
      <c r="Z106" s="18">
        <v>45792</v>
      </c>
    </row>
    <row r="107" spans="1:26" x14ac:dyDescent="0.3">
      <c r="A107" t="s">
        <v>1161</v>
      </c>
      <c r="B107" t="s">
        <v>32</v>
      </c>
      <c r="C107" t="s">
        <v>1300</v>
      </c>
      <c r="D107" t="s">
        <v>1176</v>
      </c>
      <c r="E107" t="s">
        <v>717</v>
      </c>
      <c r="F107" t="s">
        <v>25</v>
      </c>
      <c r="G107" t="s">
        <v>718</v>
      </c>
      <c r="H107">
        <v>1</v>
      </c>
      <c r="I107">
        <v>0.6</v>
      </c>
      <c r="J107" t="s">
        <v>29</v>
      </c>
      <c r="K107" s="17">
        <v>184693</v>
      </c>
      <c r="L107" t="s">
        <v>1177</v>
      </c>
      <c r="M107" t="s">
        <v>1178</v>
      </c>
      <c r="N107" t="s">
        <v>1308</v>
      </c>
      <c r="O107" s="18">
        <v>45792</v>
      </c>
      <c r="P107" t="s">
        <v>1234</v>
      </c>
      <c r="Q107" s="19">
        <v>45792.440370370372</v>
      </c>
      <c r="R107" t="s">
        <v>1165</v>
      </c>
      <c r="S107" s="19">
        <v>45792.440983796296</v>
      </c>
      <c r="T107" s="19">
        <v>45792.509606481479</v>
      </c>
      <c r="U107" t="s">
        <v>1235</v>
      </c>
      <c r="V107" s="19" t="s">
        <v>1166</v>
      </c>
      <c r="W107" t="s">
        <v>1166</v>
      </c>
      <c r="X107" s="19" t="s">
        <v>1166</v>
      </c>
      <c r="Y107" t="s">
        <v>1166</v>
      </c>
      <c r="Z107" s="18">
        <v>45792</v>
      </c>
    </row>
    <row r="108" spans="1:26" x14ac:dyDescent="0.3">
      <c r="A108" t="s">
        <v>1161</v>
      </c>
      <c r="B108" t="s">
        <v>32</v>
      </c>
      <c r="C108" t="s">
        <v>1302</v>
      </c>
      <c r="D108" t="s">
        <v>1176</v>
      </c>
      <c r="E108" t="s">
        <v>796</v>
      </c>
      <c r="F108" t="s">
        <v>25</v>
      </c>
      <c r="G108" t="s">
        <v>797</v>
      </c>
      <c r="H108">
        <v>1</v>
      </c>
      <c r="I108">
        <v>0.3</v>
      </c>
      <c r="J108" t="s">
        <v>29</v>
      </c>
      <c r="K108" s="17">
        <v>100143</v>
      </c>
      <c r="L108" t="s">
        <v>1177</v>
      </c>
      <c r="M108" t="s">
        <v>1178</v>
      </c>
      <c r="N108" t="s">
        <v>1291</v>
      </c>
      <c r="O108" s="18">
        <v>45792</v>
      </c>
      <c r="P108" t="s">
        <v>1303</v>
      </c>
      <c r="Q108" s="19">
        <v>45792.462025462963</v>
      </c>
      <c r="R108" t="s">
        <v>1165</v>
      </c>
      <c r="S108" s="19">
        <v>45792.462708333333</v>
      </c>
      <c r="T108" s="19">
        <v>45792.51258101852</v>
      </c>
      <c r="U108" t="s">
        <v>1304</v>
      </c>
      <c r="V108" s="19" t="s">
        <v>1166</v>
      </c>
      <c r="W108" t="s">
        <v>1166</v>
      </c>
      <c r="X108" s="19" t="s">
        <v>1166</v>
      </c>
      <c r="Y108" t="s">
        <v>1166</v>
      </c>
      <c r="Z108" s="18">
        <v>45792</v>
      </c>
    </row>
    <row r="109" spans="1:26" x14ac:dyDescent="0.3">
      <c r="A109" t="s">
        <v>1161</v>
      </c>
      <c r="B109" t="s">
        <v>32</v>
      </c>
      <c r="C109" t="s">
        <v>1298</v>
      </c>
      <c r="D109" t="s">
        <v>1176</v>
      </c>
      <c r="E109" t="s">
        <v>503</v>
      </c>
      <c r="F109" t="s">
        <v>25</v>
      </c>
      <c r="G109" t="s">
        <v>504</v>
      </c>
      <c r="H109">
        <v>1</v>
      </c>
      <c r="I109">
        <v>0.36</v>
      </c>
      <c r="J109" t="s">
        <v>29</v>
      </c>
      <c r="K109" s="17">
        <v>143693</v>
      </c>
      <c r="L109" t="s">
        <v>1177</v>
      </c>
      <c r="M109" t="s">
        <v>1178</v>
      </c>
      <c r="N109" t="s">
        <v>1231</v>
      </c>
      <c r="O109" s="18">
        <v>45792</v>
      </c>
      <c r="P109" t="s">
        <v>1168</v>
      </c>
      <c r="Q109" s="19">
        <v>45792.420578703706</v>
      </c>
      <c r="R109" t="s">
        <v>1165</v>
      </c>
      <c r="S109" s="19">
        <v>45792.428171296298</v>
      </c>
      <c r="T109" s="19">
        <v>45792.513553240744</v>
      </c>
      <c r="U109" t="s">
        <v>1192</v>
      </c>
      <c r="V109" s="19" t="s">
        <v>1166</v>
      </c>
      <c r="W109" t="s">
        <v>1166</v>
      </c>
      <c r="X109" s="19" t="s">
        <v>1166</v>
      </c>
      <c r="Y109" t="s">
        <v>1166</v>
      </c>
      <c r="Z109" s="18">
        <v>45792</v>
      </c>
    </row>
    <row r="110" spans="1:26" x14ac:dyDescent="0.3">
      <c r="A110" t="s">
        <v>1161</v>
      </c>
      <c r="B110" t="s">
        <v>32</v>
      </c>
      <c r="C110" t="s">
        <v>1300</v>
      </c>
      <c r="D110" t="s">
        <v>1176</v>
      </c>
      <c r="E110" t="s">
        <v>647</v>
      </c>
      <c r="F110" t="s">
        <v>25</v>
      </c>
      <c r="G110" t="s">
        <v>648</v>
      </c>
      <c r="H110">
        <v>1</v>
      </c>
      <c r="I110">
        <v>0.66</v>
      </c>
      <c r="J110" t="s">
        <v>29</v>
      </c>
      <c r="K110" s="17">
        <v>215000</v>
      </c>
      <c r="L110" t="s">
        <v>1177</v>
      </c>
      <c r="M110" t="s">
        <v>1178</v>
      </c>
      <c r="N110" t="s">
        <v>1309</v>
      </c>
      <c r="O110" s="18">
        <v>45792</v>
      </c>
      <c r="P110" t="s">
        <v>1234</v>
      </c>
      <c r="Q110" s="19">
        <v>45792.440370370372</v>
      </c>
      <c r="R110" t="s">
        <v>1165</v>
      </c>
      <c r="S110" s="19">
        <v>45792.440983796296</v>
      </c>
      <c r="T110" s="19">
        <v>45792.520057870373</v>
      </c>
      <c r="U110" t="s">
        <v>1235</v>
      </c>
      <c r="V110" s="19" t="s">
        <v>1166</v>
      </c>
      <c r="W110" t="s">
        <v>1166</v>
      </c>
      <c r="X110" s="19" t="s">
        <v>1166</v>
      </c>
      <c r="Y110" t="s">
        <v>1166</v>
      </c>
      <c r="Z110" s="18">
        <v>45792</v>
      </c>
    </row>
    <row r="111" spans="1:26" x14ac:dyDescent="0.3">
      <c r="A111" t="s">
        <v>1161</v>
      </c>
      <c r="B111" t="s">
        <v>32</v>
      </c>
      <c r="C111" t="s">
        <v>1310</v>
      </c>
      <c r="D111" t="s">
        <v>1176</v>
      </c>
      <c r="E111" t="s">
        <v>831</v>
      </c>
      <c r="F111" t="s">
        <v>25</v>
      </c>
      <c r="G111" t="s">
        <v>832</v>
      </c>
      <c r="H111">
        <v>1</v>
      </c>
      <c r="I111">
        <v>0.6</v>
      </c>
      <c r="J111" t="s">
        <v>131</v>
      </c>
      <c r="K111" s="17">
        <v>0</v>
      </c>
      <c r="L111" t="s">
        <v>1177</v>
      </c>
      <c r="M111" t="s">
        <v>1198</v>
      </c>
      <c r="N111" t="s">
        <v>1311</v>
      </c>
      <c r="O111" s="18">
        <v>45792</v>
      </c>
      <c r="P111" t="s">
        <v>1170</v>
      </c>
      <c r="Q111" s="19">
        <v>45792.465740740743</v>
      </c>
      <c r="R111" t="s">
        <v>1165</v>
      </c>
      <c r="S111" s="19">
        <v>45792.466550925928</v>
      </c>
      <c r="T111" s="19">
        <v>45792.520428240743</v>
      </c>
      <c r="U111" t="s">
        <v>1312</v>
      </c>
      <c r="V111" s="19" t="s">
        <v>1166</v>
      </c>
      <c r="W111" t="s">
        <v>1166</v>
      </c>
      <c r="X111" s="19" t="s">
        <v>1166</v>
      </c>
      <c r="Y111" t="s">
        <v>1166</v>
      </c>
      <c r="Z111" s="18">
        <v>45792</v>
      </c>
    </row>
    <row r="112" spans="1:26" x14ac:dyDescent="0.3">
      <c r="A112" t="s">
        <v>1161</v>
      </c>
      <c r="B112" t="s">
        <v>32</v>
      </c>
      <c r="C112" t="s">
        <v>1313</v>
      </c>
      <c r="D112" t="s">
        <v>1176</v>
      </c>
      <c r="E112" t="s">
        <v>413</v>
      </c>
      <c r="F112" t="s">
        <v>25</v>
      </c>
      <c r="G112" t="s">
        <v>414</v>
      </c>
      <c r="H112">
        <v>1</v>
      </c>
      <c r="I112">
        <v>0.6</v>
      </c>
      <c r="J112" t="s">
        <v>131</v>
      </c>
      <c r="K112" s="17">
        <v>0</v>
      </c>
      <c r="L112" t="s">
        <v>1177</v>
      </c>
      <c r="M112" t="s">
        <v>1178</v>
      </c>
      <c r="N112" t="s">
        <v>1314</v>
      </c>
      <c r="O112" s="18">
        <v>45792</v>
      </c>
      <c r="P112" t="s">
        <v>1315</v>
      </c>
      <c r="Q112" s="19">
        <v>45792.502453703702</v>
      </c>
      <c r="R112" t="s">
        <v>1165</v>
      </c>
      <c r="S112" s="19">
        <v>45792.510081018518</v>
      </c>
      <c r="T112" s="19">
        <v>45792.531226851854</v>
      </c>
      <c r="U112" t="s">
        <v>1316</v>
      </c>
      <c r="V112" s="19" t="s">
        <v>1166</v>
      </c>
      <c r="W112" t="s">
        <v>1166</v>
      </c>
      <c r="X112" s="19" t="s">
        <v>1166</v>
      </c>
      <c r="Y112" t="s">
        <v>1166</v>
      </c>
      <c r="Z112" s="18">
        <v>45792</v>
      </c>
    </row>
    <row r="113" spans="1:26" x14ac:dyDescent="0.3">
      <c r="A113" t="s">
        <v>1161</v>
      </c>
      <c r="B113" t="s">
        <v>32</v>
      </c>
      <c r="C113" t="s">
        <v>1298</v>
      </c>
      <c r="D113" t="s">
        <v>1176</v>
      </c>
      <c r="E113" t="s">
        <v>906</v>
      </c>
      <c r="F113" t="s">
        <v>25</v>
      </c>
      <c r="G113" t="s">
        <v>907</v>
      </c>
      <c r="H113">
        <v>1</v>
      </c>
      <c r="I113">
        <v>0.6</v>
      </c>
      <c r="J113" t="s">
        <v>29</v>
      </c>
      <c r="K113" s="17">
        <v>184693</v>
      </c>
      <c r="L113" t="s">
        <v>1177</v>
      </c>
      <c r="M113" t="s">
        <v>1244</v>
      </c>
      <c r="N113" t="s">
        <v>1317</v>
      </c>
      <c r="O113" s="18">
        <v>45792</v>
      </c>
      <c r="P113" t="s">
        <v>1168</v>
      </c>
      <c r="Q113" s="19">
        <v>45792.420578703706</v>
      </c>
      <c r="R113" t="s">
        <v>1165</v>
      </c>
      <c r="S113" s="19">
        <v>45792.428171296298</v>
      </c>
      <c r="T113" s="19">
        <v>45792.532939814817</v>
      </c>
      <c r="U113" t="s">
        <v>1192</v>
      </c>
      <c r="V113" s="19" t="s">
        <v>1166</v>
      </c>
      <c r="W113" t="s">
        <v>1166</v>
      </c>
      <c r="X113" s="19" t="s">
        <v>1166</v>
      </c>
      <c r="Y113" t="s">
        <v>1166</v>
      </c>
      <c r="Z113" s="18">
        <v>45792</v>
      </c>
    </row>
    <row r="114" spans="1:26" x14ac:dyDescent="0.3">
      <c r="A114" t="s">
        <v>1161</v>
      </c>
      <c r="B114" t="s">
        <v>32</v>
      </c>
      <c r="C114" t="s">
        <v>1310</v>
      </c>
      <c r="D114" t="s">
        <v>1176</v>
      </c>
      <c r="E114" t="s">
        <v>981</v>
      </c>
      <c r="F114" t="s">
        <v>25</v>
      </c>
      <c r="G114" t="s">
        <v>982</v>
      </c>
      <c r="H114">
        <v>1</v>
      </c>
      <c r="I114">
        <v>0.36</v>
      </c>
      <c r="J114" t="s">
        <v>29</v>
      </c>
      <c r="K114" s="17">
        <v>130000</v>
      </c>
      <c r="L114" t="s">
        <v>1177</v>
      </c>
      <c r="M114" t="s">
        <v>1178</v>
      </c>
      <c r="N114" t="s">
        <v>1318</v>
      </c>
      <c r="O114" s="18">
        <v>45792</v>
      </c>
      <c r="P114" t="s">
        <v>1170</v>
      </c>
      <c r="Q114" s="19">
        <v>45792.465740740743</v>
      </c>
      <c r="R114" t="s">
        <v>1165</v>
      </c>
      <c r="S114" s="19">
        <v>45792.466550925928</v>
      </c>
      <c r="T114" s="19">
        <v>45792.533692129633</v>
      </c>
      <c r="U114" t="s">
        <v>1312</v>
      </c>
      <c r="V114" s="19" t="s">
        <v>1166</v>
      </c>
      <c r="W114" t="s">
        <v>1166</v>
      </c>
      <c r="X114" s="19" t="s">
        <v>1166</v>
      </c>
      <c r="Y114" t="s">
        <v>1166</v>
      </c>
      <c r="Z114" s="18">
        <v>45792</v>
      </c>
    </row>
    <row r="115" spans="1:26" x14ac:dyDescent="0.3">
      <c r="A115" t="s">
        <v>1161</v>
      </c>
      <c r="B115" t="s">
        <v>32</v>
      </c>
      <c r="C115" t="s">
        <v>1319</v>
      </c>
      <c r="D115" t="s">
        <v>1176</v>
      </c>
      <c r="E115" t="s">
        <v>753</v>
      </c>
      <c r="F115" t="s">
        <v>25</v>
      </c>
      <c r="G115" t="s">
        <v>754</v>
      </c>
      <c r="H115">
        <v>1</v>
      </c>
      <c r="I115">
        <v>0.6</v>
      </c>
      <c r="J115" t="s">
        <v>29</v>
      </c>
      <c r="K115" s="17">
        <v>170000</v>
      </c>
      <c r="L115" t="s">
        <v>1177</v>
      </c>
      <c r="M115" t="s">
        <v>1320</v>
      </c>
      <c r="N115" t="s">
        <v>1321</v>
      </c>
      <c r="O115" s="18">
        <v>45792</v>
      </c>
      <c r="P115" t="s">
        <v>1172</v>
      </c>
      <c r="Q115" s="19">
        <v>45792.434849537036</v>
      </c>
      <c r="R115" t="s">
        <v>1165</v>
      </c>
      <c r="S115" s="19">
        <v>45792.436018518521</v>
      </c>
      <c r="T115" s="19">
        <v>45792.533703703702</v>
      </c>
      <c r="U115" t="s">
        <v>1322</v>
      </c>
      <c r="V115" s="19" t="s">
        <v>1166</v>
      </c>
      <c r="W115" t="s">
        <v>1166</v>
      </c>
      <c r="X115" s="19" t="s">
        <v>1166</v>
      </c>
      <c r="Y115" t="s">
        <v>1166</v>
      </c>
      <c r="Z115" s="18">
        <v>45792</v>
      </c>
    </row>
    <row r="116" spans="1:26" x14ac:dyDescent="0.3">
      <c r="A116" t="s">
        <v>1161</v>
      </c>
      <c r="B116" t="s">
        <v>32</v>
      </c>
      <c r="C116" t="s">
        <v>1302</v>
      </c>
      <c r="D116" t="s">
        <v>1176</v>
      </c>
      <c r="E116" t="s">
        <v>553</v>
      </c>
      <c r="F116" t="s">
        <v>25</v>
      </c>
      <c r="G116" t="s">
        <v>554</v>
      </c>
      <c r="H116">
        <v>1</v>
      </c>
      <c r="I116">
        <v>0.71</v>
      </c>
      <c r="J116" t="s">
        <v>29</v>
      </c>
      <c r="K116" s="17">
        <v>266693</v>
      </c>
      <c r="L116" t="s">
        <v>1177</v>
      </c>
      <c r="M116" t="s">
        <v>1178</v>
      </c>
      <c r="N116" t="s">
        <v>1291</v>
      </c>
      <c r="O116" s="18">
        <v>45792</v>
      </c>
      <c r="P116" t="s">
        <v>1303</v>
      </c>
      <c r="Q116" s="19">
        <v>45792.462025462963</v>
      </c>
      <c r="R116" t="s">
        <v>1165</v>
      </c>
      <c r="S116" s="19">
        <v>45792.462708333333</v>
      </c>
      <c r="T116" s="19">
        <v>45792.53570601852</v>
      </c>
      <c r="U116" t="s">
        <v>1304</v>
      </c>
      <c r="V116" s="19" t="s">
        <v>1166</v>
      </c>
      <c r="W116" t="s">
        <v>1166</v>
      </c>
      <c r="X116" s="19" t="s">
        <v>1166</v>
      </c>
      <c r="Y116" t="s">
        <v>1166</v>
      </c>
      <c r="Z116" s="18">
        <v>45792</v>
      </c>
    </row>
    <row r="117" spans="1:26" x14ac:dyDescent="0.3">
      <c r="A117" t="s">
        <v>1161</v>
      </c>
      <c r="B117" t="s">
        <v>32</v>
      </c>
      <c r="C117" t="s">
        <v>1319</v>
      </c>
      <c r="D117" t="s">
        <v>1176</v>
      </c>
      <c r="E117" t="s">
        <v>437</v>
      </c>
      <c r="F117" t="s">
        <v>25</v>
      </c>
      <c r="G117" t="s">
        <v>438</v>
      </c>
      <c r="H117">
        <v>1</v>
      </c>
      <c r="I117">
        <v>0.6</v>
      </c>
      <c r="J117" t="s">
        <v>131</v>
      </c>
      <c r="K117" s="17">
        <v>0</v>
      </c>
      <c r="L117" t="s">
        <v>1177</v>
      </c>
      <c r="M117" t="s">
        <v>1190</v>
      </c>
      <c r="N117" t="s">
        <v>1321</v>
      </c>
      <c r="O117" s="18">
        <v>45792</v>
      </c>
      <c r="P117" t="s">
        <v>1172</v>
      </c>
      <c r="Q117" s="19">
        <v>45792.434849537036</v>
      </c>
      <c r="R117" t="s">
        <v>1165</v>
      </c>
      <c r="S117" s="19">
        <v>45792.436018518521</v>
      </c>
      <c r="T117" s="19">
        <v>45792.542337962965</v>
      </c>
      <c r="U117" t="s">
        <v>1322</v>
      </c>
      <c r="V117" s="19" t="s">
        <v>1166</v>
      </c>
      <c r="W117" t="s">
        <v>1166</v>
      </c>
      <c r="X117" s="19" t="s">
        <v>1166</v>
      </c>
      <c r="Y117" t="s">
        <v>1166</v>
      </c>
      <c r="Z117" s="18">
        <v>45792</v>
      </c>
    </row>
    <row r="118" spans="1:26" x14ac:dyDescent="0.3">
      <c r="A118" t="s">
        <v>1161</v>
      </c>
      <c r="B118" t="s">
        <v>32</v>
      </c>
      <c r="C118" t="s">
        <v>1319</v>
      </c>
      <c r="D118" t="s">
        <v>1176</v>
      </c>
      <c r="E118" t="s">
        <v>308</v>
      </c>
      <c r="F118" t="s">
        <v>25</v>
      </c>
      <c r="G118" t="s">
        <v>309</v>
      </c>
      <c r="H118">
        <v>1</v>
      </c>
      <c r="I118">
        <v>0.6</v>
      </c>
      <c r="J118" t="s">
        <v>131</v>
      </c>
      <c r="K118" s="17">
        <v>0</v>
      </c>
      <c r="L118" t="s">
        <v>1177</v>
      </c>
      <c r="M118" t="s">
        <v>1190</v>
      </c>
      <c r="N118" t="s">
        <v>1321</v>
      </c>
      <c r="O118" s="18">
        <v>45792</v>
      </c>
      <c r="P118" t="s">
        <v>1172</v>
      </c>
      <c r="Q118" s="19">
        <v>45792.434849537036</v>
      </c>
      <c r="R118" t="s">
        <v>1165</v>
      </c>
      <c r="S118" s="19">
        <v>45792.436018518521</v>
      </c>
      <c r="T118" s="19">
        <v>45792.542824074073</v>
      </c>
      <c r="U118" t="s">
        <v>1322</v>
      </c>
      <c r="V118" s="19" t="s">
        <v>1166</v>
      </c>
      <c r="W118" t="s">
        <v>1166</v>
      </c>
      <c r="X118" s="19" t="s">
        <v>1166</v>
      </c>
      <c r="Y118" t="s">
        <v>1166</v>
      </c>
      <c r="Z118" s="18">
        <v>45792</v>
      </c>
    </row>
    <row r="119" spans="1:26" x14ac:dyDescent="0.3">
      <c r="A119" t="s">
        <v>1161</v>
      </c>
      <c r="B119" t="s">
        <v>32</v>
      </c>
      <c r="C119" t="s">
        <v>1310</v>
      </c>
      <c r="D119" t="s">
        <v>1176</v>
      </c>
      <c r="E119" t="s">
        <v>712</v>
      </c>
      <c r="F119" t="s">
        <v>25</v>
      </c>
      <c r="G119" t="s">
        <v>713</v>
      </c>
      <c r="H119">
        <v>1</v>
      </c>
      <c r="I119">
        <v>0.6</v>
      </c>
      <c r="J119" t="s">
        <v>29</v>
      </c>
      <c r="K119" s="17">
        <v>174443</v>
      </c>
      <c r="L119" t="s">
        <v>1177</v>
      </c>
      <c r="M119" t="s">
        <v>1244</v>
      </c>
      <c r="N119" t="s">
        <v>1318</v>
      </c>
      <c r="O119" s="18">
        <v>45792</v>
      </c>
      <c r="P119" t="s">
        <v>1170</v>
      </c>
      <c r="Q119" s="19">
        <v>45792.465740740743</v>
      </c>
      <c r="R119" t="s">
        <v>1165</v>
      </c>
      <c r="S119" s="19">
        <v>45792.466550925928</v>
      </c>
      <c r="T119" s="19">
        <v>45792.543900462966</v>
      </c>
      <c r="U119" t="s">
        <v>1312</v>
      </c>
      <c r="V119" s="19" t="s">
        <v>1166</v>
      </c>
      <c r="W119" t="s">
        <v>1166</v>
      </c>
      <c r="X119" s="19" t="s">
        <v>1166</v>
      </c>
      <c r="Y119" t="s">
        <v>1166</v>
      </c>
      <c r="Z119" s="18">
        <v>45792</v>
      </c>
    </row>
    <row r="120" spans="1:26" x14ac:dyDescent="0.3">
      <c r="A120" t="s">
        <v>1161</v>
      </c>
      <c r="B120" t="s">
        <v>32</v>
      </c>
      <c r="C120" t="s">
        <v>1298</v>
      </c>
      <c r="D120" t="s">
        <v>1176</v>
      </c>
      <c r="E120" t="s">
        <v>697</v>
      </c>
      <c r="F120" t="s">
        <v>25</v>
      </c>
      <c r="G120" t="s">
        <v>698</v>
      </c>
      <c r="H120">
        <v>1</v>
      </c>
      <c r="I120">
        <v>0.9</v>
      </c>
      <c r="J120" t="s">
        <v>29</v>
      </c>
      <c r="K120" s="17">
        <v>240000</v>
      </c>
      <c r="L120" t="s">
        <v>1177</v>
      </c>
      <c r="M120" t="s">
        <v>1178</v>
      </c>
      <c r="N120" t="s">
        <v>1231</v>
      </c>
      <c r="O120" s="18">
        <v>45792</v>
      </c>
      <c r="P120" t="s">
        <v>1168</v>
      </c>
      <c r="Q120" s="19">
        <v>45792.420578703706</v>
      </c>
      <c r="R120" t="s">
        <v>1165</v>
      </c>
      <c r="S120" s="19">
        <v>45792.428171296298</v>
      </c>
      <c r="T120" s="19">
        <v>45792.546076388891</v>
      </c>
      <c r="U120" t="s">
        <v>1192</v>
      </c>
      <c r="V120" s="19" t="s">
        <v>1166</v>
      </c>
      <c r="W120" t="s">
        <v>1166</v>
      </c>
      <c r="X120" s="19" t="s">
        <v>1166</v>
      </c>
      <c r="Y120" t="s">
        <v>1166</v>
      </c>
      <c r="Z120" s="18">
        <v>45792</v>
      </c>
    </row>
    <row r="121" spans="1:26" x14ac:dyDescent="0.3">
      <c r="A121" t="s">
        <v>1161</v>
      </c>
      <c r="B121" t="s">
        <v>32</v>
      </c>
      <c r="C121" t="s">
        <v>1313</v>
      </c>
      <c r="D121" t="s">
        <v>1176</v>
      </c>
      <c r="E121" t="s">
        <v>677</v>
      </c>
      <c r="F121" t="s">
        <v>25</v>
      </c>
      <c r="G121" t="s">
        <v>678</v>
      </c>
      <c r="H121">
        <v>1</v>
      </c>
      <c r="I121">
        <v>0.6</v>
      </c>
      <c r="J121" t="s">
        <v>29</v>
      </c>
      <c r="K121" s="17">
        <v>184693</v>
      </c>
      <c r="L121" t="s">
        <v>1177</v>
      </c>
      <c r="M121" t="s">
        <v>1178</v>
      </c>
      <c r="N121" t="s">
        <v>1324</v>
      </c>
      <c r="O121" s="18">
        <v>45792</v>
      </c>
      <c r="P121" t="s">
        <v>1315</v>
      </c>
      <c r="Q121" s="19">
        <v>45792.502453703702</v>
      </c>
      <c r="R121" t="s">
        <v>1165</v>
      </c>
      <c r="S121" s="19">
        <v>45792.510081018518</v>
      </c>
      <c r="T121" s="19">
        <v>45792.548900462964</v>
      </c>
      <c r="U121" t="s">
        <v>1316</v>
      </c>
      <c r="V121" s="19" t="s">
        <v>1166</v>
      </c>
      <c r="W121" t="s">
        <v>1166</v>
      </c>
      <c r="X121" s="19" t="s">
        <v>1166</v>
      </c>
      <c r="Y121" t="s">
        <v>1166</v>
      </c>
      <c r="Z121" s="18">
        <v>45792</v>
      </c>
    </row>
    <row r="122" spans="1:26" x14ac:dyDescent="0.3">
      <c r="A122" t="s">
        <v>1161</v>
      </c>
      <c r="B122" t="s">
        <v>32</v>
      </c>
      <c r="C122" t="s">
        <v>1302</v>
      </c>
      <c r="D122" t="s">
        <v>1176</v>
      </c>
      <c r="E122" t="s">
        <v>423</v>
      </c>
      <c r="F122" t="s">
        <v>25</v>
      </c>
      <c r="G122" t="s">
        <v>424</v>
      </c>
      <c r="H122">
        <v>1</v>
      </c>
      <c r="I122">
        <v>0.3</v>
      </c>
      <c r="J122" t="s">
        <v>29</v>
      </c>
      <c r="K122" s="17">
        <v>102700</v>
      </c>
      <c r="L122" t="s">
        <v>1177</v>
      </c>
      <c r="M122" t="s">
        <v>1178</v>
      </c>
      <c r="N122" t="s">
        <v>1291</v>
      </c>
      <c r="O122" s="18">
        <v>45792</v>
      </c>
      <c r="P122" t="s">
        <v>1303</v>
      </c>
      <c r="Q122" s="19">
        <v>45792.462025462963</v>
      </c>
      <c r="R122" t="s">
        <v>1165</v>
      </c>
      <c r="S122" s="19">
        <v>45792.462708333333</v>
      </c>
      <c r="T122" s="19">
        <v>45792.55296296296</v>
      </c>
      <c r="U122" t="s">
        <v>1304</v>
      </c>
      <c r="V122" s="19" t="s">
        <v>1166</v>
      </c>
      <c r="W122" t="s">
        <v>1166</v>
      </c>
      <c r="X122" s="19" t="s">
        <v>1166</v>
      </c>
      <c r="Y122" t="s">
        <v>1166</v>
      </c>
      <c r="Z122" s="18">
        <v>45792</v>
      </c>
    </row>
    <row r="123" spans="1:26" x14ac:dyDescent="0.3">
      <c r="A123" t="s">
        <v>1161</v>
      </c>
      <c r="B123" t="s">
        <v>32</v>
      </c>
      <c r="C123" t="s">
        <v>1319</v>
      </c>
      <c r="D123" t="s">
        <v>1176</v>
      </c>
      <c r="E123" t="s">
        <v>397</v>
      </c>
      <c r="F123" t="s">
        <v>25</v>
      </c>
      <c r="G123" t="s">
        <v>398</v>
      </c>
      <c r="H123">
        <v>1</v>
      </c>
      <c r="I123">
        <v>1.5</v>
      </c>
      <c r="J123" t="s">
        <v>131</v>
      </c>
      <c r="K123" s="17">
        <v>0</v>
      </c>
      <c r="L123" t="s">
        <v>1177</v>
      </c>
      <c r="M123" t="s">
        <v>1178</v>
      </c>
      <c r="N123" t="s">
        <v>1321</v>
      </c>
      <c r="O123" s="18">
        <v>45792</v>
      </c>
      <c r="P123" t="s">
        <v>1172</v>
      </c>
      <c r="Q123" s="19">
        <v>45792.434849537036</v>
      </c>
      <c r="R123" t="s">
        <v>1165</v>
      </c>
      <c r="S123" s="19">
        <v>45792.436018518521</v>
      </c>
      <c r="T123" s="19">
        <v>45792.553900462961</v>
      </c>
      <c r="U123" t="s">
        <v>1322</v>
      </c>
      <c r="V123" s="19" t="s">
        <v>1166</v>
      </c>
      <c r="W123" t="s">
        <v>1166</v>
      </c>
      <c r="X123" s="19" t="s">
        <v>1166</v>
      </c>
      <c r="Y123" t="s">
        <v>1166</v>
      </c>
      <c r="Z123" s="18">
        <v>45792</v>
      </c>
    </row>
    <row r="124" spans="1:26" x14ac:dyDescent="0.3">
      <c r="A124" t="s">
        <v>1161</v>
      </c>
      <c r="B124" t="s">
        <v>32</v>
      </c>
      <c r="C124" t="s">
        <v>1305</v>
      </c>
      <c r="D124" t="s">
        <v>1176</v>
      </c>
      <c r="E124" t="s">
        <v>985</v>
      </c>
      <c r="F124" t="s">
        <v>25</v>
      </c>
      <c r="G124" t="s">
        <v>986</v>
      </c>
      <c r="H124">
        <v>1</v>
      </c>
      <c r="I124">
        <v>0.9</v>
      </c>
      <c r="J124" t="s">
        <v>29</v>
      </c>
      <c r="K124" s="17">
        <v>232500</v>
      </c>
      <c r="L124" t="s">
        <v>1177</v>
      </c>
      <c r="M124" t="s">
        <v>1178</v>
      </c>
      <c r="N124" t="s">
        <v>1325</v>
      </c>
      <c r="O124" s="18">
        <v>45792</v>
      </c>
      <c r="P124" t="s">
        <v>1164</v>
      </c>
      <c r="Q124" s="19">
        <v>45792.47488425926</v>
      </c>
      <c r="R124" t="s">
        <v>1165</v>
      </c>
      <c r="S124" s="19">
        <v>45792.476064814815</v>
      </c>
      <c r="T124" s="19">
        <v>45792.559270833335</v>
      </c>
      <c r="U124" t="s">
        <v>1307</v>
      </c>
      <c r="V124" s="19" t="s">
        <v>1166</v>
      </c>
      <c r="W124" t="s">
        <v>1166</v>
      </c>
      <c r="X124" s="19" t="s">
        <v>1166</v>
      </c>
      <c r="Y124" t="s">
        <v>1166</v>
      </c>
      <c r="Z124" s="18">
        <v>45792</v>
      </c>
    </row>
    <row r="125" spans="1:26" x14ac:dyDescent="0.3">
      <c r="A125" t="s">
        <v>1161</v>
      </c>
      <c r="B125" t="s">
        <v>32</v>
      </c>
      <c r="C125" t="s">
        <v>1310</v>
      </c>
      <c r="D125" t="s">
        <v>1176</v>
      </c>
      <c r="E125" t="s">
        <v>951</v>
      </c>
      <c r="F125" t="s">
        <v>25</v>
      </c>
      <c r="G125" t="s">
        <v>952</v>
      </c>
      <c r="H125">
        <v>1</v>
      </c>
      <c r="I125">
        <v>0.6</v>
      </c>
      <c r="J125" t="s">
        <v>29</v>
      </c>
      <c r="K125" s="17">
        <v>174443</v>
      </c>
      <c r="L125" t="s">
        <v>1177</v>
      </c>
      <c r="M125" t="s">
        <v>1198</v>
      </c>
      <c r="N125" t="s">
        <v>1318</v>
      </c>
      <c r="O125" s="18">
        <v>45792</v>
      </c>
      <c r="P125" t="s">
        <v>1170</v>
      </c>
      <c r="Q125" s="19">
        <v>45792.465740740743</v>
      </c>
      <c r="R125" t="s">
        <v>1165</v>
      </c>
      <c r="S125" s="19">
        <v>45792.466550925928</v>
      </c>
      <c r="T125" s="19">
        <v>45792.561331018522</v>
      </c>
      <c r="U125" t="s">
        <v>1312</v>
      </c>
      <c r="V125" s="19" t="s">
        <v>1166</v>
      </c>
      <c r="W125" t="s">
        <v>1166</v>
      </c>
      <c r="X125" s="19" t="s">
        <v>1166</v>
      </c>
      <c r="Y125" t="s">
        <v>1166</v>
      </c>
      <c r="Z125" s="18">
        <v>45792</v>
      </c>
    </row>
    <row r="126" spans="1:26" x14ac:dyDescent="0.3">
      <c r="A126" t="s">
        <v>1161</v>
      </c>
      <c r="B126" t="s">
        <v>32</v>
      </c>
      <c r="C126" t="s">
        <v>1305</v>
      </c>
      <c r="D126" t="s">
        <v>1176</v>
      </c>
      <c r="E126" t="s">
        <v>851</v>
      </c>
      <c r="F126" t="s">
        <v>25</v>
      </c>
      <c r="G126" t="s">
        <v>852</v>
      </c>
      <c r="H126">
        <v>1</v>
      </c>
      <c r="I126">
        <v>0.71</v>
      </c>
      <c r="J126" t="s">
        <v>29</v>
      </c>
      <c r="K126" s="17">
        <v>281043</v>
      </c>
      <c r="L126" t="s">
        <v>1177</v>
      </c>
      <c r="M126" t="s">
        <v>1178</v>
      </c>
      <c r="N126" t="s">
        <v>1326</v>
      </c>
      <c r="O126" s="18">
        <v>45792</v>
      </c>
      <c r="P126" t="s">
        <v>1164</v>
      </c>
      <c r="Q126" s="19">
        <v>45792.47488425926</v>
      </c>
      <c r="R126" t="s">
        <v>1165</v>
      </c>
      <c r="S126" s="19">
        <v>45792.476064814815</v>
      </c>
      <c r="T126" s="19">
        <v>45792.571944444448</v>
      </c>
      <c r="U126" t="s">
        <v>1307</v>
      </c>
      <c r="V126" s="19" t="s">
        <v>1166</v>
      </c>
      <c r="W126" t="s">
        <v>1166</v>
      </c>
      <c r="X126" s="19" t="s">
        <v>1166</v>
      </c>
      <c r="Y126" t="s">
        <v>1166</v>
      </c>
      <c r="Z126" s="18">
        <v>45792</v>
      </c>
    </row>
    <row r="127" spans="1:26" x14ac:dyDescent="0.3">
      <c r="A127" t="s">
        <v>1161</v>
      </c>
      <c r="B127" t="s">
        <v>32</v>
      </c>
      <c r="C127" t="s">
        <v>1313</v>
      </c>
      <c r="D127" t="s">
        <v>1176</v>
      </c>
      <c r="E127" t="s">
        <v>224</v>
      </c>
      <c r="F127" t="s">
        <v>25</v>
      </c>
      <c r="G127" t="s">
        <v>225</v>
      </c>
      <c r="H127">
        <v>1</v>
      </c>
      <c r="I127">
        <v>0.71</v>
      </c>
      <c r="J127" t="s">
        <v>29</v>
      </c>
      <c r="K127" s="17">
        <v>260000</v>
      </c>
      <c r="L127" t="s">
        <v>1177</v>
      </c>
      <c r="M127" t="s">
        <v>1178</v>
      </c>
      <c r="N127" t="s">
        <v>1327</v>
      </c>
      <c r="O127" s="18">
        <v>45792</v>
      </c>
      <c r="P127" t="s">
        <v>1315</v>
      </c>
      <c r="Q127" s="19">
        <v>45792.502453703702</v>
      </c>
      <c r="R127" t="s">
        <v>1165</v>
      </c>
      <c r="S127" s="19">
        <v>45792.510081018518</v>
      </c>
      <c r="T127" s="19">
        <v>45792.574317129627</v>
      </c>
      <c r="U127" t="s">
        <v>1316</v>
      </c>
      <c r="V127" s="19" t="s">
        <v>1166</v>
      </c>
      <c r="W127" t="s">
        <v>1166</v>
      </c>
      <c r="X127" s="19" t="s">
        <v>1166</v>
      </c>
      <c r="Y127" t="s">
        <v>1166</v>
      </c>
      <c r="Z127" s="18">
        <v>45792</v>
      </c>
    </row>
    <row r="128" spans="1:26" x14ac:dyDescent="0.3">
      <c r="A128" t="s">
        <v>1161</v>
      </c>
      <c r="B128" t="s">
        <v>32</v>
      </c>
      <c r="C128" t="s">
        <v>1302</v>
      </c>
      <c r="D128" t="s">
        <v>1176</v>
      </c>
      <c r="E128" t="s">
        <v>866</v>
      </c>
      <c r="F128" t="s">
        <v>25</v>
      </c>
      <c r="G128" t="s">
        <v>867</v>
      </c>
      <c r="H128">
        <v>1</v>
      </c>
      <c r="I128">
        <v>0.6</v>
      </c>
      <c r="J128" t="s">
        <v>29</v>
      </c>
      <c r="K128" s="17">
        <v>174443</v>
      </c>
      <c r="L128" t="s">
        <v>1177</v>
      </c>
      <c r="M128" t="s">
        <v>1178</v>
      </c>
      <c r="N128" t="s">
        <v>1291</v>
      </c>
      <c r="O128" s="18">
        <v>45792</v>
      </c>
      <c r="P128" t="s">
        <v>1303</v>
      </c>
      <c r="Q128" s="19">
        <v>45792.462025462963</v>
      </c>
      <c r="R128" t="s">
        <v>1165</v>
      </c>
      <c r="S128" s="19">
        <v>45792.462708333333</v>
      </c>
      <c r="T128" s="19">
        <v>45792.575428240743</v>
      </c>
      <c r="U128" t="s">
        <v>1304</v>
      </c>
      <c r="V128" s="19" t="s">
        <v>1166</v>
      </c>
      <c r="W128" t="s">
        <v>1166</v>
      </c>
      <c r="X128" s="19" t="s">
        <v>1166</v>
      </c>
      <c r="Y128" t="s">
        <v>1166</v>
      </c>
      <c r="Z128" s="18">
        <v>45792</v>
      </c>
    </row>
    <row r="129" spans="1:26" x14ac:dyDescent="0.3">
      <c r="A129" t="s">
        <v>1161</v>
      </c>
      <c r="B129" t="s">
        <v>32</v>
      </c>
      <c r="C129" t="s">
        <v>1300</v>
      </c>
      <c r="D129" t="s">
        <v>1176</v>
      </c>
      <c r="E129" t="s">
        <v>89</v>
      </c>
      <c r="F129" t="s">
        <v>25</v>
      </c>
      <c r="G129" t="s">
        <v>90</v>
      </c>
      <c r="H129">
        <v>1</v>
      </c>
      <c r="I129">
        <v>0.36</v>
      </c>
      <c r="J129" t="s">
        <v>29</v>
      </c>
      <c r="K129" s="17">
        <v>140000</v>
      </c>
      <c r="L129" t="s">
        <v>1177</v>
      </c>
      <c r="M129" t="s">
        <v>1178</v>
      </c>
      <c r="N129" t="s">
        <v>1328</v>
      </c>
      <c r="O129" s="18">
        <v>45792</v>
      </c>
      <c r="P129" t="s">
        <v>1234</v>
      </c>
      <c r="Q129" s="19">
        <v>45792.440370370372</v>
      </c>
      <c r="R129" t="s">
        <v>1165</v>
      </c>
      <c r="S129" s="19">
        <v>45792.440983796296</v>
      </c>
      <c r="T129" s="19">
        <v>45792.57603009259</v>
      </c>
      <c r="U129" t="s">
        <v>1235</v>
      </c>
      <c r="V129" s="19" t="s">
        <v>1166</v>
      </c>
      <c r="W129" t="s">
        <v>1166</v>
      </c>
      <c r="X129" s="19" t="s">
        <v>1166</v>
      </c>
      <c r="Y129" t="s">
        <v>1166</v>
      </c>
      <c r="Z129" s="18">
        <v>45792</v>
      </c>
    </row>
    <row r="130" spans="1:26" x14ac:dyDescent="0.3">
      <c r="A130" t="s">
        <v>1161</v>
      </c>
      <c r="B130" t="s">
        <v>32</v>
      </c>
      <c r="C130" t="s">
        <v>1319</v>
      </c>
      <c r="D130" t="s">
        <v>1176</v>
      </c>
      <c r="E130" t="s">
        <v>941</v>
      </c>
      <c r="F130" t="s">
        <v>25</v>
      </c>
      <c r="G130" t="s">
        <v>942</v>
      </c>
      <c r="H130">
        <v>1</v>
      </c>
      <c r="I130">
        <v>0.71</v>
      </c>
      <c r="J130" t="s">
        <v>29</v>
      </c>
      <c r="K130" s="17">
        <v>260000</v>
      </c>
      <c r="L130" t="s">
        <v>1177</v>
      </c>
      <c r="M130" t="s">
        <v>1244</v>
      </c>
      <c r="N130" t="s">
        <v>1321</v>
      </c>
      <c r="O130" s="18">
        <v>45792</v>
      </c>
      <c r="P130" t="s">
        <v>1172</v>
      </c>
      <c r="Q130" s="19">
        <v>45792.434849537036</v>
      </c>
      <c r="R130" t="s">
        <v>1165</v>
      </c>
      <c r="S130" s="19">
        <v>45792.436018518521</v>
      </c>
      <c r="T130" s="19">
        <v>45792.579363425924</v>
      </c>
      <c r="U130" t="s">
        <v>1322</v>
      </c>
      <c r="V130" s="19" t="s">
        <v>1166</v>
      </c>
      <c r="W130" t="s">
        <v>1166</v>
      </c>
      <c r="X130" s="19" t="s">
        <v>1166</v>
      </c>
      <c r="Y130" t="s">
        <v>1166</v>
      </c>
      <c r="Z130" s="18">
        <v>45792</v>
      </c>
    </row>
    <row r="131" spans="1:26" x14ac:dyDescent="0.3">
      <c r="A131" t="s">
        <v>1161</v>
      </c>
      <c r="B131" t="s">
        <v>32</v>
      </c>
      <c r="C131" t="s">
        <v>1310</v>
      </c>
      <c r="D131" t="s">
        <v>1176</v>
      </c>
      <c r="E131" t="s">
        <v>841</v>
      </c>
      <c r="F131" t="s">
        <v>25</v>
      </c>
      <c r="G131" t="s">
        <v>842</v>
      </c>
      <c r="H131">
        <v>1</v>
      </c>
      <c r="I131">
        <v>0.6</v>
      </c>
      <c r="J131" t="s">
        <v>29</v>
      </c>
      <c r="K131" s="17">
        <v>170000</v>
      </c>
      <c r="L131" t="s">
        <v>1177</v>
      </c>
      <c r="M131" t="s">
        <v>1244</v>
      </c>
      <c r="N131" t="s">
        <v>1318</v>
      </c>
      <c r="O131" s="18">
        <v>45792</v>
      </c>
      <c r="P131" t="s">
        <v>1170</v>
      </c>
      <c r="Q131" s="19">
        <v>45792.465740740743</v>
      </c>
      <c r="R131" t="s">
        <v>1165</v>
      </c>
      <c r="S131" s="19">
        <v>45792.466550925928</v>
      </c>
      <c r="T131" s="19">
        <v>45792.580671296295</v>
      </c>
      <c r="U131" t="s">
        <v>1312</v>
      </c>
      <c r="V131" s="19" t="s">
        <v>1166</v>
      </c>
      <c r="W131" t="s">
        <v>1166</v>
      </c>
      <c r="X131" s="19" t="s">
        <v>1166</v>
      </c>
      <c r="Y131" t="s">
        <v>1166</v>
      </c>
      <c r="Z131" s="18">
        <v>45792</v>
      </c>
    </row>
    <row r="132" spans="1:26" x14ac:dyDescent="0.3">
      <c r="A132" t="s">
        <v>1161</v>
      </c>
      <c r="B132" t="s">
        <v>32</v>
      </c>
      <c r="C132" t="s">
        <v>1319</v>
      </c>
      <c r="D132" t="s">
        <v>1176</v>
      </c>
      <c r="E132" t="s">
        <v>786</v>
      </c>
      <c r="F132" t="s">
        <v>25</v>
      </c>
      <c r="G132" t="s">
        <v>787</v>
      </c>
      <c r="H132">
        <v>1</v>
      </c>
      <c r="I132">
        <v>0.71</v>
      </c>
      <c r="J132" t="s">
        <v>131</v>
      </c>
      <c r="K132" s="17">
        <v>0</v>
      </c>
      <c r="L132" t="s">
        <v>1177</v>
      </c>
      <c r="M132" t="s">
        <v>1178</v>
      </c>
      <c r="N132" t="s">
        <v>1321</v>
      </c>
      <c r="O132" s="18">
        <v>45792</v>
      </c>
      <c r="P132" t="s">
        <v>1172</v>
      </c>
      <c r="Q132" s="19">
        <v>45792.434849537036</v>
      </c>
      <c r="R132" t="s">
        <v>1165</v>
      </c>
      <c r="S132" s="19">
        <v>45792.563113425924</v>
      </c>
      <c r="T132" s="19">
        <v>45792.591307870367</v>
      </c>
      <c r="U132" t="s">
        <v>1322</v>
      </c>
      <c r="V132" s="19" t="s">
        <v>1166</v>
      </c>
      <c r="W132" t="s">
        <v>1166</v>
      </c>
      <c r="X132" s="19" t="s">
        <v>1166</v>
      </c>
      <c r="Y132" t="s">
        <v>1166</v>
      </c>
      <c r="Z132" s="18">
        <v>45792</v>
      </c>
    </row>
    <row r="133" spans="1:26" x14ac:dyDescent="0.3">
      <c r="A133" t="s">
        <v>1161</v>
      </c>
      <c r="B133" t="s">
        <v>32</v>
      </c>
      <c r="C133" t="s">
        <v>1313</v>
      </c>
      <c r="D133" t="s">
        <v>1176</v>
      </c>
      <c r="E133" t="s">
        <v>748</v>
      </c>
      <c r="F133" t="s">
        <v>25</v>
      </c>
      <c r="G133" t="s">
        <v>749</v>
      </c>
      <c r="H133">
        <v>1</v>
      </c>
      <c r="I133">
        <v>0.36</v>
      </c>
      <c r="J133" t="s">
        <v>29</v>
      </c>
      <c r="K133" s="17">
        <v>140000</v>
      </c>
      <c r="L133" t="s">
        <v>1177</v>
      </c>
      <c r="M133" t="s">
        <v>1178</v>
      </c>
      <c r="N133" t="s">
        <v>1327</v>
      </c>
      <c r="O133" s="18">
        <v>45792</v>
      </c>
      <c r="P133" t="s">
        <v>1315</v>
      </c>
      <c r="Q133" s="19">
        <v>45792.502453703702</v>
      </c>
      <c r="R133" t="s">
        <v>1165</v>
      </c>
      <c r="S133" s="19">
        <v>45792.510081018518</v>
      </c>
      <c r="T133" s="19">
        <v>45792.592719907407</v>
      </c>
      <c r="U133" t="s">
        <v>1316</v>
      </c>
      <c r="V133" s="19" t="s">
        <v>1166</v>
      </c>
      <c r="W133" t="s">
        <v>1166</v>
      </c>
      <c r="X133" s="19" t="s">
        <v>1166</v>
      </c>
      <c r="Y133" t="s">
        <v>1166</v>
      </c>
      <c r="Z133" s="18">
        <v>45792</v>
      </c>
    </row>
    <row r="134" spans="1:26" x14ac:dyDescent="0.3">
      <c r="A134" t="s">
        <v>1161</v>
      </c>
      <c r="B134" t="s">
        <v>32</v>
      </c>
      <c r="C134" t="s">
        <v>1302</v>
      </c>
      <c r="D134" t="s">
        <v>1176</v>
      </c>
      <c r="E134" t="s">
        <v>579</v>
      </c>
      <c r="F134" t="s">
        <v>25</v>
      </c>
      <c r="G134" t="s">
        <v>580</v>
      </c>
      <c r="H134">
        <v>1</v>
      </c>
      <c r="I134">
        <v>0.3</v>
      </c>
      <c r="J134" t="s">
        <v>29</v>
      </c>
      <c r="K134" s="17">
        <v>384568</v>
      </c>
      <c r="L134" t="s">
        <v>1177</v>
      </c>
      <c r="M134" t="s">
        <v>1178</v>
      </c>
      <c r="N134" t="s">
        <v>1291</v>
      </c>
      <c r="O134" s="18">
        <v>45792</v>
      </c>
      <c r="P134" t="s">
        <v>1303</v>
      </c>
      <c r="Q134" s="19">
        <v>45792.462025462963</v>
      </c>
      <c r="R134" t="s">
        <v>1165</v>
      </c>
      <c r="S134" s="19">
        <v>45792.462708333333</v>
      </c>
      <c r="T134" s="19">
        <v>45792.59574074074</v>
      </c>
      <c r="U134" t="s">
        <v>1304</v>
      </c>
      <c r="V134" s="19" t="s">
        <v>1166</v>
      </c>
      <c r="W134" t="s">
        <v>1166</v>
      </c>
      <c r="X134" s="19" t="s">
        <v>1166</v>
      </c>
      <c r="Y134" t="s">
        <v>1166</v>
      </c>
      <c r="Z134" s="18">
        <v>45792</v>
      </c>
    </row>
    <row r="135" spans="1:26" x14ac:dyDescent="0.3">
      <c r="A135" t="s">
        <v>1161</v>
      </c>
      <c r="B135" t="s">
        <v>32</v>
      </c>
      <c r="C135" t="s">
        <v>1329</v>
      </c>
      <c r="D135" t="s">
        <v>1176</v>
      </c>
      <c r="E135" t="s">
        <v>776</v>
      </c>
      <c r="F135" t="s">
        <v>25</v>
      </c>
      <c r="G135" t="s">
        <v>777</v>
      </c>
      <c r="H135">
        <v>1</v>
      </c>
      <c r="I135">
        <v>1.07</v>
      </c>
      <c r="J135" t="s">
        <v>29</v>
      </c>
      <c r="K135" s="17">
        <v>400500</v>
      </c>
      <c r="L135" t="s">
        <v>1177</v>
      </c>
      <c r="M135" t="s">
        <v>1178</v>
      </c>
      <c r="N135" t="s">
        <v>1330</v>
      </c>
      <c r="O135" s="18">
        <v>45792</v>
      </c>
      <c r="P135" t="s">
        <v>1331</v>
      </c>
      <c r="Q135" s="19">
        <v>45792.530763888892</v>
      </c>
      <c r="R135" t="s">
        <v>1165</v>
      </c>
      <c r="S135" s="19">
        <v>45792.533993055556</v>
      </c>
      <c r="T135" s="19">
        <v>45792.601875</v>
      </c>
      <c r="U135" t="s">
        <v>1332</v>
      </c>
      <c r="V135" s="19" t="s">
        <v>1166</v>
      </c>
      <c r="W135" t="s">
        <v>1166</v>
      </c>
      <c r="X135" s="19" t="s">
        <v>1166</v>
      </c>
      <c r="Y135" t="s">
        <v>1166</v>
      </c>
      <c r="Z135" s="18">
        <v>45792</v>
      </c>
    </row>
    <row r="136" spans="1:26" x14ac:dyDescent="0.3">
      <c r="A136" t="s">
        <v>1161</v>
      </c>
      <c r="B136" t="s">
        <v>32</v>
      </c>
      <c r="C136" t="s">
        <v>1319</v>
      </c>
      <c r="D136" t="s">
        <v>1176</v>
      </c>
      <c r="E136" t="s">
        <v>876</v>
      </c>
      <c r="F136" t="s">
        <v>25</v>
      </c>
      <c r="G136" t="s">
        <v>877</v>
      </c>
      <c r="H136">
        <v>1</v>
      </c>
      <c r="I136">
        <v>2.1</v>
      </c>
      <c r="J136" t="s">
        <v>131</v>
      </c>
      <c r="K136" s="17">
        <v>0</v>
      </c>
      <c r="L136" t="s">
        <v>1177</v>
      </c>
      <c r="M136" t="s">
        <v>1178</v>
      </c>
      <c r="N136" t="s">
        <v>1321</v>
      </c>
      <c r="O136" s="18">
        <v>45792</v>
      </c>
      <c r="P136" t="s">
        <v>1172</v>
      </c>
      <c r="Q136" s="19">
        <v>45792.434849537036</v>
      </c>
      <c r="R136" t="s">
        <v>1165</v>
      </c>
      <c r="S136" s="19">
        <v>45792.436018518521</v>
      </c>
      <c r="T136" s="19">
        <v>45792.602453703701</v>
      </c>
      <c r="U136" t="s">
        <v>1322</v>
      </c>
      <c r="V136" s="19" t="s">
        <v>1166</v>
      </c>
      <c r="W136" t="s">
        <v>1166</v>
      </c>
      <c r="X136" s="19" t="s">
        <v>1166</v>
      </c>
      <c r="Y136" t="s">
        <v>1166</v>
      </c>
      <c r="Z136" s="18">
        <v>45792</v>
      </c>
    </row>
    <row r="137" spans="1:26" x14ac:dyDescent="0.3">
      <c r="A137" t="s">
        <v>1161</v>
      </c>
      <c r="B137" t="s">
        <v>32</v>
      </c>
      <c r="C137" t="s">
        <v>1313</v>
      </c>
      <c r="D137" t="s">
        <v>1176</v>
      </c>
      <c r="E137" t="s">
        <v>806</v>
      </c>
      <c r="F137" t="s">
        <v>25</v>
      </c>
      <c r="G137" t="s">
        <v>807</v>
      </c>
      <c r="H137">
        <v>1</v>
      </c>
      <c r="I137">
        <v>1.07</v>
      </c>
      <c r="J137" t="s">
        <v>131</v>
      </c>
      <c r="K137" s="17">
        <v>0</v>
      </c>
      <c r="L137" t="s">
        <v>1177</v>
      </c>
      <c r="M137" t="s">
        <v>1178</v>
      </c>
      <c r="N137" t="s">
        <v>1333</v>
      </c>
      <c r="O137" s="18">
        <v>45792</v>
      </c>
      <c r="P137" t="s">
        <v>1315</v>
      </c>
      <c r="Q137" s="19">
        <v>45792.502453703702</v>
      </c>
      <c r="R137" t="s">
        <v>1165</v>
      </c>
      <c r="S137" s="19">
        <v>45792.510081018518</v>
      </c>
      <c r="T137" s="19">
        <v>45792.602581018517</v>
      </c>
      <c r="U137" t="s">
        <v>1316</v>
      </c>
      <c r="V137" s="19" t="s">
        <v>1166</v>
      </c>
      <c r="W137" t="s">
        <v>1166</v>
      </c>
      <c r="X137" s="19" t="s">
        <v>1166</v>
      </c>
      <c r="Y137" t="s">
        <v>1166</v>
      </c>
      <c r="Z137" s="18">
        <v>45792</v>
      </c>
    </row>
    <row r="138" spans="1:26" x14ac:dyDescent="0.3">
      <c r="A138" t="s">
        <v>1161</v>
      </c>
      <c r="B138" t="s">
        <v>32</v>
      </c>
      <c r="C138" t="s">
        <v>1305</v>
      </c>
      <c r="D138" t="s">
        <v>1176</v>
      </c>
      <c r="E138" t="s">
        <v>881</v>
      </c>
      <c r="F138" t="s">
        <v>25</v>
      </c>
      <c r="G138" t="s">
        <v>882</v>
      </c>
      <c r="H138">
        <v>1</v>
      </c>
      <c r="I138">
        <v>1.07</v>
      </c>
      <c r="J138" t="s">
        <v>131</v>
      </c>
      <c r="K138" s="17">
        <v>0</v>
      </c>
      <c r="L138" t="s">
        <v>1177</v>
      </c>
      <c r="M138" t="s">
        <v>1178</v>
      </c>
      <c r="N138" t="s">
        <v>1334</v>
      </c>
      <c r="O138" s="18">
        <v>45792</v>
      </c>
      <c r="P138" t="s">
        <v>1164</v>
      </c>
      <c r="Q138" s="19">
        <v>45792.47488425926</v>
      </c>
      <c r="R138" t="s">
        <v>1165</v>
      </c>
      <c r="S138" s="19">
        <v>45792.476064814815</v>
      </c>
      <c r="T138" s="19">
        <v>45792.61178240741</v>
      </c>
      <c r="U138" t="s">
        <v>1307</v>
      </c>
      <c r="V138" s="19" t="s">
        <v>1166</v>
      </c>
      <c r="W138" t="s">
        <v>1166</v>
      </c>
      <c r="X138" s="19" t="s">
        <v>1166</v>
      </c>
      <c r="Y138" t="s">
        <v>1166</v>
      </c>
      <c r="Z138" s="18">
        <v>45792</v>
      </c>
    </row>
    <row r="139" spans="1:26" x14ac:dyDescent="0.3">
      <c r="A139" t="s">
        <v>1161</v>
      </c>
      <c r="B139" t="s">
        <v>32</v>
      </c>
      <c r="C139" t="s">
        <v>1300</v>
      </c>
      <c r="D139" t="s">
        <v>1176</v>
      </c>
      <c r="E139" t="s">
        <v>111</v>
      </c>
      <c r="F139" t="s">
        <v>25</v>
      </c>
      <c r="G139" t="s">
        <v>112</v>
      </c>
      <c r="H139">
        <v>1</v>
      </c>
      <c r="I139">
        <v>0.36</v>
      </c>
      <c r="J139" t="s">
        <v>29</v>
      </c>
      <c r="K139" s="17">
        <v>140000</v>
      </c>
      <c r="L139" t="s">
        <v>1177</v>
      </c>
      <c r="M139" t="s">
        <v>1178</v>
      </c>
      <c r="N139" t="s">
        <v>1335</v>
      </c>
      <c r="O139" s="18">
        <v>45792</v>
      </c>
      <c r="P139" t="s">
        <v>1234</v>
      </c>
      <c r="Q139" s="19">
        <v>45792.440370370372</v>
      </c>
      <c r="R139" t="s">
        <v>1165</v>
      </c>
      <c r="S139" s="19">
        <v>45792.440983796296</v>
      </c>
      <c r="T139" s="19">
        <v>45792.618518518517</v>
      </c>
      <c r="U139" t="s">
        <v>1235</v>
      </c>
      <c r="V139" s="19" t="s">
        <v>1166</v>
      </c>
      <c r="W139" t="s">
        <v>1166</v>
      </c>
      <c r="X139" s="19" t="s">
        <v>1166</v>
      </c>
      <c r="Y139" t="s">
        <v>1166</v>
      </c>
      <c r="Z139" s="18">
        <v>45792</v>
      </c>
    </row>
    <row r="140" spans="1:26" x14ac:dyDescent="0.3">
      <c r="A140" t="s">
        <v>1161</v>
      </c>
      <c r="B140" t="s">
        <v>32</v>
      </c>
      <c r="C140" t="s">
        <v>1302</v>
      </c>
      <c r="D140" t="s">
        <v>1176</v>
      </c>
      <c r="E140" t="s">
        <v>961</v>
      </c>
      <c r="F140" t="s">
        <v>25</v>
      </c>
      <c r="G140" t="s">
        <v>962</v>
      </c>
      <c r="H140">
        <v>1</v>
      </c>
      <c r="I140">
        <v>0.6</v>
      </c>
      <c r="J140" t="s">
        <v>29</v>
      </c>
      <c r="K140" s="17">
        <v>155000</v>
      </c>
      <c r="L140" t="s">
        <v>1177</v>
      </c>
      <c r="M140" t="s">
        <v>1178</v>
      </c>
      <c r="N140" t="s">
        <v>1291</v>
      </c>
      <c r="O140" s="18">
        <v>45792</v>
      </c>
      <c r="P140" t="s">
        <v>1303</v>
      </c>
      <c r="Q140" s="19">
        <v>45792.462025462963</v>
      </c>
      <c r="R140" t="s">
        <v>1165</v>
      </c>
      <c r="S140" s="19">
        <v>45792.462708333333</v>
      </c>
      <c r="T140" s="19">
        <v>45792.621215277781</v>
      </c>
      <c r="U140" t="s">
        <v>1304</v>
      </c>
      <c r="V140" s="19" t="s">
        <v>1166</v>
      </c>
      <c r="W140" t="s">
        <v>1166</v>
      </c>
      <c r="X140" s="19" t="s">
        <v>1166</v>
      </c>
      <c r="Y140" t="s">
        <v>1166</v>
      </c>
      <c r="Z140" s="18">
        <v>45792</v>
      </c>
    </row>
    <row r="141" spans="1:26" x14ac:dyDescent="0.3">
      <c r="A141" t="s">
        <v>1161</v>
      </c>
      <c r="B141" t="s">
        <v>32</v>
      </c>
      <c r="C141" t="s">
        <v>1305</v>
      </c>
      <c r="D141" t="s">
        <v>1176</v>
      </c>
      <c r="E141" t="s">
        <v>470</v>
      </c>
      <c r="F141" t="s">
        <v>25</v>
      </c>
      <c r="G141" t="s">
        <v>471</v>
      </c>
      <c r="H141">
        <v>1</v>
      </c>
      <c r="I141">
        <v>0.36</v>
      </c>
      <c r="J141" t="s">
        <v>29</v>
      </c>
      <c r="K141" s="17">
        <v>143693</v>
      </c>
      <c r="L141" t="s">
        <v>1177</v>
      </c>
      <c r="M141" t="s">
        <v>1178</v>
      </c>
      <c r="N141" t="s">
        <v>1336</v>
      </c>
      <c r="O141" s="18">
        <v>45792</v>
      </c>
      <c r="P141" t="s">
        <v>1164</v>
      </c>
      <c r="Q141" s="19">
        <v>45792.47488425926</v>
      </c>
      <c r="R141" t="s">
        <v>1165</v>
      </c>
      <c r="S141" s="19">
        <v>45792.476064814815</v>
      </c>
      <c r="T141" s="19">
        <v>45792.625219907408</v>
      </c>
      <c r="U141" t="s">
        <v>1307</v>
      </c>
      <c r="V141" s="19" t="s">
        <v>1166</v>
      </c>
      <c r="W141" t="s">
        <v>1166</v>
      </c>
      <c r="X141" s="19" t="s">
        <v>1166</v>
      </c>
      <c r="Y141" t="s">
        <v>1166</v>
      </c>
      <c r="Z141" s="18">
        <v>45792</v>
      </c>
    </row>
    <row r="142" spans="1:26" x14ac:dyDescent="0.3">
      <c r="A142" t="s">
        <v>1161</v>
      </c>
      <c r="B142" t="s">
        <v>32</v>
      </c>
      <c r="C142" t="s">
        <v>1319</v>
      </c>
      <c r="D142" t="s">
        <v>1176</v>
      </c>
      <c r="E142" t="s">
        <v>836</v>
      </c>
      <c r="F142" t="s">
        <v>25</v>
      </c>
      <c r="G142" t="s">
        <v>837</v>
      </c>
      <c r="H142">
        <v>1</v>
      </c>
      <c r="I142">
        <v>0.9</v>
      </c>
      <c r="J142" t="s">
        <v>131</v>
      </c>
      <c r="K142" s="17">
        <v>0</v>
      </c>
      <c r="L142" t="s">
        <v>1177</v>
      </c>
      <c r="M142" t="s">
        <v>1178</v>
      </c>
      <c r="N142" t="s">
        <v>1321</v>
      </c>
      <c r="O142" s="18">
        <v>45792</v>
      </c>
      <c r="P142" t="s">
        <v>1172</v>
      </c>
      <c r="Q142" s="19">
        <v>45792.434849537036</v>
      </c>
      <c r="R142" t="s">
        <v>1165</v>
      </c>
      <c r="S142" s="19">
        <v>45792.436018518521</v>
      </c>
      <c r="T142" s="19">
        <v>45792.625451388885</v>
      </c>
      <c r="U142" t="s">
        <v>1322</v>
      </c>
      <c r="V142" s="19" t="s">
        <v>1166</v>
      </c>
      <c r="W142" t="s">
        <v>1166</v>
      </c>
      <c r="X142" s="19" t="s">
        <v>1166</v>
      </c>
      <c r="Y142" t="s">
        <v>1166</v>
      </c>
      <c r="Z142" s="18">
        <v>45792</v>
      </c>
    </row>
    <row r="143" spans="1:26" x14ac:dyDescent="0.3">
      <c r="A143" t="s">
        <v>1161</v>
      </c>
      <c r="B143" t="s">
        <v>32</v>
      </c>
      <c r="C143" t="s">
        <v>1319</v>
      </c>
      <c r="D143" t="s">
        <v>1176</v>
      </c>
      <c r="E143" t="s">
        <v>292</v>
      </c>
      <c r="F143" t="s">
        <v>25</v>
      </c>
      <c r="G143" t="s">
        <v>293</v>
      </c>
      <c r="H143">
        <v>1</v>
      </c>
      <c r="I143">
        <v>0.71</v>
      </c>
      <c r="J143" t="s">
        <v>29</v>
      </c>
      <c r="K143" s="17">
        <v>266693</v>
      </c>
      <c r="L143" t="s">
        <v>1177</v>
      </c>
      <c r="M143" t="s">
        <v>1178</v>
      </c>
      <c r="N143" t="s">
        <v>1321</v>
      </c>
      <c r="O143" s="18">
        <v>45792</v>
      </c>
      <c r="P143" t="s">
        <v>1172</v>
      </c>
      <c r="Q143" s="19">
        <v>45792.434849537036</v>
      </c>
      <c r="R143" t="s">
        <v>1165</v>
      </c>
      <c r="S143" s="19">
        <v>45792.436018518521</v>
      </c>
      <c r="T143" s="19">
        <v>45792.634062500001</v>
      </c>
      <c r="U143" t="s">
        <v>1322</v>
      </c>
      <c r="V143" s="19" t="s">
        <v>1166</v>
      </c>
      <c r="W143" t="s">
        <v>1166</v>
      </c>
      <c r="X143" s="19" t="s">
        <v>1166</v>
      </c>
      <c r="Y143" t="s">
        <v>1166</v>
      </c>
      <c r="Z143" s="18">
        <v>45792</v>
      </c>
    </row>
    <row r="144" spans="1:26" x14ac:dyDescent="0.3">
      <c r="A144" t="s">
        <v>1161</v>
      </c>
      <c r="B144" t="s">
        <v>32</v>
      </c>
      <c r="C144" t="s">
        <v>1302</v>
      </c>
      <c r="D144" t="s">
        <v>1176</v>
      </c>
      <c r="E144" t="s">
        <v>861</v>
      </c>
      <c r="F144" t="s">
        <v>25</v>
      </c>
      <c r="G144" t="s">
        <v>862</v>
      </c>
      <c r="H144">
        <v>1</v>
      </c>
      <c r="I144">
        <v>0.71</v>
      </c>
      <c r="J144" t="s">
        <v>131</v>
      </c>
      <c r="K144" s="17">
        <v>0</v>
      </c>
      <c r="L144" t="s">
        <v>1177</v>
      </c>
      <c r="M144" t="s">
        <v>1178</v>
      </c>
      <c r="N144" t="s">
        <v>1291</v>
      </c>
      <c r="O144" s="18">
        <v>45792</v>
      </c>
      <c r="P144" t="s">
        <v>1303</v>
      </c>
      <c r="Q144" s="19">
        <v>45792.462025462963</v>
      </c>
      <c r="R144" t="s">
        <v>1165</v>
      </c>
      <c r="S144" s="19">
        <v>45792.462708333333</v>
      </c>
      <c r="T144" s="19">
        <v>45792.637962962966</v>
      </c>
      <c r="U144" t="s">
        <v>1304</v>
      </c>
      <c r="V144" s="19" t="s">
        <v>1166</v>
      </c>
      <c r="W144" t="s">
        <v>1166</v>
      </c>
      <c r="X144" s="19" t="s">
        <v>1166</v>
      </c>
      <c r="Y144" t="s">
        <v>1166</v>
      </c>
      <c r="Z144" s="18">
        <v>45792</v>
      </c>
    </row>
    <row r="145" spans="1:26" x14ac:dyDescent="0.3">
      <c r="A145" t="s">
        <v>1161</v>
      </c>
      <c r="B145" t="s">
        <v>32</v>
      </c>
      <c r="C145" t="s">
        <v>1329</v>
      </c>
      <c r="D145" t="s">
        <v>1176</v>
      </c>
      <c r="E145" t="s">
        <v>821</v>
      </c>
      <c r="F145" t="s">
        <v>25</v>
      </c>
      <c r="G145" t="s">
        <v>822</v>
      </c>
      <c r="H145">
        <v>1</v>
      </c>
      <c r="I145">
        <v>0.71</v>
      </c>
      <c r="J145" t="s">
        <v>29</v>
      </c>
      <c r="K145" s="17">
        <v>270000</v>
      </c>
      <c r="L145" t="s">
        <v>1177</v>
      </c>
      <c r="M145" t="s">
        <v>1178</v>
      </c>
      <c r="N145" t="s">
        <v>1340</v>
      </c>
      <c r="O145" s="18">
        <v>45792</v>
      </c>
      <c r="P145" t="s">
        <v>1331</v>
      </c>
      <c r="Q145" s="19">
        <v>45792.530763888892</v>
      </c>
      <c r="R145" t="s">
        <v>1165</v>
      </c>
      <c r="S145" s="19">
        <v>45792.533993055556</v>
      </c>
      <c r="T145" s="19">
        <v>45792.643923611111</v>
      </c>
      <c r="U145" t="s">
        <v>1332</v>
      </c>
      <c r="V145" s="19" t="s">
        <v>1166</v>
      </c>
      <c r="W145" t="s">
        <v>1166</v>
      </c>
      <c r="X145" s="19" t="s">
        <v>1166</v>
      </c>
      <c r="Y145" t="s">
        <v>1166</v>
      </c>
      <c r="Z145" s="18">
        <v>45792</v>
      </c>
    </row>
    <row r="146" spans="1:26" x14ac:dyDescent="0.3">
      <c r="A146" t="s">
        <v>1161</v>
      </c>
      <c r="B146" t="s">
        <v>32</v>
      </c>
      <c r="C146" t="s">
        <v>1313</v>
      </c>
      <c r="D146" t="s">
        <v>1176</v>
      </c>
      <c r="E146" t="s">
        <v>891</v>
      </c>
      <c r="F146" t="s">
        <v>25</v>
      </c>
      <c r="G146" t="s">
        <v>892</v>
      </c>
      <c r="H146">
        <v>1</v>
      </c>
      <c r="I146">
        <v>1.29</v>
      </c>
      <c r="J146" t="s">
        <v>29</v>
      </c>
      <c r="K146" s="17">
        <v>283093</v>
      </c>
      <c r="L146" t="s">
        <v>1177</v>
      </c>
      <c r="M146" t="s">
        <v>1178</v>
      </c>
      <c r="N146" t="s">
        <v>1341</v>
      </c>
      <c r="O146" s="18">
        <v>45792</v>
      </c>
      <c r="P146" t="s">
        <v>1315</v>
      </c>
      <c r="Q146" s="19">
        <v>45792.502453703702</v>
      </c>
      <c r="R146" t="s">
        <v>1165</v>
      </c>
      <c r="S146" s="19">
        <v>45792.510081018518</v>
      </c>
      <c r="T146" s="19">
        <v>45792.654421296298</v>
      </c>
      <c r="U146" t="s">
        <v>1316</v>
      </c>
      <c r="V146" s="19" t="s">
        <v>1166</v>
      </c>
      <c r="W146" t="s">
        <v>1166</v>
      </c>
      <c r="X146" s="19" t="s">
        <v>1166</v>
      </c>
      <c r="Y146" t="s">
        <v>1166</v>
      </c>
      <c r="Z146" s="18">
        <v>45792</v>
      </c>
    </row>
    <row r="147" spans="1:26" x14ac:dyDescent="0.3">
      <c r="A147" t="s">
        <v>1161</v>
      </c>
      <c r="B147" t="s">
        <v>32</v>
      </c>
      <c r="C147" t="s">
        <v>1342</v>
      </c>
      <c r="D147" t="s">
        <v>1176</v>
      </c>
      <c r="E147" t="s">
        <v>886</v>
      </c>
      <c r="F147" t="s">
        <v>25</v>
      </c>
      <c r="G147" t="s">
        <v>887</v>
      </c>
      <c r="H147">
        <v>1</v>
      </c>
      <c r="I147">
        <v>0.86</v>
      </c>
      <c r="J147" t="s">
        <v>29</v>
      </c>
      <c r="K147" s="17">
        <v>194943</v>
      </c>
      <c r="L147" t="s">
        <v>1177</v>
      </c>
      <c r="M147" t="s">
        <v>1178</v>
      </c>
      <c r="N147" t="s">
        <v>1182</v>
      </c>
      <c r="O147" s="18">
        <v>45792</v>
      </c>
      <c r="P147" t="s">
        <v>1225</v>
      </c>
      <c r="Q147" s="19">
        <v>45792.512326388889</v>
      </c>
      <c r="R147" t="s">
        <v>1165</v>
      </c>
      <c r="S147" s="19">
        <v>45792.514791666668</v>
      </c>
      <c r="T147" s="19">
        <v>45792.656307870369</v>
      </c>
      <c r="U147" t="s">
        <v>1226</v>
      </c>
      <c r="V147" s="19" t="s">
        <v>1166</v>
      </c>
      <c r="W147" t="s">
        <v>1166</v>
      </c>
      <c r="X147" s="19" t="s">
        <v>1166</v>
      </c>
      <c r="Y147" t="s">
        <v>1166</v>
      </c>
      <c r="Z147" s="18">
        <v>45792</v>
      </c>
    </row>
    <row r="148" spans="1:26" x14ac:dyDescent="0.3">
      <c r="A148" t="s">
        <v>1161</v>
      </c>
      <c r="B148" t="s">
        <v>32</v>
      </c>
      <c r="C148" t="s">
        <v>1342</v>
      </c>
      <c r="D148" t="s">
        <v>1176</v>
      </c>
      <c r="E148" t="s">
        <v>781</v>
      </c>
      <c r="F148" t="s">
        <v>25</v>
      </c>
      <c r="G148" t="s">
        <v>782</v>
      </c>
      <c r="H148">
        <v>1</v>
      </c>
      <c r="I148">
        <v>0.6</v>
      </c>
      <c r="J148" t="s">
        <v>131</v>
      </c>
      <c r="K148" s="17">
        <v>0</v>
      </c>
      <c r="L148" t="s">
        <v>1177</v>
      </c>
      <c r="M148" t="s">
        <v>1178</v>
      </c>
      <c r="N148" t="s">
        <v>1182</v>
      </c>
      <c r="O148" s="18">
        <v>45792</v>
      </c>
      <c r="P148" t="s">
        <v>1225</v>
      </c>
      <c r="Q148" s="19">
        <v>45792.512326388889</v>
      </c>
      <c r="R148" t="s">
        <v>1165</v>
      </c>
      <c r="S148" s="19">
        <v>45792.514791666668</v>
      </c>
      <c r="T148" s="19">
        <v>45792.662777777776</v>
      </c>
      <c r="U148" t="s">
        <v>1226</v>
      </c>
      <c r="V148" s="19" t="s">
        <v>1166</v>
      </c>
      <c r="W148" t="s">
        <v>1166</v>
      </c>
      <c r="X148" s="19" t="s">
        <v>1166</v>
      </c>
      <c r="Y148" t="s">
        <v>1166</v>
      </c>
      <c r="Z148" s="18">
        <v>45792</v>
      </c>
    </row>
    <row r="149" spans="1:26" x14ac:dyDescent="0.3">
      <c r="A149" t="s">
        <v>1161</v>
      </c>
      <c r="B149" t="s">
        <v>32</v>
      </c>
      <c r="C149" t="s">
        <v>1342</v>
      </c>
      <c r="D149" t="s">
        <v>1176</v>
      </c>
      <c r="E149" t="s">
        <v>766</v>
      </c>
      <c r="F149" t="s">
        <v>25</v>
      </c>
      <c r="G149" t="s">
        <v>767</v>
      </c>
      <c r="H149">
        <v>1</v>
      </c>
      <c r="I149">
        <v>0.9</v>
      </c>
      <c r="J149" t="s">
        <v>29</v>
      </c>
      <c r="K149" s="17">
        <v>247500</v>
      </c>
      <c r="L149" t="s">
        <v>1177</v>
      </c>
      <c r="M149" t="s">
        <v>1178</v>
      </c>
      <c r="N149" t="s">
        <v>1182</v>
      </c>
      <c r="O149" s="18">
        <v>45792</v>
      </c>
      <c r="P149" t="s">
        <v>1225</v>
      </c>
      <c r="Q149" s="19">
        <v>45792.512326388889</v>
      </c>
      <c r="R149" t="s">
        <v>1165</v>
      </c>
      <c r="S149" s="19">
        <v>45792.514791666668</v>
      </c>
      <c r="T149" s="19">
        <v>45792.663715277777</v>
      </c>
      <c r="U149" t="s">
        <v>1226</v>
      </c>
      <c r="V149" s="19" t="s">
        <v>1166</v>
      </c>
      <c r="W149" t="s">
        <v>1166</v>
      </c>
      <c r="X149" s="19" t="s">
        <v>1166</v>
      </c>
      <c r="Y149" t="s">
        <v>1166</v>
      </c>
      <c r="Z149" s="18">
        <v>45792</v>
      </c>
    </row>
    <row r="150" spans="1:26" x14ac:dyDescent="0.3">
      <c r="A150" t="s">
        <v>1161</v>
      </c>
      <c r="B150" t="s">
        <v>32</v>
      </c>
      <c r="C150" t="s">
        <v>1342</v>
      </c>
      <c r="D150" t="s">
        <v>1176</v>
      </c>
      <c r="E150" t="s">
        <v>743</v>
      </c>
      <c r="F150" t="s">
        <v>25</v>
      </c>
      <c r="G150" t="s">
        <v>744</v>
      </c>
      <c r="H150">
        <v>1</v>
      </c>
      <c r="I150">
        <v>0.36</v>
      </c>
      <c r="J150" t="s">
        <v>29</v>
      </c>
      <c r="K150" s="17">
        <v>140000</v>
      </c>
      <c r="L150" t="s">
        <v>1177</v>
      </c>
      <c r="M150" t="s">
        <v>1178</v>
      </c>
      <c r="N150" t="s">
        <v>1182</v>
      </c>
      <c r="O150" s="18">
        <v>45792</v>
      </c>
      <c r="P150" t="s">
        <v>1225</v>
      </c>
      <c r="Q150" s="19">
        <v>45792.512326388889</v>
      </c>
      <c r="R150" t="s">
        <v>1165</v>
      </c>
      <c r="S150" s="19">
        <v>45792.514791666668</v>
      </c>
      <c r="T150" s="19">
        <v>45792.664189814815</v>
      </c>
      <c r="U150" t="s">
        <v>1226</v>
      </c>
      <c r="V150" s="19" t="s">
        <v>1166</v>
      </c>
      <c r="W150" t="s">
        <v>1166</v>
      </c>
      <c r="X150" s="19" t="s">
        <v>1166</v>
      </c>
      <c r="Y150" t="s">
        <v>1166</v>
      </c>
      <c r="Z150" s="18">
        <v>45792</v>
      </c>
    </row>
    <row r="151" spans="1:26" x14ac:dyDescent="0.3">
      <c r="A151" t="s">
        <v>1161</v>
      </c>
      <c r="B151" t="s">
        <v>32</v>
      </c>
      <c r="C151" t="s">
        <v>1313</v>
      </c>
      <c r="D151" t="s">
        <v>1176</v>
      </c>
      <c r="E151" t="s">
        <v>763</v>
      </c>
      <c r="F151" t="s">
        <v>25</v>
      </c>
      <c r="G151" t="s">
        <v>764</v>
      </c>
      <c r="H151">
        <v>1</v>
      </c>
      <c r="I151">
        <v>0.36</v>
      </c>
      <c r="J151" t="s">
        <v>29</v>
      </c>
      <c r="K151" s="17">
        <v>140000</v>
      </c>
      <c r="L151" t="s">
        <v>1177</v>
      </c>
      <c r="M151" t="s">
        <v>1178</v>
      </c>
      <c r="N151" t="s">
        <v>1343</v>
      </c>
      <c r="O151" s="18">
        <v>45792</v>
      </c>
      <c r="P151" t="s">
        <v>1315</v>
      </c>
      <c r="Q151" s="19">
        <v>45792.502453703702</v>
      </c>
      <c r="R151" t="s">
        <v>1165</v>
      </c>
      <c r="S151" s="19">
        <v>45792.510081018518</v>
      </c>
      <c r="T151" s="19">
        <v>45792.670520833337</v>
      </c>
      <c r="U151" t="s">
        <v>1316</v>
      </c>
      <c r="V151" s="19" t="s">
        <v>1166</v>
      </c>
      <c r="W151" t="s">
        <v>1166</v>
      </c>
      <c r="X151" s="19" t="s">
        <v>1166</v>
      </c>
      <c r="Y151" t="s">
        <v>1166</v>
      </c>
      <c r="Z151" s="18">
        <v>45792</v>
      </c>
    </row>
    <row r="152" spans="1:26" x14ac:dyDescent="0.3">
      <c r="A152" t="s">
        <v>1161</v>
      </c>
      <c r="B152" t="s">
        <v>32</v>
      </c>
      <c r="C152" t="s">
        <v>1344</v>
      </c>
      <c r="D152" t="s">
        <v>1176</v>
      </c>
      <c r="E152" t="s">
        <v>971</v>
      </c>
      <c r="F152" t="s">
        <v>25</v>
      </c>
      <c r="G152" t="s">
        <v>972</v>
      </c>
      <c r="H152">
        <v>1</v>
      </c>
      <c r="I152">
        <v>0.36</v>
      </c>
      <c r="J152" t="s">
        <v>131</v>
      </c>
      <c r="K152" s="17">
        <v>0</v>
      </c>
      <c r="L152" t="s">
        <v>1177</v>
      </c>
      <c r="M152" t="s">
        <v>1178</v>
      </c>
      <c r="N152" t="s">
        <v>1345</v>
      </c>
      <c r="O152" s="18">
        <v>45792</v>
      </c>
      <c r="P152" t="s">
        <v>1237</v>
      </c>
      <c r="Q152" s="19">
        <v>45792.55064814815</v>
      </c>
      <c r="R152" t="s">
        <v>1165</v>
      </c>
      <c r="S152" s="19">
        <v>45792.552395833336</v>
      </c>
      <c r="T152" s="19">
        <v>45792.674502314818</v>
      </c>
      <c r="U152" t="s">
        <v>1238</v>
      </c>
      <c r="V152" s="19" t="s">
        <v>1166</v>
      </c>
      <c r="W152" t="s">
        <v>1166</v>
      </c>
      <c r="X152" s="19" t="s">
        <v>1166</v>
      </c>
      <c r="Y152" t="s">
        <v>1166</v>
      </c>
      <c r="Z152" s="18">
        <v>45792</v>
      </c>
    </row>
    <row r="153" spans="1:26" x14ac:dyDescent="0.3">
      <c r="A153" t="s">
        <v>1161</v>
      </c>
      <c r="B153" t="s">
        <v>32</v>
      </c>
      <c r="C153" t="s">
        <v>1298</v>
      </c>
      <c r="D153" t="s">
        <v>1176</v>
      </c>
      <c r="E153" t="s">
        <v>445</v>
      </c>
      <c r="F153" t="s">
        <v>25</v>
      </c>
      <c r="G153" t="s">
        <v>446</v>
      </c>
      <c r="H153">
        <v>1</v>
      </c>
      <c r="I153">
        <v>0.3</v>
      </c>
      <c r="J153" t="s">
        <v>131</v>
      </c>
      <c r="K153" s="17">
        <v>0</v>
      </c>
      <c r="L153" t="s">
        <v>1177</v>
      </c>
      <c r="M153" t="s">
        <v>1244</v>
      </c>
      <c r="N153" t="s">
        <v>1231</v>
      </c>
      <c r="O153" s="18">
        <v>45792</v>
      </c>
      <c r="P153" t="s">
        <v>1168</v>
      </c>
      <c r="Q153" s="19">
        <v>45792.420578703706</v>
      </c>
      <c r="R153" t="s">
        <v>1165</v>
      </c>
      <c r="S153" s="19">
        <v>45792.428171296298</v>
      </c>
      <c r="T153" s="19">
        <v>45792.684131944443</v>
      </c>
      <c r="U153" t="s">
        <v>1192</v>
      </c>
      <c r="V153" s="19" t="s">
        <v>1166</v>
      </c>
      <c r="W153" t="s">
        <v>1166</v>
      </c>
      <c r="X153" s="19" t="s">
        <v>1166</v>
      </c>
      <c r="Y153" t="s">
        <v>1166</v>
      </c>
      <c r="Z153" s="18">
        <v>45792</v>
      </c>
    </row>
    <row r="154" spans="1:26" x14ac:dyDescent="0.3">
      <c r="A154" t="s">
        <v>1161</v>
      </c>
      <c r="B154" t="s">
        <v>32</v>
      </c>
      <c r="C154" t="s">
        <v>1298</v>
      </c>
      <c r="D154" t="s">
        <v>1176</v>
      </c>
      <c r="E154" t="s">
        <v>921</v>
      </c>
      <c r="F154" t="s">
        <v>25</v>
      </c>
      <c r="G154" t="s">
        <v>922</v>
      </c>
      <c r="H154">
        <v>1</v>
      </c>
      <c r="I154">
        <v>0.9</v>
      </c>
      <c r="J154" t="s">
        <v>29</v>
      </c>
      <c r="K154" s="17">
        <v>232500</v>
      </c>
      <c r="L154" t="s">
        <v>1177</v>
      </c>
      <c r="M154" t="s">
        <v>1178</v>
      </c>
      <c r="N154" t="s">
        <v>1231</v>
      </c>
      <c r="O154" s="18">
        <v>45792</v>
      </c>
      <c r="P154" t="s">
        <v>1168</v>
      </c>
      <c r="Q154" s="19">
        <v>45792.420578703706</v>
      </c>
      <c r="R154" t="s">
        <v>1165</v>
      </c>
      <c r="S154" s="19">
        <v>45792.428171296298</v>
      </c>
      <c r="T154" s="19">
        <v>45792.698217592595</v>
      </c>
      <c r="U154" t="s">
        <v>1192</v>
      </c>
      <c r="V154" s="19" t="s">
        <v>1166</v>
      </c>
      <c r="W154" t="s">
        <v>1166</v>
      </c>
      <c r="X154" s="19" t="s">
        <v>1166</v>
      </c>
      <c r="Y154" t="s">
        <v>1166</v>
      </c>
      <c r="Z154" s="18">
        <v>45792</v>
      </c>
    </row>
    <row r="155" spans="1:26" x14ac:dyDescent="0.3">
      <c r="A155" t="s">
        <v>1161</v>
      </c>
      <c r="B155" t="s">
        <v>32</v>
      </c>
      <c r="C155" t="s">
        <v>1313</v>
      </c>
      <c r="D155" t="s">
        <v>1176</v>
      </c>
      <c r="E155" t="s">
        <v>936</v>
      </c>
      <c r="F155" t="s">
        <v>25</v>
      </c>
      <c r="G155" t="s">
        <v>937</v>
      </c>
      <c r="H155">
        <v>1</v>
      </c>
      <c r="I155">
        <v>1.07</v>
      </c>
      <c r="J155" t="s">
        <v>29</v>
      </c>
      <c r="K155" s="17">
        <v>399000</v>
      </c>
      <c r="L155" t="s">
        <v>1177</v>
      </c>
      <c r="M155" t="s">
        <v>1195</v>
      </c>
      <c r="N155" t="s">
        <v>1346</v>
      </c>
      <c r="O155" s="18">
        <v>45792</v>
      </c>
      <c r="P155" t="s">
        <v>1315</v>
      </c>
      <c r="Q155" s="19">
        <v>45792.502453703702</v>
      </c>
      <c r="R155" t="s">
        <v>1165</v>
      </c>
      <c r="S155" s="19">
        <v>45792.510081018518</v>
      </c>
      <c r="T155" s="19">
        <v>45792.699907407405</v>
      </c>
      <c r="U155" t="s">
        <v>1316</v>
      </c>
      <c r="V155" s="19" t="s">
        <v>1166</v>
      </c>
      <c r="W155" t="s">
        <v>1166</v>
      </c>
      <c r="X155" s="19" t="s">
        <v>1166</v>
      </c>
      <c r="Y155" t="s">
        <v>1166</v>
      </c>
      <c r="Z155" s="18">
        <v>45792</v>
      </c>
    </row>
    <row r="156" spans="1:26" x14ac:dyDescent="0.3">
      <c r="A156" t="s">
        <v>1161</v>
      </c>
      <c r="B156" t="s">
        <v>32</v>
      </c>
      <c r="C156" t="s">
        <v>1344</v>
      </c>
      <c r="D156" t="s">
        <v>1176</v>
      </c>
      <c r="E156" t="s">
        <v>926</v>
      </c>
      <c r="F156" t="s">
        <v>25</v>
      </c>
      <c r="G156" t="s">
        <v>927</v>
      </c>
      <c r="H156">
        <v>1</v>
      </c>
      <c r="I156">
        <v>0.3</v>
      </c>
      <c r="J156" t="s">
        <v>29</v>
      </c>
      <c r="K156" s="17">
        <v>95018</v>
      </c>
      <c r="L156" t="s">
        <v>1177</v>
      </c>
      <c r="M156" t="s">
        <v>1178</v>
      </c>
      <c r="N156" t="s">
        <v>1182</v>
      </c>
      <c r="O156" s="18">
        <v>45792</v>
      </c>
      <c r="P156" t="s">
        <v>1237</v>
      </c>
      <c r="Q156" s="19">
        <v>45792.55064814815</v>
      </c>
      <c r="R156" t="s">
        <v>1165</v>
      </c>
      <c r="S156" s="19">
        <v>45792.552395833336</v>
      </c>
      <c r="T156" s="19">
        <v>45792.703969907408</v>
      </c>
      <c r="U156" t="s">
        <v>1238</v>
      </c>
      <c r="V156" s="19" t="s">
        <v>1166</v>
      </c>
      <c r="W156" t="s">
        <v>1166</v>
      </c>
      <c r="X156" s="19" t="s">
        <v>1166</v>
      </c>
      <c r="Y156" t="s">
        <v>1166</v>
      </c>
      <c r="Z156" s="18">
        <v>45792</v>
      </c>
    </row>
    <row r="157" spans="1:26" x14ac:dyDescent="0.3">
      <c r="A157" t="s">
        <v>1161</v>
      </c>
      <c r="B157" t="s">
        <v>32</v>
      </c>
      <c r="C157" t="s">
        <v>1344</v>
      </c>
      <c r="D157" t="s">
        <v>1176</v>
      </c>
      <c r="E157" t="s">
        <v>846</v>
      </c>
      <c r="F157" t="s">
        <v>25</v>
      </c>
      <c r="G157" t="s">
        <v>847</v>
      </c>
      <c r="H157">
        <v>1</v>
      </c>
      <c r="I157">
        <v>0.15</v>
      </c>
      <c r="J157" t="s">
        <v>29</v>
      </c>
      <c r="K157" s="17">
        <v>118273</v>
      </c>
      <c r="L157" t="s">
        <v>1177</v>
      </c>
      <c r="M157" t="s">
        <v>1178</v>
      </c>
      <c r="N157" t="s">
        <v>1182</v>
      </c>
      <c r="O157" s="18">
        <v>45792</v>
      </c>
      <c r="P157" t="s">
        <v>1237</v>
      </c>
      <c r="Q157" s="19">
        <v>45792.55064814815</v>
      </c>
      <c r="R157" t="s">
        <v>1165</v>
      </c>
      <c r="S157" s="19">
        <v>45792.552407407406</v>
      </c>
      <c r="T157" s="19">
        <v>45792.704594907409</v>
      </c>
      <c r="U157" t="s">
        <v>1238</v>
      </c>
      <c r="V157" s="19" t="s">
        <v>1166</v>
      </c>
      <c r="W157" t="s">
        <v>1166</v>
      </c>
      <c r="X157" s="19" t="s">
        <v>1166</v>
      </c>
      <c r="Y157" t="s">
        <v>1166</v>
      </c>
      <c r="Z157" s="18">
        <v>45792</v>
      </c>
    </row>
    <row r="158" spans="1:26" x14ac:dyDescent="0.3">
      <c r="A158" t="s">
        <v>1161</v>
      </c>
      <c r="B158" t="s">
        <v>32</v>
      </c>
      <c r="C158" t="s">
        <v>1344</v>
      </c>
      <c r="D158" t="s">
        <v>1176</v>
      </c>
      <c r="E158" t="s">
        <v>911</v>
      </c>
      <c r="F158" t="s">
        <v>25</v>
      </c>
      <c r="G158" t="s">
        <v>912</v>
      </c>
      <c r="H158">
        <v>1</v>
      </c>
      <c r="I158">
        <v>0.6</v>
      </c>
      <c r="J158" t="s">
        <v>29</v>
      </c>
      <c r="K158" s="17">
        <v>184693</v>
      </c>
      <c r="L158" t="s">
        <v>1177</v>
      </c>
      <c r="M158" t="s">
        <v>1178</v>
      </c>
      <c r="N158" t="s">
        <v>1182</v>
      </c>
      <c r="O158" s="18">
        <v>45792</v>
      </c>
      <c r="P158" t="s">
        <v>1237</v>
      </c>
      <c r="Q158" s="19">
        <v>45792.55064814815</v>
      </c>
      <c r="R158" t="s">
        <v>1165</v>
      </c>
      <c r="S158" s="19">
        <v>45792.552395833336</v>
      </c>
      <c r="T158" s="19">
        <v>45792.705520833333</v>
      </c>
      <c r="U158" t="s">
        <v>1238</v>
      </c>
      <c r="V158" s="19" t="s">
        <v>1166</v>
      </c>
      <c r="W158" t="s">
        <v>1166</v>
      </c>
      <c r="X158" s="19" t="s">
        <v>1166</v>
      </c>
      <c r="Y158" t="s">
        <v>1166</v>
      </c>
      <c r="Z158" s="18">
        <v>45792</v>
      </c>
    </row>
    <row r="159" spans="1:26" x14ac:dyDescent="0.3">
      <c r="A159" t="s">
        <v>1161</v>
      </c>
      <c r="B159" t="s">
        <v>32</v>
      </c>
      <c r="C159" t="s">
        <v>1344</v>
      </c>
      <c r="D159" t="s">
        <v>1176</v>
      </c>
      <c r="E159" t="s">
        <v>916</v>
      </c>
      <c r="F159" t="s">
        <v>25</v>
      </c>
      <c r="G159" t="s">
        <v>917</v>
      </c>
      <c r="H159">
        <v>1</v>
      </c>
      <c r="I159">
        <v>0.3</v>
      </c>
      <c r="J159" t="s">
        <v>29</v>
      </c>
      <c r="K159" s="17">
        <v>200000</v>
      </c>
      <c r="L159" t="s">
        <v>1177</v>
      </c>
      <c r="M159" t="s">
        <v>1178</v>
      </c>
      <c r="N159" t="s">
        <v>1182</v>
      </c>
      <c r="O159" s="18">
        <v>45792</v>
      </c>
      <c r="P159" t="s">
        <v>1237</v>
      </c>
      <c r="Q159" s="19">
        <v>45792.55064814815</v>
      </c>
      <c r="R159" t="s">
        <v>1165</v>
      </c>
      <c r="S159" s="19">
        <v>45792.552395833336</v>
      </c>
      <c r="T159" s="19">
        <v>45792.70648148148</v>
      </c>
      <c r="U159" t="s">
        <v>1238</v>
      </c>
      <c r="V159" s="19" t="s">
        <v>1166</v>
      </c>
      <c r="W159" t="s">
        <v>1166</v>
      </c>
      <c r="X159" s="19" t="s">
        <v>1166</v>
      </c>
      <c r="Y159" t="s">
        <v>1166</v>
      </c>
      <c r="Z159" s="18">
        <v>45792</v>
      </c>
    </row>
    <row r="160" spans="1:26" x14ac:dyDescent="0.3">
      <c r="A160" t="s">
        <v>1161</v>
      </c>
      <c r="B160" t="s">
        <v>32</v>
      </c>
      <c r="C160" t="s">
        <v>1305</v>
      </c>
      <c r="D160" t="s">
        <v>1176</v>
      </c>
      <c r="E160" t="s">
        <v>218</v>
      </c>
      <c r="F160" t="s">
        <v>25</v>
      </c>
      <c r="G160" t="s">
        <v>219</v>
      </c>
      <c r="H160">
        <v>1</v>
      </c>
      <c r="I160">
        <v>1.29</v>
      </c>
      <c r="J160" t="s">
        <v>29</v>
      </c>
      <c r="K160" s="17">
        <v>283093</v>
      </c>
      <c r="L160" t="s">
        <v>1177</v>
      </c>
      <c r="M160" t="s">
        <v>1178</v>
      </c>
      <c r="N160" t="s">
        <v>1349</v>
      </c>
      <c r="O160" s="18">
        <v>45792</v>
      </c>
      <c r="P160" t="s">
        <v>1164</v>
      </c>
      <c r="Q160" s="19">
        <v>45792.47488425926</v>
      </c>
      <c r="R160" t="s">
        <v>1165</v>
      </c>
      <c r="S160" s="19">
        <v>45792.476064814815</v>
      </c>
      <c r="T160" s="19">
        <v>45792.717870370368</v>
      </c>
      <c r="U160" t="s">
        <v>1307</v>
      </c>
      <c r="V160" s="19" t="s">
        <v>1166</v>
      </c>
      <c r="W160" t="s">
        <v>1166</v>
      </c>
      <c r="X160" s="19" t="s">
        <v>1166</v>
      </c>
      <c r="Y160" t="s">
        <v>1166</v>
      </c>
      <c r="Z160" s="18">
        <v>45792</v>
      </c>
    </row>
    <row r="161" spans="1:26" x14ac:dyDescent="0.3">
      <c r="A161" t="s">
        <v>1161</v>
      </c>
      <c r="B161" t="s">
        <v>32</v>
      </c>
      <c r="C161" t="s">
        <v>1313</v>
      </c>
      <c r="D161" t="s">
        <v>1176</v>
      </c>
      <c r="E161" t="s">
        <v>871</v>
      </c>
      <c r="F161" t="s">
        <v>25</v>
      </c>
      <c r="G161" t="s">
        <v>872</v>
      </c>
      <c r="H161">
        <v>1</v>
      </c>
      <c r="I161">
        <v>1.5</v>
      </c>
      <c r="J161" t="s">
        <v>131</v>
      </c>
      <c r="K161" s="17">
        <v>0</v>
      </c>
      <c r="L161" t="s">
        <v>1177</v>
      </c>
      <c r="M161" t="s">
        <v>1198</v>
      </c>
      <c r="N161" t="s">
        <v>1350</v>
      </c>
      <c r="O161" s="18">
        <v>45792</v>
      </c>
      <c r="P161" t="s">
        <v>1315</v>
      </c>
      <c r="Q161" s="19">
        <v>45792.502453703702</v>
      </c>
      <c r="R161" t="s">
        <v>1165</v>
      </c>
      <c r="S161" s="19">
        <v>45792.510081018518</v>
      </c>
      <c r="T161" s="19">
        <v>45792.723425925928</v>
      </c>
      <c r="U161" t="s">
        <v>1316</v>
      </c>
      <c r="V161" s="19" t="s">
        <v>1166</v>
      </c>
      <c r="W161" t="s">
        <v>1166</v>
      </c>
      <c r="X161" s="19" t="s">
        <v>1166</v>
      </c>
      <c r="Y161" t="s">
        <v>1166</v>
      </c>
      <c r="Z161" s="18">
        <v>45792</v>
      </c>
    </row>
    <row r="162" spans="1:26" x14ac:dyDescent="0.3">
      <c r="A162" t="s">
        <v>1161</v>
      </c>
      <c r="B162" t="s">
        <v>32</v>
      </c>
      <c r="C162" t="s">
        <v>1313</v>
      </c>
      <c r="D162" t="s">
        <v>1176</v>
      </c>
      <c r="E162" t="s">
        <v>901</v>
      </c>
      <c r="F162" t="s">
        <v>25</v>
      </c>
      <c r="G162" t="s">
        <v>902</v>
      </c>
      <c r="H162">
        <v>1</v>
      </c>
      <c r="I162">
        <v>0.36</v>
      </c>
      <c r="J162" t="s">
        <v>29</v>
      </c>
      <c r="K162" s="17">
        <v>143693</v>
      </c>
      <c r="L162" t="s">
        <v>1177</v>
      </c>
      <c r="M162" t="s">
        <v>1178</v>
      </c>
      <c r="N162" t="s">
        <v>1351</v>
      </c>
      <c r="O162" s="18">
        <v>45792</v>
      </c>
      <c r="P162" t="s">
        <v>1315</v>
      </c>
      <c r="Q162" s="19">
        <v>45792.502453703702</v>
      </c>
      <c r="R162" t="s">
        <v>1165</v>
      </c>
      <c r="S162" s="19">
        <v>45792.510081018518</v>
      </c>
      <c r="T162" s="19">
        <v>45792.76761574074</v>
      </c>
      <c r="U162" t="s">
        <v>1316</v>
      </c>
      <c r="V162" s="19" t="s">
        <v>1166</v>
      </c>
      <c r="W162" t="s">
        <v>1166</v>
      </c>
      <c r="X162" s="19" t="s">
        <v>1166</v>
      </c>
      <c r="Y162" t="s">
        <v>1166</v>
      </c>
      <c r="Z162" s="18">
        <v>45792</v>
      </c>
    </row>
    <row r="163" spans="1:26" x14ac:dyDescent="0.3">
      <c r="A163" t="s">
        <v>1161</v>
      </c>
      <c r="B163" t="s">
        <v>32</v>
      </c>
      <c r="C163" t="s">
        <v>1305</v>
      </c>
      <c r="D163" t="s">
        <v>1176</v>
      </c>
      <c r="E163" t="s">
        <v>931</v>
      </c>
      <c r="F163" t="s">
        <v>25</v>
      </c>
      <c r="G163" t="s">
        <v>932</v>
      </c>
      <c r="H163">
        <v>1</v>
      </c>
      <c r="I163">
        <v>0.6</v>
      </c>
      <c r="J163" t="s">
        <v>29</v>
      </c>
      <c r="K163" s="17">
        <v>155000</v>
      </c>
      <c r="L163" t="s">
        <v>1177</v>
      </c>
      <c r="M163" t="s">
        <v>1178</v>
      </c>
      <c r="N163" t="s">
        <v>1352</v>
      </c>
      <c r="O163" s="18">
        <v>45792</v>
      </c>
      <c r="P163" t="s">
        <v>1164</v>
      </c>
      <c r="Q163" s="19">
        <v>45792.47488425926</v>
      </c>
      <c r="R163" t="s">
        <v>1165</v>
      </c>
      <c r="S163" s="19">
        <v>45792.476064814815</v>
      </c>
      <c r="T163" s="19">
        <v>45792.785381944443</v>
      </c>
      <c r="U163" t="s">
        <v>1307</v>
      </c>
      <c r="V163" s="19" t="s">
        <v>1166</v>
      </c>
      <c r="W163" t="s">
        <v>1166</v>
      </c>
      <c r="X163" s="19" t="s">
        <v>1166</v>
      </c>
      <c r="Y163" t="s">
        <v>1166</v>
      </c>
      <c r="Z163" s="18">
        <v>45792</v>
      </c>
    </row>
    <row r="164" spans="1:26" x14ac:dyDescent="0.3">
      <c r="A164" t="s">
        <v>1161</v>
      </c>
      <c r="B164" t="s">
        <v>32</v>
      </c>
      <c r="C164" t="s">
        <v>1313</v>
      </c>
      <c r="D164" t="s">
        <v>1176</v>
      </c>
      <c r="E164" t="s">
        <v>548</v>
      </c>
      <c r="F164" t="s">
        <v>25</v>
      </c>
      <c r="G164" t="s">
        <v>549</v>
      </c>
      <c r="H164">
        <v>1</v>
      </c>
      <c r="I164">
        <v>1.06</v>
      </c>
      <c r="J164" t="s">
        <v>29</v>
      </c>
      <c r="K164" s="17">
        <v>252000</v>
      </c>
      <c r="L164" t="s">
        <v>1177</v>
      </c>
      <c r="M164" t="s">
        <v>1178</v>
      </c>
      <c r="N164" t="s">
        <v>1353</v>
      </c>
      <c r="O164" s="18">
        <v>45792</v>
      </c>
      <c r="P164" t="s">
        <v>1315</v>
      </c>
      <c r="Q164" s="19">
        <v>45792.502453703702</v>
      </c>
      <c r="R164" t="s">
        <v>1165</v>
      </c>
      <c r="S164" s="19">
        <v>45792.510081018518</v>
      </c>
      <c r="T164" s="19">
        <v>45792.795335648145</v>
      </c>
      <c r="U164" t="s">
        <v>1316</v>
      </c>
      <c r="V164" s="19" t="s">
        <v>1166</v>
      </c>
      <c r="W164" t="s">
        <v>1166</v>
      </c>
      <c r="X164" s="19" t="s">
        <v>1166</v>
      </c>
      <c r="Y164" t="s">
        <v>1166</v>
      </c>
      <c r="Z164" s="18">
        <v>45792</v>
      </c>
    </row>
    <row r="165" spans="1:26" x14ac:dyDescent="0.3">
      <c r="A165" t="s">
        <v>1161</v>
      </c>
      <c r="B165" t="s">
        <v>32</v>
      </c>
      <c r="C165" t="s">
        <v>1319</v>
      </c>
      <c r="D165" t="s">
        <v>1176</v>
      </c>
      <c r="E165" t="s">
        <v>976</v>
      </c>
      <c r="F165" t="s">
        <v>25</v>
      </c>
      <c r="G165" t="s">
        <v>977</v>
      </c>
      <c r="H165">
        <v>1</v>
      </c>
      <c r="I165">
        <v>0.71</v>
      </c>
      <c r="J165" t="s">
        <v>131</v>
      </c>
      <c r="K165" s="17">
        <v>0</v>
      </c>
      <c r="L165" t="s">
        <v>1177</v>
      </c>
      <c r="M165" t="s">
        <v>1178</v>
      </c>
      <c r="N165" t="s">
        <v>1321</v>
      </c>
      <c r="O165" s="18">
        <v>45792</v>
      </c>
      <c r="P165" t="s">
        <v>1172</v>
      </c>
      <c r="Q165" s="19">
        <v>45792.434849537036</v>
      </c>
      <c r="R165" t="s">
        <v>1165</v>
      </c>
      <c r="S165" s="19">
        <v>45792.436018518521</v>
      </c>
      <c r="T165" s="19">
        <v>45792.803217592591</v>
      </c>
      <c r="U165" t="s">
        <v>1322</v>
      </c>
      <c r="V165" s="19" t="s">
        <v>1166</v>
      </c>
      <c r="W165" t="s">
        <v>1166</v>
      </c>
      <c r="X165" s="19" t="s">
        <v>1166</v>
      </c>
      <c r="Y165" t="s">
        <v>1166</v>
      </c>
      <c r="Z165" s="18">
        <v>45792</v>
      </c>
    </row>
    <row r="166" spans="1:26" x14ac:dyDescent="0.3">
      <c r="A166" t="s">
        <v>1161</v>
      </c>
      <c r="B166" t="s">
        <v>32</v>
      </c>
      <c r="C166" t="s">
        <v>1319</v>
      </c>
      <c r="D166" t="s">
        <v>1176</v>
      </c>
      <c r="E166" t="s">
        <v>856</v>
      </c>
      <c r="F166" t="s">
        <v>25</v>
      </c>
      <c r="G166" t="s">
        <v>857</v>
      </c>
      <c r="H166">
        <v>1</v>
      </c>
      <c r="I166">
        <v>0.71</v>
      </c>
      <c r="J166" t="s">
        <v>131</v>
      </c>
      <c r="K166" s="17">
        <v>0</v>
      </c>
      <c r="L166" t="s">
        <v>1177</v>
      </c>
      <c r="M166" t="s">
        <v>1178</v>
      </c>
      <c r="N166" t="s">
        <v>1321</v>
      </c>
      <c r="O166" s="18">
        <v>45792</v>
      </c>
      <c r="P166" t="s">
        <v>1172</v>
      </c>
      <c r="Q166" s="19">
        <v>45792.434849537036</v>
      </c>
      <c r="R166" t="s">
        <v>1165</v>
      </c>
      <c r="S166" s="19">
        <v>45792.436018518521</v>
      </c>
      <c r="T166" s="19">
        <v>45792.808935185189</v>
      </c>
      <c r="U166" t="s">
        <v>1322</v>
      </c>
      <c r="V166" s="19" t="s">
        <v>1166</v>
      </c>
      <c r="W166" t="s">
        <v>1166</v>
      </c>
      <c r="X166" s="19" t="s">
        <v>1166</v>
      </c>
      <c r="Y166" t="s">
        <v>1166</v>
      </c>
      <c r="Z166" s="18">
        <v>45792</v>
      </c>
    </row>
    <row r="167" spans="1:26" x14ac:dyDescent="0.3">
      <c r="A167" t="s">
        <v>1161</v>
      </c>
      <c r="B167" t="s">
        <v>32</v>
      </c>
      <c r="C167" t="s">
        <v>1313</v>
      </c>
      <c r="D167" t="s">
        <v>1176</v>
      </c>
      <c r="E167" t="s">
        <v>259</v>
      </c>
      <c r="F167" t="s">
        <v>25</v>
      </c>
      <c r="G167" t="s">
        <v>260</v>
      </c>
      <c r="H167">
        <v>1</v>
      </c>
      <c r="I167">
        <v>0.6</v>
      </c>
      <c r="J167" t="s">
        <v>29</v>
      </c>
      <c r="K167" s="17">
        <v>170000</v>
      </c>
      <c r="L167" t="s">
        <v>1177</v>
      </c>
      <c r="M167" t="s">
        <v>1244</v>
      </c>
      <c r="N167" t="s">
        <v>1354</v>
      </c>
      <c r="O167" s="18">
        <v>45792</v>
      </c>
      <c r="P167" t="s">
        <v>1315</v>
      </c>
      <c r="Q167" s="19">
        <v>45792.502453703702</v>
      </c>
      <c r="R167" t="s">
        <v>1165</v>
      </c>
      <c r="S167" s="19">
        <v>45792.510081018518</v>
      </c>
      <c r="T167" s="19">
        <v>45792.81</v>
      </c>
      <c r="U167" t="s">
        <v>1316</v>
      </c>
      <c r="V167" s="19" t="s">
        <v>1166</v>
      </c>
      <c r="W167" t="s">
        <v>1166</v>
      </c>
      <c r="X167" s="19" t="s">
        <v>1166</v>
      </c>
      <c r="Y167" t="s">
        <v>1166</v>
      </c>
      <c r="Z167" s="18">
        <v>45792</v>
      </c>
    </row>
    <row r="168" spans="1:26" x14ac:dyDescent="0.3">
      <c r="A168" t="s">
        <v>1161</v>
      </c>
      <c r="B168" t="s">
        <v>32</v>
      </c>
      <c r="C168" t="s">
        <v>1173</v>
      </c>
      <c r="D168" t="s">
        <v>1163</v>
      </c>
      <c r="E168" t="s">
        <v>1026</v>
      </c>
      <c r="F168" t="s">
        <v>25</v>
      </c>
      <c r="G168" t="s">
        <v>1027</v>
      </c>
      <c r="H168">
        <v>1</v>
      </c>
      <c r="I168">
        <v>0.6</v>
      </c>
      <c r="J168" t="s">
        <v>29</v>
      </c>
      <c r="K168" s="17">
        <v>164000</v>
      </c>
      <c r="L168" t="s">
        <v>1177</v>
      </c>
      <c r="M168" t="s">
        <v>1178</v>
      </c>
      <c r="N168" t="s">
        <v>1364</v>
      </c>
      <c r="O168" s="18">
        <v>45793</v>
      </c>
      <c r="P168" t="s">
        <v>1174</v>
      </c>
      <c r="Q168" s="19">
        <v>45793.397546296299</v>
      </c>
      <c r="R168" t="s">
        <v>1165</v>
      </c>
      <c r="S168" s="19">
        <v>45793.40048611111</v>
      </c>
      <c r="T168" s="19">
        <v>45793.432893518519</v>
      </c>
      <c r="U168" t="s">
        <v>1365</v>
      </c>
      <c r="V168" s="19" t="s">
        <v>1166</v>
      </c>
      <c r="W168" t="s">
        <v>1166</v>
      </c>
      <c r="X168" s="19" t="s">
        <v>1166</v>
      </c>
      <c r="Y168" t="s">
        <v>1166</v>
      </c>
      <c r="Z168" s="18">
        <v>45793</v>
      </c>
    </row>
    <row r="169" spans="1:26" x14ac:dyDescent="0.3">
      <c r="A169" t="s">
        <v>1161</v>
      </c>
      <c r="B169" t="s">
        <v>32</v>
      </c>
      <c r="C169" t="s">
        <v>1169</v>
      </c>
      <c r="D169" t="s">
        <v>1163</v>
      </c>
      <c r="E169" t="s">
        <v>1096</v>
      </c>
      <c r="F169" t="s">
        <v>25</v>
      </c>
      <c r="G169" t="s">
        <v>1097</v>
      </c>
      <c r="H169">
        <v>1</v>
      </c>
      <c r="I169">
        <v>0.6</v>
      </c>
      <c r="J169" t="s">
        <v>29</v>
      </c>
      <c r="K169" s="17">
        <v>174443</v>
      </c>
      <c r="L169" t="s">
        <v>1177</v>
      </c>
      <c r="M169" t="s">
        <v>1178</v>
      </c>
      <c r="N169" t="s">
        <v>1318</v>
      </c>
      <c r="O169" s="18">
        <v>45793</v>
      </c>
      <c r="P169" t="s">
        <v>1170</v>
      </c>
      <c r="Q169" s="19">
        <v>45793.391469907408</v>
      </c>
      <c r="R169" t="s">
        <v>1165</v>
      </c>
      <c r="S169" s="19">
        <v>45793.392164351855</v>
      </c>
      <c r="T169" s="19">
        <v>45793.435925925929</v>
      </c>
      <c r="U169" t="s">
        <v>1312</v>
      </c>
      <c r="V169" s="19" t="s">
        <v>1166</v>
      </c>
      <c r="W169" t="s">
        <v>1166</v>
      </c>
      <c r="X169" s="19" t="s">
        <v>1166</v>
      </c>
      <c r="Y169" t="s">
        <v>1166</v>
      </c>
      <c r="Z169" s="18">
        <v>45793</v>
      </c>
    </row>
    <row r="170" spans="1:26" x14ac:dyDescent="0.3">
      <c r="A170" t="s">
        <v>1161</v>
      </c>
      <c r="B170" t="s">
        <v>32</v>
      </c>
      <c r="C170" t="s">
        <v>1169</v>
      </c>
      <c r="D170" t="s">
        <v>1163</v>
      </c>
      <c r="E170" t="s">
        <v>1076</v>
      </c>
      <c r="F170" t="s">
        <v>25</v>
      </c>
      <c r="G170" t="s">
        <v>1077</v>
      </c>
      <c r="H170">
        <v>1</v>
      </c>
      <c r="I170">
        <v>0.3</v>
      </c>
      <c r="J170" t="s">
        <v>29</v>
      </c>
      <c r="K170" s="17">
        <v>95018</v>
      </c>
      <c r="L170" t="s">
        <v>1177</v>
      </c>
      <c r="M170" t="s">
        <v>1178</v>
      </c>
      <c r="N170" t="s">
        <v>1318</v>
      </c>
      <c r="O170" s="18">
        <v>45793</v>
      </c>
      <c r="P170" t="s">
        <v>1170</v>
      </c>
      <c r="Q170" s="19">
        <v>45793.391469907408</v>
      </c>
      <c r="R170" t="s">
        <v>1165</v>
      </c>
      <c r="S170" s="19">
        <v>45793.392164351855</v>
      </c>
      <c r="T170" s="19">
        <v>45793.43645833333</v>
      </c>
      <c r="U170" t="s">
        <v>1312</v>
      </c>
      <c r="V170" s="19" t="s">
        <v>1166</v>
      </c>
      <c r="W170" t="s">
        <v>1166</v>
      </c>
      <c r="X170" s="19" t="s">
        <v>1166</v>
      </c>
      <c r="Y170" t="s">
        <v>1166</v>
      </c>
      <c r="Z170" s="18">
        <v>45793</v>
      </c>
    </row>
    <row r="171" spans="1:26" x14ac:dyDescent="0.3">
      <c r="A171" t="s">
        <v>1161</v>
      </c>
      <c r="B171" t="s">
        <v>32</v>
      </c>
      <c r="C171" t="s">
        <v>1167</v>
      </c>
      <c r="D171" t="s">
        <v>1163</v>
      </c>
      <c r="E171" t="s">
        <v>1130</v>
      </c>
      <c r="F171" t="s">
        <v>25</v>
      </c>
      <c r="G171" t="s">
        <v>1131</v>
      </c>
      <c r="H171">
        <v>1</v>
      </c>
      <c r="I171">
        <v>0.6</v>
      </c>
      <c r="J171" t="s">
        <v>29</v>
      </c>
      <c r="K171" s="17">
        <v>170000</v>
      </c>
      <c r="L171" t="s">
        <v>1177</v>
      </c>
      <c r="M171" t="s">
        <v>1178</v>
      </c>
      <c r="N171" t="s">
        <v>1231</v>
      </c>
      <c r="O171" s="18">
        <v>45793</v>
      </c>
      <c r="P171" t="s">
        <v>1168</v>
      </c>
      <c r="Q171" s="19">
        <v>45793.39603009259</v>
      </c>
      <c r="R171" t="s">
        <v>1165</v>
      </c>
      <c r="S171" s="19">
        <v>45793.397743055553</v>
      </c>
      <c r="T171" s="19">
        <v>45793.455023148148</v>
      </c>
      <c r="U171" t="s">
        <v>1192</v>
      </c>
      <c r="V171" s="19" t="s">
        <v>1166</v>
      </c>
      <c r="W171" t="s">
        <v>1166</v>
      </c>
      <c r="X171" s="19" t="s">
        <v>1166</v>
      </c>
      <c r="Y171" t="s">
        <v>1166</v>
      </c>
      <c r="Z171" s="18">
        <v>45793</v>
      </c>
    </row>
    <row r="172" spans="1:26" x14ac:dyDescent="0.3">
      <c r="A172" t="s">
        <v>1161</v>
      </c>
      <c r="B172" t="s">
        <v>32</v>
      </c>
      <c r="C172" t="s">
        <v>1169</v>
      </c>
      <c r="D172" t="s">
        <v>1163</v>
      </c>
      <c r="E172" t="s">
        <v>1061</v>
      </c>
      <c r="F172" t="s">
        <v>25</v>
      </c>
      <c r="G172" t="s">
        <v>1062</v>
      </c>
      <c r="H172">
        <v>1</v>
      </c>
      <c r="I172">
        <v>0.6</v>
      </c>
      <c r="J172" t="s">
        <v>29</v>
      </c>
      <c r="K172" s="17">
        <v>184693</v>
      </c>
      <c r="L172" t="s">
        <v>1177</v>
      </c>
      <c r="M172" t="s">
        <v>1178</v>
      </c>
      <c r="N172" t="s">
        <v>1318</v>
      </c>
      <c r="O172" s="18">
        <v>45793</v>
      </c>
      <c r="P172" t="s">
        <v>1170</v>
      </c>
      <c r="Q172" s="19">
        <v>45793.391469907408</v>
      </c>
      <c r="R172" t="s">
        <v>1165</v>
      </c>
      <c r="S172" s="19">
        <v>45793.392164351855</v>
      </c>
      <c r="T172" s="19">
        <v>45793.45616898148</v>
      </c>
      <c r="U172" t="s">
        <v>1312</v>
      </c>
      <c r="V172" s="19" t="s">
        <v>1166</v>
      </c>
      <c r="W172" t="s">
        <v>1166</v>
      </c>
      <c r="X172" s="19" t="s">
        <v>1166</v>
      </c>
      <c r="Y172" t="s">
        <v>1166</v>
      </c>
      <c r="Z172" s="18">
        <v>45793</v>
      </c>
    </row>
  </sheetData>
  <autoFilter ref="A1:Z172" xr:uid="{9D58796D-5335-4810-A50C-39FEBC94799C}"/>
  <conditionalFormatting sqref="E1:E172">
    <cfRule type="duplicateValues" dxfId="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F05C0-D43A-405C-A24B-5F8BAD7EE52C}">
  <dimension ref="A1:Y269"/>
  <sheetViews>
    <sheetView workbookViewId="0"/>
  </sheetViews>
  <sheetFormatPr defaultRowHeight="14.4" x14ac:dyDescent="0.3"/>
  <cols>
    <col min="1" max="1" width="7.6640625" bestFit="1" customWidth="1"/>
    <col min="2" max="2" width="15.5546875" bestFit="1" customWidth="1"/>
    <col min="3" max="3" width="16.6640625" bestFit="1" customWidth="1"/>
    <col min="4" max="4" width="10.21875" bestFit="1" customWidth="1"/>
    <col min="5" max="5" width="16.21875" bestFit="1" customWidth="1"/>
    <col min="6" max="6" width="10.44140625" bestFit="1" customWidth="1"/>
    <col min="7" max="7" width="19.77734375" bestFit="1" customWidth="1"/>
    <col min="8" max="8" width="10.5546875" bestFit="1" customWidth="1"/>
    <col min="9" max="9" width="13.6640625" bestFit="1" customWidth="1"/>
    <col min="10" max="10" width="13.77734375" bestFit="1" customWidth="1"/>
    <col min="11" max="11" width="12.21875" style="17" bestFit="1" customWidth="1"/>
    <col min="12" max="12" width="15.109375" bestFit="1" customWidth="1"/>
    <col min="13" max="13" width="28.77734375" bestFit="1" customWidth="1"/>
    <col min="14" max="14" width="48.88671875" bestFit="1" customWidth="1"/>
    <col min="15" max="15" width="13.88671875" style="18" bestFit="1" customWidth="1"/>
    <col min="16" max="16" width="27.88671875" bestFit="1" customWidth="1"/>
    <col min="17" max="17" width="15.33203125" style="19" bestFit="1" customWidth="1"/>
    <col min="18" max="18" width="15.6640625" bestFit="1" customWidth="1"/>
    <col min="19" max="19" width="17.44140625" style="19" bestFit="1" customWidth="1"/>
    <col min="20" max="20" width="15.33203125" style="19" bestFit="1" customWidth="1"/>
    <col min="21" max="21" width="24.77734375" bestFit="1" customWidth="1"/>
    <col min="22" max="22" width="17.77734375" style="19" bestFit="1" customWidth="1"/>
    <col min="23" max="23" width="19.109375" bestFit="1" customWidth="1"/>
    <col min="24" max="24" width="12.6640625" style="19" bestFit="1" customWidth="1"/>
    <col min="25" max="25" width="10.5546875" bestFit="1" customWidth="1"/>
  </cols>
  <sheetData>
    <row r="1" spans="1:25" x14ac:dyDescent="0.3">
      <c r="A1" t="s">
        <v>1141</v>
      </c>
      <c r="B1" t="s">
        <v>1142</v>
      </c>
      <c r="C1" t="s">
        <v>1143</v>
      </c>
      <c r="D1" t="s">
        <v>1144</v>
      </c>
      <c r="E1" t="s">
        <v>2</v>
      </c>
      <c r="F1" t="s">
        <v>1145</v>
      </c>
      <c r="G1" t="s">
        <v>3</v>
      </c>
      <c r="H1" t="s">
        <v>5</v>
      </c>
      <c r="I1" t="s">
        <v>6</v>
      </c>
      <c r="J1" t="s">
        <v>12</v>
      </c>
      <c r="K1" s="17" t="s">
        <v>1146</v>
      </c>
      <c r="L1" t="s">
        <v>1147</v>
      </c>
      <c r="M1" t="s">
        <v>1148</v>
      </c>
      <c r="N1" t="s">
        <v>1149</v>
      </c>
      <c r="O1" s="18" t="s">
        <v>1150</v>
      </c>
      <c r="P1" t="s">
        <v>1151</v>
      </c>
      <c r="Q1" s="19" t="s">
        <v>1152</v>
      </c>
      <c r="R1" t="s">
        <v>1153</v>
      </c>
      <c r="S1" s="19" t="s">
        <v>1154</v>
      </c>
      <c r="T1" s="19" t="s">
        <v>1155</v>
      </c>
      <c r="U1" t="s">
        <v>1156</v>
      </c>
      <c r="V1" s="19" t="s">
        <v>1157</v>
      </c>
      <c r="W1" t="s">
        <v>1158</v>
      </c>
      <c r="X1" s="19" t="s">
        <v>1159</v>
      </c>
      <c r="Y1" t="s">
        <v>1160</v>
      </c>
    </row>
    <row r="2" spans="1:25" x14ac:dyDescent="0.3">
      <c r="A2" t="s">
        <v>1161</v>
      </c>
      <c r="B2" t="s">
        <v>32</v>
      </c>
      <c r="C2" t="s">
        <v>1162</v>
      </c>
      <c r="D2" t="s">
        <v>1163</v>
      </c>
      <c r="E2" t="s">
        <v>966</v>
      </c>
      <c r="F2" t="s">
        <v>25</v>
      </c>
      <c r="G2" t="s">
        <v>967</v>
      </c>
      <c r="H2">
        <v>1</v>
      </c>
      <c r="I2">
        <v>1.2</v>
      </c>
      <c r="J2" t="s">
        <v>29</v>
      </c>
      <c r="K2" s="17">
        <v>330000</v>
      </c>
      <c r="O2" s="18">
        <v>45793</v>
      </c>
      <c r="P2" t="s">
        <v>1164</v>
      </c>
      <c r="Q2" s="19">
        <v>45793.339745370373</v>
      </c>
      <c r="R2" t="s">
        <v>1165</v>
      </c>
      <c r="S2" s="19">
        <v>45793.344583333332</v>
      </c>
      <c r="T2" s="19" t="s">
        <v>1166</v>
      </c>
      <c r="U2" t="s">
        <v>1166</v>
      </c>
      <c r="V2" s="19" t="s">
        <v>1166</v>
      </c>
      <c r="W2" t="s">
        <v>1166</v>
      </c>
      <c r="X2" s="19" t="s">
        <v>1166</v>
      </c>
      <c r="Y2" t="s">
        <v>1166</v>
      </c>
    </row>
    <row r="3" spans="1:25" x14ac:dyDescent="0.3">
      <c r="A3" t="s">
        <v>1161</v>
      </c>
      <c r="B3" t="s">
        <v>32</v>
      </c>
      <c r="C3" t="s">
        <v>1167</v>
      </c>
      <c r="D3" t="s">
        <v>1163</v>
      </c>
      <c r="E3" t="s">
        <v>1051</v>
      </c>
      <c r="F3" t="s">
        <v>25</v>
      </c>
      <c r="G3" t="s">
        <v>1052</v>
      </c>
      <c r="H3">
        <v>1</v>
      </c>
      <c r="I3">
        <v>0.3</v>
      </c>
      <c r="J3" t="s">
        <v>29</v>
      </c>
      <c r="K3" s="17">
        <v>205193</v>
      </c>
      <c r="O3" s="18">
        <v>45793</v>
      </c>
      <c r="P3" t="s">
        <v>1168</v>
      </c>
      <c r="Q3" s="19">
        <v>45793.39603009259</v>
      </c>
      <c r="R3" t="s">
        <v>1165</v>
      </c>
      <c r="S3" s="19">
        <v>45793.397743055553</v>
      </c>
      <c r="T3" s="19" t="s">
        <v>1166</v>
      </c>
      <c r="U3" t="s">
        <v>1166</v>
      </c>
      <c r="V3" s="19" t="s">
        <v>1166</v>
      </c>
      <c r="W3" t="s">
        <v>1166</v>
      </c>
      <c r="X3" s="19" t="s">
        <v>1166</v>
      </c>
      <c r="Y3" t="s">
        <v>1166</v>
      </c>
    </row>
    <row r="4" spans="1:25" x14ac:dyDescent="0.3">
      <c r="A4" t="s">
        <v>1161</v>
      </c>
      <c r="B4" t="s">
        <v>32</v>
      </c>
      <c r="C4" t="s">
        <v>1169</v>
      </c>
      <c r="D4" t="s">
        <v>1163</v>
      </c>
      <c r="E4" t="s">
        <v>1041</v>
      </c>
      <c r="F4" t="s">
        <v>25</v>
      </c>
      <c r="G4" t="s">
        <v>1042</v>
      </c>
      <c r="H4">
        <v>1</v>
      </c>
      <c r="I4">
        <v>0.6</v>
      </c>
      <c r="J4" t="s">
        <v>29</v>
      </c>
      <c r="K4" s="17">
        <v>180000</v>
      </c>
      <c r="O4" s="18">
        <v>45793</v>
      </c>
      <c r="P4" t="s">
        <v>1170</v>
      </c>
      <c r="Q4" s="19">
        <v>45793.391469907408</v>
      </c>
      <c r="R4" t="s">
        <v>1165</v>
      </c>
      <c r="S4" s="19">
        <v>45793.392164351855</v>
      </c>
      <c r="T4" s="19" t="s">
        <v>1166</v>
      </c>
      <c r="U4" t="s">
        <v>1166</v>
      </c>
      <c r="V4" s="19" t="s">
        <v>1166</v>
      </c>
      <c r="W4" t="s">
        <v>1166</v>
      </c>
      <c r="X4" s="19" t="s">
        <v>1166</v>
      </c>
      <c r="Y4" t="s">
        <v>1166</v>
      </c>
    </row>
    <row r="5" spans="1:25" x14ac:dyDescent="0.3">
      <c r="A5" t="s">
        <v>1161</v>
      </c>
      <c r="B5" t="s">
        <v>32</v>
      </c>
      <c r="C5" t="s">
        <v>1171</v>
      </c>
      <c r="D5" t="s">
        <v>1163</v>
      </c>
      <c r="E5" t="s">
        <v>1056</v>
      </c>
      <c r="F5" t="s">
        <v>25</v>
      </c>
      <c r="G5" t="s">
        <v>1057</v>
      </c>
      <c r="H5">
        <v>1</v>
      </c>
      <c r="I5">
        <v>0.3</v>
      </c>
      <c r="J5" t="s">
        <v>29</v>
      </c>
      <c r="K5" s="17">
        <v>205193</v>
      </c>
      <c r="O5" s="18">
        <v>45793</v>
      </c>
      <c r="P5" t="s">
        <v>1172</v>
      </c>
      <c r="Q5" s="19">
        <v>45793.389166666668</v>
      </c>
      <c r="R5" t="s">
        <v>1165</v>
      </c>
      <c r="S5" s="19">
        <v>45793.389699074076</v>
      </c>
      <c r="T5" s="19" t="s">
        <v>1166</v>
      </c>
      <c r="U5" t="s">
        <v>1166</v>
      </c>
      <c r="V5" s="19" t="s">
        <v>1166</v>
      </c>
      <c r="W5" t="s">
        <v>1166</v>
      </c>
      <c r="X5" s="19" t="s">
        <v>1166</v>
      </c>
      <c r="Y5" t="s">
        <v>1166</v>
      </c>
    </row>
    <row r="6" spans="1:25" x14ac:dyDescent="0.3">
      <c r="A6" t="s">
        <v>1161</v>
      </c>
      <c r="B6" t="s">
        <v>32</v>
      </c>
      <c r="C6" t="s">
        <v>1162</v>
      </c>
      <c r="D6" t="s">
        <v>1163</v>
      </c>
      <c r="E6" t="s">
        <v>801</v>
      </c>
      <c r="F6" t="s">
        <v>25</v>
      </c>
      <c r="G6" t="s">
        <v>802</v>
      </c>
      <c r="H6">
        <v>1</v>
      </c>
      <c r="I6">
        <v>0.6</v>
      </c>
      <c r="J6" t="s">
        <v>29</v>
      </c>
      <c r="K6" s="17">
        <v>170000</v>
      </c>
      <c r="O6" s="18">
        <v>45793</v>
      </c>
      <c r="P6" t="s">
        <v>1164</v>
      </c>
      <c r="Q6" s="19">
        <v>45793.339745370373</v>
      </c>
      <c r="R6" t="s">
        <v>1165</v>
      </c>
      <c r="S6" s="19">
        <v>45793.344583333332</v>
      </c>
      <c r="T6" s="19" t="s">
        <v>1166</v>
      </c>
      <c r="U6" t="s">
        <v>1166</v>
      </c>
      <c r="V6" s="19" t="s">
        <v>1166</v>
      </c>
      <c r="W6" t="s">
        <v>1166</v>
      </c>
      <c r="X6" s="19" t="s">
        <v>1166</v>
      </c>
      <c r="Y6" t="s">
        <v>1166</v>
      </c>
    </row>
    <row r="7" spans="1:25" x14ac:dyDescent="0.3">
      <c r="A7" t="s">
        <v>1161</v>
      </c>
      <c r="B7" t="s">
        <v>32</v>
      </c>
      <c r="C7" t="s">
        <v>1167</v>
      </c>
      <c r="D7" t="s">
        <v>1163</v>
      </c>
      <c r="E7" t="s">
        <v>1036</v>
      </c>
      <c r="F7" t="s">
        <v>25</v>
      </c>
      <c r="G7" t="s">
        <v>1037</v>
      </c>
      <c r="H7">
        <v>1</v>
      </c>
      <c r="I7">
        <v>0.6</v>
      </c>
      <c r="J7" t="s">
        <v>131</v>
      </c>
      <c r="K7" s="17">
        <v>0</v>
      </c>
      <c r="O7" s="18">
        <v>45793</v>
      </c>
      <c r="P7" t="s">
        <v>1168</v>
      </c>
      <c r="Q7" s="19">
        <v>45793.39603009259</v>
      </c>
      <c r="R7" t="s">
        <v>1165</v>
      </c>
      <c r="S7" s="19">
        <v>45793.397743055553</v>
      </c>
      <c r="T7" s="19" t="s">
        <v>1166</v>
      </c>
      <c r="U7" t="s">
        <v>1166</v>
      </c>
      <c r="V7" s="19" t="s">
        <v>1166</v>
      </c>
      <c r="W7" t="s">
        <v>1166</v>
      </c>
      <c r="X7" s="19" t="s">
        <v>1166</v>
      </c>
      <c r="Y7" t="s">
        <v>1166</v>
      </c>
    </row>
    <row r="8" spans="1:25" x14ac:dyDescent="0.3">
      <c r="A8" t="s">
        <v>1161</v>
      </c>
      <c r="B8" t="s">
        <v>32</v>
      </c>
      <c r="C8" t="s">
        <v>1169</v>
      </c>
      <c r="D8" t="s">
        <v>1163</v>
      </c>
      <c r="E8" t="s">
        <v>996</v>
      </c>
      <c r="F8" t="s">
        <v>25</v>
      </c>
      <c r="G8" t="s">
        <v>997</v>
      </c>
      <c r="H8">
        <v>1</v>
      </c>
      <c r="I8">
        <v>0.71</v>
      </c>
      <c r="J8" t="s">
        <v>131</v>
      </c>
      <c r="K8" s="17">
        <v>0</v>
      </c>
      <c r="O8" s="18">
        <v>45793</v>
      </c>
      <c r="Q8" s="19">
        <v>45793.391469907408</v>
      </c>
      <c r="R8" t="s">
        <v>1165</v>
      </c>
      <c r="S8" s="19">
        <v>45793.392164351855</v>
      </c>
      <c r="T8" s="19" t="s">
        <v>1166</v>
      </c>
      <c r="U8" t="s">
        <v>1166</v>
      </c>
      <c r="V8" s="19" t="s">
        <v>1166</v>
      </c>
      <c r="W8" t="s">
        <v>1166</v>
      </c>
      <c r="X8" s="19" t="s">
        <v>1166</v>
      </c>
      <c r="Y8" t="s">
        <v>1166</v>
      </c>
    </row>
    <row r="9" spans="1:25" x14ac:dyDescent="0.3">
      <c r="A9" t="s">
        <v>1161</v>
      </c>
      <c r="B9" t="s">
        <v>32</v>
      </c>
      <c r="C9" t="s">
        <v>1171</v>
      </c>
      <c r="D9" t="s">
        <v>1163</v>
      </c>
      <c r="E9" t="s">
        <v>1001</v>
      </c>
      <c r="F9" t="s">
        <v>25</v>
      </c>
      <c r="G9" t="s">
        <v>1002</v>
      </c>
      <c r="H9">
        <v>1</v>
      </c>
      <c r="I9">
        <v>0.71</v>
      </c>
      <c r="J9" t="s">
        <v>131</v>
      </c>
      <c r="K9" s="17">
        <v>0</v>
      </c>
      <c r="N9" t="s">
        <v>1170</v>
      </c>
      <c r="O9" s="18">
        <v>45793</v>
      </c>
      <c r="P9" t="s">
        <v>1172</v>
      </c>
      <c r="Q9" s="19">
        <v>45793.389166666668</v>
      </c>
      <c r="R9" t="s">
        <v>1165</v>
      </c>
      <c r="S9" s="19">
        <v>45793.389699074076</v>
      </c>
      <c r="T9" s="19" t="s">
        <v>1166</v>
      </c>
      <c r="U9" t="s">
        <v>1166</v>
      </c>
      <c r="V9" s="19" t="s">
        <v>1166</v>
      </c>
      <c r="W9" t="s">
        <v>1166</v>
      </c>
      <c r="X9" s="19" t="s">
        <v>1166</v>
      </c>
      <c r="Y9" t="s">
        <v>1166</v>
      </c>
    </row>
    <row r="10" spans="1:25" x14ac:dyDescent="0.3">
      <c r="A10" t="s">
        <v>1161</v>
      </c>
      <c r="B10" t="s">
        <v>32</v>
      </c>
      <c r="C10" t="s">
        <v>1162</v>
      </c>
      <c r="D10" t="s">
        <v>1163</v>
      </c>
      <c r="E10" t="s">
        <v>672</v>
      </c>
      <c r="F10" t="s">
        <v>25</v>
      </c>
      <c r="G10" t="s">
        <v>673</v>
      </c>
      <c r="H10">
        <v>1</v>
      </c>
      <c r="I10">
        <v>0.15</v>
      </c>
      <c r="J10" t="s">
        <v>29</v>
      </c>
      <c r="K10" s="17">
        <v>118068</v>
      </c>
      <c r="O10" s="18">
        <v>45793</v>
      </c>
      <c r="P10" t="s">
        <v>1164</v>
      </c>
      <c r="Q10" s="19">
        <v>45793.339745370373</v>
      </c>
      <c r="R10" t="s">
        <v>1165</v>
      </c>
      <c r="S10" s="19">
        <v>45793.344583333332</v>
      </c>
      <c r="T10" s="19" t="s">
        <v>1166</v>
      </c>
      <c r="U10" t="s">
        <v>1166</v>
      </c>
      <c r="V10" s="19" t="s">
        <v>1166</v>
      </c>
      <c r="W10" t="s">
        <v>1166</v>
      </c>
      <c r="X10" s="19" t="s">
        <v>1166</v>
      </c>
      <c r="Y10" t="s">
        <v>1166</v>
      </c>
    </row>
    <row r="11" spans="1:25" x14ac:dyDescent="0.3">
      <c r="A11" t="s">
        <v>1161</v>
      </c>
      <c r="B11" t="s">
        <v>32</v>
      </c>
      <c r="C11" t="s">
        <v>1167</v>
      </c>
      <c r="D11" t="s">
        <v>1163</v>
      </c>
      <c r="E11" t="s">
        <v>483</v>
      </c>
      <c r="F11" t="s">
        <v>25</v>
      </c>
      <c r="G11" t="s">
        <v>484</v>
      </c>
      <c r="H11">
        <v>1</v>
      </c>
      <c r="I11">
        <v>0.16</v>
      </c>
      <c r="J11" t="s">
        <v>29</v>
      </c>
      <c r="K11" s="17">
        <v>129000</v>
      </c>
      <c r="O11" s="18">
        <v>45793</v>
      </c>
      <c r="P11" t="s">
        <v>1168</v>
      </c>
      <c r="Q11" s="19">
        <v>45793.39603009259</v>
      </c>
      <c r="R11" t="s">
        <v>1165</v>
      </c>
      <c r="S11" s="19">
        <v>45793.397743055553</v>
      </c>
      <c r="T11" s="19" t="s">
        <v>1166</v>
      </c>
      <c r="U11" t="s">
        <v>1166</v>
      </c>
      <c r="V11" s="19" t="s">
        <v>1166</v>
      </c>
      <c r="W11" t="s">
        <v>1166</v>
      </c>
      <c r="X11" s="19" t="s">
        <v>1166</v>
      </c>
      <c r="Y11" t="s">
        <v>1166</v>
      </c>
    </row>
    <row r="12" spans="1:25" x14ac:dyDescent="0.3">
      <c r="A12" t="s">
        <v>1161</v>
      </c>
      <c r="B12" t="s">
        <v>32</v>
      </c>
      <c r="C12" t="s">
        <v>1169</v>
      </c>
      <c r="D12" t="s">
        <v>1163</v>
      </c>
      <c r="E12" t="s">
        <v>1101</v>
      </c>
      <c r="F12" t="s">
        <v>25</v>
      </c>
      <c r="G12" t="s">
        <v>1102</v>
      </c>
      <c r="H12">
        <v>1</v>
      </c>
      <c r="I12">
        <v>0.6</v>
      </c>
      <c r="J12" t="s">
        <v>29</v>
      </c>
      <c r="K12" s="17">
        <v>170000</v>
      </c>
      <c r="O12" s="18">
        <v>45793</v>
      </c>
      <c r="P12" t="s">
        <v>1170</v>
      </c>
      <c r="Q12" s="19">
        <v>45793.391469907408</v>
      </c>
      <c r="R12" t="s">
        <v>1165</v>
      </c>
      <c r="S12" s="19">
        <v>45793.392164351855</v>
      </c>
      <c r="T12" s="19" t="s">
        <v>1166</v>
      </c>
      <c r="U12" t="s">
        <v>1166</v>
      </c>
      <c r="V12" s="19" t="s">
        <v>1166</v>
      </c>
      <c r="W12" t="s">
        <v>1166</v>
      </c>
      <c r="X12" s="19" t="s">
        <v>1166</v>
      </c>
      <c r="Y12" t="s">
        <v>1166</v>
      </c>
    </row>
    <row r="13" spans="1:25" x14ac:dyDescent="0.3">
      <c r="A13" t="s">
        <v>1161</v>
      </c>
      <c r="B13" t="s">
        <v>32</v>
      </c>
      <c r="C13" t="s">
        <v>1167</v>
      </c>
      <c r="D13" t="s">
        <v>1163</v>
      </c>
      <c r="E13" t="s">
        <v>991</v>
      </c>
      <c r="F13" t="s">
        <v>25</v>
      </c>
      <c r="G13" t="s">
        <v>992</v>
      </c>
      <c r="H13">
        <v>1</v>
      </c>
      <c r="I13">
        <v>0.71</v>
      </c>
      <c r="J13" t="s">
        <v>131</v>
      </c>
      <c r="K13" s="17">
        <v>0</v>
      </c>
      <c r="O13" s="18">
        <v>45793</v>
      </c>
      <c r="P13" t="s">
        <v>1168</v>
      </c>
      <c r="Q13" s="19">
        <v>45793.39603009259</v>
      </c>
      <c r="R13" t="s">
        <v>1165</v>
      </c>
      <c r="S13" s="19">
        <v>45793.397743055553</v>
      </c>
      <c r="T13" s="19" t="s">
        <v>1166</v>
      </c>
      <c r="U13" t="s">
        <v>1166</v>
      </c>
      <c r="V13" s="19" t="s">
        <v>1166</v>
      </c>
      <c r="W13" t="s">
        <v>1166</v>
      </c>
      <c r="X13" s="19" t="s">
        <v>1166</v>
      </c>
      <c r="Y13" t="s">
        <v>1166</v>
      </c>
    </row>
    <row r="14" spans="1:25" x14ac:dyDescent="0.3">
      <c r="A14" t="s">
        <v>1161</v>
      </c>
      <c r="B14" t="s">
        <v>32</v>
      </c>
      <c r="C14" t="s">
        <v>1162</v>
      </c>
      <c r="D14" t="s">
        <v>1163</v>
      </c>
      <c r="E14" t="s">
        <v>517</v>
      </c>
      <c r="F14" t="s">
        <v>25</v>
      </c>
      <c r="G14" t="s">
        <v>518</v>
      </c>
      <c r="H14">
        <v>1</v>
      </c>
      <c r="I14">
        <v>0.15</v>
      </c>
      <c r="J14" t="s">
        <v>29</v>
      </c>
      <c r="K14" s="17">
        <v>118273</v>
      </c>
      <c r="O14" s="18">
        <v>45793</v>
      </c>
      <c r="P14" t="s">
        <v>1164</v>
      </c>
      <c r="Q14" s="19">
        <v>45793.339745370373</v>
      </c>
      <c r="R14" t="s">
        <v>1165</v>
      </c>
      <c r="S14" s="19">
        <v>45793.344583333332</v>
      </c>
      <c r="T14" s="19" t="s">
        <v>1166</v>
      </c>
      <c r="U14" t="s">
        <v>1166</v>
      </c>
      <c r="V14" s="19" t="s">
        <v>1166</v>
      </c>
      <c r="W14" t="s">
        <v>1166</v>
      </c>
      <c r="X14" s="19" t="s">
        <v>1166</v>
      </c>
      <c r="Y14" t="s">
        <v>1166</v>
      </c>
    </row>
    <row r="15" spans="1:25" x14ac:dyDescent="0.3">
      <c r="A15" t="s">
        <v>1161</v>
      </c>
      <c r="B15" t="s">
        <v>32</v>
      </c>
      <c r="C15" t="s">
        <v>1167</v>
      </c>
      <c r="D15" t="s">
        <v>1163</v>
      </c>
      <c r="E15" t="s">
        <v>791</v>
      </c>
      <c r="F15" t="s">
        <v>25</v>
      </c>
      <c r="G15" t="s">
        <v>792</v>
      </c>
      <c r="H15">
        <v>1</v>
      </c>
      <c r="I15">
        <v>0.6</v>
      </c>
      <c r="J15" t="s">
        <v>29</v>
      </c>
      <c r="K15" s="17">
        <v>180000</v>
      </c>
      <c r="O15" s="18">
        <v>45793</v>
      </c>
      <c r="P15" t="s">
        <v>1168</v>
      </c>
      <c r="Q15" s="19">
        <v>45793.39603009259</v>
      </c>
      <c r="R15" t="s">
        <v>1165</v>
      </c>
      <c r="S15" s="19">
        <v>45793.397743055553</v>
      </c>
      <c r="T15" s="19" t="s">
        <v>1166</v>
      </c>
      <c r="U15" t="s">
        <v>1166</v>
      </c>
      <c r="V15" s="19" t="s">
        <v>1166</v>
      </c>
      <c r="W15" t="s">
        <v>1166</v>
      </c>
      <c r="X15" s="19" t="s">
        <v>1166</v>
      </c>
      <c r="Y15" t="s">
        <v>1166</v>
      </c>
    </row>
    <row r="16" spans="1:25" x14ac:dyDescent="0.3">
      <c r="A16" t="s">
        <v>1161</v>
      </c>
      <c r="B16" t="s">
        <v>32</v>
      </c>
      <c r="C16" t="s">
        <v>1171</v>
      </c>
      <c r="D16" t="s">
        <v>1163</v>
      </c>
      <c r="E16" t="s">
        <v>282</v>
      </c>
      <c r="F16" t="s">
        <v>25</v>
      </c>
      <c r="G16" t="s">
        <v>283</v>
      </c>
      <c r="H16">
        <v>1</v>
      </c>
      <c r="I16">
        <v>1.8</v>
      </c>
      <c r="J16" t="s">
        <v>29</v>
      </c>
      <c r="K16" s="17">
        <v>495000</v>
      </c>
      <c r="O16" s="18">
        <v>45793</v>
      </c>
      <c r="P16" t="s">
        <v>1172</v>
      </c>
      <c r="Q16" s="19">
        <v>45793.389166666668</v>
      </c>
      <c r="R16" t="s">
        <v>1165</v>
      </c>
      <c r="S16" s="19">
        <v>45793.389699074076</v>
      </c>
      <c r="T16" s="19" t="s">
        <v>1166</v>
      </c>
      <c r="U16" t="s">
        <v>1166</v>
      </c>
      <c r="V16" s="19" t="s">
        <v>1166</v>
      </c>
      <c r="W16" t="s">
        <v>1166</v>
      </c>
      <c r="X16" s="19" t="s">
        <v>1166</v>
      </c>
      <c r="Y16" t="s">
        <v>1166</v>
      </c>
    </row>
    <row r="17" spans="1:25" x14ac:dyDescent="0.3">
      <c r="A17" t="s">
        <v>1161</v>
      </c>
      <c r="B17" t="s">
        <v>32</v>
      </c>
      <c r="C17" t="s">
        <v>1162</v>
      </c>
      <c r="D17" t="s">
        <v>1163</v>
      </c>
      <c r="E17" t="s">
        <v>236</v>
      </c>
      <c r="F17" t="s">
        <v>25</v>
      </c>
      <c r="G17" t="s">
        <v>237</v>
      </c>
      <c r="H17">
        <v>1</v>
      </c>
      <c r="I17">
        <v>0.4</v>
      </c>
      <c r="J17" t="s">
        <v>29</v>
      </c>
      <c r="K17" s="17">
        <v>227743</v>
      </c>
      <c r="O17" s="18">
        <v>45793</v>
      </c>
      <c r="P17" t="s">
        <v>1164</v>
      </c>
      <c r="Q17" s="19">
        <v>45793.339745370373</v>
      </c>
      <c r="R17" t="s">
        <v>1165</v>
      </c>
      <c r="S17" s="19">
        <v>45793.344583333332</v>
      </c>
      <c r="T17" s="19" t="s">
        <v>1166</v>
      </c>
      <c r="U17" t="s">
        <v>1166</v>
      </c>
      <c r="V17" s="19" t="s">
        <v>1166</v>
      </c>
      <c r="W17" t="s">
        <v>1166</v>
      </c>
      <c r="X17" s="19" t="s">
        <v>1166</v>
      </c>
      <c r="Y17" t="s">
        <v>1166</v>
      </c>
    </row>
    <row r="18" spans="1:25" x14ac:dyDescent="0.3">
      <c r="A18" t="s">
        <v>1161</v>
      </c>
      <c r="B18" t="s">
        <v>32</v>
      </c>
      <c r="C18" t="s">
        <v>1171</v>
      </c>
      <c r="D18" t="s">
        <v>1163</v>
      </c>
      <c r="E18" t="s">
        <v>1071</v>
      </c>
      <c r="F18" t="s">
        <v>25</v>
      </c>
      <c r="G18" t="s">
        <v>1072</v>
      </c>
      <c r="H18">
        <v>1</v>
      </c>
      <c r="I18">
        <v>0.15</v>
      </c>
      <c r="J18" t="s">
        <v>29</v>
      </c>
      <c r="K18" s="17">
        <v>118273</v>
      </c>
      <c r="O18" s="18">
        <v>45793</v>
      </c>
      <c r="P18" t="s">
        <v>1172</v>
      </c>
      <c r="Q18" s="19">
        <v>45793.389166666668</v>
      </c>
      <c r="R18" t="s">
        <v>1165</v>
      </c>
      <c r="S18" s="19">
        <v>45793.389699074076</v>
      </c>
      <c r="T18" s="19" t="s">
        <v>1166</v>
      </c>
      <c r="U18" t="s">
        <v>1166</v>
      </c>
      <c r="V18" s="19" t="s">
        <v>1166</v>
      </c>
      <c r="W18" t="s">
        <v>1166</v>
      </c>
      <c r="X18" s="19" t="s">
        <v>1166</v>
      </c>
      <c r="Y18" t="s">
        <v>1166</v>
      </c>
    </row>
    <row r="19" spans="1:25" x14ac:dyDescent="0.3">
      <c r="A19" t="s">
        <v>1161</v>
      </c>
      <c r="B19" t="s">
        <v>32</v>
      </c>
      <c r="C19" t="s">
        <v>1162</v>
      </c>
      <c r="D19" t="s">
        <v>1163</v>
      </c>
      <c r="E19" t="s">
        <v>826</v>
      </c>
      <c r="F19" t="s">
        <v>25</v>
      </c>
      <c r="G19" t="s">
        <v>827</v>
      </c>
      <c r="H19">
        <v>1</v>
      </c>
      <c r="I19">
        <v>0.36</v>
      </c>
      <c r="J19" t="s">
        <v>29</v>
      </c>
      <c r="K19" s="17">
        <v>140000</v>
      </c>
      <c r="O19" s="18">
        <v>45793</v>
      </c>
      <c r="P19" t="s">
        <v>1164</v>
      </c>
      <c r="Q19" s="19">
        <v>45793.339745370373</v>
      </c>
      <c r="R19" t="s">
        <v>1165</v>
      </c>
      <c r="S19" s="19">
        <v>45793.344583333332</v>
      </c>
      <c r="T19" s="19" t="s">
        <v>1166</v>
      </c>
      <c r="U19" t="s">
        <v>1166</v>
      </c>
      <c r="V19" s="19" t="s">
        <v>1166</v>
      </c>
      <c r="W19" t="s">
        <v>1166</v>
      </c>
      <c r="X19" s="19" t="s">
        <v>1166</v>
      </c>
      <c r="Y19" t="s">
        <v>1166</v>
      </c>
    </row>
    <row r="20" spans="1:25" x14ac:dyDescent="0.3">
      <c r="A20" t="s">
        <v>1161</v>
      </c>
      <c r="B20" t="s">
        <v>32</v>
      </c>
      <c r="C20" t="s">
        <v>1167</v>
      </c>
      <c r="D20" t="s">
        <v>1163</v>
      </c>
      <c r="E20" t="s">
        <v>1046</v>
      </c>
      <c r="F20" t="s">
        <v>25</v>
      </c>
      <c r="G20" t="s">
        <v>1047</v>
      </c>
      <c r="H20">
        <v>1</v>
      </c>
      <c r="I20">
        <v>0.36</v>
      </c>
      <c r="J20" t="s">
        <v>29</v>
      </c>
      <c r="K20" s="17">
        <v>143693</v>
      </c>
      <c r="O20" s="18">
        <v>45793</v>
      </c>
      <c r="P20" t="s">
        <v>1168</v>
      </c>
      <c r="Q20" s="19">
        <v>45793.39603009259</v>
      </c>
      <c r="R20" t="s">
        <v>1165</v>
      </c>
      <c r="S20" s="19">
        <v>45793.397743055553</v>
      </c>
      <c r="T20" s="19" t="s">
        <v>1166</v>
      </c>
      <c r="U20" t="s">
        <v>1166</v>
      </c>
      <c r="V20" s="19" t="s">
        <v>1166</v>
      </c>
      <c r="W20" t="s">
        <v>1166</v>
      </c>
      <c r="X20" s="19" t="s">
        <v>1166</v>
      </c>
      <c r="Y20" t="s">
        <v>1166</v>
      </c>
    </row>
    <row r="21" spans="1:25" x14ac:dyDescent="0.3">
      <c r="A21" t="s">
        <v>1161</v>
      </c>
      <c r="B21" t="s">
        <v>32</v>
      </c>
      <c r="C21" t="s">
        <v>1169</v>
      </c>
      <c r="D21" t="s">
        <v>1163</v>
      </c>
      <c r="E21" t="s">
        <v>1006</v>
      </c>
      <c r="F21" t="s">
        <v>25</v>
      </c>
      <c r="G21" t="s">
        <v>1007</v>
      </c>
      <c r="H21">
        <v>1</v>
      </c>
      <c r="I21">
        <v>0.6</v>
      </c>
      <c r="J21" t="s">
        <v>29</v>
      </c>
      <c r="K21" s="17">
        <v>167000</v>
      </c>
      <c r="O21" s="18">
        <v>45793</v>
      </c>
      <c r="P21" t="s">
        <v>1170</v>
      </c>
      <c r="Q21" s="19">
        <v>45793.391469907408</v>
      </c>
      <c r="R21" t="s">
        <v>1165</v>
      </c>
      <c r="S21" s="19">
        <v>45793.392164351855</v>
      </c>
      <c r="T21" s="19" t="s">
        <v>1166</v>
      </c>
      <c r="U21" t="s">
        <v>1166</v>
      </c>
      <c r="V21" s="19" t="s">
        <v>1166</v>
      </c>
      <c r="W21" t="s">
        <v>1166</v>
      </c>
      <c r="X21" s="19" t="s">
        <v>1166</v>
      </c>
      <c r="Y21" t="s">
        <v>1166</v>
      </c>
    </row>
    <row r="22" spans="1:25" x14ac:dyDescent="0.3">
      <c r="A22" t="s">
        <v>1161</v>
      </c>
      <c r="B22" t="s">
        <v>32</v>
      </c>
      <c r="C22" t="s">
        <v>1171</v>
      </c>
      <c r="D22" t="s">
        <v>1163</v>
      </c>
      <c r="E22" t="s">
        <v>1011</v>
      </c>
      <c r="F22" t="s">
        <v>25</v>
      </c>
      <c r="G22" t="s">
        <v>1012</v>
      </c>
      <c r="H22">
        <v>1</v>
      </c>
      <c r="I22">
        <v>0.6</v>
      </c>
      <c r="J22" t="s">
        <v>131</v>
      </c>
      <c r="K22" s="17">
        <v>0</v>
      </c>
      <c r="O22" s="18">
        <v>45793</v>
      </c>
      <c r="P22" t="s">
        <v>1172</v>
      </c>
      <c r="Q22" s="19">
        <v>45793.389166666668</v>
      </c>
      <c r="R22" t="s">
        <v>1165</v>
      </c>
      <c r="S22" s="19">
        <v>45793.389699074076</v>
      </c>
      <c r="T22" s="19" t="s">
        <v>1166</v>
      </c>
      <c r="U22" t="s">
        <v>1166</v>
      </c>
      <c r="V22" s="19" t="s">
        <v>1166</v>
      </c>
      <c r="W22" t="s">
        <v>1166</v>
      </c>
      <c r="X22" s="19" t="s">
        <v>1166</v>
      </c>
      <c r="Y22" t="s">
        <v>1166</v>
      </c>
    </row>
    <row r="23" spans="1:25" x14ac:dyDescent="0.3">
      <c r="A23" t="s">
        <v>1161</v>
      </c>
      <c r="B23" t="s">
        <v>32</v>
      </c>
      <c r="C23" t="s">
        <v>1162</v>
      </c>
      <c r="D23" t="s">
        <v>1163</v>
      </c>
      <c r="E23" t="s">
        <v>702</v>
      </c>
      <c r="F23" t="s">
        <v>25</v>
      </c>
      <c r="G23" t="s">
        <v>703</v>
      </c>
      <c r="H23">
        <v>1</v>
      </c>
      <c r="I23">
        <v>0.23</v>
      </c>
      <c r="J23" t="s">
        <v>29</v>
      </c>
      <c r="K23" s="17">
        <v>177313</v>
      </c>
      <c r="O23" s="18">
        <v>45793</v>
      </c>
      <c r="P23" t="s">
        <v>1164</v>
      </c>
      <c r="Q23" s="19">
        <v>45793.339745370373</v>
      </c>
      <c r="R23" t="s">
        <v>1165</v>
      </c>
      <c r="S23" s="19">
        <v>45793.344583333332</v>
      </c>
      <c r="T23" s="19" t="s">
        <v>1166</v>
      </c>
      <c r="U23" t="s">
        <v>1166</v>
      </c>
      <c r="V23" s="19" t="s">
        <v>1166</v>
      </c>
      <c r="W23" t="s">
        <v>1166</v>
      </c>
      <c r="X23" s="19" t="s">
        <v>1166</v>
      </c>
      <c r="Y23" t="s">
        <v>1166</v>
      </c>
    </row>
    <row r="24" spans="1:25" x14ac:dyDescent="0.3">
      <c r="A24" t="s">
        <v>1161</v>
      </c>
      <c r="B24" t="s">
        <v>32</v>
      </c>
      <c r="C24" t="s">
        <v>1167</v>
      </c>
      <c r="D24" t="s">
        <v>1163</v>
      </c>
      <c r="E24" t="s">
        <v>692</v>
      </c>
      <c r="F24" t="s">
        <v>25</v>
      </c>
      <c r="G24" t="s">
        <v>693</v>
      </c>
      <c r="H24">
        <v>1</v>
      </c>
      <c r="I24">
        <v>0.3</v>
      </c>
      <c r="J24" t="s">
        <v>29</v>
      </c>
      <c r="K24" s="17">
        <v>100143</v>
      </c>
      <c r="O24" s="18">
        <v>45793</v>
      </c>
      <c r="P24" t="s">
        <v>1168</v>
      </c>
      <c r="Q24" s="19">
        <v>45793.39603009259</v>
      </c>
      <c r="R24" t="s">
        <v>1165</v>
      </c>
      <c r="S24" s="19">
        <v>45793.397743055553</v>
      </c>
      <c r="T24" s="19" t="s">
        <v>1166</v>
      </c>
      <c r="U24" t="s">
        <v>1166</v>
      </c>
      <c r="V24" s="19" t="s">
        <v>1166</v>
      </c>
      <c r="W24" t="s">
        <v>1166</v>
      </c>
      <c r="X24" s="19" t="s">
        <v>1166</v>
      </c>
      <c r="Y24" t="s">
        <v>1166</v>
      </c>
    </row>
    <row r="25" spans="1:25" x14ac:dyDescent="0.3">
      <c r="A25" t="s">
        <v>1161</v>
      </c>
      <c r="B25" t="s">
        <v>32</v>
      </c>
      <c r="C25" t="s">
        <v>1162</v>
      </c>
      <c r="D25" t="s">
        <v>1163</v>
      </c>
      <c r="E25" t="s">
        <v>758</v>
      </c>
      <c r="F25" t="s">
        <v>25</v>
      </c>
      <c r="G25" t="s">
        <v>759</v>
      </c>
      <c r="H25">
        <v>1</v>
      </c>
      <c r="I25">
        <v>0.3</v>
      </c>
      <c r="J25" t="s">
        <v>29</v>
      </c>
      <c r="K25" s="17">
        <v>224000</v>
      </c>
      <c r="O25" s="18">
        <v>45793</v>
      </c>
      <c r="P25" t="s">
        <v>1164</v>
      </c>
      <c r="Q25" s="19">
        <v>45793.339745370373</v>
      </c>
      <c r="R25" t="s">
        <v>1165</v>
      </c>
      <c r="S25" s="19">
        <v>45793.344583333332</v>
      </c>
      <c r="T25" s="19" t="s">
        <v>1166</v>
      </c>
      <c r="U25" t="s">
        <v>1166</v>
      </c>
      <c r="V25" s="19" t="s">
        <v>1166</v>
      </c>
      <c r="W25" t="s">
        <v>1166</v>
      </c>
      <c r="X25" s="19" t="s">
        <v>1166</v>
      </c>
      <c r="Y25" t="s">
        <v>1166</v>
      </c>
    </row>
    <row r="26" spans="1:25" x14ac:dyDescent="0.3">
      <c r="A26" t="s">
        <v>1161</v>
      </c>
      <c r="B26" t="s">
        <v>32</v>
      </c>
      <c r="C26" t="s">
        <v>1167</v>
      </c>
      <c r="D26" t="s">
        <v>1163</v>
      </c>
      <c r="E26" t="s">
        <v>1021</v>
      </c>
      <c r="F26" t="s">
        <v>25</v>
      </c>
      <c r="G26" t="s">
        <v>1022</v>
      </c>
      <c r="H26">
        <v>1</v>
      </c>
      <c r="I26">
        <v>0.6</v>
      </c>
      <c r="J26" t="s">
        <v>131</v>
      </c>
      <c r="K26" s="17">
        <v>0</v>
      </c>
      <c r="O26" s="18">
        <v>45793</v>
      </c>
      <c r="P26" t="s">
        <v>1168</v>
      </c>
      <c r="Q26" s="19">
        <v>45793.39603009259</v>
      </c>
      <c r="R26" t="s">
        <v>1165</v>
      </c>
      <c r="S26" s="19">
        <v>45793.397743055553</v>
      </c>
      <c r="T26" s="19" t="s">
        <v>1166</v>
      </c>
      <c r="U26" t="s">
        <v>1166</v>
      </c>
      <c r="V26" s="19" t="s">
        <v>1166</v>
      </c>
      <c r="W26" t="s">
        <v>1166</v>
      </c>
      <c r="X26" s="19" t="s">
        <v>1166</v>
      </c>
      <c r="Y26" t="s">
        <v>1166</v>
      </c>
    </row>
    <row r="27" spans="1:25" x14ac:dyDescent="0.3">
      <c r="A27" t="s">
        <v>1161</v>
      </c>
      <c r="B27" t="s">
        <v>32</v>
      </c>
      <c r="C27" t="s">
        <v>1173</v>
      </c>
      <c r="D27" t="s">
        <v>1163</v>
      </c>
      <c r="E27" t="s">
        <v>1111</v>
      </c>
      <c r="F27" t="s">
        <v>25</v>
      </c>
      <c r="G27" t="s">
        <v>1112</v>
      </c>
      <c r="H27">
        <v>1</v>
      </c>
      <c r="I27">
        <v>0.9</v>
      </c>
      <c r="J27" t="s">
        <v>29</v>
      </c>
      <c r="K27" s="17">
        <v>247500</v>
      </c>
      <c r="O27" s="18">
        <v>45793</v>
      </c>
      <c r="P27" t="s">
        <v>1174</v>
      </c>
      <c r="Q27" s="19">
        <v>45793.397546296299</v>
      </c>
      <c r="R27" t="s">
        <v>1165</v>
      </c>
      <c r="S27" s="19">
        <v>45793.40048611111</v>
      </c>
      <c r="T27" s="19" t="s">
        <v>1166</v>
      </c>
      <c r="U27" t="s">
        <v>1166</v>
      </c>
      <c r="V27" s="19" t="s">
        <v>1166</v>
      </c>
      <c r="W27" t="s">
        <v>1166</v>
      </c>
      <c r="X27" s="19" t="s">
        <v>1166</v>
      </c>
      <c r="Y27" t="s">
        <v>1166</v>
      </c>
    </row>
    <row r="28" spans="1:25" x14ac:dyDescent="0.3">
      <c r="A28" t="s">
        <v>1161</v>
      </c>
      <c r="B28" t="s">
        <v>32</v>
      </c>
      <c r="C28" t="s">
        <v>1162</v>
      </c>
      <c r="D28" t="s">
        <v>1163</v>
      </c>
      <c r="E28" t="s">
        <v>657</v>
      </c>
      <c r="F28" t="s">
        <v>25</v>
      </c>
      <c r="G28" t="s">
        <v>658</v>
      </c>
      <c r="H28">
        <v>1</v>
      </c>
      <c r="I28">
        <v>0.6</v>
      </c>
      <c r="J28" t="s">
        <v>29</v>
      </c>
      <c r="K28" s="17">
        <v>165000</v>
      </c>
      <c r="O28" s="18">
        <v>45793</v>
      </c>
      <c r="P28" t="s">
        <v>1164</v>
      </c>
      <c r="Q28" s="19">
        <v>45793.339745370373</v>
      </c>
      <c r="R28" t="s">
        <v>1165</v>
      </c>
      <c r="S28" s="19">
        <v>45793.344583333332</v>
      </c>
      <c r="T28" s="19" t="s">
        <v>1166</v>
      </c>
      <c r="U28" t="s">
        <v>1166</v>
      </c>
      <c r="V28" s="19" t="s">
        <v>1166</v>
      </c>
      <c r="W28" t="s">
        <v>1166</v>
      </c>
      <c r="X28" s="19" t="s">
        <v>1166</v>
      </c>
      <c r="Y28" t="s">
        <v>1166</v>
      </c>
    </row>
    <row r="29" spans="1:25" x14ac:dyDescent="0.3">
      <c r="A29" t="s">
        <v>1161</v>
      </c>
      <c r="B29" t="s">
        <v>32</v>
      </c>
      <c r="C29" t="s">
        <v>1167</v>
      </c>
      <c r="D29" t="s">
        <v>1163</v>
      </c>
      <c r="E29" t="s">
        <v>319</v>
      </c>
      <c r="F29" t="s">
        <v>25</v>
      </c>
      <c r="G29" t="s">
        <v>320</v>
      </c>
      <c r="H29">
        <v>1</v>
      </c>
      <c r="I29">
        <v>0.36</v>
      </c>
      <c r="J29" t="s">
        <v>29</v>
      </c>
      <c r="K29" s="17">
        <v>140000</v>
      </c>
      <c r="O29" s="18">
        <v>45793</v>
      </c>
      <c r="P29" t="s">
        <v>1168</v>
      </c>
      <c r="Q29" s="19">
        <v>45793.39603009259</v>
      </c>
      <c r="R29" t="s">
        <v>1165</v>
      </c>
      <c r="S29" s="19">
        <v>45793.397743055553</v>
      </c>
      <c r="T29" s="19" t="s">
        <v>1166</v>
      </c>
      <c r="U29" t="s">
        <v>1166</v>
      </c>
      <c r="V29" s="19" t="s">
        <v>1166</v>
      </c>
      <c r="W29" t="s">
        <v>1166</v>
      </c>
      <c r="X29" s="19" t="s">
        <v>1166</v>
      </c>
      <c r="Y29" t="s">
        <v>1166</v>
      </c>
    </row>
    <row r="30" spans="1:25" x14ac:dyDescent="0.3">
      <c r="A30" t="s">
        <v>1161</v>
      </c>
      <c r="B30" t="s">
        <v>32</v>
      </c>
      <c r="C30" t="s">
        <v>1173</v>
      </c>
      <c r="D30" t="s">
        <v>1163</v>
      </c>
      <c r="E30" t="s">
        <v>1016</v>
      </c>
      <c r="F30" t="s">
        <v>25</v>
      </c>
      <c r="G30" t="s">
        <v>1017</v>
      </c>
      <c r="H30">
        <v>1</v>
      </c>
      <c r="I30">
        <v>1.2</v>
      </c>
      <c r="J30" t="s">
        <v>131</v>
      </c>
      <c r="K30" s="17">
        <v>0</v>
      </c>
      <c r="O30" s="18">
        <v>45793</v>
      </c>
      <c r="P30" t="s">
        <v>1174</v>
      </c>
      <c r="Q30" s="19">
        <v>45793.397546296299</v>
      </c>
      <c r="R30" t="s">
        <v>1165</v>
      </c>
      <c r="S30" s="19">
        <v>45793.40048611111</v>
      </c>
      <c r="T30" s="19" t="s">
        <v>1166</v>
      </c>
      <c r="U30" t="s">
        <v>1166</v>
      </c>
      <c r="V30" s="19" t="s">
        <v>1166</v>
      </c>
      <c r="W30" t="s">
        <v>1166</v>
      </c>
      <c r="X30" s="19" t="s">
        <v>1166</v>
      </c>
      <c r="Y30" t="s">
        <v>1166</v>
      </c>
    </row>
    <row r="31" spans="1:25" x14ac:dyDescent="0.3">
      <c r="A31" t="s">
        <v>1161</v>
      </c>
      <c r="B31" t="s">
        <v>32</v>
      </c>
      <c r="C31" t="s">
        <v>1162</v>
      </c>
      <c r="D31" t="s">
        <v>1163</v>
      </c>
      <c r="E31" t="s">
        <v>356</v>
      </c>
      <c r="F31" t="s">
        <v>25</v>
      </c>
      <c r="G31" t="s">
        <v>357</v>
      </c>
      <c r="H31">
        <v>1</v>
      </c>
      <c r="I31">
        <v>0.3</v>
      </c>
      <c r="J31" t="s">
        <v>29</v>
      </c>
      <c r="K31" s="17">
        <v>95018</v>
      </c>
      <c r="O31" s="18">
        <v>45793</v>
      </c>
      <c r="P31" t="s">
        <v>1164</v>
      </c>
      <c r="Q31" s="19">
        <v>45793.339745370373</v>
      </c>
      <c r="R31" t="s">
        <v>1165</v>
      </c>
      <c r="S31" s="19">
        <v>45793.344583333332</v>
      </c>
      <c r="T31" s="19" t="s">
        <v>1166</v>
      </c>
      <c r="U31" t="s">
        <v>1166</v>
      </c>
      <c r="V31" s="19" t="s">
        <v>1166</v>
      </c>
      <c r="W31" t="s">
        <v>1166</v>
      </c>
      <c r="X31" s="19" t="s">
        <v>1166</v>
      </c>
      <c r="Y31" t="s">
        <v>1166</v>
      </c>
    </row>
    <row r="32" spans="1:25" x14ac:dyDescent="0.3">
      <c r="A32" t="s">
        <v>1161</v>
      </c>
      <c r="B32" t="s">
        <v>32</v>
      </c>
      <c r="C32" t="s">
        <v>1167</v>
      </c>
      <c r="D32" t="s">
        <v>1163</v>
      </c>
      <c r="E32" t="s">
        <v>1135</v>
      </c>
      <c r="F32" t="s">
        <v>25</v>
      </c>
      <c r="G32" t="s">
        <v>1136</v>
      </c>
      <c r="H32">
        <v>1</v>
      </c>
      <c r="I32">
        <v>1.5</v>
      </c>
      <c r="J32" t="s">
        <v>131</v>
      </c>
      <c r="K32" s="17">
        <v>0</v>
      </c>
      <c r="O32" s="18">
        <v>45793</v>
      </c>
      <c r="P32" t="s">
        <v>1168</v>
      </c>
      <c r="Q32" s="19">
        <v>45793.39603009259</v>
      </c>
      <c r="R32" t="s">
        <v>1165</v>
      </c>
      <c r="S32" s="19">
        <v>45793.397743055553</v>
      </c>
      <c r="T32" s="19" t="s">
        <v>1166</v>
      </c>
      <c r="U32" t="s">
        <v>1166</v>
      </c>
      <c r="V32" s="19" t="s">
        <v>1166</v>
      </c>
      <c r="W32" t="s">
        <v>1166</v>
      </c>
      <c r="X32" s="19" t="s">
        <v>1166</v>
      </c>
      <c r="Y32" t="s">
        <v>1166</v>
      </c>
    </row>
    <row r="33" spans="1:25" x14ac:dyDescent="0.3">
      <c r="A33" t="s">
        <v>1161</v>
      </c>
      <c r="B33" t="s">
        <v>32</v>
      </c>
      <c r="C33" t="s">
        <v>1169</v>
      </c>
      <c r="D33" t="s">
        <v>1163</v>
      </c>
      <c r="E33" t="s">
        <v>1066</v>
      </c>
      <c r="F33" t="s">
        <v>25</v>
      </c>
      <c r="G33" t="s">
        <v>1067</v>
      </c>
      <c r="H33">
        <v>1</v>
      </c>
      <c r="I33">
        <v>0.9</v>
      </c>
      <c r="J33" t="s">
        <v>29</v>
      </c>
      <c r="K33" s="17">
        <v>252343</v>
      </c>
      <c r="O33" s="18">
        <v>45793</v>
      </c>
      <c r="P33" t="s">
        <v>1170</v>
      </c>
      <c r="Q33" s="19">
        <v>45793.391469907408</v>
      </c>
      <c r="R33" t="s">
        <v>1165</v>
      </c>
      <c r="S33" s="19">
        <v>45793.392164351855</v>
      </c>
      <c r="T33" s="19" t="s">
        <v>1166</v>
      </c>
      <c r="U33" t="s">
        <v>1166</v>
      </c>
      <c r="V33" s="19" t="s">
        <v>1166</v>
      </c>
      <c r="W33" t="s">
        <v>1166</v>
      </c>
      <c r="X33" s="19" t="s">
        <v>1166</v>
      </c>
      <c r="Y33" t="s">
        <v>1166</v>
      </c>
    </row>
    <row r="34" spans="1:25" x14ac:dyDescent="0.3">
      <c r="A34" t="s">
        <v>1161</v>
      </c>
      <c r="B34" t="s">
        <v>32</v>
      </c>
      <c r="C34" t="s">
        <v>1171</v>
      </c>
      <c r="D34" t="s">
        <v>1163</v>
      </c>
      <c r="E34" t="s">
        <v>1106</v>
      </c>
      <c r="F34" t="s">
        <v>25</v>
      </c>
      <c r="G34" t="s">
        <v>1107</v>
      </c>
      <c r="H34">
        <v>1</v>
      </c>
      <c r="I34">
        <v>0.9</v>
      </c>
      <c r="J34" t="s">
        <v>29</v>
      </c>
      <c r="K34" s="17">
        <v>247500</v>
      </c>
      <c r="O34" s="18">
        <v>45793</v>
      </c>
      <c r="P34" t="s">
        <v>1172</v>
      </c>
      <c r="Q34" s="19">
        <v>45793.389166666668</v>
      </c>
      <c r="R34" t="s">
        <v>1165</v>
      </c>
      <c r="S34" s="19">
        <v>45793.389699074076</v>
      </c>
      <c r="T34" s="19" t="s">
        <v>1166</v>
      </c>
      <c r="U34" t="s">
        <v>1166</v>
      </c>
      <c r="V34" s="19" t="s">
        <v>1166</v>
      </c>
      <c r="W34" t="s">
        <v>1166</v>
      </c>
      <c r="X34" s="19" t="s">
        <v>1166</v>
      </c>
      <c r="Y34" t="s">
        <v>1166</v>
      </c>
    </row>
    <row r="35" spans="1:25" x14ac:dyDescent="0.3">
      <c r="A35" t="s">
        <v>1161</v>
      </c>
      <c r="B35" t="s">
        <v>32</v>
      </c>
      <c r="C35" t="s">
        <v>1175</v>
      </c>
      <c r="D35" t="s">
        <v>1176</v>
      </c>
      <c r="E35" t="s">
        <v>60</v>
      </c>
      <c r="F35" t="s">
        <v>25</v>
      </c>
      <c r="G35" t="s">
        <v>61</v>
      </c>
      <c r="H35">
        <v>1</v>
      </c>
      <c r="I35">
        <v>0.36</v>
      </c>
      <c r="J35" t="s">
        <v>29</v>
      </c>
      <c r="K35" s="17">
        <v>140000</v>
      </c>
      <c r="L35" t="s">
        <v>1177</v>
      </c>
      <c r="M35" t="s">
        <v>1178</v>
      </c>
      <c r="N35" t="s">
        <v>1179</v>
      </c>
      <c r="O35" s="18">
        <v>45790</v>
      </c>
      <c r="P35" t="s">
        <v>1180</v>
      </c>
      <c r="Q35" s="19">
        <v>45789.844456018516</v>
      </c>
      <c r="R35" t="s">
        <v>1165</v>
      </c>
      <c r="S35" s="19">
        <v>45790.351018518515</v>
      </c>
      <c r="T35" s="19">
        <v>45790.354803240742</v>
      </c>
      <c r="U35" t="s">
        <v>1181</v>
      </c>
      <c r="V35" s="19" t="s">
        <v>1166</v>
      </c>
      <c r="W35" t="s">
        <v>1166</v>
      </c>
      <c r="X35" s="19" t="s">
        <v>1166</v>
      </c>
      <c r="Y35" t="s">
        <v>1166</v>
      </c>
    </row>
    <row r="36" spans="1:25" x14ac:dyDescent="0.3">
      <c r="A36" t="s">
        <v>1161</v>
      </c>
      <c r="B36" t="s">
        <v>32</v>
      </c>
      <c r="C36" t="s">
        <v>1175</v>
      </c>
      <c r="D36" t="s">
        <v>1176</v>
      </c>
      <c r="E36" t="s">
        <v>121</v>
      </c>
      <c r="F36" t="s">
        <v>25</v>
      </c>
      <c r="G36" t="s">
        <v>122</v>
      </c>
      <c r="H36">
        <v>1</v>
      </c>
      <c r="I36">
        <v>0.36</v>
      </c>
      <c r="J36" t="s">
        <v>29</v>
      </c>
      <c r="K36" s="17">
        <v>140000</v>
      </c>
      <c r="L36" t="s">
        <v>1177</v>
      </c>
      <c r="M36" t="s">
        <v>1178</v>
      </c>
      <c r="N36" t="s">
        <v>1182</v>
      </c>
      <c r="O36" s="18">
        <v>45790</v>
      </c>
      <c r="P36" t="s">
        <v>1180</v>
      </c>
      <c r="Q36" s="19">
        <v>45789.844456018516</v>
      </c>
      <c r="R36" t="s">
        <v>1165</v>
      </c>
      <c r="S36" s="19">
        <v>45790.351018518515</v>
      </c>
      <c r="T36" s="19">
        <v>45790.355428240742</v>
      </c>
      <c r="U36" t="s">
        <v>1181</v>
      </c>
      <c r="V36" s="19" t="s">
        <v>1166</v>
      </c>
      <c r="W36" t="s">
        <v>1166</v>
      </c>
      <c r="X36" s="19" t="s">
        <v>1166</v>
      </c>
      <c r="Y36" t="s">
        <v>1166</v>
      </c>
    </row>
    <row r="37" spans="1:25" x14ac:dyDescent="0.3">
      <c r="A37" t="s">
        <v>1161</v>
      </c>
      <c r="B37" t="s">
        <v>32</v>
      </c>
      <c r="C37" t="s">
        <v>1175</v>
      </c>
      <c r="D37" t="s">
        <v>1176</v>
      </c>
      <c r="E37" t="s">
        <v>154</v>
      </c>
      <c r="F37" t="s">
        <v>25</v>
      </c>
      <c r="G37" t="s">
        <v>155</v>
      </c>
      <c r="H37">
        <v>1</v>
      </c>
      <c r="I37">
        <v>0.36</v>
      </c>
      <c r="J37" t="s">
        <v>131</v>
      </c>
      <c r="K37" s="17">
        <v>0</v>
      </c>
      <c r="L37" t="s">
        <v>1177</v>
      </c>
      <c r="M37" t="s">
        <v>1178</v>
      </c>
      <c r="N37" t="s">
        <v>1182</v>
      </c>
      <c r="O37" s="18">
        <v>45790</v>
      </c>
      <c r="P37" t="s">
        <v>1180</v>
      </c>
      <c r="Q37" s="19">
        <v>45789.844456018516</v>
      </c>
      <c r="R37" t="s">
        <v>1165</v>
      </c>
      <c r="S37" s="19">
        <v>45790.351018518515</v>
      </c>
      <c r="T37" s="19">
        <v>45790.356215277781</v>
      </c>
      <c r="U37" t="s">
        <v>1181</v>
      </c>
      <c r="V37" s="19" t="s">
        <v>1166</v>
      </c>
      <c r="W37" t="s">
        <v>1166</v>
      </c>
      <c r="X37" s="19" t="s">
        <v>1166</v>
      </c>
      <c r="Y37" t="s">
        <v>1166</v>
      </c>
    </row>
    <row r="38" spans="1:25" x14ac:dyDescent="0.3">
      <c r="A38" t="s">
        <v>1161</v>
      </c>
      <c r="B38" t="s">
        <v>32</v>
      </c>
      <c r="C38" t="s">
        <v>1183</v>
      </c>
      <c r="D38" t="s">
        <v>1176</v>
      </c>
      <c r="E38" t="s">
        <v>133</v>
      </c>
      <c r="F38" t="s">
        <v>25</v>
      </c>
      <c r="G38" t="s">
        <v>134</v>
      </c>
      <c r="H38">
        <v>1</v>
      </c>
      <c r="I38">
        <v>0.71</v>
      </c>
      <c r="J38" t="s">
        <v>29</v>
      </c>
      <c r="K38" s="17">
        <v>281043</v>
      </c>
      <c r="L38" t="s">
        <v>1177</v>
      </c>
      <c r="M38" t="s">
        <v>1178</v>
      </c>
      <c r="N38" t="s">
        <v>1182</v>
      </c>
      <c r="O38" s="18">
        <v>45790</v>
      </c>
      <c r="P38" t="s">
        <v>1184</v>
      </c>
      <c r="Q38" s="19">
        <v>45789.846736111111</v>
      </c>
      <c r="R38" t="s">
        <v>1165</v>
      </c>
      <c r="S38" s="19">
        <v>45790.357210648152</v>
      </c>
      <c r="T38" s="19">
        <v>45790.360659722224</v>
      </c>
      <c r="U38" t="s">
        <v>1185</v>
      </c>
      <c r="V38" s="19" t="s">
        <v>1166</v>
      </c>
      <c r="W38" t="s">
        <v>1166</v>
      </c>
      <c r="X38" s="19" t="s">
        <v>1166</v>
      </c>
      <c r="Y38" t="s">
        <v>1166</v>
      </c>
    </row>
    <row r="39" spans="1:25" x14ac:dyDescent="0.3">
      <c r="A39" t="s">
        <v>1161</v>
      </c>
      <c r="B39" t="s">
        <v>32</v>
      </c>
      <c r="C39" t="s">
        <v>1183</v>
      </c>
      <c r="D39" t="s">
        <v>1176</v>
      </c>
      <c r="E39" t="s">
        <v>149</v>
      </c>
      <c r="F39" t="s">
        <v>25</v>
      </c>
      <c r="G39" t="s">
        <v>150</v>
      </c>
      <c r="H39">
        <v>1</v>
      </c>
      <c r="I39">
        <v>1.8</v>
      </c>
      <c r="J39" t="s">
        <v>131</v>
      </c>
      <c r="K39" s="17">
        <v>0</v>
      </c>
      <c r="L39" t="s">
        <v>1177</v>
      </c>
      <c r="M39" t="s">
        <v>1178</v>
      </c>
      <c r="N39" t="s">
        <v>1182</v>
      </c>
      <c r="O39" s="18">
        <v>45790</v>
      </c>
      <c r="P39" t="s">
        <v>1184</v>
      </c>
      <c r="Q39" s="19">
        <v>45789.846736111111</v>
      </c>
      <c r="R39" t="s">
        <v>1165</v>
      </c>
      <c r="S39" s="19">
        <v>45790.357210648152</v>
      </c>
      <c r="T39" s="19">
        <v>45790.361608796295</v>
      </c>
      <c r="U39" t="s">
        <v>1185</v>
      </c>
      <c r="V39" s="19" t="s">
        <v>1166</v>
      </c>
      <c r="W39" t="s">
        <v>1166</v>
      </c>
      <c r="X39" s="19" t="s">
        <v>1166</v>
      </c>
      <c r="Y39" t="s">
        <v>1166</v>
      </c>
    </row>
    <row r="40" spans="1:25" x14ac:dyDescent="0.3">
      <c r="A40" t="s">
        <v>1161</v>
      </c>
      <c r="B40" t="s">
        <v>32</v>
      </c>
      <c r="C40" t="s">
        <v>1186</v>
      </c>
      <c r="D40" t="s">
        <v>1176</v>
      </c>
      <c r="E40" t="s">
        <v>53</v>
      </c>
      <c r="F40" t="s">
        <v>25</v>
      </c>
      <c r="G40" t="s">
        <v>54</v>
      </c>
      <c r="H40">
        <v>1</v>
      </c>
      <c r="I40">
        <v>0.71</v>
      </c>
      <c r="J40" t="s">
        <v>29</v>
      </c>
      <c r="K40" s="17">
        <v>267000</v>
      </c>
      <c r="L40" t="s">
        <v>1177</v>
      </c>
      <c r="M40" t="s">
        <v>1178</v>
      </c>
      <c r="N40" t="s">
        <v>1182</v>
      </c>
      <c r="O40" s="18">
        <v>45790</v>
      </c>
      <c r="P40" t="s">
        <v>1187</v>
      </c>
      <c r="Q40" s="19">
        <v>45789.872719907406</v>
      </c>
      <c r="R40" t="s">
        <v>1165</v>
      </c>
      <c r="S40" s="19">
        <v>45790.362650462965</v>
      </c>
      <c r="T40" s="19">
        <v>45790.366099537037</v>
      </c>
      <c r="U40" t="s">
        <v>1188</v>
      </c>
      <c r="V40" s="19" t="s">
        <v>1166</v>
      </c>
      <c r="W40" t="s">
        <v>1166</v>
      </c>
      <c r="X40" s="19" t="s">
        <v>1166</v>
      </c>
      <c r="Y40" t="s">
        <v>1166</v>
      </c>
    </row>
    <row r="41" spans="1:25" x14ac:dyDescent="0.3">
      <c r="A41" t="s">
        <v>1161</v>
      </c>
      <c r="B41" t="s">
        <v>32</v>
      </c>
      <c r="C41" t="s">
        <v>1186</v>
      </c>
      <c r="D41" t="s">
        <v>1176</v>
      </c>
      <c r="E41" t="s">
        <v>83</v>
      </c>
      <c r="F41" t="s">
        <v>25</v>
      </c>
      <c r="G41" t="s">
        <v>84</v>
      </c>
      <c r="H41">
        <v>1</v>
      </c>
      <c r="I41">
        <v>0.15</v>
      </c>
      <c r="J41" t="s">
        <v>29</v>
      </c>
      <c r="K41" s="17">
        <v>115973</v>
      </c>
      <c r="L41" t="s">
        <v>1177</v>
      </c>
      <c r="M41" t="s">
        <v>1178</v>
      </c>
      <c r="N41" t="s">
        <v>1182</v>
      </c>
      <c r="O41" s="18">
        <v>45790</v>
      </c>
      <c r="P41" t="s">
        <v>1187</v>
      </c>
      <c r="Q41" s="19">
        <v>45789.872719907406</v>
      </c>
      <c r="R41" t="s">
        <v>1165</v>
      </c>
      <c r="S41" s="19">
        <v>45790.362650462965</v>
      </c>
      <c r="T41" s="19">
        <v>45790.367048611108</v>
      </c>
      <c r="U41" t="s">
        <v>1188</v>
      </c>
      <c r="V41" s="19" t="s">
        <v>1166</v>
      </c>
      <c r="W41" t="s">
        <v>1166</v>
      </c>
      <c r="X41" s="19" t="s">
        <v>1166</v>
      </c>
      <c r="Y41" t="s">
        <v>1166</v>
      </c>
    </row>
    <row r="42" spans="1:25" x14ac:dyDescent="0.3">
      <c r="A42" t="s">
        <v>1161</v>
      </c>
      <c r="B42" t="s">
        <v>32</v>
      </c>
      <c r="C42" t="s">
        <v>1186</v>
      </c>
      <c r="D42" t="s">
        <v>1176</v>
      </c>
      <c r="E42" t="s">
        <v>127</v>
      </c>
      <c r="F42" t="s">
        <v>25</v>
      </c>
      <c r="G42" t="s">
        <v>128</v>
      </c>
      <c r="H42">
        <v>1</v>
      </c>
      <c r="I42">
        <v>1.07</v>
      </c>
      <c r="J42" t="s">
        <v>131</v>
      </c>
      <c r="K42" s="17">
        <v>0</v>
      </c>
      <c r="L42" t="s">
        <v>1177</v>
      </c>
      <c r="M42" t="s">
        <v>1178</v>
      </c>
      <c r="N42" t="s">
        <v>1182</v>
      </c>
      <c r="O42" s="18">
        <v>45790</v>
      </c>
      <c r="P42" t="s">
        <v>1187</v>
      </c>
      <c r="Q42" s="19">
        <v>45789.872719907406</v>
      </c>
      <c r="R42" t="s">
        <v>1165</v>
      </c>
      <c r="S42" s="19">
        <v>45790.362650462965</v>
      </c>
      <c r="T42" s="19">
        <v>45790.367766203701</v>
      </c>
      <c r="U42" t="s">
        <v>1188</v>
      </c>
      <c r="V42" s="19" t="s">
        <v>1166</v>
      </c>
      <c r="W42" t="s">
        <v>1166</v>
      </c>
      <c r="X42" s="19" t="s">
        <v>1166</v>
      </c>
      <c r="Y42" t="s">
        <v>1166</v>
      </c>
    </row>
    <row r="43" spans="1:25" x14ac:dyDescent="0.3">
      <c r="A43" t="s">
        <v>1161</v>
      </c>
      <c r="B43" t="s">
        <v>32</v>
      </c>
      <c r="C43" t="s">
        <v>1189</v>
      </c>
      <c r="D43" t="s">
        <v>1176</v>
      </c>
      <c r="E43" t="s">
        <v>194</v>
      </c>
      <c r="F43" t="s">
        <v>25</v>
      </c>
      <c r="G43" t="s">
        <v>195</v>
      </c>
      <c r="H43">
        <v>1</v>
      </c>
      <c r="I43">
        <v>0.71</v>
      </c>
      <c r="J43" t="s">
        <v>131</v>
      </c>
      <c r="K43" s="17">
        <v>0</v>
      </c>
      <c r="L43" t="s">
        <v>1177</v>
      </c>
      <c r="M43" t="s">
        <v>1190</v>
      </c>
      <c r="N43" t="s">
        <v>1191</v>
      </c>
      <c r="O43" s="18">
        <v>45790</v>
      </c>
      <c r="P43" t="s">
        <v>1168</v>
      </c>
      <c r="Q43" s="19">
        <v>45790.364293981482</v>
      </c>
      <c r="R43" t="s">
        <v>1165</v>
      </c>
      <c r="S43" s="19">
        <v>45790.369560185187</v>
      </c>
      <c r="T43" s="19">
        <v>45790.390208333331</v>
      </c>
      <c r="U43" t="s">
        <v>1192</v>
      </c>
      <c r="V43" s="19" t="s">
        <v>1166</v>
      </c>
      <c r="W43" t="s">
        <v>1166</v>
      </c>
      <c r="X43" s="19" t="s">
        <v>1166</v>
      </c>
      <c r="Y43" t="s">
        <v>1166</v>
      </c>
    </row>
    <row r="44" spans="1:25" x14ac:dyDescent="0.3">
      <c r="A44" t="s">
        <v>1161</v>
      </c>
      <c r="B44" t="s">
        <v>32</v>
      </c>
      <c r="C44" t="s">
        <v>1189</v>
      </c>
      <c r="D44" t="s">
        <v>1176</v>
      </c>
      <c r="E44" t="s">
        <v>35</v>
      </c>
      <c r="F44" t="s">
        <v>25</v>
      </c>
      <c r="G44" t="s">
        <v>36</v>
      </c>
      <c r="H44">
        <v>1</v>
      </c>
      <c r="I44">
        <v>0.9</v>
      </c>
      <c r="J44" t="s">
        <v>29</v>
      </c>
      <c r="K44" s="17">
        <v>255000</v>
      </c>
      <c r="L44" t="s">
        <v>1177</v>
      </c>
      <c r="M44" t="s">
        <v>1193</v>
      </c>
      <c r="N44" t="s">
        <v>1194</v>
      </c>
      <c r="O44" s="18">
        <v>45790</v>
      </c>
      <c r="P44" t="s">
        <v>1168</v>
      </c>
      <c r="Q44" s="19">
        <v>45790.364293981482</v>
      </c>
      <c r="R44" t="s">
        <v>1165</v>
      </c>
      <c r="S44" s="19">
        <v>45790.369560185187</v>
      </c>
      <c r="T44" s="19">
        <v>45790.406574074077</v>
      </c>
      <c r="U44" t="s">
        <v>1192</v>
      </c>
      <c r="V44" s="19" t="s">
        <v>1166</v>
      </c>
      <c r="W44" t="s">
        <v>1166</v>
      </c>
      <c r="X44" s="19" t="s">
        <v>1166</v>
      </c>
      <c r="Y44" t="s">
        <v>1166</v>
      </c>
    </row>
    <row r="45" spans="1:25" x14ac:dyDescent="0.3">
      <c r="A45" t="s">
        <v>1161</v>
      </c>
      <c r="B45" t="s">
        <v>32</v>
      </c>
      <c r="C45" t="s">
        <v>1189</v>
      </c>
      <c r="D45" t="s">
        <v>1176</v>
      </c>
      <c r="E45" t="s">
        <v>169</v>
      </c>
      <c r="F45" t="s">
        <v>25</v>
      </c>
      <c r="G45" t="s">
        <v>170</v>
      </c>
      <c r="H45">
        <v>1</v>
      </c>
      <c r="I45">
        <v>0.3</v>
      </c>
      <c r="J45" t="s">
        <v>29</v>
      </c>
      <c r="K45" s="17">
        <v>97700</v>
      </c>
      <c r="L45" t="s">
        <v>1177</v>
      </c>
      <c r="M45" t="s">
        <v>1195</v>
      </c>
      <c r="N45" t="s">
        <v>1196</v>
      </c>
      <c r="O45" s="18">
        <v>45790</v>
      </c>
      <c r="P45" t="s">
        <v>1168</v>
      </c>
      <c r="Q45" s="19">
        <v>45790.364293981482</v>
      </c>
      <c r="R45" t="s">
        <v>1165</v>
      </c>
      <c r="S45" s="19">
        <v>45790.369560185187</v>
      </c>
      <c r="T45" s="19">
        <v>45790.416828703703</v>
      </c>
      <c r="U45" t="s">
        <v>1192</v>
      </c>
      <c r="V45" s="19" t="s">
        <v>1166</v>
      </c>
      <c r="W45" t="s">
        <v>1166</v>
      </c>
      <c r="X45" s="19" t="s">
        <v>1166</v>
      </c>
      <c r="Y45" t="s">
        <v>1166</v>
      </c>
    </row>
    <row r="46" spans="1:25" x14ac:dyDescent="0.3">
      <c r="A46" t="s">
        <v>1161</v>
      </c>
      <c r="B46" t="s">
        <v>32</v>
      </c>
      <c r="C46" t="s">
        <v>1189</v>
      </c>
      <c r="D46" t="s">
        <v>1176</v>
      </c>
      <c r="E46" t="s">
        <v>164</v>
      </c>
      <c r="F46" t="s">
        <v>25</v>
      </c>
      <c r="G46" t="s">
        <v>165</v>
      </c>
      <c r="H46">
        <v>1</v>
      </c>
      <c r="I46">
        <v>1.07</v>
      </c>
      <c r="J46" t="s">
        <v>131</v>
      </c>
      <c r="K46" s="17">
        <v>0</v>
      </c>
      <c r="L46" t="s">
        <v>1177</v>
      </c>
      <c r="M46" t="s">
        <v>1178</v>
      </c>
      <c r="N46" t="s">
        <v>1197</v>
      </c>
      <c r="O46" s="18">
        <v>45790</v>
      </c>
      <c r="P46" t="s">
        <v>1168</v>
      </c>
      <c r="Q46" s="19">
        <v>45790.364293981482</v>
      </c>
      <c r="R46" t="s">
        <v>1165</v>
      </c>
      <c r="S46" s="19">
        <v>45790.369560185187</v>
      </c>
      <c r="T46" s="19">
        <v>45790.427395833336</v>
      </c>
      <c r="U46" t="s">
        <v>1192</v>
      </c>
      <c r="V46" s="19" t="s">
        <v>1166</v>
      </c>
      <c r="W46" t="s">
        <v>1166</v>
      </c>
      <c r="X46" s="19" t="s">
        <v>1166</v>
      </c>
      <c r="Y46" t="s">
        <v>1166</v>
      </c>
    </row>
    <row r="47" spans="1:25" x14ac:dyDescent="0.3">
      <c r="A47" t="s">
        <v>1161</v>
      </c>
      <c r="B47" t="s">
        <v>32</v>
      </c>
      <c r="C47" t="s">
        <v>1189</v>
      </c>
      <c r="D47" t="s">
        <v>1176</v>
      </c>
      <c r="E47" t="s">
        <v>22</v>
      </c>
      <c r="F47" t="s">
        <v>25</v>
      </c>
      <c r="G47" t="s">
        <v>23</v>
      </c>
      <c r="H47">
        <v>1</v>
      </c>
      <c r="I47">
        <v>0.86</v>
      </c>
      <c r="J47" t="s">
        <v>29</v>
      </c>
      <c r="K47" s="17">
        <v>194943</v>
      </c>
      <c r="L47" t="s">
        <v>1177</v>
      </c>
      <c r="M47" t="s">
        <v>1198</v>
      </c>
      <c r="N47" t="s">
        <v>1199</v>
      </c>
      <c r="O47" s="18">
        <v>45790</v>
      </c>
      <c r="P47" t="s">
        <v>1168</v>
      </c>
      <c r="Q47" s="19">
        <v>45790.364293981482</v>
      </c>
      <c r="R47" t="s">
        <v>1165</v>
      </c>
      <c r="S47" s="19">
        <v>45790.369560185187</v>
      </c>
      <c r="T47" s="19">
        <v>45790.453159722223</v>
      </c>
      <c r="U47" t="s">
        <v>1192</v>
      </c>
      <c r="V47" s="19" t="s">
        <v>1166</v>
      </c>
      <c r="W47" t="s">
        <v>1166</v>
      </c>
      <c r="X47" s="19" t="s">
        <v>1166</v>
      </c>
      <c r="Y47" t="s">
        <v>1166</v>
      </c>
    </row>
    <row r="48" spans="1:25" x14ac:dyDescent="0.3">
      <c r="A48" t="s">
        <v>1161</v>
      </c>
      <c r="B48" t="s">
        <v>32</v>
      </c>
      <c r="C48" t="s">
        <v>1200</v>
      </c>
      <c r="D48" t="s">
        <v>1176</v>
      </c>
      <c r="E48" t="s">
        <v>66</v>
      </c>
      <c r="F48" t="s">
        <v>25</v>
      </c>
      <c r="G48" t="s">
        <v>67</v>
      </c>
      <c r="H48">
        <v>1</v>
      </c>
      <c r="I48">
        <v>0.55000000000000004</v>
      </c>
      <c r="J48" t="s">
        <v>29</v>
      </c>
      <c r="K48" s="17">
        <v>195000</v>
      </c>
      <c r="L48" t="s">
        <v>1177</v>
      </c>
      <c r="M48" t="s">
        <v>1190</v>
      </c>
      <c r="N48" t="s">
        <v>1201</v>
      </c>
      <c r="O48" s="18">
        <v>45790</v>
      </c>
      <c r="P48" t="s">
        <v>1202</v>
      </c>
      <c r="Q48" s="19">
        <v>45790.442245370374</v>
      </c>
      <c r="R48" t="s">
        <v>1165</v>
      </c>
      <c r="S48" s="19">
        <v>45790.444687499999</v>
      </c>
      <c r="T48" s="19">
        <v>45790.477858796294</v>
      </c>
      <c r="U48" t="s">
        <v>1203</v>
      </c>
      <c r="V48" s="19" t="s">
        <v>1166</v>
      </c>
      <c r="W48" t="s">
        <v>1166</v>
      </c>
      <c r="X48" s="19" t="s">
        <v>1166</v>
      </c>
      <c r="Y48" t="s">
        <v>1166</v>
      </c>
    </row>
    <row r="49" spans="1:25" x14ac:dyDescent="0.3">
      <c r="A49" t="s">
        <v>1161</v>
      </c>
      <c r="B49" t="s">
        <v>32</v>
      </c>
      <c r="C49" t="s">
        <v>1200</v>
      </c>
      <c r="D49" t="s">
        <v>1176</v>
      </c>
      <c r="E49" t="s">
        <v>144</v>
      </c>
      <c r="F49" t="s">
        <v>25</v>
      </c>
      <c r="G49" t="s">
        <v>145</v>
      </c>
      <c r="H49">
        <v>1</v>
      </c>
      <c r="I49">
        <v>0.9</v>
      </c>
      <c r="J49" t="s">
        <v>131</v>
      </c>
      <c r="K49" s="17">
        <v>0</v>
      </c>
      <c r="L49" t="s">
        <v>1177</v>
      </c>
      <c r="M49" t="s">
        <v>1178</v>
      </c>
      <c r="N49" t="s">
        <v>118</v>
      </c>
      <c r="O49" s="18">
        <v>45790</v>
      </c>
      <c r="P49" t="s">
        <v>1202</v>
      </c>
      <c r="Q49" s="19">
        <v>45790.442245370374</v>
      </c>
      <c r="R49" t="s">
        <v>1165</v>
      </c>
      <c r="S49" s="19">
        <v>45790.444687499999</v>
      </c>
      <c r="T49" s="19">
        <v>45790.487627314818</v>
      </c>
      <c r="U49" t="s">
        <v>1203</v>
      </c>
      <c r="V49" s="19" t="s">
        <v>1166</v>
      </c>
      <c r="W49" t="s">
        <v>1166</v>
      </c>
      <c r="X49" s="19" t="s">
        <v>1166</v>
      </c>
      <c r="Y49" t="s">
        <v>1166</v>
      </c>
    </row>
    <row r="50" spans="1:25" x14ac:dyDescent="0.3">
      <c r="A50" t="s">
        <v>1161</v>
      </c>
      <c r="B50" t="s">
        <v>32</v>
      </c>
      <c r="C50" t="s">
        <v>1200</v>
      </c>
      <c r="D50" t="s">
        <v>1176</v>
      </c>
      <c r="E50" t="s">
        <v>101</v>
      </c>
      <c r="F50" t="s">
        <v>25</v>
      </c>
      <c r="G50" t="s">
        <v>102</v>
      </c>
      <c r="H50">
        <v>1</v>
      </c>
      <c r="I50">
        <v>0.36</v>
      </c>
      <c r="J50" t="s">
        <v>29</v>
      </c>
      <c r="K50" s="17">
        <v>140000</v>
      </c>
      <c r="L50" t="s">
        <v>1177</v>
      </c>
      <c r="M50" t="s">
        <v>1178</v>
      </c>
      <c r="N50" t="s">
        <v>1204</v>
      </c>
      <c r="O50" s="18">
        <v>45790</v>
      </c>
      <c r="P50" t="s">
        <v>1202</v>
      </c>
      <c r="Q50" s="19">
        <v>45790.442245370374</v>
      </c>
      <c r="R50" t="s">
        <v>1165</v>
      </c>
      <c r="S50" s="19">
        <v>45790.444687499999</v>
      </c>
      <c r="T50" s="19">
        <v>45790.531747685185</v>
      </c>
      <c r="U50" t="s">
        <v>1203</v>
      </c>
      <c r="V50" s="19" t="s">
        <v>1166</v>
      </c>
      <c r="W50" t="s">
        <v>1166</v>
      </c>
      <c r="X50" s="19" t="s">
        <v>1166</v>
      </c>
      <c r="Y50" t="s">
        <v>1166</v>
      </c>
    </row>
    <row r="51" spans="1:25" x14ac:dyDescent="0.3">
      <c r="A51" t="s">
        <v>1161</v>
      </c>
      <c r="B51" t="s">
        <v>32</v>
      </c>
      <c r="C51" t="s">
        <v>1189</v>
      </c>
      <c r="D51" t="s">
        <v>1176</v>
      </c>
      <c r="E51" t="s">
        <v>95</v>
      </c>
      <c r="F51" t="s">
        <v>25</v>
      </c>
      <c r="G51" t="s">
        <v>96</v>
      </c>
      <c r="H51">
        <v>1</v>
      </c>
      <c r="I51">
        <v>0.6</v>
      </c>
      <c r="J51" t="s">
        <v>29</v>
      </c>
      <c r="K51" s="17">
        <v>180000</v>
      </c>
      <c r="L51" t="s">
        <v>1177</v>
      </c>
      <c r="M51" t="s">
        <v>1178</v>
      </c>
      <c r="N51" t="s">
        <v>1182</v>
      </c>
      <c r="O51" s="18">
        <v>45790</v>
      </c>
      <c r="P51" t="s">
        <v>1168</v>
      </c>
      <c r="Q51" s="19">
        <v>45790.364293981482</v>
      </c>
      <c r="R51" t="s">
        <v>1165</v>
      </c>
      <c r="S51" s="19">
        <v>45790.369560185187</v>
      </c>
      <c r="T51" s="19">
        <v>45790.547372685185</v>
      </c>
      <c r="U51" t="s">
        <v>1192</v>
      </c>
      <c r="V51" s="19" t="s">
        <v>1166</v>
      </c>
      <c r="W51" t="s">
        <v>1166</v>
      </c>
      <c r="X51" s="19" t="s">
        <v>1166</v>
      </c>
      <c r="Y51" t="s">
        <v>1166</v>
      </c>
    </row>
    <row r="52" spans="1:25" x14ac:dyDescent="0.3">
      <c r="A52" t="s">
        <v>1161</v>
      </c>
      <c r="B52" t="s">
        <v>32</v>
      </c>
      <c r="C52" t="s">
        <v>1189</v>
      </c>
      <c r="D52" t="s">
        <v>1176</v>
      </c>
      <c r="E52" t="s">
        <v>184</v>
      </c>
      <c r="F52" t="s">
        <v>25</v>
      </c>
      <c r="G52" t="s">
        <v>185</v>
      </c>
      <c r="H52">
        <v>1</v>
      </c>
      <c r="I52">
        <v>0.9</v>
      </c>
      <c r="J52" t="s">
        <v>29</v>
      </c>
      <c r="K52" s="17">
        <v>232500</v>
      </c>
      <c r="L52" t="s">
        <v>1177</v>
      </c>
      <c r="M52" t="s">
        <v>1178</v>
      </c>
      <c r="N52" t="s">
        <v>1182</v>
      </c>
      <c r="O52" s="18">
        <v>45790</v>
      </c>
      <c r="P52" t="s">
        <v>1168</v>
      </c>
      <c r="Q52" s="19">
        <v>45790.364293981482</v>
      </c>
      <c r="R52" t="s">
        <v>1165</v>
      </c>
      <c r="S52" s="19">
        <v>45790.369560185187</v>
      </c>
      <c r="T52" s="19">
        <v>45790.561724537038</v>
      </c>
      <c r="U52" t="s">
        <v>1192</v>
      </c>
      <c r="V52" s="19" t="s">
        <v>1166</v>
      </c>
      <c r="W52" t="s">
        <v>1166</v>
      </c>
      <c r="X52" s="19" t="s">
        <v>1166</v>
      </c>
      <c r="Y52" t="s">
        <v>1166</v>
      </c>
    </row>
    <row r="53" spans="1:25" x14ac:dyDescent="0.3">
      <c r="A53" t="s">
        <v>1161</v>
      </c>
      <c r="B53" t="s">
        <v>32</v>
      </c>
      <c r="C53" t="s">
        <v>1200</v>
      </c>
      <c r="D53" t="s">
        <v>1176</v>
      </c>
      <c r="E53" t="s">
        <v>174</v>
      </c>
      <c r="F53" t="s">
        <v>25</v>
      </c>
      <c r="G53" t="s">
        <v>175</v>
      </c>
      <c r="H53">
        <v>1</v>
      </c>
      <c r="I53">
        <v>0.6</v>
      </c>
      <c r="J53" t="s">
        <v>29</v>
      </c>
      <c r="K53" s="17">
        <v>155000</v>
      </c>
      <c r="L53" t="s">
        <v>1177</v>
      </c>
      <c r="M53" t="s">
        <v>1205</v>
      </c>
      <c r="N53" t="s">
        <v>1206</v>
      </c>
      <c r="O53" s="18">
        <v>45790</v>
      </c>
      <c r="P53" t="s">
        <v>1202</v>
      </c>
      <c r="Q53" s="19">
        <v>45790.442245370374</v>
      </c>
      <c r="R53" t="s">
        <v>1165</v>
      </c>
      <c r="S53" s="19">
        <v>45790.444687499999</v>
      </c>
      <c r="T53" s="19">
        <v>45790.607048611113</v>
      </c>
      <c r="U53" t="s">
        <v>1203</v>
      </c>
      <c r="V53" s="19" t="s">
        <v>1166</v>
      </c>
      <c r="W53" t="s">
        <v>1166</v>
      </c>
      <c r="X53" s="19" t="s">
        <v>1166</v>
      </c>
      <c r="Y53" t="s">
        <v>1166</v>
      </c>
    </row>
    <row r="54" spans="1:25" x14ac:dyDescent="0.3">
      <c r="A54" t="s">
        <v>1161</v>
      </c>
      <c r="B54" t="s">
        <v>32</v>
      </c>
      <c r="C54" t="s">
        <v>1175</v>
      </c>
      <c r="D54" t="s">
        <v>1176</v>
      </c>
      <c r="E54" t="s">
        <v>159</v>
      </c>
      <c r="F54" t="s">
        <v>25</v>
      </c>
      <c r="G54" t="s">
        <v>160</v>
      </c>
      <c r="H54">
        <v>1</v>
      </c>
      <c r="I54">
        <v>0.9</v>
      </c>
      <c r="J54" t="s">
        <v>131</v>
      </c>
      <c r="K54" s="17">
        <v>0</v>
      </c>
      <c r="L54" t="s">
        <v>1177</v>
      </c>
      <c r="M54" t="s">
        <v>1178</v>
      </c>
      <c r="N54" t="s">
        <v>1197</v>
      </c>
      <c r="O54" s="18">
        <v>45790</v>
      </c>
      <c r="P54" t="s">
        <v>1180</v>
      </c>
      <c r="Q54" s="19">
        <v>45789.844456018516</v>
      </c>
      <c r="R54" t="s">
        <v>1165</v>
      </c>
      <c r="S54" s="19">
        <v>45790.351018518515</v>
      </c>
      <c r="T54" s="19">
        <v>45790.623935185184</v>
      </c>
      <c r="U54" t="s">
        <v>1181</v>
      </c>
      <c r="V54" s="19" t="s">
        <v>1166</v>
      </c>
      <c r="W54" t="s">
        <v>1166</v>
      </c>
      <c r="X54" s="19" t="s">
        <v>1166</v>
      </c>
      <c r="Y54" t="s">
        <v>1166</v>
      </c>
    </row>
    <row r="55" spans="1:25" x14ac:dyDescent="0.3">
      <c r="A55" t="s">
        <v>1161</v>
      </c>
      <c r="B55" t="s">
        <v>32</v>
      </c>
      <c r="C55" t="s">
        <v>1200</v>
      </c>
      <c r="D55" t="s">
        <v>1176</v>
      </c>
      <c r="E55" t="s">
        <v>77</v>
      </c>
      <c r="F55" t="s">
        <v>25</v>
      </c>
      <c r="G55" t="s">
        <v>78</v>
      </c>
      <c r="H55">
        <v>1</v>
      </c>
      <c r="I55">
        <v>0.6</v>
      </c>
      <c r="J55" t="s">
        <v>29</v>
      </c>
      <c r="K55" s="17">
        <v>174443</v>
      </c>
      <c r="L55" t="s">
        <v>1177</v>
      </c>
      <c r="M55" t="s">
        <v>1178</v>
      </c>
      <c r="N55" t="s">
        <v>1207</v>
      </c>
      <c r="O55" s="18">
        <v>45790</v>
      </c>
      <c r="P55" t="s">
        <v>1202</v>
      </c>
      <c r="Q55" s="19">
        <v>45790.442245370374</v>
      </c>
      <c r="R55" t="s">
        <v>1165</v>
      </c>
      <c r="S55" s="19">
        <v>45790.444687499999</v>
      </c>
      <c r="T55" s="19">
        <v>45790.650173611109</v>
      </c>
      <c r="U55" t="s">
        <v>1203</v>
      </c>
      <c r="V55" s="19" t="s">
        <v>1166</v>
      </c>
      <c r="W55" t="s">
        <v>1166</v>
      </c>
      <c r="X55" s="19" t="s">
        <v>1166</v>
      </c>
      <c r="Y55" t="s">
        <v>1166</v>
      </c>
    </row>
    <row r="56" spans="1:25" x14ac:dyDescent="0.3">
      <c r="A56" t="s">
        <v>1161</v>
      </c>
      <c r="B56" t="s">
        <v>32</v>
      </c>
      <c r="C56" t="s">
        <v>1200</v>
      </c>
      <c r="D56" t="s">
        <v>1176</v>
      </c>
      <c r="E56" t="s">
        <v>47</v>
      </c>
      <c r="F56" t="s">
        <v>25</v>
      </c>
      <c r="G56" t="s">
        <v>48</v>
      </c>
      <c r="H56">
        <v>1</v>
      </c>
      <c r="I56">
        <v>0.36</v>
      </c>
      <c r="J56" t="s">
        <v>29</v>
      </c>
      <c r="K56" s="17">
        <v>140000</v>
      </c>
      <c r="L56" t="s">
        <v>1177</v>
      </c>
      <c r="M56" t="s">
        <v>1178</v>
      </c>
      <c r="N56" t="s">
        <v>1208</v>
      </c>
      <c r="O56" s="18">
        <v>45790</v>
      </c>
      <c r="P56" t="s">
        <v>1202</v>
      </c>
      <c r="Q56" s="19">
        <v>45790.442245370374</v>
      </c>
      <c r="R56" t="s">
        <v>1165</v>
      </c>
      <c r="S56" s="19">
        <v>45790.444687499999</v>
      </c>
      <c r="T56" s="19">
        <v>45790.669409722221</v>
      </c>
      <c r="U56" t="s">
        <v>1203</v>
      </c>
      <c r="V56" s="19" t="s">
        <v>1166</v>
      </c>
      <c r="W56" t="s">
        <v>1166</v>
      </c>
      <c r="X56" s="19" t="s">
        <v>1166</v>
      </c>
      <c r="Y56" t="s">
        <v>1166</v>
      </c>
    </row>
    <row r="57" spans="1:25" x14ac:dyDescent="0.3">
      <c r="A57" t="s">
        <v>1161</v>
      </c>
      <c r="B57" t="s">
        <v>32</v>
      </c>
      <c r="C57" t="s">
        <v>1200</v>
      </c>
      <c r="D57" t="s">
        <v>1176</v>
      </c>
      <c r="E57" t="s">
        <v>116</v>
      </c>
      <c r="F57" t="s">
        <v>25</v>
      </c>
      <c r="G57" t="s">
        <v>117</v>
      </c>
      <c r="H57">
        <v>1</v>
      </c>
      <c r="I57">
        <v>0.15</v>
      </c>
      <c r="J57" t="s">
        <v>29</v>
      </c>
      <c r="K57" s="17">
        <v>118273</v>
      </c>
      <c r="L57" t="s">
        <v>1209</v>
      </c>
      <c r="M57" t="s">
        <v>1210</v>
      </c>
      <c r="N57" t="s">
        <v>1211</v>
      </c>
      <c r="O57" s="18">
        <v>45790</v>
      </c>
      <c r="P57" t="s">
        <v>1202</v>
      </c>
      <c r="Q57" s="19">
        <v>45790.442245370374</v>
      </c>
      <c r="R57" t="s">
        <v>1165</v>
      </c>
      <c r="S57" s="19">
        <v>45790.444687499999</v>
      </c>
      <c r="T57" s="19" t="s">
        <v>1166</v>
      </c>
      <c r="U57" t="s">
        <v>1166</v>
      </c>
      <c r="V57" s="19">
        <v>45790.850451388891</v>
      </c>
      <c r="W57" t="s">
        <v>1203</v>
      </c>
      <c r="X57" s="19" t="s">
        <v>1166</v>
      </c>
      <c r="Y57" t="s">
        <v>1166</v>
      </c>
    </row>
    <row r="58" spans="1:25" x14ac:dyDescent="0.3">
      <c r="A58" t="s">
        <v>1161</v>
      </c>
      <c r="B58" t="s">
        <v>32</v>
      </c>
      <c r="C58" t="s">
        <v>1200</v>
      </c>
      <c r="D58" t="s">
        <v>1176</v>
      </c>
      <c r="E58" t="s">
        <v>138</v>
      </c>
      <c r="F58" t="s">
        <v>25</v>
      </c>
      <c r="G58" t="s">
        <v>139</v>
      </c>
      <c r="H58">
        <v>1</v>
      </c>
      <c r="I58">
        <v>0.49</v>
      </c>
      <c r="J58" t="s">
        <v>29</v>
      </c>
      <c r="K58" s="17">
        <v>120000</v>
      </c>
      <c r="L58" t="s">
        <v>1209</v>
      </c>
      <c r="M58" t="s">
        <v>1212</v>
      </c>
      <c r="N58" t="s">
        <v>1213</v>
      </c>
      <c r="O58" s="18">
        <v>45790</v>
      </c>
      <c r="P58" t="s">
        <v>1202</v>
      </c>
      <c r="Q58" s="19">
        <v>45790.442245370374</v>
      </c>
      <c r="R58" t="s">
        <v>1165</v>
      </c>
      <c r="S58" s="19">
        <v>45790.444687499999</v>
      </c>
      <c r="T58" s="19" t="s">
        <v>1166</v>
      </c>
      <c r="U58" t="s">
        <v>1166</v>
      </c>
      <c r="V58" s="19">
        <v>45790.906145833331</v>
      </c>
      <c r="W58" t="s">
        <v>1203</v>
      </c>
      <c r="X58" s="19" t="s">
        <v>1166</v>
      </c>
      <c r="Y58" t="s">
        <v>1166</v>
      </c>
    </row>
    <row r="59" spans="1:25" x14ac:dyDescent="0.3">
      <c r="A59" t="s">
        <v>1161</v>
      </c>
      <c r="B59" t="s">
        <v>32</v>
      </c>
      <c r="C59" t="s">
        <v>1200</v>
      </c>
      <c r="D59" t="s">
        <v>1176</v>
      </c>
      <c r="E59" t="s">
        <v>106</v>
      </c>
      <c r="F59" t="s">
        <v>25</v>
      </c>
      <c r="G59" t="s">
        <v>107</v>
      </c>
      <c r="H59">
        <v>1</v>
      </c>
      <c r="I59">
        <v>0.3</v>
      </c>
      <c r="J59" t="s">
        <v>29</v>
      </c>
      <c r="K59" s="17">
        <v>384568</v>
      </c>
      <c r="L59" t="s">
        <v>1177</v>
      </c>
      <c r="M59" t="s">
        <v>1178</v>
      </c>
      <c r="N59" t="s">
        <v>1214</v>
      </c>
      <c r="O59" s="18">
        <v>45790</v>
      </c>
      <c r="P59" t="s">
        <v>1202</v>
      </c>
      <c r="Q59" s="19">
        <v>45790.442245370374</v>
      </c>
      <c r="R59" t="s">
        <v>1165</v>
      </c>
      <c r="S59" s="19">
        <v>45790.444687499999</v>
      </c>
      <c r="T59" s="19">
        <v>45790.929201388892</v>
      </c>
      <c r="U59" t="s">
        <v>1203</v>
      </c>
      <c r="V59" s="19" t="s">
        <v>1166</v>
      </c>
      <c r="W59" t="s">
        <v>1166</v>
      </c>
      <c r="X59" s="19" t="s">
        <v>1166</v>
      </c>
      <c r="Y59" t="s">
        <v>1166</v>
      </c>
    </row>
    <row r="60" spans="1:25" x14ac:dyDescent="0.3">
      <c r="A60" t="s">
        <v>1161</v>
      </c>
      <c r="B60" t="s">
        <v>32</v>
      </c>
      <c r="C60" t="s">
        <v>1200</v>
      </c>
      <c r="D60" t="s">
        <v>1176</v>
      </c>
      <c r="E60" t="s">
        <v>189</v>
      </c>
      <c r="F60" t="s">
        <v>25</v>
      </c>
      <c r="G60" t="s">
        <v>190</v>
      </c>
      <c r="H60">
        <v>1</v>
      </c>
      <c r="I60">
        <v>0.6</v>
      </c>
      <c r="J60" t="s">
        <v>29</v>
      </c>
      <c r="K60" s="17">
        <v>170000</v>
      </c>
      <c r="L60" t="s">
        <v>1209</v>
      </c>
      <c r="M60" t="s">
        <v>1215</v>
      </c>
      <c r="N60" t="s">
        <v>1216</v>
      </c>
      <c r="O60" s="18">
        <v>45790</v>
      </c>
      <c r="P60" t="s">
        <v>1202</v>
      </c>
      <c r="Q60" s="19">
        <v>45790.442245370374</v>
      </c>
      <c r="R60" t="s">
        <v>1165</v>
      </c>
      <c r="S60" s="19">
        <v>45790.444687499999</v>
      </c>
      <c r="T60" s="19" t="s">
        <v>1166</v>
      </c>
      <c r="U60" t="s">
        <v>1166</v>
      </c>
      <c r="V60" s="19">
        <v>45790.935127314813</v>
      </c>
      <c r="W60" t="s">
        <v>1203</v>
      </c>
      <c r="X60" s="19" t="s">
        <v>1166</v>
      </c>
      <c r="Y60" t="s">
        <v>1166</v>
      </c>
    </row>
    <row r="61" spans="1:25" x14ac:dyDescent="0.3">
      <c r="A61" t="s">
        <v>1161</v>
      </c>
      <c r="B61" t="s">
        <v>32</v>
      </c>
      <c r="C61" t="s">
        <v>1200</v>
      </c>
      <c r="D61" t="s">
        <v>1176</v>
      </c>
      <c r="E61" t="s">
        <v>179</v>
      </c>
      <c r="F61" t="s">
        <v>25</v>
      </c>
      <c r="G61" t="s">
        <v>180</v>
      </c>
      <c r="H61">
        <v>1</v>
      </c>
      <c r="I61">
        <v>0.36</v>
      </c>
      <c r="J61" t="s">
        <v>29</v>
      </c>
      <c r="K61" s="17">
        <v>140000</v>
      </c>
      <c r="L61" t="s">
        <v>1209</v>
      </c>
      <c r="M61" t="s">
        <v>1217</v>
      </c>
      <c r="N61" t="s">
        <v>1218</v>
      </c>
      <c r="O61" s="18">
        <v>45790</v>
      </c>
      <c r="P61" t="s">
        <v>1202</v>
      </c>
      <c r="Q61" s="19">
        <v>45790.442245370374</v>
      </c>
      <c r="R61" t="s">
        <v>1165</v>
      </c>
      <c r="S61" s="19">
        <v>45790.444687499999</v>
      </c>
      <c r="T61" s="19" t="s">
        <v>1166</v>
      </c>
      <c r="U61" t="s">
        <v>1166</v>
      </c>
      <c r="V61" s="19">
        <v>45790.943912037037</v>
      </c>
      <c r="W61" t="s">
        <v>1203</v>
      </c>
      <c r="X61" s="19" t="s">
        <v>1166</v>
      </c>
      <c r="Y61" t="s">
        <v>1166</v>
      </c>
    </row>
    <row r="62" spans="1:25" x14ac:dyDescent="0.3">
      <c r="A62" t="s">
        <v>1161</v>
      </c>
      <c r="B62" t="s">
        <v>32</v>
      </c>
      <c r="C62" t="s">
        <v>1200</v>
      </c>
      <c r="D62" t="s">
        <v>1176</v>
      </c>
      <c r="E62" t="s">
        <v>72</v>
      </c>
      <c r="F62" t="s">
        <v>25</v>
      </c>
      <c r="G62" t="s">
        <v>73</v>
      </c>
      <c r="H62">
        <v>1</v>
      </c>
      <c r="I62">
        <v>0.3</v>
      </c>
      <c r="J62" t="s">
        <v>29</v>
      </c>
      <c r="K62" s="17">
        <v>100143</v>
      </c>
      <c r="L62" t="s">
        <v>1177</v>
      </c>
      <c r="M62" t="s">
        <v>1178</v>
      </c>
      <c r="N62" t="s">
        <v>1219</v>
      </c>
      <c r="O62" s="18">
        <v>45790</v>
      </c>
      <c r="P62" t="s">
        <v>1202</v>
      </c>
      <c r="Q62" s="19">
        <v>45790.442245370374</v>
      </c>
      <c r="R62" t="s">
        <v>1165</v>
      </c>
      <c r="S62" s="19">
        <v>45790.444687499999</v>
      </c>
      <c r="T62" s="19">
        <v>45790.988888888889</v>
      </c>
      <c r="U62" t="s">
        <v>1203</v>
      </c>
      <c r="V62" s="19" t="s">
        <v>1166</v>
      </c>
      <c r="W62" t="s">
        <v>1166</v>
      </c>
      <c r="X62" s="19" t="s">
        <v>1166</v>
      </c>
      <c r="Y62" t="s">
        <v>1166</v>
      </c>
    </row>
    <row r="63" spans="1:25" x14ac:dyDescent="0.3">
      <c r="A63" t="s">
        <v>1161</v>
      </c>
      <c r="B63" t="s">
        <v>32</v>
      </c>
      <c r="C63" t="s">
        <v>1200</v>
      </c>
      <c r="D63" t="s">
        <v>1176</v>
      </c>
      <c r="E63" t="s">
        <v>41</v>
      </c>
      <c r="F63" t="s">
        <v>25</v>
      </c>
      <c r="G63" t="s">
        <v>42</v>
      </c>
      <c r="H63">
        <v>1</v>
      </c>
      <c r="I63">
        <v>0.36</v>
      </c>
      <c r="J63" t="s">
        <v>29</v>
      </c>
      <c r="K63" s="17">
        <v>140000</v>
      </c>
      <c r="L63" t="s">
        <v>1209</v>
      </c>
      <c r="M63" t="s">
        <v>1220</v>
      </c>
      <c r="N63" t="s">
        <v>1221</v>
      </c>
      <c r="O63" s="18">
        <v>45790</v>
      </c>
      <c r="P63" t="s">
        <v>1202</v>
      </c>
      <c r="Q63" s="19">
        <v>45790.442245370374</v>
      </c>
      <c r="R63" t="s">
        <v>1165</v>
      </c>
      <c r="S63" s="19">
        <v>45790.444687499999</v>
      </c>
      <c r="T63" s="19" t="s">
        <v>1166</v>
      </c>
      <c r="U63" t="s">
        <v>1166</v>
      </c>
      <c r="V63" s="19">
        <v>45790.991898148146</v>
      </c>
      <c r="W63" t="s">
        <v>1203</v>
      </c>
      <c r="X63" s="19" t="s">
        <v>1166</v>
      </c>
      <c r="Y63" t="s">
        <v>1166</v>
      </c>
    </row>
    <row r="64" spans="1:25" x14ac:dyDescent="0.3">
      <c r="A64" t="s">
        <v>1161</v>
      </c>
      <c r="B64" t="s">
        <v>32</v>
      </c>
      <c r="C64" t="s">
        <v>1200</v>
      </c>
      <c r="D64" t="s">
        <v>1176</v>
      </c>
      <c r="E64" t="s">
        <v>200</v>
      </c>
      <c r="F64" t="s">
        <v>25</v>
      </c>
      <c r="G64" t="s">
        <v>201</v>
      </c>
      <c r="H64">
        <v>1</v>
      </c>
      <c r="I64">
        <v>0.71</v>
      </c>
      <c r="J64" t="s">
        <v>131</v>
      </c>
      <c r="K64" s="17">
        <v>0</v>
      </c>
      <c r="L64" t="s">
        <v>1209</v>
      </c>
      <c r="M64" t="s">
        <v>1220</v>
      </c>
      <c r="N64" t="s">
        <v>1222</v>
      </c>
      <c r="O64" s="18">
        <v>45790</v>
      </c>
      <c r="P64" t="s">
        <v>1202</v>
      </c>
      <c r="Q64" s="19">
        <v>45790.442245370374</v>
      </c>
      <c r="R64" t="s">
        <v>1165</v>
      </c>
      <c r="S64" s="19">
        <v>45790.444687499999</v>
      </c>
      <c r="T64" s="19" t="s">
        <v>1166</v>
      </c>
      <c r="U64" t="s">
        <v>1166</v>
      </c>
      <c r="V64" s="19">
        <v>45790.992754629631</v>
      </c>
      <c r="W64" t="s">
        <v>1203</v>
      </c>
      <c r="X64" s="19" t="s">
        <v>1166</v>
      </c>
      <c r="Y64" t="s">
        <v>1166</v>
      </c>
    </row>
    <row r="65" spans="1:25" x14ac:dyDescent="0.3">
      <c r="A65" t="s">
        <v>1161</v>
      </c>
      <c r="B65" t="s">
        <v>32</v>
      </c>
      <c r="C65" t="s">
        <v>1200</v>
      </c>
      <c r="D65" t="s">
        <v>1176</v>
      </c>
      <c r="E65" t="s">
        <v>111</v>
      </c>
      <c r="F65" t="s">
        <v>25</v>
      </c>
      <c r="G65" t="s">
        <v>112</v>
      </c>
      <c r="H65">
        <v>1</v>
      </c>
      <c r="I65">
        <v>0.36</v>
      </c>
      <c r="J65" t="s">
        <v>29</v>
      </c>
      <c r="K65" s="17">
        <v>140000</v>
      </c>
      <c r="L65" t="s">
        <v>1209</v>
      </c>
      <c r="M65" t="s">
        <v>1220</v>
      </c>
      <c r="N65" t="s">
        <v>1223</v>
      </c>
      <c r="O65" s="18">
        <v>45790</v>
      </c>
      <c r="P65" t="s">
        <v>1202</v>
      </c>
      <c r="Q65" s="19">
        <v>45790.442245370374</v>
      </c>
      <c r="R65" t="s">
        <v>1165</v>
      </c>
      <c r="S65" s="19">
        <v>45790.444687499999</v>
      </c>
      <c r="T65" s="19" t="s">
        <v>1166</v>
      </c>
      <c r="U65" t="s">
        <v>1166</v>
      </c>
      <c r="V65" s="19">
        <v>45790.993101851855</v>
      </c>
      <c r="W65" t="s">
        <v>1203</v>
      </c>
      <c r="X65" s="19" t="s">
        <v>1166</v>
      </c>
      <c r="Y65" t="s">
        <v>1166</v>
      </c>
    </row>
    <row r="66" spans="1:25" x14ac:dyDescent="0.3">
      <c r="A66" t="s">
        <v>1161</v>
      </c>
      <c r="B66" t="s">
        <v>32</v>
      </c>
      <c r="C66" t="s">
        <v>1200</v>
      </c>
      <c r="D66" t="s">
        <v>1176</v>
      </c>
      <c r="E66" t="s">
        <v>89</v>
      </c>
      <c r="F66" t="s">
        <v>25</v>
      </c>
      <c r="G66" t="s">
        <v>90</v>
      </c>
      <c r="H66">
        <v>1</v>
      </c>
      <c r="I66">
        <v>0.36</v>
      </c>
      <c r="J66" t="s">
        <v>29</v>
      </c>
      <c r="K66" s="17">
        <v>140000</v>
      </c>
      <c r="L66" t="s">
        <v>1209</v>
      </c>
      <c r="M66" t="s">
        <v>1220</v>
      </c>
      <c r="N66" t="s">
        <v>1222</v>
      </c>
      <c r="O66" s="18">
        <v>45790</v>
      </c>
      <c r="P66" t="s">
        <v>1202</v>
      </c>
      <c r="Q66" s="19">
        <v>45790.442245370374</v>
      </c>
      <c r="R66" t="s">
        <v>1165</v>
      </c>
      <c r="S66" s="19">
        <v>45790.444687499999</v>
      </c>
      <c r="T66" s="19" t="s">
        <v>1166</v>
      </c>
      <c r="U66" t="s">
        <v>1166</v>
      </c>
      <c r="V66" s="19">
        <v>45790.993460648147</v>
      </c>
      <c r="W66" t="s">
        <v>1203</v>
      </c>
      <c r="X66" s="19" t="s">
        <v>1166</v>
      </c>
      <c r="Y66" t="s">
        <v>1166</v>
      </c>
    </row>
    <row r="67" spans="1:25" x14ac:dyDescent="0.3">
      <c r="A67" t="s">
        <v>1161</v>
      </c>
      <c r="B67" t="s">
        <v>32</v>
      </c>
      <c r="C67" t="s">
        <v>1224</v>
      </c>
      <c r="D67" t="s">
        <v>1176</v>
      </c>
      <c r="E67" t="s">
        <v>527</v>
      </c>
      <c r="F67" t="s">
        <v>25</v>
      </c>
      <c r="G67" t="s">
        <v>528</v>
      </c>
      <c r="H67">
        <v>1</v>
      </c>
      <c r="I67">
        <v>0.7</v>
      </c>
      <c r="J67" t="s">
        <v>29</v>
      </c>
      <c r="K67" s="17">
        <v>305000</v>
      </c>
      <c r="L67" t="s">
        <v>1177</v>
      </c>
      <c r="M67" t="s">
        <v>1178</v>
      </c>
      <c r="N67" t="s">
        <v>1182</v>
      </c>
      <c r="O67" s="18">
        <v>45791</v>
      </c>
      <c r="P67" t="s">
        <v>1225</v>
      </c>
      <c r="Q67" s="19">
        <v>45791.599062499998</v>
      </c>
      <c r="R67" t="s">
        <v>1165</v>
      </c>
      <c r="S67" s="19">
        <v>45791.600081018521</v>
      </c>
      <c r="T67" s="19">
        <v>45791.671840277777</v>
      </c>
      <c r="U67" t="s">
        <v>1226</v>
      </c>
      <c r="V67" s="19" t="s">
        <v>1166</v>
      </c>
      <c r="W67" t="s">
        <v>1166</v>
      </c>
      <c r="X67" s="19" t="s">
        <v>1166</v>
      </c>
      <c r="Y67" t="s">
        <v>1166</v>
      </c>
    </row>
    <row r="68" spans="1:25" x14ac:dyDescent="0.3">
      <c r="A68" t="s">
        <v>1161</v>
      </c>
      <c r="B68" t="s">
        <v>32</v>
      </c>
      <c r="C68" t="s">
        <v>1224</v>
      </c>
      <c r="D68" t="s">
        <v>1176</v>
      </c>
      <c r="E68" t="s">
        <v>563</v>
      </c>
      <c r="F68" t="s">
        <v>25</v>
      </c>
      <c r="G68" t="s">
        <v>564</v>
      </c>
      <c r="H68">
        <v>1</v>
      </c>
      <c r="I68">
        <v>0.71</v>
      </c>
      <c r="J68" t="s">
        <v>29</v>
      </c>
      <c r="K68" s="17">
        <v>260000</v>
      </c>
      <c r="L68" t="s">
        <v>1177</v>
      </c>
      <c r="M68" t="s">
        <v>1178</v>
      </c>
      <c r="N68" t="s">
        <v>1182</v>
      </c>
      <c r="O68" s="18">
        <v>45791</v>
      </c>
      <c r="P68" t="s">
        <v>1225</v>
      </c>
      <c r="Q68" s="19">
        <v>45791.599062499998</v>
      </c>
      <c r="R68" t="s">
        <v>1165</v>
      </c>
      <c r="S68" s="19">
        <v>45791.600081018521</v>
      </c>
      <c r="T68" s="19">
        <v>45791.672731481478</v>
      </c>
      <c r="U68" t="s">
        <v>1226</v>
      </c>
      <c r="V68" s="19" t="s">
        <v>1166</v>
      </c>
      <c r="W68" t="s">
        <v>1166</v>
      </c>
      <c r="X68" s="19" t="s">
        <v>1166</v>
      </c>
      <c r="Y68" t="s">
        <v>1166</v>
      </c>
    </row>
    <row r="69" spans="1:25" x14ac:dyDescent="0.3">
      <c r="A69" t="s">
        <v>1161</v>
      </c>
      <c r="B69" t="s">
        <v>32</v>
      </c>
      <c r="C69" t="s">
        <v>1224</v>
      </c>
      <c r="D69" t="s">
        <v>1176</v>
      </c>
      <c r="E69" t="s">
        <v>569</v>
      </c>
      <c r="F69" t="s">
        <v>25</v>
      </c>
      <c r="G69" t="s">
        <v>570</v>
      </c>
      <c r="H69">
        <v>1</v>
      </c>
      <c r="I69">
        <v>1.2</v>
      </c>
      <c r="J69" t="s">
        <v>29</v>
      </c>
      <c r="K69" s="17">
        <v>336000</v>
      </c>
      <c r="L69" t="s">
        <v>1177</v>
      </c>
      <c r="M69" t="s">
        <v>1178</v>
      </c>
      <c r="N69" t="s">
        <v>1182</v>
      </c>
      <c r="O69" s="18">
        <v>45791</v>
      </c>
      <c r="P69" t="s">
        <v>1225</v>
      </c>
      <c r="Q69" s="19">
        <v>45791.599062499998</v>
      </c>
      <c r="R69" t="s">
        <v>1165</v>
      </c>
      <c r="S69" s="19">
        <v>45791.600081018521</v>
      </c>
      <c r="T69" s="19">
        <v>45791.673495370371</v>
      </c>
      <c r="U69" t="s">
        <v>1226</v>
      </c>
      <c r="V69" s="19" t="s">
        <v>1166</v>
      </c>
      <c r="W69" t="s">
        <v>1166</v>
      </c>
      <c r="X69" s="19" t="s">
        <v>1166</v>
      </c>
      <c r="Y69" t="s">
        <v>1166</v>
      </c>
    </row>
    <row r="70" spans="1:25" x14ac:dyDescent="0.3">
      <c r="A70" t="s">
        <v>1161</v>
      </c>
      <c r="B70" t="s">
        <v>32</v>
      </c>
      <c r="C70" t="s">
        <v>1224</v>
      </c>
      <c r="D70" t="s">
        <v>1176</v>
      </c>
      <c r="E70" t="s">
        <v>584</v>
      </c>
      <c r="F70" t="s">
        <v>25</v>
      </c>
      <c r="G70" t="s">
        <v>585</v>
      </c>
      <c r="H70">
        <v>1</v>
      </c>
      <c r="I70">
        <v>0.6</v>
      </c>
      <c r="J70" t="s">
        <v>29</v>
      </c>
      <c r="K70" s="17">
        <v>180000</v>
      </c>
      <c r="L70" t="s">
        <v>1177</v>
      </c>
      <c r="M70" t="s">
        <v>1178</v>
      </c>
      <c r="N70" t="s">
        <v>1182</v>
      </c>
      <c r="O70" s="18">
        <v>45791</v>
      </c>
      <c r="P70" t="s">
        <v>1225</v>
      </c>
      <c r="Q70" s="19">
        <v>45791.599062499998</v>
      </c>
      <c r="R70" t="s">
        <v>1165</v>
      </c>
      <c r="S70" s="19">
        <v>45791.600081018521</v>
      </c>
      <c r="T70" s="19">
        <v>45791.674618055556</v>
      </c>
      <c r="U70" t="s">
        <v>1226</v>
      </c>
      <c r="V70" s="19" t="s">
        <v>1166</v>
      </c>
      <c r="W70" t="s">
        <v>1166</v>
      </c>
      <c r="X70" s="19" t="s">
        <v>1166</v>
      </c>
      <c r="Y70" t="s">
        <v>1166</v>
      </c>
    </row>
    <row r="71" spans="1:25" x14ac:dyDescent="0.3">
      <c r="A71" t="s">
        <v>1161</v>
      </c>
      <c r="B71" t="s">
        <v>32</v>
      </c>
      <c r="C71" t="s">
        <v>1224</v>
      </c>
      <c r="D71" t="s">
        <v>1176</v>
      </c>
      <c r="E71" t="s">
        <v>475</v>
      </c>
      <c r="F71" t="s">
        <v>25</v>
      </c>
      <c r="G71" t="s">
        <v>476</v>
      </c>
      <c r="H71">
        <v>1</v>
      </c>
      <c r="I71">
        <v>0.6</v>
      </c>
      <c r="J71" t="s">
        <v>29</v>
      </c>
      <c r="K71" s="17">
        <v>174443</v>
      </c>
      <c r="L71" t="s">
        <v>1177</v>
      </c>
      <c r="M71" t="s">
        <v>1178</v>
      </c>
      <c r="N71" t="s">
        <v>1182</v>
      </c>
      <c r="O71" s="18">
        <v>45791</v>
      </c>
      <c r="P71" t="s">
        <v>1225</v>
      </c>
      <c r="Q71" s="19">
        <v>45791.599062499998</v>
      </c>
      <c r="R71" t="s">
        <v>1165</v>
      </c>
      <c r="S71" s="19">
        <v>45791.600081018521</v>
      </c>
      <c r="T71" s="19">
        <v>45791.67564814815</v>
      </c>
      <c r="U71" t="s">
        <v>1226</v>
      </c>
      <c r="V71" s="19" t="s">
        <v>1166</v>
      </c>
      <c r="W71" t="s">
        <v>1166</v>
      </c>
      <c r="X71" s="19" t="s">
        <v>1166</v>
      </c>
      <c r="Y71" t="s">
        <v>1166</v>
      </c>
    </row>
    <row r="72" spans="1:25" x14ac:dyDescent="0.3">
      <c r="A72" t="s">
        <v>1161</v>
      </c>
      <c r="B72" t="s">
        <v>32</v>
      </c>
      <c r="C72" t="s">
        <v>1224</v>
      </c>
      <c r="D72" t="s">
        <v>1176</v>
      </c>
      <c r="E72" t="s">
        <v>432</v>
      </c>
      <c r="F72" t="s">
        <v>25</v>
      </c>
      <c r="G72" t="s">
        <v>433</v>
      </c>
      <c r="H72">
        <v>1</v>
      </c>
      <c r="I72">
        <v>0.71</v>
      </c>
      <c r="J72" t="s">
        <v>131</v>
      </c>
      <c r="K72" s="17">
        <v>0</v>
      </c>
      <c r="L72" t="s">
        <v>1177</v>
      </c>
      <c r="M72" t="s">
        <v>1178</v>
      </c>
      <c r="N72" t="s">
        <v>1182</v>
      </c>
      <c r="O72" s="18">
        <v>45791</v>
      </c>
      <c r="P72" t="s">
        <v>1225</v>
      </c>
      <c r="Q72" s="19">
        <v>45791.599062499998</v>
      </c>
      <c r="R72" t="s">
        <v>1165</v>
      </c>
      <c r="S72" s="19">
        <v>45791.600081018521</v>
      </c>
      <c r="T72" s="19">
        <v>45791.676747685182</v>
      </c>
      <c r="U72" t="s">
        <v>1226</v>
      </c>
      <c r="V72" s="19" t="s">
        <v>1166</v>
      </c>
      <c r="W72" t="s">
        <v>1166</v>
      </c>
      <c r="X72" s="19" t="s">
        <v>1166</v>
      </c>
      <c r="Y72" t="s">
        <v>1166</v>
      </c>
    </row>
    <row r="73" spans="1:25" x14ac:dyDescent="0.3">
      <c r="A73" t="s">
        <v>1161</v>
      </c>
      <c r="B73" t="s">
        <v>32</v>
      </c>
      <c r="C73" t="s">
        <v>1224</v>
      </c>
      <c r="D73" t="s">
        <v>1176</v>
      </c>
      <c r="E73" t="s">
        <v>455</v>
      </c>
      <c r="F73" t="s">
        <v>25</v>
      </c>
      <c r="G73" t="s">
        <v>456</v>
      </c>
      <c r="H73">
        <v>1</v>
      </c>
      <c r="I73">
        <v>0.3</v>
      </c>
      <c r="J73" t="s">
        <v>29</v>
      </c>
      <c r="K73" s="17">
        <v>100143</v>
      </c>
      <c r="L73" t="s">
        <v>1177</v>
      </c>
      <c r="M73" t="s">
        <v>1178</v>
      </c>
      <c r="N73" t="s">
        <v>1182</v>
      </c>
      <c r="O73" s="18">
        <v>45791</v>
      </c>
      <c r="P73" t="s">
        <v>1225</v>
      </c>
      <c r="Q73" s="19">
        <v>45791.599062499998</v>
      </c>
      <c r="R73" t="s">
        <v>1165</v>
      </c>
      <c r="S73" s="19">
        <v>45791.600081018521</v>
      </c>
      <c r="T73" s="19">
        <v>45791.677557870367</v>
      </c>
      <c r="U73" t="s">
        <v>1226</v>
      </c>
      <c r="V73" s="19" t="s">
        <v>1166</v>
      </c>
      <c r="W73" t="s">
        <v>1166</v>
      </c>
      <c r="X73" s="19" t="s">
        <v>1166</v>
      </c>
      <c r="Y73" t="s">
        <v>1166</v>
      </c>
    </row>
    <row r="74" spans="1:25" x14ac:dyDescent="0.3">
      <c r="A74" t="s">
        <v>1161</v>
      </c>
      <c r="B74" t="s">
        <v>32</v>
      </c>
      <c r="C74" t="s">
        <v>1224</v>
      </c>
      <c r="D74" t="s">
        <v>1176</v>
      </c>
      <c r="E74" t="s">
        <v>361</v>
      </c>
      <c r="F74" t="s">
        <v>25</v>
      </c>
      <c r="G74" t="s">
        <v>362</v>
      </c>
      <c r="H74">
        <v>1</v>
      </c>
      <c r="I74">
        <v>1.2</v>
      </c>
      <c r="J74" t="s">
        <v>131</v>
      </c>
      <c r="K74" s="17">
        <v>0</v>
      </c>
      <c r="L74" t="s">
        <v>1177</v>
      </c>
      <c r="M74" t="s">
        <v>1178</v>
      </c>
      <c r="N74" t="s">
        <v>1182</v>
      </c>
      <c r="O74" s="18">
        <v>45791</v>
      </c>
      <c r="P74" t="s">
        <v>1225</v>
      </c>
      <c r="Q74" s="19">
        <v>45791.599062499998</v>
      </c>
      <c r="R74" t="s">
        <v>1165</v>
      </c>
      <c r="S74" s="19">
        <v>45791.600081018521</v>
      </c>
      <c r="T74" s="19">
        <v>45791.678530092591</v>
      </c>
      <c r="U74" t="s">
        <v>1226</v>
      </c>
      <c r="V74" s="19" t="s">
        <v>1166</v>
      </c>
      <c r="W74" t="s">
        <v>1166</v>
      </c>
      <c r="X74" s="19" t="s">
        <v>1166</v>
      </c>
      <c r="Y74" t="s">
        <v>1166</v>
      </c>
    </row>
    <row r="75" spans="1:25" x14ac:dyDescent="0.3">
      <c r="A75" t="s">
        <v>1161</v>
      </c>
      <c r="B75" t="s">
        <v>32</v>
      </c>
      <c r="C75" t="s">
        <v>1227</v>
      </c>
      <c r="D75" t="s">
        <v>1176</v>
      </c>
      <c r="E75" t="s">
        <v>493</v>
      </c>
      <c r="F75" t="s">
        <v>25</v>
      </c>
      <c r="G75" t="s">
        <v>494</v>
      </c>
      <c r="H75">
        <v>1</v>
      </c>
      <c r="I75">
        <v>0.36</v>
      </c>
      <c r="J75" t="s">
        <v>29</v>
      </c>
      <c r="K75" s="17">
        <v>143693</v>
      </c>
      <c r="L75" t="s">
        <v>1177</v>
      </c>
      <c r="M75" t="s">
        <v>1228</v>
      </c>
      <c r="N75" t="s">
        <v>1229</v>
      </c>
      <c r="O75" s="18">
        <v>45791</v>
      </c>
      <c r="P75" t="s">
        <v>1187</v>
      </c>
      <c r="Q75" s="19">
        <v>45791.593784722223</v>
      </c>
      <c r="R75" t="s">
        <v>1165</v>
      </c>
      <c r="S75" s="19">
        <v>45791.601018518515</v>
      </c>
      <c r="T75" s="19">
        <v>45791.679456018515</v>
      </c>
      <c r="U75" t="s">
        <v>1188</v>
      </c>
      <c r="V75" s="19" t="s">
        <v>1166</v>
      </c>
      <c r="W75" t="s">
        <v>1166</v>
      </c>
      <c r="X75" s="19" t="s">
        <v>1166</v>
      </c>
      <c r="Y75" t="s">
        <v>1166</v>
      </c>
    </row>
    <row r="76" spans="1:25" x14ac:dyDescent="0.3">
      <c r="A76" t="s">
        <v>1161</v>
      </c>
      <c r="B76" t="s">
        <v>32</v>
      </c>
      <c r="C76" t="s">
        <v>1230</v>
      </c>
      <c r="D76" t="s">
        <v>1176</v>
      </c>
      <c r="E76" t="s">
        <v>687</v>
      </c>
      <c r="F76" t="s">
        <v>25</v>
      </c>
      <c r="G76" t="s">
        <v>688</v>
      </c>
      <c r="H76">
        <v>1</v>
      </c>
      <c r="I76">
        <v>0.6</v>
      </c>
      <c r="J76" t="s">
        <v>29</v>
      </c>
      <c r="K76" s="17">
        <v>180000</v>
      </c>
      <c r="L76" t="s">
        <v>1177</v>
      </c>
      <c r="M76" t="s">
        <v>1178</v>
      </c>
      <c r="N76" t="s">
        <v>1231</v>
      </c>
      <c r="O76" s="18">
        <v>45791</v>
      </c>
      <c r="P76" t="s">
        <v>1168</v>
      </c>
      <c r="Q76" s="19">
        <v>45791.625879629632</v>
      </c>
      <c r="R76" t="s">
        <v>1165</v>
      </c>
      <c r="S76" s="19">
        <v>45791.627372685187</v>
      </c>
      <c r="T76" s="19">
        <v>45791.683240740742</v>
      </c>
      <c r="U76" t="s">
        <v>1192</v>
      </c>
      <c r="V76" s="19" t="s">
        <v>1166</v>
      </c>
      <c r="W76" t="s">
        <v>1166</v>
      </c>
      <c r="X76" s="19" t="s">
        <v>1166</v>
      </c>
      <c r="Y76" t="s">
        <v>1166</v>
      </c>
    </row>
    <row r="77" spans="1:25" x14ac:dyDescent="0.3">
      <c r="A77" t="s">
        <v>1161</v>
      </c>
      <c r="B77" t="s">
        <v>32</v>
      </c>
      <c r="C77" t="s">
        <v>1227</v>
      </c>
      <c r="D77" t="s">
        <v>1176</v>
      </c>
      <c r="E77" t="s">
        <v>522</v>
      </c>
      <c r="F77" t="s">
        <v>25</v>
      </c>
      <c r="G77" t="s">
        <v>523</v>
      </c>
      <c r="H77">
        <v>1</v>
      </c>
      <c r="I77">
        <v>0.23</v>
      </c>
      <c r="J77" t="s">
        <v>29</v>
      </c>
      <c r="K77" s="17">
        <v>175013</v>
      </c>
      <c r="L77" t="s">
        <v>1177</v>
      </c>
      <c r="M77" t="s">
        <v>1193</v>
      </c>
      <c r="N77" t="s">
        <v>1232</v>
      </c>
      <c r="O77" s="18">
        <v>45791</v>
      </c>
      <c r="P77" t="s">
        <v>1187</v>
      </c>
      <c r="Q77" s="19">
        <v>45791.593784722223</v>
      </c>
      <c r="R77" t="s">
        <v>1165</v>
      </c>
      <c r="S77" s="19">
        <v>45791.601018518515</v>
      </c>
      <c r="T77" s="19">
        <v>45791.698055555556</v>
      </c>
      <c r="U77" t="s">
        <v>1188</v>
      </c>
      <c r="V77" s="19" t="s">
        <v>1166</v>
      </c>
      <c r="W77" t="s">
        <v>1166</v>
      </c>
      <c r="X77" s="19" t="s">
        <v>1166</v>
      </c>
      <c r="Y77" t="s">
        <v>1166</v>
      </c>
    </row>
    <row r="78" spans="1:25" x14ac:dyDescent="0.3">
      <c r="A78" t="s">
        <v>1161</v>
      </c>
      <c r="B78" t="s">
        <v>32</v>
      </c>
      <c r="C78" t="s">
        <v>1224</v>
      </c>
      <c r="D78" t="s">
        <v>1176</v>
      </c>
      <c r="E78" t="s">
        <v>612</v>
      </c>
      <c r="F78" t="s">
        <v>25</v>
      </c>
      <c r="G78" t="s">
        <v>613</v>
      </c>
      <c r="H78">
        <v>1</v>
      </c>
      <c r="I78">
        <v>0.6</v>
      </c>
      <c r="J78" t="s">
        <v>29</v>
      </c>
      <c r="K78" s="17">
        <v>180000</v>
      </c>
      <c r="L78" t="s">
        <v>1177</v>
      </c>
      <c r="M78" t="s">
        <v>1178</v>
      </c>
      <c r="N78" t="s">
        <v>1182</v>
      </c>
      <c r="O78" s="18">
        <v>45791</v>
      </c>
      <c r="P78" t="s">
        <v>1225</v>
      </c>
      <c r="Q78" s="19">
        <v>45791.599062499998</v>
      </c>
      <c r="R78" t="s">
        <v>1165</v>
      </c>
      <c r="S78" s="19">
        <v>45791.600081018521</v>
      </c>
      <c r="T78" s="19">
        <v>45791.699386574073</v>
      </c>
      <c r="U78" t="s">
        <v>1226</v>
      </c>
      <c r="V78" s="19" t="s">
        <v>1166</v>
      </c>
      <c r="W78" t="s">
        <v>1166</v>
      </c>
      <c r="X78" s="19" t="s">
        <v>1166</v>
      </c>
      <c r="Y78" t="s">
        <v>1166</v>
      </c>
    </row>
    <row r="79" spans="1:25" x14ac:dyDescent="0.3">
      <c r="A79" t="s">
        <v>1161</v>
      </c>
      <c r="B79" t="s">
        <v>32</v>
      </c>
      <c r="C79" t="s">
        <v>1233</v>
      </c>
      <c r="D79" t="s">
        <v>1176</v>
      </c>
      <c r="E79" t="s">
        <v>642</v>
      </c>
      <c r="F79" t="s">
        <v>25</v>
      </c>
      <c r="G79" t="s">
        <v>643</v>
      </c>
      <c r="H79">
        <v>1</v>
      </c>
      <c r="I79">
        <v>0.9</v>
      </c>
      <c r="J79" t="s">
        <v>29</v>
      </c>
      <c r="K79" s="17">
        <v>232500</v>
      </c>
      <c r="L79" t="s">
        <v>1177</v>
      </c>
      <c r="M79" t="s">
        <v>1178</v>
      </c>
      <c r="N79">
        <v>1</v>
      </c>
      <c r="O79" s="18">
        <v>45791</v>
      </c>
      <c r="P79" t="s">
        <v>1234</v>
      </c>
      <c r="Q79" s="19">
        <v>45791.639305555553</v>
      </c>
      <c r="R79" t="s">
        <v>1165</v>
      </c>
      <c r="S79" s="19">
        <v>45791.640532407408</v>
      </c>
      <c r="T79" s="19">
        <v>45791.700798611113</v>
      </c>
      <c r="U79" t="s">
        <v>1235</v>
      </c>
      <c r="V79" s="19" t="s">
        <v>1166</v>
      </c>
      <c r="W79" t="s">
        <v>1166</v>
      </c>
      <c r="X79" s="19" t="s">
        <v>1166</v>
      </c>
      <c r="Y79" t="s">
        <v>1166</v>
      </c>
    </row>
    <row r="80" spans="1:25" x14ac:dyDescent="0.3">
      <c r="A80" t="s">
        <v>1161</v>
      </c>
      <c r="B80" t="s">
        <v>32</v>
      </c>
      <c r="C80" t="s">
        <v>1224</v>
      </c>
      <c r="D80" t="s">
        <v>1176</v>
      </c>
      <c r="E80" t="s">
        <v>465</v>
      </c>
      <c r="F80" t="s">
        <v>25</v>
      </c>
      <c r="G80" t="s">
        <v>466</v>
      </c>
      <c r="H80">
        <v>1</v>
      </c>
      <c r="I80">
        <v>0.6</v>
      </c>
      <c r="J80" t="s">
        <v>29</v>
      </c>
      <c r="K80" s="17">
        <v>170000</v>
      </c>
      <c r="L80" t="s">
        <v>1177</v>
      </c>
      <c r="M80" t="s">
        <v>1178</v>
      </c>
      <c r="N80" t="s">
        <v>1182</v>
      </c>
      <c r="O80" s="18">
        <v>45791</v>
      </c>
      <c r="P80" t="s">
        <v>1225</v>
      </c>
      <c r="Q80" s="19">
        <v>45791.599062499998</v>
      </c>
      <c r="R80" t="s">
        <v>1165</v>
      </c>
      <c r="S80" s="19">
        <v>45791.600081018521</v>
      </c>
      <c r="T80" s="19">
        <v>45791.700833333336</v>
      </c>
      <c r="U80" t="s">
        <v>1226</v>
      </c>
      <c r="V80" s="19" t="s">
        <v>1166</v>
      </c>
      <c r="W80" t="s">
        <v>1166</v>
      </c>
      <c r="X80" s="19" t="s">
        <v>1166</v>
      </c>
      <c r="Y80" t="s">
        <v>1166</v>
      </c>
    </row>
    <row r="81" spans="1:25" x14ac:dyDescent="0.3">
      <c r="A81" t="s">
        <v>1161</v>
      </c>
      <c r="B81" t="s">
        <v>32</v>
      </c>
      <c r="C81" t="s">
        <v>1236</v>
      </c>
      <c r="D81" t="s">
        <v>1176</v>
      </c>
      <c r="E81" t="s">
        <v>627</v>
      </c>
      <c r="F81" t="s">
        <v>25</v>
      </c>
      <c r="G81" t="s">
        <v>628</v>
      </c>
      <c r="H81">
        <v>1</v>
      </c>
      <c r="I81">
        <v>0.86</v>
      </c>
      <c r="J81" t="s">
        <v>29</v>
      </c>
      <c r="K81" s="17">
        <v>194943</v>
      </c>
      <c r="L81" t="s">
        <v>1177</v>
      </c>
      <c r="M81" t="s">
        <v>1178</v>
      </c>
      <c r="N81" t="s">
        <v>1182</v>
      </c>
      <c r="O81" s="18">
        <v>45791</v>
      </c>
      <c r="P81" t="s">
        <v>1237</v>
      </c>
      <c r="Q81" s="19">
        <v>45791.598124999997</v>
      </c>
      <c r="R81" t="s">
        <v>1165</v>
      </c>
      <c r="S81" s="19">
        <v>45791.600416666668</v>
      </c>
      <c r="T81" s="19">
        <v>45791.704629629632</v>
      </c>
      <c r="U81" t="s">
        <v>1238</v>
      </c>
      <c r="V81" s="19" t="s">
        <v>1166</v>
      </c>
      <c r="W81" t="s">
        <v>1166</v>
      </c>
      <c r="X81" s="19" t="s">
        <v>1166</v>
      </c>
      <c r="Y81" t="s">
        <v>1166</v>
      </c>
    </row>
    <row r="82" spans="1:25" x14ac:dyDescent="0.3">
      <c r="A82" t="s">
        <v>1161</v>
      </c>
      <c r="B82" t="s">
        <v>32</v>
      </c>
      <c r="C82" t="s">
        <v>1236</v>
      </c>
      <c r="D82" t="s">
        <v>1176</v>
      </c>
      <c r="E82" t="s">
        <v>372</v>
      </c>
      <c r="F82" t="s">
        <v>25</v>
      </c>
      <c r="G82" t="s">
        <v>373</v>
      </c>
      <c r="H82">
        <v>1</v>
      </c>
      <c r="I82">
        <v>0.6</v>
      </c>
      <c r="J82" t="s">
        <v>29</v>
      </c>
      <c r="K82" s="17">
        <v>170000</v>
      </c>
      <c r="L82" t="s">
        <v>1177</v>
      </c>
      <c r="M82" t="s">
        <v>1178</v>
      </c>
      <c r="N82" t="s">
        <v>1182</v>
      </c>
      <c r="O82" s="18">
        <v>45791</v>
      </c>
      <c r="P82" t="s">
        <v>1237</v>
      </c>
      <c r="Q82" s="19">
        <v>45791.598124999997</v>
      </c>
      <c r="R82" t="s">
        <v>1165</v>
      </c>
      <c r="S82" s="19">
        <v>45791.600416666668</v>
      </c>
      <c r="T82" s="19">
        <v>45791.705416666664</v>
      </c>
      <c r="U82" t="s">
        <v>1238</v>
      </c>
      <c r="V82" s="19" t="s">
        <v>1166</v>
      </c>
      <c r="W82" t="s">
        <v>1166</v>
      </c>
      <c r="X82" s="19" t="s">
        <v>1166</v>
      </c>
      <c r="Y82" t="s">
        <v>1166</v>
      </c>
    </row>
    <row r="83" spans="1:25" x14ac:dyDescent="0.3">
      <c r="A83" t="s">
        <v>1161</v>
      </c>
      <c r="B83" t="s">
        <v>32</v>
      </c>
      <c r="C83" t="s">
        <v>1224</v>
      </c>
      <c r="D83" t="s">
        <v>1176</v>
      </c>
      <c r="E83" t="s">
        <v>513</v>
      </c>
      <c r="F83" t="s">
        <v>25</v>
      </c>
      <c r="G83" t="s">
        <v>514</v>
      </c>
      <c r="H83">
        <v>1</v>
      </c>
      <c r="I83">
        <v>0.3</v>
      </c>
      <c r="J83" t="s">
        <v>29</v>
      </c>
      <c r="K83" s="17">
        <v>93000</v>
      </c>
      <c r="L83" t="s">
        <v>1177</v>
      </c>
      <c r="M83" t="s">
        <v>1178</v>
      </c>
      <c r="N83" t="s">
        <v>1182</v>
      </c>
      <c r="O83" s="18">
        <v>45791</v>
      </c>
      <c r="P83" t="s">
        <v>1225</v>
      </c>
      <c r="Q83" s="19">
        <v>45791.599062499998</v>
      </c>
      <c r="R83" t="s">
        <v>1165</v>
      </c>
      <c r="S83" s="19">
        <v>45791.600081018521</v>
      </c>
      <c r="T83" s="19">
        <v>45791.70894675926</v>
      </c>
      <c r="U83" t="s">
        <v>1226</v>
      </c>
      <c r="V83" s="19" t="s">
        <v>1166</v>
      </c>
      <c r="W83" t="s">
        <v>1166</v>
      </c>
      <c r="X83" s="19" t="s">
        <v>1166</v>
      </c>
      <c r="Y83" t="s">
        <v>1166</v>
      </c>
    </row>
    <row r="84" spans="1:25" x14ac:dyDescent="0.3">
      <c r="A84" t="s">
        <v>1161</v>
      </c>
      <c r="B84" t="s">
        <v>32</v>
      </c>
      <c r="C84" t="s">
        <v>1236</v>
      </c>
      <c r="D84" t="s">
        <v>1176</v>
      </c>
      <c r="E84" t="s">
        <v>252</v>
      </c>
      <c r="F84" t="s">
        <v>25</v>
      </c>
      <c r="G84" t="s">
        <v>253</v>
      </c>
      <c r="H84">
        <v>1</v>
      </c>
      <c r="I84">
        <v>0.6</v>
      </c>
      <c r="J84" t="s">
        <v>29</v>
      </c>
      <c r="K84" s="17">
        <v>155000</v>
      </c>
      <c r="L84" t="s">
        <v>1177</v>
      </c>
      <c r="M84" t="s">
        <v>1178</v>
      </c>
      <c r="N84" t="s">
        <v>1182</v>
      </c>
      <c r="O84" s="18">
        <v>45791</v>
      </c>
      <c r="P84" t="s">
        <v>1237</v>
      </c>
      <c r="Q84" s="19">
        <v>45791.598124999997</v>
      </c>
      <c r="R84" t="s">
        <v>1165</v>
      </c>
      <c r="S84" s="19">
        <v>45791.600416666668</v>
      </c>
      <c r="T84" s="19">
        <v>45791.710856481484</v>
      </c>
      <c r="U84" t="s">
        <v>1238</v>
      </c>
      <c r="V84" s="19" t="s">
        <v>1166</v>
      </c>
      <c r="W84" t="s">
        <v>1166</v>
      </c>
      <c r="X84" s="19" t="s">
        <v>1166</v>
      </c>
      <c r="Y84" t="s">
        <v>1166</v>
      </c>
    </row>
    <row r="85" spans="1:25" x14ac:dyDescent="0.3">
      <c r="A85" t="s">
        <v>1161</v>
      </c>
      <c r="B85" t="s">
        <v>32</v>
      </c>
      <c r="C85" t="s">
        <v>1230</v>
      </c>
      <c r="D85" t="s">
        <v>1176</v>
      </c>
      <c r="E85" t="s">
        <v>206</v>
      </c>
      <c r="F85" t="s">
        <v>25</v>
      </c>
      <c r="G85" t="s">
        <v>207</v>
      </c>
      <c r="H85">
        <v>1</v>
      </c>
      <c r="I85">
        <v>0.71</v>
      </c>
      <c r="J85" t="s">
        <v>131</v>
      </c>
      <c r="K85" s="17">
        <v>0</v>
      </c>
      <c r="L85" t="s">
        <v>1177</v>
      </c>
      <c r="M85" t="s">
        <v>1178</v>
      </c>
      <c r="N85" t="s">
        <v>1231</v>
      </c>
      <c r="O85" s="18">
        <v>45791</v>
      </c>
      <c r="P85" t="s">
        <v>1168</v>
      </c>
      <c r="Q85" s="19">
        <v>45791.625879629632</v>
      </c>
      <c r="R85" t="s">
        <v>1165</v>
      </c>
      <c r="S85" s="19">
        <v>45791.627372685187</v>
      </c>
      <c r="T85" s="19">
        <v>45791.713576388887</v>
      </c>
      <c r="U85" t="s">
        <v>1192</v>
      </c>
      <c r="V85" s="19" t="s">
        <v>1166</v>
      </c>
      <c r="W85" t="s">
        <v>1166</v>
      </c>
      <c r="X85" s="19" t="s">
        <v>1166</v>
      </c>
      <c r="Y85" t="s">
        <v>1166</v>
      </c>
    </row>
    <row r="86" spans="1:25" x14ac:dyDescent="0.3">
      <c r="A86" t="s">
        <v>1161</v>
      </c>
      <c r="B86" t="s">
        <v>32</v>
      </c>
      <c r="C86" t="s">
        <v>1236</v>
      </c>
      <c r="D86" t="s">
        <v>1176</v>
      </c>
      <c r="E86" t="s">
        <v>377</v>
      </c>
      <c r="F86" t="s">
        <v>25</v>
      </c>
      <c r="G86" t="s">
        <v>378</v>
      </c>
      <c r="H86">
        <v>1</v>
      </c>
      <c r="I86">
        <v>0.71</v>
      </c>
      <c r="J86" t="s">
        <v>29</v>
      </c>
      <c r="K86" s="17">
        <v>281043</v>
      </c>
      <c r="L86" t="s">
        <v>1177</v>
      </c>
      <c r="M86" t="s">
        <v>1178</v>
      </c>
      <c r="N86" t="s">
        <v>1182</v>
      </c>
      <c r="O86" s="18">
        <v>45791</v>
      </c>
      <c r="P86" t="s">
        <v>1237</v>
      </c>
      <c r="Q86" s="19">
        <v>45791.598124999997</v>
      </c>
      <c r="R86" t="s">
        <v>1165</v>
      </c>
      <c r="S86" s="19">
        <v>45791.600416666668</v>
      </c>
      <c r="T86" s="19">
        <v>45791.71361111111</v>
      </c>
      <c r="U86" t="s">
        <v>1238</v>
      </c>
      <c r="V86" s="19" t="s">
        <v>1166</v>
      </c>
      <c r="W86" t="s">
        <v>1166</v>
      </c>
      <c r="X86" s="19" t="s">
        <v>1166</v>
      </c>
      <c r="Y86" t="s">
        <v>1166</v>
      </c>
    </row>
    <row r="87" spans="1:25" x14ac:dyDescent="0.3">
      <c r="A87" t="s">
        <v>1161</v>
      </c>
      <c r="B87" t="s">
        <v>32</v>
      </c>
      <c r="C87" t="s">
        <v>1230</v>
      </c>
      <c r="D87" t="s">
        <v>1176</v>
      </c>
      <c r="E87" t="s">
        <v>498</v>
      </c>
      <c r="F87" t="s">
        <v>25</v>
      </c>
      <c r="G87" t="s">
        <v>499</v>
      </c>
      <c r="H87">
        <v>1</v>
      </c>
      <c r="I87">
        <v>0.15</v>
      </c>
      <c r="J87" t="s">
        <v>29</v>
      </c>
      <c r="K87" s="17">
        <v>120768</v>
      </c>
      <c r="L87" t="s">
        <v>1209</v>
      </c>
      <c r="M87" t="s">
        <v>1239</v>
      </c>
      <c r="N87" t="s">
        <v>1240</v>
      </c>
      <c r="O87" s="18">
        <v>45791</v>
      </c>
      <c r="P87" t="s">
        <v>1168</v>
      </c>
      <c r="Q87" s="19">
        <v>45791.625879629632</v>
      </c>
      <c r="R87" t="s">
        <v>1165</v>
      </c>
      <c r="S87" s="19">
        <v>45791.627372685187</v>
      </c>
      <c r="T87" s="19" t="s">
        <v>1166</v>
      </c>
      <c r="U87" t="s">
        <v>1166</v>
      </c>
      <c r="V87" s="19">
        <v>45791.716793981483</v>
      </c>
      <c r="W87" t="s">
        <v>1192</v>
      </c>
      <c r="X87" s="19" t="s">
        <v>1166</v>
      </c>
      <c r="Y87" t="s">
        <v>1166</v>
      </c>
    </row>
    <row r="88" spans="1:25" x14ac:dyDescent="0.3">
      <c r="A88" t="s">
        <v>1161</v>
      </c>
      <c r="B88" t="s">
        <v>32</v>
      </c>
      <c r="C88" t="s">
        <v>1230</v>
      </c>
      <c r="D88" t="s">
        <v>1176</v>
      </c>
      <c r="E88" t="s">
        <v>599</v>
      </c>
      <c r="F88" t="s">
        <v>25</v>
      </c>
      <c r="G88" t="s">
        <v>600</v>
      </c>
      <c r="H88">
        <v>1</v>
      </c>
      <c r="I88">
        <v>0.15</v>
      </c>
      <c r="J88" t="s">
        <v>29</v>
      </c>
      <c r="K88" s="17">
        <v>120768</v>
      </c>
      <c r="L88" t="s">
        <v>1209</v>
      </c>
      <c r="M88" t="s">
        <v>1239</v>
      </c>
      <c r="N88" t="s">
        <v>1240</v>
      </c>
      <c r="O88" s="18">
        <v>45791</v>
      </c>
      <c r="P88" t="s">
        <v>1168</v>
      </c>
      <c r="Q88" s="19">
        <v>45791.625879629632</v>
      </c>
      <c r="R88" t="s">
        <v>1165</v>
      </c>
      <c r="S88" s="19">
        <v>45791.627372685187</v>
      </c>
      <c r="T88" s="19" t="s">
        <v>1166</v>
      </c>
      <c r="U88" t="s">
        <v>1166</v>
      </c>
      <c r="V88" s="19">
        <v>45791.717581018522</v>
      </c>
      <c r="W88" t="s">
        <v>1192</v>
      </c>
      <c r="X88" s="19" t="s">
        <v>1166</v>
      </c>
      <c r="Y88" t="s">
        <v>1166</v>
      </c>
    </row>
    <row r="89" spans="1:25" x14ac:dyDescent="0.3">
      <c r="A89" t="s">
        <v>1161</v>
      </c>
      <c r="B89" t="s">
        <v>32</v>
      </c>
      <c r="C89" t="s">
        <v>1236</v>
      </c>
      <c r="D89" t="s">
        <v>1176</v>
      </c>
      <c r="E89" t="s">
        <v>303</v>
      </c>
      <c r="F89" t="s">
        <v>25</v>
      </c>
      <c r="G89" t="s">
        <v>304</v>
      </c>
      <c r="H89">
        <v>1</v>
      </c>
      <c r="I89">
        <v>0.15</v>
      </c>
      <c r="J89" t="s">
        <v>29</v>
      </c>
      <c r="K89" s="17">
        <v>118273</v>
      </c>
      <c r="L89" t="s">
        <v>1177</v>
      </c>
      <c r="M89" t="s">
        <v>1178</v>
      </c>
      <c r="N89" t="s">
        <v>1182</v>
      </c>
      <c r="O89" s="18">
        <v>45791</v>
      </c>
      <c r="P89" t="s">
        <v>1237</v>
      </c>
      <c r="Q89" s="19">
        <v>45791.598124999997</v>
      </c>
      <c r="R89" t="s">
        <v>1165</v>
      </c>
      <c r="S89" s="19">
        <v>45791.600416666668</v>
      </c>
      <c r="T89" s="19">
        <v>45791.724212962959</v>
      </c>
      <c r="U89" t="s">
        <v>1238</v>
      </c>
      <c r="V89" s="19" t="s">
        <v>1166</v>
      </c>
      <c r="W89" t="s">
        <v>1166</v>
      </c>
      <c r="X89" s="19" t="s">
        <v>1166</v>
      </c>
      <c r="Y89" t="s">
        <v>1166</v>
      </c>
    </row>
    <row r="90" spans="1:25" x14ac:dyDescent="0.3">
      <c r="A90" t="s">
        <v>1161</v>
      </c>
      <c r="B90" t="s">
        <v>32</v>
      </c>
      <c r="C90" t="s">
        <v>1230</v>
      </c>
      <c r="D90" t="s">
        <v>1176</v>
      </c>
      <c r="E90" t="s">
        <v>682</v>
      </c>
      <c r="F90" t="s">
        <v>25</v>
      </c>
      <c r="G90" t="s">
        <v>683</v>
      </c>
      <c r="H90">
        <v>1</v>
      </c>
      <c r="I90">
        <v>0.95</v>
      </c>
      <c r="J90" t="s">
        <v>29</v>
      </c>
      <c r="K90" s="17">
        <v>297500</v>
      </c>
      <c r="L90" t="s">
        <v>1177</v>
      </c>
      <c r="M90" t="s">
        <v>1178</v>
      </c>
      <c r="N90" t="s">
        <v>1231</v>
      </c>
      <c r="O90" s="18">
        <v>45791</v>
      </c>
      <c r="P90" t="s">
        <v>1168</v>
      </c>
      <c r="Q90" s="19">
        <v>45791.625879629632</v>
      </c>
      <c r="R90" t="s">
        <v>1165</v>
      </c>
      <c r="S90" s="19">
        <v>45791.627372685187</v>
      </c>
      <c r="T90" s="19">
        <v>45791.727418981478</v>
      </c>
      <c r="U90" t="s">
        <v>1192</v>
      </c>
      <c r="V90" s="19" t="s">
        <v>1166</v>
      </c>
      <c r="W90" t="s">
        <v>1166</v>
      </c>
      <c r="X90" s="19" t="s">
        <v>1166</v>
      </c>
      <c r="Y90" t="s">
        <v>1166</v>
      </c>
    </row>
    <row r="91" spans="1:25" x14ac:dyDescent="0.3">
      <c r="A91" t="s">
        <v>1161</v>
      </c>
      <c r="B91" t="s">
        <v>32</v>
      </c>
      <c r="C91" t="s">
        <v>1236</v>
      </c>
      <c r="D91" t="s">
        <v>1176</v>
      </c>
      <c r="E91" t="s">
        <v>479</v>
      </c>
      <c r="F91" t="s">
        <v>25</v>
      </c>
      <c r="G91" t="s">
        <v>480</v>
      </c>
      <c r="H91">
        <v>1</v>
      </c>
      <c r="I91">
        <v>0.43</v>
      </c>
      <c r="J91" t="s">
        <v>29</v>
      </c>
      <c r="K91" s="17">
        <v>105268</v>
      </c>
      <c r="L91" t="s">
        <v>1177</v>
      </c>
      <c r="M91" t="s">
        <v>1178</v>
      </c>
      <c r="N91" t="s">
        <v>1182</v>
      </c>
      <c r="O91" s="18">
        <v>45791</v>
      </c>
      <c r="P91" t="s">
        <v>1237</v>
      </c>
      <c r="Q91" s="19">
        <v>45791.598124999997</v>
      </c>
      <c r="R91" t="s">
        <v>1165</v>
      </c>
      <c r="S91" s="19">
        <v>45791.600416666668</v>
      </c>
      <c r="T91" s="19">
        <v>45791.732152777775</v>
      </c>
      <c r="U91" t="s">
        <v>1238</v>
      </c>
      <c r="V91" s="19" t="s">
        <v>1166</v>
      </c>
      <c r="W91" t="s">
        <v>1166</v>
      </c>
      <c r="X91" s="19" t="s">
        <v>1166</v>
      </c>
      <c r="Y91" t="s">
        <v>1166</v>
      </c>
    </row>
    <row r="92" spans="1:25" x14ac:dyDescent="0.3">
      <c r="A92" t="s">
        <v>1161</v>
      </c>
      <c r="B92" t="s">
        <v>32</v>
      </c>
      <c r="C92" t="s">
        <v>1236</v>
      </c>
      <c r="D92" t="s">
        <v>1176</v>
      </c>
      <c r="E92" t="s">
        <v>667</v>
      </c>
      <c r="F92" t="s">
        <v>25</v>
      </c>
      <c r="G92" t="s">
        <v>668</v>
      </c>
      <c r="H92">
        <v>1</v>
      </c>
      <c r="I92">
        <v>0.3</v>
      </c>
      <c r="J92" t="s">
        <v>29</v>
      </c>
      <c r="K92" s="17">
        <v>100143</v>
      </c>
      <c r="L92" t="s">
        <v>1177</v>
      </c>
      <c r="M92" t="s">
        <v>1178</v>
      </c>
      <c r="N92" t="s">
        <v>1182</v>
      </c>
      <c r="O92" s="18">
        <v>45791</v>
      </c>
      <c r="P92" t="s">
        <v>1237</v>
      </c>
      <c r="Q92" s="19">
        <v>45791.598124999997</v>
      </c>
      <c r="R92" t="s">
        <v>1165</v>
      </c>
      <c r="S92" s="19">
        <v>45791.600416666668</v>
      </c>
      <c r="T92" s="19">
        <v>45792.465590277781</v>
      </c>
      <c r="U92" t="s">
        <v>1238</v>
      </c>
      <c r="V92" s="19">
        <v>45791.733506944445</v>
      </c>
      <c r="W92" t="s">
        <v>1238</v>
      </c>
      <c r="X92" s="19" t="s">
        <v>1166</v>
      </c>
      <c r="Y92" t="s">
        <v>1166</v>
      </c>
    </row>
    <row r="93" spans="1:25" x14ac:dyDescent="0.3">
      <c r="A93" t="s">
        <v>1161</v>
      </c>
      <c r="B93" t="s">
        <v>32</v>
      </c>
      <c r="C93" t="s">
        <v>1236</v>
      </c>
      <c r="D93" t="s">
        <v>1176</v>
      </c>
      <c r="E93" t="s">
        <v>329</v>
      </c>
      <c r="F93" t="s">
        <v>25</v>
      </c>
      <c r="G93" t="s">
        <v>330</v>
      </c>
      <c r="H93">
        <v>1</v>
      </c>
      <c r="I93">
        <v>0.9</v>
      </c>
      <c r="J93" t="s">
        <v>131</v>
      </c>
      <c r="K93" s="17">
        <v>0</v>
      </c>
      <c r="L93" t="s">
        <v>1177</v>
      </c>
      <c r="M93" t="s">
        <v>1178</v>
      </c>
      <c r="N93" t="s">
        <v>1241</v>
      </c>
      <c r="O93" s="18">
        <v>45791</v>
      </c>
      <c r="P93" t="s">
        <v>1237</v>
      </c>
      <c r="Q93" s="19">
        <v>45791.598124999997</v>
      </c>
      <c r="R93" t="s">
        <v>1165</v>
      </c>
      <c r="S93" s="19">
        <v>45791.600416666668</v>
      </c>
      <c r="T93" s="19">
        <v>45792.329780092594</v>
      </c>
      <c r="U93" t="s">
        <v>1238</v>
      </c>
      <c r="V93" s="19">
        <v>45791.733981481484</v>
      </c>
      <c r="W93" t="s">
        <v>1238</v>
      </c>
      <c r="X93" s="19" t="s">
        <v>1166</v>
      </c>
      <c r="Y93" t="s">
        <v>1166</v>
      </c>
    </row>
    <row r="94" spans="1:25" x14ac:dyDescent="0.3">
      <c r="A94" t="s">
        <v>1161</v>
      </c>
      <c r="B94" t="s">
        <v>32</v>
      </c>
      <c r="C94" t="s">
        <v>1236</v>
      </c>
      <c r="D94" t="s">
        <v>1176</v>
      </c>
      <c r="E94" t="s">
        <v>632</v>
      </c>
      <c r="F94" t="s">
        <v>25</v>
      </c>
      <c r="G94" t="s">
        <v>633</v>
      </c>
      <c r="H94">
        <v>1</v>
      </c>
      <c r="I94">
        <v>0.3</v>
      </c>
      <c r="J94" t="s">
        <v>29</v>
      </c>
      <c r="K94" s="17">
        <v>205193</v>
      </c>
      <c r="L94" t="s">
        <v>1177</v>
      </c>
      <c r="M94" t="s">
        <v>1178</v>
      </c>
      <c r="N94" t="s">
        <v>1241</v>
      </c>
      <c r="O94" s="18">
        <v>45791</v>
      </c>
      <c r="P94" t="s">
        <v>1237</v>
      </c>
      <c r="Q94" s="19">
        <v>45791.598124999997</v>
      </c>
      <c r="R94" t="s">
        <v>1165</v>
      </c>
      <c r="S94" s="19">
        <v>45791.600416666668</v>
      </c>
      <c r="T94" s="19">
        <v>45792.318298611113</v>
      </c>
      <c r="U94" t="s">
        <v>1238</v>
      </c>
      <c r="V94" s="19">
        <v>45791.735486111109</v>
      </c>
      <c r="W94" t="s">
        <v>1238</v>
      </c>
      <c r="X94" s="19" t="s">
        <v>1166</v>
      </c>
      <c r="Y94" t="s">
        <v>1166</v>
      </c>
    </row>
    <row r="95" spans="1:25" x14ac:dyDescent="0.3">
      <c r="A95" t="s">
        <v>1161</v>
      </c>
      <c r="B95" t="s">
        <v>32</v>
      </c>
      <c r="C95" t="s">
        <v>1236</v>
      </c>
      <c r="D95" t="s">
        <v>1176</v>
      </c>
      <c r="E95" t="s">
        <v>574</v>
      </c>
      <c r="F95" t="s">
        <v>25</v>
      </c>
      <c r="G95" t="s">
        <v>575</v>
      </c>
      <c r="H95">
        <v>1</v>
      </c>
      <c r="I95">
        <v>0.9</v>
      </c>
      <c r="J95" t="s">
        <v>29</v>
      </c>
      <c r="K95" s="17">
        <v>267718</v>
      </c>
      <c r="L95" t="s">
        <v>1177</v>
      </c>
      <c r="M95" t="s">
        <v>1178</v>
      </c>
      <c r="N95" t="s">
        <v>1182</v>
      </c>
      <c r="O95" s="18">
        <v>45791</v>
      </c>
      <c r="P95" t="s">
        <v>1237</v>
      </c>
      <c r="Q95" s="19">
        <v>45791.598124999997</v>
      </c>
      <c r="R95" t="s">
        <v>1165</v>
      </c>
      <c r="S95" s="19">
        <v>45791.600416666668</v>
      </c>
      <c r="T95" s="19">
        <v>45792.466585648152</v>
      </c>
      <c r="U95" t="s">
        <v>1238</v>
      </c>
      <c r="V95" s="19">
        <v>45791.735868055555</v>
      </c>
      <c r="W95" t="s">
        <v>1238</v>
      </c>
      <c r="X95" s="19" t="s">
        <v>1166</v>
      </c>
      <c r="Y95" t="s">
        <v>1166</v>
      </c>
    </row>
    <row r="96" spans="1:25" x14ac:dyDescent="0.3">
      <c r="A96" t="s">
        <v>1161</v>
      </c>
      <c r="B96" t="s">
        <v>32</v>
      </c>
      <c r="C96" t="s">
        <v>1236</v>
      </c>
      <c r="D96" t="s">
        <v>1176</v>
      </c>
      <c r="E96" t="s">
        <v>543</v>
      </c>
      <c r="F96" t="s">
        <v>25</v>
      </c>
      <c r="G96" t="s">
        <v>544</v>
      </c>
      <c r="H96">
        <v>1</v>
      </c>
      <c r="I96">
        <v>0.6</v>
      </c>
      <c r="J96" t="s">
        <v>29</v>
      </c>
      <c r="K96" s="17">
        <v>155000</v>
      </c>
      <c r="L96" t="s">
        <v>1177</v>
      </c>
      <c r="M96" t="s">
        <v>1178</v>
      </c>
      <c r="N96" t="s">
        <v>1241</v>
      </c>
      <c r="O96" s="18">
        <v>45791</v>
      </c>
      <c r="P96" t="s">
        <v>1237</v>
      </c>
      <c r="Q96" s="19">
        <v>45791.598124999997</v>
      </c>
      <c r="R96" t="s">
        <v>1165</v>
      </c>
      <c r="S96" s="19">
        <v>45791.600416666668</v>
      </c>
      <c r="T96" s="19">
        <v>45792.361956018518</v>
      </c>
      <c r="U96" t="s">
        <v>1238</v>
      </c>
      <c r="V96" s="19">
        <v>45791.736377314817</v>
      </c>
      <c r="W96" t="s">
        <v>1238</v>
      </c>
      <c r="X96" s="19" t="s">
        <v>1166</v>
      </c>
      <c r="Y96" t="s">
        <v>1166</v>
      </c>
    </row>
    <row r="97" spans="1:25" x14ac:dyDescent="0.3">
      <c r="A97" t="s">
        <v>1161</v>
      </c>
      <c r="B97" t="s">
        <v>32</v>
      </c>
      <c r="C97" t="s">
        <v>1236</v>
      </c>
      <c r="D97" t="s">
        <v>1176</v>
      </c>
      <c r="E97" t="s">
        <v>533</v>
      </c>
      <c r="F97" t="s">
        <v>25</v>
      </c>
      <c r="G97" t="s">
        <v>534</v>
      </c>
      <c r="H97">
        <v>1</v>
      </c>
      <c r="I97">
        <v>0.36</v>
      </c>
      <c r="J97" t="s">
        <v>29</v>
      </c>
      <c r="K97" s="17">
        <v>143693</v>
      </c>
      <c r="L97" t="s">
        <v>1177</v>
      </c>
      <c r="M97" t="s">
        <v>1178</v>
      </c>
      <c r="N97" t="s">
        <v>1241</v>
      </c>
      <c r="O97" s="18">
        <v>45791</v>
      </c>
      <c r="P97" t="s">
        <v>1237</v>
      </c>
      <c r="Q97" s="19">
        <v>45791.598124999997</v>
      </c>
      <c r="R97" t="s">
        <v>1165</v>
      </c>
      <c r="S97" s="19">
        <v>45791.600416666668</v>
      </c>
      <c r="T97" s="19">
        <v>45792.36959490741</v>
      </c>
      <c r="U97" t="s">
        <v>1238</v>
      </c>
      <c r="V97" s="19">
        <v>45791.73678240741</v>
      </c>
      <c r="W97" t="s">
        <v>1238</v>
      </c>
      <c r="X97" s="19" t="s">
        <v>1166</v>
      </c>
      <c r="Y97" t="s">
        <v>1166</v>
      </c>
    </row>
    <row r="98" spans="1:25" x14ac:dyDescent="0.3">
      <c r="A98" t="s">
        <v>1161</v>
      </c>
      <c r="B98" t="s">
        <v>32</v>
      </c>
      <c r="C98" t="s">
        <v>1236</v>
      </c>
      <c r="D98" t="s">
        <v>1176</v>
      </c>
      <c r="E98" t="s">
        <v>508</v>
      </c>
      <c r="F98" t="s">
        <v>25</v>
      </c>
      <c r="G98" t="s">
        <v>509</v>
      </c>
      <c r="H98">
        <v>1</v>
      </c>
      <c r="I98">
        <v>0.36</v>
      </c>
      <c r="J98" t="s">
        <v>29</v>
      </c>
      <c r="K98" s="17">
        <v>140000</v>
      </c>
      <c r="L98" t="s">
        <v>1177</v>
      </c>
      <c r="M98" t="s">
        <v>1178</v>
      </c>
      <c r="N98" t="s">
        <v>1241</v>
      </c>
      <c r="O98" s="18">
        <v>45791</v>
      </c>
      <c r="P98" t="s">
        <v>1237</v>
      </c>
      <c r="Q98" s="19">
        <v>45791.598124999997</v>
      </c>
      <c r="R98" t="s">
        <v>1165</v>
      </c>
      <c r="S98" s="19">
        <v>45791.600416666668</v>
      </c>
      <c r="T98" s="19">
        <v>45792.347858796296</v>
      </c>
      <c r="U98" t="s">
        <v>1238</v>
      </c>
      <c r="V98" s="19">
        <v>45791.737210648149</v>
      </c>
      <c r="W98" t="s">
        <v>1238</v>
      </c>
      <c r="X98" s="19" t="s">
        <v>1166</v>
      </c>
      <c r="Y98" t="s">
        <v>1166</v>
      </c>
    </row>
    <row r="99" spans="1:25" x14ac:dyDescent="0.3">
      <c r="A99" t="s">
        <v>1161</v>
      </c>
      <c r="B99" t="s">
        <v>32</v>
      </c>
      <c r="C99" t="s">
        <v>1230</v>
      </c>
      <c r="D99" t="s">
        <v>1176</v>
      </c>
      <c r="E99" t="s">
        <v>324</v>
      </c>
      <c r="F99" t="s">
        <v>25</v>
      </c>
      <c r="G99" t="s">
        <v>325</v>
      </c>
      <c r="H99">
        <v>1</v>
      </c>
      <c r="I99">
        <v>0.6</v>
      </c>
      <c r="J99" t="s">
        <v>29</v>
      </c>
      <c r="K99" s="17">
        <v>165000</v>
      </c>
      <c r="L99" t="s">
        <v>1177</v>
      </c>
      <c r="M99" t="s">
        <v>1178</v>
      </c>
      <c r="N99" t="s">
        <v>1231</v>
      </c>
      <c r="O99" s="18">
        <v>45791</v>
      </c>
      <c r="P99" t="s">
        <v>1168</v>
      </c>
      <c r="Q99" s="19">
        <v>45791.625879629632</v>
      </c>
      <c r="R99" t="s">
        <v>1165</v>
      </c>
      <c r="S99" s="19">
        <v>45791.627372685187</v>
      </c>
      <c r="T99" s="19">
        <v>45791.740578703706</v>
      </c>
      <c r="U99" t="s">
        <v>1192</v>
      </c>
      <c r="V99" s="19" t="s">
        <v>1166</v>
      </c>
      <c r="W99" t="s">
        <v>1166</v>
      </c>
      <c r="X99" s="19" t="s">
        <v>1166</v>
      </c>
      <c r="Y99" t="s">
        <v>1166</v>
      </c>
    </row>
    <row r="100" spans="1:25" x14ac:dyDescent="0.3">
      <c r="A100" t="s">
        <v>1161</v>
      </c>
      <c r="B100" t="s">
        <v>32</v>
      </c>
      <c r="C100" t="s">
        <v>1230</v>
      </c>
      <c r="D100" t="s">
        <v>1176</v>
      </c>
      <c r="E100" t="s">
        <v>460</v>
      </c>
      <c r="F100" t="s">
        <v>25</v>
      </c>
      <c r="G100" t="s">
        <v>461</v>
      </c>
      <c r="H100">
        <v>1</v>
      </c>
      <c r="I100">
        <v>0.6</v>
      </c>
      <c r="J100" t="s">
        <v>29</v>
      </c>
      <c r="K100" s="17">
        <v>174443</v>
      </c>
      <c r="L100" t="s">
        <v>1177</v>
      </c>
      <c r="M100" t="s">
        <v>1178</v>
      </c>
      <c r="N100" t="s">
        <v>1231</v>
      </c>
      <c r="O100" s="18">
        <v>45791</v>
      </c>
      <c r="P100" t="s">
        <v>1168</v>
      </c>
      <c r="Q100" s="19">
        <v>45791.625879629632</v>
      </c>
      <c r="R100" t="s">
        <v>1165</v>
      </c>
      <c r="S100" s="19">
        <v>45791.627372685187</v>
      </c>
      <c r="T100" s="19">
        <v>45791.759108796294</v>
      </c>
      <c r="U100" t="s">
        <v>1192</v>
      </c>
      <c r="V100" s="19" t="s">
        <v>1166</v>
      </c>
      <c r="W100" t="s">
        <v>1166</v>
      </c>
      <c r="X100" s="19" t="s">
        <v>1166</v>
      </c>
      <c r="Y100" t="s">
        <v>1166</v>
      </c>
    </row>
    <row r="101" spans="1:25" x14ac:dyDescent="0.3">
      <c r="A101" t="s">
        <v>1161</v>
      </c>
      <c r="B101" t="s">
        <v>32</v>
      </c>
      <c r="C101" t="s">
        <v>1227</v>
      </c>
      <c r="D101" t="s">
        <v>1176</v>
      </c>
      <c r="E101" t="s">
        <v>707</v>
      </c>
      <c r="F101" t="s">
        <v>25</v>
      </c>
      <c r="G101" t="s">
        <v>708</v>
      </c>
      <c r="H101">
        <v>1</v>
      </c>
      <c r="I101">
        <v>0.6</v>
      </c>
      <c r="J101" t="s">
        <v>29</v>
      </c>
      <c r="K101" s="17">
        <v>180000</v>
      </c>
      <c r="L101" t="s">
        <v>1177</v>
      </c>
      <c r="M101" t="s">
        <v>1178</v>
      </c>
      <c r="N101" t="s">
        <v>1242</v>
      </c>
      <c r="O101" s="18">
        <v>45791</v>
      </c>
      <c r="P101" t="s">
        <v>1187</v>
      </c>
      <c r="Q101" s="19">
        <v>45791.593784722223</v>
      </c>
      <c r="R101" t="s">
        <v>1165</v>
      </c>
      <c r="S101" s="19">
        <v>45791.601018518515</v>
      </c>
      <c r="T101" s="19">
        <v>45792.381990740738</v>
      </c>
      <c r="U101" t="s">
        <v>1188</v>
      </c>
      <c r="V101" s="19">
        <v>45791.762638888889</v>
      </c>
      <c r="W101" t="s">
        <v>1188</v>
      </c>
      <c r="X101" s="19" t="s">
        <v>1166</v>
      </c>
      <c r="Y101" t="s">
        <v>1166</v>
      </c>
    </row>
    <row r="102" spans="1:25" x14ac:dyDescent="0.3">
      <c r="A102" t="s">
        <v>1161</v>
      </c>
      <c r="B102" t="s">
        <v>32</v>
      </c>
      <c r="C102" t="s">
        <v>1227</v>
      </c>
      <c r="D102" t="s">
        <v>1176</v>
      </c>
      <c r="E102" t="s">
        <v>341</v>
      </c>
      <c r="F102" t="s">
        <v>25</v>
      </c>
      <c r="G102" t="s">
        <v>342</v>
      </c>
      <c r="H102">
        <v>1</v>
      </c>
      <c r="I102">
        <v>1.1599999999999999</v>
      </c>
      <c r="J102" t="s">
        <v>29</v>
      </c>
      <c r="K102" s="17">
        <v>258000</v>
      </c>
      <c r="L102" t="s">
        <v>1177</v>
      </c>
      <c r="M102" t="s">
        <v>1178</v>
      </c>
      <c r="N102" t="s">
        <v>1243</v>
      </c>
      <c r="O102" s="18">
        <v>45791</v>
      </c>
      <c r="P102" t="s">
        <v>1187</v>
      </c>
      <c r="Q102" s="19">
        <v>45791.593784722223</v>
      </c>
      <c r="R102" t="s">
        <v>1165</v>
      </c>
      <c r="S102" s="19">
        <v>45791.601018518515</v>
      </c>
      <c r="T102" s="19">
        <v>45792.400034722225</v>
      </c>
      <c r="U102" t="s">
        <v>1188</v>
      </c>
      <c r="V102" s="19">
        <v>45791.763009259259</v>
      </c>
      <c r="W102" t="s">
        <v>1188</v>
      </c>
      <c r="X102" s="19" t="s">
        <v>1166</v>
      </c>
      <c r="Y102" t="s">
        <v>1166</v>
      </c>
    </row>
    <row r="103" spans="1:25" x14ac:dyDescent="0.3">
      <c r="A103" t="s">
        <v>1161</v>
      </c>
      <c r="B103" t="s">
        <v>32</v>
      </c>
      <c r="C103" t="s">
        <v>1227</v>
      </c>
      <c r="D103" t="s">
        <v>1176</v>
      </c>
      <c r="E103" t="s">
        <v>335</v>
      </c>
      <c r="F103" t="s">
        <v>25</v>
      </c>
      <c r="G103" t="s">
        <v>336</v>
      </c>
      <c r="H103">
        <v>1</v>
      </c>
      <c r="I103">
        <v>0.9</v>
      </c>
      <c r="J103" t="s">
        <v>29</v>
      </c>
      <c r="K103" s="17">
        <v>247500</v>
      </c>
      <c r="L103" t="s">
        <v>1177</v>
      </c>
      <c r="M103" t="s">
        <v>1244</v>
      </c>
      <c r="N103" t="s">
        <v>1245</v>
      </c>
      <c r="O103" s="18">
        <v>45791</v>
      </c>
      <c r="P103" t="s">
        <v>1187</v>
      </c>
      <c r="Q103" s="19">
        <v>45791.593784722223</v>
      </c>
      <c r="R103" t="s">
        <v>1165</v>
      </c>
      <c r="S103" s="19">
        <v>45791.601018518515</v>
      </c>
      <c r="T103" s="19">
        <v>45792.355439814812</v>
      </c>
      <c r="U103" t="s">
        <v>1188</v>
      </c>
      <c r="V103" s="19">
        <v>45791.763344907406</v>
      </c>
      <c r="W103" t="s">
        <v>1188</v>
      </c>
      <c r="X103" s="19" t="s">
        <v>1166</v>
      </c>
      <c r="Y103" t="s">
        <v>1166</v>
      </c>
    </row>
    <row r="104" spans="1:25" x14ac:dyDescent="0.3">
      <c r="A104" t="s">
        <v>1161</v>
      </c>
      <c r="B104" t="s">
        <v>32</v>
      </c>
      <c r="C104" t="s">
        <v>1233</v>
      </c>
      <c r="D104" t="s">
        <v>1176</v>
      </c>
      <c r="E104" t="s">
        <v>408</v>
      </c>
      <c r="F104" t="s">
        <v>25</v>
      </c>
      <c r="G104" t="s">
        <v>409</v>
      </c>
      <c r="H104">
        <v>1</v>
      </c>
      <c r="I104">
        <v>0.9</v>
      </c>
      <c r="J104" t="s">
        <v>29</v>
      </c>
      <c r="K104" s="17">
        <v>247500</v>
      </c>
      <c r="L104" t="s">
        <v>1177</v>
      </c>
      <c r="M104" t="s">
        <v>1244</v>
      </c>
      <c r="N104">
        <v>1</v>
      </c>
      <c r="O104" s="18">
        <v>45791</v>
      </c>
      <c r="P104" t="s">
        <v>1234</v>
      </c>
      <c r="Q104" s="19">
        <v>45791.639305555553</v>
      </c>
      <c r="R104" t="s">
        <v>1165</v>
      </c>
      <c r="S104" s="19">
        <v>45791.640532407408</v>
      </c>
      <c r="T104" s="19">
        <v>45791.766203703701</v>
      </c>
      <c r="U104" t="s">
        <v>1235</v>
      </c>
      <c r="V104" s="19" t="s">
        <v>1166</v>
      </c>
      <c r="W104" t="s">
        <v>1166</v>
      </c>
      <c r="X104" s="19" t="s">
        <v>1166</v>
      </c>
      <c r="Y104" t="s">
        <v>1166</v>
      </c>
    </row>
    <row r="105" spans="1:25" x14ac:dyDescent="0.3">
      <c r="A105" t="s">
        <v>1161</v>
      </c>
      <c r="B105" t="s">
        <v>32</v>
      </c>
      <c r="C105" t="s">
        <v>1236</v>
      </c>
      <c r="D105" t="s">
        <v>1176</v>
      </c>
      <c r="E105" t="s">
        <v>387</v>
      </c>
      <c r="F105" t="s">
        <v>25</v>
      </c>
      <c r="G105" t="s">
        <v>388</v>
      </c>
      <c r="H105">
        <v>1</v>
      </c>
      <c r="I105">
        <v>0.36</v>
      </c>
      <c r="J105" t="s">
        <v>131</v>
      </c>
      <c r="K105" s="17">
        <v>0</v>
      </c>
      <c r="L105" t="s">
        <v>1177</v>
      </c>
      <c r="M105" t="s">
        <v>1178</v>
      </c>
      <c r="N105" t="s">
        <v>1182</v>
      </c>
      <c r="O105" s="18">
        <v>45791</v>
      </c>
      <c r="P105" t="s">
        <v>1237</v>
      </c>
      <c r="Q105" s="19">
        <v>45791.598124999997</v>
      </c>
      <c r="R105" t="s">
        <v>1165</v>
      </c>
      <c r="S105" s="19">
        <v>45791.600416666668</v>
      </c>
      <c r="T105" s="19">
        <v>45791.803449074076</v>
      </c>
      <c r="U105" t="s">
        <v>1238</v>
      </c>
      <c r="V105" s="19" t="s">
        <v>1166</v>
      </c>
      <c r="W105" t="s">
        <v>1166</v>
      </c>
      <c r="X105" s="19" t="s">
        <v>1166</v>
      </c>
      <c r="Y105" t="s">
        <v>1166</v>
      </c>
    </row>
    <row r="106" spans="1:25" x14ac:dyDescent="0.3">
      <c r="A106" t="s">
        <v>1161</v>
      </c>
      <c r="B106" t="s">
        <v>32</v>
      </c>
      <c r="C106" t="s">
        <v>1233</v>
      </c>
      <c r="D106" t="s">
        <v>1176</v>
      </c>
      <c r="E106" t="s">
        <v>298</v>
      </c>
      <c r="F106" t="s">
        <v>25</v>
      </c>
      <c r="G106" t="s">
        <v>299</v>
      </c>
      <c r="H106">
        <v>1</v>
      </c>
      <c r="I106">
        <v>0.6</v>
      </c>
      <c r="J106" t="s">
        <v>131</v>
      </c>
      <c r="K106" s="17">
        <v>0</v>
      </c>
      <c r="L106" t="s">
        <v>1177</v>
      </c>
      <c r="M106" t="s">
        <v>1178</v>
      </c>
      <c r="N106">
        <v>1</v>
      </c>
      <c r="O106" s="18">
        <v>45791</v>
      </c>
      <c r="P106" t="s">
        <v>1234</v>
      </c>
      <c r="Q106" s="19">
        <v>45791.639305555553</v>
      </c>
      <c r="R106" t="s">
        <v>1165</v>
      </c>
      <c r="S106" s="19">
        <v>45791.640532407408</v>
      </c>
      <c r="T106" s="19">
        <v>45791.817384259259</v>
      </c>
      <c r="U106" t="s">
        <v>1235</v>
      </c>
      <c r="V106" s="19" t="s">
        <v>1166</v>
      </c>
      <c r="W106" t="s">
        <v>1166</v>
      </c>
      <c r="X106" s="19" t="s">
        <v>1166</v>
      </c>
      <c r="Y106" t="s">
        <v>1166</v>
      </c>
    </row>
    <row r="107" spans="1:25" x14ac:dyDescent="0.3">
      <c r="A107" t="s">
        <v>1161</v>
      </c>
      <c r="B107" t="s">
        <v>32</v>
      </c>
      <c r="C107" t="s">
        <v>1233</v>
      </c>
      <c r="D107" t="s">
        <v>1176</v>
      </c>
      <c r="E107" t="s">
        <v>367</v>
      </c>
      <c r="F107" t="s">
        <v>25</v>
      </c>
      <c r="G107" t="s">
        <v>368</v>
      </c>
      <c r="H107">
        <v>1</v>
      </c>
      <c r="I107">
        <v>0.36</v>
      </c>
      <c r="J107" t="s">
        <v>29</v>
      </c>
      <c r="K107" s="17">
        <v>143693</v>
      </c>
      <c r="L107" t="s">
        <v>1177</v>
      </c>
      <c r="M107" t="s">
        <v>1244</v>
      </c>
      <c r="N107">
        <v>1</v>
      </c>
      <c r="O107" s="18">
        <v>45791</v>
      </c>
      <c r="P107" t="s">
        <v>1234</v>
      </c>
      <c r="Q107" s="19">
        <v>45791.639305555553</v>
      </c>
      <c r="R107" t="s">
        <v>1165</v>
      </c>
      <c r="S107" s="19">
        <v>45791.640532407408</v>
      </c>
      <c r="T107" s="19">
        <v>45791.834155092591</v>
      </c>
      <c r="U107" t="s">
        <v>1235</v>
      </c>
      <c r="V107" s="19" t="s">
        <v>1166</v>
      </c>
      <c r="W107" t="s">
        <v>1166</v>
      </c>
      <c r="X107" s="19" t="s">
        <v>1166</v>
      </c>
      <c r="Y107" t="s">
        <v>1166</v>
      </c>
    </row>
    <row r="108" spans="1:25" x14ac:dyDescent="0.3">
      <c r="A108" t="s">
        <v>1161</v>
      </c>
      <c r="B108" t="s">
        <v>32</v>
      </c>
      <c r="C108" t="s">
        <v>1230</v>
      </c>
      <c r="D108" t="s">
        <v>1176</v>
      </c>
      <c r="E108" t="s">
        <v>247</v>
      </c>
      <c r="F108" t="s">
        <v>25</v>
      </c>
      <c r="G108" t="s">
        <v>248</v>
      </c>
      <c r="H108">
        <v>1</v>
      </c>
      <c r="I108">
        <v>0.36</v>
      </c>
      <c r="J108" t="s">
        <v>29</v>
      </c>
      <c r="K108" s="17">
        <v>130000</v>
      </c>
      <c r="L108" t="s">
        <v>1177</v>
      </c>
      <c r="M108" t="s">
        <v>1178</v>
      </c>
      <c r="N108" t="s">
        <v>1231</v>
      </c>
      <c r="O108" s="18">
        <v>45791</v>
      </c>
      <c r="P108" t="s">
        <v>1168</v>
      </c>
      <c r="Q108" s="19">
        <v>45791.625879629632</v>
      </c>
      <c r="R108" t="s">
        <v>1165</v>
      </c>
      <c r="S108" s="19">
        <v>45791.627372685187</v>
      </c>
      <c r="T108" s="19">
        <v>45791.838020833333</v>
      </c>
      <c r="U108" t="s">
        <v>1192</v>
      </c>
      <c r="V108" s="19" t="s">
        <v>1166</v>
      </c>
      <c r="W108" t="s">
        <v>1166</v>
      </c>
      <c r="X108" s="19" t="s">
        <v>1166</v>
      </c>
      <c r="Y108" t="s">
        <v>1166</v>
      </c>
    </row>
    <row r="109" spans="1:25" x14ac:dyDescent="0.3">
      <c r="A109" t="s">
        <v>1161</v>
      </c>
      <c r="B109" t="s">
        <v>32</v>
      </c>
      <c r="C109" t="s">
        <v>1233</v>
      </c>
      <c r="D109" t="s">
        <v>1176</v>
      </c>
      <c r="E109" t="s">
        <v>346</v>
      </c>
      <c r="F109" t="s">
        <v>25</v>
      </c>
      <c r="G109" t="s">
        <v>347</v>
      </c>
      <c r="H109">
        <v>1</v>
      </c>
      <c r="I109">
        <v>0.9</v>
      </c>
      <c r="J109" t="s">
        <v>29</v>
      </c>
      <c r="K109" s="17">
        <v>232500</v>
      </c>
      <c r="L109" t="s">
        <v>1177</v>
      </c>
      <c r="M109" t="s">
        <v>1178</v>
      </c>
      <c r="N109">
        <v>1</v>
      </c>
      <c r="O109" s="18">
        <v>45791</v>
      </c>
      <c r="P109" t="s">
        <v>1234</v>
      </c>
      <c r="Q109" s="19">
        <v>45791.639305555553</v>
      </c>
      <c r="R109" t="s">
        <v>1165</v>
      </c>
      <c r="S109" s="19">
        <v>45791.640532407408</v>
      </c>
      <c r="T109" s="19">
        <v>45791.842453703706</v>
      </c>
      <c r="U109" t="s">
        <v>1235</v>
      </c>
      <c r="V109" s="19" t="s">
        <v>1166</v>
      </c>
      <c r="W109" t="s">
        <v>1166</v>
      </c>
      <c r="X109" s="19" t="s">
        <v>1166</v>
      </c>
      <c r="Y109" t="s">
        <v>1166</v>
      </c>
    </row>
    <row r="110" spans="1:25" x14ac:dyDescent="0.3">
      <c r="A110" t="s">
        <v>1161</v>
      </c>
      <c r="B110" t="s">
        <v>32</v>
      </c>
      <c r="C110" t="s">
        <v>1230</v>
      </c>
      <c r="D110" t="s">
        <v>1176</v>
      </c>
      <c r="E110" t="s">
        <v>428</v>
      </c>
      <c r="F110" t="s">
        <v>25</v>
      </c>
      <c r="G110" t="s">
        <v>429</v>
      </c>
      <c r="H110">
        <v>1</v>
      </c>
      <c r="I110">
        <v>0.6</v>
      </c>
      <c r="J110" t="s">
        <v>131</v>
      </c>
      <c r="K110" s="17">
        <v>0</v>
      </c>
      <c r="L110" t="s">
        <v>1177</v>
      </c>
      <c r="M110" t="s">
        <v>1178</v>
      </c>
      <c r="N110" t="s">
        <v>1231</v>
      </c>
      <c r="O110" s="18">
        <v>45791</v>
      </c>
      <c r="P110" t="s">
        <v>1168</v>
      </c>
      <c r="Q110" s="19">
        <v>45791.625879629632</v>
      </c>
      <c r="R110" t="s">
        <v>1165</v>
      </c>
      <c r="S110" s="19">
        <v>45791.627372685187</v>
      </c>
      <c r="T110" s="19">
        <v>45791.848854166667</v>
      </c>
      <c r="U110" t="s">
        <v>1192</v>
      </c>
      <c r="V110" s="19" t="s">
        <v>1166</v>
      </c>
      <c r="W110" t="s">
        <v>1166</v>
      </c>
      <c r="X110" s="19" t="s">
        <v>1166</v>
      </c>
      <c r="Y110" t="s">
        <v>1166</v>
      </c>
    </row>
    <row r="111" spans="1:25" x14ac:dyDescent="0.3">
      <c r="A111" t="s">
        <v>1161</v>
      </c>
      <c r="B111" t="s">
        <v>32</v>
      </c>
      <c r="C111" t="s">
        <v>1230</v>
      </c>
      <c r="D111" t="s">
        <v>1176</v>
      </c>
      <c r="E111" t="s">
        <v>450</v>
      </c>
      <c r="F111" t="s">
        <v>25</v>
      </c>
      <c r="G111" t="s">
        <v>451</v>
      </c>
      <c r="H111">
        <v>1</v>
      </c>
      <c r="I111">
        <v>0.3</v>
      </c>
      <c r="J111" t="s">
        <v>131</v>
      </c>
      <c r="K111" s="17">
        <v>0</v>
      </c>
      <c r="L111" t="s">
        <v>1177</v>
      </c>
      <c r="M111" t="s">
        <v>1228</v>
      </c>
      <c r="N111" t="s">
        <v>1246</v>
      </c>
      <c r="O111" s="18">
        <v>45791</v>
      </c>
      <c r="P111" t="s">
        <v>1168</v>
      </c>
      <c r="Q111" s="19">
        <v>45791.625879629632</v>
      </c>
      <c r="R111" t="s">
        <v>1165</v>
      </c>
      <c r="S111" s="19">
        <v>45791.627372685187</v>
      </c>
      <c r="T111" s="19">
        <v>45791.857615740744</v>
      </c>
      <c r="U111" t="s">
        <v>1192</v>
      </c>
      <c r="V111" s="19" t="s">
        <v>1166</v>
      </c>
      <c r="W111" t="s">
        <v>1166</v>
      </c>
      <c r="X111" s="19" t="s">
        <v>1166</v>
      </c>
      <c r="Y111" t="s">
        <v>1166</v>
      </c>
    </row>
    <row r="112" spans="1:25" x14ac:dyDescent="0.3">
      <c r="A112" t="s">
        <v>1161</v>
      </c>
      <c r="B112" t="s">
        <v>32</v>
      </c>
      <c r="C112" t="s">
        <v>1233</v>
      </c>
      <c r="D112" t="s">
        <v>1176</v>
      </c>
      <c r="E112" t="s">
        <v>652</v>
      </c>
      <c r="F112" t="s">
        <v>25</v>
      </c>
      <c r="G112" t="s">
        <v>653</v>
      </c>
      <c r="H112">
        <v>1</v>
      </c>
      <c r="I112">
        <v>0.9</v>
      </c>
      <c r="J112" t="s">
        <v>29</v>
      </c>
      <c r="K112" s="17">
        <v>247500</v>
      </c>
      <c r="L112" t="s">
        <v>1177</v>
      </c>
      <c r="M112" t="s">
        <v>1178</v>
      </c>
      <c r="N112">
        <v>1</v>
      </c>
      <c r="O112" s="18">
        <v>45791</v>
      </c>
      <c r="P112" t="s">
        <v>1234</v>
      </c>
      <c r="Q112" s="19">
        <v>45791.639305555553</v>
      </c>
      <c r="R112" t="s">
        <v>1165</v>
      </c>
      <c r="S112" s="19">
        <v>45791.640532407408</v>
      </c>
      <c r="T112" s="19">
        <v>45791.870335648149</v>
      </c>
      <c r="U112" t="s">
        <v>1235</v>
      </c>
      <c r="V112" s="19" t="s">
        <v>1166</v>
      </c>
      <c r="W112" t="s">
        <v>1166</v>
      </c>
      <c r="X112" s="19" t="s">
        <v>1166</v>
      </c>
      <c r="Y112" t="s">
        <v>1166</v>
      </c>
    </row>
    <row r="113" spans="1:25" x14ac:dyDescent="0.3">
      <c r="A113" t="s">
        <v>1161</v>
      </c>
      <c r="B113" t="s">
        <v>32</v>
      </c>
      <c r="C113" t="s">
        <v>1247</v>
      </c>
      <c r="D113" t="s">
        <v>1176</v>
      </c>
      <c r="E113" t="s">
        <v>265</v>
      </c>
      <c r="F113" t="s">
        <v>25</v>
      </c>
      <c r="G113" t="s">
        <v>266</v>
      </c>
      <c r="H113">
        <v>1</v>
      </c>
      <c r="I113">
        <v>0.3</v>
      </c>
      <c r="J113" t="s">
        <v>131</v>
      </c>
      <c r="K113" s="17">
        <v>0</v>
      </c>
      <c r="L113" t="s">
        <v>1177</v>
      </c>
      <c r="M113" t="s">
        <v>1178</v>
      </c>
      <c r="N113" t="s">
        <v>1248</v>
      </c>
      <c r="O113" s="18">
        <v>45791</v>
      </c>
      <c r="P113" t="s">
        <v>1249</v>
      </c>
      <c r="Q113" s="19">
        <v>45791.802511574075</v>
      </c>
      <c r="R113" t="s">
        <v>1165</v>
      </c>
      <c r="S113" s="19">
        <v>45791.803796296299</v>
      </c>
      <c r="T113" s="19">
        <v>45791.871527777781</v>
      </c>
      <c r="U113" t="s">
        <v>1250</v>
      </c>
      <c r="V113" s="19" t="s">
        <v>1166</v>
      </c>
      <c r="W113" t="s">
        <v>1166</v>
      </c>
      <c r="X113" s="19" t="s">
        <v>1166</v>
      </c>
      <c r="Y113" t="s">
        <v>1166</v>
      </c>
    </row>
    <row r="114" spans="1:25" x14ac:dyDescent="0.3">
      <c r="A114" t="s">
        <v>1161</v>
      </c>
      <c r="B114" t="s">
        <v>32</v>
      </c>
      <c r="C114" t="s">
        <v>1251</v>
      </c>
      <c r="D114" t="s">
        <v>1176</v>
      </c>
      <c r="E114" t="s">
        <v>41</v>
      </c>
      <c r="F114" t="s">
        <v>25</v>
      </c>
      <c r="G114" t="s">
        <v>42</v>
      </c>
      <c r="H114">
        <v>1</v>
      </c>
      <c r="I114">
        <v>0.36</v>
      </c>
      <c r="J114" t="s">
        <v>29</v>
      </c>
      <c r="K114" s="17">
        <v>140000</v>
      </c>
      <c r="L114" t="s">
        <v>1177</v>
      </c>
      <c r="M114" t="s">
        <v>1178</v>
      </c>
      <c r="N114" t="s">
        <v>1252</v>
      </c>
      <c r="O114" s="18">
        <v>45791</v>
      </c>
      <c r="P114" t="s">
        <v>1253</v>
      </c>
      <c r="Q114" s="19">
        <v>45791.775636574072</v>
      </c>
      <c r="R114" t="s">
        <v>1165</v>
      </c>
      <c r="S114" s="19">
        <v>45791.777025462965</v>
      </c>
      <c r="T114" s="19">
        <v>45791.885428240741</v>
      </c>
      <c r="U114" t="s">
        <v>1254</v>
      </c>
      <c r="V114" s="19" t="s">
        <v>1166</v>
      </c>
      <c r="W114" t="s">
        <v>1166</v>
      </c>
      <c r="X114" s="19" t="s">
        <v>1166</v>
      </c>
      <c r="Y114" t="s">
        <v>1166</v>
      </c>
    </row>
    <row r="115" spans="1:25" x14ac:dyDescent="0.3">
      <c r="A115" t="s">
        <v>1161</v>
      </c>
      <c r="B115" t="s">
        <v>32</v>
      </c>
      <c r="C115" t="s">
        <v>1251</v>
      </c>
      <c r="D115" t="s">
        <v>1176</v>
      </c>
      <c r="E115" t="s">
        <v>200</v>
      </c>
      <c r="F115" t="s">
        <v>25</v>
      </c>
      <c r="G115" t="s">
        <v>201</v>
      </c>
      <c r="H115">
        <v>1</v>
      </c>
      <c r="I115">
        <v>0.71</v>
      </c>
      <c r="J115" t="s">
        <v>131</v>
      </c>
      <c r="K115" s="17">
        <v>0</v>
      </c>
      <c r="L115" t="s">
        <v>1177</v>
      </c>
      <c r="M115" t="s">
        <v>1190</v>
      </c>
      <c r="N115" t="s">
        <v>1255</v>
      </c>
      <c r="O115" s="18">
        <v>45791</v>
      </c>
      <c r="P115" t="s">
        <v>1253</v>
      </c>
      <c r="Q115" s="19">
        <v>45791.775636574072</v>
      </c>
      <c r="R115" t="s">
        <v>1165</v>
      </c>
      <c r="S115" s="19">
        <v>45791.777025462965</v>
      </c>
      <c r="T115" s="19">
        <v>45791.886006944442</v>
      </c>
      <c r="U115" t="s">
        <v>1254</v>
      </c>
      <c r="V115" s="19" t="s">
        <v>1166</v>
      </c>
      <c r="W115" t="s">
        <v>1166</v>
      </c>
      <c r="X115" s="19" t="s">
        <v>1166</v>
      </c>
      <c r="Y115" t="s">
        <v>1166</v>
      </c>
    </row>
    <row r="116" spans="1:25" x14ac:dyDescent="0.3">
      <c r="A116" t="s">
        <v>1161</v>
      </c>
      <c r="B116" t="s">
        <v>32</v>
      </c>
      <c r="C116" t="s">
        <v>1251</v>
      </c>
      <c r="D116" t="s">
        <v>1176</v>
      </c>
      <c r="E116" t="s">
        <v>662</v>
      </c>
      <c r="F116" t="s">
        <v>25</v>
      </c>
      <c r="G116" t="s">
        <v>663</v>
      </c>
      <c r="H116">
        <v>1</v>
      </c>
      <c r="I116">
        <v>0.71</v>
      </c>
      <c r="J116" t="s">
        <v>29</v>
      </c>
      <c r="K116" s="17">
        <v>262000</v>
      </c>
      <c r="L116" t="s">
        <v>1177</v>
      </c>
      <c r="M116" t="s">
        <v>1178</v>
      </c>
      <c r="N116" t="s">
        <v>1252</v>
      </c>
      <c r="O116" s="18">
        <v>45791</v>
      </c>
      <c r="P116" t="s">
        <v>1253</v>
      </c>
      <c r="Q116" s="19">
        <v>45791.775636574072</v>
      </c>
      <c r="R116" t="s">
        <v>1165</v>
      </c>
      <c r="S116" s="19">
        <v>45791.777025462965</v>
      </c>
      <c r="T116" s="19">
        <v>45791.886921296296</v>
      </c>
      <c r="U116" t="s">
        <v>1254</v>
      </c>
      <c r="V116" s="19" t="s">
        <v>1166</v>
      </c>
      <c r="W116" t="s">
        <v>1166</v>
      </c>
      <c r="X116" s="19" t="s">
        <v>1166</v>
      </c>
      <c r="Y116" t="s">
        <v>1166</v>
      </c>
    </row>
    <row r="117" spans="1:25" x14ac:dyDescent="0.3">
      <c r="A117" t="s">
        <v>1161</v>
      </c>
      <c r="B117" t="s">
        <v>32</v>
      </c>
      <c r="C117" t="s">
        <v>1251</v>
      </c>
      <c r="D117" t="s">
        <v>1176</v>
      </c>
      <c r="E117" t="s">
        <v>607</v>
      </c>
      <c r="F117" t="s">
        <v>25</v>
      </c>
      <c r="G117" t="s">
        <v>608</v>
      </c>
      <c r="H117">
        <v>1</v>
      </c>
      <c r="I117">
        <v>0.6</v>
      </c>
      <c r="J117" t="s">
        <v>29</v>
      </c>
      <c r="K117" s="17">
        <v>170000</v>
      </c>
      <c r="L117" t="s">
        <v>1177</v>
      </c>
      <c r="M117" t="s">
        <v>1193</v>
      </c>
      <c r="N117" t="s">
        <v>1256</v>
      </c>
      <c r="O117" s="18">
        <v>45791</v>
      </c>
      <c r="P117" t="s">
        <v>1253</v>
      </c>
      <c r="Q117" s="19">
        <v>45791.775636574072</v>
      </c>
      <c r="R117" t="s">
        <v>1165</v>
      </c>
      <c r="S117" s="19">
        <v>45791.777025462965</v>
      </c>
      <c r="T117" s="19">
        <v>45791.887511574074</v>
      </c>
      <c r="U117" t="s">
        <v>1254</v>
      </c>
      <c r="V117" s="19" t="s">
        <v>1166</v>
      </c>
      <c r="W117" t="s">
        <v>1166</v>
      </c>
      <c r="X117" s="19" t="s">
        <v>1166</v>
      </c>
      <c r="Y117" t="s">
        <v>1166</v>
      </c>
    </row>
    <row r="118" spans="1:25" x14ac:dyDescent="0.3">
      <c r="A118" t="s">
        <v>1161</v>
      </c>
      <c r="B118" t="s">
        <v>32</v>
      </c>
      <c r="C118" t="s">
        <v>1251</v>
      </c>
      <c r="D118" t="s">
        <v>1176</v>
      </c>
      <c r="E118" t="s">
        <v>602</v>
      </c>
      <c r="F118" t="s">
        <v>25</v>
      </c>
      <c r="G118" t="s">
        <v>603</v>
      </c>
      <c r="H118">
        <v>1</v>
      </c>
      <c r="I118">
        <v>0.65</v>
      </c>
      <c r="J118" t="s">
        <v>29</v>
      </c>
      <c r="K118" s="17">
        <v>160000</v>
      </c>
      <c r="L118" t="s">
        <v>1177</v>
      </c>
      <c r="M118" t="s">
        <v>1178</v>
      </c>
      <c r="N118" t="s">
        <v>1257</v>
      </c>
      <c r="O118" s="18">
        <v>45791</v>
      </c>
      <c r="P118" t="s">
        <v>1253</v>
      </c>
      <c r="Q118" s="19">
        <v>45791.775636574072</v>
      </c>
      <c r="R118" t="s">
        <v>1165</v>
      </c>
      <c r="S118" s="19">
        <v>45791.777025462965</v>
      </c>
      <c r="T118" s="19">
        <v>45791.888240740744</v>
      </c>
      <c r="U118" t="s">
        <v>1254</v>
      </c>
      <c r="V118" s="19" t="s">
        <v>1166</v>
      </c>
      <c r="W118" t="s">
        <v>1166</v>
      </c>
      <c r="X118" s="19" t="s">
        <v>1166</v>
      </c>
      <c r="Y118" t="s">
        <v>1166</v>
      </c>
    </row>
    <row r="119" spans="1:25" x14ac:dyDescent="0.3">
      <c r="A119" t="s">
        <v>1161</v>
      </c>
      <c r="B119" t="s">
        <v>32</v>
      </c>
      <c r="C119" t="s">
        <v>1251</v>
      </c>
      <c r="D119" t="s">
        <v>1176</v>
      </c>
      <c r="E119" t="s">
        <v>483</v>
      </c>
      <c r="F119" t="s">
        <v>25</v>
      </c>
      <c r="G119" t="s">
        <v>484</v>
      </c>
      <c r="H119">
        <v>1</v>
      </c>
      <c r="I119">
        <v>0.16</v>
      </c>
      <c r="J119" t="s">
        <v>29</v>
      </c>
      <c r="K119" s="17">
        <v>129000</v>
      </c>
      <c r="L119" t="s">
        <v>1209</v>
      </c>
      <c r="M119" t="s">
        <v>1210</v>
      </c>
      <c r="N119" t="s">
        <v>1258</v>
      </c>
      <c r="O119" s="18">
        <v>45791</v>
      </c>
      <c r="P119" t="s">
        <v>1253</v>
      </c>
      <c r="Q119" s="19">
        <v>45791.775636574072</v>
      </c>
      <c r="R119" t="s">
        <v>1165</v>
      </c>
      <c r="S119" s="19">
        <v>45791.777025462965</v>
      </c>
      <c r="T119" s="19" t="s">
        <v>1166</v>
      </c>
      <c r="U119" t="s">
        <v>1166</v>
      </c>
      <c r="V119" s="19">
        <v>45791.889039351852</v>
      </c>
      <c r="W119" t="s">
        <v>1254</v>
      </c>
      <c r="X119" s="19" t="s">
        <v>1166</v>
      </c>
      <c r="Y119" t="s">
        <v>1166</v>
      </c>
    </row>
    <row r="120" spans="1:25" x14ac:dyDescent="0.3">
      <c r="A120" t="s">
        <v>1161</v>
      </c>
      <c r="B120" t="s">
        <v>32</v>
      </c>
      <c r="C120" t="s">
        <v>1251</v>
      </c>
      <c r="D120" t="s">
        <v>1176</v>
      </c>
      <c r="E120" t="s">
        <v>351</v>
      </c>
      <c r="F120" t="s">
        <v>25</v>
      </c>
      <c r="G120" t="s">
        <v>352</v>
      </c>
      <c r="H120">
        <v>1</v>
      </c>
      <c r="I120">
        <v>0.71</v>
      </c>
      <c r="J120" t="s">
        <v>131</v>
      </c>
      <c r="K120" s="17">
        <v>0</v>
      </c>
      <c r="L120" t="s">
        <v>1177</v>
      </c>
      <c r="M120" t="s">
        <v>1178</v>
      </c>
      <c r="N120" t="s">
        <v>1259</v>
      </c>
      <c r="O120" s="18">
        <v>45791</v>
      </c>
      <c r="P120" t="s">
        <v>1253</v>
      </c>
      <c r="Q120" s="19">
        <v>45791.775636574072</v>
      </c>
      <c r="R120" t="s">
        <v>1165</v>
      </c>
      <c r="S120" s="19">
        <v>45791.777025462965</v>
      </c>
      <c r="T120" s="19">
        <v>45791.889699074076</v>
      </c>
      <c r="U120" t="s">
        <v>1254</v>
      </c>
      <c r="V120" s="19" t="s">
        <v>1166</v>
      </c>
      <c r="W120" t="s">
        <v>1166</v>
      </c>
      <c r="X120" s="19" t="s">
        <v>1166</v>
      </c>
      <c r="Y120" t="s">
        <v>1166</v>
      </c>
    </row>
    <row r="121" spans="1:25" x14ac:dyDescent="0.3">
      <c r="A121" t="s">
        <v>1161</v>
      </c>
      <c r="B121" t="s">
        <v>32</v>
      </c>
      <c r="C121" t="s">
        <v>1247</v>
      </c>
      <c r="D121" t="s">
        <v>1176</v>
      </c>
      <c r="E121" t="s">
        <v>594</v>
      </c>
      <c r="F121" t="s">
        <v>25</v>
      </c>
      <c r="G121" t="s">
        <v>595</v>
      </c>
      <c r="H121">
        <v>1</v>
      </c>
      <c r="I121">
        <v>0.9</v>
      </c>
      <c r="J121" t="s">
        <v>29</v>
      </c>
      <c r="K121" s="17">
        <v>261000</v>
      </c>
      <c r="L121" t="s">
        <v>1177</v>
      </c>
      <c r="M121" t="s">
        <v>1178</v>
      </c>
      <c r="N121" t="s">
        <v>1248</v>
      </c>
      <c r="O121" s="18">
        <v>45791</v>
      </c>
      <c r="P121" t="s">
        <v>1249</v>
      </c>
      <c r="Q121" s="19">
        <v>45791.802511574075</v>
      </c>
      <c r="R121" t="s">
        <v>1165</v>
      </c>
      <c r="S121" s="19">
        <v>45791.803796296299</v>
      </c>
      <c r="T121" s="19">
        <v>45791.890775462962</v>
      </c>
      <c r="U121" t="s">
        <v>1250</v>
      </c>
      <c r="V121" s="19" t="s">
        <v>1166</v>
      </c>
      <c r="W121" t="s">
        <v>1166</v>
      </c>
      <c r="X121" s="19" t="s">
        <v>1166</v>
      </c>
      <c r="Y121" t="s">
        <v>1166</v>
      </c>
    </row>
    <row r="122" spans="1:25" x14ac:dyDescent="0.3">
      <c r="A122" t="s">
        <v>1161</v>
      </c>
      <c r="B122" t="s">
        <v>32</v>
      </c>
      <c r="C122" t="s">
        <v>1230</v>
      </c>
      <c r="D122" t="s">
        <v>1176</v>
      </c>
      <c r="E122" t="s">
        <v>445</v>
      </c>
      <c r="F122" t="s">
        <v>25</v>
      </c>
      <c r="G122" t="s">
        <v>446</v>
      </c>
      <c r="H122">
        <v>1</v>
      </c>
      <c r="I122">
        <v>0.3</v>
      </c>
      <c r="J122" t="s">
        <v>131</v>
      </c>
      <c r="K122" s="17">
        <v>0</v>
      </c>
      <c r="L122" t="s">
        <v>1209</v>
      </c>
      <c r="M122" t="s">
        <v>1220</v>
      </c>
      <c r="N122" t="s">
        <v>1260</v>
      </c>
      <c r="O122" s="18">
        <v>45791</v>
      </c>
      <c r="P122" t="s">
        <v>1168</v>
      </c>
      <c r="Q122" s="19">
        <v>45791.625879629632</v>
      </c>
      <c r="R122" t="s">
        <v>1165</v>
      </c>
      <c r="S122" s="19">
        <v>45791.627372685187</v>
      </c>
      <c r="T122" s="19" t="s">
        <v>1166</v>
      </c>
      <c r="U122" t="s">
        <v>1166</v>
      </c>
      <c r="V122" s="19">
        <v>45791.893831018519</v>
      </c>
      <c r="W122" t="s">
        <v>1192</v>
      </c>
      <c r="X122" s="19" t="s">
        <v>1166</v>
      </c>
      <c r="Y122" t="s">
        <v>1166</v>
      </c>
    </row>
    <row r="123" spans="1:25" x14ac:dyDescent="0.3">
      <c r="A123" t="s">
        <v>1161</v>
      </c>
      <c r="B123" t="s">
        <v>32</v>
      </c>
      <c r="C123" t="s">
        <v>1230</v>
      </c>
      <c r="D123" t="s">
        <v>1176</v>
      </c>
      <c r="E123" t="s">
        <v>503</v>
      </c>
      <c r="F123" t="s">
        <v>25</v>
      </c>
      <c r="G123" t="s">
        <v>504</v>
      </c>
      <c r="H123">
        <v>1</v>
      </c>
      <c r="I123">
        <v>0.36</v>
      </c>
      <c r="J123" t="s">
        <v>29</v>
      </c>
      <c r="K123" s="17">
        <v>143693</v>
      </c>
      <c r="L123" t="s">
        <v>1209</v>
      </c>
      <c r="M123" t="s">
        <v>1217</v>
      </c>
      <c r="N123" t="s">
        <v>1261</v>
      </c>
      <c r="O123" s="18">
        <v>45791</v>
      </c>
      <c r="P123" t="s">
        <v>1168</v>
      </c>
      <c r="Q123" s="19">
        <v>45791.625879629632</v>
      </c>
      <c r="R123" t="s">
        <v>1165</v>
      </c>
      <c r="S123" s="19">
        <v>45791.627372685187</v>
      </c>
      <c r="T123" s="19" t="s">
        <v>1166</v>
      </c>
      <c r="U123" t="s">
        <v>1166</v>
      </c>
      <c r="V123" s="19">
        <v>45791.894456018519</v>
      </c>
      <c r="W123" t="s">
        <v>1192</v>
      </c>
      <c r="X123" s="19" t="s">
        <v>1166</v>
      </c>
      <c r="Y123" t="s">
        <v>1166</v>
      </c>
    </row>
    <row r="124" spans="1:25" x14ac:dyDescent="0.3">
      <c r="A124" t="s">
        <v>1161</v>
      </c>
      <c r="B124" t="s">
        <v>32</v>
      </c>
      <c r="C124" t="s">
        <v>1230</v>
      </c>
      <c r="D124" t="s">
        <v>1176</v>
      </c>
      <c r="E124" t="s">
        <v>617</v>
      </c>
      <c r="F124" t="s">
        <v>25</v>
      </c>
      <c r="G124" t="s">
        <v>618</v>
      </c>
      <c r="H124">
        <v>1</v>
      </c>
      <c r="I124">
        <v>0.36</v>
      </c>
      <c r="J124" t="s">
        <v>29</v>
      </c>
      <c r="K124" s="17">
        <v>130000</v>
      </c>
      <c r="L124" t="s">
        <v>1209</v>
      </c>
      <c r="M124" t="s">
        <v>1217</v>
      </c>
      <c r="N124" t="s">
        <v>1261</v>
      </c>
      <c r="O124" s="18">
        <v>45791</v>
      </c>
      <c r="P124" t="s">
        <v>1168</v>
      </c>
      <c r="Q124" s="19">
        <v>45791.625879629632</v>
      </c>
      <c r="R124" t="s">
        <v>1165</v>
      </c>
      <c r="S124" s="19">
        <v>45791.627372685187</v>
      </c>
      <c r="T124" s="19" t="s">
        <v>1166</v>
      </c>
      <c r="U124" t="s">
        <v>1166</v>
      </c>
      <c r="V124" s="19">
        <v>45791.895046296297</v>
      </c>
      <c r="W124" t="s">
        <v>1192</v>
      </c>
      <c r="X124" s="19" t="s">
        <v>1166</v>
      </c>
      <c r="Y124" t="s">
        <v>1166</v>
      </c>
    </row>
    <row r="125" spans="1:25" x14ac:dyDescent="0.3">
      <c r="A125" t="s">
        <v>1161</v>
      </c>
      <c r="B125" t="s">
        <v>32</v>
      </c>
      <c r="C125" t="s">
        <v>1230</v>
      </c>
      <c r="D125" t="s">
        <v>1176</v>
      </c>
      <c r="E125" t="s">
        <v>692</v>
      </c>
      <c r="F125" t="s">
        <v>25</v>
      </c>
      <c r="G125" t="s">
        <v>693</v>
      </c>
      <c r="H125">
        <v>1</v>
      </c>
      <c r="I125">
        <v>0.3</v>
      </c>
      <c r="J125" t="s">
        <v>29</v>
      </c>
      <c r="K125" s="17">
        <v>100143</v>
      </c>
      <c r="L125" t="s">
        <v>1209</v>
      </c>
      <c r="M125" t="s">
        <v>1215</v>
      </c>
      <c r="N125" t="s">
        <v>1262</v>
      </c>
      <c r="O125" s="18">
        <v>45791</v>
      </c>
      <c r="P125" t="s">
        <v>1168</v>
      </c>
      <c r="Q125" s="19">
        <v>45791.625879629632</v>
      </c>
      <c r="R125" t="s">
        <v>1165</v>
      </c>
      <c r="S125" s="19">
        <v>45791.627372685187</v>
      </c>
      <c r="T125" s="19" t="s">
        <v>1166</v>
      </c>
      <c r="U125" t="s">
        <v>1166</v>
      </c>
      <c r="V125" s="19">
        <v>45791.895648148151</v>
      </c>
      <c r="W125" t="s">
        <v>1192</v>
      </c>
      <c r="X125" s="19" t="s">
        <v>1166</v>
      </c>
      <c r="Y125" t="s">
        <v>1166</v>
      </c>
    </row>
    <row r="126" spans="1:25" x14ac:dyDescent="0.3">
      <c r="A126" t="s">
        <v>1161</v>
      </c>
      <c r="B126" t="s">
        <v>32</v>
      </c>
      <c r="C126" t="s">
        <v>1230</v>
      </c>
      <c r="D126" t="s">
        <v>1176</v>
      </c>
      <c r="E126" t="s">
        <v>697</v>
      </c>
      <c r="F126" t="s">
        <v>25</v>
      </c>
      <c r="G126" t="s">
        <v>698</v>
      </c>
      <c r="H126">
        <v>1</v>
      </c>
      <c r="I126">
        <v>0.9</v>
      </c>
      <c r="J126" t="s">
        <v>29</v>
      </c>
      <c r="K126" s="17">
        <v>240000</v>
      </c>
      <c r="L126" t="s">
        <v>1209</v>
      </c>
      <c r="M126" t="s">
        <v>1220</v>
      </c>
      <c r="N126" t="s">
        <v>1260</v>
      </c>
      <c r="O126" s="18">
        <v>45791</v>
      </c>
      <c r="P126" t="s">
        <v>1168</v>
      </c>
      <c r="Q126" s="19">
        <v>45791.625879629632</v>
      </c>
      <c r="R126" t="s">
        <v>1165</v>
      </c>
      <c r="S126" s="19">
        <v>45791.627372685187</v>
      </c>
      <c r="T126" s="19" t="s">
        <v>1166</v>
      </c>
      <c r="U126" t="s">
        <v>1166</v>
      </c>
      <c r="V126" s="19">
        <v>45791.896099537036</v>
      </c>
      <c r="W126" t="s">
        <v>1192</v>
      </c>
      <c r="X126" s="19" t="s">
        <v>1166</v>
      </c>
      <c r="Y126" t="s">
        <v>1166</v>
      </c>
    </row>
    <row r="127" spans="1:25" x14ac:dyDescent="0.3">
      <c r="A127" t="s">
        <v>1161</v>
      </c>
      <c r="B127" t="s">
        <v>32</v>
      </c>
      <c r="C127" t="s">
        <v>1230</v>
      </c>
      <c r="D127" t="s">
        <v>1176</v>
      </c>
      <c r="E127" t="s">
        <v>218</v>
      </c>
      <c r="F127" t="s">
        <v>25</v>
      </c>
      <c r="G127" t="s">
        <v>219</v>
      </c>
      <c r="H127">
        <v>1</v>
      </c>
      <c r="I127">
        <v>1.29</v>
      </c>
      <c r="J127" t="s">
        <v>29</v>
      </c>
      <c r="K127" s="17">
        <v>283093</v>
      </c>
      <c r="L127" t="s">
        <v>1209</v>
      </c>
      <c r="M127" t="s">
        <v>1220</v>
      </c>
      <c r="N127" t="s">
        <v>1260</v>
      </c>
      <c r="O127" s="18">
        <v>45791</v>
      </c>
      <c r="P127" t="s">
        <v>1168</v>
      </c>
      <c r="Q127" s="19">
        <v>45791.625879629632</v>
      </c>
      <c r="R127" t="s">
        <v>1165</v>
      </c>
      <c r="S127" s="19">
        <v>45791.627372685187</v>
      </c>
      <c r="T127" s="19" t="s">
        <v>1166</v>
      </c>
      <c r="U127" t="s">
        <v>1166</v>
      </c>
      <c r="V127" s="19">
        <v>45791.896504629629</v>
      </c>
      <c r="W127" t="s">
        <v>1192</v>
      </c>
      <c r="X127" s="19" t="s">
        <v>1166</v>
      </c>
      <c r="Y127" t="s">
        <v>1166</v>
      </c>
    </row>
    <row r="128" spans="1:25" x14ac:dyDescent="0.3">
      <c r="A128" t="s">
        <v>1161</v>
      </c>
      <c r="B128" t="s">
        <v>32</v>
      </c>
      <c r="C128" t="s">
        <v>1247</v>
      </c>
      <c r="D128" t="s">
        <v>1176</v>
      </c>
      <c r="E128" t="s">
        <v>538</v>
      </c>
      <c r="F128" t="s">
        <v>25</v>
      </c>
      <c r="G128" t="s">
        <v>539</v>
      </c>
      <c r="H128">
        <v>1</v>
      </c>
      <c r="I128">
        <v>0.36</v>
      </c>
      <c r="J128" t="s">
        <v>29</v>
      </c>
      <c r="K128" s="17">
        <v>143693</v>
      </c>
      <c r="L128" t="s">
        <v>1177</v>
      </c>
      <c r="M128" t="s">
        <v>1178</v>
      </c>
      <c r="N128" t="s">
        <v>1248</v>
      </c>
      <c r="O128" s="18">
        <v>45791</v>
      </c>
      <c r="P128" t="s">
        <v>1249</v>
      </c>
      <c r="Q128" s="19">
        <v>45791.802511574075</v>
      </c>
      <c r="R128" t="s">
        <v>1165</v>
      </c>
      <c r="S128" s="19">
        <v>45791.803796296299</v>
      </c>
      <c r="T128" s="19">
        <v>45791.902685185189</v>
      </c>
      <c r="U128" t="s">
        <v>1250</v>
      </c>
      <c r="V128" s="19" t="s">
        <v>1166</v>
      </c>
      <c r="W128" t="s">
        <v>1166</v>
      </c>
      <c r="X128" s="19" t="s">
        <v>1166</v>
      </c>
      <c r="Y128" t="s">
        <v>1166</v>
      </c>
    </row>
    <row r="129" spans="1:25" x14ac:dyDescent="0.3">
      <c r="A129" t="s">
        <v>1161</v>
      </c>
      <c r="B129" t="s">
        <v>32</v>
      </c>
      <c r="C129" t="s">
        <v>1247</v>
      </c>
      <c r="D129" t="s">
        <v>1176</v>
      </c>
      <c r="E129" t="s">
        <v>287</v>
      </c>
      <c r="F129" t="s">
        <v>25</v>
      </c>
      <c r="G129" t="s">
        <v>288</v>
      </c>
      <c r="H129">
        <v>1</v>
      </c>
      <c r="I129">
        <v>0.36</v>
      </c>
      <c r="J129" t="s">
        <v>29</v>
      </c>
      <c r="K129" s="17">
        <v>130000</v>
      </c>
      <c r="L129" t="s">
        <v>1177</v>
      </c>
      <c r="M129" t="s">
        <v>1178</v>
      </c>
      <c r="N129" t="s">
        <v>1248</v>
      </c>
      <c r="O129" s="18">
        <v>45791</v>
      </c>
      <c r="P129" t="s">
        <v>1249</v>
      </c>
      <c r="Q129" s="19">
        <v>45791.802511574075</v>
      </c>
      <c r="R129" t="s">
        <v>1165</v>
      </c>
      <c r="S129" s="19">
        <v>45791.803796296299</v>
      </c>
      <c r="T129" s="19">
        <v>45791.910671296297</v>
      </c>
      <c r="U129" t="s">
        <v>1250</v>
      </c>
      <c r="V129" s="19" t="s">
        <v>1166</v>
      </c>
      <c r="W129" t="s">
        <v>1166</v>
      </c>
      <c r="X129" s="19" t="s">
        <v>1166</v>
      </c>
      <c r="Y129" t="s">
        <v>1166</v>
      </c>
    </row>
    <row r="130" spans="1:25" x14ac:dyDescent="0.3">
      <c r="A130" t="s">
        <v>1161</v>
      </c>
      <c r="B130" t="s">
        <v>32</v>
      </c>
      <c r="C130" t="s">
        <v>1233</v>
      </c>
      <c r="D130" t="s">
        <v>1176</v>
      </c>
      <c r="E130" t="s">
        <v>282</v>
      </c>
      <c r="F130" t="s">
        <v>25</v>
      </c>
      <c r="G130" t="s">
        <v>283</v>
      </c>
      <c r="H130">
        <v>1</v>
      </c>
      <c r="I130">
        <v>1.8</v>
      </c>
      <c r="J130" t="s">
        <v>29</v>
      </c>
      <c r="K130" s="17">
        <v>495000</v>
      </c>
      <c r="L130" t="s">
        <v>1209</v>
      </c>
      <c r="M130" t="s">
        <v>1217</v>
      </c>
      <c r="N130" t="s">
        <v>1263</v>
      </c>
      <c r="O130" s="18">
        <v>45791</v>
      </c>
      <c r="P130" t="s">
        <v>1234</v>
      </c>
      <c r="Q130" s="19">
        <v>45791.639305555553</v>
      </c>
      <c r="R130" t="s">
        <v>1165</v>
      </c>
      <c r="S130" s="19">
        <v>45791.640532407408</v>
      </c>
      <c r="T130" s="19" t="s">
        <v>1166</v>
      </c>
      <c r="U130" t="s">
        <v>1166</v>
      </c>
      <c r="V130" s="19">
        <v>45791.922175925924</v>
      </c>
      <c r="W130" t="s">
        <v>1235</v>
      </c>
      <c r="X130" s="19" t="s">
        <v>1166</v>
      </c>
      <c r="Y130" t="s">
        <v>1166</v>
      </c>
    </row>
    <row r="131" spans="1:25" x14ac:dyDescent="0.3">
      <c r="A131" t="s">
        <v>1161</v>
      </c>
      <c r="B131" t="s">
        <v>32</v>
      </c>
      <c r="C131" t="s">
        <v>1247</v>
      </c>
      <c r="D131" t="s">
        <v>1176</v>
      </c>
      <c r="E131" t="s">
        <v>179</v>
      </c>
      <c r="F131" t="s">
        <v>25</v>
      </c>
      <c r="G131" t="s">
        <v>180</v>
      </c>
      <c r="H131">
        <v>1</v>
      </c>
      <c r="I131">
        <v>0.36</v>
      </c>
      <c r="J131" t="s">
        <v>29</v>
      </c>
      <c r="K131" s="17">
        <v>140000</v>
      </c>
      <c r="L131" t="s">
        <v>1177</v>
      </c>
      <c r="M131" t="s">
        <v>1178</v>
      </c>
      <c r="N131" t="s">
        <v>1248</v>
      </c>
      <c r="O131" s="18">
        <v>45791</v>
      </c>
      <c r="P131" t="s">
        <v>1249</v>
      </c>
      <c r="Q131" s="19">
        <v>45791.802511574075</v>
      </c>
      <c r="R131" t="s">
        <v>1165</v>
      </c>
      <c r="S131" s="19">
        <v>45791.803796296299</v>
      </c>
      <c r="T131" s="19">
        <v>45791.928240740737</v>
      </c>
      <c r="U131" t="s">
        <v>1250</v>
      </c>
      <c r="V131" s="19" t="s">
        <v>1166</v>
      </c>
      <c r="W131" t="s">
        <v>1166</v>
      </c>
      <c r="X131" s="19" t="s">
        <v>1166</v>
      </c>
      <c r="Y131" t="s">
        <v>1166</v>
      </c>
    </row>
    <row r="132" spans="1:25" x14ac:dyDescent="0.3">
      <c r="A132" t="s">
        <v>1161</v>
      </c>
      <c r="B132" t="s">
        <v>32</v>
      </c>
      <c r="C132" t="s">
        <v>1233</v>
      </c>
      <c r="D132" t="s">
        <v>1176</v>
      </c>
      <c r="E132" t="s">
        <v>230</v>
      </c>
      <c r="F132" t="s">
        <v>25</v>
      </c>
      <c r="G132" t="s">
        <v>231</v>
      </c>
      <c r="H132">
        <v>1</v>
      </c>
      <c r="I132">
        <v>0.71</v>
      </c>
      <c r="J132" t="s">
        <v>131</v>
      </c>
      <c r="K132" s="17">
        <v>0</v>
      </c>
      <c r="L132" t="s">
        <v>1177</v>
      </c>
      <c r="M132" t="s">
        <v>1190</v>
      </c>
      <c r="N132" t="s">
        <v>1264</v>
      </c>
      <c r="O132" s="18">
        <v>45791</v>
      </c>
      <c r="P132" t="s">
        <v>1234</v>
      </c>
      <c r="Q132" s="19">
        <v>45791.639305555553</v>
      </c>
      <c r="R132" t="s">
        <v>1165</v>
      </c>
      <c r="S132" s="19">
        <v>45791.640532407408</v>
      </c>
      <c r="T132" s="19">
        <v>45791.945914351854</v>
      </c>
      <c r="U132" t="s">
        <v>1235</v>
      </c>
      <c r="V132" s="19" t="s">
        <v>1166</v>
      </c>
      <c r="W132" t="s">
        <v>1166</v>
      </c>
      <c r="X132" s="19" t="s">
        <v>1166</v>
      </c>
      <c r="Y132" t="s">
        <v>1166</v>
      </c>
    </row>
    <row r="133" spans="1:25" x14ac:dyDescent="0.3">
      <c r="A133" t="s">
        <v>1161</v>
      </c>
      <c r="B133" t="s">
        <v>32</v>
      </c>
      <c r="C133" t="s">
        <v>1247</v>
      </c>
      <c r="D133" t="s">
        <v>1176</v>
      </c>
      <c r="E133" t="s">
        <v>712</v>
      </c>
      <c r="F133" t="s">
        <v>25</v>
      </c>
      <c r="G133" t="s">
        <v>713</v>
      </c>
      <c r="H133">
        <v>1</v>
      </c>
      <c r="I133">
        <v>0.6</v>
      </c>
      <c r="J133" t="s">
        <v>29</v>
      </c>
      <c r="K133" s="17">
        <v>174443</v>
      </c>
      <c r="L133" t="s">
        <v>1209</v>
      </c>
      <c r="M133" t="s">
        <v>1215</v>
      </c>
      <c r="N133" t="s">
        <v>1265</v>
      </c>
      <c r="O133" s="18">
        <v>45791</v>
      </c>
      <c r="P133" t="s">
        <v>1249</v>
      </c>
      <c r="Q133" s="19">
        <v>45791.802511574075</v>
      </c>
      <c r="R133" t="s">
        <v>1165</v>
      </c>
      <c r="S133" s="19">
        <v>45791.803796296299</v>
      </c>
      <c r="T133" s="19" t="s">
        <v>1166</v>
      </c>
      <c r="U133" t="s">
        <v>1166</v>
      </c>
      <c r="V133" s="19">
        <v>45791.947615740741</v>
      </c>
      <c r="W133" t="s">
        <v>1250</v>
      </c>
      <c r="X133" s="19" t="s">
        <v>1166</v>
      </c>
      <c r="Y133" t="s">
        <v>1166</v>
      </c>
    </row>
    <row r="134" spans="1:25" x14ac:dyDescent="0.3">
      <c r="A134" t="s">
        <v>1161</v>
      </c>
      <c r="B134" t="s">
        <v>32</v>
      </c>
      <c r="C134" t="s">
        <v>1247</v>
      </c>
      <c r="D134" t="s">
        <v>1176</v>
      </c>
      <c r="E134" t="s">
        <v>319</v>
      </c>
      <c r="F134" t="s">
        <v>25</v>
      </c>
      <c r="G134" t="s">
        <v>320</v>
      </c>
      <c r="H134">
        <v>1</v>
      </c>
      <c r="I134">
        <v>0.36</v>
      </c>
      <c r="J134" t="s">
        <v>29</v>
      </c>
      <c r="K134" s="17">
        <v>140000</v>
      </c>
      <c r="L134" t="s">
        <v>1209</v>
      </c>
      <c r="M134" t="s">
        <v>1215</v>
      </c>
      <c r="N134" t="s">
        <v>1266</v>
      </c>
      <c r="O134" s="18">
        <v>45791</v>
      </c>
      <c r="P134" t="s">
        <v>1249</v>
      </c>
      <c r="Q134" s="19">
        <v>45791.802511574075</v>
      </c>
      <c r="R134" t="s">
        <v>1165</v>
      </c>
      <c r="S134" s="19">
        <v>45791.803796296299</v>
      </c>
      <c r="T134" s="19" t="s">
        <v>1166</v>
      </c>
      <c r="U134" t="s">
        <v>1166</v>
      </c>
      <c r="V134" s="19">
        <v>45791.948472222219</v>
      </c>
      <c r="W134" t="s">
        <v>1250</v>
      </c>
      <c r="X134" s="19" t="s">
        <v>1166</v>
      </c>
      <c r="Y134" t="s">
        <v>1166</v>
      </c>
    </row>
    <row r="135" spans="1:25" x14ac:dyDescent="0.3">
      <c r="A135" t="s">
        <v>1161</v>
      </c>
      <c r="B135" t="s">
        <v>32</v>
      </c>
      <c r="C135" t="s">
        <v>1233</v>
      </c>
      <c r="D135" t="s">
        <v>1176</v>
      </c>
      <c r="E135" t="s">
        <v>392</v>
      </c>
      <c r="F135" t="s">
        <v>25</v>
      </c>
      <c r="G135" t="s">
        <v>393</v>
      </c>
      <c r="H135">
        <v>1</v>
      </c>
      <c r="I135">
        <v>0.71</v>
      </c>
      <c r="J135" t="s">
        <v>131</v>
      </c>
      <c r="K135" s="17">
        <v>0</v>
      </c>
      <c r="L135" t="s">
        <v>1177</v>
      </c>
      <c r="M135" t="s">
        <v>1178</v>
      </c>
      <c r="N135">
        <v>1</v>
      </c>
      <c r="O135" s="18">
        <v>45791</v>
      </c>
      <c r="P135" t="s">
        <v>1234</v>
      </c>
      <c r="Q135" s="19">
        <v>45791.639305555553</v>
      </c>
      <c r="R135" t="s">
        <v>1165</v>
      </c>
      <c r="S135" s="19">
        <v>45791.640532407408</v>
      </c>
      <c r="T135" s="19">
        <v>45791.951840277776</v>
      </c>
      <c r="U135" t="s">
        <v>1235</v>
      </c>
      <c r="V135" s="19" t="s">
        <v>1166</v>
      </c>
      <c r="W135" t="s">
        <v>1166</v>
      </c>
      <c r="X135" s="19" t="s">
        <v>1166</v>
      </c>
      <c r="Y135" t="s">
        <v>1166</v>
      </c>
    </row>
    <row r="136" spans="1:25" x14ac:dyDescent="0.3">
      <c r="A136" t="s">
        <v>1161</v>
      </c>
      <c r="B136" t="s">
        <v>32</v>
      </c>
      <c r="C136" t="s">
        <v>1267</v>
      </c>
      <c r="D136" t="s">
        <v>1176</v>
      </c>
      <c r="E136" t="s">
        <v>589</v>
      </c>
      <c r="F136" t="s">
        <v>25</v>
      </c>
      <c r="G136" t="s">
        <v>590</v>
      </c>
      <c r="H136">
        <v>1</v>
      </c>
      <c r="I136">
        <v>0.6</v>
      </c>
      <c r="J136" t="s">
        <v>29</v>
      </c>
      <c r="K136" s="17">
        <v>180000</v>
      </c>
      <c r="L136" t="s">
        <v>1177</v>
      </c>
      <c r="M136" t="s">
        <v>1178</v>
      </c>
      <c r="N136" t="s">
        <v>1268</v>
      </c>
      <c r="O136" s="18">
        <v>45791</v>
      </c>
      <c r="P136" t="s">
        <v>1269</v>
      </c>
      <c r="Q136" s="19">
        <v>45791.805451388886</v>
      </c>
      <c r="R136" t="s">
        <v>1165</v>
      </c>
      <c r="S136" s="19">
        <v>45791.914467592593</v>
      </c>
      <c r="T136" s="19">
        <v>45791.965497685182</v>
      </c>
      <c r="U136" t="s">
        <v>1270</v>
      </c>
      <c r="V136" s="19" t="s">
        <v>1166</v>
      </c>
      <c r="W136" t="s">
        <v>1166</v>
      </c>
      <c r="X136" s="19" t="s">
        <v>1166</v>
      </c>
      <c r="Y136" t="s">
        <v>1166</v>
      </c>
    </row>
    <row r="137" spans="1:25" x14ac:dyDescent="0.3">
      <c r="A137" t="s">
        <v>1161</v>
      </c>
      <c r="B137" t="s">
        <v>32</v>
      </c>
      <c r="C137" t="s">
        <v>1267</v>
      </c>
      <c r="D137" t="s">
        <v>1176</v>
      </c>
      <c r="E137" t="s">
        <v>579</v>
      </c>
      <c r="F137" t="s">
        <v>25</v>
      </c>
      <c r="G137" t="s">
        <v>580</v>
      </c>
      <c r="H137">
        <v>1</v>
      </c>
      <c r="I137">
        <v>0.3</v>
      </c>
      <c r="J137" t="s">
        <v>29</v>
      </c>
      <c r="K137" s="17">
        <v>384568</v>
      </c>
      <c r="L137" t="s">
        <v>1209</v>
      </c>
      <c r="M137" t="s">
        <v>1239</v>
      </c>
      <c r="N137" t="s">
        <v>1271</v>
      </c>
      <c r="O137" s="18">
        <v>45791</v>
      </c>
      <c r="P137" t="s">
        <v>1269</v>
      </c>
      <c r="Q137" s="19">
        <v>45791.805451388886</v>
      </c>
      <c r="R137" t="s">
        <v>1165</v>
      </c>
      <c r="S137" s="19">
        <v>45791.914467592593</v>
      </c>
      <c r="T137" s="19" t="s">
        <v>1166</v>
      </c>
      <c r="U137" t="s">
        <v>1166</v>
      </c>
      <c r="V137" s="19">
        <v>45791.966585648152</v>
      </c>
      <c r="W137" t="s">
        <v>1270</v>
      </c>
      <c r="X137" s="19" t="s">
        <v>1166</v>
      </c>
      <c r="Y137" t="s">
        <v>1166</v>
      </c>
    </row>
    <row r="138" spans="1:25" x14ac:dyDescent="0.3">
      <c r="A138" t="s">
        <v>1161</v>
      </c>
      <c r="B138" t="s">
        <v>32</v>
      </c>
      <c r="C138" t="s">
        <v>1267</v>
      </c>
      <c r="D138" t="s">
        <v>1176</v>
      </c>
      <c r="E138" t="s">
        <v>553</v>
      </c>
      <c r="F138" t="s">
        <v>25</v>
      </c>
      <c r="G138" t="s">
        <v>554</v>
      </c>
      <c r="H138">
        <v>1</v>
      </c>
      <c r="I138">
        <v>0.71</v>
      </c>
      <c r="J138" t="s">
        <v>29</v>
      </c>
      <c r="K138" s="17">
        <v>266693</v>
      </c>
      <c r="L138" t="s">
        <v>1209</v>
      </c>
      <c r="M138" t="s">
        <v>1239</v>
      </c>
      <c r="N138" t="s">
        <v>1272</v>
      </c>
      <c r="O138" s="18">
        <v>45791</v>
      </c>
      <c r="P138" t="s">
        <v>1269</v>
      </c>
      <c r="Q138" s="19">
        <v>45791.805451388886</v>
      </c>
      <c r="R138" t="s">
        <v>1165</v>
      </c>
      <c r="S138" s="19">
        <v>45791.914467592593</v>
      </c>
      <c r="T138" s="19" t="s">
        <v>1166</v>
      </c>
      <c r="U138" t="s">
        <v>1166</v>
      </c>
      <c r="V138" s="19">
        <v>45791.967094907406</v>
      </c>
      <c r="W138" t="s">
        <v>1270</v>
      </c>
      <c r="X138" s="19" t="s">
        <v>1166</v>
      </c>
      <c r="Y138" t="s">
        <v>1166</v>
      </c>
    </row>
    <row r="139" spans="1:25" x14ac:dyDescent="0.3">
      <c r="A139" t="s">
        <v>1161</v>
      </c>
      <c r="B139" t="s">
        <v>32</v>
      </c>
      <c r="C139" t="s">
        <v>1267</v>
      </c>
      <c r="D139" t="s">
        <v>1176</v>
      </c>
      <c r="E139" t="s">
        <v>382</v>
      </c>
      <c r="F139" t="s">
        <v>25</v>
      </c>
      <c r="G139" t="s">
        <v>383</v>
      </c>
      <c r="H139">
        <v>1</v>
      </c>
      <c r="I139">
        <v>0.9</v>
      </c>
      <c r="J139" t="s">
        <v>29</v>
      </c>
      <c r="K139" s="17">
        <v>249500</v>
      </c>
      <c r="L139" t="s">
        <v>1177</v>
      </c>
      <c r="M139" t="s">
        <v>1244</v>
      </c>
      <c r="N139" t="s">
        <v>1273</v>
      </c>
      <c r="O139" s="18">
        <v>45791</v>
      </c>
      <c r="P139" t="s">
        <v>1269</v>
      </c>
      <c r="Q139" s="19">
        <v>45791.805451388886</v>
      </c>
      <c r="R139" t="s">
        <v>1165</v>
      </c>
      <c r="S139" s="19">
        <v>45791.914467592593</v>
      </c>
      <c r="T139" s="19">
        <v>45791.967916666668</v>
      </c>
      <c r="U139" t="s">
        <v>1270</v>
      </c>
      <c r="V139" s="19" t="s">
        <v>1166</v>
      </c>
      <c r="W139" t="s">
        <v>1166</v>
      </c>
      <c r="X139" s="19" t="s">
        <v>1166</v>
      </c>
      <c r="Y139" t="s">
        <v>1166</v>
      </c>
    </row>
    <row r="140" spans="1:25" x14ac:dyDescent="0.3">
      <c r="A140" t="s">
        <v>1161</v>
      </c>
      <c r="B140" t="s">
        <v>32</v>
      </c>
      <c r="C140" t="s">
        <v>1267</v>
      </c>
      <c r="D140" t="s">
        <v>1176</v>
      </c>
      <c r="E140" t="s">
        <v>271</v>
      </c>
      <c r="F140" t="s">
        <v>25</v>
      </c>
      <c r="G140" t="s">
        <v>272</v>
      </c>
      <c r="H140">
        <v>1</v>
      </c>
      <c r="I140">
        <v>0.36</v>
      </c>
      <c r="J140" t="s">
        <v>29</v>
      </c>
      <c r="K140" s="17">
        <v>130000</v>
      </c>
      <c r="L140" t="s">
        <v>1177</v>
      </c>
      <c r="M140" t="s">
        <v>1178</v>
      </c>
      <c r="N140" t="s">
        <v>1274</v>
      </c>
      <c r="O140" s="18">
        <v>45791</v>
      </c>
      <c r="P140" t="s">
        <v>1269</v>
      </c>
      <c r="Q140" s="19">
        <v>45791.805451388886</v>
      </c>
      <c r="R140" t="s">
        <v>1165</v>
      </c>
      <c r="S140" s="19">
        <v>45791.914467592593</v>
      </c>
      <c r="T140" s="19">
        <v>45791.9684375</v>
      </c>
      <c r="U140" t="s">
        <v>1270</v>
      </c>
      <c r="V140" s="19" t="s">
        <v>1166</v>
      </c>
      <c r="W140" t="s">
        <v>1166</v>
      </c>
      <c r="X140" s="19" t="s">
        <v>1166</v>
      </c>
      <c r="Y140" t="s">
        <v>1166</v>
      </c>
    </row>
    <row r="141" spans="1:25" x14ac:dyDescent="0.3">
      <c r="A141" t="s">
        <v>1161</v>
      </c>
      <c r="B141" t="s">
        <v>32</v>
      </c>
      <c r="C141" t="s">
        <v>1267</v>
      </c>
      <c r="D141" t="s">
        <v>1176</v>
      </c>
      <c r="E141" t="s">
        <v>242</v>
      </c>
      <c r="F141" t="s">
        <v>25</v>
      </c>
      <c r="G141" t="s">
        <v>243</v>
      </c>
      <c r="H141">
        <v>1</v>
      </c>
      <c r="I141">
        <v>0.9</v>
      </c>
      <c r="J141" t="s">
        <v>131</v>
      </c>
      <c r="K141" s="17">
        <v>0</v>
      </c>
      <c r="L141" t="s">
        <v>1177</v>
      </c>
      <c r="M141" t="s">
        <v>1275</v>
      </c>
      <c r="N141" t="s">
        <v>1276</v>
      </c>
      <c r="O141" s="18">
        <v>45791</v>
      </c>
      <c r="P141" t="s">
        <v>1269</v>
      </c>
      <c r="Q141" s="19">
        <v>45791.805451388886</v>
      </c>
      <c r="R141" t="s">
        <v>1165</v>
      </c>
      <c r="S141" s="19">
        <v>45791.914467592593</v>
      </c>
      <c r="T141" s="19">
        <v>45791.969305555554</v>
      </c>
      <c r="U141" t="s">
        <v>1270</v>
      </c>
      <c r="V141" s="19" t="s">
        <v>1166</v>
      </c>
      <c r="W141" t="s">
        <v>1166</v>
      </c>
      <c r="X141" s="19" t="s">
        <v>1166</v>
      </c>
      <c r="Y141" t="s">
        <v>1166</v>
      </c>
    </row>
    <row r="142" spans="1:25" x14ac:dyDescent="0.3">
      <c r="A142" t="s">
        <v>1161</v>
      </c>
      <c r="B142" t="s">
        <v>32</v>
      </c>
      <c r="C142" t="s">
        <v>1267</v>
      </c>
      <c r="D142" t="s">
        <v>1176</v>
      </c>
      <c r="E142" t="s">
        <v>213</v>
      </c>
      <c r="F142" t="s">
        <v>25</v>
      </c>
      <c r="G142" t="s">
        <v>214</v>
      </c>
      <c r="H142">
        <v>1</v>
      </c>
      <c r="I142">
        <v>1.1499999999999999</v>
      </c>
      <c r="J142" t="s">
        <v>131</v>
      </c>
      <c r="K142" s="17">
        <v>0</v>
      </c>
      <c r="L142" t="s">
        <v>1177</v>
      </c>
      <c r="M142" t="s">
        <v>1178</v>
      </c>
      <c r="N142" t="s">
        <v>1277</v>
      </c>
      <c r="O142" s="18">
        <v>45791</v>
      </c>
      <c r="P142" t="s">
        <v>1269</v>
      </c>
      <c r="Q142" s="19">
        <v>45791.805451388886</v>
      </c>
      <c r="R142" t="s">
        <v>1165</v>
      </c>
      <c r="S142" s="19">
        <v>45791.914467592593</v>
      </c>
      <c r="T142" s="19">
        <v>45791.969675925924</v>
      </c>
      <c r="U142" t="s">
        <v>1270</v>
      </c>
      <c r="V142" s="19" t="s">
        <v>1166</v>
      </c>
      <c r="W142" t="s">
        <v>1166</v>
      </c>
      <c r="X142" s="19" t="s">
        <v>1166</v>
      </c>
      <c r="Y142" t="s">
        <v>1166</v>
      </c>
    </row>
    <row r="143" spans="1:25" x14ac:dyDescent="0.3">
      <c r="A143" t="s">
        <v>1161</v>
      </c>
      <c r="B143" t="s">
        <v>32</v>
      </c>
      <c r="C143" t="s">
        <v>1233</v>
      </c>
      <c r="D143" t="s">
        <v>1176</v>
      </c>
      <c r="E143" t="s">
        <v>111</v>
      </c>
      <c r="F143" t="s">
        <v>25</v>
      </c>
      <c r="G143" t="s">
        <v>112</v>
      </c>
      <c r="H143">
        <v>1</v>
      </c>
      <c r="I143">
        <v>0.36</v>
      </c>
      <c r="J143" t="s">
        <v>29</v>
      </c>
      <c r="K143" s="17">
        <v>140000</v>
      </c>
      <c r="L143" t="s">
        <v>1209</v>
      </c>
      <c r="M143" t="s">
        <v>1220</v>
      </c>
      <c r="N143" t="s">
        <v>1278</v>
      </c>
      <c r="O143" s="18">
        <v>45791</v>
      </c>
      <c r="P143" t="s">
        <v>1234</v>
      </c>
      <c r="Q143" s="19">
        <v>45791.639305555553</v>
      </c>
      <c r="R143" t="s">
        <v>1165</v>
      </c>
      <c r="S143" s="19">
        <v>45791.640532407408</v>
      </c>
      <c r="T143" s="19" t="s">
        <v>1166</v>
      </c>
      <c r="U143" t="s">
        <v>1166</v>
      </c>
      <c r="V143" s="19">
        <v>45791.974085648151</v>
      </c>
      <c r="W143" t="s">
        <v>1235</v>
      </c>
      <c r="X143" s="19" t="s">
        <v>1166</v>
      </c>
      <c r="Y143" t="s">
        <v>1166</v>
      </c>
    </row>
    <row r="144" spans="1:25" x14ac:dyDescent="0.3">
      <c r="A144" t="s">
        <v>1161</v>
      </c>
      <c r="B144" t="s">
        <v>32</v>
      </c>
      <c r="C144" t="s">
        <v>1233</v>
      </c>
      <c r="D144" t="s">
        <v>1176</v>
      </c>
      <c r="E144" t="s">
        <v>89</v>
      </c>
      <c r="F144" t="s">
        <v>25</v>
      </c>
      <c r="G144" t="s">
        <v>90</v>
      </c>
      <c r="H144">
        <v>1</v>
      </c>
      <c r="I144">
        <v>0.36</v>
      </c>
      <c r="J144" t="s">
        <v>29</v>
      </c>
      <c r="K144" s="17">
        <v>140000</v>
      </c>
      <c r="L144" t="s">
        <v>1209</v>
      </c>
      <c r="M144" t="s">
        <v>1220</v>
      </c>
      <c r="N144" t="s">
        <v>1222</v>
      </c>
      <c r="O144" s="18">
        <v>45791</v>
      </c>
      <c r="P144" t="s">
        <v>1234</v>
      </c>
      <c r="Q144" s="19">
        <v>45791.639305555553</v>
      </c>
      <c r="R144" t="s">
        <v>1165</v>
      </c>
      <c r="S144" s="19">
        <v>45791.640532407408</v>
      </c>
      <c r="T144" s="19" t="s">
        <v>1166</v>
      </c>
      <c r="U144" t="s">
        <v>1166</v>
      </c>
      <c r="V144" s="19">
        <v>45791.974687499998</v>
      </c>
      <c r="W144" t="s">
        <v>1235</v>
      </c>
      <c r="X144" s="19" t="s">
        <v>1166</v>
      </c>
      <c r="Y144" t="s">
        <v>1166</v>
      </c>
    </row>
    <row r="145" spans="1:25" x14ac:dyDescent="0.3">
      <c r="A145" t="s">
        <v>1161</v>
      </c>
      <c r="B145" t="s">
        <v>32</v>
      </c>
      <c r="C145" t="s">
        <v>1233</v>
      </c>
      <c r="D145" t="s">
        <v>1176</v>
      </c>
      <c r="E145" t="s">
        <v>647</v>
      </c>
      <c r="F145" t="s">
        <v>25</v>
      </c>
      <c r="G145" t="s">
        <v>648</v>
      </c>
      <c r="H145">
        <v>1</v>
      </c>
      <c r="I145">
        <v>0.66</v>
      </c>
      <c r="J145" t="s">
        <v>29</v>
      </c>
      <c r="K145" s="17">
        <v>215000</v>
      </c>
      <c r="L145" t="s">
        <v>1209</v>
      </c>
      <c r="M145" t="s">
        <v>1220</v>
      </c>
      <c r="N145" t="s">
        <v>1222</v>
      </c>
      <c r="O145" s="18">
        <v>45791</v>
      </c>
      <c r="P145" t="s">
        <v>1234</v>
      </c>
      <c r="Q145" s="19">
        <v>45791.639305555553</v>
      </c>
      <c r="R145" t="s">
        <v>1165</v>
      </c>
      <c r="S145" s="19">
        <v>45791.640532407408</v>
      </c>
      <c r="T145" s="19" t="s">
        <v>1166</v>
      </c>
      <c r="U145" t="s">
        <v>1166</v>
      </c>
      <c r="V145" s="19">
        <v>45791.97519675926</v>
      </c>
      <c r="W145" t="s">
        <v>1235</v>
      </c>
      <c r="X145" s="19" t="s">
        <v>1166</v>
      </c>
      <c r="Y145" t="s">
        <v>1166</v>
      </c>
    </row>
    <row r="146" spans="1:25" x14ac:dyDescent="0.3">
      <c r="A146" t="s">
        <v>1161</v>
      </c>
      <c r="B146" t="s">
        <v>32</v>
      </c>
      <c r="C146" t="s">
        <v>1233</v>
      </c>
      <c r="D146" t="s">
        <v>1176</v>
      </c>
      <c r="E146" t="s">
        <v>717</v>
      </c>
      <c r="F146" t="s">
        <v>25</v>
      </c>
      <c r="G146" t="s">
        <v>718</v>
      </c>
      <c r="H146">
        <v>1</v>
      </c>
      <c r="I146">
        <v>0.6</v>
      </c>
      <c r="J146" t="s">
        <v>29</v>
      </c>
      <c r="K146" s="17">
        <v>184693</v>
      </c>
      <c r="L146" t="s">
        <v>1209</v>
      </c>
      <c r="M146" t="s">
        <v>1220</v>
      </c>
      <c r="N146" t="s">
        <v>1222</v>
      </c>
      <c r="O146" s="18">
        <v>45791</v>
      </c>
      <c r="P146" t="s">
        <v>1234</v>
      </c>
      <c r="Q146" s="19">
        <v>45791.639305555553</v>
      </c>
      <c r="R146" t="s">
        <v>1165</v>
      </c>
      <c r="S146" s="19">
        <v>45791.640532407408</v>
      </c>
      <c r="T146" s="19" t="s">
        <v>1166</v>
      </c>
      <c r="U146" t="s">
        <v>1166</v>
      </c>
      <c r="V146" s="19">
        <v>45791.9766087963</v>
      </c>
      <c r="W146" t="s">
        <v>1235</v>
      </c>
      <c r="X146" s="19" t="s">
        <v>1166</v>
      </c>
      <c r="Y146" t="s">
        <v>1166</v>
      </c>
    </row>
    <row r="147" spans="1:25" x14ac:dyDescent="0.3">
      <c r="A147" t="s">
        <v>1161</v>
      </c>
      <c r="B147" t="s">
        <v>32</v>
      </c>
      <c r="C147" t="s">
        <v>1233</v>
      </c>
      <c r="D147" t="s">
        <v>1176</v>
      </c>
      <c r="E147" t="s">
        <v>727</v>
      </c>
      <c r="F147" t="s">
        <v>25</v>
      </c>
      <c r="G147" t="s">
        <v>728</v>
      </c>
      <c r="H147">
        <v>1</v>
      </c>
      <c r="I147">
        <v>0.36</v>
      </c>
      <c r="J147" t="s">
        <v>29</v>
      </c>
      <c r="K147" s="17">
        <v>143693</v>
      </c>
      <c r="L147" t="s">
        <v>1209</v>
      </c>
      <c r="M147" t="s">
        <v>1220</v>
      </c>
      <c r="N147" t="s">
        <v>1222</v>
      </c>
      <c r="O147" s="18">
        <v>45791</v>
      </c>
      <c r="P147" t="s">
        <v>1234</v>
      </c>
      <c r="Q147" s="19">
        <v>45791.639305555553</v>
      </c>
      <c r="R147" t="s">
        <v>1165</v>
      </c>
      <c r="S147" s="19">
        <v>45791.640532407408</v>
      </c>
      <c r="T147" s="19" t="s">
        <v>1166</v>
      </c>
      <c r="U147" t="s">
        <v>1166</v>
      </c>
      <c r="V147" s="19">
        <v>45791.977048611108</v>
      </c>
      <c r="W147" t="s">
        <v>1235</v>
      </c>
      <c r="X147" s="19" t="s">
        <v>1166</v>
      </c>
      <c r="Y147" t="s">
        <v>1166</v>
      </c>
    </row>
    <row r="148" spans="1:25" x14ac:dyDescent="0.3">
      <c r="A148" t="s">
        <v>1161</v>
      </c>
      <c r="B148" t="s">
        <v>32</v>
      </c>
      <c r="C148" t="s">
        <v>1233</v>
      </c>
      <c r="D148" t="s">
        <v>1176</v>
      </c>
      <c r="E148" t="s">
        <v>189</v>
      </c>
      <c r="F148" t="s">
        <v>25</v>
      </c>
      <c r="G148" t="s">
        <v>190</v>
      </c>
      <c r="H148">
        <v>1</v>
      </c>
      <c r="I148">
        <v>0.6</v>
      </c>
      <c r="J148" t="s">
        <v>29</v>
      </c>
      <c r="K148" s="17">
        <v>170000</v>
      </c>
      <c r="L148" t="s">
        <v>1209</v>
      </c>
      <c r="M148" t="s">
        <v>1220</v>
      </c>
      <c r="N148" t="s">
        <v>1222</v>
      </c>
      <c r="O148" s="18">
        <v>45791</v>
      </c>
      <c r="P148" t="s">
        <v>1234</v>
      </c>
      <c r="Q148" s="19">
        <v>45791.639305555553</v>
      </c>
      <c r="R148" t="s">
        <v>1165</v>
      </c>
      <c r="S148" s="19">
        <v>45791.640532407408</v>
      </c>
      <c r="T148" s="19" t="s">
        <v>1166</v>
      </c>
      <c r="U148" t="s">
        <v>1166</v>
      </c>
      <c r="V148" s="19">
        <v>45791.977581018517</v>
      </c>
      <c r="W148" t="s">
        <v>1235</v>
      </c>
      <c r="X148" s="19" t="s">
        <v>1166</v>
      </c>
      <c r="Y148" t="s">
        <v>1166</v>
      </c>
    </row>
    <row r="149" spans="1:25" x14ac:dyDescent="0.3">
      <c r="A149" t="s">
        <v>1161</v>
      </c>
      <c r="B149" t="s">
        <v>32</v>
      </c>
      <c r="C149" t="s">
        <v>1279</v>
      </c>
      <c r="D149" t="s">
        <v>1176</v>
      </c>
      <c r="E149" t="s">
        <v>116</v>
      </c>
      <c r="F149" t="s">
        <v>25</v>
      </c>
      <c r="G149" t="s">
        <v>117</v>
      </c>
      <c r="H149">
        <v>1</v>
      </c>
      <c r="I149">
        <v>0.15</v>
      </c>
      <c r="J149" t="s">
        <v>29</v>
      </c>
      <c r="K149" s="17">
        <v>118273</v>
      </c>
      <c r="L149" t="s">
        <v>1209</v>
      </c>
      <c r="M149" t="s">
        <v>1239</v>
      </c>
      <c r="N149" t="s">
        <v>1280</v>
      </c>
      <c r="O149" s="18">
        <v>45791</v>
      </c>
      <c r="P149" t="s">
        <v>1281</v>
      </c>
      <c r="Q149" s="19">
        <v>45791.633287037039</v>
      </c>
      <c r="R149" t="s">
        <v>1165</v>
      </c>
      <c r="S149" s="19">
        <v>45791.635798611111</v>
      </c>
      <c r="T149" s="19" t="s">
        <v>1166</v>
      </c>
      <c r="U149" t="s">
        <v>1166</v>
      </c>
      <c r="V149" s="19">
        <v>45791.988078703704</v>
      </c>
      <c r="W149" t="s">
        <v>1282</v>
      </c>
      <c r="X149" s="19" t="s">
        <v>1166</v>
      </c>
      <c r="Y149" t="s">
        <v>1166</v>
      </c>
    </row>
    <row r="150" spans="1:25" x14ac:dyDescent="0.3">
      <c r="A150" t="s">
        <v>1161</v>
      </c>
      <c r="B150" t="s">
        <v>32</v>
      </c>
      <c r="C150" t="s">
        <v>1279</v>
      </c>
      <c r="D150" t="s">
        <v>1176</v>
      </c>
      <c r="E150" t="s">
        <v>259</v>
      </c>
      <c r="F150" t="s">
        <v>25</v>
      </c>
      <c r="G150" t="s">
        <v>260</v>
      </c>
      <c r="H150">
        <v>1</v>
      </c>
      <c r="I150">
        <v>0.6</v>
      </c>
      <c r="J150" t="s">
        <v>29</v>
      </c>
      <c r="K150" s="17">
        <v>170000</v>
      </c>
      <c r="L150" t="s">
        <v>1209</v>
      </c>
      <c r="M150" t="s">
        <v>1220</v>
      </c>
      <c r="N150" t="s">
        <v>1221</v>
      </c>
      <c r="O150" s="18">
        <v>45791</v>
      </c>
      <c r="P150" t="s">
        <v>1281</v>
      </c>
      <c r="Q150" s="19">
        <v>45791.633287037039</v>
      </c>
      <c r="R150" t="s">
        <v>1165</v>
      </c>
      <c r="S150" s="19">
        <v>45791.635798611111</v>
      </c>
      <c r="T150" s="19" t="s">
        <v>1166</v>
      </c>
      <c r="U150" t="s">
        <v>1166</v>
      </c>
      <c r="V150" s="19">
        <v>45791.996006944442</v>
      </c>
      <c r="W150" t="s">
        <v>1282</v>
      </c>
      <c r="X150" s="19" t="s">
        <v>1166</v>
      </c>
      <c r="Y150" t="s">
        <v>1166</v>
      </c>
    </row>
    <row r="151" spans="1:25" x14ac:dyDescent="0.3">
      <c r="A151" t="s">
        <v>1161</v>
      </c>
      <c r="B151" t="s">
        <v>32</v>
      </c>
      <c r="C151" t="s">
        <v>1279</v>
      </c>
      <c r="D151" t="s">
        <v>1176</v>
      </c>
      <c r="E151" t="s">
        <v>397</v>
      </c>
      <c r="F151" t="s">
        <v>25</v>
      </c>
      <c r="G151" t="s">
        <v>398</v>
      </c>
      <c r="H151">
        <v>1</v>
      </c>
      <c r="I151">
        <v>1.5</v>
      </c>
      <c r="J151" t="s">
        <v>131</v>
      </c>
      <c r="K151" s="17">
        <v>0</v>
      </c>
      <c r="L151" t="s">
        <v>1209</v>
      </c>
      <c r="M151" t="s">
        <v>1283</v>
      </c>
      <c r="N151" t="s">
        <v>1284</v>
      </c>
      <c r="O151" s="18">
        <v>45791</v>
      </c>
      <c r="P151" t="s">
        <v>1281</v>
      </c>
      <c r="Q151" s="19">
        <v>45791.633287037039</v>
      </c>
      <c r="R151" t="s">
        <v>1165</v>
      </c>
      <c r="S151" s="19">
        <v>45791.635798611111</v>
      </c>
      <c r="T151" s="19" t="s">
        <v>1166</v>
      </c>
      <c r="U151" t="s">
        <v>1166</v>
      </c>
      <c r="V151" s="19">
        <v>45791.996782407405</v>
      </c>
      <c r="W151" t="s">
        <v>1282</v>
      </c>
      <c r="X151" s="19" t="s">
        <v>1166</v>
      </c>
      <c r="Y151" t="s">
        <v>1166</v>
      </c>
    </row>
    <row r="152" spans="1:25" x14ac:dyDescent="0.3">
      <c r="A152" t="s">
        <v>1161</v>
      </c>
      <c r="B152" t="s">
        <v>32</v>
      </c>
      <c r="C152" t="s">
        <v>1279</v>
      </c>
      <c r="D152" t="s">
        <v>1176</v>
      </c>
      <c r="E152" t="s">
        <v>548</v>
      </c>
      <c r="F152" t="s">
        <v>25</v>
      </c>
      <c r="G152" t="s">
        <v>549</v>
      </c>
      <c r="H152">
        <v>1</v>
      </c>
      <c r="I152">
        <v>1.06</v>
      </c>
      <c r="J152" t="s">
        <v>29</v>
      </c>
      <c r="K152" s="17">
        <v>252000</v>
      </c>
      <c r="L152" t="s">
        <v>1209</v>
      </c>
      <c r="M152" t="s">
        <v>1283</v>
      </c>
      <c r="N152" t="s">
        <v>1285</v>
      </c>
      <c r="O152" s="18">
        <v>45791</v>
      </c>
      <c r="P152" t="s">
        <v>1281</v>
      </c>
      <c r="Q152" s="19">
        <v>45791.633287037039</v>
      </c>
      <c r="R152" t="s">
        <v>1165</v>
      </c>
      <c r="S152" s="19">
        <v>45791.635798611111</v>
      </c>
      <c r="T152" s="19" t="s">
        <v>1166</v>
      </c>
      <c r="U152" t="s">
        <v>1166</v>
      </c>
      <c r="V152" s="19">
        <v>45791.997245370374</v>
      </c>
      <c r="W152" t="s">
        <v>1282</v>
      </c>
      <c r="X152" s="19" t="s">
        <v>1166</v>
      </c>
      <c r="Y152" t="s">
        <v>1166</v>
      </c>
    </row>
    <row r="153" spans="1:25" x14ac:dyDescent="0.3">
      <c r="A153" t="s">
        <v>1161</v>
      </c>
      <c r="B153" t="s">
        <v>32</v>
      </c>
      <c r="C153" t="s">
        <v>1279</v>
      </c>
      <c r="D153" t="s">
        <v>1176</v>
      </c>
      <c r="E153" t="s">
        <v>672</v>
      </c>
      <c r="F153" t="s">
        <v>25</v>
      </c>
      <c r="G153" t="s">
        <v>673</v>
      </c>
      <c r="H153">
        <v>1</v>
      </c>
      <c r="I153">
        <v>0.15</v>
      </c>
      <c r="J153" t="s">
        <v>29</v>
      </c>
      <c r="K153" s="17">
        <v>118068</v>
      </c>
      <c r="L153" t="s">
        <v>1209</v>
      </c>
      <c r="M153" t="s">
        <v>1283</v>
      </c>
      <c r="N153" t="s">
        <v>1285</v>
      </c>
      <c r="O153" s="18">
        <v>45791</v>
      </c>
      <c r="P153" t="s">
        <v>1281</v>
      </c>
      <c r="Q153" s="19">
        <v>45791.633287037039</v>
      </c>
      <c r="R153" t="s">
        <v>1165</v>
      </c>
      <c r="S153" s="19">
        <v>45791.635798611111</v>
      </c>
      <c r="T153" s="19" t="s">
        <v>1166</v>
      </c>
      <c r="U153" t="s">
        <v>1166</v>
      </c>
      <c r="V153" s="19">
        <v>45791.997569444444</v>
      </c>
      <c r="W153" t="s">
        <v>1282</v>
      </c>
      <c r="X153" s="19" t="s">
        <v>1166</v>
      </c>
      <c r="Y153" t="s">
        <v>1166</v>
      </c>
    </row>
    <row r="154" spans="1:25" x14ac:dyDescent="0.3">
      <c r="A154" t="s">
        <v>1161</v>
      </c>
      <c r="B154" t="s">
        <v>32</v>
      </c>
      <c r="C154" t="s">
        <v>1279</v>
      </c>
      <c r="D154" t="s">
        <v>1176</v>
      </c>
      <c r="E154" t="s">
        <v>517</v>
      </c>
      <c r="F154" t="s">
        <v>25</v>
      </c>
      <c r="G154" t="s">
        <v>518</v>
      </c>
      <c r="H154">
        <v>1</v>
      </c>
      <c r="I154">
        <v>0.15</v>
      </c>
      <c r="J154" t="s">
        <v>29</v>
      </c>
      <c r="K154" s="17">
        <v>118273</v>
      </c>
      <c r="L154" t="s">
        <v>1209</v>
      </c>
      <c r="M154" t="s">
        <v>1283</v>
      </c>
      <c r="N154" t="s">
        <v>1285</v>
      </c>
      <c r="O154" s="18">
        <v>45791</v>
      </c>
      <c r="P154" t="s">
        <v>1281</v>
      </c>
      <c r="Q154" s="19">
        <v>45791.633287037039</v>
      </c>
      <c r="R154" t="s">
        <v>1165</v>
      </c>
      <c r="S154" s="19">
        <v>45791.635798611111</v>
      </c>
      <c r="T154" s="19" t="s">
        <v>1166</v>
      </c>
      <c r="U154" t="s">
        <v>1166</v>
      </c>
      <c r="V154" s="19">
        <v>45791.997974537036</v>
      </c>
      <c r="W154" t="s">
        <v>1282</v>
      </c>
      <c r="X154" s="19" t="s">
        <v>1166</v>
      </c>
      <c r="Y154" t="s">
        <v>1166</v>
      </c>
    </row>
    <row r="155" spans="1:25" x14ac:dyDescent="0.3">
      <c r="A155" t="s">
        <v>1161</v>
      </c>
      <c r="B155" t="s">
        <v>32</v>
      </c>
      <c r="C155" t="s">
        <v>1279</v>
      </c>
      <c r="D155" t="s">
        <v>1176</v>
      </c>
      <c r="E155" t="s">
        <v>236</v>
      </c>
      <c r="F155" t="s">
        <v>25</v>
      </c>
      <c r="G155" t="s">
        <v>237</v>
      </c>
      <c r="H155">
        <v>1</v>
      </c>
      <c r="I155">
        <v>0.4</v>
      </c>
      <c r="J155" t="s">
        <v>29</v>
      </c>
      <c r="K155" s="17">
        <v>227743</v>
      </c>
      <c r="L155" t="s">
        <v>1209</v>
      </c>
      <c r="M155" t="s">
        <v>1283</v>
      </c>
      <c r="N155" t="s">
        <v>1285</v>
      </c>
      <c r="O155" s="18">
        <v>45791</v>
      </c>
      <c r="P155" t="s">
        <v>1281</v>
      </c>
      <c r="Q155" s="19">
        <v>45791.633287037039</v>
      </c>
      <c r="R155" t="s">
        <v>1165</v>
      </c>
      <c r="S155" s="19">
        <v>45791.635798611111</v>
      </c>
      <c r="T155" s="19" t="s">
        <v>1166</v>
      </c>
      <c r="U155" t="s">
        <v>1166</v>
      </c>
      <c r="V155" s="19">
        <v>45791.998356481483</v>
      </c>
      <c r="W155" t="s">
        <v>1282</v>
      </c>
      <c r="X155" s="19" t="s">
        <v>1166</v>
      </c>
      <c r="Y155" t="s">
        <v>1166</v>
      </c>
    </row>
    <row r="156" spans="1:25" x14ac:dyDescent="0.3">
      <c r="A156" t="s">
        <v>1161</v>
      </c>
      <c r="B156" t="s">
        <v>32</v>
      </c>
      <c r="C156" t="s">
        <v>1279</v>
      </c>
      <c r="D156" t="s">
        <v>1176</v>
      </c>
      <c r="E156" t="s">
        <v>423</v>
      </c>
      <c r="F156" t="s">
        <v>25</v>
      </c>
      <c r="G156" t="s">
        <v>424</v>
      </c>
      <c r="H156">
        <v>1</v>
      </c>
      <c r="I156">
        <v>0.3</v>
      </c>
      <c r="J156" t="s">
        <v>29</v>
      </c>
      <c r="K156" s="17">
        <v>102700</v>
      </c>
      <c r="L156" t="s">
        <v>1209</v>
      </c>
      <c r="M156" t="s">
        <v>1239</v>
      </c>
      <c r="N156" t="s">
        <v>1286</v>
      </c>
      <c r="O156" s="18">
        <v>45791</v>
      </c>
      <c r="P156" t="s">
        <v>1281</v>
      </c>
      <c r="Q156" s="19">
        <v>45791.633287037039</v>
      </c>
      <c r="R156" t="s">
        <v>1165</v>
      </c>
      <c r="S156" s="19">
        <v>45791.635798611111</v>
      </c>
      <c r="T156" s="19" t="s">
        <v>1166</v>
      </c>
      <c r="U156" t="s">
        <v>1166</v>
      </c>
      <c r="V156" s="19">
        <v>45791.999351851853</v>
      </c>
      <c r="W156" t="s">
        <v>1282</v>
      </c>
      <c r="X156" s="19" t="s">
        <v>1166</v>
      </c>
      <c r="Y156" t="s">
        <v>1166</v>
      </c>
    </row>
    <row r="157" spans="1:25" x14ac:dyDescent="0.3">
      <c r="A157" t="s">
        <v>1161</v>
      </c>
      <c r="B157" t="s">
        <v>32</v>
      </c>
      <c r="C157" t="s">
        <v>1287</v>
      </c>
      <c r="D157" t="s">
        <v>1176</v>
      </c>
      <c r="E157" t="s">
        <v>418</v>
      </c>
      <c r="F157" t="s">
        <v>25</v>
      </c>
      <c r="G157" t="s">
        <v>419</v>
      </c>
      <c r="H157">
        <v>1</v>
      </c>
      <c r="I157">
        <v>0.3</v>
      </c>
      <c r="J157" t="s">
        <v>29</v>
      </c>
      <c r="K157" s="17">
        <v>100700</v>
      </c>
      <c r="L157" t="s">
        <v>1177</v>
      </c>
      <c r="M157" t="s">
        <v>1178</v>
      </c>
      <c r="N157" t="s">
        <v>1288</v>
      </c>
      <c r="O157" s="18">
        <v>45791</v>
      </c>
      <c r="P157" t="s">
        <v>1289</v>
      </c>
      <c r="Q157" s="19">
        <v>45791.647418981483</v>
      </c>
      <c r="R157" t="s">
        <v>1165</v>
      </c>
      <c r="S157" s="19">
        <v>45791.649409722224</v>
      </c>
      <c r="T157" s="19">
        <v>45792.001805555556</v>
      </c>
      <c r="U157" t="s">
        <v>1290</v>
      </c>
      <c r="V157" s="19" t="s">
        <v>1166</v>
      </c>
      <c r="W157" t="s">
        <v>1166</v>
      </c>
      <c r="X157" s="19" t="s">
        <v>1166</v>
      </c>
      <c r="Y157" t="s">
        <v>1166</v>
      </c>
    </row>
    <row r="158" spans="1:25" x14ac:dyDescent="0.3">
      <c r="A158" t="s">
        <v>1161</v>
      </c>
      <c r="B158" t="s">
        <v>32</v>
      </c>
      <c r="C158" t="s">
        <v>1287</v>
      </c>
      <c r="D158" t="s">
        <v>1176</v>
      </c>
      <c r="E158" t="s">
        <v>313</v>
      </c>
      <c r="F158" t="s">
        <v>25</v>
      </c>
      <c r="G158" t="s">
        <v>314</v>
      </c>
      <c r="H158">
        <v>1</v>
      </c>
      <c r="I158">
        <v>0.71</v>
      </c>
      <c r="J158" t="s">
        <v>131</v>
      </c>
      <c r="K158" s="17">
        <v>0</v>
      </c>
      <c r="L158" t="s">
        <v>1177</v>
      </c>
      <c r="M158" t="s">
        <v>1178</v>
      </c>
      <c r="N158" t="s">
        <v>1291</v>
      </c>
      <c r="O158" s="18">
        <v>45791</v>
      </c>
      <c r="P158" t="s">
        <v>1289</v>
      </c>
      <c r="Q158" s="19">
        <v>45791.647418981483</v>
      </c>
      <c r="R158" t="s">
        <v>1165</v>
      </c>
      <c r="S158" s="19">
        <v>45791.649409722224</v>
      </c>
      <c r="T158" s="19">
        <v>45792.002222222225</v>
      </c>
      <c r="U158" t="s">
        <v>1290</v>
      </c>
      <c r="V158" s="19" t="s">
        <v>1166</v>
      </c>
      <c r="W158" t="s">
        <v>1166</v>
      </c>
      <c r="X158" s="19" t="s">
        <v>1166</v>
      </c>
      <c r="Y158" t="s">
        <v>1166</v>
      </c>
    </row>
    <row r="159" spans="1:25" x14ac:dyDescent="0.3">
      <c r="A159" t="s">
        <v>1161</v>
      </c>
      <c r="B159" t="s">
        <v>32</v>
      </c>
      <c r="C159" t="s">
        <v>1287</v>
      </c>
      <c r="D159" t="s">
        <v>1176</v>
      </c>
      <c r="E159" t="s">
        <v>732</v>
      </c>
      <c r="F159" t="s">
        <v>25</v>
      </c>
      <c r="G159" t="s">
        <v>733</v>
      </c>
      <c r="H159">
        <v>1</v>
      </c>
      <c r="I159">
        <v>0.36</v>
      </c>
      <c r="J159" t="s">
        <v>29</v>
      </c>
      <c r="K159" s="17">
        <v>143693</v>
      </c>
      <c r="L159" t="s">
        <v>1177</v>
      </c>
      <c r="M159" t="s">
        <v>1178</v>
      </c>
      <c r="N159" t="s">
        <v>1292</v>
      </c>
      <c r="O159" s="18">
        <v>45791</v>
      </c>
      <c r="P159" t="s">
        <v>1289</v>
      </c>
      <c r="Q159" s="19">
        <v>45791.647418981483</v>
      </c>
      <c r="R159" t="s">
        <v>1165</v>
      </c>
      <c r="S159" s="19">
        <v>45791.649409722224</v>
      </c>
      <c r="T159" s="19">
        <v>45792.002905092595</v>
      </c>
      <c r="U159" t="s">
        <v>1290</v>
      </c>
      <c r="V159" s="19" t="s">
        <v>1166</v>
      </c>
      <c r="W159" t="s">
        <v>1166</v>
      </c>
      <c r="X159" s="19" t="s">
        <v>1166</v>
      </c>
      <c r="Y159" t="s">
        <v>1166</v>
      </c>
    </row>
    <row r="160" spans="1:25" x14ac:dyDescent="0.3">
      <c r="A160" t="s">
        <v>1161</v>
      </c>
      <c r="B160" t="s">
        <v>32</v>
      </c>
      <c r="C160" t="s">
        <v>1287</v>
      </c>
      <c r="D160" t="s">
        <v>1176</v>
      </c>
      <c r="E160" t="s">
        <v>292</v>
      </c>
      <c r="F160" t="s">
        <v>25</v>
      </c>
      <c r="G160" t="s">
        <v>293</v>
      </c>
      <c r="H160">
        <v>1</v>
      </c>
      <c r="I160">
        <v>0.71</v>
      </c>
      <c r="J160" t="s">
        <v>29</v>
      </c>
      <c r="K160" s="17">
        <v>266693</v>
      </c>
      <c r="L160" t="s">
        <v>1209</v>
      </c>
      <c r="M160" t="s">
        <v>1239</v>
      </c>
      <c r="N160" t="s">
        <v>1293</v>
      </c>
      <c r="O160" s="18">
        <v>45791</v>
      </c>
      <c r="P160" t="s">
        <v>1289</v>
      </c>
      <c r="Q160" s="19">
        <v>45791.647418981483</v>
      </c>
      <c r="R160" t="s">
        <v>1165</v>
      </c>
      <c r="S160" s="19">
        <v>45791.649409722224</v>
      </c>
      <c r="T160" s="19" t="s">
        <v>1166</v>
      </c>
      <c r="U160" t="s">
        <v>1166</v>
      </c>
      <c r="V160" s="19">
        <v>45792.005312499998</v>
      </c>
      <c r="W160" t="s">
        <v>1290</v>
      </c>
      <c r="X160" s="19" t="s">
        <v>1166</v>
      </c>
      <c r="Y160" t="s">
        <v>1166</v>
      </c>
    </row>
    <row r="161" spans="1:25" x14ac:dyDescent="0.3">
      <c r="A161" t="s">
        <v>1161</v>
      </c>
      <c r="B161" t="s">
        <v>32</v>
      </c>
      <c r="C161" t="s">
        <v>1287</v>
      </c>
      <c r="D161" t="s">
        <v>1176</v>
      </c>
      <c r="E161" t="s">
        <v>308</v>
      </c>
      <c r="F161" t="s">
        <v>25</v>
      </c>
      <c r="G161" t="s">
        <v>309</v>
      </c>
      <c r="H161">
        <v>1</v>
      </c>
      <c r="I161">
        <v>0.6</v>
      </c>
      <c r="J161" t="s">
        <v>131</v>
      </c>
      <c r="K161" s="17">
        <v>0</v>
      </c>
      <c r="L161" t="s">
        <v>1209</v>
      </c>
      <c r="M161" t="s">
        <v>1239</v>
      </c>
      <c r="N161" t="s">
        <v>1293</v>
      </c>
      <c r="O161" s="18">
        <v>45791</v>
      </c>
      <c r="P161" t="s">
        <v>1289</v>
      </c>
      <c r="Q161" s="19">
        <v>45791.647418981483</v>
      </c>
      <c r="R161" t="s">
        <v>1165</v>
      </c>
      <c r="S161" s="19">
        <v>45791.649409722224</v>
      </c>
      <c r="T161" s="19" t="s">
        <v>1166</v>
      </c>
      <c r="U161" t="s">
        <v>1166</v>
      </c>
      <c r="V161" s="19">
        <v>45792.005578703705</v>
      </c>
      <c r="W161" t="s">
        <v>1290</v>
      </c>
      <c r="X161" s="19" t="s">
        <v>1166</v>
      </c>
      <c r="Y161" t="s">
        <v>1166</v>
      </c>
    </row>
    <row r="162" spans="1:25" x14ac:dyDescent="0.3">
      <c r="A162" t="s">
        <v>1161</v>
      </c>
      <c r="B162" t="s">
        <v>32</v>
      </c>
      <c r="C162" t="s">
        <v>1287</v>
      </c>
      <c r="D162" t="s">
        <v>1176</v>
      </c>
      <c r="E162" t="s">
        <v>356</v>
      </c>
      <c r="F162" t="s">
        <v>25</v>
      </c>
      <c r="G162" t="s">
        <v>357</v>
      </c>
      <c r="H162">
        <v>1</v>
      </c>
      <c r="I162">
        <v>0.3</v>
      </c>
      <c r="J162" t="s">
        <v>29</v>
      </c>
      <c r="K162" s="17">
        <v>95018</v>
      </c>
      <c r="L162" t="s">
        <v>1209</v>
      </c>
      <c r="M162" t="s">
        <v>1239</v>
      </c>
      <c r="N162" t="s">
        <v>1293</v>
      </c>
      <c r="O162" s="18">
        <v>45791</v>
      </c>
      <c r="P162" t="s">
        <v>1289</v>
      </c>
      <c r="Q162" s="19">
        <v>45791.647418981483</v>
      </c>
      <c r="R162" t="s">
        <v>1165</v>
      </c>
      <c r="S162" s="19">
        <v>45791.649409722224</v>
      </c>
      <c r="T162" s="19" t="s">
        <v>1166</v>
      </c>
      <c r="U162" t="s">
        <v>1166</v>
      </c>
      <c r="V162" s="19">
        <v>45792.005844907406</v>
      </c>
      <c r="W162" t="s">
        <v>1290</v>
      </c>
      <c r="X162" s="19" t="s">
        <v>1166</v>
      </c>
      <c r="Y162" t="s">
        <v>1166</v>
      </c>
    </row>
    <row r="163" spans="1:25" x14ac:dyDescent="0.3">
      <c r="A163" t="s">
        <v>1161</v>
      </c>
      <c r="B163" t="s">
        <v>32</v>
      </c>
      <c r="C163" t="s">
        <v>1287</v>
      </c>
      <c r="D163" t="s">
        <v>1176</v>
      </c>
      <c r="E163" t="s">
        <v>413</v>
      </c>
      <c r="F163" t="s">
        <v>25</v>
      </c>
      <c r="G163" t="s">
        <v>414</v>
      </c>
      <c r="H163">
        <v>1</v>
      </c>
      <c r="I163">
        <v>0.6</v>
      </c>
      <c r="J163" t="s">
        <v>131</v>
      </c>
      <c r="K163" s="17">
        <v>0</v>
      </c>
      <c r="L163" t="s">
        <v>1209</v>
      </c>
      <c r="M163" t="s">
        <v>1239</v>
      </c>
      <c r="N163" t="s">
        <v>1293</v>
      </c>
      <c r="O163" s="18">
        <v>45791</v>
      </c>
      <c r="P163" t="s">
        <v>1289</v>
      </c>
      <c r="Q163" s="19">
        <v>45791.647418981483</v>
      </c>
      <c r="R163" t="s">
        <v>1165</v>
      </c>
      <c r="S163" s="19">
        <v>45791.649409722224</v>
      </c>
      <c r="T163" s="19" t="s">
        <v>1166</v>
      </c>
      <c r="U163" t="s">
        <v>1166</v>
      </c>
      <c r="V163" s="19">
        <v>45792.006527777776</v>
      </c>
      <c r="W163" t="s">
        <v>1290</v>
      </c>
      <c r="X163" s="19" t="s">
        <v>1166</v>
      </c>
      <c r="Y163" t="s">
        <v>1166</v>
      </c>
    </row>
    <row r="164" spans="1:25" x14ac:dyDescent="0.3">
      <c r="A164" t="s">
        <v>1161</v>
      </c>
      <c r="B164" t="s">
        <v>32</v>
      </c>
      <c r="C164" t="s">
        <v>1287</v>
      </c>
      <c r="D164" t="s">
        <v>1176</v>
      </c>
      <c r="E164" t="s">
        <v>437</v>
      </c>
      <c r="F164" t="s">
        <v>25</v>
      </c>
      <c r="G164" t="s">
        <v>438</v>
      </c>
      <c r="H164">
        <v>1</v>
      </c>
      <c r="I164">
        <v>0.6</v>
      </c>
      <c r="J164" t="s">
        <v>131</v>
      </c>
      <c r="K164" s="17">
        <v>0</v>
      </c>
      <c r="L164" t="s">
        <v>1209</v>
      </c>
      <c r="M164" t="s">
        <v>1239</v>
      </c>
      <c r="N164" t="s">
        <v>1294</v>
      </c>
      <c r="O164" s="18">
        <v>45791</v>
      </c>
      <c r="P164" t="s">
        <v>1289</v>
      </c>
      <c r="Q164" s="19">
        <v>45791.647418981483</v>
      </c>
      <c r="R164" t="s">
        <v>1165</v>
      </c>
      <c r="S164" s="19">
        <v>45791.649409722224</v>
      </c>
      <c r="T164" s="19" t="s">
        <v>1166</v>
      </c>
      <c r="U164" t="s">
        <v>1166</v>
      </c>
      <c r="V164" s="19">
        <v>45792.006793981483</v>
      </c>
      <c r="W164" t="s">
        <v>1290</v>
      </c>
      <c r="X164" s="19" t="s">
        <v>1166</v>
      </c>
      <c r="Y164" t="s">
        <v>1166</v>
      </c>
    </row>
    <row r="165" spans="1:25" x14ac:dyDescent="0.3">
      <c r="A165" t="s">
        <v>1161</v>
      </c>
      <c r="B165" t="s">
        <v>32</v>
      </c>
      <c r="C165" t="s">
        <v>1287</v>
      </c>
      <c r="D165" t="s">
        <v>1176</v>
      </c>
      <c r="E165" t="s">
        <v>470</v>
      </c>
      <c r="F165" t="s">
        <v>25</v>
      </c>
      <c r="G165" t="s">
        <v>471</v>
      </c>
      <c r="H165">
        <v>1</v>
      </c>
      <c r="I165">
        <v>0.36</v>
      </c>
      <c r="J165" t="s">
        <v>29</v>
      </c>
      <c r="K165" s="17">
        <v>143693</v>
      </c>
      <c r="L165" t="s">
        <v>1209</v>
      </c>
      <c r="M165" t="s">
        <v>1239</v>
      </c>
      <c r="N165" t="s">
        <v>1293</v>
      </c>
      <c r="O165" s="18">
        <v>45791</v>
      </c>
      <c r="P165" t="s">
        <v>1289</v>
      </c>
      <c r="Q165" s="19">
        <v>45791.647418981483</v>
      </c>
      <c r="R165" t="s">
        <v>1165</v>
      </c>
      <c r="S165" s="19">
        <v>45791.649409722224</v>
      </c>
      <c r="T165" s="19" t="s">
        <v>1166</v>
      </c>
      <c r="U165" t="s">
        <v>1166</v>
      </c>
      <c r="V165" s="19">
        <v>45792.007106481484</v>
      </c>
      <c r="W165" t="s">
        <v>1290</v>
      </c>
      <c r="X165" s="19" t="s">
        <v>1166</v>
      </c>
      <c r="Y165" t="s">
        <v>1166</v>
      </c>
    </row>
    <row r="166" spans="1:25" x14ac:dyDescent="0.3">
      <c r="A166" t="s">
        <v>1161</v>
      </c>
      <c r="B166" t="s">
        <v>32</v>
      </c>
      <c r="C166" t="s">
        <v>1287</v>
      </c>
      <c r="D166" t="s">
        <v>1176</v>
      </c>
      <c r="E166" t="s">
        <v>558</v>
      </c>
      <c r="F166" t="s">
        <v>25</v>
      </c>
      <c r="G166" t="s">
        <v>559</v>
      </c>
      <c r="H166">
        <v>1</v>
      </c>
      <c r="I166">
        <v>0.71</v>
      </c>
      <c r="J166" t="s">
        <v>29</v>
      </c>
      <c r="K166" s="17">
        <v>274000</v>
      </c>
      <c r="L166" t="s">
        <v>1209</v>
      </c>
      <c r="M166" t="s">
        <v>1239</v>
      </c>
      <c r="N166" t="s">
        <v>1293</v>
      </c>
      <c r="O166" s="18">
        <v>45791</v>
      </c>
      <c r="P166" t="s">
        <v>1289</v>
      </c>
      <c r="Q166" s="19">
        <v>45791.647418981483</v>
      </c>
      <c r="R166" t="s">
        <v>1165</v>
      </c>
      <c r="S166" s="19">
        <v>45791.649409722224</v>
      </c>
      <c r="T166" s="19" t="s">
        <v>1166</v>
      </c>
      <c r="U166" t="s">
        <v>1166</v>
      </c>
      <c r="V166" s="19">
        <v>45792.007349537038</v>
      </c>
      <c r="W166" t="s">
        <v>1290</v>
      </c>
      <c r="X166" s="19" t="s">
        <v>1166</v>
      </c>
      <c r="Y166" t="s">
        <v>1166</v>
      </c>
    </row>
    <row r="167" spans="1:25" x14ac:dyDescent="0.3">
      <c r="A167" t="s">
        <v>1161</v>
      </c>
      <c r="B167" t="s">
        <v>32</v>
      </c>
      <c r="C167" t="s">
        <v>1287</v>
      </c>
      <c r="D167" t="s">
        <v>1176</v>
      </c>
      <c r="E167" t="s">
        <v>657</v>
      </c>
      <c r="F167" t="s">
        <v>25</v>
      </c>
      <c r="G167" t="s">
        <v>658</v>
      </c>
      <c r="H167">
        <v>1</v>
      </c>
      <c r="I167">
        <v>0.6</v>
      </c>
      <c r="J167" t="s">
        <v>29</v>
      </c>
      <c r="K167" s="17">
        <v>165000</v>
      </c>
      <c r="L167" t="s">
        <v>1209</v>
      </c>
      <c r="M167" t="s">
        <v>1239</v>
      </c>
      <c r="N167" t="s">
        <v>1293</v>
      </c>
      <c r="O167" s="18">
        <v>45791</v>
      </c>
      <c r="P167" t="s">
        <v>1289</v>
      </c>
      <c r="Q167" s="19">
        <v>45791.647418981483</v>
      </c>
      <c r="R167" t="s">
        <v>1165</v>
      </c>
      <c r="S167" s="19">
        <v>45791.649409722224</v>
      </c>
      <c r="T167" s="19" t="s">
        <v>1166</v>
      </c>
      <c r="U167" t="s">
        <v>1166</v>
      </c>
      <c r="V167" s="19">
        <v>45792.007638888892</v>
      </c>
      <c r="W167" t="s">
        <v>1290</v>
      </c>
      <c r="X167" s="19" t="s">
        <v>1166</v>
      </c>
      <c r="Y167" t="s">
        <v>1166</v>
      </c>
    </row>
    <row r="168" spans="1:25" x14ac:dyDescent="0.3">
      <c r="A168" t="s">
        <v>1161</v>
      </c>
      <c r="B168" t="s">
        <v>32</v>
      </c>
      <c r="C168" t="s">
        <v>1287</v>
      </c>
      <c r="D168" t="s">
        <v>1176</v>
      </c>
      <c r="E168" t="s">
        <v>677</v>
      </c>
      <c r="F168" t="s">
        <v>25</v>
      </c>
      <c r="G168" t="s">
        <v>678</v>
      </c>
      <c r="H168">
        <v>1</v>
      </c>
      <c r="I168">
        <v>0.6</v>
      </c>
      <c r="J168" t="s">
        <v>29</v>
      </c>
      <c r="K168" s="17">
        <v>184693</v>
      </c>
      <c r="L168" t="s">
        <v>1209</v>
      </c>
      <c r="M168" t="s">
        <v>1239</v>
      </c>
      <c r="N168" t="s">
        <v>1293</v>
      </c>
      <c r="O168" s="18">
        <v>45791</v>
      </c>
      <c r="P168" t="s">
        <v>1289</v>
      </c>
      <c r="Q168" s="19">
        <v>45791.647418981483</v>
      </c>
      <c r="R168" t="s">
        <v>1165</v>
      </c>
      <c r="S168" s="19">
        <v>45791.649409722224</v>
      </c>
      <c r="T168" s="19" t="s">
        <v>1166</v>
      </c>
      <c r="U168" t="s">
        <v>1166</v>
      </c>
      <c r="V168" s="19">
        <v>45792.007893518516</v>
      </c>
      <c r="W168" t="s">
        <v>1290</v>
      </c>
      <c r="X168" s="19" t="s">
        <v>1166</v>
      </c>
      <c r="Y168" t="s">
        <v>1166</v>
      </c>
    </row>
    <row r="169" spans="1:25" x14ac:dyDescent="0.3">
      <c r="A169" t="s">
        <v>1161</v>
      </c>
      <c r="B169" t="s">
        <v>32</v>
      </c>
      <c r="C169" t="s">
        <v>1287</v>
      </c>
      <c r="D169" t="s">
        <v>1176</v>
      </c>
      <c r="E169" t="s">
        <v>702</v>
      </c>
      <c r="F169" t="s">
        <v>25</v>
      </c>
      <c r="G169" t="s">
        <v>703</v>
      </c>
      <c r="H169">
        <v>1</v>
      </c>
      <c r="I169">
        <v>0.23</v>
      </c>
      <c r="J169" t="s">
        <v>29</v>
      </c>
      <c r="K169" s="17">
        <v>177313</v>
      </c>
      <c r="L169" t="s">
        <v>1209</v>
      </c>
      <c r="M169" t="s">
        <v>1239</v>
      </c>
      <c r="N169" t="s">
        <v>1295</v>
      </c>
      <c r="O169" s="18">
        <v>45791</v>
      </c>
      <c r="P169" t="s">
        <v>1289</v>
      </c>
      <c r="Q169" s="19">
        <v>45791.647418981483</v>
      </c>
      <c r="R169" t="s">
        <v>1165</v>
      </c>
      <c r="S169" s="19">
        <v>45791.649409722224</v>
      </c>
      <c r="T169" s="19" t="s">
        <v>1166</v>
      </c>
      <c r="U169" t="s">
        <v>1166</v>
      </c>
      <c r="V169" s="19">
        <v>45792.008252314816</v>
      </c>
      <c r="W169" t="s">
        <v>1290</v>
      </c>
      <c r="X169" s="19" t="s">
        <v>1166</v>
      </c>
      <c r="Y169" t="s">
        <v>1166</v>
      </c>
    </row>
    <row r="170" spans="1:25" x14ac:dyDescent="0.3">
      <c r="A170" t="s">
        <v>1161</v>
      </c>
      <c r="B170" t="s">
        <v>32</v>
      </c>
      <c r="C170" t="s">
        <v>1287</v>
      </c>
      <c r="D170" t="s">
        <v>1176</v>
      </c>
      <c r="E170" t="s">
        <v>224</v>
      </c>
      <c r="F170" t="s">
        <v>25</v>
      </c>
      <c r="G170" t="s">
        <v>225</v>
      </c>
      <c r="H170">
        <v>1</v>
      </c>
      <c r="I170">
        <v>0.71</v>
      </c>
      <c r="J170" t="s">
        <v>29</v>
      </c>
      <c r="K170" s="17">
        <v>260000</v>
      </c>
      <c r="L170" t="s">
        <v>1209</v>
      </c>
      <c r="M170" t="s">
        <v>1239</v>
      </c>
      <c r="N170" t="s">
        <v>1293</v>
      </c>
      <c r="O170" s="18">
        <v>45791</v>
      </c>
      <c r="P170" t="s">
        <v>1289</v>
      </c>
      <c r="Q170" s="19">
        <v>45791.647418981483</v>
      </c>
      <c r="R170" t="s">
        <v>1165</v>
      </c>
      <c r="S170" s="19">
        <v>45791.649409722224</v>
      </c>
      <c r="T170" s="19" t="s">
        <v>1166</v>
      </c>
      <c r="U170" t="s">
        <v>1166</v>
      </c>
      <c r="V170" s="19">
        <v>45792.008518518516</v>
      </c>
      <c r="W170" t="s">
        <v>1290</v>
      </c>
      <c r="X170" s="19" t="s">
        <v>1166</v>
      </c>
      <c r="Y170" t="s">
        <v>1166</v>
      </c>
    </row>
    <row r="171" spans="1:25" x14ac:dyDescent="0.3">
      <c r="A171" t="s">
        <v>1161</v>
      </c>
      <c r="B171" t="s">
        <v>32</v>
      </c>
      <c r="C171" t="s">
        <v>1279</v>
      </c>
      <c r="D171" t="s">
        <v>1176</v>
      </c>
      <c r="E171" t="s">
        <v>622</v>
      </c>
      <c r="F171" t="s">
        <v>25</v>
      </c>
      <c r="G171" t="s">
        <v>623</v>
      </c>
      <c r="H171">
        <v>1</v>
      </c>
      <c r="I171">
        <v>0.71</v>
      </c>
      <c r="J171" t="s">
        <v>29</v>
      </c>
      <c r="K171" s="17">
        <v>281043</v>
      </c>
      <c r="L171" t="s">
        <v>1177</v>
      </c>
      <c r="M171" t="s">
        <v>1244</v>
      </c>
      <c r="N171" t="s">
        <v>1296</v>
      </c>
      <c r="O171" s="18">
        <v>45791</v>
      </c>
      <c r="P171" t="s">
        <v>1281</v>
      </c>
      <c r="Q171" s="19">
        <v>45791.633287037039</v>
      </c>
      <c r="R171" t="s">
        <v>1165</v>
      </c>
      <c r="S171" s="19">
        <v>45791.635798611111</v>
      </c>
      <c r="T171" s="19">
        <v>45792.015590277777</v>
      </c>
      <c r="U171" t="s">
        <v>1282</v>
      </c>
      <c r="V171" s="19" t="s">
        <v>1166</v>
      </c>
      <c r="W171" t="s">
        <v>1166</v>
      </c>
      <c r="X171" s="19" t="s">
        <v>1166</v>
      </c>
      <c r="Y171" t="s">
        <v>1166</v>
      </c>
    </row>
    <row r="172" spans="1:25" x14ac:dyDescent="0.3">
      <c r="A172" t="s">
        <v>1161</v>
      </c>
      <c r="B172" t="s">
        <v>32</v>
      </c>
      <c r="C172" t="s">
        <v>1279</v>
      </c>
      <c r="D172" t="s">
        <v>1176</v>
      </c>
      <c r="E172" t="s">
        <v>276</v>
      </c>
      <c r="F172" t="s">
        <v>25</v>
      </c>
      <c r="G172" t="s">
        <v>277</v>
      </c>
      <c r="H172">
        <v>1</v>
      </c>
      <c r="I172">
        <v>1.2</v>
      </c>
      <c r="J172" t="s">
        <v>131</v>
      </c>
      <c r="K172" s="17">
        <v>0</v>
      </c>
      <c r="L172" t="s">
        <v>1177</v>
      </c>
      <c r="M172" t="s">
        <v>1205</v>
      </c>
      <c r="N172" t="s">
        <v>1297</v>
      </c>
      <c r="O172" s="18">
        <v>45791</v>
      </c>
      <c r="P172" t="s">
        <v>1281</v>
      </c>
      <c r="Q172" s="19">
        <v>45791.633287037039</v>
      </c>
      <c r="R172" t="s">
        <v>1165</v>
      </c>
      <c r="S172" s="19">
        <v>45791.635798611111</v>
      </c>
      <c r="T172" s="19">
        <v>45792.016770833332</v>
      </c>
      <c r="U172" t="s">
        <v>1282</v>
      </c>
      <c r="V172" s="19" t="s">
        <v>1166</v>
      </c>
      <c r="W172" t="s">
        <v>1166</v>
      </c>
      <c r="X172" s="19" t="s">
        <v>1166</v>
      </c>
      <c r="Y172" t="s">
        <v>1166</v>
      </c>
    </row>
    <row r="173" spans="1:25" x14ac:dyDescent="0.3">
      <c r="A173" t="s">
        <v>1161</v>
      </c>
      <c r="B173" t="s">
        <v>32</v>
      </c>
      <c r="C173" t="s">
        <v>1279</v>
      </c>
      <c r="D173" t="s">
        <v>1176</v>
      </c>
      <c r="E173" t="s">
        <v>637</v>
      </c>
      <c r="F173" t="s">
        <v>25</v>
      </c>
      <c r="G173" t="s">
        <v>638</v>
      </c>
      <c r="H173">
        <v>1</v>
      </c>
      <c r="I173">
        <v>0.9</v>
      </c>
      <c r="J173" t="s">
        <v>29</v>
      </c>
      <c r="K173" s="17">
        <v>261000</v>
      </c>
      <c r="L173" t="s">
        <v>1177</v>
      </c>
      <c r="M173" t="s">
        <v>1178</v>
      </c>
      <c r="N173" t="s">
        <v>1291</v>
      </c>
      <c r="O173" s="18">
        <v>45791</v>
      </c>
      <c r="P173" t="s">
        <v>1281</v>
      </c>
      <c r="Q173" s="19">
        <v>45791.633287037039</v>
      </c>
      <c r="R173" t="s">
        <v>1165</v>
      </c>
      <c r="S173" s="19">
        <v>45791.635798611111</v>
      </c>
      <c r="T173" s="19">
        <v>45792.017337962963</v>
      </c>
      <c r="U173" t="s">
        <v>1282</v>
      </c>
      <c r="V173" s="19" t="s">
        <v>1166</v>
      </c>
      <c r="W173" t="s">
        <v>1166</v>
      </c>
      <c r="X173" s="19" t="s">
        <v>1166</v>
      </c>
      <c r="Y173" t="s">
        <v>1166</v>
      </c>
    </row>
    <row r="174" spans="1:25" x14ac:dyDescent="0.3">
      <c r="A174" t="s">
        <v>1161</v>
      </c>
      <c r="B174" t="s">
        <v>32</v>
      </c>
      <c r="C174" t="s">
        <v>1279</v>
      </c>
      <c r="D174" t="s">
        <v>1176</v>
      </c>
      <c r="E174" t="s">
        <v>402</v>
      </c>
      <c r="F174" t="s">
        <v>25</v>
      </c>
      <c r="G174" t="s">
        <v>403</v>
      </c>
      <c r="H174">
        <v>1</v>
      </c>
      <c r="I174">
        <v>0.71</v>
      </c>
      <c r="J174" t="s">
        <v>131</v>
      </c>
      <c r="K174" s="17">
        <v>0</v>
      </c>
      <c r="L174" t="s">
        <v>1177</v>
      </c>
      <c r="M174" t="s">
        <v>1178</v>
      </c>
      <c r="N174" t="s">
        <v>1291</v>
      </c>
      <c r="O174" s="18">
        <v>45791</v>
      </c>
      <c r="P174" t="s">
        <v>1281</v>
      </c>
      <c r="Q174" s="19">
        <v>45791.633287037039</v>
      </c>
      <c r="R174" t="s">
        <v>1165</v>
      </c>
      <c r="S174" s="19">
        <v>45791.635798611111</v>
      </c>
      <c r="T174" s="19">
        <v>45792.01771990741</v>
      </c>
      <c r="U174" t="s">
        <v>1282</v>
      </c>
      <c r="V174" s="19" t="s">
        <v>1166</v>
      </c>
      <c r="W174" t="s">
        <v>1166</v>
      </c>
      <c r="X174" s="19" t="s">
        <v>1166</v>
      </c>
      <c r="Y174" t="s">
        <v>1166</v>
      </c>
    </row>
    <row r="175" spans="1:25" x14ac:dyDescent="0.3">
      <c r="A175" t="s">
        <v>1161</v>
      </c>
      <c r="B175" t="s">
        <v>32</v>
      </c>
      <c r="C175" t="s">
        <v>1279</v>
      </c>
      <c r="D175" t="s">
        <v>1176</v>
      </c>
      <c r="E175" t="s">
        <v>440</v>
      </c>
      <c r="F175" t="s">
        <v>25</v>
      </c>
      <c r="G175" t="s">
        <v>441</v>
      </c>
      <c r="H175">
        <v>1</v>
      </c>
      <c r="I175">
        <v>0.6</v>
      </c>
      <c r="J175" t="s">
        <v>131</v>
      </c>
      <c r="K175" s="17">
        <v>0</v>
      </c>
      <c r="L175" t="s">
        <v>1177</v>
      </c>
      <c r="M175" t="s">
        <v>1178</v>
      </c>
      <c r="N175" t="s">
        <v>1291</v>
      </c>
      <c r="O175" s="18">
        <v>45791</v>
      </c>
      <c r="P175" t="s">
        <v>1281</v>
      </c>
      <c r="Q175" s="19">
        <v>45791.633287037039</v>
      </c>
      <c r="R175" t="s">
        <v>1165</v>
      </c>
      <c r="S175" s="19">
        <v>45791.635798611111</v>
      </c>
      <c r="T175" s="19">
        <v>45792.01803240741</v>
      </c>
      <c r="U175" t="s">
        <v>1282</v>
      </c>
      <c r="V175" s="19" t="s">
        <v>1166</v>
      </c>
      <c r="W175" t="s">
        <v>1166</v>
      </c>
      <c r="X175" s="19" t="s">
        <v>1166</v>
      </c>
      <c r="Y175" t="s">
        <v>1166</v>
      </c>
    </row>
    <row r="176" spans="1:25" x14ac:dyDescent="0.3">
      <c r="A176" t="s">
        <v>1161</v>
      </c>
      <c r="B176" t="s">
        <v>32</v>
      </c>
      <c r="C176" t="s">
        <v>1279</v>
      </c>
      <c r="D176" t="s">
        <v>1176</v>
      </c>
      <c r="E176" t="s">
        <v>138</v>
      </c>
      <c r="F176" t="s">
        <v>25</v>
      </c>
      <c r="G176" t="s">
        <v>139</v>
      </c>
      <c r="H176">
        <v>1</v>
      </c>
      <c r="I176">
        <v>0.49</v>
      </c>
      <c r="J176" t="s">
        <v>29</v>
      </c>
      <c r="K176" s="17">
        <v>120000</v>
      </c>
      <c r="L176" t="s">
        <v>1177</v>
      </c>
      <c r="M176" t="s">
        <v>1178</v>
      </c>
      <c r="N176" t="s">
        <v>1291</v>
      </c>
      <c r="O176" s="18">
        <v>45791</v>
      </c>
      <c r="P176" t="s">
        <v>1281</v>
      </c>
      <c r="Q176" s="19">
        <v>45791.633287037039</v>
      </c>
      <c r="R176" t="s">
        <v>1165</v>
      </c>
      <c r="S176" s="19">
        <v>45791.635798611111</v>
      </c>
      <c r="T176" s="19">
        <v>45792.018541666665</v>
      </c>
      <c r="U176" t="s">
        <v>1282</v>
      </c>
      <c r="V176" s="19" t="s">
        <v>1166</v>
      </c>
      <c r="W176" t="s">
        <v>1166</v>
      </c>
      <c r="X176" s="19" t="s">
        <v>1166</v>
      </c>
      <c r="Y176" t="s">
        <v>1166</v>
      </c>
    </row>
    <row r="177" spans="1:25" x14ac:dyDescent="0.3">
      <c r="A177" t="s">
        <v>1161</v>
      </c>
      <c r="B177" t="s">
        <v>32</v>
      </c>
      <c r="C177" t="s">
        <v>1279</v>
      </c>
      <c r="D177" t="s">
        <v>1176</v>
      </c>
      <c r="E177" t="s">
        <v>722</v>
      </c>
      <c r="F177" t="s">
        <v>25</v>
      </c>
      <c r="G177" t="s">
        <v>723</v>
      </c>
      <c r="H177">
        <v>1</v>
      </c>
      <c r="I177">
        <v>0.71</v>
      </c>
      <c r="J177" t="s">
        <v>29</v>
      </c>
      <c r="K177" s="17">
        <v>260000</v>
      </c>
      <c r="L177" t="s">
        <v>1177</v>
      </c>
      <c r="M177" t="s">
        <v>1178</v>
      </c>
      <c r="N177" t="s">
        <v>1291</v>
      </c>
      <c r="O177" s="18">
        <v>45791</v>
      </c>
      <c r="P177" t="s">
        <v>1281</v>
      </c>
      <c r="Q177" s="19">
        <v>45791.633287037039</v>
      </c>
      <c r="R177" t="s">
        <v>1165</v>
      </c>
      <c r="S177" s="19">
        <v>45791.635798611111</v>
      </c>
      <c r="T177" s="19">
        <v>45792.01902777778</v>
      </c>
      <c r="U177" t="s">
        <v>1282</v>
      </c>
      <c r="V177" s="19" t="s">
        <v>1166</v>
      </c>
      <c r="W177" t="s">
        <v>1166</v>
      </c>
      <c r="X177" s="19" t="s">
        <v>1166</v>
      </c>
      <c r="Y177" t="s">
        <v>1166</v>
      </c>
    </row>
    <row r="178" spans="1:25" x14ac:dyDescent="0.3">
      <c r="A178" t="s">
        <v>1161</v>
      </c>
      <c r="B178" t="s">
        <v>32</v>
      </c>
      <c r="C178" t="s">
        <v>1279</v>
      </c>
      <c r="D178" t="s">
        <v>1176</v>
      </c>
      <c r="E178" t="s">
        <v>488</v>
      </c>
      <c r="F178" t="s">
        <v>25</v>
      </c>
      <c r="G178" t="s">
        <v>489</v>
      </c>
      <c r="H178">
        <v>1</v>
      </c>
      <c r="I178">
        <v>0.36</v>
      </c>
      <c r="J178" t="s">
        <v>29</v>
      </c>
      <c r="K178" s="17">
        <v>143693</v>
      </c>
      <c r="L178" t="s">
        <v>1177</v>
      </c>
      <c r="M178" t="s">
        <v>1178</v>
      </c>
      <c r="N178" t="s">
        <v>1291</v>
      </c>
      <c r="O178" s="18">
        <v>45791</v>
      </c>
      <c r="P178" t="s">
        <v>1281</v>
      </c>
      <c r="Q178" s="19">
        <v>45791.633287037039</v>
      </c>
      <c r="R178" t="s">
        <v>1165</v>
      </c>
      <c r="S178" s="19">
        <v>45791.635798611111</v>
      </c>
      <c r="T178" s="19">
        <v>45792.01934027778</v>
      </c>
      <c r="U178" t="s">
        <v>1282</v>
      </c>
      <c r="V178" s="19" t="s">
        <v>1166</v>
      </c>
      <c r="W178" t="s">
        <v>1166</v>
      </c>
      <c r="X178" s="19" t="s">
        <v>1166</v>
      </c>
      <c r="Y178" t="s">
        <v>1166</v>
      </c>
    </row>
    <row r="179" spans="1:25" x14ac:dyDescent="0.3">
      <c r="A179" t="s">
        <v>1161</v>
      </c>
      <c r="B179" t="s">
        <v>32</v>
      </c>
      <c r="C179" t="s">
        <v>1298</v>
      </c>
      <c r="D179" t="s">
        <v>1176</v>
      </c>
      <c r="E179" t="s">
        <v>558</v>
      </c>
      <c r="F179" t="s">
        <v>25</v>
      </c>
      <c r="G179" t="s">
        <v>559</v>
      </c>
      <c r="H179">
        <v>1</v>
      </c>
      <c r="I179">
        <v>0.71</v>
      </c>
      <c r="J179" t="s">
        <v>29</v>
      </c>
      <c r="K179" s="17">
        <v>274000</v>
      </c>
      <c r="L179" t="s">
        <v>1177</v>
      </c>
      <c r="M179" t="s">
        <v>1178</v>
      </c>
      <c r="N179" t="s">
        <v>1231</v>
      </c>
      <c r="O179" s="18">
        <v>45792</v>
      </c>
      <c r="P179" t="s">
        <v>1168</v>
      </c>
      <c r="Q179" s="19">
        <v>45792.420578703706</v>
      </c>
      <c r="R179" t="s">
        <v>1165</v>
      </c>
      <c r="S179" s="19">
        <v>45792.427835648145</v>
      </c>
      <c r="T179" s="19">
        <v>45792.445914351854</v>
      </c>
      <c r="U179" t="s">
        <v>1192</v>
      </c>
      <c r="V179" s="19" t="s">
        <v>1166</v>
      </c>
      <c r="W179" t="s">
        <v>1166</v>
      </c>
      <c r="X179" s="19" t="s">
        <v>1166</v>
      </c>
      <c r="Y179" t="s">
        <v>1166</v>
      </c>
    </row>
    <row r="180" spans="1:25" x14ac:dyDescent="0.3">
      <c r="A180" t="s">
        <v>1161</v>
      </c>
      <c r="B180" t="s">
        <v>32</v>
      </c>
      <c r="C180" t="s">
        <v>1298</v>
      </c>
      <c r="D180" t="s">
        <v>1176</v>
      </c>
      <c r="E180" t="s">
        <v>771</v>
      </c>
      <c r="F180" t="s">
        <v>25</v>
      </c>
      <c r="G180" t="s">
        <v>772</v>
      </c>
      <c r="H180">
        <v>1</v>
      </c>
      <c r="I180">
        <v>1.56</v>
      </c>
      <c r="J180" t="s">
        <v>131</v>
      </c>
      <c r="K180" s="17">
        <v>0</v>
      </c>
      <c r="L180" t="s">
        <v>1177</v>
      </c>
      <c r="M180" t="s">
        <v>1228</v>
      </c>
      <c r="N180" t="s">
        <v>1299</v>
      </c>
      <c r="O180" s="18">
        <v>45792</v>
      </c>
      <c r="P180" t="s">
        <v>1168</v>
      </c>
      <c r="Q180" s="19">
        <v>45792.420578703706</v>
      </c>
      <c r="R180" t="s">
        <v>1165</v>
      </c>
      <c r="S180" s="19">
        <v>45792.428171296298</v>
      </c>
      <c r="T180" s="19">
        <v>45792.464675925927</v>
      </c>
      <c r="U180" t="s">
        <v>1192</v>
      </c>
      <c r="V180" s="19" t="s">
        <v>1166</v>
      </c>
      <c r="W180" t="s">
        <v>1166</v>
      </c>
      <c r="X180" s="19" t="s">
        <v>1166</v>
      </c>
      <c r="Y180" t="s">
        <v>1166</v>
      </c>
    </row>
    <row r="181" spans="1:25" x14ac:dyDescent="0.3">
      <c r="A181" t="s">
        <v>1161</v>
      </c>
      <c r="B181" t="s">
        <v>32</v>
      </c>
      <c r="C181" t="s">
        <v>1298</v>
      </c>
      <c r="D181" t="s">
        <v>1176</v>
      </c>
      <c r="E181" t="s">
        <v>946</v>
      </c>
      <c r="F181" t="s">
        <v>25</v>
      </c>
      <c r="G181" t="s">
        <v>947</v>
      </c>
      <c r="H181">
        <v>1</v>
      </c>
      <c r="I181">
        <v>3</v>
      </c>
      <c r="J181" t="s">
        <v>29</v>
      </c>
      <c r="K181" s="17">
        <v>825000</v>
      </c>
      <c r="L181" t="s">
        <v>1177</v>
      </c>
      <c r="M181" t="s">
        <v>1178</v>
      </c>
      <c r="N181" t="s">
        <v>1231</v>
      </c>
      <c r="O181" s="18">
        <v>45792</v>
      </c>
      <c r="P181" t="s">
        <v>1168</v>
      </c>
      <c r="Q181" s="19">
        <v>45792.420578703706</v>
      </c>
      <c r="R181" t="s">
        <v>1165</v>
      </c>
      <c r="S181" s="19">
        <v>45792.428171296298</v>
      </c>
      <c r="T181" s="19">
        <v>45792.475104166668</v>
      </c>
      <c r="U181" t="s">
        <v>1192</v>
      </c>
      <c r="V181" s="19" t="s">
        <v>1166</v>
      </c>
      <c r="W181" t="s">
        <v>1166</v>
      </c>
      <c r="X181" s="19" t="s">
        <v>1166</v>
      </c>
      <c r="Y181" t="s">
        <v>1166</v>
      </c>
    </row>
    <row r="182" spans="1:25" x14ac:dyDescent="0.3">
      <c r="A182" t="s">
        <v>1161</v>
      </c>
      <c r="B182" t="s">
        <v>32</v>
      </c>
      <c r="C182" t="s">
        <v>1300</v>
      </c>
      <c r="D182" t="s">
        <v>1176</v>
      </c>
      <c r="E182" t="s">
        <v>189</v>
      </c>
      <c r="F182" t="s">
        <v>25</v>
      </c>
      <c r="G182" t="s">
        <v>190</v>
      </c>
      <c r="H182">
        <v>1</v>
      </c>
      <c r="I182">
        <v>0.6</v>
      </c>
      <c r="J182" t="s">
        <v>29</v>
      </c>
      <c r="K182" s="17">
        <v>170000</v>
      </c>
      <c r="L182" t="s">
        <v>1177</v>
      </c>
      <c r="M182" t="s">
        <v>1178</v>
      </c>
      <c r="N182" t="s">
        <v>1182</v>
      </c>
      <c r="O182" s="18">
        <v>45792</v>
      </c>
      <c r="P182" t="s">
        <v>1234</v>
      </c>
      <c r="Q182" s="19">
        <v>45792.440370370372</v>
      </c>
      <c r="R182" t="s">
        <v>1165</v>
      </c>
      <c r="S182" s="19">
        <v>45792.440983796296</v>
      </c>
      <c r="T182" s="19">
        <v>45792.47923611111</v>
      </c>
      <c r="U182" t="s">
        <v>1235</v>
      </c>
      <c r="V182" s="19" t="s">
        <v>1166</v>
      </c>
      <c r="W182" t="s">
        <v>1166</v>
      </c>
      <c r="X182" s="19" t="s">
        <v>1166</v>
      </c>
      <c r="Y182" t="s">
        <v>1166</v>
      </c>
    </row>
    <row r="183" spans="1:25" x14ac:dyDescent="0.3">
      <c r="A183" t="s">
        <v>1161</v>
      </c>
      <c r="B183" t="s">
        <v>32</v>
      </c>
      <c r="C183" t="s">
        <v>1298</v>
      </c>
      <c r="D183" t="s">
        <v>1176</v>
      </c>
      <c r="E183" t="s">
        <v>617</v>
      </c>
      <c r="F183" t="s">
        <v>25</v>
      </c>
      <c r="G183" t="s">
        <v>618</v>
      </c>
      <c r="H183">
        <v>1</v>
      </c>
      <c r="I183">
        <v>0.36</v>
      </c>
      <c r="J183" t="s">
        <v>29</v>
      </c>
      <c r="K183" s="17">
        <v>130000</v>
      </c>
      <c r="L183" t="s">
        <v>1177</v>
      </c>
      <c r="M183" t="s">
        <v>1178</v>
      </c>
      <c r="N183" t="s">
        <v>1301</v>
      </c>
      <c r="O183" s="18">
        <v>45792</v>
      </c>
      <c r="P183" t="s">
        <v>1168</v>
      </c>
      <c r="Q183" s="19">
        <v>45792.420578703706</v>
      </c>
      <c r="R183" t="s">
        <v>1165</v>
      </c>
      <c r="S183" s="19">
        <v>45792.428171296298</v>
      </c>
      <c r="T183" s="19">
        <v>45792.485069444447</v>
      </c>
      <c r="U183" t="s">
        <v>1192</v>
      </c>
      <c r="V183" s="19" t="s">
        <v>1166</v>
      </c>
      <c r="W183" t="s">
        <v>1166</v>
      </c>
      <c r="X183" s="19" t="s">
        <v>1166</v>
      </c>
      <c r="Y183" t="s">
        <v>1166</v>
      </c>
    </row>
    <row r="184" spans="1:25" x14ac:dyDescent="0.3">
      <c r="A184" t="s">
        <v>1161</v>
      </c>
      <c r="B184" t="s">
        <v>32</v>
      </c>
      <c r="C184" t="s">
        <v>1300</v>
      </c>
      <c r="D184" t="s">
        <v>1176</v>
      </c>
      <c r="E184" t="s">
        <v>727</v>
      </c>
      <c r="F184" t="s">
        <v>25</v>
      </c>
      <c r="G184" t="s">
        <v>728</v>
      </c>
      <c r="H184">
        <v>1</v>
      </c>
      <c r="I184">
        <v>0.36</v>
      </c>
      <c r="J184" t="s">
        <v>29</v>
      </c>
      <c r="K184" s="17">
        <v>143693</v>
      </c>
      <c r="L184" t="s">
        <v>1177</v>
      </c>
      <c r="M184" t="s">
        <v>1178</v>
      </c>
      <c r="N184" t="s">
        <v>729</v>
      </c>
      <c r="O184" s="18">
        <v>45792</v>
      </c>
      <c r="P184" t="s">
        <v>1234</v>
      </c>
      <c r="Q184" s="19">
        <v>45792.440370370372</v>
      </c>
      <c r="R184" t="s">
        <v>1165</v>
      </c>
      <c r="S184" s="19">
        <v>45792.440983796296</v>
      </c>
      <c r="T184" s="19">
        <v>45792.486134259256</v>
      </c>
      <c r="U184" t="s">
        <v>1235</v>
      </c>
      <c r="V184" s="19" t="s">
        <v>1166</v>
      </c>
      <c r="W184" t="s">
        <v>1166</v>
      </c>
      <c r="X184" s="19" t="s">
        <v>1166</v>
      </c>
      <c r="Y184" t="s">
        <v>1166</v>
      </c>
    </row>
    <row r="185" spans="1:25" x14ac:dyDescent="0.3">
      <c r="A185" t="s">
        <v>1161</v>
      </c>
      <c r="B185" t="s">
        <v>32</v>
      </c>
      <c r="C185" t="s">
        <v>1302</v>
      </c>
      <c r="D185" t="s">
        <v>1176</v>
      </c>
      <c r="E185" t="s">
        <v>956</v>
      </c>
      <c r="F185" t="s">
        <v>25</v>
      </c>
      <c r="G185" t="s">
        <v>957</v>
      </c>
      <c r="H185">
        <v>1</v>
      </c>
      <c r="I185">
        <v>0.71</v>
      </c>
      <c r="J185" t="s">
        <v>29</v>
      </c>
      <c r="K185" s="17">
        <v>260000</v>
      </c>
      <c r="L185" t="s">
        <v>1177</v>
      </c>
      <c r="M185" t="s">
        <v>1178</v>
      </c>
      <c r="N185" t="s">
        <v>1291</v>
      </c>
      <c r="O185" s="18">
        <v>45792</v>
      </c>
      <c r="P185" t="s">
        <v>1303</v>
      </c>
      <c r="Q185" s="19">
        <v>45792.462025462963</v>
      </c>
      <c r="R185" t="s">
        <v>1165</v>
      </c>
      <c r="S185" s="19">
        <v>45792.462708333333</v>
      </c>
      <c r="T185" s="19">
        <v>45792.491296296299</v>
      </c>
      <c r="U185" t="s">
        <v>1304</v>
      </c>
      <c r="V185" s="19" t="s">
        <v>1166</v>
      </c>
      <c r="W185" t="s">
        <v>1166</v>
      </c>
      <c r="X185" s="19" t="s">
        <v>1166</v>
      </c>
      <c r="Y185" t="s">
        <v>1166</v>
      </c>
    </row>
    <row r="186" spans="1:25" x14ac:dyDescent="0.3">
      <c r="A186" t="s">
        <v>1161</v>
      </c>
      <c r="B186" t="s">
        <v>32</v>
      </c>
      <c r="C186" t="s">
        <v>1305</v>
      </c>
      <c r="D186" t="s">
        <v>1176</v>
      </c>
      <c r="E186" t="s">
        <v>692</v>
      </c>
      <c r="F186" t="s">
        <v>25</v>
      </c>
      <c r="G186" t="s">
        <v>693</v>
      </c>
      <c r="H186">
        <v>1</v>
      </c>
      <c r="I186">
        <v>0.3</v>
      </c>
      <c r="J186" t="s">
        <v>29</v>
      </c>
      <c r="K186" s="17">
        <v>100143</v>
      </c>
      <c r="L186" t="s">
        <v>1209</v>
      </c>
      <c r="M186" t="s">
        <v>1217</v>
      </c>
      <c r="N186" t="s">
        <v>1306</v>
      </c>
      <c r="O186" s="18">
        <v>45792</v>
      </c>
      <c r="P186" t="s">
        <v>1164</v>
      </c>
      <c r="Q186" s="19">
        <v>45792.47488425926</v>
      </c>
      <c r="R186" t="s">
        <v>1165</v>
      </c>
      <c r="S186" s="19">
        <v>45792.476064814815</v>
      </c>
      <c r="T186" s="19" t="s">
        <v>1166</v>
      </c>
      <c r="U186" t="s">
        <v>1166</v>
      </c>
      <c r="V186" s="19">
        <v>45792.492777777778</v>
      </c>
      <c r="W186" t="s">
        <v>1307</v>
      </c>
      <c r="X186" s="19" t="s">
        <v>1166</v>
      </c>
      <c r="Y186" t="s">
        <v>1166</v>
      </c>
    </row>
    <row r="187" spans="1:25" x14ac:dyDescent="0.3">
      <c r="A187" t="s">
        <v>1161</v>
      </c>
      <c r="B187" t="s">
        <v>32</v>
      </c>
      <c r="C187" t="s">
        <v>1302</v>
      </c>
      <c r="D187" t="s">
        <v>1176</v>
      </c>
      <c r="E187" t="s">
        <v>816</v>
      </c>
      <c r="F187" t="s">
        <v>25</v>
      </c>
      <c r="G187" t="s">
        <v>817</v>
      </c>
      <c r="H187">
        <v>1</v>
      </c>
      <c r="I187">
        <v>0.23</v>
      </c>
      <c r="J187" t="s">
        <v>29</v>
      </c>
      <c r="K187" s="17">
        <v>174963</v>
      </c>
      <c r="L187" t="s">
        <v>1177</v>
      </c>
      <c r="M187" t="s">
        <v>1178</v>
      </c>
      <c r="N187" t="s">
        <v>1291</v>
      </c>
      <c r="O187" s="18">
        <v>45792</v>
      </c>
      <c r="P187" t="s">
        <v>1303</v>
      </c>
      <c r="Q187" s="19">
        <v>45792.462025462963</v>
      </c>
      <c r="R187" t="s">
        <v>1165</v>
      </c>
      <c r="S187" s="19">
        <v>45792.462708333333</v>
      </c>
      <c r="T187" s="19">
        <v>45792.498703703706</v>
      </c>
      <c r="U187" t="s">
        <v>1304</v>
      </c>
      <c r="V187" s="19" t="s">
        <v>1166</v>
      </c>
      <c r="W187" t="s">
        <v>1166</v>
      </c>
      <c r="X187" s="19" t="s">
        <v>1166</v>
      </c>
      <c r="Y187" t="s">
        <v>1166</v>
      </c>
    </row>
    <row r="188" spans="1:25" x14ac:dyDescent="0.3">
      <c r="A188" t="s">
        <v>1161</v>
      </c>
      <c r="B188" t="s">
        <v>32</v>
      </c>
      <c r="C188" t="s">
        <v>1300</v>
      </c>
      <c r="D188" t="s">
        <v>1176</v>
      </c>
      <c r="E188" t="s">
        <v>717</v>
      </c>
      <c r="F188" t="s">
        <v>25</v>
      </c>
      <c r="G188" t="s">
        <v>718</v>
      </c>
      <c r="H188">
        <v>1</v>
      </c>
      <c r="I188">
        <v>0.6</v>
      </c>
      <c r="J188" t="s">
        <v>29</v>
      </c>
      <c r="K188" s="17">
        <v>184693</v>
      </c>
      <c r="L188" t="s">
        <v>1177</v>
      </c>
      <c r="M188" t="s">
        <v>1178</v>
      </c>
      <c r="N188" t="s">
        <v>1308</v>
      </c>
      <c r="O188" s="18">
        <v>45792</v>
      </c>
      <c r="P188" t="s">
        <v>1234</v>
      </c>
      <c r="Q188" s="19">
        <v>45792.440370370372</v>
      </c>
      <c r="R188" t="s">
        <v>1165</v>
      </c>
      <c r="S188" s="19">
        <v>45792.440983796296</v>
      </c>
      <c r="T188" s="19">
        <v>45792.509606481479</v>
      </c>
      <c r="U188" t="s">
        <v>1235</v>
      </c>
      <c r="V188" s="19" t="s">
        <v>1166</v>
      </c>
      <c r="W188" t="s">
        <v>1166</v>
      </c>
      <c r="X188" s="19" t="s">
        <v>1166</v>
      </c>
      <c r="Y188" t="s">
        <v>1166</v>
      </c>
    </row>
    <row r="189" spans="1:25" x14ac:dyDescent="0.3">
      <c r="A189" t="s">
        <v>1161</v>
      </c>
      <c r="B189" t="s">
        <v>32</v>
      </c>
      <c r="C189" t="s">
        <v>1302</v>
      </c>
      <c r="D189" t="s">
        <v>1176</v>
      </c>
      <c r="E189" t="s">
        <v>796</v>
      </c>
      <c r="F189" t="s">
        <v>25</v>
      </c>
      <c r="G189" t="s">
        <v>797</v>
      </c>
      <c r="H189">
        <v>1</v>
      </c>
      <c r="I189">
        <v>0.3</v>
      </c>
      <c r="J189" t="s">
        <v>29</v>
      </c>
      <c r="K189" s="17">
        <v>100143</v>
      </c>
      <c r="L189" t="s">
        <v>1177</v>
      </c>
      <c r="M189" t="s">
        <v>1178</v>
      </c>
      <c r="N189" t="s">
        <v>1291</v>
      </c>
      <c r="O189" s="18">
        <v>45792</v>
      </c>
      <c r="P189" t="s">
        <v>1303</v>
      </c>
      <c r="Q189" s="19">
        <v>45792.462025462963</v>
      </c>
      <c r="R189" t="s">
        <v>1165</v>
      </c>
      <c r="S189" s="19">
        <v>45792.462708333333</v>
      </c>
      <c r="T189" s="19">
        <v>45792.51258101852</v>
      </c>
      <c r="U189" t="s">
        <v>1304</v>
      </c>
      <c r="V189" s="19" t="s">
        <v>1166</v>
      </c>
      <c r="W189" t="s">
        <v>1166</v>
      </c>
      <c r="X189" s="19" t="s">
        <v>1166</v>
      </c>
      <c r="Y189" t="s">
        <v>1166</v>
      </c>
    </row>
    <row r="190" spans="1:25" x14ac:dyDescent="0.3">
      <c r="A190" t="s">
        <v>1161</v>
      </c>
      <c r="B190" t="s">
        <v>32</v>
      </c>
      <c r="C190" t="s">
        <v>1298</v>
      </c>
      <c r="D190" t="s">
        <v>1176</v>
      </c>
      <c r="E190" t="s">
        <v>503</v>
      </c>
      <c r="F190" t="s">
        <v>25</v>
      </c>
      <c r="G190" t="s">
        <v>504</v>
      </c>
      <c r="H190">
        <v>1</v>
      </c>
      <c r="I190">
        <v>0.36</v>
      </c>
      <c r="J190" t="s">
        <v>29</v>
      </c>
      <c r="K190" s="17">
        <v>143693</v>
      </c>
      <c r="L190" t="s">
        <v>1177</v>
      </c>
      <c r="M190" t="s">
        <v>1178</v>
      </c>
      <c r="N190" t="s">
        <v>1231</v>
      </c>
      <c r="O190" s="18">
        <v>45792</v>
      </c>
      <c r="P190" t="s">
        <v>1168</v>
      </c>
      <c r="Q190" s="19">
        <v>45792.420578703706</v>
      </c>
      <c r="R190" t="s">
        <v>1165</v>
      </c>
      <c r="S190" s="19">
        <v>45792.428171296298</v>
      </c>
      <c r="T190" s="19">
        <v>45792.513553240744</v>
      </c>
      <c r="U190" t="s">
        <v>1192</v>
      </c>
      <c r="V190" s="19" t="s">
        <v>1166</v>
      </c>
      <c r="W190" t="s">
        <v>1166</v>
      </c>
      <c r="X190" s="19" t="s">
        <v>1166</v>
      </c>
      <c r="Y190" t="s">
        <v>1166</v>
      </c>
    </row>
    <row r="191" spans="1:25" x14ac:dyDescent="0.3">
      <c r="A191" t="s">
        <v>1161</v>
      </c>
      <c r="B191" t="s">
        <v>32</v>
      </c>
      <c r="C191" t="s">
        <v>1300</v>
      </c>
      <c r="D191" t="s">
        <v>1176</v>
      </c>
      <c r="E191" t="s">
        <v>647</v>
      </c>
      <c r="F191" t="s">
        <v>25</v>
      </c>
      <c r="G191" t="s">
        <v>648</v>
      </c>
      <c r="H191">
        <v>1</v>
      </c>
      <c r="I191">
        <v>0.66</v>
      </c>
      <c r="J191" t="s">
        <v>29</v>
      </c>
      <c r="K191" s="17">
        <v>215000</v>
      </c>
      <c r="L191" t="s">
        <v>1177</v>
      </c>
      <c r="M191" t="s">
        <v>1178</v>
      </c>
      <c r="N191" t="s">
        <v>1309</v>
      </c>
      <c r="O191" s="18">
        <v>45792</v>
      </c>
      <c r="P191" t="s">
        <v>1234</v>
      </c>
      <c r="Q191" s="19">
        <v>45792.440370370372</v>
      </c>
      <c r="R191" t="s">
        <v>1165</v>
      </c>
      <c r="S191" s="19">
        <v>45792.440983796296</v>
      </c>
      <c r="T191" s="19">
        <v>45792.520057870373</v>
      </c>
      <c r="U191" t="s">
        <v>1235</v>
      </c>
      <c r="V191" s="19" t="s">
        <v>1166</v>
      </c>
      <c r="W191" t="s">
        <v>1166</v>
      </c>
      <c r="X191" s="19" t="s">
        <v>1166</v>
      </c>
      <c r="Y191" t="s">
        <v>1166</v>
      </c>
    </row>
    <row r="192" spans="1:25" x14ac:dyDescent="0.3">
      <c r="A192" t="s">
        <v>1161</v>
      </c>
      <c r="B192" t="s">
        <v>32</v>
      </c>
      <c r="C192" t="s">
        <v>1310</v>
      </c>
      <c r="D192" t="s">
        <v>1176</v>
      </c>
      <c r="E192" t="s">
        <v>831</v>
      </c>
      <c r="F192" t="s">
        <v>25</v>
      </c>
      <c r="G192" t="s">
        <v>832</v>
      </c>
      <c r="H192">
        <v>1</v>
      </c>
      <c r="I192">
        <v>0.6</v>
      </c>
      <c r="J192" t="s">
        <v>131</v>
      </c>
      <c r="K192" s="17">
        <v>0</v>
      </c>
      <c r="L192" t="s">
        <v>1177</v>
      </c>
      <c r="M192" t="s">
        <v>1198</v>
      </c>
      <c r="N192" t="s">
        <v>1311</v>
      </c>
      <c r="O192" s="18">
        <v>45792</v>
      </c>
      <c r="P192" t="s">
        <v>1170</v>
      </c>
      <c r="Q192" s="19">
        <v>45792.465740740743</v>
      </c>
      <c r="R192" t="s">
        <v>1165</v>
      </c>
      <c r="S192" s="19">
        <v>45792.466550925928</v>
      </c>
      <c r="T192" s="19">
        <v>45792.520428240743</v>
      </c>
      <c r="U192" t="s">
        <v>1312</v>
      </c>
      <c r="V192" s="19" t="s">
        <v>1166</v>
      </c>
      <c r="W192" t="s">
        <v>1166</v>
      </c>
      <c r="X192" s="19" t="s">
        <v>1166</v>
      </c>
      <c r="Y192" t="s">
        <v>1166</v>
      </c>
    </row>
    <row r="193" spans="1:25" x14ac:dyDescent="0.3">
      <c r="A193" t="s">
        <v>1161</v>
      </c>
      <c r="B193" t="s">
        <v>32</v>
      </c>
      <c r="C193" t="s">
        <v>1313</v>
      </c>
      <c r="D193" t="s">
        <v>1176</v>
      </c>
      <c r="E193" t="s">
        <v>413</v>
      </c>
      <c r="F193" t="s">
        <v>25</v>
      </c>
      <c r="G193" t="s">
        <v>414</v>
      </c>
      <c r="H193">
        <v>1</v>
      </c>
      <c r="I193">
        <v>0.6</v>
      </c>
      <c r="J193" t="s">
        <v>131</v>
      </c>
      <c r="K193" s="17">
        <v>0</v>
      </c>
      <c r="L193" t="s">
        <v>1177</v>
      </c>
      <c r="M193" t="s">
        <v>1178</v>
      </c>
      <c r="N193" t="s">
        <v>1314</v>
      </c>
      <c r="O193" s="18">
        <v>45792</v>
      </c>
      <c r="P193" t="s">
        <v>1315</v>
      </c>
      <c r="Q193" s="19">
        <v>45792.502453703702</v>
      </c>
      <c r="R193" t="s">
        <v>1165</v>
      </c>
      <c r="S193" s="19">
        <v>45792.510081018518</v>
      </c>
      <c r="T193" s="19">
        <v>45792.531226851854</v>
      </c>
      <c r="U193" t="s">
        <v>1316</v>
      </c>
      <c r="V193" s="19" t="s">
        <v>1166</v>
      </c>
      <c r="W193" t="s">
        <v>1166</v>
      </c>
      <c r="X193" s="19" t="s">
        <v>1166</v>
      </c>
      <c r="Y193" t="s">
        <v>1166</v>
      </c>
    </row>
    <row r="194" spans="1:25" x14ac:dyDescent="0.3">
      <c r="A194" t="s">
        <v>1161</v>
      </c>
      <c r="B194" t="s">
        <v>32</v>
      </c>
      <c r="C194" t="s">
        <v>1298</v>
      </c>
      <c r="D194" t="s">
        <v>1176</v>
      </c>
      <c r="E194" t="s">
        <v>906</v>
      </c>
      <c r="F194" t="s">
        <v>25</v>
      </c>
      <c r="G194" t="s">
        <v>907</v>
      </c>
      <c r="H194">
        <v>1</v>
      </c>
      <c r="I194">
        <v>0.6</v>
      </c>
      <c r="J194" t="s">
        <v>29</v>
      </c>
      <c r="K194" s="17">
        <v>184693</v>
      </c>
      <c r="L194" t="s">
        <v>1177</v>
      </c>
      <c r="M194" t="s">
        <v>1244</v>
      </c>
      <c r="N194" t="s">
        <v>1317</v>
      </c>
      <c r="O194" s="18">
        <v>45792</v>
      </c>
      <c r="P194" t="s">
        <v>1168</v>
      </c>
      <c r="Q194" s="19">
        <v>45792.420578703706</v>
      </c>
      <c r="R194" t="s">
        <v>1165</v>
      </c>
      <c r="S194" s="19">
        <v>45792.428171296298</v>
      </c>
      <c r="T194" s="19">
        <v>45792.532939814817</v>
      </c>
      <c r="U194" t="s">
        <v>1192</v>
      </c>
      <c r="V194" s="19" t="s">
        <v>1166</v>
      </c>
      <c r="W194" t="s">
        <v>1166</v>
      </c>
      <c r="X194" s="19" t="s">
        <v>1166</v>
      </c>
      <c r="Y194" t="s">
        <v>1166</v>
      </c>
    </row>
    <row r="195" spans="1:25" x14ac:dyDescent="0.3">
      <c r="A195" t="s">
        <v>1161</v>
      </c>
      <c r="B195" t="s">
        <v>32</v>
      </c>
      <c r="C195" t="s">
        <v>1310</v>
      </c>
      <c r="D195" t="s">
        <v>1176</v>
      </c>
      <c r="E195" t="s">
        <v>981</v>
      </c>
      <c r="F195" t="s">
        <v>25</v>
      </c>
      <c r="G195" t="s">
        <v>982</v>
      </c>
      <c r="H195">
        <v>1</v>
      </c>
      <c r="I195">
        <v>0.36</v>
      </c>
      <c r="J195" t="s">
        <v>29</v>
      </c>
      <c r="K195" s="17">
        <v>130000</v>
      </c>
      <c r="L195" t="s">
        <v>1177</v>
      </c>
      <c r="M195" t="s">
        <v>1178</v>
      </c>
      <c r="N195" t="s">
        <v>1318</v>
      </c>
      <c r="O195" s="18">
        <v>45792</v>
      </c>
      <c r="P195" t="s">
        <v>1170</v>
      </c>
      <c r="Q195" s="19">
        <v>45792.465740740743</v>
      </c>
      <c r="R195" t="s">
        <v>1165</v>
      </c>
      <c r="S195" s="19">
        <v>45792.466550925928</v>
      </c>
      <c r="T195" s="19">
        <v>45792.533692129633</v>
      </c>
      <c r="U195" t="s">
        <v>1312</v>
      </c>
      <c r="V195" s="19" t="s">
        <v>1166</v>
      </c>
      <c r="W195" t="s">
        <v>1166</v>
      </c>
      <c r="X195" s="19" t="s">
        <v>1166</v>
      </c>
      <c r="Y195" t="s">
        <v>1166</v>
      </c>
    </row>
    <row r="196" spans="1:25" x14ac:dyDescent="0.3">
      <c r="A196" t="s">
        <v>1161</v>
      </c>
      <c r="B196" t="s">
        <v>32</v>
      </c>
      <c r="C196" t="s">
        <v>1319</v>
      </c>
      <c r="D196" t="s">
        <v>1176</v>
      </c>
      <c r="E196" t="s">
        <v>753</v>
      </c>
      <c r="F196" t="s">
        <v>25</v>
      </c>
      <c r="G196" t="s">
        <v>754</v>
      </c>
      <c r="H196">
        <v>1</v>
      </c>
      <c r="I196">
        <v>0.6</v>
      </c>
      <c r="J196" t="s">
        <v>29</v>
      </c>
      <c r="K196" s="17">
        <v>170000</v>
      </c>
      <c r="L196" t="s">
        <v>1177</v>
      </c>
      <c r="M196" t="s">
        <v>1320</v>
      </c>
      <c r="N196" t="s">
        <v>1321</v>
      </c>
      <c r="O196" s="18">
        <v>45792</v>
      </c>
      <c r="P196" t="s">
        <v>1172</v>
      </c>
      <c r="Q196" s="19">
        <v>45792.434849537036</v>
      </c>
      <c r="R196" t="s">
        <v>1165</v>
      </c>
      <c r="S196" s="19">
        <v>45792.436018518521</v>
      </c>
      <c r="T196" s="19">
        <v>45792.533703703702</v>
      </c>
      <c r="U196" t="s">
        <v>1322</v>
      </c>
      <c r="V196" s="19" t="s">
        <v>1166</v>
      </c>
      <c r="W196" t="s">
        <v>1166</v>
      </c>
      <c r="X196" s="19" t="s">
        <v>1166</v>
      </c>
      <c r="Y196" t="s">
        <v>1166</v>
      </c>
    </row>
    <row r="197" spans="1:25" x14ac:dyDescent="0.3">
      <c r="A197" t="s">
        <v>1161</v>
      </c>
      <c r="B197" t="s">
        <v>32</v>
      </c>
      <c r="C197" t="s">
        <v>1302</v>
      </c>
      <c r="D197" t="s">
        <v>1176</v>
      </c>
      <c r="E197" t="s">
        <v>553</v>
      </c>
      <c r="F197" t="s">
        <v>25</v>
      </c>
      <c r="G197" t="s">
        <v>554</v>
      </c>
      <c r="H197">
        <v>1</v>
      </c>
      <c r="I197">
        <v>0.71</v>
      </c>
      <c r="J197" t="s">
        <v>29</v>
      </c>
      <c r="K197" s="17">
        <v>266693</v>
      </c>
      <c r="L197" t="s">
        <v>1177</v>
      </c>
      <c r="M197" t="s">
        <v>1178</v>
      </c>
      <c r="N197" t="s">
        <v>1291</v>
      </c>
      <c r="O197" s="18">
        <v>45792</v>
      </c>
      <c r="P197" t="s">
        <v>1303</v>
      </c>
      <c r="Q197" s="19">
        <v>45792.462025462963</v>
      </c>
      <c r="R197" t="s">
        <v>1165</v>
      </c>
      <c r="S197" s="19">
        <v>45792.462708333333</v>
      </c>
      <c r="T197" s="19">
        <v>45792.53570601852</v>
      </c>
      <c r="U197" t="s">
        <v>1304</v>
      </c>
      <c r="V197" s="19" t="s">
        <v>1166</v>
      </c>
      <c r="W197" t="s">
        <v>1166</v>
      </c>
      <c r="X197" s="19" t="s">
        <v>1166</v>
      </c>
      <c r="Y197" t="s">
        <v>1166</v>
      </c>
    </row>
    <row r="198" spans="1:25" x14ac:dyDescent="0.3">
      <c r="A198" t="s">
        <v>1161</v>
      </c>
      <c r="B198" t="s">
        <v>32</v>
      </c>
      <c r="C198" t="s">
        <v>1300</v>
      </c>
      <c r="D198" t="s">
        <v>1176</v>
      </c>
      <c r="E198" t="s">
        <v>282</v>
      </c>
      <c r="F198" t="s">
        <v>25</v>
      </c>
      <c r="G198" t="s">
        <v>283</v>
      </c>
      <c r="H198">
        <v>1</v>
      </c>
      <c r="I198">
        <v>1.8</v>
      </c>
      <c r="J198" t="s">
        <v>29</v>
      </c>
      <c r="K198" s="17">
        <v>495000</v>
      </c>
      <c r="L198" t="s">
        <v>1209</v>
      </c>
      <c r="M198" t="s">
        <v>1217</v>
      </c>
      <c r="N198" t="s">
        <v>1323</v>
      </c>
      <c r="O198" s="18">
        <v>45792</v>
      </c>
      <c r="P198" t="s">
        <v>1234</v>
      </c>
      <c r="Q198" s="19">
        <v>45792.440370370372</v>
      </c>
      <c r="R198" t="s">
        <v>1165</v>
      </c>
      <c r="S198" s="19">
        <v>45792.440983796296</v>
      </c>
      <c r="T198" s="19" t="s">
        <v>1166</v>
      </c>
      <c r="U198" t="s">
        <v>1166</v>
      </c>
      <c r="V198" s="19">
        <v>45792.540532407409</v>
      </c>
      <c r="W198" t="s">
        <v>1235</v>
      </c>
      <c r="X198" s="19" t="s">
        <v>1166</v>
      </c>
      <c r="Y198" t="s">
        <v>1166</v>
      </c>
    </row>
    <row r="199" spans="1:25" x14ac:dyDescent="0.3">
      <c r="A199" t="s">
        <v>1161</v>
      </c>
      <c r="B199" t="s">
        <v>32</v>
      </c>
      <c r="C199" t="s">
        <v>1319</v>
      </c>
      <c r="D199" t="s">
        <v>1176</v>
      </c>
      <c r="E199" t="s">
        <v>437</v>
      </c>
      <c r="F199" t="s">
        <v>25</v>
      </c>
      <c r="G199" t="s">
        <v>438</v>
      </c>
      <c r="H199">
        <v>1</v>
      </c>
      <c r="I199">
        <v>0.6</v>
      </c>
      <c r="J199" t="s">
        <v>131</v>
      </c>
      <c r="K199" s="17">
        <v>0</v>
      </c>
      <c r="L199" t="s">
        <v>1177</v>
      </c>
      <c r="M199" t="s">
        <v>1190</v>
      </c>
      <c r="N199" t="s">
        <v>1321</v>
      </c>
      <c r="O199" s="18">
        <v>45792</v>
      </c>
      <c r="P199" t="s">
        <v>1172</v>
      </c>
      <c r="Q199" s="19">
        <v>45792.434849537036</v>
      </c>
      <c r="R199" t="s">
        <v>1165</v>
      </c>
      <c r="S199" s="19">
        <v>45792.436018518521</v>
      </c>
      <c r="T199" s="19">
        <v>45792.542337962965</v>
      </c>
      <c r="U199" t="s">
        <v>1322</v>
      </c>
      <c r="V199" s="19" t="s">
        <v>1166</v>
      </c>
      <c r="W199" t="s">
        <v>1166</v>
      </c>
      <c r="X199" s="19" t="s">
        <v>1166</v>
      </c>
      <c r="Y199" t="s">
        <v>1166</v>
      </c>
    </row>
    <row r="200" spans="1:25" x14ac:dyDescent="0.3">
      <c r="A200" t="s">
        <v>1161</v>
      </c>
      <c r="B200" t="s">
        <v>32</v>
      </c>
      <c r="C200" t="s">
        <v>1319</v>
      </c>
      <c r="D200" t="s">
        <v>1176</v>
      </c>
      <c r="E200" t="s">
        <v>308</v>
      </c>
      <c r="F200" t="s">
        <v>25</v>
      </c>
      <c r="G200" t="s">
        <v>309</v>
      </c>
      <c r="H200">
        <v>1</v>
      </c>
      <c r="I200">
        <v>0.6</v>
      </c>
      <c r="J200" t="s">
        <v>131</v>
      </c>
      <c r="K200" s="17">
        <v>0</v>
      </c>
      <c r="L200" t="s">
        <v>1177</v>
      </c>
      <c r="M200" t="s">
        <v>1190</v>
      </c>
      <c r="N200" t="s">
        <v>1321</v>
      </c>
      <c r="O200" s="18">
        <v>45792</v>
      </c>
      <c r="P200" t="s">
        <v>1172</v>
      </c>
      <c r="Q200" s="19">
        <v>45792.434849537036</v>
      </c>
      <c r="R200" t="s">
        <v>1165</v>
      </c>
      <c r="S200" s="19">
        <v>45792.436018518521</v>
      </c>
      <c r="T200" s="19">
        <v>45792.542824074073</v>
      </c>
      <c r="U200" t="s">
        <v>1322</v>
      </c>
      <c r="V200" s="19" t="s">
        <v>1166</v>
      </c>
      <c r="W200" t="s">
        <v>1166</v>
      </c>
      <c r="X200" s="19" t="s">
        <v>1166</v>
      </c>
      <c r="Y200" t="s">
        <v>1166</v>
      </c>
    </row>
    <row r="201" spans="1:25" x14ac:dyDescent="0.3">
      <c r="A201" t="s">
        <v>1161</v>
      </c>
      <c r="B201" t="s">
        <v>32</v>
      </c>
      <c r="C201" t="s">
        <v>1310</v>
      </c>
      <c r="D201" t="s">
        <v>1176</v>
      </c>
      <c r="E201" t="s">
        <v>712</v>
      </c>
      <c r="F201" t="s">
        <v>25</v>
      </c>
      <c r="G201" t="s">
        <v>713</v>
      </c>
      <c r="H201">
        <v>1</v>
      </c>
      <c r="I201">
        <v>0.6</v>
      </c>
      <c r="J201" t="s">
        <v>29</v>
      </c>
      <c r="K201" s="17">
        <v>174443</v>
      </c>
      <c r="L201" t="s">
        <v>1177</v>
      </c>
      <c r="M201" t="s">
        <v>1244</v>
      </c>
      <c r="N201" t="s">
        <v>1318</v>
      </c>
      <c r="O201" s="18">
        <v>45792</v>
      </c>
      <c r="P201" t="s">
        <v>1170</v>
      </c>
      <c r="Q201" s="19">
        <v>45792.465740740743</v>
      </c>
      <c r="R201" t="s">
        <v>1165</v>
      </c>
      <c r="S201" s="19">
        <v>45792.466550925928</v>
      </c>
      <c r="T201" s="19">
        <v>45792.543900462966</v>
      </c>
      <c r="U201" t="s">
        <v>1312</v>
      </c>
      <c r="V201" s="19" t="s">
        <v>1166</v>
      </c>
      <c r="W201" t="s">
        <v>1166</v>
      </c>
      <c r="X201" s="19" t="s">
        <v>1166</v>
      </c>
      <c r="Y201" t="s">
        <v>1166</v>
      </c>
    </row>
    <row r="202" spans="1:25" x14ac:dyDescent="0.3">
      <c r="A202" t="s">
        <v>1161</v>
      </c>
      <c r="B202" t="s">
        <v>32</v>
      </c>
      <c r="C202" t="s">
        <v>1298</v>
      </c>
      <c r="D202" t="s">
        <v>1176</v>
      </c>
      <c r="E202" t="s">
        <v>697</v>
      </c>
      <c r="F202" t="s">
        <v>25</v>
      </c>
      <c r="G202" t="s">
        <v>698</v>
      </c>
      <c r="H202">
        <v>1</v>
      </c>
      <c r="I202">
        <v>0.9</v>
      </c>
      <c r="J202" t="s">
        <v>29</v>
      </c>
      <c r="K202" s="17">
        <v>240000</v>
      </c>
      <c r="L202" t="s">
        <v>1177</v>
      </c>
      <c r="M202" t="s">
        <v>1178</v>
      </c>
      <c r="N202" t="s">
        <v>1231</v>
      </c>
      <c r="O202" s="18">
        <v>45792</v>
      </c>
      <c r="P202" t="s">
        <v>1168</v>
      </c>
      <c r="Q202" s="19">
        <v>45792.420578703706</v>
      </c>
      <c r="R202" t="s">
        <v>1165</v>
      </c>
      <c r="S202" s="19">
        <v>45792.428171296298</v>
      </c>
      <c r="T202" s="19">
        <v>45792.546076388891</v>
      </c>
      <c r="U202" t="s">
        <v>1192</v>
      </c>
      <c r="V202" s="19" t="s">
        <v>1166</v>
      </c>
      <c r="W202" t="s">
        <v>1166</v>
      </c>
      <c r="X202" s="19" t="s">
        <v>1166</v>
      </c>
      <c r="Y202" t="s">
        <v>1166</v>
      </c>
    </row>
    <row r="203" spans="1:25" x14ac:dyDescent="0.3">
      <c r="A203" t="s">
        <v>1161</v>
      </c>
      <c r="B203" t="s">
        <v>32</v>
      </c>
      <c r="C203" t="s">
        <v>1313</v>
      </c>
      <c r="D203" t="s">
        <v>1176</v>
      </c>
      <c r="E203" t="s">
        <v>677</v>
      </c>
      <c r="F203" t="s">
        <v>25</v>
      </c>
      <c r="G203" t="s">
        <v>678</v>
      </c>
      <c r="H203">
        <v>1</v>
      </c>
      <c r="I203">
        <v>0.6</v>
      </c>
      <c r="J203" t="s">
        <v>29</v>
      </c>
      <c r="K203" s="17">
        <v>184693</v>
      </c>
      <c r="L203" t="s">
        <v>1177</v>
      </c>
      <c r="M203" t="s">
        <v>1178</v>
      </c>
      <c r="N203" t="s">
        <v>1324</v>
      </c>
      <c r="O203" s="18">
        <v>45792</v>
      </c>
      <c r="P203" t="s">
        <v>1315</v>
      </c>
      <c r="Q203" s="19">
        <v>45792.502453703702</v>
      </c>
      <c r="R203" t="s">
        <v>1165</v>
      </c>
      <c r="S203" s="19">
        <v>45792.510081018518</v>
      </c>
      <c r="T203" s="19">
        <v>45792.548900462964</v>
      </c>
      <c r="U203" t="s">
        <v>1316</v>
      </c>
      <c r="V203" s="19" t="s">
        <v>1166</v>
      </c>
      <c r="W203" t="s">
        <v>1166</v>
      </c>
      <c r="X203" s="19" t="s">
        <v>1166</v>
      </c>
      <c r="Y203" t="s">
        <v>1166</v>
      </c>
    </row>
    <row r="204" spans="1:25" x14ac:dyDescent="0.3">
      <c r="A204" t="s">
        <v>1161</v>
      </c>
      <c r="B204" t="s">
        <v>32</v>
      </c>
      <c r="C204" t="s">
        <v>1302</v>
      </c>
      <c r="D204" t="s">
        <v>1176</v>
      </c>
      <c r="E204" t="s">
        <v>423</v>
      </c>
      <c r="F204" t="s">
        <v>25</v>
      </c>
      <c r="G204" t="s">
        <v>424</v>
      </c>
      <c r="H204">
        <v>1</v>
      </c>
      <c r="I204">
        <v>0.3</v>
      </c>
      <c r="J204" t="s">
        <v>29</v>
      </c>
      <c r="K204" s="17">
        <v>102700</v>
      </c>
      <c r="L204" t="s">
        <v>1177</v>
      </c>
      <c r="M204" t="s">
        <v>1178</v>
      </c>
      <c r="N204" t="s">
        <v>1291</v>
      </c>
      <c r="O204" s="18">
        <v>45792</v>
      </c>
      <c r="P204" t="s">
        <v>1303</v>
      </c>
      <c r="Q204" s="19">
        <v>45792.462025462963</v>
      </c>
      <c r="R204" t="s">
        <v>1165</v>
      </c>
      <c r="S204" s="19">
        <v>45792.462708333333</v>
      </c>
      <c r="T204" s="19">
        <v>45792.55296296296</v>
      </c>
      <c r="U204" t="s">
        <v>1304</v>
      </c>
      <c r="V204" s="19" t="s">
        <v>1166</v>
      </c>
      <c r="W204" t="s">
        <v>1166</v>
      </c>
      <c r="X204" s="19" t="s">
        <v>1166</v>
      </c>
      <c r="Y204" t="s">
        <v>1166</v>
      </c>
    </row>
    <row r="205" spans="1:25" x14ac:dyDescent="0.3">
      <c r="A205" t="s">
        <v>1161</v>
      </c>
      <c r="B205" t="s">
        <v>32</v>
      </c>
      <c r="C205" t="s">
        <v>1319</v>
      </c>
      <c r="D205" t="s">
        <v>1176</v>
      </c>
      <c r="E205" t="s">
        <v>397</v>
      </c>
      <c r="F205" t="s">
        <v>25</v>
      </c>
      <c r="G205" t="s">
        <v>398</v>
      </c>
      <c r="H205">
        <v>1</v>
      </c>
      <c r="I205">
        <v>1.5</v>
      </c>
      <c r="J205" t="s">
        <v>131</v>
      </c>
      <c r="K205" s="17">
        <v>0</v>
      </c>
      <c r="L205" t="s">
        <v>1177</v>
      </c>
      <c r="M205" t="s">
        <v>1178</v>
      </c>
      <c r="N205" t="s">
        <v>1321</v>
      </c>
      <c r="O205" s="18">
        <v>45792</v>
      </c>
      <c r="P205" t="s">
        <v>1172</v>
      </c>
      <c r="Q205" s="19">
        <v>45792.434849537036</v>
      </c>
      <c r="R205" t="s">
        <v>1165</v>
      </c>
      <c r="S205" s="19">
        <v>45792.436018518521</v>
      </c>
      <c r="T205" s="19">
        <v>45792.553900462961</v>
      </c>
      <c r="U205" t="s">
        <v>1322</v>
      </c>
      <c r="V205" s="19" t="s">
        <v>1166</v>
      </c>
      <c r="W205" t="s">
        <v>1166</v>
      </c>
      <c r="X205" s="19" t="s">
        <v>1166</v>
      </c>
      <c r="Y205" t="s">
        <v>1166</v>
      </c>
    </row>
    <row r="206" spans="1:25" x14ac:dyDescent="0.3">
      <c r="A206" t="s">
        <v>1161</v>
      </c>
      <c r="B206" t="s">
        <v>32</v>
      </c>
      <c r="C206" t="s">
        <v>1305</v>
      </c>
      <c r="D206" t="s">
        <v>1176</v>
      </c>
      <c r="E206" t="s">
        <v>985</v>
      </c>
      <c r="F206" t="s">
        <v>25</v>
      </c>
      <c r="G206" t="s">
        <v>986</v>
      </c>
      <c r="H206">
        <v>1</v>
      </c>
      <c r="I206">
        <v>0.9</v>
      </c>
      <c r="J206" t="s">
        <v>29</v>
      </c>
      <c r="K206" s="17">
        <v>232500</v>
      </c>
      <c r="L206" t="s">
        <v>1177</v>
      </c>
      <c r="M206" t="s">
        <v>1178</v>
      </c>
      <c r="N206" t="s">
        <v>1325</v>
      </c>
      <c r="O206" s="18">
        <v>45792</v>
      </c>
      <c r="P206" t="s">
        <v>1164</v>
      </c>
      <c r="Q206" s="19">
        <v>45792.47488425926</v>
      </c>
      <c r="R206" t="s">
        <v>1165</v>
      </c>
      <c r="S206" s="19">
        <v>45792.476064814815</v>
      </c>
      <c r="T206" s="19">
        <v>45792.559270833335</v>
      </c>
      <c r="U206" t="s">
        <v>1307</v>
      </c>
      <c r="V206" s="19" t="s">
        <v>1166</v>
      </c>
      <c r="W206" t="s">
        <v>1166</v>
      </c>
      <c r="X206" s="19" t="s">
        <v>1166</v>
      </c>
      <c r="Y206" t="s">
        <v>1166</v>
      </c>
    </row>
    <row r="207" spans="1:25" x14ac:dyDescent="0.3">
      <c r="A207" t="s">
        <v>1161</v>
      </c>
      <c r="B207" t="s">
        <v>32</v>
      </c>
      <c r="C207" t="s">
        <v>1310</v>
      </c>
      <c r="D207" t="s">
        <v>1176</v>
      </c>
      <c r="E207" t="s">
        <v>951</v>
      </c>
      <c r="F207" t="s">
        <v>25</v>
      </c>
      <c r="G207" t="s">
        <v>952</v>
      </c>
      <c r="H207">
        <v>1</v>
      </c>
      <c r="I207">
        <v>0.6</v>
      </c>
      <c r="J207" t="s">
        <v>29</v>
      </c>
      <c r="K207" s="17">
        <v>174443</v>
      </c>
      <c r="L207" t="s">
        <v>1177</v>
      </c>
      <c r="M207" t="s">
        <v>1198</v>
      </c>
      <c r="N207" t="s">
        <v>1318</v>
      </c>
      <c r="O207" s="18">
        <v>45792</v>
      </c>
      <c r="P207" t="s">
        <v>1170</v>
      </c>
      <c r="Q207" s="19">
        <v>45792.465740740743</v>
      </c>
      <c r="R207" t="s">
        <v>1165</v>
      </c>
      <c r="S207" s="19">
        <v>45792.466550925928</v>
      </c>
      <c r="T207" s="19">
        <v>45792.561331018522</v>
      </c>
      <c r="U207" t="s">
        <v>1312</v>
      </c>
      <c r="V207" s="19" t="s">
        <v>1166</v>
      </c>
      <c r="W207" t="s">
        <v>1166</v>
      </c>
      <c r="X207" s="19" t="s">
        <v>1166</v>
      </c>
      <c r="Y207" t="s">
        <v>1166</v>
      </c>
    </row>
    <row r="208" spans="1:25" x14ac:dyDescent="0.3">
      <c r="A208" t="s">
        <v>1161</v>
      </c>
      <c r="B208" t="s">
        <v>32</v>
      </c>
      <c r="C208" t="s">
        <v>1305</v>
      </c>
      <c r="D208" t="s">
        <v>1176</v>
      </c>
      <c r="E208" t="s">
        <v>851</v>
      </c>
      <c r="F208" t="s">
        <v>25</v>
      </c>
      <c r="G208" t="s">
        <v>852</v>
      </c>
      <c r="H208">
        <v>1</v>
      </c>
      <c r="I208">
        <v>0.71</v>
      </c>
      <c r="J208" t="s">
        <v>29</v>
      </c>
      <c r="K208" s="17">
        <v>281043</v>
      </c>
      <c r="L208" t="s">
        <v>1177</v>
      </c>
      <c r="M208" t="s">
        <v>1178</v>
      </c>
      <c r="N208" t="s">
        <v>1326</v>
      </c>
      <c r="O208" s="18">
        <v>45792</v>
      </c>
      <c r="P208" t="s">
        <v>1164</v>
      </c>
      <c r="Q208" s="19">
        <v>45792.47488425926</v>
      </c>
      <c r="R208" t="s">
        <v>1165</v>
      </c>
      <c r="S208" s="19">
        <v>45792.476064814815</v>
      </c>
      <c r="T208" s="19">
        <v>45792.571944444448</v>
      </c>
      <c r="U208" t="s">
        <v>1307</v>
      </c>
      <c r="V208" s="19" t="s">
        <v>1166</v>
      </c>
      <c r="W208" t="s">
        <v>1166</v>
      </c>
      <c r="X208" s="19" t="s">
        <v>1166</v>
      </c>
      <c r="Y208" t="s">
        <v>1166</v>
      </c>
    </row>
    <row r="209" spans="1:25" x14ac:dyDescent="0.3">
      <c r="A209" t="s">
        <v>1161</v>
      </c>
      <c r="B209" t="s">
        <v>32</v>
      </c>
      <c r="C209" t="s">
        <v>1313</v>
      </c>
      <c r="D209" t="s">
        <v>1176</v>
      </c>
      <c r="E209" t="s">
        <v>224</v>
      </c>
      <c r="F209" t="s">
        <v>25</v>
      </c>
      <c r="G209" t="s">
        <v>225</v>
      </c>
      <c r="H209">
        <v>1</v>
      </c>
      <c r="I209">
        <v>0.71</v>
      </c>
      <c r="J209" t="s">
        <v>29</v>
      </c>
      <c r="K209" s="17">
        <v>260000</v>
      </c>
      <c r="L209" t="s">
        <v>1177</v>
      </c>
      <c r="M209" t="s">
        <v>1178</v>
      </c>
      <c r="N209" t="s">
        <v>1327</v>
      </c>
      <c r="O209" s="18">
        <v>45792</v>
      </c>
      <c r="P209" t="s">
        <v>1315</v>
      </c>
      <c r="Q209" s="19">
        <v>45792.502453703702</v>
      </c>
      <c r="R209" t="s">
        <v>1165</v>
      </c>
      <c r="S209" s="19">
        <v>45792.510081018518</v>
      </c>
      <c r="T209" s="19">
        <v>45792.574317129627</v>
      </c>
      <c r="U209" t="s">
        <v>1316</v>
      </c>
      <c r="V209" s="19" t="s">
        <v>1166</v>
      </c>
      <c r="W209" t="s">
        <v>1166</v>
      </c>
      <c r="X209" s="19" t="s">
        <v>1166</v>
      </c>
      <c r="Y209" t="s">
        <v>1166</v>
      </c>
    </row>
    <row r="210" spans="1:25" x14ac:dyDescent="0.3">
      <c r="A210" t="s">
        <v>1161</v>
      </c>
      <c r="B210" t="s">
        <v>32</v>
      </c>
      <c r="C210" t="s">
        <v>1302</v>
      </c>
      <c r="D210" t="s">
        <v>1176</v>
      </c>
      <c r="E210" t="s">
        <v>866</v>
      </c>
      <c r="F210" t="s">
        <v>25</v>
      </c>
      <c r="G210" t="s">
        <v>867</v>
      </c>
      <c r="H210">
        <v>1</v>
      </c>
      <c r="I210">
        <v>0.6</v>
      </c>
      <c r="J210" t="s">
        <v>29</v>
      </c>
      <c r="K210" s="17">
        <v>174443</v>
      </c>
      <c r="L210" t="s">
        <v>1177</v>
      </c>
      <c r="M210" t="s">
        <v>1178</v>
      </c>
      <c r="N210" t="s">
        <v>1291</v>
      </c>
      <c r="O210" s="18">
        <v>45792</v>
      </c>
      <c r="P210" t="s">
        <v>1303</v>
      </c>
      <c r="Q210" s="19">
        <v>45792.462025462963</v>
      </c>
      <c r="R210" t="s">
        <v>1165</v>
      </c>
      <c r="S210" s="19">
        <v>45792.462708333333</v>
      </c>
      <c r="T210" s="19">
        <v>45792.575428240743</v>
      </c>
      <c r="U210" t="s">
        <v>1304</v>
      </c>
      <c r="V210" s="19" t="s">
        <v>1166</v>
      </c>
      <c r="W210" t="s">
        <v>1166</v>
      </c>
      <c r="X210" s="19" t="s">
        <v>1166</v>
      </c>
      <c r="Y210" t="s">
        <v>1166</v>
      </c>
    </row>
    <row r="211" spans="1:25" x14ac:dyDescent="0.3">
      <c r="A211" t="s">
        <v>1161</v>
      </c>
      <c r="B211" t="s">
        <v>32</v>
      </c>
      <c r="C211" t="s">
        <v>1300</v>
      </c>
      <c r="D211" t="s">
        <v>1176</v>
      </c>
      <c r="E211" t="s">
        <v>89</v>
      </c>
      <c r="F211" t="s">
        <v>25</v>
      </c>
      <c r="G211" t="s">
        <v>90</v>
      </c>
      <c r="H211">
        <v>1</v>
      </c>
      <c r="I211">
        <v>0.36</v>
      </c>
      <c r="J211" t="s">
        <v>29</v>
      </c>
      <c r="K211" s="17">
        <v>140000</v>
      </c>
      <c r="L211" t="s">
        <v>1177</v>
      </c>
      <c r="M211" t="s">
        <v>1178</v>
      </c>
      <c r="N211" t="s">
        <v>1328</v>
      </c>
      <c r="O211" s="18">
        <v>45792</v>
      </c>
      <c r="P211" t="s">
        <v>1234</v>
      </c>
      <c r="Q211" s="19">
        <v>45792.440370370372</v>
      </c>
      <c r="R211" t="s">
        <v>1165</v>
      </c>
      <c r="S211" s="19">
        <v>45792.440983796296</v>
      </c>
      <c r="T211" s="19">
        <v>45792.57603009259</v>
      </c>
      <c r="U211" t="s">
        <v>1235</v>
      </c>
      <c r="V211" s="19" t="s">
        <v>1166</v>
      </c>
      <c r="W211" t="s">
        <v>1166</v>
      </c>
      <c r="X211" s="19" t="s">
        <v>1166</v>
      </c>
      <c r="Y211" t="s">
        <v>1166</v>
      </c>
    </row>
    <row r="212" spans="1:25" x14ac:dyDescent="0.3">
      <c r="A212" t="s">
        <v>1161</v>
      </c>
      <c r="B212" t="s">
        <v>32</v>
      </c>
      <c r="C212" t="s">
        <v>1319</v>
      </c>
      <c r="D212" t="s">
        <v>1176</v>
      </c>
      <c r="E212" t="s">
        <v>941</v>
      </c>
      <c r="F212" t="s">
        <v>25</v>
      </c>
      <c r="G212" t="s">
        <v>942</v>
      </c>
      <c r="H212">
        <v>1</v>
      </c>
      <c r="I212">
        <v>0.71</v>
      </c>
      <c r="J212" t="s">
        <v>29</v>
      </c>
      <c r="K212" s="17">
        <v>260000</v>
      </c>
      <c r="L212" t="s">
        <v>1177</v>
      </c>
      <c r="M212" t="s">
        <v>1244</v>
      </c>
      <c r="N212" t="s">
        <v>1321</v>
      </c>
      <c r="O212" s="18">
        <v>45792</v>
      </c>
      <c r="P212" t="s">
        <v>1172</v>
      </c>
      <c r="Q212" s="19">
        <v>45792.434849537036</v>
      </c>
      <c r="R212" t="s">
        <v>1165</v>
      </c>
      <c r="S212" s="19">
        <v>45792.436018518521</v>
      </c>
      <c r="T212" s="19">
        <v>45792.579363425924</v>
      </c>
      <c r="U212" t="s">
        <v>1322</v>
      </c>
      <c r="V212" s="19" t="s">
        <v>1166</v>
      </c>
      <c r="W212" t="s">
        <v>1166</v>
      </c>
      <c r="X212" s="19" t="s">
        <v>1166</v>
      </c>
      <c r="Y212" t="s">
        <v>1166</v>
      </c>
    </row>
    <row r="213" spans="1:25" x14ac:dyDescent="0.3">
      <c r="A213" t="s">
        <v>1161</v>
      </c>
      <c r="B213" t="s">
        <v>32</v>
      </c>
      <c r="C213" t="s">
        <v>1310</v>
      </c>
      <c r="D213" t="s">
        <v>1176</v>
      </c>
      <c r="E213" t="s">
        <v>841</v>
      </c>
      <c r="F213" t="s">
        <v>25</v>
      </c>
      <c r="G213" t="s">
        <v>842</v>
      </c>
      <c r="H213">
        <v>1</v>
      </c>
      <c r="I213">
        <v>0.6</v>
      </c>
      <c r="J213" t="s">
        <v>29</v>
      </c>
      <c r="K213" s="17">
        <v>170000</v>
      </c>
      <c r="L213" t="s">
        <v>1177</v>
      </c>
      <c r="M213" t="s">
        <v>1244</v>
      </c>
      <c r="N213" t="s">
        <v>1318</v>
      </c>
      <c r="O213" s="18">
        <v>45792</v>
      </c>
      <c r="P213" t="s">
        <v>1170</v>
      </c>
      <c r="Q213" s="19">
        <v>45792.465740740743</v>
      </c>
      <c r="R213" t="s">
        <v>1165</v>
      </c>
      <c r="S213" s="19">
        <v>45792.466550925928</v>
      </c>
      <c r="T213" s="19">
        <v>45792.580671296295</v>
      </c>
      <c r="U213" t="s">
        <v>1312</v>
      </c>
      <c r="V213" s="19" t="s">
        <v>1166</v>
      </c>
      <c r="W213" t="s">
        <v>1166</v>
      </c>
      <c r="X213" s="19" t="s">
        <v>1166</v>
      </c>
      <c r="Y213" t="s">
        <v>1166</v>
      </c>
    </row>
    <row r="214" spans="1:25" x14ac:dyDescent="0.3">
      <c r="A214" t="s">
        <v>1161</v>
      </c>
      <c r="B214" t="s">
        <v>32</v>
      </c>
      <c r="C214" t="s">
        <v>1319</v>
      </c>
      <c r="D214" t="s">
        <v>1176</v>
      </c>
      <c r="E214" t="s">
        <v>786</v>
      </c>
      <c r="F214" t="s">
        <v>25</v>
      </c>
      <c r="G214" t="s">
        <v>787</v>
      </c>
      <c r="H214">
        <v>1</v>
      </c>
      <c r="I214">
        <v>0.71</v>
      </c>
      <c r="J214" t="s">
        <v>131</v>
      </c>
      <c r="K214" s="17">
        <v>0</v>
      </c>
      <c r="L214" t="s">
        <v>1177</v>
      </c>
      <c r="M214" t="s">
        <v>1178</v>
      </c>
      <c r="N214" t="s">
        <v>1321</v>
      </c>
      <c r="O214" s="18">
        <v>45792</v>
      </c>
      <c r="P214" t="s">
        <v>1172</v>
      </c>
      <c r="Q214" s="19">
        <v>45792.434849537036</v>
      </c>
      <c r="R214" t="s">
        <v>1165</v>
      </c>
      <c r="S214" s="19">
        <v>45792.563113425924</v>
      </c>
      <c r="T214" s="19">
        <v>45792.591307870367</v>
      </c>
      <c r="U214" t="s">
        <v>1322</v>
      </c>
      <c r="V214" s="19" t="s">
        <v>1166</v>
      </c>
      <c r="W214" t="s">
        <v>1166</v>
      </c>
      <c r="X214" s="19" t="s">
        <v>1166</v>
      </c>
      <c r="Y214" t="s">
        <v>1166</v>
      </c>
    </row>
    <row r="215" spans="1:25" x14ac:dyDescent="0.3">
      <c r="A215" t="s">
        <v>1161</v>
      </c>
      <c r="B215" t="s">
        <v>32</v>
      </c>
      <c r="C215" t="s">
        <v>1313</v>
      </c>
      <c r="D215" t="s">
        <v>1176</v>
      </c>
      <c r="E215" t="s">
        <v>748</v>
      </c>
      <c r="F215" t="s">
        <v>25</v>
      </c>
      <c r="G215" t="s">
        <v>749</v>
      </c>
      <c r="H215">
        <v>1</v>
      </c>
      <c r="I215">
        <v>0.36</v>
      </c>
      <c r="J215" t="s">
        <v>29</v>
      </c>
      <c r="K215" s="17">
        <v>140000</v>
      </c>
      <c r="L215" t="s">
        <v>1177</v>
      </c>
      <c r="M215" t="s">
        <v>1178</v>
      </c>
      <c r="N215" t="s">
        <v>1327</v>
      </c>
      <c r="O215" s="18">
        <v>45792</v>
      </c>
      <c r="P215" t="s">
        <v>1315</v>
      </c>
      <c r="Q215" s="19">
        <v>45792.502453703702</v>
      </c>
      <c r="R215" t="s">
        <v>1165</v>
      </c>
      <c r="S215" s="19">
        <v>45792.510081018518</v>
      </c>
      <c r="T215" s="19">
        <v>45792.592719907407</v>
      </c>
      <c r="U215" t="s">
        <v>1316</v>
      </c>
      <c r="V215" s="19" t="s">
        <v>1166</v>
      </c>
      <c r="W215" t="s">
        <v>1166</v>
      </c>
      <c r="X215" s="19" t="s">
        <v>1166</v>
      </c>
      <c r="Y215" t="s">
        <v>1166</v>
      </c>
    </row>
    <row r="216" spans="1:25" x14ac:dyDescent="0.3">
      <c r="A216" t="s">
        <v>1161</v>
      </c>
      <c r="B216" t="s">
        <v>32</v>
      </c>
      <c r="C216" t="s">
        <v>1302</v>
      </c>
      <c r="D216" t="s">
        <v>1176</v>
      </c>
      <c r="E216" t="s">
        <v>579</v>
      </c>
      <c r="F216" t="s">
        <v>25</v>
      </c>
      <c r="G216" t="s">
        <v>580</v>
      </c>
      <c r="H216">
        <v>1</v>
      </c>
      <c r="I216">
        <v>0.3</v>
      </c>
      <c r="J216" t="s">
        <v>29</v>
      </c>
      <c r="K216" s="17">
        <v>384568</v>
      </c>
      <c r="L216" t="s">
        <v>1177</v>
      </c>
      <c r="M216" t="s">
        <v>1178</v>
      </c>
      <c r="N216" t="s">
        <v>1291</v>
      </c>
      <c r="O216" s="18">
        <v>45792</v>
      </c>
      <c r="P216" t="s">
        <v>1303</v>
      </c>
      <c r="Q216" s="19">
        <v>45792.462025462963</v>
      </c>
      <c r="R216" t="s">
        <v>1165</v>
      </c>
      <c r="S216" s="19">
        <v>45792.462708333333</v>
      </c>
      <c r="T216" s="19">
        <v>45792.59574074074</v>
      </c>
      <c r="U216" t="s">
        <v>1304</v>
      </c>
      <c r="V216" s="19" t="s">
        <v>1166</v>
      </c>
      <c r="W216" t="s">
        <v>1166</v>
      </c>
      <c r="X216" s="19" t="s">
        <v>1166</v>
      </c>
      <c r="Y216" t="s">
        <v>1166</v>
      </c>
    </row>
    <row r="217" spans="1:25" x14ac:dyDescent="0.3">
      <c r="A217" t="s">
        <v>1161</v>
      </c>
      <c r="B217" t="s">
        <v>32</v>
      </c>
      <c r="C217" t="s">
        <v>1329</v>
      </c>
      <c r="D217" t="s">
        <v>1176</v>
      </c>
      <c r="E217" t="s">
        <v>776</v>
      </c>
      <c r="F217" t="s">
        <v>25</v>
      </c>
      <c r="G217" t="s">
        <v>777</v>
      </c>
      <c r="H217">
        <v>1</v>
      </c>
      <c r="I217">
        <v>1.07</v>
      </c>
      <c r="J217" t="s">
        <v>29</v>
      </c>
      <c r="K217" s="17">
        <v>400500</v>
      </c>
      <c r="L217" t="s">
        <v>1177</v>
      </c>
      <c r="M217" t="s">
        <v>1178</v>
      </c>
      <c r="N217" t="s">
        <v>1330</v>
      </c>
      <c r="O217" s="18">
        <v>45792</v>
      </c>
      <c r="P217" t="s">
        <v>1331</v>
      </c>
      <c r="Q217" s="19">
        <v>45792.530763888892</v>
      </c>
      <c r="R217" t="s">
        <v>1165</v>
      </c>
      <c r="S217" s="19">
        <v>45792.533993055556</v>
      </c>
      <c r="T217" s="19">
        <v>45792.601875</v>
      </c>
      <c r="U217" t="s">
        <v>1332</v>
      </c>
      <c r="V217" s="19" t="s">
        <v>1166</v>
      </c>
      <c r="W217" t="s">
        <v>1166</v>
      </c>
      <c r="X217" s="19" t="s">
        <v>1166</v>
      </c>
      <c r="Y217" t="s">
        <v>1166</v>
      </c>
    </row>
    <row r="218" spans="1:25" x14ac:dyDescent="0.3">
      <c r="A218" t="s">
        <v>1161</v>
      </c>
      <c r="B218" t="s">
        <v>32</v>
      </c>
      <c r="C218" t="s">
        <v>1319</v>
      </c>
      <c r="D218" t="s">
        <v>1176</v>
      </c>
      <c r="E218" t="s">
        <v>876</v>
      </c>
      <c r="F218" t="s">
        <v>25</v>
      </c>
      <c r="G218" t="s">
        <v>877</v>
      </c>
      <c r="H218">
        <v>1</v>
      </c>
      <c r="I218">
        <v>2.1</v>
      </c>
      <c r="J218" t="s">
        <v>131</v>
      </c>
      <c r="K218" s="17">
        <v>0</v>
      </c>
      <c r="L218" t="s">
        <v>1177</v>
      </c>
      <c r="M218" t="s">
        <v>1178</v>
      </c>
      <c r="N218" t="s">
        <v>1321</v>
      </c>
      <c r="O218" s="18">
        <v>45792</v>
      </c>
      <c r="P218" t="s">
        <v>1172</v>
      </c>
      <c r="Q218" s="19">
        <v>45792.434849537036</v>
      </c>
      <c r="R218" t="s">
        <v>1165</v>
      </c>
      <c r="S218" s="19">
        <v>45792.436018518521</v>
      </c>
      <c r="T218" s="19">
        <v>45792.602453703701</v>
      </c>
      <c r="U218" t="s">
        <v>1322</v>
      </c>
      <c r="V218" s="19" t="s">
        <v>1166</v>
      </c>
      <c r="W218" t="s">
        <v>1166</v>
      </c>
      <c r="X218" s="19" t="s">
        <v>1166</v>
      </c>
      <c r="Y218" t="s">
        <v>1166</v>
      </c>
    </row>
    <row r="219" spans="1:25" x14ac:dyDescent="0.3">
      <c r="A219" t="s">
        <v>1161</v>
      </c>
      <c r="B219" t="s">
        <v>32</v>
      </c>
      <c r="C219" t="s">
        <v>1313</v>
      </c>
      <c r="D219" t="s">
        <v>1176</v>
      </c>
      <c r="E219" t="s">
        <v>806</v>
      </c>
      <c r="F219" t="s">
        <v>25</v>
      </c>
      <c r="G219" t="s">
        <v>807</v>
      </c>
      <c r="H219">
        <v>1</v>
      </c>
      <c r="I219">
        <v>1.07</v>
      </c>
      <c r="J219" t="s">
        <v>131</v>
      </c>
      <c r="K219" s="17">
        <v>0</v>
      </c>
      <c r="L219" t="s">
        <v>1177</v>
      </c>
      <c r="M219" t="s">
        <v>1178</v>
      </c>
      <c r="N219" t="s">
        <v>1333</v>
      </c>
      <c r="O219" s="18">
        <v>45792</v>
      </c>
      <c r="P219" t="s">
        <v>1315</v>
      </c>
      <c r="Q219" s="19">
        <v>45792.502453703702</v>
      </c>
      <c r="R219" t="s">
        <v>1165</v>
      </c>
      <c r="S219" s="19">
        <v>45792.510081018518</v>
      </c>
      <c r="T219" s="19">
        <v>45792.602581018517</v>
      </c>
      <c r="U219" t="s">
        <v>1316</v>
      </c>
      <c r="V219" s="19" t="s">
        <v>1166</v>
      </c>
      <c r="W219" t="s">
        <v>1166</v>
      </c>
      <c r="X219" s="19" t="s">
        <v>1166</v>
      </c>
      <c r="Y219" t="s">
        <v>1166</v>
      </c>
    </row>
    <row r="220" spans="1:25" x14ac:dyDescent="0.3">
      <c r="A220" t="s">
        <v>1161</v>
      </c>
      <c r="B220" t="s">
        <v>32</v>
      </c>
      <c r="C220" t="s">
        <v>1305</v>
      </c>
      <c r="D220" t="s">
        <v>1176</v>
      </c>
      <c r="E220" t="s">
        <v>881</v>
      </c>
      <c r="F220" t="s">
        <v>25</v>
      </c>
      <c r="G220" t="s">
        <v>882</v>
      </c>
      <c r="H220">
        <v>1</v>
      </c>
      <c r="I220">
        <v>1.07</v>
      </c>
      <c r="J220" t="s">
        <v>131</v>
      </c>
      <c r="K220" s="17">
        <v>0</v>
      </c>
      <c r="L220" t="s">
        <v>1177</v>
      </c>
      <c r="M220" t="s">
        <v>1178</v>
      </c>
      <c r="N220" t="s">
        <v>1334</v>
      </c>
      <c r="O220" s="18">
        <v>45792</v>
      </c>
      <c r="P220" t="s">
        <v>1164</v>
      </c>
      <c r="Q220" s="19">
        <v>45792.47488425926</v>
      </c>
      <c r="R220" t="s">
        <v>1165</v>
      </c>
      <c r="S220" s="19">
        <v>45792.476064814815</v>
      </c>
      <c r="T220" s="19">
        <v>45792.61178240741</v>
      </c>
      <c r="U220" t="s">
        <v>1307</v>
      </c>
      <c r="V220" s="19" t="s">
        <v>1166</v>
      </c>
      <c r="W220" t="s">
        <v>1166</v>
      </c>
      <c r="X220" s="19" t="s">
        <v>1166</v>
      </c>
      <c r="Y220" t="s">
        <v>1166</v>
      </c>
    </row>
    <row r="221" spans="1:25" x14ac:dyDescent="0.3">
      <c r="A221" t="s">
        <v>1161</v>
      </c>
      <c r="B221" t="s">
        <v>32</v>
      </c>
      <c r="C221" t="s">
        <v>1300</v>
      </c>
      <c r="D221" t="s">
        <v>1176</v>
      </c>
      <c r="E221" t="s">
        <v>111</v>
      </c>
      <c r="F221" t="s">
        <v>25</v>
      </c>
      <c r="G221" t="s">
        <v>112</v>
      </c>
      <c r="H221">
        <v>1</v>
      </c>
      <c r="I221">
        <v>0.36</v>
      </c>
      <c r="J221" t="s">
        <v>29</v>
      </c>
      <c r="K221" s="17">
        <v>140000</v>
      </c>
      <c r="L221" t="s">
        <v>1177</v>
      </c>
      <c r="M221" t="s">
        <v>1178</v>
      </c>
      <c r="N221" t="s">
        <v>1335</v>
      </c>
      <c r="O221" s="18">
        <v>45792</v>
      </c>
      <c r="P221" t="s">
        <v>1234</v>
      </c>
      <c r="Q221" s="19">
        <v>45792.440370370372</v>
      </c>
      <c r="R221" t="s">
        <v>1165</v>
      </c>
      <c r="S221" s="19">
        <v>45792.440983796296</v>
      </c>
      <c r="T221" s="19">
        <v>45792.618518518517</v>
      </c>
      <c r="U221" t="s">
        <v>1235</v>
      </c>
      <c r="V221" s="19" t="s">
        <v>1166</v>
      </c>
      <c r="W221" t="s">
        <v>1166</v>
      </c>
      <c r="X221" s="19" t="s">
        <v>1166</v>
      </c>
      <c r="Y221" t="s">
        <v>1166</v>
      </c>
    </row>
    <row r="222" spans="1:25" x14ac:dyDescent="0.3">
      <c r="A222" t="s">
        <v>1161</v>
      </c>
      <c r="B222" t="s">
        <v>32</v>
      </c>
      <c r="C222" t="s">
        <v>1302</v>
      </c>
      <c r="D222" t="s">
        <v>1176</v>
      </c>
      <c r="E222" t="s">
        <v>961</v>
      </c>
      <c r="F222" t="s">
        <v>25</v>
      </c>
      <c r="G222" t="s">
        <v>962</v>
      </c>
      <c r="H222">
        <v>1</v>
      </c>
      <c r="I222">
        <v>0.6</v>
      </c>
      <c r="J222" t="s">
        <v>29</v>
      </c>
      <c r="K222" s="17">
        <v>155000</v>
      </c>
      <c r="L222" t="s">
        <v>1177</v>
      </c>
      <c r="M222" t="s">
        <v>1178</v>
      </c>
      <c r="N222" t="s">
        <v>1291</v>
      </c>
      <c r="O222" s="18">
        <v>45792</v>
      </c>
      <c r="P222" t="s">
        <v>1303</v>
      </c>
      <c r="Q222" s="19">
        <v>45792.462025462963</v>
      </c>
      <c r="R222" t="s">
        <v>1165</v>
      </c>
      <c r="S222" s="19">
        <v>45792.462708333333</v>
      </c>
      <c r="T222" s="19">
        <v>45792.621215277781</v>
      </c>
      <c r="U222" t="s">
        <v>1304</v>
      </c>
      <c r="V222" s="19" t="s">
        <v>1166</v>
      </c>
      <c r="W222" t="s">
        <v>1166</v>
      </c>
      <c r="X222" s="19" t="s">
        <v>1166</v>
      </c>
      <c r="Y222" t="s">
        <v>1166</v>
      </c>
    </row>
    <row r="223" spans="1:25" x14ac:dyDescent="0.3">
      <c r="A223" t="s">
        <v>1161</v>
      </c>
      <c r="B223" t="s">
        <v>32</v>
      </c>
      <c r="C223" t="s">
        <v>1305</v>
      </c>
      <c r="D223" t="s">
        <v>1176</v>
      </c>
      <c r="E223" t="s">
        <v>470</v>
      </c>
      <c r="F223" t="s">
        <v>25</v>
      </c>
      <c r="G223" t="s">
        <v>471</v>
      </c>
      <c r="H223">
        <v>1</v>
      </c>
      <c r="I223">
        <v>0.36</v>
      </c>
      <c r="J223" t="s">
        <v>29</v>
      </c>
      <c r="K223" s="17">
        <v>143693</v>
      </c>
      <c r="L223" t="s">
        <v>1177</v>
      </c>
      <c r="M223" t="s">
        <v>1178</v>
      </c>
      <c r="N223" t="s">
        <v>1336</v>
      </c>
      <c r="O223" s="18">
        <v>45792</v>
      </c>
      <c r="P223" t="s">
        <v>1164</v>
      </c>
      <c r="Q223" s="19">
        <v>45792.47488425926</v>
      </c>
      <c r="R223" t="s">
        <v>1165</v>
      </c>
      <c r="S223" s="19">
        <v>45792.476064814815</v>
      </c>
      <c r="T223" s="19">
        <v>45792.625219907408</v>
      </c>
      <c r="U223" t="s">
        <v>1307</v>
      </c>
      <c r="V223" s="19" t="s">
        <v>1166</v>
      </c>
      <c r="W223" t="s">
        <v>1166</v>
      </c>
      <c r="X223" s="19" t="s">
        <v>1166</v>
      </c>
      <c r="Y223" t="s">
        <v>1166</v>
      </c>
    </row>
    <row r="224" spans="1:25" x14ac:dyDescent="0.3">
      <c r="A224" t="s">
        <v>1161</v>
      </c>
      <c r="B224" t="s">
        <v>32</v>
      </c>
      <c r="C224" t="s">
        <v>1319</v>
      </c>
      <c r="D224" t="s">
        <v>1176</v>
      </c>
      <c r="E224" t="s">
        <v>836</v>
      </c>
      <c r="F224" t="s">
        <v>25</v>
      </c>
      <c r="G224" t="s">
        <v>837</v>
      </c>
      <c r="H224">
        <v>1</v>
      </c>
      <c r="I224">
        <v>0.9</v>
      </c>
      <c r="J224" t="s">
        <v>131</v>
      </c>
      <c r="K224" s="17">
        <v>0</v>
      </c>
      <c r="L224" t="s">
        <v>1177</v>
      </c>
      <c r="M224" t="s">
        <v>1178</v>
      </c>
      <c r="N224" t="s">
        <v>1321</v>
      </c>
      <c r="O224" s="18">
        <v>45792</v>
      </c>
      <c r="P224" t="s">
        <v>1172</v>
      </c>
      <c r="Q224" s="19">
        <v>45792.434849537036</v>
      </c>
      <c r="R224" t="s">
        <v>1165</v>
      </c>
      <c r="S224" s="19">
        <v>45792.436018518521</v>
      </c>
      <c r="T224" s="19">
        <v>45792.625451388885</v>
      </c>
      <c r="U224" t="s">
        <v>1322</v>
      </c>
      <c r="V224" s="19" t="s">
        <v>1166</v>
      </c>
      <c r="W224" t="s">
        <v>1166</v>
      </c>
      <c r="X224" s="19" t="s">
        <v>1166</v>
      </c>
      <c r="Y224" t="s">
        <v>1166</v>
      </c>
    </row>
    <row r="225" spans="1:25" x14ac:dyDescent="0.3">
      <c r="A225" t="s">
        <v>1161</v>
      </c>
      <c r="B225" t="s">
        <v>32</v>
      </c>
      <c r="C225" t="s">
        <v>1310</v>
      </c>
      <c r="D225" t="s">
        <v>1176</v>
      </c>
      <c r="E225" t="s">
        <v>483</v>
      </c>
      <c r="F225" t="s">
        <v>25</v>
      </c>
      <c r="G225" t="s">
        <v>484</v>
      </c>
      <c r="H225">
        <v>1</v>
      </c>
      <c r="I225">
        <v>0.16</v>
      </c>
      <c r="J225" t="s">
        <v>29</v>
      </c>
      <c r="K225" s="17">
        <v>129000</v>
      </c>
      <c r="L225" t="s">
        <v>1209</v>
      </c>
      <c r="M225" t="s">
        <v>1215</v>
      </c>
      <c r="N225" t="s">
        <v>1337</v>
      </c>
      <c r="O225" s="18">
        <v>45792</v>
      </c>
      <c r="P225" t="s">
        <v>1170</v>
      </c>
      <c r="Q225" s="19">
        <v>45792.465740740743</v>
      </c>
      <c r="R225" t="s">
        <v>1165</v>
      </c>
      <c r="S225" s="19">
        <v>45792.466550925928</v>
      </c>
      <c r="T225" s="19" t="s">
        <v>1166</v>
      </c>
      <c r="U225" t="s">
        <v>1166</v>
      </c>
      <c r="V225" s="19">
        <v>45792.631678240738</v>
      </c>
      <c r="W225" t="s">
        <v>1312</v>
      </c>
      <c r="X225" s="19" t="s">
        <v>1166</v>
      </c>
      <c r="Y225" t="s">
        <v>1166</v>
      </c>
    </row>
    <row r="226" spans="1:25" x14ac:dyDescent="0.3">
      <c r="A226" t="s">
        <v>1161</v>
      </c>
      <c r="B226" t="s">
        <v>32</v>
      </c>
      <c r="C226" t="s">
        <v>1310</v>
      </c>
      <c r="D226" t="s">
        <v>1176</v>
      </c>
      <c r="E226" t="s">
        <v>319</v>
      </c>
      <c r="F226" t="s">
        <v>25</v>
      </c>
      <c r="G226" t="s">
        <v>320</v>
      </c>
      <c r="H226">
        <v>1</v>
      </c>
      <c r="I226">
        <v>0.36</v>
      </c>
      <c r="J226" t="s">
        <v>29</v>
      </c>
      <c r="K226" s="17">
        <v>140000</v>
      </c>
      <c r="L226" t="s">
        <v>1209</v>
      </c>
      <c r="M226" t="s">
        <v>1217</v>
      </c>
      <c r="N226" t="s">
        <v>1338</v>
      </c>
      <c r="O226" s="18">
        <v>45792</v>
      </c>
      <c r="P226" t="s">
        <v>1170</v>
      </c>
      <c r="Q226" s="19">
        <v>45792.465740740743</v>
      </c>
      <c r="R226" t="s">
        <v>1165</v>
      </c>
      <c r="S226" s="19">
        <v>45792.466550925928</v>
      </c>
      <c r="T226" s="19" t="s">
        <v>1166</v>
      </c>
      <c r="U226" t="s">
        <v>1166</v>
      </c>
      <c r="V226" s="19">
        <v>45792.632789351854</v>
      </c>
      <c r="W226" t="s">
        <v>1312</v>
      </c>
      <c r="X226" s="19" t="s">
        <v>1166</v>
      </c>
      <c r="Y226" t="s">
        <v>1166</v>
      </c>
    </row>
    <row r="227" spans="1:25" x14ac:dyDescent="0.3">
      <c r="A227" t="s">
        <v>1161</v>
      </c>
      <c r="B227" t="s">
        <v>32</v>
      </c>
      <c r="C227" t="s">
        <v>1310</v>
      </c>
      <c r="D227" t="s">
        <v>1176</v>
      </c>
      <c r="E227" t="s">
        <v>791</v>
      </c>
      <c r="F227" t="s">
        <v>25</v>
      </c>
      <c r="G227" t="s">
        <v>792</v>
      </c>
      <c r="H227">
        <v>1</v>
      </c>
      <c r="I227">
        <v>0.6</v>
      </c>
      <c r="J227" t="s">
        <v>29</v>
      </c>
      <c r="K227" s="17">
        <v>180000</v>
      </c>
      <c r="L227" t="s">
        <v>1209</v>
      </c>
      <c r="M227" t="s">
        <v>1217</v>
      </c>
      <c r="N227" t="s">
        <v>1339</v>
      </c>
      <c r="O227" s="18">
        <v>45792</v>
      </c>
      <c r="P227" t="s">
        <v>1170</v>
      </c>
      <c r="Q227" s="19">
        <v>45792.465740740743</v>
      </c>
      <c r="R227" t="s">
        <v>1165</v>
      </c>
      <c r="S227" s="19">
        <v>45792.466550925928</v>
      </c>
      <c r="T227" s="19" t="s">
        <v>1166</v>
      </c>
      <c r="U227" t="s">
        <v>1166</v>
      </c>
      <c r="V227" s="19">
        <v>45792.633530092593</v>
      </c>
      <c r="W227" t="s">
        <v>1312</v>
      </c>
      <c r="X227" s="19" t="s">
        <v>1166</v>
      </c>
      <c r="Y227" t="s">
        <v>1166</v>
      </c>
    </row>
    <row r="228" spans="1:25" x14ac:dyDescent="0.3">
      <c r="A228" t="s">
        <v>1161</v>
      </c>
      <c r="B228" t="s">
        <v>32</v>
      </c>
      <c r="C228" t="s">
        <v>1319</v>
      </c>
      <c r="D228" t="s">
        <v>1176</v>
      </c>
      <c r="E228" t="s">
        <v>292</v>
      </c>
      <c r="F228" t="s">
        <v>25</v>
      </c>
      <c r="G228" t="s">
        <v>293</v>
      </c>
      <c r="H228">
        <v>1</v>
      </c>
      <c r="I228">
        <v>0.71</v>
      </c>
      <c r="J228" t="s">
        <v>29</v>
      </c>
      <c r="K228" s="17">
        <v>266693</v>
      </c>
      <c r="L228" t="s">
        <v>1177</v>
      </c>
      <c r="M228" t="s">
        <v>1178</v>
      </c>
      <c r="N228" t="s">
        <v>1321</v>
      </c>
      <c r="O228" s="18">
        <v>45792</v>
      </c>
      <c r="P228" t="s">
        <v>1172</v>
      </c>
      <c r="Q228" s="19">
        <v>45792.434849537036</v>
      </c>
      <c r="R228" t="s">
        <v>1165</v>
      </c>
      <c r="S228" s="19">
        <v>45792.436018518521</v>
      </c>
      <c r="T228" s="19">
        <v>45792.634062500001</v>
      </c>
      <c r="U228" t="s">
        <v>1322</v>
      </c>
      <c r="V228" s="19" t="s">
        <v>1166</v>
      </c>
      <c r="W228" t="s">
        <v>1166</v>
      </c>
      <c r="X228" s="19" t="s">
        <v>1166</v>
      </c>
      <c r="Y228" t="s">
        <v>1166</v>
      </c>
    </row>
    <row r="229" spans="1:25" x14ac:dyDescent="0.3">
      <c r="A229" t="s">
        <v>1161</v>
      </c>
      <c r="B229" t="s">
        <v>32</v>
      </c>
      <c r="C229" t="s">
        <v>1302</v>
      </c>
      <c r="D229" t="s">
        <v>1176</v>
      </c>
      <c r="E229" t="s">
        <v>861</v>
      </c>
      <c r="F229" t="s">
        <v>25</v>
      </c>
      <c r="G229" t="s">
        <v>862</v>
      </c>
      <c r="H229">
        <v>1</v>
      </c>
      <c r="I229">
        <v>0.71</v>
      </c>
      <c r="J229" t="s">
        <v>131</v>
      </c>
      <c r="K229" s="17">
        <v>0</v>
      </c>
      <c r="L229" t="s">
        <v>1177</v>
      </c>
      <c r="M229" t="s">
        <v>1178</v>
      </c>
      <c r="N229" t="s">
        <v>1291</v>
      </c>
      <c r="O229" s="18">
        <v>45792</v>
      </c>
      <c r="P229" t="s">
        <v>1303</v>
      </c>
      <c r="Q229" s="19">
        <v>45792.462025462963</v>
      </c>
      <c r="R229" t="s">
        <v>1165</v>
      </c>
      <c r="S229" s="19">
        <v>45792.462708333333</v>
      </c>
      <c r="T229" s="19">
        <v>45792.637962962966</v>
      </c>
      <c r="U229" t="s">
        <v>1304</v>
      </c>
      <c r="V229" s="19" t="s">
        <v>1166</v>
      </c>
      <c r="W229" t="s">
        <v>1166</v>
      </c>
      <c r="X229" s="19" t="s">
        <v>1166</v>
      </c>
      <c r="Y229" t="s">
        <v>1166</v>
      </c>
    </row>
    <row r="230" spans="1:25" x14ac:dyDescent="0.3">
      <c r="A230" t="s">
        <v>1161</v>
      </c>
      <c r="B230" t="s">
        <v>32</v>
      </c>
      <c r="C230" t="s">
        <v>1329</v>
      </c>
      <c r="D230" t="s">
        <v>1176</v>
      </c>
      <c r="E230" t="s">
        <v>821</v>
      </c>
      <c r="F230" t="s">
        <v>25</v>
      </c>
      <c r="G230" t="s">
        <v>822</v>
      </c>
      <c r="H230">
        <v>1</v>
      </c>
      <c r="I230">
        <v>0.71</v>
      </c>
      <c r="J230" t="s">
        <v>29</v>
      </c>
      <c r="K230" s="17">
        <v>270000</v>
      </c>
      <c r="L230" t="s">
        <v>1177</v>
      </c>
      <c r="M230" t="s">
        <v>1178</v>
      </c>
      <c r="N230" t="s">
        <v>1340</v>
      </c>
      <c r="O230" s="18">
        <v>45792</v>
      </c>
      <c r="P230" t="s">
        <v>1331</v>
      </c>
      <c r="Q230" s="19">
        <v>45792.530763888892</v>
      </c>
      <c r="R230" t="s">
        <v>1165</v>
      </c>
      <c r="S230" s="19">
        <v>45792.533993055556</v>
      </c>
      <c r="T230" s="19">
        <v>45792.643923611111</v>
      </c>
      <c r="U230" t="s">
        <v>1332</v>
      </c>
      <c r="V230" s="19" t="s">
        <v>1166</v>
      </c>
      <c r="W230" t="s">
        <v>1166</v>
      </c>
      <c r="X230" s="19" t="s">
        <v>1166</v>
      </c>
      <c r="Y230" t="s">
        <v>1166</v>
      </c>
    </row>
    <row r="231" spans="1:25" x14ac:dyDescent="0.3">
      <c r="A231" t="s">
        <v>1161</v>
      </c>
      <c r="B231" t="s">
        <v>32</v>
      </c>
      <c r="C231" t="s">
        <v>1313</v>
      </c>
      <c r="D231" t="s">
        <v>1176</v>
      </c>
      <c r="E231" t="s">
        <v>891</v>
      </c>
      <c r="F231" t="s">
        <v>25</v>
      </c>
      <c r="G231" t="s">
        <v>892</v>
      </c>
      <c r="H231">
        <v>1</v>
      </c>
      <c r="I231">
        <v>1.29</v>
      </c>
      <c r="J231" t="s">
        <v>29</v>
      </c>
      <c r="K231" s="17">
        <v>283093</v>
      </c>
      <c r="L231" t="s">
        <v>1177</v>
      </c>
      <c r="M231" t="s">
        <v>1178</v>
      </c>
      <c r="N231" t="s">
        <v>1341</v>
      </c>
      <c r="O231" s="18">
        <v>45792</v>
      </c>
      <c r="P231" t="s">
        <v>1315</v>
      </c>
      <c r="Q231" s="19">
        <v>45792.502453703702</v>
      </c>
      <c r="R231" t="s">
        <v>1165</v>
      </c>
      <c r="S231" s="19">
        <v>45792.510081018518</v>
      </c>
      <c r="T231" s="19">
        <v>45792.654421296298</v>
      </c>
      <c r="U231" t="s">
        <v>1316</v>
      </c>
      <c r="V231" s="19" t="s">
        <v>1166</v>
      </c>
      <c r="W231" t="s">
        <v>1166</v>
      </c>
      <c r="X231" s="19" t="s">
        <v>1166</v>
      </c>
      <c r="Y231" t="s">
        <v>1166</v>
      </c>
    </row>
    <row r="232" spans="1:25" x14ac:dyDescent="0.3">
      <c r="A232" t="s">
        <v>1161</v>
      </c>
      <c r="B232" t="s">
        <v>32</v>
      </c>
      <c r="C232" t="s">
        <v>1342</v>
      </c>
      <c r="D232" t="s">
        <v>1176</v>
      </c>
      <c r="E232" t="s">
        <v>886</v>
      </c>
      <c r="F232" t="s">
        <v>25</v>
      </c>
      <c r="G232" t="s">
        <v>887</v>
      </c>
      <c r="H232">
        <v>1</v>
      </c>
      <c r="I232">
        <v>0.86</v>
      </c>
      <c r="J232" t="s">
        <v>29</v>
      </c>
      <c r="K232" s="17">
        <v>194943</v>
      </c>
      <c r="L232" t="s">
        <v>1177</v>
      </c>
      <c r="M232" t="s">
        <v>1178</v>
      </c>
      <c r="N232" t="s">
        <v>1182</v>
      </c>
      <c r="O232" s="18">
        <v>45792</v>
      </c>
      <c r="P232" t="s">
        <v>1225</v>
      </c>
      <c r="Q232" s="19">
        <v>45792.512326388889</v>
      </c>
      <c r="R232" t="s">
        <v>1165</v>
      </c>
      <c r="S232" s="19">
        <v>45792.514791666668</v>
      </c>
      <c r="T232" s="19">
        <v>45792.656307870369</v>
      </c>
      <c r="U232" t="s">
        <v>1226</v>
      </c>
      <c r="V232" s="19" t="s">
        <v>1166</v>
      </c>
      <c r="W232" t="s">
        <v>1166</v>
      </c>
      <c r="X232" s="19" t="s">
        <v>1166</v>
      </c>
      <c r="Y232" t="s">
        <v>1166</v>
      </c>
    </row>
    <row r="233" spans="1:25" x14ac:dyDescent="0.3">
      <c r="A233" t="s">
        <v>1161</v>
      </c>
      <c r="B233" t="s">
        <v>32</v>
      </c>
      <c r="C233" t="s">
        <v>1342</v>
      </c>
      <c r="D233" t="s">
        <v>1176</v>
      </c>
      <c r="E233" t="s">
        <v>781</v>
      </c>
      <c r="F233" t="s">
        <v>25</v>
      </c>
      <c r="G233" t="s">
        <v>782</v>
      </c>
      <c r="H233">
        <v>1</v>
      </c>
      <c r="I233">
        <v>0.6</v>
      </c>
      <c r="J233" t="s">
        <v>131</v>
      </c>
      <c r="K233" s="17">
        <v>0</v>
      </c>
      <c r="L233" t="s">
        <v>1177</v>
      </c>
      <c r="M233" t="s">
        <v>1178</v>
      </c>
      <c r="N233" t="s">
        <v>1182</v>
      </c>
      <c r="O233" s="18">
        <v>45792</v>
      </c>
      <c r="P233" t="s">
        <v>1225</v>
      </c>
      <c r="Q233" s="19">
        <v>45792.512326388889</v>
      </c>
      <c r="R233" t="s">
        <v>1165</v>
      </c>
      <c r="S233" s="19">
        <v>45792.514791666668</v>
      </c>
      <c r="T233" s="19">
        <v>45792.662777777776</v>
      </c>
      <c r="U233" t="s">
        <v>1226</v>
      </c>
      <c r="V233" s="19" t="s">
        <v>1166</v>
      </c>
      <c r="W233" t="s">
        <v>1166</v>
      </c>
      <c r="X233" s="19" t="s">
        <v>1166</v>
      </c>
      <c r="Y233" t="s">
        <v>1166</v>
      </c>
    </row>
    <row r="234" spans="1:25" x14ac:dyDescent="0.3">
      <c r="A234" t="s">
        <v>1161</v>
      </c>
      <c r="B234" t="s">
        <v>32</v>
      </c>
      <c r="C234" t="s">
        <v>1342</v>
      </c>
      <c r="D234" t="s">
        <v>1176</v>
      </c>
      <c r="E234" t="s">
        <v>766</v>
      </c>
      <c r="F234" t="s">
        <v>25</v>
      </c>
      <c r="G234" t="s">
        <v>767</v>
      </c>
      <c r="H234">
        <v>1</v>
      </c>
      <c r="I234">
        <v>0.9</v>
      </c>
      <c r="J234" t="s">
        <v>29</v>
      </c>
      <c r="K234" s="17">
        <v>247500</v>
      </c>
      <c r="L234" t="s">
        <v>1177</v>
      </c>
      <c r="M234" t="s">
        <v>1178</v>
      </c>
      <c r="N234" t="s">
        <v>1182</v>
      </c>
      <c r="O234" s="18">
        <v>45792</v>
      </c>
      <c r="P234" t="s">
        <v>1225</v>
      </c>
      <c r="Q234" s="19">
        <v>45792.512326388889</v>
      </c>
      <c r="R234" t="s">
        <v>1165</v>
      </c>
      <c r="S234" s="19">
        <v>45792.514791666668</v>
      </c>
      <c r="T234" s="19">
        <v>45792.663715277777</v>
      </c>
      <c r="U234" t="s">
        <v>1226</v>
      </c>
      <c r="V234" s="19" t="s">
        <v>1166</v>
      </c>
      <c r="W234" t="s">
        <v>1166</v>
      </c>
      <c r="X234" s="19" t="s">
        <v>1166</v>
      </c>
      <c r="Y234" t="s">
        <v>1166</v>
      </c>
    </row>
    <row r="235" spans="1:25" x14ac:dyDescent="0.3">
      <c r="A235" t="s">
        <v>1161</v>
      </c>
      <c r="B235" t="s">
        <v>32</v>
      </c>
      <c r="C235" t="s">
        <v>1342</v>
      </c>
      <c r="D235" t="s">
        <v>1176</v>
      </c>
      <c r="E235" t="s">
        <v>743</v>
      </c>
      <c r="F235" t="s">
        <v>25</v>
      </c>
      <c r="G235" t="s">
        <v>744</v>
      </c>
      <c r="H235">
        <v>1</v>
      </c>
      <c r="I235">
        <v>0.36</v>
      </c>
      <c r="J235" t="s">
        <v>29</v>
      </c>
      <c r="K235" s="17">
        <v>140000</v>
      </c>
      <c r="L235" t="s">
        <v>1177</v>
      </c>
      <c r="M235" t="s">
        <v>1178</v>
      </c>
      <c r="N235" t="s">
        <v>1182</v>
      </c>
      <c r="O235" s="18">
        <v>45792</v>
      </c>
      <c r="P235" t="s">
        <v>1225</v>
      </c>
      <c r="Q235" s="19">
        <v>45792.512326388889</v>
      </c>
      <c r="R235" t="s">
        <v>1165</v>
      </c>
      <c r="S235" s="19">
        <v>45792.514791666668</v>
      </c>
      <c r="T235" s="19">
        <v>45792.664189814815</v>
      </c>
      <c r="U235" t="s">
        <v>1226</v>
      </c>
      <c r="V235" s="19" t="s">
        <v>1166</v>
      </c>
      <c r="W235" t="s">
        <v>1166</v>
      </c>
      <c r="X235" s="19" t="s">
        <v>1166</v>
      </c>
      <c r="Y235" t="s">
        <v>1166</v>
      </c>
    </row>
    <row r="236" spans="1:25" x14ac:dyDescent="0.3">
      <c r="A236" t="s">
        <v>1161</v>
      </c>
      <c r="B236" t="s">
        <v>32</v>
      </c>
      <c r="C236" t="s">
        <v>1313</v>
      </c>
      <c r="D236" t="s">
        <v>1176</v>
      </c>
      <c r="E236" t="s">
        <v>763</v>
      </c>
      <c r="F236" t="s">
        <v>25</v>
      </c>
      <c r="G236" t="s">
        <v>764</v>
      </c>
      <c r="H236">
        <v>1</v>
      </c>
      <c r="I236">
        <v>0.36</v>
      </c>
      <c r="J236" t="s">
        <v>29</v>
      </c>
      <c r="K236" s="17">
        <v>140000</v>
      </c>
      <c r="L236" t="s">
        <v>1177</v>
      </c>
      <c r="M236" t="s">
        <v>1178</v>
      </c>
      <c r="N236" t="s">
        <v>1343</v>
      </c>
      <c r="O236" s="18">
        <v>45792</v>
      </c>
      <c r="P236" t="s">
        <v>1315</v>
      </c>
      <c r="Q236" s="19">
        <v>45792.502453703702</v>
      </c>
      <c r="R236" t="s">
        <v>1165</v>
      </c>
      <c r="S236" s="19">
        <v>45792.510081018518</v>
      </c>
      <c r="T236" s="19">
        <v>45792.670520833337</v>
      </c>
      <c r="U236" t="s">
        <v>1316</v>
      </c>
      <c r="V236" s="19" t="s">
        <v>1166</v>
      </c>
      <c r="W236" t="s">
        <v>1166</v>
      </c>
      <c r="X236" s="19" t="s">
        <v>1166</v>
      </c>
      <c r="Y236" t="s">
        <v>1166</v>
      </c>
    </row>
    <row r="237" spans="1:25" x14ac:dyDescent="0.3">
      <c r="A237" t="s">
        <v>1161</v>
      </c>
      <c r="B237" t="s">
        <v>32</v>
      </c>
      <c r="C237" t="s">
        <v>1344</v>
      </c>
      <c r="D237" t="s">
        <v>1176</v>
      </c>
      <c r="E237" t="s">
        <v>971</v>
      </c>
      <c r="F237" t="s">
        <v>25</v>
      </c>
      <c r="G237" t="s">
        <v>972</v>
      </c>
      <c r="H237">
        <v>1</v>
      </c>
      <c r="I237">
        <v>0.36</v>
      </c>
      <c r="J237" t="s">
        <v>131</v>
      </c>
      <c r="K237" s="17">
        <v>0</v>
      </c>
      <c r="L237" t="s">
        <v>1177</v>
      </c>
      <c r="M237" t="s">
        <v>1178</v>
      </c>
      <c r="N237" t="s">
        <v>1345</v>
      </c>
      <c r="O237" s="18">
        <v>45792</v>
      </c>
      <c r="P237" t="s">
        <v>1237</v>
      </c>
      <c r="Q237" s="19">
        <v>45792.55064814815</v>
      </c>
      <c r="R237" t="s">
        <v>1165</v>
      </c>
      <c r="S237" s="19">
        <v>45792.552395833336</v>
      </c>
      <c r="T237" s="19">
        <v>45792.674502314818</v>
      </c>
      <c r="U237" t="s">
        <v>1238</v>
      </c>
      <c r="V237" s="19" t="s">
        <v>1166</v>
      </c>
      <c r="W237" t="s">
        <v>1166</v>
      </c>
      <c r="X237" s="19" t="s">
        <v>1166</v>
      </c>
      <c r="Y237" t="s">
        <v>1166</v>
      </c>
    </row>
    <row r="238" spans="1:25" x14ac:dyDescent="0.3">
      <c r="A238" t="s">
        <v>1161</v>
      </c>
      <c r="B238" t="s">
        <v>32</v>
      </c>
      <c r="C238" t="s">
        <v>1298</v>
      </c>
      <c r="D238" t="s">
        <v>1176</v>
      </c>
      <c r="E238" t="s">
        <v>445</v>
      </c>
      <c r="F238" t="s">
        <v>25</v>
      </c>
      <c r="G238" t="s">
        <v>446</v>
      </c>
      <c r="H238">
        <v>1</v>
      </c>
      <c r="I238">
        <v>0.3</v>
      </c>
      <c r="J238" t="s">
        <v>131</v>
      </c>
      <c r="K238" s="17">
        <v>0</v>
      </c>
      <c r="L238" t="s">
        <v>1177</v>
      </c>
      <c r="M238" t="s">
        <v>1244</v>
      </c>
      <c r="N238" t="s">
        <v>1231</v>
      </c>
      <c r="O238" s="18">
        <v>45792</v>
      </c>
      <c r="P238" t="s">
        <v>1168</v>
      </c>
      <c r="Q238" s="19">
        <v>45792.420578703706</v>
      </c>
      <c r="R238" t="s">
        <v>1165</v>
      </c>
      <c r="S238" s="19">
        <v>45792.428171296298</v>
      </c>
      <c r="T238" s="19">
        <v>45792.684131944443</v>
      </c>
      <c r="U238" t="s">
        <v>1192</v>
      </c>
      <c r="V238" s="19" t="s">
        <v>1166</v>
      </c>
      <c r="W238" t="s">
        <v>1166</v>
      </c>
      <c r="X238" s="19" t="s">
        <v>1166</v>
      </c>
      <c r="Y238" t="s">
        <v>1166</v>
      </c>
    </row>
    <row r="239" spans="1:25" x14ac:dyDescent="0.3">
      <c r="A239" t="s">
        <v>1161</v>
      </c>
      <c r="B239" t="s">
        <v>32</v>
      </c>
      <c r="C239" t="s">
        <v>1298</v>
      </c>
      <c r="D239" t="s">
        <v>1176</v>
      </c>
      <c r="E239" t="s">
        <v>921</v>
      </c>
      <c r="F239" t="s">
        <v>25</v>
      </c>
      <c r="G239" t="s">
        <v>922</v>
      </c>
      <c r="H239">
        <v>1</v>
      </c>
      <c r="I239">
        <v>0.9</v>
      </c>
      <c r="J239" t="s">
        <v>29</v>
      </c>
      <c r="K239" s="17">
        <v>232500</v>
      </c>
      <c r="L239" t="s">
        <v>1177</v>
      </c>
      <c r="M239" t="s">
        <v>1178</v>
      </c>
      <c r="N239" t="s">
        <v>1231</v>
      </c>
      <c r="O239" s="18">
        <v>45792</v>
      </c>
      <c r="P239" t="s">
        <v>1168</v>
      </c>
      <c r="Q239" s="19">
        <v>45792.420578703706</v>
      </c>
      <c r="R239" t="s">
        <v>1165</v>
      </c>
      <c r="S239" s="19">
        <v>45792.428171296298</v>
      </c>
      <c r="T239" s="19">
        <v>45792.698217592595</v>
      </c>
      <c r="U239" t="s">
        <v>1192</v>
      </c>
      <c r="V239" s="19" t="s">
        <v>1166</v>
      </c>
      <c r="W239" t="s">
        <v>1166</v>
      </c>
      <c r="X239" s="19" t="s">
        <v>1166</v>
      </c>
      <c r="Y239" t="s">
        <v>1166</v>
      </c>
    </row>
    <row r="240" spans="1:25" x14ac:dyDescent="0.3">
      <c r="A240" t="s">
        <v>1161</v>
      </c>
      <c r="B240" t="s">
        <v>32</v>
      </c>
      <c r="C240" t="s">
        <v>1313</v>
      </c>
      <c r="D240" t="s">
        <v>1176</v>
      </c>
      <c r="E240" t="s">
        <v>936</v>
      </c>
      <c r="F240" t="s">
        <v>25</v>
      </c>
      <c r="G240" t="s">
        <v>937</v>
      </c>
      <c r="H240">
        <v>1</v>
      </c>
      <c r="I240">
        <v>1.07</v>
      </c>
      <c r="J240" t="s">
        <v>29</v>
      </c>
      <c r="K240" s="17">
        <v>399000</v>
      </c>
      <c r="L240" t="s">
        <v>1177</v>
      </c>
      <c r="M240" t="s">
        <v>1195</v>
      </c>
      <c r="N240" t="s">
        <v>1346</v>
      </c>
      <c r="O240" s="18">
        <v>45792</v>
      </c>
      <c r="P240" t="s">
        <v>1315</v>
      </c>
      <c r="Q240" s="19">
        <v>45792.502453703702</v>
      </c>
      <c r="R240" t="s">
        <v>1165</v>
      </c>
      <c r="S240" s="19">
        <v>45792.510081018518</v>
      </c>
      <c r="T240" s="19">
        <v>45792.699907407405</v>
      </c>
      <c r="U240" t="s">
        <v>1316</v>
      </c>
      <c r="V240" s="19" t="s">
        <v>1166</v>
      </c>
      <c r="W240" t="s">
        <v>1166</v>
      </c>
      <c r="X240" s="19" t="s">
        <v>1166</v>
      </c>
      <c r="Y240" t="s">
        <v>1166</v>
      </c>
    </row>
    <row r="241" spans="1:25" x14ac:dyDescent="0.3">
      <c r="A241" t="s">
        <v>1161</v>
      </c>
      <c r="B241" t="s">
        <v>32</v>
      </c>
      <c r="C241" t="s">
        <v>1344</v>
      </c>
      <c r="D241" t="s">
        <v>1176</v>
      </c>
      <c r="E241" t="s">
        <v>926</v>
      </c>
      <c r="F241" t="s">
        <v>25</v>
      </c>
      <c r="G241" t="s">
        <v>927</v>
      </c>
      <c r="H241">
        <v>1</v>
      </c>
      <c r="I241">
        <v>0.3</v>
      </c>
      <c r="J241" t="s">
        <v>29</v>
      </c>
      <c r="K241" s="17">
        <v>95018</v>
      </c>
      <c r="L241" t="s">
        <v>1177</v>
      </c>
      <c r="M241" t="s">
        <v>1178</v>
      </c>
      <c r="N241" t="s">
        <v>1182</v>
      </c>
      <c r="O241" s="18">
        <v>45792</v>
      </c>
      <c r="P241" t="s">
        <v>1237</v>
      </c>
      <c r="Q241" s="19">
        <v>45792.55064814815</v>
      </c>
      <c r="R241" t="s">
        <v>1165</v>
      </c>
      <c r="S241" s="19">
        <v>45792.552395833336</v>
      </c>
      <c r="T241" s="19">
        <v>45792.703969907408</v>
      </c>
      <c r="U241" t="s">
        <v>1238</v>
      </c>
      <c r="V241" s="19" t="s">
        <v>1166</v>
      </c>
      <c r="W241" t="s">
        <v>1166</v>
      </c>
      <c r="X241" s="19" t="s">
        <v>1166</v>
      </c>
      <c r="Y241" t="s">
        <v>1166</v>
      </c>
    </row>
    <row r="242" spans="1:25" x14ac:dyDescent="0.3">
      <c r="A242" t="s">
        <v>1161</v>
      </c>
      <c r="B242" t="s">
        <v>32</v>
      </c>
      <c r="C242" t="s">
        <v>1344</v>
      </c>
      <c r="D242" t="s">
        <v>1176</v>
      </c>
      <c r="E242" t="s">
        <v>846</v>
      </c>
      <c r="F242" t="s">
        <v>25</v>
      </c>
      <c r="G242" t="s">
        <v>847</v>
      </c>
      <c r="H242">
        <v>1</v>
      </c>
      <c r="I242">
        <v>0.15</v>
      </c>
      <c r="J242" t="s">
        <v>29</v>
      </c>
      <c r="K242" s="17">
        <v>118273</v>
      </c>
      <c r="L242" t="s">
        <v>1177</v>
      </c>
      <c r="M242" t="s">
        <v>1178</v>
      </c>
      <c r="N242" t="s">
        <v>1182</v>
      </c>
      <c r="O242" s="18">
        <v>45792</v>
      </c>
      <c r="P242" t="s">
        <v>1237</v>
      </c>
      <c r="Q242" s="19">
        <v>45792.55064814815</v>
      </c>
      <c r="R242" t="s">
        <v>1165</v>
      </c>
      <c r="S242" s="19">
        <v>45792.552407407406</v>
      </c>
      <c r="T242" s="19">
        <v>45792.704594907409</v>
      </c>
      <c r="U242" t="s">
        <v>1238</v>
      </c>
      <c r="V242" s="19" t="s">
        <v>1166</v>
      </c>
      <c r="W242" t="s">
        <v>1166</v>
      </c>
      <c r="X242" s="19" t="s">
        <v>1166</v>
      </c>
      <c r="Y242" t="s">
        <v>1166</v>
      </c>
    </row>
    <row r="243" spans="1:25" x14ac:dyDescent="0.3">
      <c r="A243" t="s">
        <v>1161</v>
      </c>
      <c r="B243" t="s">
        <v>32</v>
      </c>
      <c r="C243" t="s">
        <v>1344</v>
      </c>
      <c r="D243" t="s">
        <v>1176</v>
      </c>
      <c r="E243" t="s">
        <v>911</v>
      </c>
      <c r="F243" t="s">
        <v>25</v>
      </c>
      <c r="G243" t="s">
        <v>912</v>
      </c>
      <c r="H243">
        <v>1</v>
      </c>
      <c r="I243">
        <v>0.6</v>
      </c>
      <c r="J243" t="s">
        <v>29</v>
      </c>
      <c r="K243" s="17">
        <v>184693</v>
      </c>
      <c r="L243" t="s">
        <v>1177</v>
      </c>
      <c r="M243" t="s">
        <v>1178</v>
      </c>
      <c r="N243" t="s">
        <v>1182</v>
      </c>
      <c r="O243" s="18">
        <v>45792</v>
      </c>
      <c r="P243" t="s">
        <v>1237</v>
      </c>
      <c r="Q243" s="19">
        <v>45792.55064814815</v>
      </c>
      <c r="R243" t="s">
        <v>1165</v>
      </c>
      <c r="S243" s="19">
        <v>45792.552395833336</v>
      </c>
      <c r="T243" s="19">
        <v>45792.705520833333</v>
      </c>
      <c r="U243" t="s">
        <v>1238</v>
      </c>
      <c r="V243" s="19" t="s">
        <v>1166</v>
      </c>
      <c r="W243" t="s">
        <v>1166</v>
      </c>
      <c r="X243" s="19" t="s">
        <v>1166</v>
      </c>
      <c r="Y243" t="s">
        <v>1166</v>
      </c>
    </row>
    <row r="244" spans="1:25" x14ac:dyDescent="0.3">
      <c r="A244" t="s">
        <v>1161</v>
      </c>
      <c r="B244" t="s">
        <v>32</v>
      </c>
      <c r="C244" t="s">
        <v>1344</v>
      </c>
      <c r="D244" t="s">
        <v>1176</v>
      </c>
      <c r="E244" t="s">
        <v>916</v>
      </c>
      <c r="F244" t="s">
        <v>25</v>
      </c>
      <c r="G244" t="s">
        <v>917</v>
      </c>
      <c r="H244">
        <v>1</v>
      </c>
      <c r="I244">
        <v>0.3</v>
      </c>
      <c r="J244" t="s">
        <v>29</v>
      </c>
      <c r="K244" s="17">
        <v>200000</v>
      </c>
      <c r="L244" t="s">
        <v>1177</v>
      </c>
      <c r="M244" t="s">
        <v>1178</v>
      </c>
      <c r="N244" t="s">
        <v>1182</v>
      </c>
      <c r="O244" s="18">
        <v>45792</v>
      </c>
      <c r="P244" t="s">
        <v>1237</v>
      </c>
      <c r="Q244" s="19">
        <v>45792.55064814815</v>
      </c>
      <c r="R244" t="s">
        <v>1165</v>
      </c>
      <c r="S244" s="19">
        <v>45792.552395833336</v>
      </c>
      <c r="T244" s="19">
        <v>45792.70648148148</v>
      </c>
      <c r="U244" t="s">
        <v>1238</v>
      </c>
      <c r="V244" s="19" t="s">
        <v>1166</v>
      </c>
      <c r="W244" t="s">
        <v>1166</v>
      </c>
      <c r="X244" s="19" t="s">
        <v>1166</v>
      </c>
      <c r="Y244" t="s">
        <v>1166</v>
      </c>
    </row>
    <row r="245" spans="1:25" x14ac:dyDescent="0.3">
      <c r="A245" t="s">
        <v>1161</v>
      </c>
      <c r="B245" t="s">
        <v>32</v>
      </c>
      <c r="C245" t="s">
        <v>1344</v>
      </c>
      <c r="D245" t="s">
        <v>1176</v>
      </c>
      <c r="E245" t="s">
        <v>811</v>
      </c>
      <c r="F245" t="s">
        <v>25</v>
      </c>
      <c r="G245" t="s">
        <v>812</v>
      </c>
      <c r="H245">
        <v>1</v>
      </c>
      <c r="I245">
        <v>0.9</v>
      </c>
      <c r="J245" t="s">
        <v>29</v>
      </c>
      <c r="K245" s="17">
        <v>247500</v>
      </c>
      <c r="L245" t="s">
        <v>1209</v>
      </c>
      <c r="M245" t="s">
        <v>1239</v>
      </c>
      <c r="N245" t="s">
        <v>1347</v>
      </c>
      <c r="O245" s="18">
        <v>45792</v>
      </c>
      <c r="P245" t="s">
        <v>1237</v>
      </c>
      <c r="Q245" s="19">
        <v>45792.55064814815</v>
      </c>
      <c r="R245" t="s">
        <v>1165</v>
      </c>
      <c r="S245" s="19">
        <v>45792.552407407406</v>
      </c>
      <c r="T245" s="19" t="s">
        <v>1166</v>
      </c>
      <c r="U245" t="s">
        <v>1166</v>
      </c>
      <c r="V245" s="19">
        <v>45792.708124999997</v>
      </c>
      <c r="W245" t="s">
        <v>1238</v>
      </c>
      <c r="X245" s="19" t="s">
        <v>1166</v>
      </c>
      <c r="Y245" t="s">
        <v>1166</v>
      </c>
    </row>
    <row r="246" spans="1:25" x14ac:dyDescent="0.3">
      <c r="A246" t="s">
        <v>1161</v>
      </c>
      <c r="B246" t="s">
        <v>32</v>
      </c>
      <c r="C246" t="s">
        <v>1344</v>
      </c>
      <c r="D246" t="s">
        <v>1176</v>
      </c>
      <c r="E246" t="s">
        <v>738</v>
      </c>
      <c r="F246" t="s">
        <v>25</v>
      </c>
      <c r="G246" t="s">
        <v>739</v>
      </c>
      <c r="H246">
        <v>1</v>
      </c>
      <c r="I246">
        <v>1.5</v>
      </c>
      <c r="J246" t="s">
        <v>29</v>
      </c>
      <c r="K246" s="17">
        <v>387500</v>
      </c>
      <c r="L246" t="s">
        <v>1209</v>
      </c>
      <c r="M246" t="s">
        <v>1239</v>
      </c>
      <c r="N246" t="s">
        <v>1348</v>
      </c>
      <c r="O246" s="18">
        <v>45792</v>
      </c>
      <c r="P246" t="s">
        <v>1237</v>
      </c>
      <c r="Q246" s="19">
        <v>45792.55064814815</v>
      </c>
      <c r="R246" t="s">
        <v>1165</v>
      </c>
      <c r="S246" s="19">
        <v>45792.552407407406</v>
      </c>
      <c r="T246" s="19" t="s">
        <v>1166</v>
      </c>
      <c r="U246" t="s">
        <v>1166</v>
      </c>
      <c r="V246" s="19">
        <v>45792.708634259259</v>
      </c>
      <c r="W246" t="s">
        <v>1238</v>
      </c>
      <c r="X246" s="19" t="s">
        <v>1166</v>
      </c>
      <c r="Y246" t="s">
        <v>1166</v>
      </c>
    </row>
    <row r="247" spans="1:25" x14ac:dyDescent="0.3">
      <c r="A247" t="s">
        <v>1161</v>
      </c>
      <c r="B247" t="s">
        <v>32</v>
      </c>
      <c r="C247" t="s">
        <v>1305</v>
      </c>
      <c r="D247" t="s">
        <v>1176</v>
      </c>
      <c r="E247" t="s">
        <v>218</v>
      </c>
      <c r="F247" t="s">
        <v>25</v>
      </c>
      <c r="G247" t="s">
        <v>219</v>
      </c>
      <c r="H247">
        <v>1</v>
      </c>
      <c r="I247">
        <v>1.29</v>
      </c>
      <c r="J247" t="s">
        <v>29</v>
      </c>
      <c r="K247" s="17">
        <v>283093</v>
      </c>
      <c r="L247" t="s">
        <v>1177</v>
      </c>
      <c r="M247" t="s">
        <v>1178</v>
      </c>
      <c r="N247" t="s">
        <v>1349</v>
      </c>
      <c r="O247" s="18">
        <v>45792</v>
      </c>
      <c r="P247" t="s">
        <v>1164</v>
      </c>
      <c r="Q247" s="19">
        <v>45792.47488425926</v>
      </c>
      <c r="R247" t="s">
        <v>1165</v>
      </c>
      <c r="S247" s="19">
        <v>45792.476064814815</v>
      </c>
      <c r="T247" s="19">
        <v>45792.717870370368</v>
      </c>
      <c r="U247" t="s">
        <v>1307</v>
      </c>
      <c r="V247" s="19" t="s">
        <v>1166</v>
      </c>
      <c r="W247" t="s">
        <v>1166</v>
      </c>
      <c r="X247" s="19" t="s">
        <v>1166</v>
      </c>
      <c r="Y247" t="s">
        <v>1166</v>
      </c>
    </row>
    <row r="248" spans="1:25" x14ac:dyDescent="0.3">
      <c r="A248" t="s">
        <v>1161</v>
      </c>
      <c r="B248" t="s">
        <v>32</v>
      </c>
      <c r="C248" t="s">
        <v>1313</v>
      </c>
      <c r="D248" t="s">
        <v>1176</v>
      </c>
      <c r="E248" t="s">
        <v>871</v>
      </c>
      <c r="F248" t="s">
        <v>25</v>
      </c>
      <c r="G248" t="s">
        <v>872</v>
      </c>
      <c r="H248">
        <v>1</v>
      </c>
      <c r="I248">
        <v>1.5</v>
      </c>
      <c r="J248" t="s">
        <v>131</v>
      </c>
      <c r="K248" s="17">
        <v>0</v>
      </c>
      <c r="L248" t="s">
        <v>1177</v>
      </c>
      <c r="M248" t="s">
        <v>1198</v>
      </c>
      <c r="N248" t="s">
        <v>1350</v>
      </c>
      <c r="O248" s="18">
        <v>45792</v>
      </c>
      <c r="P248" t="s">
        <v>1315</v>
      </c>
      <c r="Q248" s="19">
        <v>45792.502453703702</v>
      </c>
      <c r="R248" t="s">
        <v>1165</v>
      </c>
      <c r="S248" s="19">
        <v>45792.510081018518</v>
      </c>
      <c r="T248" s="19">
        <v>45792.723425925928</v>
      </c>
      <c r="U248" t="s">
        <v>1316</v>
      </c>
      <c r="V248" s="19" t="s">
        <v>1166</v>
      </c>
      <c r="W248" t="s">
        <v>1166</v>
      </c>
      <c r="X248" s="19" t="s">
        <v>1166</v>
      </c>
      <c r="Y248" t="s">
        <v>1166</v>
      </c>
    </row>
    <row r="249" spans="1:25" x14ac:dyDescent="0.3">
      <c r="A249" t="s">
        <v>1161</v>
      </c>
      <c r="B249" t="s">
        <v>32</v>
      </c>
      <c r="C249" t="s">
        <v>1313</v>
      </c>
      <c r="D249" t="s">
        <v>1176</v>
      </c>
      <c r="E249" t="s">
        <v>901</v>
      </c>
      <c r="F249" t="s">
        <v>25</v>
      </c>
      <c r="G249" t="s">
        <v>902</v>
      </c>
      <c r="H249">
        <v>1</v>
      </c>
      <c r="I249">
        <v>0.36</v>
      </c>
      <c r="J249" t="s">
        <v>29</v>
      </c>
      <c r="K249" s="17">
        <v>143693</v>
      </c>
      <c r="L249" t="s">
        <v>1177</v>
      </c>
      <c r="M249" t="s">
        <v>1178</v>
      </c>
      <c r="N249" t="s">
        <v>1351</v>
      </c>
      <c r="O249" s="18">
        <v>45792</v>
      </c>
      <c r="P249" t="s">
        <v>1315</v>
      </c>
      <c r="Q249" s="19">
        <v>45792.502453703702</v>
      </c>
      <c r="R249" t="s">
        <v>1165</v>
      </c>
      <c r="S249" s="19">
        <v>45792.510081018518</v>
      </c>
      <c r="T249" s="19">
        <v>45792.76761574074</v>
      </c>
      <c r="U249" t="s">
        <v>1316</v>
      </c>
      <c r="V249" s="19" t="s">
        <v>1166</v>
      </c>
      <c r="W249" t="s">
        <v>1166</v>
      </c>
      <c r="X249" s="19" t="s">
        <v>1166</v>
      </c>
      <c r="Y249" t="s">
        <v>1166</v>
      </c>
    </row>
    <row r="250" spans="1:25" x14ac:dyDescent="0.3">
      <c r="A250" t="s">
        <v>1161</v>
      </c>
      <c r="B250" t="s">
        <v>32</v>
      </c>
      <c r="C250" t="s">
        <v>1305</v>
      </c>
      <c r="D250" t="s">
        <v>1176</v>
      </c>
      <c r="E250" t="s">
        <v>931</v>
      </c>
      <c r="F250" t="s">
        <v>25</v>
      </c>
      <c r="G250" t="s">
        <v>932</v>
      </c>
      <c r="H250">
        <v>1</v>
      </c>
      <c r="I250">
        <v>0.6</v>
      </c>
      <c r="J250" t="s">
        <v>29</v>
      </c>
      <c r="K250" s="17">
        <v>155000</v>
      </c>
      <c r="L250" t="s">
        <v>1177</v>
      </c>
      <c r="M250" t="s">
        <v>1178</v>
      </c>
      <c r="N250" t="s">
        <v>1352</v>
      </c>
      <c r="O250" s="18">
        <v>45792</v>
      </c>
      <c r="P250" t="s">
        <v>1164</v>
      </c>
      <c r="Q250" s="19">
        <v>45792.47488425926</v>
      </c>
      <c r="R250" t="s">
        <v>1165</v>
      </c>
      <c r="S250" s="19">
        <v>45792.476064814815</v>
      </c>
      <c r="T250" s="19">
        <v>45792.785381944443</v>
      </c>
      <c r="U250" t="s">
        <v>1307</v>
      </c>
      <c r="V250" s="19" t="s">
        <v>1166</v>
      </c>
      <c r="W250" t="s">
        <v>1166</v>
      </c>
      <c r="X250" s="19" t="s">
        <v>1166</v>
      </c>
      <c r="Y250" t="s">
        <v>1166</v>
      </c>
    </row>
    <row r="251" spans="1:25" x14ac:dyDescent="0.3">
      <c r="A251" t="s">
        <v>1161</v>
      </c>
      <c r="B251" t="s">
        <v>32</v>
      </c>
      <c r="C251" t="s">
        <v>1313</v>
      </c>
      <c r="D251" t="s">
        <v>1176</v>
      </c>
      <c r="E251" t="s">
        <v>548</v>
      </c>
      <c r="F251" t="s">
        <v>25</v>
      </c>
      <c r="G251" t="s">
        <v>549</v>
      </c>
      <c r="H251">
        <v>1</v>
      </c>
      <c r="I251">
        <v>1.06</v>
      </c>
      <c r="J251" t="s">
        <v>29</v>
      </c>
      <c r="K251" s="17">
        <v>252000</v>
      </c>
      <c r="L251" t="s">
        <v>1177</v>
      </c>
      <c r="M251" t="s">
        <v>1178</v>
      </c>
      <c r="N251" t="s">
        <v>1353</v>
      </c>
      <c r="O251" s="18">
        <v>45792</v>
      </c>
      <c r="P251" t="s">
        <v>1315</v>
      </c>
      <c r="Q251" s="19">
        <v>45792.502453703702</v>
      </c>
      <c r="R251" t="s">
        <v>1165</v>
      </c>
      <c r="S251" s="19">
        <v>45792.510081018518</v>
      </c>
      <c r="T251" s="19">
        <v>45792.795335648145</v>
      </c>
      <c r="U251" t="s">
        <v>1316</v>
      </c>
      <c r="V251" s="19" t="s">
        <v>1166</v>
      </c>
      <c r="W251" t="s">
        <v>1166</v>
      </c>
      <c r="X251" s="19" t="s">
        <v>1166</v>
      </c>
      <c r="Y251" t="s">
        <v>1166</v>
      </c>
    </row>
    <row r="252" spans="1:25" x14ac:dyDescent="0.3">
      <c r="A252" t="s">
        <v>1161</v>
      </c>
      <c r="B252" t="s">
        <v>32</v>
      </c>
      <c r="C252" t="s">
        <v>1319</v>
      </c>
      <c r="D252" t="s">
        <v>1176</v>
      </c>
      <c r="E252" t="s">
        <v>976</v>
      </c>
      <c r="F252" t="s">
        <v>25</v>
      </c>
      <c r="G252" t="s">
        <v>977</v>
      </c>
      <c r="H252">
        <v>1</v>
      </c>
      <c r="I252">
        <v>0.71</v>
      </c>
      <c r="J252" t="s">
        <v>131</v>
      </c>
      <c r="K252" s="17">
        <v>0</v>
      </c>
      <c r="L252" t="s">
        <v>1177</v>
      </c>
      <c r="M252" t="s">
        <v>1178</v>
      </c>
      <c r="N252" t="s">
        <v>1321</v>
      </c>
      <c r="O252" s="18">
        <v>45792</v>
      </c>
      <c r="P252" t="s">
        <v>1172</v>
      </c>
      <c r="Q252" s="19">
        <v>45792.434849537036</v>
      </c>
      <c r="R252" t="s">
        <v>1165</v>
      </c>
      <c r="S252" s="19">
        <v>45792.436018518521</v>
      </c>
      <c r="T252" s="19">
        <v>45792.803217592591</v>
      </c>
      <c r="U252" t="s">
        <v>1322</v>
      </c>
      <c r="V252" s="19" t="s">
        <v>1166</v>
      </c>
      <c r="W252" t="s">
        <v>1166</v>
      </c>
      <c r="X252" s="19" t="s">
        <v>1166</v>
      </c>
      <c r="Y252" t="s">
        <v>1166</v>
      </c>
    </row>
    <row r="253" spans="1:25" x14ac:dyDescent="0.3">
      <c r="A253" t="s">
        <v>1161</v>
      </c>
      <c r="B253" t="s">
        <v>32</v>
      </c>
      <c r="C253" t="s">
        <v>1319</v>
      </c>
      <c r="D253" t="s">
        <v>1176</v>
      </c>
      <c r="E253" t="s">
        <v>856</v>
      </c>
      <c r="F253" t="s">
        <v>25</v>
      </c>
      <c r="G253" t="s">
        <v>857</v>
      </c>
      <c r="H253">
        <v>1</v>
      </c>
      <c r="I253">
        <v>0.71</v>
      </c>
      <c r="J253" t="s">
        <v>131</v>
      </c>
      <c r="K253" s="17">
        <v>0</v>
      </c>
      <c r="L253" t="s">
        <v>1177</v>
      </c>
      <c r="M253" t="s">
        <v>1178</v>
      </c>
      <c r="N253" t="s">
        <v>1321</v>
      </c>
      <c r="O253" s="18">
        <v>45792</v>
      </c>
      <c r="P253" t="s">
        <v>1172</v>
      </c>
      <c r="Q253" s="19">
        <v>45792.434849537036</v>
      </c>
      <c r="R253" t="s">
        <v>1165</v>
      </c>
      <c r="S253" s="19">
        <v>45792.436018518521</v>
      </c>
      <c r="T253" s="19">
        <v>45792.808935185189</v>
      </c>
      <c r="U253" t="s">
        <v>1322</v>
      </c>
      <c r="V253" s="19" t="s">
        <v>1166</v>
      </c>
      <c r="W253" t="s">
        <v>1166</v>
      </c>
      <c r="X253" s="19" t="s">
        <v>1166</v>
      </c>
      <c r="Y253" t="s">
        <v>1166</v>
      </c>
    </row>
    <row r="254" spans="1:25" x14ac:dyDescent="0.3">
      <c r="A254" t="s">
        <v>1161</v>
      </c>
      <c r="B254" t="s">
        <v>32</v>
      </c>
      <c r="C254" t="s">
        <v>1313</v>
      </c>
      <c r="D254" t="s">
        <v>1176</v>
      </c>
      <c r="E254" t="s">
        <v>259</v>
      </c>
      <c r="F254" t="s">
        <v>25</v>
      </c>
      <c r="G254" t="s">
        <v>260</v>
      </c>
      <c r="H254">
        <v>1</v>
      </c>
      <c r="I254">
        <v>0.6</v>
      </c>
      <c r="J254" t="s">
        <v>29</v>
      </c>
      <c r="K254" s="17">
        <v>170000</v>
      </c>
      <c r="L254" t="s">
        <v>1177</v>
      </c>
      <c r="M254" t="s">
        <v>1244</v>
      </c>
      <c r="N254" t="s">
        <v>1354</v>
      </c>
      <c r="O254" s="18">
        <v>45792</v>
      </c>
      <c r="P254" t="s">
        <v>1315</v>
      </c>
      <c r="Q254" s="19">
        <v>45792.502453703702</v>
      </c>
      <c r="R254" t="s">
        <v>1165</v>
      </c>
      <c r="S254" s="19">
        <v>45792.510081018518</v>
      </c>
      <c r="T254" s="19">
        <v>45792.81</v>
      </c>
      <c r="U254" t="s">
        <v>1316</v>
      </c>
      <c r="V254" s="19" t="s">
        <v>1166</v>
      </c>
      <c r="W254" t="s">
        <v>1166</v>
      </c>
      <c r="X254" s="19" t="s">
        <v>1166</v>
      </c>
      <c r="Y254" t="s">
        <v>1166</v>
      </c>
    </row>
    <row r="255" spans="1:25" x14ac:dyDescent="0.3">
      <c r="A255" t="s">
        <v>1161</v>
      </c>
      <c r="B255" t="s">
        <v>32</v>
      </c>
      <c r="C255" t="s">
        <v>1329</v>
      </c>
      <c r="D255" t="s">
        <v>1176</v>
      </c>
      <c r="E255" t="s">
        <v>702</v>
      </c>
      <c r="F255" t="s">
        <v>25</v>
      </c>
      <c r="G255" t="s">
        <v>703</v>
      </c>
      <c r="H255">
        <v>1</v>
      </c>
      <c r="I255">
        <v>0.23</v>
      </c>
      <c r="J255" t="s">
        <v>29</v>
      </c>
      <c r="K255" s="17">
        <v>177313</v>
      </c>
      <c r="L255" t="s">
        <v>1209</v>
      </c>
      <c r="M255" t="s">
        <v>1217</v>
      </c>
      <c r="N255" t="s">
        <v>1355</v>
      </c>
      <c r="O255" s="18">
        <v>45792</v>
      </c>
      <c r="P255" t="s">
        <v>1331</v>
      </c>
      <c r="Q255" s="19">
        <v>45792.530763888892</v>
      </c>
      <c r="R255" t="s">
        <v>1165</v>
      </c>
      <c r="S255" s="19">
        <v>45792.533993055556</v>
      </c>
      <c r="T255" s="19" t="s">
        <v>1166</v>
      </c>
      <c r="U255" t="s">
        <v>1166</v>
      </c>
      <c r="V255" s="19">
        <v>45792.885312500002</v>
      </c>
      <c r="W255" t="s">
        <v>1332</v>
      </c>
      <c r="X255" s="19" t="s">
        <v>1166</v>
      </c>
      <c r="Y255" t="s">
        <v>1166</v>
      </c>
    </row>
    <row r="256" spans="1:25" x14ac:dyDescent="0.3">
      <c r="A256" t="s">
        <v>1161</v>
      </c>
      <c r="B256" t="s">
        <v>32</v>
      </c>
      <c r="C256" t="s">
        <v>1329</v>
      </c>
      <c r="D256" t="s">
        <v>1176</v>
      </c>
      <c r="E256" t="s">
        <v>801</v>
      </c>
      <c r="F256" t="s">
        <v>25</v>
      </c>
      <c r="G256" t="s">
        <v>802</v>
      </c>
      <c r="H256">
        <v>1</v>
      </c>
      <c r="I256">
        <v>0.6</v>
      </c>
      <c r="J256" t="s">
        <v>29</v>
      </c>
      <c r="K256" s="17">
        <v>170000</v>
      </c>
      <c r="L256" t="s">
        <v>1209</v>
      </c>
      <c r="M256" t="s">
        <v>1212</v>
      </c>
      <c r="N256" t="s">
        <v>1356</v>
      </c>
      <c r="O256" s="18">
        <v>45792</v>
      </c>
      <c r="P256" t="s">
        <v>1331</v>
      </c>
      <c r="Q256" s="19">
        <v>45792.530763888892</v>
      </c>
      <c r="R256" t="s">
        <v>1165</v>
      </c>
      <c r="S256" s="19">
        <v>45792.533993055556</v>
      </c>
      <c r="T256" s="19" t="s">
        <v>1166</v>
      </c>
      <c r="U256" t="s">
        <v>1166</v>
      </c>
      <c r="V256" s="19">
        <v>45792.888680555552</v>
      </c>
      <c r="W256" t="s">
        <v>1332</v>
      </c>
      <c r="X256" s="19" t="s">
        <v>1166</v>
      </c>
      <c r="Y256" t="s">
        <v>1166</v>
      </c>
    </row>
    <row r="257" spans="1:25" x14ac:dyDescent="0.3">
      <c r="A257" t="s">
        <v>1161</v>
      </c>
      <c r="B257" t="s">
        <v>32</v>
      </c>
      <c r="C257" t="s">
        <v>1329</v>
      </c>
      <c r="D257" t="s">
        <v>1176</v>
      </c>
      <c r="E257" t="s">
        <v>826</v>
      </c>
      <c r="F257" t="s">
        <v>25</v>
      </c>
      <c r="G257" t="s">
        <v>827</v>
      </c>
      <c r="H257">
        <v>1</v>
      </c>
      <c r="I257">
        <v>0.36</v>
      </c>
      <c r="J257" t="s">
        <v>29</v>
      </c>
      <c r="K257" s="17">
        <v>140000</v>
      </c>
      <c r="L257" t="s">
        <v>1209</v>
      </c>
      <c r="M257" t="s">
        <v>1239</v>
      </c>
      <c r="N257" t="s">
        <v>1357</v>
      </c>
      <c r="O257" s="18">
        <v>45792</v>
      </c>
      <c r="P257" t="s">
        <v>1331</v>
      </c>
      <c r="Q257" s="19">
        <v>45792.530763888892</v>
      </c>
      <c r="R257" t="s">
        <v>1165</v>
      </c>
      <c r="S257" s="19">
        <v>45792.533993055556</v>
      </c>
      <c r="T257" s="19" t="s">
        <v>1166</v>
      </c>
      <c r="U257" t="s">
        <v>1166</v>
      </c>
      <c r="V257" s="19">
        <v>45792.890451388892</v>
      </c>
      <c r="W257" t="s">
        <v>1332</v>
      </c>
      <c r="X257" s="19" t="s">
        <v>1166</v>
      </c>
      <c r="Y257" t="s">
        <v>1166</v>
      </c>
    </row>
    <row r="258" spans="1:25" x14ac:dyDescent="0.3">
      <c r="A258" t="s">
        <v>1161</v>
      </c>
      <c r="B258" t="s">
        <v>32</v>
      </c>
      <c r="C258" t="s">
        <v>1329</v>
      </c>
      <c r="D258" t="s">
        <v>1176</v>
      </c>
      <c r="E258" t="s">
        <v>966</v>
      </c>
      <c r="F258" t="s">
        <v>25</v>
      </c>
      <c r="G258" t="s">
        <v>967</v>
      </c>
      <c r="H258">
        <v>1</v>
      </c>
      <c r="I258">
        <v>1.2</v>
      </c>
      <c r="J258" t="s">
        <v>29</v>
      </c>
      <c r="K258" s="17">
        <v>330000</v>
      </c>
      <c r="L258" t="s">
        <v>1209</v>
      </c>
      <c r="M258" t="s">
        <v>1217</v>
      </c>
      <c r="N258" t="s">
        <v>1358</v>
      </c>
      <c r="O258" s="18">
        <v>45792</v>
      </c>
      <c r="P258" t="s">
        <v>1331</v>
      </c>
      <c r="Q258" s="19">
        <v>45792.530763888892</v>
      </c>
      <c r="R258" t="s">
        <v>1165</v>
      </c>
      <c r="S258" s="19">
        <v>45792.533993055556</v>
      </c>
      <c r="T258" s="19" t="s">
        <v>1166</v>
      </c>
      <c r="U258" t="s">
        <v>1166</v>
      </c>
      <c r="V258" s="19">
        <v>45792.908854166664</v>
      </c>
      <c r="W258" t="s">
        <v>1332</v>
      </c>
      <c r="X258" s="19" t="s">
        <v>1166</v>
      </c>
      <c r="Y258" t="s">
        <v>1166</v>
      </c>
    </row>
    <row r="259" spans="1:25" x14ac:dyDescent="0.3">
      <c r="A259" t="s">
        <v>1161</v>
      </c>
      <c r="B259" t="s">
        <v>32</v>
      </c>
      <c r="C259" t="s">
        <v>1329</v>
      </c>
      <c r="D259" t="s">
        <v>1176</v>
      </c>
      <c r="E259" t="s">
        <v>236</v>
      </c>
      <c r="F259" t="s">
        <v>25</v>
      </c>
      <c r="G259" t="s">
        <v>237</v>
      </c>
      <c r="H259">
        <v>1</v>
      </c>
      <c r="I259">
        <v>0.4</v>
      </c>
      <c r="J259" t="s">
        <v>29</v>
      </c>
      <c r="K259" s="17">
        <v>227743</v>
      </c>
      <c r="L259" t="s">
        <v>1209</v>
      </c>
      <c r="M259" t="s">
        <v>1217</v>
      </c>
      <c r="N259" t="s">
        <v>1359</v>
      </c>
      <c r="O259" s="18">
        <v>45792</v>
      </c>
      <c r="P259" t="s">
        <v>1331</v>
      </c>
      <c r="Q259" s="19">
        <v>45792.530763888892</v>
      </c>
      <c r="R259" t="s">
        <v>1165</v>
      </c>
      <c r="S259" s="19">
        <v>45792.533993055556</v>
      </c>
      <c r="T259" s="19" t="s">
        <v>1166</v>
      </c>
      <c r="U259" t="s">
        <v>1166</v>
      </c>
      <c r="V259" s="19">
        <v>45792.90966435185</v>
      </c>
      <c r="W259" t="s">
        <v>1332</v>
      </c>
      <c r="X259" s="19" t="s">
        <v>1166</v>
      </c>
      <c r="Y259" t="s">
        <v>1166</v>
      </c>
    </row>
    <row r="260" spans="1:25" x14ac:dyDescent="0.3">
      <c r="A260" t="s">
        <v>1161</v>
      </c>
      <c r="B260" t="s">
        <v>32</v>
      </c>
      <c r="C260" t="s">
        <v>1329</v>
      </c>
      <c r="D260" t="s">
        <v>1176</v>
      </c>
      <c r="E260" t="s">
        <v>758</v>
      </c>
      <c r="F260" t="s">
        <v>25</v>
      </c>
      <c r="G260" t="s">
        <v>759</v>
      </c>
      <c r="H260">
        <v>1</v>
      </c>
      <c r="I260">
        <v>0.3</v>
      </c>
      <c r="J260" t="s">
        <v>29</v>
      </c>
      <c r="K260" s="17">
        <v>224000</v>
      </c>
      <c r="L260" t="s">
        <v>1209</v>
      </c>
      <c r="M260" t="s">
        <v>1212</v>
      </c>
      <c r="N260" t="s">
        <v>1360</v>
      </c>
      <c r="O260" s="18">
        <v>45792</v>
      </c>
      <c r="P260" t="s">
        <v>1331</v>
      </c>
      <c r="Q260" s="19">
        <v>45792.530763888892</v>
      </c>
      <c r="R260" t="s">
        <v>1165</v>
      </c>
      <c r="S260" s="19">
        <v>45792.533993055556</v>
      </c>
      <c r="T260" s="19" t="s">
        <v>1166</v>
      </c>
      <c r="U260" t="s">
        <v>1166</v>
      </c>
      <c r="V260" s="19">
        <v>45792.910243055558</v>
      </c>
      <c r="W260" t="s">
        <v>1332</v>
      </c>
      <c r="X260" s="19" t="s">
        <v>1166</v>
      </c>
      <c r="Y260" t="s">
        <v>1166</v>
      </c>
    </row>
    <row r="261" spans="1:25" x14ac:dyDescent="0.3">
      <c r="A261" t="s">
        <v>1161</v>
      </c>
      <c r="B261" t="s">
        <v>32</v>
      </c>
      <c r="C261" t="s">
        <v>1329</v>
      </c>
      <c r="D261" t="s">
        <v>1176</v>
      </c>
      <c r="E261" t="s">
        <v>672</v>
      </c>
      <c r="F261" t="s">
        <v>25</v>
      </c>
      <c r="G261" t="s">
        <v>673</v>
      </c>
      <c r="H261">
        <v>1</v>
      </c>
      <c r="I261">
        <v>0.15</v>
      </c>
      <c r="J261" t="s">
        <v>29</v>
      </c>
      <c r="K261" s="17">
        <v>118068</v>
      </c>
      <c r="L261" t="s">
        <v>1209</v>
      </c>
      <c r="M261" t="s">
        <v>1220</v>
      </c>
      <c r="N261" t="s">
        <v>1361</v>
      </c>
      <c r="O261" s="18">
        <v>45792</v>
      </c>
      <c r="P261" t="s">
        <v>1331</v>
      </c>
      <c r="Q261" s="19">
        <v>45792.530763888892</v>
      </c>
      <c r="R261" t="s">
        <v>1165</v>
      </c>
      <c r="S261" s="19">
        <v>45792.533993055556</v>
      </c>
      <c r="T261" s="19" t="s">
        <v>1166</v>
      </c>
      <c r="U261" t="s">
        <v>1166</v>
      </c>
      <c r="V261" s="19">
        <v>45792.910983796297</v>
      </c>
      <c r="W261" t="s">
        <v>1332</v>
      </c>
      <c r="X261" s="19" t="s">
        <v>1166</v>
      </c>
      <c r="Y261" t="s">
        <v>1166</v>
      </c>
    </row>
    <row r="262" spans="1:25" x14ac:dyDescent="0.3">
      <c r="A262" t="s">
        <v>1161</v>
      </c>
      <c r="B262" t="s">
        <v>32</v>
      </c>
      <c r="C262" t="s">
        <v>1329</v>
      </c>
      <c r="D262" t="s">
        <v>1176</v>
      </c>
      <c r="E262" t="s">
        <v>356</v>
      </c>
      <c r="F262" t="s">
        <v>25</v>
      </c>
      <c r="G262" t="s">
        <v>357</v>
      </c>
      <c r="H262">
        <v>1</v>
      </c>
      <c r="I262">
        <v>0.3</v>
      </c>
      <c r="J262" t="s">
        <v>29</v>
      </c>
      <c r="K262" s="17">
        <v>95018</v>
      </c>
      <c r="L262" t="s">
        <v>1209</v>
      </c>
      <c r="M262" t="s">
        <v>1217</v>
      </c>
      <c r="N262" t="s">
        <v>1359</v>
      </c>
      <c r="O262" s="18">
        <v>45792</v>
      </c>
      <c r="P262" t="s">
        <v>1331</v>
      </c>
      <c r="Q262" s="19">
        <v>45792.530763888892</v>
      </c>
      <c r="R262" t="s">
        <v>1165</v>
      </c>
      <c r="S262" s="19">
        <v>45792.533993055556</v>
      </c>
      <c r="T262" s="19" t="s">
        <v>1166</v>
      </c>
      <c r="U262" t="s">
        <v>1166</v>
      </c>
      <c r="V262" s="19">
        <v>45792.911504629628</v>
      </c>
      <c r="W262" t="s">
        <v>1332</v>
      </c>
      <c r="X262" s="19" t="s">
        <v>1166</v>
      </c>
      <c r="Y262" t="s">
        <v>1166</v>
      </c>
    </row>
    <row r="263" spans="1:25" x14ac:dyDescent="0.3">
      <c r="A263" t="s">
        <v>1161</v>
      </c>
      <c r="B263" t="s">
        <v>32</v>
      </c>
      <c r="C263" t="s">
        <v>1329</v>
      </c>
      <c r="D263" t="s">
        <v>1176</v>
      </c>
      <c r="E263" t="s">
        <v>657</v>
      </c>
      <c r="F263" t="s">
        <v>25</v>
      </c>
      <c r="G263" t="s">
        <v>658</v>
      </c>
      <c r="H263">
        <v>1</v>
      </c>
      <c r="I263">
        <v>0.6</v>
      </c>
      <c r="J263" t="s">
        <v>29</v>
      </c>
      <c r="K263" s="17">
        <v>165000</v>
      </c>
      <c r="L263" t="s">
        <v>1209</v>
      </c>
      <c r="M263" t="s">
        <v>1215</v>
      </c>
      <c r="N263" t="s">
        <v>1362</v>
      </c>
      <c r="O263" s="18">
        <v>45792</v>
      </c>
      <c r="P263" t="s">
        <v>1331</v>
      </c>
      <c r="Q263" s="19">
        <v>45792.530763888892</v>
      </c>
      <c r="R263" t="s">
        <v>1165</v>
      </c>
      <c r="S263" s="19">
        <v>45792.533993055556</v>
      </c>
      <c r="T263" s="19" t="s">
        <v>1166</v>
      </c>
      <c r="U263" t="s">
        <v>1166</v>
      </c>
      <c r="V263" s="19">
        <v>45792.913368055553</v>
      </c>
      <c r="W263" t="s">
        <v>1332</v>
      </c>
      <c r="X263" s="19" t="s">
        <v>1166</v>
      </c>
      <c r="Y263" t="s">
        <v>1166</v>
      </c>
    </row>
    <row r="264" spans="1:25" x14ac:dyDescent="0.3">
      <c r="A264" t="s">
        <v>1161</v>
      </c>
      <c r="B264" t="s">
        <v>32</v>
      </c>
      <c r="C264" t="s">
        <v>1329</v>
      </c>
      <c r="D264" t="s">
        <v>1176</v>
      </c>
      <c r="E264" t="s">
        <v>517</v>
      </c>
      <c r="F264" t="s">
        <v>25</v>
      </c>
      <c r="G264" t="s">
        <v>518</v>
      </c>
      <c r="H264">
        <v>1</v>
      </c>
      <c r="I264">
        <v>0.15</v>
      </c>
      <c r="J264" t="s">
        <v>29</v>
      </c>
      <c r="K264" s="17">
        <v>118273</v>
      </c>
      <c r="L264" t="s">
        <v>1209</v>
      </c>
      <c r="M264" t="s">
        <v>1212</v>
      </c>
      <c r="N264" t="s">
        <v>1363</v>
      </c>
      <c r="O264" s="18">
        <v>45792</v>
      </c>
      <c r="P264" t="s">
        <v>1331</v>
      </c>
      <c r="Q264" s="19">
        <v>45792.530763888892</v>
      </c>
      <c r="R264" t="s">
        <v>1165</v>
      </c>
      <c r="S264" s="19">
        <v>45792.533993055556</v>
      </c>
      <c r="T264" s="19" t="s">
        <v>1166</v>
      </c>
      <c r="U264" t="s">
        <v>1166</v>
      </c>
      <c r="V264" s="19">
        <v>45792.913958333331</v>
      </c>
      <c r="W264" t="s">
        <v>1332</v>
      </c>
      <c r="X264" s="19" t="s">
        <v>1166</v>
      </c>
      <c r="Y264" t="s">
        <v>1166</v>
      </c>
    </row>
    <row r="265" spans="1:25" x14ac:dyDescent="0.3">
      <c r="A265" t="s">
        <v>1161</v>
      </c>
      <c r="B265" t="s">
        <v>32</v>
      </c>
      <c r="C265" t="s">
        <v>1173</v>
      </c>
      <c r="D265" t="s">
        <v>1163</v>
      </c>
      <c r="E265" t="s">
        <v>1026</v>
      </c>
      <c r="F265" t="s">
        <v>25</v>
      </c>
      <c r="G265" t="s">
        <v>1027</v>
      </c>
      <c r="H265">
        <v>1</v>
      </c>
      <c r="I265">
        <v>0.6</v>
      </c>
      <c r="J265" t="s">
        <v>29</v>
      </c>
      <c r="K265" s="17">
        <v>164000</v>
      </c>
      <c r="L265" t="s">
        <v>1177</v>
      </c>
      <c r="M265" t="s">
        <v>1178</v>
      </c>
      <c r="N265" t="s">
        <v>1364</v>
      </c>
      <c r="O265" s="18">
        <v>45793</v>
      </c>
      <c r="P265" t="s">
        <v>1174</v>
      </c>
      <c r="Q265" s="19">
        <v>45793.397546296299</v>
      </c>
      <c r="R265" t="s">
        <v>1165</v>
      </c>
      <c r="S265" s="19">
        <v>45793.40048611111</v>
      </c>
      <c r="T265" s="19">
        <v>45793.432893518519</v>
      </c>
      <c r="U265" t="s">
        <v>1365</v>
      </c>
      <c r="V265" s="19" t="s">
        <v>1166</v>
      </c>
      <c r="W265" t="s">
        <v>1166</v>
      </c>
      <c r="X265" s="19" t="s">
        <v>1166</v>
      </c>
      <c r="Y265" t="s">
        <v>1166</v>
      </c>
    </row>
    <row r="266" spans="1:25" x14ac:dyDescent="0.3">
      <c r="A266" t="s">
        <v>1161</v>
      </c>
      <c r="B266" t="s">
        <v>32</v>
      </c>
      <c r="C266" t="s">
        <v>1169</v>
      </c>
      <c r="D266" t="s">
        <v>1163</v>
      </c>
      <c r="E266" t="s">
        <v>1096</v>
      </c>
      <c r="F266" t="s">
        <v>25</v>
      </c>
      <c r="G266" t="s">
        <v>1097</v>
      </c>
      <c r="H266">
        <v>1</v>
      </c>
      <c r="I266">
        <v>0.6</v>
      </c>
      <c r="J266" t="s">
        <v>29</v>
      </c>
      <c r="K266" s="17">
        <v>174443</v>
      </c>
      <c r="L266" t="s">
        <v>1177</v>
      </c>
      <c r="M266" t="s">
        <v>1178</v>
      </c>
      <c r="N266" t="s">
        <v>1318</v>
      </c>
      <c r="O266" s="18">
        <v>45793</v>
      </c>
      <c r="P266" t="s">
        <v>1170</v>
      </c>
      <c r="Q266" s="19">
        <v>45793.391469907408</v>
      </c>
      <c r="R266" t="s">
        <v>1165</v>
      </c>
      <c r="S266" s="19">
        <v>45793.392164351855</v>
      </c>
      <c r="T266" s="19">
        <v>45793.435925925929</v>
      </c>
      <c r="U266" t="s">
        <v>1312</v>
      </c>
      <c r="V266" s="19" t="s">
        <v>1166</v>
      </c>
      <c r="W266" t="s">
        <v>1166</v>
      </c>
      <c r="X266" s="19" t="s">
        <v>1166</v>
      </c>
      <c r="Y266" t="s">
        <v>1166</v>
      </c>
    </row>
    <row r="267" spans="1:25" x14ac:dyDescent="0.3">
      <c r="A267" t="s">
        <v>1161</v>
      </c>
      <c r="B267" t="s">
        <v>32</v>
      </c>
      <c r="C267" t="s">
        <v>1169</v>
      </c>
      <c r="D267" t="s">
        <v>1163</v>
      </c>
      <c r="E267" t="s">
        <v>1076</v>
      </c>
      <c r="F267" t="s">
        <v>25</v>
      </c>
      <c r="G267" t="s">
        <v>1077</v>
      </c>
      <c r="H267">
        <v>1</v>
      </c>
      <c r="I267">
        <v>0.3</v>
      </c>
      <c r="J267" t="s">
        <v>29</v>
      </c>
      <c r="K267" s="17">
        <v>95018</v>
      </c>
      <c r="L267" t="s">
        <v>1177</v>
      </c>
      <c r="M267" t="s">
        <v>1178</v>
      </c>
      <c r="N267" t="s">
        <v>1318</v>
      </c>
      <c r="O267" s="18">
        <v>45793</v>
      </c>
      <c r="P267" t="s">
        <v>1170</v>
      </c>
      <c r="Q267" s="19">
        <v>45793.391469907408</v>
      </c>
      <c r="R267" t="s">
        <v>1165</v>
      </c>
      <c r="S267" s="19">
        <v>45793.392164351855</v>
      </c>
      <c r="T267" s="19">
        <v>45793.43645833333</v>
      </c>
      <c r="U267" t="s">
        <v>1312</v>
      </c>
      <c r="V267" s="19" t="s">
        <v>1166</v>
      </c>
      <c r="W267" t="s">
        <v>1166</v>
      </c>
      <c r="X267" s="19" t="s">
        <v>1166</v>
      </c>
      <c r="Y267" t="s">
        <v>1166</v>
      </c>
    </row>
    <row r="268" spans="1:25" x14ac:dyDescent="0.3">
      <c r="A268" t="s">
        <v>1161</v>
      </c>
      <c r="B268" t="s">
        <v>32</v>
      </c>
      <c r="C268" t="s">
        <v>1167</v>
      </c>
      <c r="D268" t="s">
        <v>1163</v>
      </c>
      <c r="E268" t="s">
        <v>1130</v>
      </c>
      <c r="F268" t="s">
        <v>25</v>
      </c>
      <c r="G268" t="s">
        <v>1131</v>
      </c>
      <c r="H268">
        <v>1</v>
      </c>
      <c r="I268">
        <v>0.6</v>
      </c>
      <c r="J268" t="s">
        <v>29</v>
      </c>
      <c r="K268" s="17">
        <v>170000</v>
      </c>
      <c r="L268" t="s">
        <v>1177</v>
      </c>
      <c r="M268" t="s">
        <v>1178</v>
      </c>
      <c r="N268" t="s">
        <v>1231</v>
      </c>
      <c r="O268" s="18">
        <v>45793</v>
      </c>
      <c r="P268" t="s">
        <v>1168</v>
      </c>
      <c r="Q268" s="19">
        <v>45793.39603009259</v>
      </c>
      <c r="R268" t="s">
        <v>1165</v>
      </c>
      <c r="S268" s="19">
        <v>45793.397743055553</v>
      </c>
      <c r="T268" s="19">
        <v>45793.455023148148</v>
      </c>
      <c r="U268" t="s">
        <v>1192</v>
      </c>
      <c r="V268" s="19" t="s">
        <v>1166</v>
      </c>
      <c r="W268" t="s">
        <v>1166</v>
      </c>
      <c r="X268" s="19" t="s">
        <v>1166</v>
      </c>
      <c r="Y268" t="s">
        <v>1166</v>
      </c>
    </row>
    <row r="269" spans="1:25" x14ac:dyDescent="0.3">
      <c r="A269" t="s">
        <v>1161</v>
      </c>
      <c r="B269" t="s">
        <v>32</v>
      </c>
      <c r="C269" t="s">
        <v>1169</v>
      </c>
      <c r="D269" t="s">
        <v>1163</v>
      </c>
      <c r="E269" t="s">
        <v>1061</v>
      </c>
      <c r="F269" t="s">
        <v>25</v>
      </c>
      <c r="G269" t="s">
        <v>1062</v>
      </c>
      <c r="H269">
        <v>1</v>
      </c>
      <c r="I269">
        <v>0.6</v>
      </c>
      <c r="J269" t="s">
        <v>29</v>
      </c>
      <c r="K269" s="17">
        <v>184693</v>
      </c>
      <c r="L269" t="s">
        <v>1177</v>
      </c>
      <c r="M269" t="s">
        <v>1178</v>
      </c>
      <c r="N269" t="s">
        <v>1318</v>
      </c>
      <c r="O269" s="18">
        <v>45793</v>
      </c>
      <c r="P269" t="s">
        <v>1170</v>
      </c>
      <c r="Q269" s="19">
        <v>45793.391469907408</v>
      </c>
      <c r="R269" t="s">
        <v>1165</v>
      </c>
      <c r="S269" s="19">
        <v>45793.392164351855</v>
      </c>
      <c r="T269" s="19">
        <v>45793.45616898148</v>
      </c>
      <c r="U269" t="s">
        <v>1312</v>
      </c>
      <c r="V269" s="19" t="s">
        <v>1166</v>
      </c>
      <c r="W269" t="s">
        <v>1166</v>
      </c>
      <c r="X269" s="19" t="s">
        <v>1166</v>
      </c>
      <c r="Y269" t="s">
        <v>1166</v>
      </c>
    </row>
  </sheetData>
  <autoFilter ref="A1:Y269" xr:uid="{54CF05C0-D43A-405C-A24B-5F8BAD7EE52C}"/>
  <conditionalFormatting sqref="E1:E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METRICS</vt:lpstr>
      <vt:lpstr>RAW DATA EXCEL</vt:lpstr>
      <vt:lpstr>DELIVERED ONLY</vt:lpstr>
      <vt:lpstr>TARIKAN DATA ETHIX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Theo Pattipeiluhu</dc:creator>
  <cp:lastModifiedBy>Theo Pattipeiluhu</cp:lastModifiedBy>
  <dcterms:created xsi:type="dcterms:W3CDTF">2025-05-16T04:27:32Z</dcterms:created>
  <dcterms:modified xsi:type="dcterms:W3CDTF">2025-05-16T08:06:14Z</dcterms:modified>
</cp:coreProperties>
</file>