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://127.0.0.1:2011/onlinestorage/Private Folder/Data/"/>
    </mc:Choice>
  </mc:AlternateContent>
  <bookViews>
    <workbookView xWindow="0" yWindow="0" windowWidth="21165" windowHeight="9240"/>
  </bookViews>
  <sheets>
    <sheet name="Results" sheetId="1" r:id="rId1"/>
    <sheet name="2016 detailed results" sheetId="2" r:id="rId2"/>
    <sheet name="Header" sheetId="3" state="hidden" r:id="rId3"/>
  </sheets>
  <definedNames>
    <definedName name="CDs" localSheetId="2">Header!$A$1</definedName>
    <definedName name="CDs">Results!$A$1:$A$436</definedName>
    <definedName name="ColumnHeaders" localSheetId="2">Header!$A$1:$G$1</definedName>
    <definedName name="ColumnHeaders">Results!$A$1:$I$1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2" i="1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<sst xmlns="http://schemas.openxmlformats.org/spreadsheetml/2006/main" count="1323" uniqueCount="887">
  <si>
    <t>CD</t>
  </si>
  <si>
    <t>Incumbent</t>
  </si>
  <si>
    <t>Party</t>
  </si>
  <si>
    <t>State</t>
  </si>
  <si>
    <t>Obama 2012</t>
  </si>
  <si>
    <t>Romney 2012</t>
  </si>
  <si>
    <t>Obama 2008</t>
  </si>
  <si>
    <t>McCain 2008</t>
  </si>
  <si>
    <t>AK-AL</t>
  </si>
  <si>
    <t>Young, Don</t>
  </si>
  <si>
    <t>AL-01</t>
  </si>
  <si>
    <t>Byrne, Bradley</t>
  </si>
  <si>
    <t>AL-02</t>
  </si>
  <si>
    <t>Roby, Martha</t>
  </si>
  <si>
    <t>AL-03</t>
  </si>
  <si>
    <t>Rogers, Mike D.</t>
  </si>
  <si>
    <t>AL-04</t>
  </si>
  <si>
    <t>Aderholt, Rob</t>
  </si>
  <si>
    <t>AL-05</t>
  </si>
  <si>
    <t>Brooks, Mo</t>
  </si>
  <si>
    <t>AL-06</t>
  </si>
  <si>
    <t>Palmer, Gary</t>
  </si>
  <si>
    <t>AL-07</t>
  </si>
  <si>
    <t>Sewell, Terri</t>
  </si>
  <si>
    <t>AR-01</t>
  </si>
  <si>
    <t>Crawford, Rick</t>
  </si>
  <si>
    <t>AR-02</t>
  </si>
  <si>
    <t>Hill, French</t>
  </si>
  <si>
    <t>AR-03</t>
  </si>
  <si>
    <t>Womack, Steve</t>
  </si>
  <si>
    <t>AR-04</t>
  </si>
  <si>
    <t>Westerman, Bruce</t>
  </si>
  <si>
    <t>AZ-01</t>
  </si>
  <si>
    <t>O'Halleran, Tom</t>
  </si>
  <si>
    <t>AZ-02</t>
  </si>
  <si>
    <t>McSally, Martha</t>
  </si>
  <si>
    <t>AZ-03</t>
  </si>
  <si>
    <t>Grijalva, Raul</t>
  </si>
  <si>
    <t>AZ-04</t>
  </si>
  <si>
    <t>Gosar, Paul</t>
  </si>
  <si>
    <t>AZ-05</t>
  </si>
  <si>
    <t>Biggs, Andy</t>
  </si>
  <si>
    <t>AZ-06</t>
  </si>
  <si>
    <t>Schweikert, David</t>
  </si>
  <si>
    <t>AZ-07</t>
  </si>
  <si>
    <t>Gallego, Ruben</t>
  </si>
  <si>
    <t>AZ-08</t>
  </si>
  <si>
    <t>Franks, Trent</t>
  </si>
  <si>
    <t>AZ-09</t>
  </si>
  <si>
    <t>Sinema, Kyrsten</t>
  </si>
  <si>
    <t>CA-01</t>
  </si>
  <si>
    <t>LaMalfa, Doug</t>
  </si>
  <si>
    <t>CA-02</t>
  </si>
  <si>
    <t>Huffman, Jared</t>
  </si>
  <si>
    <t>CA-03</t>
  </si>
  <si>
    <t>Garamendi, John</t>
  </si>
  <si>
    <t>CA-04</t>
  </si>
  <si>
    <t>McClintock, Tom</t>
  </si>
  <si>
    <t>CA-05</t>
  </si>
  <si>
    <t>Thompson, Mike</t>
  </si>
  <si>
    <t>CA-06</t>
  </si>
  <si>
    <t>Matsui, Doris</t>
  </si>
  <si>
    <t>CA-07</t>
  </si>
  <si>
    <t>Bera, Ami</t>
  </si>
  <si>
    <t>CA-08</t>
  </si>
  <si>
    <t>Cook, Paul</t>
  </si>
  <si>
    <t>CA-09</t>
  </si>
  <si>
    <t>McNerney, Jerry</t>
  </si>
  <si>
    <t>CA-10</t>
  </si>
  <si>
    <t>Denham, Jeff</t>
  </si>
  <si>
    <t>CA-11</t>
  </si>
  <si>
    <t>DeSaulnier, Mark</t>
  </si>
  <si>
    <t>CA-12</t>
  </si>
  <si>
    <t>Pelosi, Nancy</t>
  </si>
  <si>
    <t>CA-13</t>
  </si>
  <si>
    <t>Lee, Barbara</t>
  </si>
  <si>
    <t>CA-14</t>
  </si>
  <si>
    <t>Speier, Jackie</t>
  </si>
  <si>
    <t>CA-15</t>
  </si>
  <si>
    <t>Swalwell, Eric</t>
  </si>
  <si>
    <t>CA-16</t>
  </si>
  <si>
    <t>Costa, Jim</t>
  </si>
  <si>
    <t>CA-17</t>
  </si>
  <si>
    <t>Khanna, Ro</t>
  </si>
  <si>
    <t>CA-18</t>
  </si>
  <si>
    <t>Eshoo, Anna</t>
  </si>
  <si>
    <t>CA-19</t>
  </si>
  <si>
    <t>Lofgren, Zoe</t>
  </si>
  <si>
    <t>CA-20</t>
  </si>
  <si>
    <t>Panetta, Jimmy</t>
  </si>
  <si>
    <t>CA-21</t>
  </si>
  <si>
    <t>Valadao, David</t>
  </si>
  <si>
    <t>CA-22</t>
  </si>
  <si>
    <t>Nunes, Devin</t>
  </si>
  <si>
    <t>CA-23</t>
  </si>
  <si>
    <t>McCarthy, Kevin</t>
  </si>
  <si>
    <t>CA-24</t>
  </si>
  <si>
    <t>Carbajal, Salud</t>
  </si>
  <si>
    <t>CA-25</t>
  </si>
  <si>
    <t>Knight, Steve</t>
  </si>
  <si>
    <t>CA-26</t>
  </si>
  <si>
    <t>Brownley, Julia</t>
  </si>
  <si>
    <t>CA-27</t>
  </si>
  <si>
    <t>Chu, Judy</t>
  </si>
  <si>
    <t>CA-28</t>
  </si>
  <si>
    <t>Schiff, Adam</t>
  </si>
  <si>
    <t>CA-29</t>
  </si>
  <si>
    <t>Cardenas, Tony</t>
  </si>
  <si>
    <t>CA-30</t>
  </si>
  <si>
    <t>Sherman, Brad</t>
  </si>
  <si>
    <t>CA-31</t>
  </si>
  <si>
    <t>Aguilar, Pete</t>
  </si>
  <si>
    <t>CA-32</t>
  </si>
  <si>
    <t>Napolitano, Grace</t>
  </si>
  <si>
    <t>CA-33</t>
  </si>
  <si>
    <t>Lieu, Ted</t>
  </si>
  <si>
    <t>CA-34</t>
  </si>
  <si>
    <t>CA-35</t>
  </si>
  <si>
    <t>Torres, Norma</t>
  </si>
  <si>
    <t>CA-36</t>
  </si>
  <si>
    <t>Ruiz, Raul</t>
  </si>
  <si>
    <t>CA-37</t>
  </si>
  <si>
    <t>Bass, Karen</t>
  </si>
  <si>
    <t>CA-38</t>
  </si>
  <si>
    <t>Sanchez, Linda</t>
  </si>
  <si>
    <t>CA-39</t>
  </si>
  <si>
    <t>Royce, Ed</t>
  </si>
  <si>
    <t>CA-40</t>
  </si>
  <si>
    <t>Roybal-Allard, Lucille</t>
  </si>
  <si>
    <t>CA-41</t>
  </si>
  <si>
    <t>Takano, Mark</t>
  </si>
  <si>
    <t>CA-42</t>
  </si>
  <si>
    <t>Calvert, Ken</t>
  </si>
  <si>
    <t>CA-43</t>
  </si>
  <si>
    <t>Waters, Maxine</t>
  </si>
  <si>
    <t>CA-44</t>
  </si>
  <si>
    <t>Barragan, Nanette</t>
  </si>
  <si>
    <t>CA-45</t>
  </si>
  <si>
    <t>Walters, Mimi</t>
  </si>
  <si>
    <t>CA-46</t>
  </si>
  <si>
    <t>Correa, Lou</t>
  </si>
  <si>
    <t>CA-47</t>
  </si>
  <si>
    <t>Lowenthal, Alan</t>
  </si>
  <si>
    <t>CA-48</t>
  </si>
  <si>
    <t>Rohrabacher, Dana</t>
  </si>
  <si>
    <t>CA-49</t>
  </si>
  <si>
    <t>Issa, Darrell</t>
  </si>
  <si>
    <t>CA-50</t>
  </si>
  <si>
    <t>Hunter, Duncan</t>
  </si>
  <si>
    <t>CA-51</t>
  </si>
  <si>
    <t>Vargas, Juan</t>
  </si>
  <si>
    <t>CA-52</t>
  </si>
  <si>
    <t>Peters, Scott</t>
  </si>
  <si>
    <t>CA-53</t>
  </si>
  <si>
    <t>Davis, Susan</t>
  </si>
  <si>
    <t>CO-01</t>
  </si>
  <si>
    <t>DeGette, Diana</t>
  </si>
  <si>
    <t>CO-02</t>
  </si>
  <si>
    <t>Polis, Jared</t>
  </si>
  <si>
    <t>CO-03</t>
  </si>
  <si>
    <t>Tipton, Scott</t>
  </si>
  <si>
    <t>CO-04</t>
  </si>
  <si>
    <t>Buck, Ken</t>
  </si>
  <si>
    <t>CO-05</t>
  </si>
  <si>
    <t>Lamborn, Doug</t>
  </si>
  <si>
    <t>CO-06</t>
  </si>
  <si>
    <t>Coffman, Mike</t>
  </si>
  <si>
    <t>CO-07</t>
  </si>
  <si>
    <t>Perlmutter, Ed</t>
  </si>
  <si>
    <t>CT-01</t>
  </si>
  <si>
    <t>Larson, John</t>
  </si>
  <si>
    <t>CT-02</t>
  </si>
  <si>
    <t>Courtney, Joe</t>
  </si>
  <si>
    <t>CT-03</t>
  </si>
  <si>
    <t>DeLauro, Rosa</t>
  </si>
  <si>
    <t>CT-04</t>
  </si>
  <si>
    <t>Himes, Jim</t>
  </si>
  <si>
    <t>CT-05</t>
  </si>
  <si>
    <t>Esty, Elizabeth</t>
  </si>
  <si>
    <t>DE-AL</t>
  </si>
  <si>
    <t>Blunt Rochester, Lisa</t>
  </si>
  <si>
    <t>FL-01</t>
  </si>
  <si>
    <t>Gaetz, Matt</t>
  </si>
  <si>
    <t>FL-02</t>
  </si>
  <si>
    <t>Dunn, Neal</t>
  </si>
  <si>
    <t>FL-03</t>
  </si>
  <si>
    <t>Yoho, Ted</t>
  </si>
  <si>
    <t>FL-04</t>
  </si>
  <si>
    <t>Rutherford, John</t>
  </si>
  <si>
    <t>FL-05</t>
  </si>
  <si>
    <t>Lawson, Al</t>
  </si>
  <si>
    <t>FL-06</t>
  </si>
  <si>
    <t>DeSantis, Ron</t>
  </si>
  <si>
    <t>FL-07</t>
  </si>
  <si>
    <t>Murphy, Stephanie</t>
  </si>
  <si>
    <t>FL-08</t>
  </si>
  <si>
    <t>Posey, Bill</t>
  </si>
  <si>
    <t>FL-09</t>
  </si>
  <si>
    <t>Soto, Darren</t>
  </si>
  <si>
    <t>FL-10</t>
  </si>
  <si>
    <t>Demings, Val</t>
  </si>
  <si>
    <t>FL-11</t>
  </si>
  <si>
    <t>Nugent, Rich</t>
  </si>
  <si>
    <t>FL-12</t>
  </si>
  <si>
    <t>Bilirakis, Gus</t>
  </si>
  <si>
    <t>FL-13</t>
  </si>
  <si>
    <t>Crist, Charlie</t>
  </si>
  <si>
    <t>FL-14</t>
  </si>
  <si>
    <t>Castor, Kathy</t>
  </si>
  <si>
    <t>FL-15</t>
  </si>
  <si>
    <t>Ross, Dennis</t>
  </si>
  <si>
    <t>FL-16</t>
  </si>
  <si>
    <t>Buchanan, Vern</t>
  </si>
  <si>
    <t>FL-17</t>
  </si>
  <si>
    <t>Rooney, Tom</t>
  </si>
  <si>
    <t>FL-18</t>
  </si>
  <si>
    <t>Mast, Brian</t>
  </si>
  <si>
    <t>FL-19</t>
  </si>
  <si>
    <t>Rooney, Francis</t>
  </si>
  <si>
    <t>FL-20</t>
  </si>
  <si>
    <t>Hastings, Alcee</t>
  </si>
  <si>
    <t>FL-21</t>
  </si>
  <si>
    <t>Frankel, Lois</t>
  </si>
  <si>
    <t>FL-22</t>
  </si>
  <si>
    <t>Deutch, Ted</t>
  </si>
  <si>
    <t>FL-23</t>
  </si>
  <si>
    <t>Wasserman Schultz, Debbie</t>
  </si>
  <si>
    <t>FL-24</t>
  </si>
  <si>
    <t>Wilson, Frederica</t>
  </si>
  <si>
    <t>FL-25</t>
  </si>
  <si>
    <t>Diaz-Balart, Mario</t>
  </si>
  <si>
    <t>FL-26</t>
  </si>
  <si>
    <t>Curbelo, Carlos</t>
  </si>
  <si>
    <t>FL-27</t>
  </si>
  <si>
    <t>Ros-Lehtinen, Ileana</t>
  </si>
  <si>
    <t>GA-01</t>
  </si>
  <si>
    <t>Carter, Buddy</t>
  </si>
  <si>
    <t>GA-02</t>
  </si>
  <si>
    <t>Bishop, Sanford</t>
  </si>
  <si>
    <t>GA-03</t>
  </si>
  <si>
    <t>Ferguson, Drew</t>
  </si>
  <si>
    <t>GA-04</t>
  </si>
  <si>
    <t>Johnson, Hank</t>
  </si>
  <si>
    <t>GA-05</t>
  </si>
  <si>
    <t>Lewis, John</t>
  </si>
  <si>
    <t>GA-06</t>
  </si>
  <si>
    <t>GA-07</t>
  </si>
  <si>
    <t>Woodall, Rob</t>
  </si>
  <si>
    <t>GA-08</t>
  </si>
  <si>
    <t>Scott, Austin</t>
  </si>
  <si>
    <t>GA-09</t>
  </si>
  <si>
    <t>Collins, Doug</t>
  </si>
  <si>
    <t>GA-10</t>
  </si>
  <si>
    <t>Hice, Jodi</t>
  </si>
  <si>
    <t>GA-11</t>
  </si>
  <si>
    <t>Loudermilk, Barry</t>
  </si>
  <si>
    <t>GA-12</t>
  </si>
  <si>
    <t>Allen, Rick</t>
  </si>
  <si>
    <t>GA-13</t>
  </si>
  <si>
    <t>Scott, David</t>
  </si>
  <si>
    <t>GA-14</t>
  </si>
  <si>
    <t>Graves, Tom</t>
  </si>
  <si>
    <t>HI-01</t>
  </si>
  <si>
    <t>Hanabusa, Colleen</t>
  </si>
  <si>
    <t>HI-02</t>
  </si>
  <si>
    <t>Gabbard, Tulsi</t>
  </si>
  <si>
    <t>IA-01</t>
  </si>
  <si>
    <t>Blum, Rod</t>
  </si>
  <si>
    <t>IA-02</t>
  </si>
  <si>
    <t>Loebsack, David</t>
  </si>
  <si>
    <t>IA-03</t>
  </si>
  <si>
    <t>Young, David</t>
  </si>
  <si>
    <t>IA-04</t>
  </si>
  <si>
    <t>King, Steve</t>
  </si>
  <si>
    <t>ID-01</t>
  </si>
  <si>
    <t>Labrador, Raul</t>
  </si>
  <si>
    <t>ID-02</t>
  </si>
  <si>
    <t>Simpson, Mike</t>
  </si>
  <si>
    <t>IL-01</t>
  </si>
  <si>
    <t>Rush, Bobby</t>
  </si>
  <si>
    <t>IL-02</t>
  </si>
  <si>
    <t>Kelly, Robin</t>
  </si>
  <si>
    <t>IL-03</t>
  </si>
  <si>
    <t>Lipinski, Dan</t>
  </si>
  <si>
    <t>IL-04</t>
  </si>
  <si>
    <t>Gutierrez, Luis</t>
  </si>
  <si>
    <t>IL-05</t>
  </si>
  <si>
    <t>Quigley, Mike</t>
  </si>
  <si>
    <t>IL-06</t>
  </si>
  <si>
    <t>Roskam, Peter</t>
  </si>
  <si>
    <t>IL-07</t>
  </si>
  <si>
    <t>Davis, Danny</t>
  </si>
  <si>
    <t>IL-08</t>
  </si>
  <si>
    <t>Krishnamoorthi, Raja</t>
  </si>
  <si>
    <t>IL-09</t>
  </si>
  <si>
    <t>Schakowsky, Jan</t>
  </si>
  <si>
    <t>IL-10</t>
  </si>
  <si>
    <t>Schneider, Brad</t>
  </si>
  <si>
    <t>IL-11</t>
  </si>
  <si>
    <t>Foster, Bill</t>
  </si>
  <si>
    <t>IL-12</t>
  </si>
  <si>
    <t>Bost, Mike</t>
  </si>
  <si>
    <t>IL-13</t>
  </si>
  <si>
    <t>Davis, Rodney</t>
  </si>
  <si>
    <t>IL-14</t>
  </si>
  <si>
    <t>Hultgren, Randy</t>
  </si>
  <si>
    <t>IL-15</t>
  </si>
  <si>
    <t>Shimkus, John</t>
  </si>
  <si>
    <t>IL-16</t>
  </si>
  <si>
    <t>Kinzinger, Adam</t>
  </si>
  <si>
    <t>IL-17</t>
  </si>
  <si>
    <t>Bustos, Cheri</t>
  </si>
  <si>
    <t>IL-18</t>
  </si>
  <si>
    <t>LaHood, Darin</t>
  </si>
  <si>
    <t>IN-01</t>
  </si>
  <si>
    <t>Visclosky, Pete</t>
  </si>
  <si>
    <t>IN-02</t>
  </si>
  <si>
    <t>Walorski, Jackie</t>
  </si>
  <si>
    <t>IN-03</t>
  </si>
  <si>
    <t>Banks, Jim</t>
  </si>
  <si>
    <t>IN-04</t>
  </si>
  <si>
    <t>Rokita, Todd</t>
  </si>
  <si>
    <t>IN-05</t>
  </si>
  <si>
    <t>Brooks, Susan</t>
  </si>
  <si>
    <t>IN-06</t>
  </si>
  <si>
    <t>Messer, Luke</t>
  </si>
  <si>
    <t>IN-07</t>
  </si>
  <si>
    <t>Carson, Andre</t>
  </si>
  <si>
    <t>IN-08</t>
  </si>
  <si>
    <t>Bucshon, Larry</t>
  </si>
  <si>
    <t>IN-09</t>
  </si>
  <si>
    <t>Hollingsworth, Trey</t>
  </si>
  <si>
    <t>KS-01</t>
  </si>
  <si>
    <t>Marshall, Roger</t>
  </si>
  <si>
    <t>KS-02</t>
  </si>
  <si>
    <t>Jenkins, Lynn</t>
  </si>
  <si>
    <t>KS-03</t>
  </si>
  <si>
    <t>Yoder, Kevin</t>
  </si>
  <si>
    <t>KS-04</t>
  </si>
  <si>
    <t>KY-01</t>
  </si>
  <si>
    <t>Comer, James</t>
  </si>
  <si>
    <t>KY-02</t>
  </si>
  <si>
    <t>Guthrie, Brett</t>
  </si>
  <si>
    <t>KY-03</t>
  </si>
  <si>
    <t>Yarmuth, John</t>
  </si>
  <si>
    <t>KY-04</t>
  </si>
  <si>
    <t>Massie, Thomas</t>
  </si>
  <si>
    <t>KY-05</t>
  </si>
  <si>
    <t>Rogers, Hal</t>
  </si>
  <si>
    <t>KY-06</t>
  </si>
  <si>
    <t>Barr, Andy</t>
  </si>
  <si>
    <t>LA-01</t>
  </si>
  <si>
    <t>Scalise, Steve</t>
  </si>
  <si>
    <t>LA-02</t>
  </si>
  <si>
    <t>Richmond, Cedric</t>
  </si>
  <si>
    <t>LA-03</t>
  </si>
  <si>
    <t>Higgins, Clay</t>
  </si>
  <si>
    <t>LA-04</t>
  </si>
  <si>
    <t>Johnson, Mike</t>
  </si>
  <si>
    <t>LA-05</t>
  </si>
  <si>
    <t>Abraham, Ralph</t>
  </si>
  <si>
    <t>LA-06</t>
  </si>
  <si>
    <t>Graves, Garret</t>
  </si>
  <si>
    <t>MA-01</t>
  </si>
  <si>
    <t>Neal, Richard</t>
  </si>
  <si>
    <t>MA-02</t>
  </si>
  <si>
    <t>McGovern, Jim</t>
  </si>
  <si>
    <t>MA-03</t>
  </si>
  <si>
    <t>Tsongas, Niki</t>
  </si>
  <si>
    <t>MA-04</t>
  </si>
  <si>
    <t>Kennedy, Joe</t>
  </si>
  <si>
    <t>MA-05</t>
  </si>
  <si>
    <t>Clark, Katherine</t>
  </si>
  <si>
    <t>MA-06</t>
  </si>
  <si>
    <t>Moulton, Seth</t>
  </si>
  <si>
    <t>MA-07</t>
  </si>
  <si>
    <t>Capuano, Mike</t>
  </si>
  <si>
    <t>MA-08</t>
  </si>
  <si>
    <t>Lynch, Stephen</t>
  </si>
  <si>
    <t>MA-09</t>
  </si>
  <si>
    <t>Keating, Bill</t>
  </si>
  <si>
    <t>MD-01</t>
  </si>
  <si>
    <t>Harris, Andy</t>
  </si>
  <si>
    <t>MD-02</t>
  </si>
  <si>
    <t>Ruppersberger, Dutch</t>
  </si>
  <si>
    <t>MD-03</t>
  </si>
  <si>
    <t>Sarbanes, John</t>
  </si>
  <si>
    <t>MD-04</t>
  </si>
  <si>
    <t>Brown, Anthony</t>
  </si>
  <si>
    <t>MD-05</t>
  </si>
  <si>
    <t>Hoyer, Steny</t>
  </si>
  <si>
    <t>MD-06</t>
  </si>
  <si>
    <t>Delaney, John</t>
  </si>
  <si>
    <t>MD-07</t>
  </si>
  <si>
    <t>Cummings, Elijah</t>
  </si>
  <si>
    <t>MD-08</t>
  </si>
  <si>
    <t>Raskin, Jamie</t>
  </si>
  <si>
    <t>ME-01</t>
  </si>
  <si>
    <t>Pingree, Chellie</t>
  </si>
  <si>
    <t>ME-02</t>
  </si>
  <si>
    <t>Poliquin, Bruce</t>
  </si>
  <si>
    <t>MI-01</t>
  </si>
  <si>
    <t>Bergman, Jack</t>
  </si>
  <si>
    <t>MI-02</t>
  </si>
  <si>
    <t>Huizenga, Bill</t>
  </si>
  <si>
    <t>MI-03</t>
  </si>
  <si>
    <t>Amash, Justin</t>
  </si>
  <si>
    <t>MI-04</t>
  </si>
  <si>
    <t>Moolenaar, John</t>
  </si>
  <si>
    <t>MI-05</t>
  </si>
  <si>
    <t>Kildee, Dan</t>
  </si>
  <si>
    <t>MI-06</t>
  </si>
  <si>
    <t>Upton, Fred</t>
  </si>
  <si>
    <t>MI-07</t>
  </si>
  <si>
    <t>Walberg, Tim</t>
  </si>
  <si>
    <t>MI-08</t>
  </si>
  <si>
    <t>Bishop, Mike</t>
  </si>
  <si>
    <t>MI-09</t>
  </si>
  <si>
    <t>Levin, Sander</t>
  </si>
  <si>
    <t>MI-10</t>
  </si>
  <si>
    <t>Mitchell, Paul</t>
  </si>
  <si>
    <t>MI-11</t>
  </si>
  <si>
    <t>Trott, Dave</t>
  </si>
  <si>
    <t>MI-12</t>
  </si>
  <si>
    <t>Dingell, Debbie</t>
  </si>
  <si>
    <t>MI-13</t>
  </si>
  <si>
    <t>Conyers, John</t>
  </si>
  <si>
    <t>MI-14</t>
  </si>
  <si>
    <t>Lawrence, Brenda</t>
  </si>
  <si>
    <t>MN-01</t>
  </si>
  <si>
    <t>Walz, Tim</t>
  </si>
  <si>
    <t>MN-02</t>
  </si>
  <si>
    <t>Lewis, Jason</t>
  </si>
  <si>
    <t>MN-03</t>
  </si>
  <si>
    <t>Paulsen, Erik</t>
  </si>
  <si>
    <t>MN-04</t>
  </si>
  <si>
    <t>McCollum, Betty</t>
  </si>
  <si>
    <t>MN-05</t>
  </si>
  <si>
    <t>Ellison, Keith</t>
  </si>
  <si>
    <t>MN-06</t>
  </si>
  <si>
    <t>Emmer, Tom</t>
  </si>
  <si>
    <t>MN-07</t>
  </si>
  <si>
    <t>Peterson, Collin</t>
  </si>
  <si>
    <t>MN-08</t>
  </si>
  <si>
    <t>Nolan, Rick</t>
  </si>
  <si>
    <t>MO-01</t>
  </si>
  <si>
    <t>Clay, Lacy</t>
  </si>
  <si>
    <t>MO-02</t>
  </si>
  <si>
    <t>Wagner, Ann</t>
  </si>
  <si>
    <t>MO-03</t>
  </si>
  <si>
    <t>Luetkemeyer, Blaine</t>
  </si>
  <si>
    <t>MO-04</t>
  </si>
  <si>
    <t>Hartzler, Vicki</t>
  </si>
  <si>
    <t>MO-05</t>
  </si>
  <si>
    <t>Cleaver, Emanuel</t>
  </si>
  <si>
    <t>MO-06</t>
  </si>
  <si>
    <t>Graves, Sam</t>
  </si>
  <si>
    <t>MO-07</t>
  </si>
  <si>
    <t>Long, Billy</t>
  </si>
  <si>
    <t>MO-08</t>
  </si>
  <si>
    <t>Smith, Jason</t>
  </si>
  <si>
    <t>MS-01</t>
  </si>
  <si>
    <t>Kelly, Trent</t>
  </si>
  <si>
    <t>MS-02</t>
  </si>
  <si>
    <t>Thompson, Bennie</t>
  </si>
  <si>
    <t>MS-03</t>
  </si>
  <si>
    <t>Harper, Gregg</t>
  </si>
  <si>
    <t>MS-04</t>
  </si>
  <si>
    <t>Palazzo, Steven</t>
  </si>
  <si>
    <t>MT-AL</t>
  </si>
  <si>
    <t>Zinke, Ryan</t>
  </si>
  <si>
    <t>NC-01</t>
  </si>
  <si>
    <t>Butterfield, G.K.</t>
  </si>
  <si>
    <t>NC-02</t>
  </si>
  <si>
    <t>Holding, George</t>
  </si>
  <si>
    <t>NC-03</t>
  </si>
  <si>
    <t>Jones, Walter</t>
  </si>
  <si>
    <t>NC-04</t>
  </si>
  <si>
    <t>Price, David</t>
  </si>
  <si>
    <t>NC-05</t>
  </si>
  <si>
    <t>Foxx, Virginia</t>
  </si>
  <si>
    <t>NC-06</t>
  </si>
  <si>
    <t>Walker, Mark</t>
  </si>
  <si>
    <t>NC-07</t>
  </si>
  <si>
    <t>Rouzer, David</t>
  </si>
  <si>
    <t>NC-08</t>
  </si>
  <si>
    <t>Hudson, Richard</t>
  </si>
  <si>
    <t>NC-09</t>
  </si>
  <si>
    <t>Pittenger, Robert</t>
  </si>
  <si>
    <t>NC-10</t>
  </si>
  <si>
    <t>McHenry, Patrick</t>
  </si>
  <si>
    <t>NC-11</t>
  </si>
  <si>
    <t>Meadows, Mark</t>
  </si>
  <si>
    <t>NC-12</t>
  </si>
  <si>
    <t>Adams, Alma</t>
  </si>
  <si>
    <t>NC-13</t>
  </si>
  <si>
    <t>Budd, Ted</t>
  </si>
  <si>
    <t>ND-AL</t>
  </si>
  <si>
    <t>Cramer, Kevin</t>
  </si>
  <si>
    <t>NE-01</t>
  </si>
  <si>
    <t>Fortenberry, Jeff</t>
  </si>
  <si>
    <t>NE-02</t>
  </si>
  <si>
    <t>Bacon, Don</t>
  </si>
  <si>
    <t>NE-03</t>
  </si>
  <si>
    <t>Smith, Adrian</t>
  </si>
  <si>
    <t>NH-01</t>
  </si>
  <si>
    <t>Shea-Porter, Carol</t>
  </si>
  <si>
    <t>NH-02</t>
  </si>
  <si>
    <t>Kuster, Annie</t>
  </si>
  <si>
    <t>NJ-01</t>
  </si>
  <si>
    <t>Norcross, Donald</t>
  </si>
  <si>
    <t>NJ-02</t>
  </si>
  <si>
    <t>LoBiondo, Frank</t>
  </si>
  <si>
    <t>NJ-03</t>
  </si>
  <si>
    <t>MacArthur, Tom</t>
  </si>
  <si>
    <t>NJ-04</t>
  </si>
  <si>
    <t>Smith, Chris</t>
  </si>
  <si>
    <t>NJ-05</t>
  </si>
  <si>
    <t>Gottheimer, Josh</t>
  </si>
  <si>
    <t>NJ-06</t>
  </si>
  <si>
    <t>Pallone, Frank</t>
  </si>
  <si>
    <t>NJ-07</t>
  </si>
  <si>
    <t>Lance, Leonard</t>
  </si>
  <si>
    <t>NJ-08</t>
  </si>
  <si>
    <t>Sires, Albio</t>
  </si>
  <si>
    <t>NJ-09</t>
  </si>
  <si>
    <t>Pascrell, Bill</t>
  </si>
  <si>
    <t>NJ-10</t>
  </si>
  <si>
    <t>Payne, Donald</t>
  </si>
  <si>
    <t>NJ-11</t>
  </si>
  <si>
    <t>Frelinghuysen, Rodney</t>
  </si>
  <si>
    <t>NJ-12</t>
  </si>
  <si>
    <t>Watson Coleman, Bonnie</t>
  </si>
  <si>
    <t>NM-01</t>
  </si>
  <si>
    <t>Lujan Grisham, Michelle</t>
  </si>
  <si>
    <t>NM-02</t>
  </si>
  <si>
    <t>Pearce, Steve</t>
  </si>
  <si>
    <t>NM-03</t>
  </si>
  <si>
    <t>Lujan, Ben</t>
  </si>
  <si>
    <t>NV-01</t>
  </si>
  <si>
    <t>Titus, Dina</t>
  </si>
  <si>
    <t>NV-02</t>
  </si>
  <si>
    <t>Amodei, Mark</t>
  </si>
  <si>
    <t>NV-03</t>
  </si>
  <si>
    <t>Rosen, Jacky</t>
  </si>
  <si>
    <t>NV-04</t>
  </si>
  <si>
    <t>Kihuen, Ruben</t>
  </si>
  <si>
    <t>NY-01</t>
  </si>
  <si>
    <t>Zeldin, Lee</t>
  </si>
  <si>
    <t>NY-02</t>
  </si>
  <si>
    <t>King, Peter</t>
  </si>
  <si>
    <t>NY-03</t>
  </si>
  <si>
    <t>Suozzi, Tom</t>
  </si>
  <si>
    <t>NY-04</t>
  </si>
  <si>
    <t>Rice, Kathleen</t>
  </si>
  <si>
    <t>NY-05</t>
  </si>
  <si>
    <t>Meeks, Gregory</t>
  </si>
  <si>
    <t>NY-06</t>
  </si>
  <si>
    <t>Meng, Grace</t>
  </si>
  <si>
    <t>NY-07</t>
  </si>
  <si>
    <t>Velazquez, Nydia</t>
  </si>
  <si>
    <t>NY-08</t>
  </si>
  <si>
    <t>Jeffries, Hakeem</t>
  </si>
  <si>
    <t>NY-09</t>
  </si>
  <si>
    <t>Clarke, Yvette</t>
  </si>
  <si>
    <t>NY-10</t>
  </si>
  <si>
    <t>Nadler, Jerrold</t>
  </si>
  <si>
    <t>NY-11</t>
  </si>
  <si>
    <t>Donovan, Dan</t>
  </si>
  <si>
    <t>NY-12</t>
  </si>
  <si>
    <t>Maloney, Carolyn</t>
  </si>
  <si>
    <t>NY-13</t>
  </si>
  <si>
    <t>Espaillat, Adriano</t>
  </si>
  <si>
    <t>NY-14</t>
  </si>
  <si>
    <t>Crowley, Joe</t>
  </si>
  <si>
    <t>NY-15</t>
  </si>
  <si>
    <t>Serrano, Jose</t>
  </si>
  <si>
    <t>NY-16</t>
  </si>
  <si>
    <t>Engel, Eliot</t>
  </si>
  <si>
    <t>NY-17</t>
  </si>
  <si>
    <t>Lowey, Nita</t>
  </si>
  <si>
    <t>NY-18</t>
  </si>
  <si>
    <t>Maloney, Sean</t>
  </si>
  <si>
    <t>NY-19</t>
  </si>
  <si>
    <t>Faso, John</t>
  </si>
  <si>
    <t>NY-20</t>
  </si>
  <si>
    <t>Tonko, Paul</t>
  </si>
  <si>
    <t>NY-21</t>
  </si>
  <si>
    <t>Stefanik, Elise</t>
  </si>
  <si>
    <t>NY-22</t>
  </si>
  <si>
    <t>Tenney, Claudia</t>
  </si>
  <si>
    <t>NY-23</t>
  </si>
  <si>
    <t>Reed, Tom</t>
  </si>
  <si>
    <t>NY-24</t>
  </si>
  <si>
    <t>Katko, John</t>
  </si>
  <si>
    <t>NY-25</t>
  </si>
  <si>
    <t>Slaughter, Louise</t>
  </si>
  <si>
    <t>NY-26</t>
  </si>
  <si>
    <t>Higgins, Brian</t>
  </si>
  <si>
    <t>NY-27</t>
  </si>
  <si>
    <t>Collins, Chris</t>
  </si>
  <si>
    <t>OH-01</t>
  </si>
  <si>
    <t>Chabot, Steve</t>
  </si>
  <si>
    <t>OH-02</t>
  </si>
  <si>
    <t>Wenstrup, Brad</t>
  </si>
  <si>
    <t>OH-03</t>
  </si>
  <si>
    <t>Beatty, Joyce</t>
  </si>
  <si>
    <t>OH-04</t>
  </si>
  <si>
    <t>Jordan, Jim</t>
  </si>
  <si>
    <t>OH-05</t>
  </si>
  <si>
    <t>Latta, Bob</t>
  </si>
  <si>
    <t>OH-06</t>
  </si>
  <si>
    <t>Johnson, Bill</t>
  </si>
  <si>
    <t>OH-07</t>
  </si>
  <si>
    <t>Gibbs, Bob</t>
  </si>
  <si>
    <t>OH-08</t>
  </si>
  <si>
    <t>Davidson, Warren</t>
  </si>
  <si>
    <t>OH-09</t>
  </si>
  <si>
    <t>Kaptur, Marcy</t>
  </si>
  <si>
    <t>OH-10</t>
  </si>
  <si>
    <t>Turner, Michael</t>
  </si>
  <si>
    <t>OH-11</t>
  </si>
  <si>
    <t>Fudge, Marcia</t>
  </si>
  <si>
    <t>OH-12</t>
  </si>
  <si>
    <t>Tiberi, Patrick</t>
  </si>
  <si>
    <t>OH-13</t>
  </si>
  <si>
    <t>Ryan, Tim</t>
  </si>
  <si>
    <t>OH-14</t>
  </si>
  <si>
    <t>Joyce, David</t>
  </si>
  <si>
    <t>OH-15</t>
  </si>
  <si>
    <t>Stivers, Steve</t>
  </si>
  <si>
    <t>OH-16</t>
  </si>
  <si>
    <t>Renacci, Jim</t>
  </si>
  <si>
    <t>OK-01</t>
  </si>
  <si>
    <t>Bridenstine, Jim</t>
  </si>
  <si>
    <t>OK-02</t>
  </si>
  <si>
    <t>Mullin, Markwayne</t>
  </si>
  <si>
    <t>OK-03</t>
  </si>
  <si>
    <t>Lucas, Frank</t>
  </si>
  <si>
    <t>OK-04</t>
  </si>
  <si>
    <t>Cole, Tom</t>
  </si>
  <si>
    <t>OK-05</t>
  </si>
  <si>
    <t>Russell, Steve</t>
  </si>
  <si>
    <t>OR-01</t>
  </si>
  <si>
    <t>Bonamici, Suzanne</t>
  </si>
  <si>
    <t>OR-02</t>
  </si>
  <si>
    <t>Walden, Greg</t>
  </si>
  <si>
    <t>OR-03</t>
  </si>
  <si>
    <t>Blumenauer, Earl</t>
  </si>
  <si>
    <t>OR-04</t>
  </si>
  <si>
    <t>DeFazio, Peter</t>
  </si>
  <si>
    <t>OR-05</t>
  </si>
  <si>
    <t>Schrader, Kurt</t>
  </si>
  <si>
    <t>PA-01</t>
  </si>
  <si>
    <t>Brady, Bob</t>
  </si>
  <si>
    <t>PA-02</t>
  </si>
  <si>
    <t>Evans, Dwight</t>
  </si>
  <si>
    <t>PA-03</t>
  </si>
  <si>
    <t>Kelly, Mike</t>
  </si>
  <si>
    <t>PA-04</t>
  </si>
  <si>
    <t>Perry, Scott</t>
  </si>
  <si>
    <t>PA-05</t>
  </si>
  <si>
    <t>Thompson, Glenn</t>
  </si>
  <si>
    <t>PA-06</t>
  </si>
  <si>
    <t>Costello, Ryan</t>
  </si>
  <si>
    <t>PA-07</t>
  </si>
  <si>
    <t>Meehan, Pat</t>
  </si>
  <si>
    <t>PA-08</t>
  </si>
  <si>
    <t>Fitzpatrick, Brian</t>
  </si>
  <si>
    <t>PA-09</t>
  </si>
  <si>
    <t>Schuster, Bill</t>
  </si>
  <si>
    <t>PA-10</t>
  </si>
  <si>
    <t>Marino, Tom</t>
  </si>
  <si>
    <t>PA-11</t>
  </si>
  <si>
    <t>Barletta, Lou</t>
  </si>
  <si>
    <t>PA-12</t>
  </si>
  <si>
    <t>Rothfus, Keith</t>
  </si>
  <si>
    <t>PA-13</t>
  </si>
  <si>
    <t>Boyle, Brendan</t>
  </si>
  <si>
    <t>PA-14</t>
  </si>
  <si>
    <t>Doyle, Michael</t>
  </si>
  <si>
    <t>PA-15</t>
  </si>
  <si>
    <t>Dent, Charlie</t>
  </si>
  <si>
    <t>PA-16</t>
  </si>
  <si>
    <t>Smucker, Lloyd</t>
  </si>
  <si>
    <t>PA-17</t>
  </si>
  <si>
    <t>Cartwright, Matt</t>
  </si>
  <si>
    <t>PA-18</t>
  </si>
  <si>
    <t>Murphy, Tim</t>
  </si>
  <si>
    <t>RI-01</t>
  </si>
  <si>
    <t>Cicilline, David</t>
  </si>
  <si>
    <t>RI-02</t>
  </si>
  <si>
    <t>Langevin, Jim</t>
  </si>
  <si>
    <t>SC-01</t>
  </si>
  <si>
    <t>Sanford, Mark</t>
  </si>
  <si>
    <t>SC-02</t>
  </si>
  <si>
    <t>Wilson, Joe</t>
  </si>
  <si>
    <t>SC-03</t>
  </si>
  <si>
    <t>Duncan, Jeff</t>
  </si>
  <si>
    <t>SC-04</t>
  </si>
  <si>
    <t>Gowdy, Trey</t>
  </si>
  <si>
    <t>SC-05</t>
  </si>
  <si>
    <t>SC-06</t>
  </si>
  <si>
    <t>Clyburn, Jim</t>
  </si>
  <si>
    <t>SC-07</t>
  </si>
  <si>
    <t>Rice, Tom</t>
  </si>
  <si>
    <t>SD-AL</t>
  </si>
  <si>
    <t>Noem, Kristi</t>
  </si>
  <si>
    <t>TN-01</t>
  </si>
  <si>
    <t>Roe, Phil</t>
  </si>
  <si>
    <t>TN-02</t>
  </si>
  <si>
    <t>Duncan, John</t>
  </si>
  <si>
    <t>TN-03</t>
  </si>
  <si>
    <t>Fleischmann, Chuck</t>
  </si>
  <si>
    <t>TN-04</t>
  </si>
  <si>
    <t>DesJarlais, Scott</t>
  </si>
  <si>
    <t>TN-05</t>
  </si>
  <si>
    <t>Cooper, Jim</t>
  </si>
  <si>
    <t>TN-06</t>
  </si>
  <si>
    <t>Black, Diane</t>
  </si>
  <si>
    <t>TN-07</t>
  </si>
  <si>
    <t>Blackburn, Marsha</t>
  </si>
  <si>
    <t>TN-08</t>
  </si>
  <si>
    <t>Kustoff, David</t>
  </si>
  <si>
    <t>TN-09</t>
  </si>
  <si>
    <t>Cohen, Steve</t>
  </si>
  <si>
    <t>TX-01</t>
  </si>
  <si>
    <t>Gohmert, Louie</t>
  </si>
  <si>
    <t>TX-02</t>
  </si>
  <si>
    <t>Poe, Ted</t>
  </si>
  <si>
    <t>TX-03</t>
  </si>
  <si>
    <t>Johnson, Sam</t>
  </si>
  <si>
    <t>TX-04</t>
  </si>
  <si>
    <t>Ratcliffe, John</t>
  </si>
  <si>
    <t>TX-05</t>
  </si>
  <si>
    <t>Hensarling, Jeb</t>
  </si>
  <si>
    <t>TX-06</t>
  </si>
  <si>
    <t>Barton, Joe</t>
  </si>
  <si>
    <t>TX-07</t>
  </si>
  <si>
    <t>Culberson, John</t>
  </si>
  <si>
    <t>TX-08</t>
  </si>
  <si>
    <t>Brady, Kevin</t>
  </si>
  <si>
    <t>TX-09</t>
  </si>
  <si>
    <t>Green, Al</t>
  </si>
  <si>
    <t>TX-10</t>
  </si>
  <si>
    <t>McCaul, Michael</t>
  </si>
  <si>
    <t>TX-11</t>
  </si>
  <si>
    <t>Conaway, Michael</t>
  </si>
  <si>
    <t>TX-12</t>
  </si>
  <si>
    <t>Granger, Kay</t>
  </si>
  <si>
    <t>TX-13</t>
  </si>
  <si>
    <t>Thornberry, Mac</t>
  </si>
  <si>
    <t>TX-14</t>
  </si>
  <si>
    <t>Weber, Randy</t>
  </si>
  <si>
    <t>TX-15</t>
  </si>
  <si>
    <t>Gonzalez, Vicente</t>
  </si>
  <si>
    <t>TX-16</t>
  </si>
  <si>
    <t>O'Rourke, Beto</t>
  </si>
  <si>
    <t>TX-17</t>
  </si>
  <si>
    <t>Flores, Bill</t>
  </si>
  <si>
    <t>TX-18</t>
  </si>
  <si>
    <t>Jackson-Lee, Sheila</t>
  </si>
  <si>
    <t>TX-19</t>
  </si>
  <si>
    <t>Arrington, Jodey</t>
  </si>
  <si>
    <t>TX-20</t>
  </si>
  <si>
    <t>Castro, Joaquin</t>
  </si>
  <si>
    <t>TX-21</t>
  </si>
  <si>
    <t>Smith, Lamar</t>
  </si>
  <si>
    <t>TX-22</t>
  </si>
  <si>
    <t>Olson, Pete</t>
  </si>
  <si>
    <t>TX-23</t>
  </si>
  <si>
    <t>Hurd, Will</t>
  </si>
  <si>
    <t>TX-24</t>
  </si>
  <si>
    <t>Marchant, Kenny</t>
  </si>
  <si>
    <t>TX-25</t>
  </si>
  <si>
    <t>Williams, Roger</t>
  </si>
  <si>
    <t>TX-26</t>
  </si>
  <si>
    <t>Burgess, Michael</t>
  </si>
  <si>
    <t>TX-27</t>
  </si>
  <si>
    <t>Farenthold, Blake</t>
  </si>
  <si>
    <t>TX-28</t>
  </si>
  <si>
    <t>Cuellar, Henry</t>
  </si>
  <si>
    <t>TX-29</t>
  </si>
  <si>
    <t>Green, Gene</t>
  </si>
  <si>
    <t>TX-30</t>
  </si>
  <si>
    <t>Johnson, E.B.</t>
  </si>
  <si>
    <t>TX-31</t>
  </si>
  <si>
    <t>Carter, John</t>
  </si>
  <si>
    <t>TX-32</t>
  </si>
  <si>
    <t>Sessions, Pete</t>
  </si>
  <si>
    <t>TX-33</t>
  </si>
  <si>
    <t>Veasey, Marc</t>
  </si>
  <si>
    <t>TX-34</t>
  </si>
  <si>
    <t>Vela, Filemon</t>
  </si>
  <si>
    <t>TX-35</t>
  </si>
  <si>
    <t>Doggett, Lloyd</t>
  </si>
  <si>
    <t>TX-36</t>
  </si>
  <si>
    <t>Babin, Brian</t>
  </si>
  <si>
    <t>UT-01</t>
  </si>
  <si>
    <t>Bishop, Rob</t>
  </si>
  <si>
    <t>UT-02</t>
  </si>
  <si>
    <t>Stewart, Chris</t>
  </si>
  <si>
    <t>UT-03</t>
  </si>
  <si>
    <t>Chaffetz, Jason</t>
  </si>
  <si>
    <t>UT-04</t>
  </si>
  <si>
    <t>Love, Mia</t>
  </si>
  <si>
    <t>VA-01</t>
  </si>
  <si>
    <t>Wittman, Rob</t>
  </si>
  <si>
    <t>VA-02</t>
  </si>
  <si>
    <t>Taylor, Scott</t>
  </si>
  <si>
    <t>VA-03</t>
  </si>
  <si>
    <t>Scott, Bobby</t>
  </si>
  <si>
    <t>VA-04</t>
  </si>
  <si>
    <t>McEachin, Donald</t>
  </si>
  <si>
    <t>VA-05</t>
  </si>
  <si>
    <t>Garrett, Tom</t>
  </si>
  <si>
    <t>VA-06</t>
  </si>
  <si>
    <t>Goodlatte, Bob</t>
  </si>
  <si>
    <t>VA-07</t>
  </si>
  <si>
    <t>Brat, Dave</t>
  </si>
  <si>
    <t>VA-08</t>
  </si>
  <si>
    <t>Beyer, Don</t>
  </si>
  <si>
    <t>VA-09</t>
  </si>
  <si>
    <t>Griffith, Morgan</t>
  </si>
  <si>
    <t>VA-10</t>
  </si>
  <si>
    <t>Comstock, Barbara</t>
  </si>
  <si>
    <t>VA-11</t>
  </si>
  <si>
    <t>Connolly, Gerry</t>
  </si>
  <si>
    <t>VT-AL</t>
  </si>
  <si>
    <t>Welch, Peter</t>
  </si>
  <si>
    <t>WA-01</t>
  </si>
  <si>
    <t>DelBene, Suzan</t>
  </si>
  <si>
    <t>WA-02</t>
  </si>
  <si>
    <t>Larsen, Rick</t>
  </si>
  <si>
    <t>WA-03</t>
  </si>
  <si>
    <t>Herrera Beutler, Jaime</t>
  </si>
  <si>
    <t>WA-04</t>
  </si>
  <si>
    <t>Newhouse, Dan</t>
  </si>
  <si>
    <t>WA-05</t>
  </si>
  <si>
    <t>McMorris Rodgers, Cathy</t>
  </si>
  <si>
    <t>WA-06</t>
  </si>
  <si>
    <t>Kilmer, Derek</t>
  </si>
  <si>
    <t>WA-07</t>
  </si>
  <si>
    <t>Jayapal, Pramila</t>
  </si>
  <si>
    <t>WA-08</t>
  </si>
  <si>
    <t>Reichert, David</t>
  </si>
  <si>
    <t>WA-09</t>
  </si>
  <si>
    <t>Smith, Adam</t>
  </si>
  <si>
    <t>WA-10</t>
  </si>
  <si>
    <t>Heck, Denny</t>
  </si>
  <si>
    <t>WI-01</t>
  </si>
  <si>
    <t>Ryan, Paul</t>
  </si>
  <si>
    <t>WI-02</t>
  </si>
  <si>
    <t>Pocan, Mark</t>
  </si>
  <si>
    <t>WI-03</t>
  </si>
  <si>
    <t>Kind, Ron</t>
  </si>
  <si>
    <t>WI-04</t>
  </si>
  <si>
    <t>Moore, Gwen</t>
  </si>
  <si>
    <t>WI-05</t>
  </si>
  <si>
    <t>Sensenbrenner, Jim</t>
  </si>
  <si>
    <t>WI-06</t>
  </si>
  <si>
    <t>Grothman, Glenn</t>
  </si>
  <si>
    <t>WI-07</t>
  </si>
  <si>
    <t>Duffy, Sean</t>
  </si>
  <si>
    <t>WI-08</t>
  </si>
  <si>
    <t>Gallagher, Mike</t>
  </si>
  <si>
    <t>WV-01</t>
  </si>
  <si>
    <t>McKinley, David</t>
  </si>
  <si>
    <t>WV-02</t>
  </si>
  <si>
    <t>Mooney, Alex</t>
  </si>
  <si>
    <t>WV-03</t>
  </si>
  <si>
    <t>Jenkins, Evan</t>
  </si>
  <si>
    <t>WY-AL</t>
  </si>
  <si>
    <t>Cheney, Liz</t>
  </si>
  <si>
    <t>R</t>
  </si>
  <si>
    <t>D</t>
  </si>
  <si>
    <t>rnormvote</t>
  </si>
  <si>
    <t>dnormvote</t>
  </si>
  <si>
    <t>state</t>
  </si>
  <si>
    <t>cd</t>
  </si>
  <si>
    <t>Obama_2012</t>
  </si>
  <si>
    <t>Romney_2012</t>
  </si>
  <si>
    <t>Obama_2008</t>
  </si>
  <si>
    <t>McCain_2008</t>
  </si>
  <si>
    <t>Trump_2016</t>
  </si>
  <si>
    <t>Clinton_2016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</si>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</sst>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FF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4A86E8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/>
    <xf numFmtId="164" fontId="2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Alignment="1"/>
    <xf numFmtId="165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2" fillId="0" borderId="0" xfId="0" applyNumberFormat="1" applyFont="1" applyAlignment="1"/>
    <xf numFmtId="3" fontId="8" fillId="0" borderId="0" xfId="0" applyNumberFormat="1" applyFont="1" applyAlignment="1"/>
    <xf numFmtId="164" fontId="9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0" fontId="10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spreadsheets/d/12RKNO-ztYuJa2-KDAePiYU6rSk-80necdIoJkX3rxrA/edit?usp=sharing" TargetMode="External"/><Relationship Id="rId18" Type="http://schemas.openxmlformats.org/officeDocument/2006/relationships/hyperlink" Target="https://docs.google.com/spreadsheets/d/15KdO32vCKPLzMGTfLa6f2uJwxKCgcHQEAlZ1ZlbIrAc/edit?usp=sharing" TargetMode="External"/><Relationship Id="rId26" Type="http://schemas.openxmlformats.org/officeDocument/2006/relationships/hyperlink" Target="https://docs.google.com/spreadsheets/d/1G1sXegVfFhPuqu6acUXRp5YxSYpKF0_sbDYCchFUTm4/edit?usp=sharing" TargetMode="External"/><Relationship Id="rId39" Type="http://schemas.openxmlformats.org/officeDocument/2006/relationships/hyperlink" Target="https://docs.google.com/spreadsheets/d/1OGlJUTx4xrMfuRl1XuTCwgo3Uvr9lDH6XhuOAr2HPYw/edit?usp=sharing" TargetMode="External"/><Relationship Id="rId3" Type="http://schemas.openxmlformats.org/officeDocument/2006/relationships/hyperlink" Target="https://docs.google.com/spreadsheets/d/1IquGE2vwQoSx2TnhE2ctgwJT_1dV243ADF4J2YrbS0k/edit?usp=sharing" TargetMode="External"/><Relationship Id="rId21" Type="http://schemas.openxmlformats.org/officeDocument/2006/relationships/hyperlink" Target="https://docs.google.com/spreadsheets/d/1J9JNjprRrL1psr9IoKmovN0150Awjt18Z0RHhxS97Ys/edit?usp=sharing" TargetMode="External"/><Relationship Id="rId34" Type="http://schemas.openxmlformats.org/officeDocument/2006/relationships/hyperlink" Target="https://docs.google.com/spreadsheets/d/1zAukQzz1F2cfuz7uXMfblboNA9UDwXHQTdsYvdsKmO4/edit?usp=sharing" TargetMode="External"/><Relationship Id="rId42" Type="http://schemas.openxmlformats.org/officeDocument/2006/relationships/hyperlink" Target="https://docs.google.com/spreadsheets/d/1R4T2v6G31STGQOqd7IAqEhMu2BfQcxZN_1Tx-ppwO1A/edit?usp=sharing" TargetMode="External"/><Relationship Id="rId47" Type="http://schemas.openxmlformats.org/officeDocument/2006/relationships/hyperlink" Target="https://docs.google.com/spreadsheets/d/1aLnhC8sf6J977w-z2VZ_SbudL-g16qLSHvKiCf9t9Hw/edit?usp=sharing" TargetMode="External"/><Relationship Id="rId50" Type="http://schemas.openxmlformats.org/officeDocument/2006/relationships/hyperlink" Target="https://docs.google.com/spreadsheets/d/1Mlwt53YR_IgEV3Y53hDj0O2kL7i3YYDae_uH3XGFdxM/edit?usp=sharing" TargetMode="External"/><Relationship Id="rId7" Type="http://schemas.openxmlformats.org/officeDocument/2006/relationships/hyperlink" Target="https://docs.google.com/spreadsheets/d/1Szj6ZuwWFzIdImUw0r0VdyqS19VKtZuzHVQKGyZmW0U/edit?usp=sharing" TargetMode="External"/><Relationship Id="rId12" Type="http://schemas.openxmlformats.org/officeDocument/2006/relationships/hyperlink" Target="https://docs.google.com/spreadsheets/d/1bBkeZ-dAbb9FUP9PGzH1nQae-K1xPAO7bLSsZVKESro/edit?usp=sharing" TargetMode="External"/><Relationship Id="rId17" Type="http://schemas.openxmlformats.org/officeDocument/2006/relationships/hyperlink" Target="https://docs.google.com/spreadsheets/d/1jnOKBaDQRHyGoY2xosnFd42Pwa_TnDIf1RBNrnkwnkw/edit?usp=sharing" TargetMode="External"/><Relationship Id="rId25" Type="http://schemas.openxmlformats.org/officeDocument/2006/relationships/hyperlink" Target="https://docs.google.com/spreadsheets/d/13xBrbsE-Bwt0PvMgcaZuEb9RaUKfrnXEOoLiCCcmlo8/edit?usp=sharing" TargetMode="External"/><Relationship Id="rId33" Type="http://schemas.openxmlformats.org/officeDocument/2006/relationships/hyperlink" Target="https://docs.google.com/spreadsheets/d/1G-kx6sBErubs2UtqAAKeIIuAox4V_poZawBTJFXtoGc/edit?usp=sharing" TargetMode="External"/><Relationship Id="rId38" Type="http://schemas.openxmlformats.org/officeDocument/2006/relationships/hyperlink" Target="https://docs.google.com/spreadsheets/d/1odV9lUlyJzBIR8sXmHmB0FYjxDtatAeqtdW4R9P34gc/edit" TargetMode="External"/><Relationship Id="rId46" Type="http://schemas.openxmlformats.org/officeDocument/2006/relationships/hyperlink" Target="https://docs.google.com/spreadsheets/d/1Sry6q6Che3rKVe9g3l5hlw7r3BUL95OnstIylzqDRmc/edit?usp=sharing" TargetMode="External"/><Relationship Id="rId2" Type="http://schemas.openxmlformats.org/officeDocument/2006/relationships/hyperlink" Target="https://docs.google.com/spreadsheets/d/1lm7_qyMcZT8KuCh02BfGg02IP1p9dK6AyrASL8n_nBw/edit?usp=sharing" TargetMode="External"/><Relationship Id="rId16" Type="http://schemas.openxmlformats.org/officeDocument/2006/relationships/hyperlink" Target="https://docs.google.com/spreadsheets/d/1itRb_4iOgkB2r-SOSIu5FLozqt89UFgMFIP4PlqMXf8/edit?usp=sharing" TargetMode="External"/><Relationship Id="rId20" Type="http://schemas.openxmlformats.org/officeDocument/2006/relationships/hyperlink" Target="https://docs.google.com/spreadsheets/d/1vMC_9_ZtBkJzw5pFLPxQ2Q8dc2WXun8vaC5-xgw86lA/edit?usp=sharing" TargetMode="External"/><Relationship Id="rId29" Type="http://schemas.openxmlformats.org/officeDocument/2006/relationships/hyperlink" Target="https://docs.google.com/spreadsheets/d/1ALk54QCNHcKkLKFY7SHSk-oAE6A9z37-Jo6XDp9dq2I/edit?usp=sharing" TargetMode="External"/><Relationship Id="rId41" Type="http://schemas.openxmlformats.org/officeDocument/2006/relationships/hyperlink" Target="https://docs.google.com/spreadsheets/d/1O0ygPZKbR4vVEg3R1o8L3X9UKGmceXy4df3bTQSDX0s/edit?usp=sharing" TargetMode="External"/><Relationship Id="rId1" Type="http://schemas.openxmlformats.org/officeDocument/2006/relationships/hyperlink" Target="https://docs.google.com/spreadsheets/d/1D8b2j8u_kcTLzcAhUU558RiqZtiCxwhMSUn7lO2qpmw/edit?usp=sharing" TargetMode="External"/><Relationship Id="rId6" Type="http://schemas.openxmlformats.org/officeDocument/2006/relationships/hyperlink" Target="https://docs.google.com/spreadsheets/d/1S4PbzaHrq4U3SzgZz3KGmeK8gb28UlohWStDlqaS7c0/edit?usp=sharing" TargetMode="External"/><Relationship Id="rId11" Type="http://schemas.openxmlformats.org/officeDocument/2006/relationships/hyperlink" Target="https://drive.google.com/open?id=1_0MgZ4L-oINznAaYQb1EjnbeYfIPOJxTRXJj8H-M9ig" TargetMode="External"/><Relationship Id="rId24" Type="http://schemas.openxmlformats.org/officeDocument/2006/relationships/hyperlink" Target="https://docs.google.com/spreadsheets/d/1aoasysKep39Hb25LxRKtuCZb7n4M3iNzOLGDLxR1mMk/edit?usp=sharing" TargetMode="External"/><Relationship Id="rId32" Type="http://schemas.openxmlformats.org/officeDocument/2006/relationships/hyperlink" Target="https://docs.google.com/spreadsheets/d/1jrtgbIyr4N5x8T53JH1Ldx9RGOybIX7abg3CSibk2iE/edit?usp=sharing" TargetMode="External"/><Relationship Id="rId37" Type="http://schemas.openxmlformats.org/officeDocument/2006/relationships/hyperlink" Target="https://docs.google.com/spreadsheets/d/1tBsxaBiBiCcoFKMhsFKYD08KDD_hKVD6wKsGSYLaBSY/edit?usp=sharing" TargetMode="External"/><Relationship Id="rId40" Type="http://schemas.openxmlformats.org/officeDocument/2006/relationships/hyperlink" Target="https://docs.google.com/spreadsheets/d/1YPU5sVwd5F15p9VHhpcNpYP5bCr1hW5IygYglGVyKyo/edit?usp=sharing" TargetMode="External"/><Relationship Id="rId45" Type="http://schemas.openxmlformats.org/officeDocument/2006/relationships/hyperlink" Target="https://docs.google.com/spreadsheets/d/18gW0iJG_6M8RsEhvFszTaAhFc1JwwOCFk_0aBYb7qgU/edit?usp=sharing" TargetMode="External"/><Relationship Id="rId5" Type="http://schemas.openxmlformats.org/officeDocument/2006/relationships/hyperlink" Target="https://docs.google.com/spreadsheets/d/14BnS2h1B9PnivpMzFXzM8uhCpe8sOAVlg7pgFH7FiNU/edit?usp=sharing" TargetMode="External"/><Relationship Id="rId15" Type="http://schemas.openxmlformats.org/officeDocument/2006/relationships/hyperlink" Target="https://docs.google.com/spreadsheets/d/1HUnGZUejj6-6525u0XzK-UNMQl0oQ3YsWFHV8NW7d3o/edit?usp=sharing" TargetMode="External"/><Relationship Id="rId23" Type="http://schemas.openxmlformats.org/officeDocument/2006/relationships/hyperlink" Target="https://docs.google.com/spreadsheets/d/1LMnVMKt_Q1NkVJrCDW7RvpgmqyfYofWK5QQGNoZCVVY/edit?usp=sharing" TargetMode="External"/><Relationship Id="rId28" Type="http://schemas.openxmlformats.org/officeDocument/2006/relationships/hyperlink" Target="https://docs.google.com/spreadsheets/d/1sORgsjMxS6_UkztHC0QvicfHFwJtA2YiOHE9yWrl9Bg/edit?usp=sharing" TargetMode="External"/><Relationship Id="rId36" Type="http://schemas.openxmlformats.org/officeDocument/2006/relationships/hyperlink" Target="https://docs.google.com/spreadsheets/d/1O7o78mFPbqfBH2Rgs1MVYO9G2gh3GyKZo7o-h6fus6g/edit?usp=sharing" TargetMode="External"/><Relationship Id="rId49" Type="http://schemas.openxmlformats.org/officeDocument/2006/relationships/hyperlink" Target="https://docs.google.com/spreadsheets/d/1Px9MDlKM9jXSynAInREEXwCM1C4l41xzkfnW3bo_Z4M/edit?usp=sharing" TargetMode="External"/><Relationship Id="rId10" Type="http://schemas.openxmlformats.org/officeDocument/2006/relationships/hyperlink" Target="https://docs.google.com/spreadsheets/d/1lVpwpgQ8b828Z9XpA43t-5wjSwDI5d_CJxh--spbdjI/edit?usp=sharing" TargetMode="External"/><Relationship Id="rId19" Type="http://schemas.openxmlformats.org/officeDocument/2006/relationships/hyperlink" Target="https://docs.google.com/spreadsheets/d/1-USxHJgI7seD02AgMEyY1V3A7PnoPYG90CR68jZNeZY/edit?usp=sharing" TargetMode="External"/><Relationship Id="rId31" Type="http://schemas.openxmlformats.org/officeDocument/2006/relationships/hyperlink" Target="https://docs.google.com/spreadsheets/d/1KzOxVhDXI01sFt70T1rUFT0Q7-kfRhvjLTmp5vb8O9Y/edit?usp=sharing" TargetMode="External"/><Relationship Id="rId44" Type="http://schemas.openxmlformats.org/officeDocument/2006/relationships/hyperlink" Target="https://docs.google.com/spreadsheets/d/1qsZhjUaPUpbRMGARA1W_k_t8Ah2-7FirRuUfzZhxAkw/edit?usp=sharing" TargetMode="External"/><Relationship Id="rId4" Type="http://schemas.openxmlformats.org/officeDocument/2006/relationships/hyperlink" Target="https://docs.google.com/spreadsheets/d/1kyH0e24cyBZy-J0olzUzN7XDp05yvfE9MKWxSE9EYhc/edit?usp=sharing" TargetMode="External"/><Relationship Id="rId9" Type="http://schemas.openxmlformats.org/officeDocument/2006/relationships/hyperlink" Target="https://docs.google.com/spreadsheets/d/1dzkbgPlIKdp6e8dhWWD2lOsTr537orDNunLRBOTHx2o/edit?usp=sharing" TargetMode="External"/><Relationship Id="rId14" Type="http://schemas.openxmlformats.org/officeDocument/2006/relationships/hyperlink" Target="https://docs.google.com/spreadsheets/d/1C8rQRF8OBT5IV2eXg0Z1oGqY9xaNMkffF79RpK6l7pE/edit?usp=sharing" TargetMode="External"/><Relationship Id="rId22" Type="http://schemas.openxmlformats.org/officeDocument/2006/relationships/hyperlink" Target="https://docs.google.com/spreadsheets/d/130AYCQzvEpuQBXT4qzlD5c-7omuHm8Ggx93H8nGOVPc/edit?usp=sharing" TargetMode="External"/><Relationship Id="rId27" Type="http://schemas.openxmlformats.org/officeDocument/2006/relationships/hyperlink" Target="https://docs.google.com/spreadsheets/d/12ickUnDDZn5XfzphKWb3duJRdmiz4Zv0nwGoxe8DswI/edit?usp=sharing" TargetMode="External"/><Relationship Id="rId30" Type="http://schemas.openxmlformats.org/officeDocument/2006/relationships/hyperlink" Target="https://docs.google.com/spreadsheets/d/1I-E1rD6IxaXIRLUpdSrGjUWol60rVisDso4xcFnHt-4/edit?usp=sharing" TargetMode="External"/><Relationship Id="rId35" Type="http://schemas.openxmlformats.org/officeDocument/2006/relationships/hyperlink" Target="https://docs.google.com/spreadsheets/d/1Fefz94Tz8Eknq39c0AfPI6m5V_sl_3b47TbkQZMRBuU/edit?usp=sharing" TargetMode="External"/><Relationship Id="rId43" Type="http://schemas.openxmlformats.org/officeDocument/2006/relationships/hyperlink" Target="https://docs.google.com/spreadsheets/d/15sQrPwzOyArgQmxIIdGcUN_NbD0nDW7-_qtyCC7q-5k/edit?usp=sharing" TargetMode="External"/><Relationship Id="rId48" Type="http://schemas.openxmlformats.org/officeDocument/2006/relationships/hyperlink" Target="https://docs.google.com/spreadsheets/d/1nHiWvOz1-Fm79YK3-Y0xzv6rKisHZ2JRb4_yI9OOajA/edit?usp=sharing" TargetMode="External"/><Relationship Id="rId8" Type="http://schemas.openxmlformats.org/officeDocument/2006/relationships/hyperlink" Target="https://docs.google.com/spreadsheets/d/1n7w9fuSccX3lLhHUnUkNlpQMW7A7NsccBASzy_ZGfSo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6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4.42578125" defaultRowHeight="12.75" customHeight="1" x14ac:dyDescent="0.2"/>
  <cols>
    <col min="1" max="1" width="8.85546875" customWidth="1"/>
    <col min="2" max="2" width="26" customWidth="1"/>
    <col min="3" max="3" width="6.28515625" customWidth="1"/>
    <col min="4" max="6" width="8.140625" customWidth="1"/>
    <col min="7" max="7" width="9.85546875" customWidth="1"/>
    <col min="8" max="9" width="8.140625" customWidth="1"/>
    <col min="10" max="10" width="9" bestFit="1" customWidth="1"/>
    <col min="11" max="11" width="9.42578125" bestFit="1" customWidth="1"/>
    <col min="12" max="12" width="5.140625" bestFit="1" customWidth="1"/>
    <col min="13" max="13" width="3.28515625" bestFit="1" customWidth="1"/>
    <col min="14" max="14" width="7" bestFit="1" customWidth="1"/>
  </cols>
  <sheetData>
    <row r="1" spans="1:14" ht="12" customHeight="1" x14ac:dyDescent="0.2">
      <c r="A1" s="24" t="s">
        <v>0</v>
      </c>
      <c r="B1" s="24" t="s">
        <v>1</v>
      </c>
      <c r="C1" s="24" t="s">
        <v>2</v>
      </c>
      <c r="D1" s="25" t="s">
        <v>885</v>
      </c>
      <c r="E1" s="25" t="s">
        <v>884</v>
      </c>
      <c r="F1" s="25" t="s">
        <v>880</v>
      </c>
      <c r="G1" s="25" t="s">
        <v>881</v>
      </c>
      <c r="H1" s="25" t="s">
        <v>882</v>
      </c>
      <c r="I1" s="25" t="s">
        <v>883</v>
      </c>
      <c r="J1" s="26" t="s">
        <v>876</v>
      </c>
      <c r="K1" s="26" t="s">
        <v>877</v>
      </c>
      <c r="L1" s="26" t="s">
        <v>878</v>
      </c>
      <c r="M1" s="26" t="s">
        <v>879</v>
      </c>
      <c r="N1" s="26" t="s">
        <v>886</v>
      </c>
    </row>
    <row r="2" spans="1:14" ht="12" customHeight="1" x14ac:dyDescent="0.2">
      <c r="A2" s="2" t="s">
        <v>8</v>
      </c>
      <c r="B2" s="2" t="s">
        <v>9</v>
      </c>
      <c r="C2" s="4" t="s">
        <v>874</v>
      </c>
      <c r="D2" s="6">
        <v>37.6</v>
      </c>
      <c r="E2" s="6">
        <v>52.8</v>
      </c>
      <c r="F2" s="7">
        <v>41.2</v>
      </c>
      <c r="G2" s="7">
        <v>55.3</v>
      </c>
      <c r="H2" s="7">
        <v>38.1</v>
      </c>
      <c r="I2" s="7">
        <v>59.7</v>
      </c>
      <c r="J2">
        <f>(I2+G2)/2</f>
        <v>57.5</v>
      </c>
      <c r="K2">
        <f>(H2+F2)/2</f>
        <v>39.650000000000006</v>
      </c>
      <c r="L2" t="str">
        <f>LEFT(A2,2)</f>
        <v>AK</v>
      </c>
      <c r="M2" t="str">
        <f>RIGHT(A2,2)</f>
        <v>AL</v>
      </c>
      <c r="N2">
        <v>9</v>
      </c>
    </row>
    <row r="3" spans="1:14" ht="12" customHeight="1" x14ac:dyDescent="0.2">
      <c r="A3" s="2" t="s">
        <v>10</v>
      </c>
      <c r="B3" s="2" t="s">
        <v>11</v>
      </c>
      <c r="C3" s="4" t="s">
        <v>874</v>
      </c>
      <c r="D3" s="6">
        <v>34.1</v>
      </c>
      <c r="E3" s="6">
        <v>63.5</v>
      </c>
      <c r="F3" s="7">
        <v>37.39</v>
      </c>
      <c r="G3" s="7">
        <v>61.8</v>
      </c>
      <c r="H3" s="7">
        <v>38.5</v>
      </c>
      <c r="I3" s="7">
        <v>60.9</v>
      </c>
      <c r="J3">
        <f t="shared" ref="J3:J66" si="0">(I3+G3)/2</f>
        <v>61.349999999999994</v>
      </c>
      <c r="K3">
        <f t="shared" ref="K3:K66" si="1">(H3+F3)/2</f>
        <v>37.945</v>
      </c>
      <c r="L3" t="str">
        <f t="shared" ref="L3:L66" si="2">LEFT(A3,2)</f>
        <v>AL</v>
      </c>
      <c r="M3" t="str">
        <f t="shared" ref="M3:M66" si="3">RIGHT(A3,2)</f>
        <v>01</v>
      </c>
      <c r="N3">
        <v>6</v>
      </c>
    </row>
    <row r="4" spans="1:14" ht="12" customHeight="1" x14ac:dyDescent="0.2">
      <c r="A4" s="2" t="s">
        <v>12</v>
      </c>
      <c r="B4" s="2" t="s">
        <v>13</v>
      </c>
      <c r="C4" s="4" t="s">
        <v>874</v>
      </c>
      <c r="D4" s="6">
        <v>33</v>
      </c>
      <c r="E4" s="6">
        <v>64.900000000000006</v>
      </c>
      <c r="F4" s="7">
        <v>36.4</v>
      </c>
      <c r="G4" s="7">
        <v>62.9</v>
      </c>
      <c r="H4" s="7">
        <v>35</v>
      </c>
      <c r="I4" s="7">
        <v>64.5</v>
      </c>
      <c r="J4">
        <f t="shared" si="0"/>
        <v>63.7</v>
      </c>
      <c r="K4">
        <f t="shared" si="1"/>
        <v>35.700000000000003</v>
      </c>
      <c r="L4" t="str">
        <f t="shared" si="2"/>
        <v>AL</v>
      </c>
      <c r="M4" t="str">
        <f t="shared" si="3"/>
        <v>02</v>
      </c>
      <c r="N4">
        <v>6</v>
      </c>
    </row>
    <row r="5" spans="1:14" ht="12" customHeight="1" x14ac:dyDescent="0.2">
      <c r="A5" s="2" t="s">
        <v>14</v>
      </c>
      <c r="B5" s="2" t="s">
        <v>15</v>
      </c>
      <c r="C5" s="4" t="s">
        <v>874</v>
      </c>
      <c r="D5" s="6">
        <v>32.299999999999997</v>
      </c>
      <c r="E5" s="6">
        <v>65.3</v>
      </c>
      <c r="F5" s="7">
        <v>36.799999999999997</v>
      </c>
      <c r="G5" s="7">
        <v>62.3</v>
      </c>
      <c r="H5" s="7">
        <v>36.6</v>
      </c>
      <c r="I5" s="7">
        <v>62.6</v>
      </c>
      <c r="J5">
        <f t="shared" si="0"/>
        <v>62.45</v>
      </c>
      <c r="K5">
        <f t="shared" si="1"/>
        <v>36.700000000000003</v>
      </c>
      <c r="L5" t="str">
        <f t="shared" si="2"/>
        <v>AL</v>
      </c>
      <c r="M5" t="str">
        <f t="shared" si="3"/>
        <v>03</v>
      </c>
      <c r="N5">
        <v>6</v>
      </c>
    </row>
    <row r="6" spans="1:14" ht="12" customHeight="1" x14ac:dyDescent="0.2">
      <c r="A6" s="2" t="s">
        <v>16</v>
      </c>
      <c r="B6" s="2" t="s">
        <v>17</v>
      </c>
      <c r="C6" s="4" t="s">
        <v>874</v>
      </c>
      <c r="D6" s="6">
        <v>17.399999999999999</v>
      </c>
      <c r="E6" s="6">
        <v>80.400000000000006</v>
      </c>
      <c r="F6" s="7">
        <v>24</v>
      </c>
      <c r="G6" s="7">
        <v>74.8</v>
      </c>
      <c r="H6" s="7">
        <v>25.5</v>
      </c>
      <c r="I6" s="7">
        <v>73.3</v>
      </c>
      <c r="J6">
        <f t="shared" si="0"/>
        <v>74.05</v>
      </c>
      <c r="K6">
        <f t="shared" si="1"/>
        <v>24.75</v>
      </c>
      <c r="L6" t="str">
        <f t="shared" si="2"/>
        <v>AL</v>
      </c>
      <c r="M6" t="str">
        <f t="shared" si="3"/>
        <v>04</v>
      </c>
      <c r="N6">
        <v>6</v>
      </c>
    </row>
    <row r="7" spans="1:14" ht="12" customHeight="1" x14ac:dyDescent="0.2">
      <c r="A7" s="2" t="s">
        <v>18</v>
      </c>
      <c r="B7" s="2" t="s">
        <v>19</v>
      </c>
      <c r="C7" s="4" t="s">
        <v>874</v>
      </c>
      <c r="D7" s="6">
        <v>31.3</v>
      </c>
      <c r="E7" s="6">
        <v>64.7</v>
      </c>
      <c r="F7" s="7">
        <v>34.9</v>
      </c>
      <c r="G7" s="7">
        <v>63.9</v>
      </c>
      <c r="H7" s="7">
        <v>36.299999999999997</v>
      </c>
      <c r="I7" s="7">
        <v>62.6</v>
      </c>
      <c r="J7">
        <f t="shared" si="0"/>
        <v>63.25</v>
      </c>
      <c r="K7">
        <f t="shared" si="1"/>
        <v>35.599999999999994</v>
      </c>
      <c r="L7" t="str">
        <f t="shared" si="2"/>
        <v>AL</v>
      </c>
      <c r="M7" t="str">
        <f t="shared" si="3"/>
        <v>05</v>
      </c>
      <c r="N7">
        <v>6</v>
      </c>
    </row>
    <row r="8" spans="1:14" ht="12" customHeight="1" x14ac:dyDescent="0.2">
      <c r="A8" s="2" t="s">
        <v>20</v>
      </c>
      <c r="B8" s="2" t="s">
        <v>21</v>
      </c>
      <c r="C8" s="4" t="s">
        <v>874</v>
      </c>
      <c r="D8" s="6">
        <v>26.1</v>
      </c>
      <c r="E8" s="6">
        <v>70.8</v>
      </c>
      <c r="F8" s="7">
        <v>24.7</v>
      </c>
      <c r="G8" s="7">
        <v>74.3</v>
      </c>
      <c r="H8" s="7">
        <v>25</v>
      </c>
      <c r="I8" s="7">
        <v>74.099999999999994</v>
      </c>
      <c r="J8">
        <f t="shared" si="0"/>
        <v>74.199999999999989</v>
      </c>
      <c r="K8">
        <f t="shared" si="1"/>
        <v>24.85</v>
      </c>
      <c r="L8" t="str">
        <f t="shared" si="2"/>
        <v>AL</v>
      </c>
      <c r="M8" t="str">
        <f t="shared" si="3"/>
        <v>06</v>
      </c>
      <c r="N8">
        <v>6</v>
      </c>
    </row>
    <row r="9" spans="1:14" ht="12" customHeight="1" x14ac:dyDescent="0.2">
      <c r="A9" s="2" t="s">
        <v>22</v>
      </c>
      <c r="B9" s="2" t="s">
        <v>23</v>
      </c>
      <c r="C9" s="9" t="s">
        <v>875</v>
      </c>
      <c r="D9" s="6">
        <v>69.8</v>
      </c>
      <c r="E9" s="6">
        <v>28.6</v>
      </c>
      <c r="F9" s="7">
        <v>72.400000000000006</v>
      </c>
      <c r="G9" s="7">
        <v>27.1</v>
      </c>
      <c r="H9" s="7">
        <v>71.5</v>
      </c>
      <c r="I9" s="7">
        <v>28.1</v>
      </c>
      <c r="J9">
        <f t="shared" si="0"/>
        <v>27.6</v>
      </c>
      <c r="K9">
        <f t="shared" si="1"/>
        <v>71.95</v>
      </c>
      <c r="L9" t="str">
        <f t="shared" si="2"/>
        <v>AL</v>
      </c>
      <c r="M9" t="str">
        <f t="shared" si="3"/>
        <v>07</v>
      </c>
      <c r="N9">
        <v>6</v>
      </c>
    </row>
    <row r="10" spans="1:14" ht="12" customHeight="1" x14ac:dyDescent="0.2">
      <c r="A10" s="2" t="s">
        <v>24</v>
      </c>
      <c r="B10" s="2" t="s">
        <v>25</v>
      </c>
      <c r="C10" s="4" t="s">
        <v>874</v>
      </c>
      <c r="D10" s="6">
        <v>30.2</v>
      </c>
      <c r="E10" s="6">
        <v>65</v>
      </c>
      <c r="F10" s="7">
        <v>36.299999999999997</v>
      </c>
      <c r="G10" s="7">
        <v>61</v>
      </c>
      <c r="H10" s="7">
        <v>39.200000000000003</v>
      </c>
      <c r="I10" s="7">
        <v>58</v>
      </c>
      <c r="J10">
        <f t="shared" si="0"/>
        <v>59.5</v>
      </c>
      <c r="K10">
        <f t="shared" si="1"/>
        <v>37.75</v>
      </c>
      <c r="L10" t="str">
        <f t="shared" si="2"/>
        <v>AR</v>
      </c>
      <c r="M10" t="str">
        <f t="shared" si="3"/>
        <v>01</v>
      </c>
      <c r="N10">
        <v>7</v>
      </c>
    </row>
    <row r="11" spans="1:14" ht="12" customHeight="1" x14ac:dyDescent="0.2">
      <c r="A11" s="2" t="s">
        <v>26</v>
      </c>
      <c r="B11" s="2" t="s">
        <v>27</v>
      </c>
      <c r="C11" s="4" t="s">
        <v>874</v>
      </c>
      <c r="D11" s="6">
        <v>41.7</v>
      </c>
      <c r="E11" s="6">
        <v>52.4</v>
      </c>
      <c r="F11" s="7">
        <v>42.9</v>
      </c>
      <c r="G11" s="7">
        <v>54.7</v>
      </c>
      <c r="H11" s="7">
        <v>44.3</v>
      </c>
      <c r="I11" s="7">
        <v>53.8</v>
      </c>
      <c r="J11">
        <f t="shared" si="0"/>
        <v>54.25</v>
      </c>
      <c r="K11">
        <f t="shared" si="1"/>
        <v>43.599999999999994</v>
      </c>
      <c r="L11" t="str">
        <f t="shared" si="2"/>
        <v>AR</v>
      </c>
      <c r="M11" t="str">
        <f t="shared" si="3"/>
        <v>02</v>
      </c>
      <c r="N11">
        <v>7</v>
      </c>
    </row>
    <row r="12" spans="1:14" ht="12" customHeight="1" x14ac:dyDescent="0.2">
      <c r="A12" s="2" t="s">
        <v>28</v>
      </c>
      <c r="B12" s="2" t="s">
        <v>29</v>
      </c>
      <c r="C12" s="4" t="s">
        <v>874</v>
      </c>
      <c r="D12" s="6">
        <v>30.5</v>
      </c>
      <c r="E12" s="6">
        <v>61.9</v>
      </c>
      <c r="F12" s="7">
        <v>31.6</v>
      </c>
      <c r="G12" s="7">
        <v>65.5</v>
      </c>
      <c r="H12" s="7">
        <v>33.9</v>
      </c>
      <c r="I12" s="7">
        <v>63.7</v>
      </c>
      <c r="J12">
        <f t="shared" si="0"/>
        <v>64.599999999999994</v>
      </c>
      <c r="K12">
        <f t="shared" si="1"/>
        <v>32.75</v>
      </c>
      <c r="L12" t="str">
        <f t="shared" si="2"/>
        <v>AR</v>
      </c>
      <c r="M12" t="str">
        <f t="shared" si="3"/>
        <v>03</v>
      </c>
      <c r="N12">
        <v>7</v>
      </c>
    </row>
    <row r="13" spans="1:14" ht="12" customHeight="1" x14ac:dyDescent="0.2">
      <c r="A13" s="2" t="s">
        <v>30</v>
      </c>
      <c r="B13" s="2" t="s">
        <v>31</v>
      </c>
      <c r="C13" s="4" t="s">
        <v>874</v>
      </c>
      <c r="D13" s="6">
        <v>31.3</v>
      </c>
      <c r="E13" s="6">
        <v>64.2</v>
      </c>
      <c r="F13" s="7">
        <v>35.9</v>
      </c>
      <c r="G13" s="7">
        <v>61.8</v>
      </c>
      <c r="H13" s="7">
        <v>37.4</v>
      </c>
      <c r="I13" s="7">
        <v>59.9</v>
      </c>
      <c r="J13">
        <f t="shared" si="0"/>
        <v>60.849999999999994</v>
      </c>
      <c r="K13">
        <f t="shared" si="1"/>
        <v>36.65</v>
      </c>
      <c r="L13" t="str">
        <f t="shared" si="2"/>
        <v>AR</v>
      </c>
      <c r="M13" t="str">
        <f t="shared" si="3"/>
        <v>04</v>
      </c>
      <c r="N13">
        <v>7</v>
      </c>
    </row>
    <row r="14" spans="1:14" ht="12" customHeight="1" x14ac:dyDescent="0.2">
      <c r="A14" s="2" t="s">
        <v>32</v>
      </c>
      <c r="B14" s="10" t="s">
        <v>33</v>
      </c>
      <c r="C14" s="9" t="s">
        <v>875</v>
      </c>
      <c r="D14" s="6">
        <v>46.6</v>
      </c>
      <c r="E14" s="6">
        <v>47.7</v>
      </c>
      <c r="F14" s="7">
        <v>47.9</v>
      </c>
      <c r="G14" s="7">
        <v>50.4</v>
      </c>
      <c r="H14" s="7">
        <v>47.8</v>
      </c>
      <c r="I14" s="7">
        <v>51</v>
      </c>
      <c r="J14">
        <f t="shared" si="0"/>
        <v>50.7</v>
      </c>
      <c r="K14">
        <f t="shared" si="1"/>
        <v>47.849999999999994</v>
      </c>
      <c r="L14" t="str">
        <f t="shared" si="2"/>
        <v>AZ</v>
      </c>
      <c r="M14" t="str">
        <f t="shared" si="3"/>
        <v>01</v>
      </c>
      <c r="N14">
        <v>8</v>
      </c>
    </row>
    <row r="15" spans="1:14" ht="12" customHeight="1" x14ac:dyDescent="0.2">
      <c r="A15" s="2" t="s">
        <v>34</v>
      </c>
      <c r="B15" s="2" t="s">
        <v>35</v>
      </c>
      <c r="C15" s="4" t="s">
        <v>874</v>
      </c>
      <c r="D15" s="6">
        <v>49.6</v>
      </c>
      <c r="E15" s="6">
        <v>44.7</v>
      </c>
      <c r="F15" s="7">
        <v>48.4</v>
      </c>
      <c r="G15" s="7">
        <v>49.9</v>
      </c>
      <c r="H15" s="7">
        <v>48.9</v>
      </c>
      <c r="I15" s="7">
        <v>49.8</v>
      </c>
      <c r="J15">
        <f t="shared" si="0"/>
        <v>49.849999999999994</v>
      </c>
      <c r="K15">
        <f t="shared" si="1"/>
        <v>48.65</v>
      </c>
      <c r="L15" t="str">
        <f t="shared" si="2"/>
        <v>AZ</v>
      </c>
      <c r="M15" t="str">
        <f t="shared" si="3"/>
        <v>02</v>
      </c>
      <c r="N15">
        <v>8</v>
      </c>
    </row>
    <row r="16" spans="1:14" ht="12" customHeight="1" x14ac:dyDescent="0.2">
      <c r="A16" s="2" t="s">
        <v>36</v>
      </c>
      <c r="B16" s="2" t="s">
        <v>37</v>
      </c>
      <c r="C16" s="9" t="s">
        <v>875</v>
      </c>
      <c r="D16" s="6">
        <v>62.4</v>
      </c>
      <c r="E16" s="6">
        <v>32.5</v>
      </c>
      <c r="F16" s="7">
        <v>61.4</v>
      </c>
      <c r="G16" s="7">
        <v>36.9</v>
      </c>
      <c r="H16" s="7">
        <v>58.2</v>
      </c>
      <c r="I16" s="7">
        <v>40.700000000000003</v>
      </c>
      <c r="J16">
        <f t="shared" si="0"/>
        <v>38.799999999999997</v>
      </c>
      <c r="K16">
        <f t="shared" si="1"/>
        <v>59.8</v>
      </c>
      <c r="L16" t="str">
        <f t="shared" si="2"/>
        <v>AZ</v>
      </c>
      <c r="M16" t="str">
        <f t="shared" si="3"/>
        <v>03</v>
      </c>
      <c r="N16">
        <v>8</v>
      </c>
    </row>
    <row r="17" spans="1:14" ht="12" customHeight="1" x14ac:dyDescent="0.2">
      <c r="A17" s="2" t="s">
        <v>38</v>
      </c>
      <c r="B17" s="2" t="s">
        <v>39</v>
      </c>
      <c r="C17" s="4" t="s">
        <v>874</v>
      </c>
      <c r="D17" s="6">
        <v>27.5</v>
      </c>
      <c r="E17" s="6">
        <v>67.7</v>
      </c>
      <c r="F17" s="7">
        <v>31</v>
      </c>
      <c r="G17" s="7">
        <v>67.2</v>
      </c>
      <c r="H17" s="7">
        <v>34.4</v>
      </c>
      <c r="I17" s="7">
        <v>64.2</v>
      </c>
      <c r="J17">
        <f t="shared" si="0"/>
        <v>65.7</v>
      </c>
      <c r="K17">
        <f t="shared" si="1"/>
        <v>32.700000000000003</v>
      </c>
      <c r="L17" t="str">
        <f t="shared" si="2"/>
        <v>AZ</v>
      </c>
      <c r="M17" t="str">
        <f t="shared" si="3"/>
        <v>04</v>
      </c>
      <c r="N17">
        <v>8</v>
      </c>
    </row>
    <row r="18" spans="1:14" ht="12" customHeight="1" x14ac:dyDescent="0.2">
      <c r="A18" s="2" t="s">
        <v>40</v>
      </c>
      <c r="B18" s="10" t="s">
        <v>41</v>
      </c>
      <c r="C18" s="4" t="s">
        <v>874</v>
      </c>
      <c r="D18" s="6">
        <v>36.5</v>
      </c>
      <c r="E18" s="6">
        <v>57.6</v>
      </c>
      <c r="F18" s="7">
        <v>34.6</v>
      </c>
      <c r="G18" s="7">
        <v>63.8</v>
      </c>
      <c r="H18" s="7">
        <v>36.299999999999997</v>
      </c>
      <c r="I18" s="7">
        <v>62.6</v>
      </c>
      <c r="J18">
        <f t="shared" si="0"/>
        <v>63.2</v>
      </c>
      <c r="K18">
        <f t="shared" si="1"/>
        <v>35.450000000000003</v>
      </c>
      <c r="L18" t="str">
        <f t="shared" si="2"/>
        <v>AZ</v>
      </c>
      <c r="M18" t="str">
        <f t="shared" si="3"/>
        <v>05</v>
      </c>
      <c r="N18">
        <v>8</v>
      </c>
    </row>
    <row r="19" spans="1:14" ht="12" customHeight="1" x14ac:dyDescent="0.2">
      <c r="A19" s="2" t="s">
        <v>42</v>
      </c>
      <c r="B19" s="2" t="s">
        <v>43</v>
      </c>
      <c r="C19" s="4" t="s">
        <v>874</v>
      </c>
      <c r="D19" s="6">
        <v>42.4</v>
      </c>
      <c r="E19" s="6">
        <v>52.4</v>
      </c>
      <c r="F19" s="7">
        <v>38.799999999999997</v>
      </c>
      <c r="G19" s="7">
        <v>59.5</v>
      </c>
      <c r="H19" s="7">
        <v>41.2</v>
      </c>
      <c r="I19" s="7">
        <v>57.7</v>
      </c>
      <c r="J19">
        <f t="shared" si="0"/>
        <v>58.6</v>
      </c>
      <c r="K19">
        <f t="shared" si="1"/>
        <v>40</v>
      </c>
      <c r="L19" t="str">
        <f t="shared" si="2"/>
        <v>AZ</v>
      </c>
      <c r="M19" t="str">
        <f t="shared" si="3"/>
        <v>06</v>
      </c>
      <c r="N19">
        <v>8</v>
      </c>
    </row>
    <row r="20" spans="1:14" ht="12" customHeight="1" x14ac:dyDescent="0.2">
      <c r="A20" s="2" t="s">
        <v>44</v>
      </c>
      <c r="B20" s="2" t="s">
        <v>45</v>
      </c>
      <c r="C20" s="9" t="s">
        <v>875</v>
      </c>
      <c r="D20" s="6">
        <v>71.8</v>
      </c>
      <c r="E20" s="6">
        <v>22.6</v>
      </c>
      <c r="F20" s="7">
        <v>71.7</v>
      </c>
      <c r="G20" s="7">
        <v>26.5</v>
      </c>
      <c r="H20" s="7">
        <v>64.7</v>
      </c>
      <c r="I20" s="7">
        <v>34.1</v>
      </c>
      <c r="J20">
        <f t="shared" si="0"/>
        <v>30.3</v>
      </c>
      <c r="K20">
        <f t="shared" si="1"/>
        <v>68.2</v>
      </c>
      <c r="L20" t="str">
        <f t="shared" si="2"/>
        <v>AZ</v>
      </c>
      <c r="M20" t="str">
        <f t="shared" si="3"/>
        <v>07</v>
      </c>
      <c r="N20">
        <v>8</v>
      </c>
    </row>
    <row r="21" spans="1:14" ht="12" customHeight="1" x14ac:dyDescent="0.2">
      <c r="A21" s="2" t="s">
        <v>46</v>
      </c>
      <c r="B21" s="2" t="s">
        <v>47</v>
      </c>
      <c r="C21" s="4" t="s">
        <v>874</v>
      </c>
      <c r="D21" s="6">
        <v>37</v>
      </c>
      <c r="E21" s="6">
        <v>58.1</v>
      </c>
      <c r="F21" s="7">
        <v>36.9</v>
      </c>
      <c r="G21" s="7">
        <v>61.7</v>
      </c>
      <c r="H21" s="7">
        <v>38.4</v>
      </c>
      <c r="I21" s="7">
        <v>60.6</v>
      </c>
      <c r="J21">
        <f t="shared" si="0"/>
        <v>61.150000000000006</v>
      </c>
      <c r="K21">
        <f t="shared" si="1"/>
        <v>37.65</v>
      </c>
      <c r="L21" t="str">
        <f t="shared" si="2"/>
        <v>AZ</v>
      </c>
      <c r="M21" t="str">
        <f t="shared" si="3"/>
        <v>08</v>
      </c>
      <c r="N21">
        <v>8</v>
      </c>
    </row>
    <row r="22" spans="1:14" ht="12" customHeight="1" x14ac:dyDescent="0.2">
      <c r="A22" s="2" t="s">
        <v>48</v>
      </c>
      <c r="B22" s="2" t="s">
        <v>49</v>
      </c>
      <c r="C22" s="9" t="s">
        <v>875</v>
      </c>
      <c r="D22" s="6">
        <v>54.7</v>
      </c>
      <c r="E22" s="6">
        <v>38.4</v>
      </c>
      <c r="F22" s="7">
        <v>51.1</v>
      </c>
      <c r="G22" s="7">
        <v>46.6</v>
      </c>
      <c r="H22" s="7">
        <v>51.3</v>
      </c>
      <c r="I22" s="7">
        <v>47.4</v>
      </c>
      <c r="J22">
        <f t="shared" si="0"/>
        <v>47</v>
      </c>
      <c r="K22">
        <f t="shared" si="1"/>
        <v>51.2</v>
      </c>
      <c r="L22" t="str">
        <f t="shared" si="2"/>
        <v>AZ</v>
      </c>
      <c r="M22" t="str">
        <f t="shared" si="3"/>
        <v>09</v>
      </c>
      <c r="N22">
        <v>8</v>
      </c>
    </row>
    <row r="23" spans="1:14" ht="12" customHeight="1" x14ac:dyDescent="0.2">
      <c r="A23" s="2" t="s">
        <v>50</v>
      </c>
      <c r="B23" s="2" t="s">
        <v>51</v>
      </c>
      <c r="C23" s="4" t="s">
        <v>874</v>
      </c>
      <c r="D23" s="6">
        <v>36.5</v>
      </c>
      <c r="E23" s="6">
        <v>56.2</v>
      </c>
      <c r="F23" s="7">
        <v>40.299999999999997</v>
      </c>
      <c r="G23" s="7">
        <v>56.6</v>
      </c>
      <c r="H23" s="11">
        <v>42</v>
      </c>
      <c r="I23" s="11">
        <v>53</v>
      </c>
      <c r="J23">
        <f t="shared" si="0"/>
        <v>54.8</v>
      </c>
      <c r="K23">
        <f t="shared" si="1"/>
        <v>41.15</v>
      </c>
      <c r="L23" t="str">
        <f t="shared" si="2"/>
        <v>CA</v>
      </c>
      <c r="M23" t="str">
        <f t="shared" si="3"/>
        <v>01</v>
      </c>
      <c r="N23">
        <v>9</v>
      </c>
    </row>
    <row r="24" spans="1:14" ht="12" customHeight="1" x14ac:dyDescent="0.2">
      <c r="A24" s="2" t="s">
        <v>52</v>
      </c>
      <c r="B24" s="2" t="s">
        <v>53</v>
      </c>
      <c r="C24" s="9" t="s">
        <v>875</v>
      </c>
      <c r="D24" s="6">
        <v>69</v>
      </c>
      <c r="E24" s="6">
        <v>23.3</v>
      </c>
      <c r="F24" s="7">
        <v>69</v>
      </c>
      <c r="G24" s="7">
        <v>27</v>
      </c>
      <c r="H24" s="11">
        <v>71</v>
      </c>
      <c r="I24" s="11">
        <v>25</v>
      </c>
      <c r="J24">
        <f t="shared" si="0"/>
        <v>26</v>
      </c>
      <c r="K24">
        <f t="shared" si="1"/>
        <v>70</v>
      </c>
      <c r="L24" t="str">
        <f t="shared" si="2"/>
        <v>CA</v>
      </c>
      <c r="M24" t="str">
        <f t="shared" si="3"/>
        <v>02</v>
      </c>
      <c r="N24">
        <v>9</v>
      </c>
    </row>
    <row r="25" spans="1:14" ht="12" customHeight="1" x14ac:dyDescent="0.2">
      <c r="A25" s="2" t="s">
        <v>54</v>
      </c>
      <c r="B25" s="2" t="s">
        <v>55</v>
      </c>
      <c r="C25" s="9" t="s">
        <v>875</v>
      </c>
      <c r="D25" s="6">
        <v>53</v>
      </c>
      <c r="E25" s="6">
        <v>40.4</v>
      </c>
      <c r="F25" s="7">
        <v>54.3</v>
      </c>
      <c r="G25" s="7">
        <v>43.1</v>
      </c>
      <c r="H25" s="11">
        <v>55</v>
      </c>
      <c r="I25" s="11">
        <v>42</v>
      </c>
      <c r="J25">
        <f t="shared" si="0"/>
        <v>42.55</v>
      </c>
      <c r="K25">
        <f t="shared" si="1"/>
        <v>54.65</v>
      </c>
      <c r="L25" t="str">
        <f t="shared" si="2"/>
        <v>CA</v>
      </c>
      <c r="M25" t="str">
        <f t="shared" si="3"/>
        <v>03</v>
      </c>
      <c r="N25">
        <v>9</v>
      </c>
    </row>
    <row r="26" spans="1:14" ht="12" customHeight="1" x14ac:dyDescent="0.2">
      <c r="A26" s="2" t="s">
        <v>56</v>
      </c>
      <c r="B26" s="2" t="s">
        <v>57</v>
      </c>
      <c r="C26" s="4" t="s">
        <v>874</v>
      </c>
      <c r="D26" s="6">
        <v>39.299999999999997</v>
      </c>
      <c r="E26" s="6">
        <v>54</v>
      </c>
      <c r="F26" s="7">
        <v>39.5</v>
      </c>
      <c r="G26" s="7">
        <v>57.9</v>
      </c>
      <c r="H26" s="11">
        <v>43</v>
      </c>
      <c r="I26" s="11">
        <v>54</v>
      </c>
      <c r="J26">
        <f t="shared" si="0"/>
        <v>55.95</v>
      </c>
      <c r="K26">
        <f t="shared" si="1"/>
        <v>41.25</v>
      </c>
      <c r="L26" t="str">
        <f t="shared" si="2"/>
        <v>CA</v>
      </c>
      <c r="M26" t="str">
        <f t="shared" si="3"/>
        <v>04</v>
      </c>
      <c r="N26">
        <v>9</v>
      </c>
    </row>
    <row r="27" spans="1:14" ht="12" customHeight="1" x14ac:dyDescent="0.2">
      <c r="A27" s="2" t="s">
        <v>58</v>
      </c>
      <c r="B27" s="2" t="s">
        <v>59</v>
      </c>
      <c r="C27" s="9" t="s">
        <v>875</v>
      </c>
      <c r="D27" s="6">
        <v>69.2</v>
      </c>
      <c r="E27" s="6">
        <v>24.3</v>
      </c>
      <c r="F27" s="7">
        <v>69.7</v>
      </c>
      <c r="G27" s="7">
        <v>27.5</v>
      </c>
      <c r="H27" s="11">
        <v>70</v>
      </c>
      <c r="I27" s="11">
        <v>26</v>
      </c>
      <c r="J27">
        <f t="shared" si="0"/>
        <v>26.75</v>
      </c>
      <c r="K27">
        <f t="shared" si="1"/>
        <v>69.849999999999994</v>
      </c>
      <c r="L27" t="str">
        <f t="shared" si="2"/>
        <v>CA</v>
      </c>
      <c r="M27" t="str">
        <f t="shared" si="3"/>
        <v>05</v>
      </c>
      <c r="N27">
        <v>9</v>
      </c>
    </row>
    <row r="28" spans="1:14" ht="12" customHeight="1" x14ac:dyDescent="0.2">
      <c r="A28" s="2" t="s">
        <v>60</v>
      </c>
      <c r="B28" s="2" t="s">
        <v>61</v>
      </c>
      <c r="C28" s="9" t="s">
        <v>875</v>
      </c>
      <c r="D28" s="6">
        <v>69.2</v>
      </c>
      <c r="E28" s="6">
        <v>24.4</v>
      </c>
      <c r="F28" s="7">
        <v>69.099999999999994</v>
      </c>
      <c r="G28" s="7">
        <v>28.3</v>
      </c>
      <c r="H28" s="11">
        <v>68</v>
      </c>
      <c r="I28" s="11">
        <v>29</v>
      </c>
      <c r="J28">
        <f t="shared" si="0"/>
        <v>28.65</v>
      </c>
      <c r="K28">
        <f t="shared" si="1"/>
        <v>68.55</v>
      </c>
      <c r="L28" t="str">
        <f t="shared" si="2"/>
        <v>CA</v>
      </c>
      <c r="M28" t="str">
        <f t="shared" si="3"/>
        <v>06</v>
      </c>
      <c r="N28">
        <v>9</v>
      </c>
    </row>
    <row r="29" spans="1:14" ht="12" customHeight="1" x14ac:dyDescent="0.2">
      <c r="A29" s="2" t="s">
        <v>62</v>
      </c>
      <c r="B29" s="10" t="s">
        <v>63</v>
      </c>
      <c r="C29" s="9" t="s">
        <v>875</v>
      </c>
      <c r="D29" s="6">
        <v>52.3</v>
      </c>
      <c r="E29" s="6">
        <v>40.9</v>
      </c>
      <c r="F29" s="7">
        <v>50.8</v>
      </c>
      <c r="G29" s="7">
        <v>46.8</v>
      </c>
      <c r="H29" s="11">
        <v>51</v>
      </c>
      <c r="I29" s="11">
        <v>46</v>
      </c>
      <c r="J29">
        <f t="shared" si="0"/>
        <v>46.4</v>
      </c>
      <c r="K29">
        <f t="shared" si="1"/>
        <v>50.9</v>
      </c>
      <c r="L29" t="str">
        <f t="shared" si="2"/>
        <v>CA</v>
      </c>
      <c r="M29" t="str">
        <f t="shared" si="3"/>
        <v>07</v>
      </c>
      <c r="N29">
        <v>9</v>
      </c>
    </row>
    <row r="30" spans="1:14" ht="12" customHeight="1" x14ac:dyDescent="0.2">
      <c r="A30" s="2" t="s">
        <v>64</v>
      </c>
      <c r="B30" s="2" t="s">
        <v>65</v>
      </c>
      <c r="C30" s="4" t="s">
        <v>874</v>
      </c>
      <c r="D30" s="6">
        <v>39.6</v>
      </c>
      <c r="E30" s="6">
        <v>54.7</v>
      </c>
      <c r="F30" s="7">
        <v>41.7</v>
      </c>
      <c r="G30" s="7">
        <v>55.6</v>
      </c>
      <c r="H30" s="11">
        <v>42</v>
      </c>
      <c r="I30" s="11">
        <v>55</v>
      </c>
      <c r="J30">
        <f t="shared" si="0"/>
        <v>55.3</v>
      </c>
      <c r="K30">
        <f t="shared" si="1"/>
        <v>41.85</v>
      </c>
      <c r="L30" t="str">
        <f t="shared" si="2"/>
        <v>CA</v>
      </c>
      <c r="M30" t="str">
        <f t="shared" si="3"/>
        <v>08</v>
      </c>
      <c r="N30">
        <v>9</v>
      </c>
    </row>
    <row r="31" spans="1:14" ht="12" customHeight="1" x14ac:dyDescent="0.2">
      <c r="A31" s="2" t="s">
        <v>66</v>
      </c>
      <c r="B31" s="2" t="s">
        <v>67</v>
      </c>
      <c r="C31" s="9" t="s">
        <v>875</v>
      </c>
      <c r="D31" s="6">
        <v>56.6</v>
      </c>
      <c r="E31" s="6">
        <v>38</v>
      </c>
      <c r="F31" s="7">
        <v>57.8</v>
      </c>
      <c r="G31" s="7">
        <v>40.1</v>
      </c>
      <c r="H31" s="11">
        <v>56</v>
      </c>
      <c r="I31" s="11">
        <v>41</v>
      </c>
      <c r="J31">
        <f t="shared" si="0"/>
        <v>40.549999999999997</v>
      </c>
      <c r="K31">
        <f t="shared" si="1"/>
        <v>56.9</v>
      </c>
      <c r="L31" t="str">
        <f t="shared" si="2"/>
        <v>CA</v>
      </c>
      <c r="M31" t="str">
        <f t="shared" si="3"/>
        <v>09</v>
      </c>
      <c r="N31">
        <v>9</v>
      </c>
    </row>
    <row r="32" spans="1:14" ht="12" customHeight="1" x14ac:dyDescent="0.2">
      <c r="A32" s="2" t="s">
        <v>68</v>
      </c>
      <c r="B32" s="2" t="s">
        <v>69</v>
      </c>
      <c r="C32" s="4" t="s">
        <v>874</v>
      </c>
      <c r="D32" s="6">
        <v>48.5</v>
      </c>
      <c r="E32" s="6">
        <v>45.5</v>
      </c>
      <c r="F32" s="7">
        <v>50.6</v>
      </c>
      <c r="G32" s="7">
        <v>47</v>
      </c>
      <c r="H32" s="11">
        <v>50</v>
      </c>
      <c r="I32" s="11">
        <v>47</v>
      </c>
      <c r="J32">
        <f t="shared" si="0"/>
        <v>47</v>
      </c>
      <c r="K32">
        <f t="shared" si="1"/>
        <v>50.3</v>
      </c>
      <c r="L32" t="str">
        <f t="shared" si="2"/>
        <v>CA</v>
      </c>
      <c r="M32" t="str">
        <f t="shared" si="3"/>
        <v>10</v>
      </c>
      <c r="N32">
        <v>9</v>
      </c>
    </row>
    <row r="33" spans="1:14" ht="12" customHeight="1" x14ac:dyDescent="0.2">
      <c r="A33" s="2" t="s">
        <v>70</v>
      </c>
      <c r="B33" s="2" t="s">
        <v>71</v>
      </c>
      <c r="C33" s="9" t="s">
        <v>875</v>
      </c>
      <c r="D33" s="6">
        <v>71.5</v>
      </c>
      <c r="E33" s="6">
        <v>22.7</v>
      </c>
      <c r="F33" s="7">
        <v>67.599999999999994</v>
      </c>
      <c r="G33" s="7">
        <v>30</v>
      </c>
      <c r="H33" s="11">
        <v>69</v>
      </c>
      <c r="I33" s="11">
        <v>28</v>
      </c>
      <c r="J33">
        <f t="shared" si="0"/>
        <v>29</v>
      </c>
      <c r="K33">
        <f t="shared" si="1"/>
        <v>68.3</v>
      </c>
      <c r="L33" t="str">
        <f t="shared" si="2"/>
        <v>CA</v>
      </c>
      <c r="M33" t="str">
        <f t="shared" si="3"/>
        <v>11</v>
      </c>
      <c r="N33">
        <v>9</v>
      </c>
    </row>
    <row r="34" spans="1:14" ht="12" customHeight="1" x14ac:dyDescent="0.2">
      <c r="A34" s="2" t="s">
        <v>72</v>
      </c>
      <c r="B34" s="2" t="s">
        <v>73</v>
      </c>
      <c r="C34" s="9" t="s">
        <v>875</v>
      </c>
      <c r="D34" s="6">
        <v>86.2</v>
      </c>
      <c r="E34" s="6">
        <v>8.6999999999999993</v>
      </c>
      <c r="F34" s="7">
        <v>84.1</v>
      </c>
      <c r="G34" s="7">
        <v>12.5</v>
      </c>
      <c r="H34" s="11">
        <v>84</v>
      </c>
      <c r="I34" s="11">
        <v>13</v>
      </c>
      <c r="J34">
        <f t="shared" si="0"/>
        <v>12.75</v>
      </c>
      <c r="K34">
        <f t="shared" si="1"/>
        <v>84.05</v>
      </c>
      <c r="L34" t="str">
        <f t="shared" si="2"/>
        <v>CA</v>
      </c>
      <c r="M34" t="str">
        <f t="shared" si="3"/>
        <v>12</v>
      </c>
      <c r="N34">
        <v>9</v>
      </c>
    </row>
    <row r="35" spans="1:14" ht="12" customHeight="1" x14ac:dyDescent="0.2">
      <c r="A35" s="2" t="s">
        <v>74</v>
      </c>
      <c r="B35" s="2" t="s">
        <v>75</v>
      </c>
      <c r="C35" s="9" t="s">
        <v>875</v>
      </c>
      <c r="D35" s="6">
        <v>87.4</v>
      </c>
      <c r="E35" s="6">
        <v>6.8</v>
      </c>
      <c r="F35" s="7">
        <v>87.5</v>
      </c>
      <c r="G35" s="7">
        <v>9</v>
      </c>
      <c r="H35" s="11">
        <v>87</v>
      </c>
      <c r="I35" s="11">
        <v>10</v>
      </c>
      <c r="J35">
        <f t="shared" si="0"/>
        <v>9.5</v>
      </c>
      <c r="K35">
        <f t="shared" si="1"/>
        <v>87.25</v>
      </c>
      <c r="L35" t="str">
        <f t="shared" si="2"/>
        <v>CA</v>
      </c>
      <c r="M35" t="str">
        <f t="shared" si="3"/>
        <v>13</v>
      </c>
      <c r="N35">
        <v>9</v>
      </c>
    </row>
    <row r="36" spans="1:14" ht="12" customHeight="1" x14ac:dyDescent="0.2">
      <c r="A36" s="2" t="s">
        <v>76</v>
      </c>
      <c r="B36" s="2" t="s">
        <v>77</v>
      </c>
      <c r="C36" s="9" t="s">
        <v>875</v>
      </c>
      <c r="D36" s="6">
        <v>76.900000000000006</v>
      </c>
      <c r="E36" s="6">
        <v>18.2</v>
      </c>
      <c r="F36" s="7">
        <v>74.2</v>
      </c>
      <c r="G36" s="7">
        <v>23.6</v>
      </c>
      <c r="H36" s="11">
        <v>73</v>
      </c>
      <c r="I36" s="11">
        <v>24</v>
      </c>
      <c r="J36">
        <f t="shared" si="0"/>
        <v>23.8</v>
      </c>
      <c r="K36">
        <f t="shared" si="1"/>
        <v>73.599999999999994</v>
      </c>
      <c r="L36" t="str">
        <f t="shared" si="2"/>
        <v>CA</v>
      </c>
      <c r="M36" t="str">
        <f t="shared" si="3"/>
        <v>14</v>
      </c>
      <c r="N36">
        <v>9</v>
      </c>
    </row>
    <row r="37" spans="1:14" ht="12" customHeight="1" x14ac:dyDescent="0.2">
      <c r="A37" s="2" t="s">
        <v>78</v>
      </c>
      <c r="B37" s="2" t="s">
        <v>79</v>
      </c>
      <c r="C37" s="9" t="s">
        <v>875</v>
      </c>
      <c r="D37" s="6">
        <v>69.900000000000006</v>
      </c>
      <c r="E37" s="6">
        <v>24.2</v>
      </c>
      <c r="F37" s="7">
        <v>68</v>
      </c>
      <c r="G37" s="7">
        <v>29.8</v>
      </c>
      <c r="H37" s="11">
        <v>67</v>
      </c>
      <c r="I37" s="11">
        <v>30</v>
      </c>
      <c r="J37">
        <f t="shared" si="0"/>
        <v>29.9</v>
      </c>
      <c r="K37">
        <f t="shared" si="1"/>
        <v>67.5</v>
      </c>
      <c r="L37" t="str">
        <f t="shared" si="2"/>
        <v>CA</v>
      </c>
      <c r="M37" t="str">
        <f t="shared" si="3"/>
        <v>15</v>
      </c>
      <c r="N37">
        <v>9</v>
      </c>
    </row>
    <row r="38" spans="1:14" ht="12" customHeight="1" x14ac:dyDescent="0.2">
      <c r="A38" s="2" t="s">
        <v>80</v>
      </c>
      <c r="B38" s="10" t="s">
        <v>81</v>
      </c>
      <c r="C38" s="9" t="s">
        <v>875</v>
      </c>
      <c r="D38" s="6">
        <v>58</v>
      </c>
      <c r="E38" s="6">
        <v>36.4</v>
      </c>
      <c r="F38" s="7">
        <v>58.6</v>
      </c>
      <c r="G38" s="7">
        <v>39.4</v>
      </c>
      <c r="H38" s="11">
        <v>57</v>
      </c>
      <c r="I38" s="11">
        <v>40</v>
      </c>
      <c r="J38">
        <f t="shared" si="0"/>
        <v>39.700000000000003</v>
      </c>
      <c r="K38">
        <f t="shared" si="1"/>
        <v>57.8</v>
      </c>
      <c r="L38" t="str">
        <f t="shared" si="2"/>
        <v>CA</v>
      </c>
      <c r="M38" t="str">
        <f t="shared" si="3"/>
        <v>16</v>
      </c>
      <c r="N38">
        <v>9</v>
      </c>
    </row>
    <row r="39" spans="1:14" ht="12" customHeight="1" x14ac:dyDescent="0.2">
      <c r="A39" s="2" t="s">
        <v>82</v>
      </c>
      <c r="B39" s="10" t="s">
        <v>83</v>
      </c>
      <c r="C39" s="9" t="s">
        <v>875</v>
      </c>
      <c r="D39" s="6">
        <v>73.900000000000006</v>
      </c>
      <c r="E39" s="6">
        <v>20.5</v>
      </c>
      <c r="F39" s="7">
        <v>71.900000000000006</v>
      </c>
      <c r="G39" s="7">
        <v>25.5</v>
      </c>
      <c r="H39" s="11">
        <v>69</v>
      </c>
      <c r="I39" s="11">
        <v>28</v>
      </c>
      <c r="J39">
        <f t="shared" si="0"/>
        <v>26.75</v>
      </c>
      <c r="K39">
        <f t="shared" si="1"/>
        <v>70.45</v>
      </c>
      <c r="L39" t="str">
        <f t="shared" si="2"/>
        <v>CA</v>
      </c>
      <c r="M39" t="str">
        <f t="shared" si="3"/>
        <v>17</v>
      </c>
      <c r="N39">
        <v>9</v>
      </c>
    </row>
    <row r="40" spans="1:14" ht="12" customHeight="1" x14ac:dyDescent="0.2">
      <c r="A40" s="2" t="s">
        <v>84</v>
      </c>
      <c r="B40" s="2" t="s">
        <v>85</v>
      </c>
      <c r="C40" s="9" t="s">
        <v>875</v>
      </c>
      <c r="D40" s="6">
        <v>73.400000000000006</v>
      </c>
      <c r="E40" s="6">
        <v>20.2</v>
      </c>
      <c r="F40" s="7">
        <v>68.2</v>
      </c>
      <c r="G40" s="7">
        <v>28.9</v>
      </c>
      <c r="H40" s="11">
        <v>70</v>
      </c>
      <c r="I40" s="11">
        <v>27</v>
      </c>
      <c r="J40">
        <f t="shared" si="0"/>
        <v>27.95</v>
      </c>
      <c r="K40">
        <f t="shared" si="1"/>
        <v>69.099999999999994</v>
      </c>
      <c r="L40" t="str">
        <f t="shared" si="2"/>
        <v>CA</v>
      </c>
      <c r="M40" t="str">
        <f t="shared" si="3"/>
        <v>18</v>
      </c>
      <c r="N40">
        <v>9</v>
      </c>
    </row>
    <row r="41" spans="1:14" ht="12" customHeight="1" x14ac:dyDescent="0.2">
      <c r="A41" s="2" t="s">
        <v>86</v>
      </c>
      <c r="B41" s="2" t="s">
        <v>87</v>
      </c>
      <c r="C41" s="9" t="s">
        <v>875</v>
      </c>
      <c r="D41" s="6">
        <v>72.900000000000006</v>
      </c>
      <c r="E41" s="6">
        <v>21.5</v>
      </c>
      <c r="F41" s="7">
        <v>71.2</v>
      </c>
      <c r="G41" s="7">
        <v>26.5</v>
      </c>
      <c r="H41" s="11">
        <v>68</v>
      </c>
      <c r="I41" s="11">
        <v>29</v>
      </c>
      <c r="J41">
        <f t="shared" si="0"/>
        <v>27.75</v>
      </c>
      <c r="K41">
        <f t="shared" si="1"/>
        <v>69.599999999999994</v>
      </c>
      <c r="L41" t="str">
        <f t="shared" si="2"/>
        <v>CA</v>
      </c>
      <c r="M41" t="str">
        <f t="shared" si="3"/>
        <v>19</v>
      </c>
      <c r="N41">
        <v>9</v>
      </c>
    </row>
    <row r="42" spans="1:14" ht="12" customHeight="1" x14ac:dyDescent="0.2">
      <c r="A42" s="2" t="s">
        <v>88</v>
      </c>
      <c r="B42" s="10" t="s">
        <v>89</v>
      </c>
      <c r="C42" s="9" t="s">
        <v>875</v>
      </c>
      <c r="D42" s="6">
        <v>70.400000000000006</v>
      </c>
      <c r="E42" s="6">
        <v>23.2</v>
      </c>
      <c r="F42" s="7">
        <v>70.900000000000006</v>
      </c>
      <c r="G42" s="7">
        <v>26.2</v>
      </c>
      <c r="H42" s="11">
        <v>71</v>
      </c>
      <c r="I42" s="11">
        <v>26</v>
      </c>
      <c r="J42">
        <f t="shared" si="0"/>
        <v>26.1</v>
      </c>
      <c r="K42">
        <f t="shared" si="1"/>
        <v>70.95</v>
      </c>
      <c r="L42" t="str">
        <f t="shared" si="2"/>
        <v>CA</v>
      </c>
      <c r="M42" t="str">
        <f t="shared" si="3"/>
        <v>20</v>
      </c>
      <c r="N42">
        <v>9</v>
      </c>
    </row>
    <row r="43" spans="1:14" ht="12" customHeight="1" x14ac:dyDescent="0.2">
      <c r="A43" s="2" t="s">
        <v>90</v>
      </c>
      <c r="B43" s="2" t="s">
        <v>91</v>
      </c>
      <c r="C43" s="4" t="s">
        <v>874</v>
      </c>
      <c r="D43" s="6">
        <v>55.2</v>
      </c>
      <c r="E43" s="6">
        <v>39.700000000000003</v>
      </c>
      <c r="F43" s="7">
        <v>54.6</v>
      </c>
      <c r="G43" s="7">
        <v>43.5</v>
      </c>
      <c r="H43" s="11">
        <v>52</v>
      </c>
      <c r="I43" s="11">
        <v>46</v>
      </c>
      <c r="J43">
        <f t="shared" si="0"/>
        <v>44.75</v>
      </c>
      <c r="K43">
        <f t="shared" si="1"/>
        <v>53.3</v>
      </c>
      <c r="L43" t="str">
        <f t="shared" si="2"/>
        <v>CA</v>
      </c>
      <c r="M43" t="str">
        <f t="shared" si="3"/>
        <v>21</v>
      </c>
      <c r="N43">
        <v>9</v>
      </c>
    </row>
    <row r="44" spans="1:14" ht="12" customHeight="1" x14ac:dyDescent="0.2">
      <c r="A44" s="2" t="s">
        <v>92</v>
      </c>
      <c r="B44" s="2" t="s">
        <v>93</v>
      </c>
      <c r="C44" s="4" t="s">
        <v>874</v>
      </c>
      <c r="D44" s="6">
        <v>42.6</v>
      </c>
      <c r="E44" s="6">
        <v>52.1</v>
      </c>
      <c r="F44" s="7">
        <v>41.6</v>
      </c>
      <c r="G44" s="7">
        <v>56.6</v>
      </c>
      <c r="H44" s="11">
        <v>42</v>
      </c>
      <c r="I44" s="11">
        <v>55</v>
      </c>
      <c r="J44">
        <f t="shared" si="0"/>
        <v>55.8</v>
      </c>
      <c r="K44">
        <f t="shared" si="1"/>
        <v>41.8</v>
      </c>
      <c r="L44" t="str">
        <f t="shared" si="2"/>
        <v>CA</v>
      </c>
      <c r="M44" t="str">
        <f t="shared" si="3"/>
        <v>22</v>
      </c>
      <c r="N44">
        <v>9</v>
      </c>
    </row>
    <row r="45" spans="1:14" ht="12" customHeight="1" x14ac:dyDescent="0.2">
      <c r="A45" s="2" t="s">
        <v>94</v>
      </c>
      <c r="B45" s="2" t="s">
        <v>95</v>
      </c>
      <c r="C45" s="4" t="s">
        <v>874</v>
      </c>
      <c r="D45" s="6">
        <v>36.1</v>
      </c>
      <c r="E45" s="6">
        <v>58.1</v>
      </c>
      <c r="F45" s="7">
        <v>36.1</v>
      </c>
      <c r="G45" s="7">
        <v>61.5</v>
      </c>
      <c r="H45" s="11">
        <v>36</v>
      </c>
      <c r="I45" s="11">
        <v>61</v>
      </c>
      <c r="J45">
        <f t="shared" si="0"/>
        <v>61.25</v>
      </c>
      <c r="K45">
        <f t="shared" si="1"/>
        <v>36.049999999999997</v>
      </c>
      <c r="L45" t="str">
        <f t="shared" si="2"/>
        <v>CA</v>
      </c>
      <c r="M45" t="str">
        <f t="shared" si="3"/>
        <v>23</v>
      </c>
      <c r="N45">
        <v>9</v>
      </c>
    </row>
    <row r="46" spans="1:14" ht="12" customHeight="1" x14ac:dyDescent="0.2">
      <c r="A46" s="2" t="s">
        <v>96</v>
      </c>
      <c r="B46" s="10" t="s">
        <v>97</v>
      </c>
      <c r="C46" s="9" t="s">
        <v>875</v>
      </c>
      <c r="D46" s="6">
        <v>56.7</v>
      </c>
      <c r="E46" s="6">
        <v>36.5</v>
      </c>
      <c r="F46" s="7">
        <v>54.1</v>
      </c>
      <c r="G46" s="7">
        <v>43.1</v>
      </c>
      <c r="H46" s="11">
        <v>56</v>
      </c>
      <c r="I46" s="11">
        <v>41</v>
      </c>
      <c r="J46">
        <f t="shared" si="0"/>
        <v>42.05</v>
      </c>
      <c r="K46">
        <f t="shared" si="1"/>
        <v>55.05</v>
      </c>
      <c r="L46" t="str">
        <f t="shared" si="2"/>
        <v>CA</v>
      </c>
      <c r="M46" t="str">
        <f t="shared" si="3"/>
        <v>24</v>
      </c>
      <c r="N46">
        <v>9</v>
      </c>
    </row>
    <row r="47" spans="1:14" ht="12" customHeight="1" x14ac:dyDescent="0.2">
      <c r="A47" s="2" t="s">
        <v>98</v>
      </c>
      <c r="B47" s="10" t="s">
        <v>99</v>
      </c>
      <c r="C47" s="4" t="s">
        <v>874</v>
      </c>
      <c r="D47" s="6">
        <v>50.3</v>
      </c>
      <c r="E47" s="6">
        <v>43.6</v>
      </c>
      <c r="F47" s="7">
        <v>47.8</v>
      </c>
      <c r="G47" s="7">
        <v>49.7</v>
      </c>
      <c r="H47" s="11">
        <v>49</v>
      </c>
      <c r="I47" s="11">
        <v>48</v>
      </c>
      <c r="J47">
        <f t="shared" si="0"/>
        <v>48.85</v>
      </c>
      <c r="K47">
        <f t="shared" si="1"/>
        <v>48.4</v>
      </c>
      <c r="L47" t="str">
        <f t="shared" si="2"/>
        <v>CA</v>
      </c>
      <c r="M47" t="str">
        <f t="shared" si="3"/>
        <v>25</v>
      </c>
      <c r="N47">
        <v>9</v>
      </c>
    </row>
    <row r="48" spans="1:14" ht="12" customHeight="1" x14ac:dyDescent="0.2">
      <c r="A48" s="2" t="s">
        <v>100</v>
      </c>
      <c r="B48" s="2" t="s">
        <v>101</v>
      </c>
      <c r="C48" s="9" t="s">
        <v>875</v>
      </c>
      <c r="D48" s="6">
        <v>57.9</v>
      </c>
      <c r="E48" s="6">
        <v>36</v>
      </c>
      <c r="F48" s="7">
        <v>54</v>
      </c>
      <c r="G48" s="7">
        <v>43.7</v>
      </c>
      <c r="H48" s="11">
        <v>56</v>
      </c>
      <c r="I48" s="11">
        <v>41</v>
      </c>
      <c r="J48">
        <f t="shared" si="0"/>
        <v>42.35</v>
      </c>
      <c r="K48">
        <f t="shared" si="1"/>
        <v>55</v>
      </c>
      <c r="L48" t="str">
        <f t="shared" si="2"/>
        <v>CA</v>
      </c>
      <c r="M48" t="str">
        <f t="shared" si="3"/>
        <v>26</v>
      </c>
      <c r="N48">
        <v>9</v>
      </c>
    </row>
    <row r="49" spans="1:14" ht="12" customHeight="1" x14ac:dyDescent="0.2">
      <c r="A49" s="2" t="s">
        <v>102</v>
      </c>
      <c r="B49" s="2" t="s">
        <v>103</v>
      </c>
      <c r="C49" s="9" t="s">
        <v>875</v>
      </c>
      <c r="D49" s="6">
        <v>66</v>
      </c>
      <c r="E49" s="6">
        <v>28.4</v>
      </c>
      <c r="F49" s="7">
        <v>62.6</v>
      </c>
      <c r="G49" s="7">
        <v>35</v>
      </c>
      <c r="H49" s="11">
        <v>61</v>
      </c>
      <c r="I49" s="11">
        <v>35</v>
      </c>
      <c r="J49">
        <f t="shared" si="0"/>
        <v>35</v>
      </c>
      <c r="K49">
        <f t="shared" si="1"/>
        <v>61.8</v>
      </c>
      <c r="L49" t="str">
        <f t="shared" si="2"/>
        <v>CA</v>
      </c>
      <c r="M49" t="str">
        <f t="shared" si="3"/>
        <v>27</v>
      </c>
      <c r="N49">
        <v>9</v>
      </c>
    </row>
    <row r="50" spans="1:14" ht="12" customHeight="1" x14ac:dyDescent="0.2">
      <c r="A50" s="2" t="s">
        <v>104</v>
      </c>
      <c r="B50" s="2" t="s">
        <v>105</v>
      </c>
      <c r="C50" s="9" t="s">
        <v>875</v>
      </c>
      <c r="D50" s="6">
        <v>72.099999999999994</v>
      </c>
      <c r="E50" s="6">
        <v>22.3</v>
      </c>
      <c r="F50" s="7">
        <v>70.3</v>
      </c>
      <c r="G50" s="7">
        <v>26.5</v>
      </c>
      <c r="H50" s="11">
        <v>70</v>
      </c>
      <c r="I50" s="11">
        <v>26</v>
      </c>
      <c r="J50">
        <f t="shared" si="0"/>
        <v>26.25</v>
      </c>
      <c r="K50">
        <f t="shared" si="1"/>
        <v>70.150000000000006</v>
      </c>
      <c r="L50" t="str">
        <f t="shared" si="2"/>
        <v>CA</v>
      </c>
      <c r="M50" t="str">
        <f t="shared" si="3"/>
        <v>28</v>
      </c>
      <c r="N50">
        <v>9</v>
      </c>
    </row>
    <row r="51" spans="1:14" ht="12" customHeight="1" x14ac:dyDescent="0.2">
      <c r="A51" s="2" t="s">
        <v>106</v>
      </c>
      <c r="B51" s="2" t="s">
        <v>107</v>
      </c>
      <c r="C51" s="9" t="s">
        <v>875</v>
      </c>
      <c r="D51" s="6">
        <v>77.7</v>
      </c>
      <c r="E51" s="6">
        <v>16.8</v>
      </c>
      <c r="F51" s="7">
        <v>77</v>
      </c>
      <c r="G51" s="7">
        <v>20.5</v>
      </c>
      <c r="H51" s="11">
        <v>74</v>
      </c>
      <c r="I51" s="11">
        <v>23</v>
      </c>
      <c r="J51">
        <f t="shared" si="0"/>
        <v>21.75</v>
      </c>
      <c r="K51">
        <f t="shared" si="1"/>
        <v>75.5</v>
      </c>
      <c r="L51" t="str">
        <f t="shared" si="2"/>
        <v>CA</v>
      </c>
      <c r="M51" t="str">
        <f t="shared" si="3"/>
        <v>29</v>
      </c>
      <c r="N51">
        <v>9</v>
      </c>
    </row>
    <row r="52" spans="1:14" ht="12" customHeight="1" x14ac:dyDescent="0.2">
      <c r="A52" s="2" t="s">
        <v>108</v>
      </c>
      <c r="B52" s="2" t="s">
        <v>109</v>
      </c>
      <c r="C52" s="9" t="s">
        <v>875</v>
      </c>
      <c r="D52" s="6">
        <v>69.099999999999994</v>
      </c>
      <c r="E52" s="6">
        <v>25.7</v>
      </c>
      <c r="F52" s="7">
        <v>65.3</v>
      </c>
      <c r="G52" s="7">
        <v>32.1</v>
      </c>
      <c r="H52" s="11">
        <v>66</v>
      </c>
      <c r="I52" s="11">
        <v>31</v>
      </c>
      <c r="J52">
        <f t="shared" si="0"/>
        <v>31.55</v>
      </c>
      <c r="K52">
        <f t="shared" si="1"/>
        <v>65.650000000000006</v>
      </c>
      <c r="L52" t="str">
        <f t="shared" si="2"/>
        <v>CA</v>
      </c>
      <c r="M52" t="str">
        <f t="shared" si="3"/>
        <v>30</v>
      </c>
      <c r="N52">
        <v>9</v>
      </c>
    </row>
    <row r="53" spans="1:14" ht="12" customHeight="1" x14ac:dyDescent="0.2">
      <c r="A53" s="2" t="s">
        <v>110</v>
      </c>
      <c r="B53" s="2" t="s">
        <v>111</v>
      </c>
      <c r="C53" s="9" t="s">
        <v>875</v>
      </c>
      <c r="D53" s="6">
        <v>57.7</v>
      </c>
      <c r="E53" s="6">
        <v>36.6</v>
      </c>
      <c r="F53" s="7">
        <v>57.2</v>
      </c>
      <c r="G53" s="7">
        <v>40.6</v>
      </c>
      <c r="H53" s="11">
        <v>56</v>
      </c>
      <c r="I53" s="11">
        <v>41</v>
      </c>
      <c r="J53">
        <f t="shared" si="0"/>
        <v>40.799999999999997</v>
      </c>
      <c r="K53">
        <f t="shared" si="1"/>
        <v>56.6</v>
      </c>
      <c r="L53" t="str">
        <f t="shared" si="2"/>
        <v>CA</v>
      </c>
      <c r="M53" t="str">
        <f t="shared" si="3"/>
        <v>31</v>
      </c>
      <c r="N53">
        <v>9</v>
      </c>
    </row>
    <row r="54" spans="1:14" ht="12" customHeight="1" x14ac:dyDescent="0.2">
      <c r="A54" s="2" t="s">
        <v>112</v>
      </c>
      <c r="B54" s="2" t="s">
        <v>113</v>
      </c>
      <c r="C54" s="9" t="s">
        <v>875</v>
      </c>
      <c r="D54" s="6">
        <v>66.599999999999994</v>
      </c>
      <c r="E54" s="6">
        <v>27.7</v>
      </c>
      <c r="F54" s="7">
        <v>65.2</v>
      </c>
      <c r="G54" s="7">
        <v>32.5</v>
      </c>
      <c r="H54" s="11">
        <v>62</v>
      </c>
      <c r="I54" s="11">
        <v>35</v>
      </c>
      <c r="J54">
        <f t="shared" si="0"/>
        <v>33.75</v>
      </c>
      <c r="K54">
        <f t="shared" si="1"/>
        <v>63.6</v>
      </c>
      <c r="L54" t="str">
        <f t="shared" si="2"/>
        <v>CA</v>
      </c>
      <c r="M54" t="str">
        <f t="shared" si="3"/>
        <v>32</v>
      </c>
      <c r="N54">
        <v>9</v>
      </c>
    </row>
    <row r="55" spans="1:14" ht="12" customHeight="1" x14ac:dyDescent="0.2">
      <c r="A55" s="2" t="s">
        <v>114</v>
      </c>
      <c r="B55" s="2" t="s">
        <v>115</v>
      </c>
      <c r="C55" s="9" t="s">
        <v>875</v>
      </c>
      <c r="D55" s="6">
        <v>67.8</v>
      </c>
      <c r="E55" s="6">
        <v>26.5</v>
      </c>
      <c r="F55" s="7">
        <v>60.6</v>
      </c>
      <c r="G55" s="7">
        <v>36.799999999999997</v>
      </c>
      <c r="H55" s="11">
        <v>64</v>
      </c>
      <c r="I55" s="11">
        <v>33</v>
      </c>
      <c r="J55">
        <f t="shared" si="0"/>
        <v>34.9</v>
      </c>
      <c r="K55">
        <f t="shared" si="1"/>
        <v>62.3</v>
      </c>
      <c r="L55" t="str">
        <f t="shared" si="2"/>
        <v>CA</v>
      </c>
      <c r="M55" t="str">
        <f t="shared" si="3"/>
        <v>33</v>
      </c>
      <c r="N55">
        <v>9</v>
      </c>
    </row>
    <row r="56" spans="1:14" ht="12" customHeight="1" x14ac:dyDescent="0.2">
      <c r="A56" s="2" t="s">
        <v>116</v>
      </c>
      <c r="B56" s="2"/>
      <c r="C56" s="9" t="s">
        <v>875</v>
      </c>
      <c r="D56" s="6">
        <v>83.6</v>
      </c>
      <c r="E56" s="6">
        <v>10.7</v>
      </c>
      <c r="F56" s="7">
        <v>83</v>
      </c>
      <c r="G56" s="7">
        <v>14.1</v>
      </c>
      <c r="H56" s="11">
        <v>77</v>
      </c>
      <c r="I56" s="11">
        <v>19</v>
      </c>
      <c r="J56">
        <f t="shared" si="0"/>
        <v>16.55</v>
      </c>
      <c r="K56">
        <f t="shared" si="1"/>
        <v>80</v>
      </c>
      <c r="L56" t="str">
        <f t="shared" si="2"/>
        <v>CA</v>
      </c>
      <c r="M56" t="str">
        <f t="shared" si="3"/>
        <v>34</v>
      </c>
      <c r="N56">
        <v>9</v>
      </c>
    </row>
    <row r="57" spans="1:14" ht="12" customHeight="1" x14ac:dyDescent="0.2">
      <c r="A57" s="2" t="s">
        <v>117</v>
      </c>
      <c r="B57" s="2" t="s">
        <v>118</v>
      </c>
      <c r="C57" s="9" t="s">
        <v>875</v>
      </c>
      <c r="D57" s="6">
        <v>67.7</v>
      </c>
      <c r="E57" s="6">
        <v>26.9</v>
      </c>
      <c r="F57" s="7">
        <v>67.400000000000006</v>
      </c>
      <c r="G57" s="7">
        <v>30.6</v>
      </c>
      <c r="H57" s="11">
        <v>64</v>
      </c>
      <c r="I57" s="11">
        <v>32</v>
      </c>
      <c r="J57">
        <f t="shared" si="0"/>
        <v>31.3</v>
      </c>
      <c r="K57">
        <f t="shared" si="1"/>
        <v>65.7</v>
      </c>
      <c r="L57" t="str">
        <f t="shared" si="2"/>
        <v>CA</v>
      </c>
      <c r="M57" t="str">
        <f t="shared" si="3"/>
        <v>35</v>
      </c>
      <c r="N57">
        <v>9</v>
      </c>
    </row>
    <row r="58" spans="1:14" ht="12" customHeight="1" x14ac:dyDescent="0.2">
      <c r="A58" s="2" t="s">
        <v>119</v>
      </c>
      <c r="B58" s="2" t="s">
        <v>120</v>
      </c>
      <c r="C58" s="9" t="s">
        <v>875</v>
      </c>
      <c r="D58" s="6">
        <v>52.2</v>
      </c>
      <c r="E58" s="6">
        <v>43.4</v>
      </c>
      <c r="F58" s="7">
        <v>50.7</v>
      </c>
      <c r="G58" s="7">
        <v>47.5</v>
      </c>
      <c r="H58" s="11">
        <v>50</v>
      </c>
      <c r="I58" s="11">
        <v>47</v>
      </c>
      <c r="J58">
        <f t="shared" si="0"/>
        <v>47.25</v>
      </c>
      <c r="K58">
        <f t="shared" si="1"/>
        <v>50.35</v>
      </c>
      <c r="L58" t="str">
        <f t="shared" si="2"/>
        <v>CA</v>
      </c>
      <c r="M58" t="str">
        <f t="shared" si="3"/>
        <v>36</v>
      </c>
      <c r="N58">
        <v>9</v>
      </c>
    </row>
    <row r="59" spans="1:14" ht="12" customHeight="1" x14ac:dyDescent="0.2">
      <c r="A59" s="2" t="s">
        <v>121</v>
      </c>
      <c r="B59" s="2" t="s">
        <v>122</v>
      </c>
      <c r="C59" s="9" t="s">
        <v>875</v>
      </c>
      <c r="D59" s="6">
        <v>85.7</v>
      </c>
      <c r="E59" s="6">
        <v>9.6</v>
      </c>
      <c r="F59" s="7">
        <v>84.9</v>
      </c>
      <c r="G59" s="7">
        <v>12.7</v>
      </c>
      <c r="H59" s="11">
        <v>84</v>
      </c>
      <c r="I59" s="11">
        <v>13</v>
      </c>
      <c r="J59">
        <f t="shared" si="0"/>
        <v>12.85</v>
      </c>
      <c r="K59">
        <f t="shared" si="1"/>
        <v>84.45</v>
      </c>
      <c r="L59" t="str">
        <f t="shared" si="2"/>
        <v>CA</v>
      </c>
      <c r="M59" t="str">
        <f t="shared" si="3"/>
        <v>37</v>
      </c>
      <c r="N59">
        <v>9</v>
      </c>
    </row>
    <row r="60" spans="1:14" ht="12" customHeight="1" x14ac:dyDescent="0.2">
      <c r="A60" s="2" t="s">
        <v>123</v>
      </c>
      <c r="B60" s="2" t="s">
        <v>124</v>
      </c>
      <c r="C60" s="9" t="s">
        <v>875</v>
      </c>
      <c r="D60" s="6">
        <v>67</v>
      </c>
      <c r="E60" s="6">
        <v>27.4</v>
      </c>
      <c r="F60" s="7">
        <v>64.900000000000006</v>
      </c>
      <c r="G60" s="7">
        <v>33</v>
      </c>
      <c r="H60" s="11">
        <v>61</v>
      </c>
      <c r="I60" s="11">
        <v>35</v>
      </c>
      <c r="J60">
        <f t="shared" si="0"/>
        <v>34</v>
      </c>
      <c r="K60">
        <f t="shared" si="1"/>
        <v>62.95</v>
      </c>
      <c r="L60" t="str">
        <f t="shared" si="2"/>
        <v>CA</v>
      </c>
      <c r="M60" t="str">
        <f t="shared" si="3"/>
        <v>38</v>
      </c>
      <c r="N60">
        <v>9</v>
      </c>
    </row>
    <row r="61" spans="1:14" ht="12" customHeight="1" x14ac:dyDescent="0.2">
      <c r="A61" s="2" t="s">
        <v>125</v>
      </c>
      <c r="B61" s="2" t="s">
        <v>126</v>
      </c>
      <c r="C61" s="4" t="s">
        <v>874</v>
      </c>
      <c r="D61" s="6">
        <v>51.5</v>
      </c>
      <c r="E61" s="6">
        <v>42.9</v>
      </c>
      <c r="F61" s="7">
        <v>47.1</v>
      </c>
      <c r="G61" s="7">
        <v>50.8</v>
      </c>
      <c r="H61" s="11">
        <v>47</v>
      </c>
      <c r="I61" s="11">
        <v>49</v>
      </c>
      <c r="J61">
        <f t="shared" si="0"/>
        <v>49.9</v>
      </c>
      <c r="K61">
        <f t="shared" si="1"/>
        <v>47.05</v>
      </c>
      <c r="L61" t="str">
        <f t="shared" si="2"/>
        <v>CA</v>
      </c>
      <c r="M61" t="str">
        <f t="shared" si="3"/>
        <v>39</v>
      </c>
      <c r="N61">
        <v>9</v>
      </c>
    </row>
    <row r="62" spans="1:14" ht="12" customHeight="1" x14ac:dyDescent="0.2">
      <c r="A62" s="2" t="s">
        <v>127</v>
      </c>
      <c r="B62" s="2" t="s">
        <v>128</v>
      </c>
      <c r="C62" s="9" t="s">
        <v>875</v>
      </c>
      <c r="D62" s="6">
        <v>82.2</v>
      </c>
      <c r="E62" s="6">
        <v>12.8</v>
      </c>
      <c r="F62" s="7">
        <v>81.5</v>
      </c>
      <c r="G62" s="7">
        <v>16.5</v>
      </c>
      <c r="H62" s="11">
        <v>77</v>
      </c>
      <c r="I62" s="11">
        <v>19</v>
      </c>
      <c r="J62">
        <f t="shared" si="0"/>
        <v>17.75</v>
      </c>
      <c r="K62">
        <f t="shared" si="1"/>
        <v>79.25</v>
      </c>
      <c r="L62" t="str">
        <f t="shared" si="2"/>
        <v>CA</v>
      </c>
      <c r="M62" t="str">
        <f t="shared" si="3"/>
        <v>40</v>
      </c>
      <c r="N62">
        <v>9</v>
      </c>
    </row>
    <row r="63" spans="1:14" ht="12" customHeight="1" x14ac:dyDescent="0.2">
      <c r="A63" s="2" t="s">
        <v>129</v>
      </c>
      <c r="B63" s="2" t="s">
        <v>130</v>
      </c>
      <c r="C63" s="9" t="s">
        <v>875</v>
      </c>
      <c r="D63" s="6">
        <v>61</v>
      </c>
      <c r="E63" s="6">
        <v>33.1</v>
      </c>
      <c r="F63" s="7">
        <v>61.5</v>
      </c>
      <c r="G63" s="7">
        <v>36.299999999999997</v>
      </c>
      <c r="H63" s="11">
        <v>59</v>
      </c>
      <c r="I63" s="11">
        <v>38</v>
      </c>
      <c r="J63">
        <f t="shared" si="0"/>
        <v>37.15</v>
      </c>
      <c r="K63">
        <f t="shared" si="1"/>
        <v>60.25</v>
      </c>
      <c r="L63" t="str">
        <f t="shared" si="2"/>
        <v>CA</v>
      </c>
      <c r="M63" t="str">
        <f t="shared" si="3"/>
        <v>41</v>
      </c>
      <c r="N63">
        <v>9</v>
      </c>
    </row>
    <row r="64" spans="1:14" ht="12" customHeight="1" x14ac:dyDescent="0.2">
      <c r="A64" s="2" t="s">
        <v>131</v>
      </c>
      <c r="B64" s="2" t="s">
        <v>132</v>
      </c>
      <c r="C64" s="4" t="s">
        <v>874</v>
      </c>
      <c r="D64" s="6">
        <v>41.4</v>
      </c>
      <c r="E64" s="6">
        <v>53.4</v>
      </c>
      <c r="F64" s="7">
        <v>41.4</v>
      </c>
      <c r="G64" s="7">
        <v>56.5</v>
      </c>
      <c r="H64" s="11">
        <v>43</v>
      </c>
      <c r="I64" s="11">
        <v>54</v>
      </c>
      <c r="J64">
        <f t="shared" si="0"/>
        <v>55.25</v>
      </c>
      <c r="K64">
        <f t="shared" si="1"/>
        <v>42.2</v>
      </c>
      <c r="L64" t="str">
        <f t="shared" si="2"/>
        <v>CA</v>
      </c>
      <c r="M64" t="str">
        <f t="shared" si="3"/>
        <v>42</v>
      </c>
      <c r="N64">
        <v>9</v>
      </c>
    </row>
    <row r="65" spans="1:14" ht="12" customHeight="1" x14ac:dyDescent="0.2">
      <c r="A65" s="2" t="s">
        <v>133</v>
      </c>
      <c r="B65" s="2" t="s">
        <v>134</v>
      </c>
      <c r="C65" s="9" t="s">
        <v>875</v>
      </c>
      <c r="D65" s="6">
        <v>78.400000000000006</v>
      </c>
      <c r="E65" s="6">
        <v>16.7</v>
      </c>
      <c r="F65" s="7">
        <v>78</v>
      </c>
      <c r="G65" s="7">
        <v>20</v>
      </c>
      <c r="H65" s="11">
        <v>75</v>
      </c>
      <c r="I65" s="11">
        <v>22</v>
      </c>
      <c r="J65">
        <f t="shared" si="0"/>
        <v>21</v>
      </c>
      <c r="K65">
        <f t="shared" si="1"/>
        <v>76.5</v>
      </c>
      <c r="L65" t="str">
        <f t="shared" si="2"/>
        <v>CA</v>
      </c>
      <c r="M65" t="str">
        <f t="shared" si="3"/>
        <v>43</v>
      </c>
      <c r="N65">
        <v>9</v>
      </c>
    </row>
    <row r="66" spans="1:14" ht="12" customHeight="1" x14ac:dyDescent="0.2">
      <c r="A66" s="2" t="s">
        <v>135</v>
      </c>
      <c r="B66" s="10" t="s">
        <v>136</v>
      </c>
      <c r="C66" s="9" t="s">
        <v>875</v>
      </c>
      <c r="D66" s="6">
        <v>83</v>
      </c>
      <c r="E66" s="6">
        <v>12.3</v>
      </c>
      <c r="F66" s="7">
        <v>84.7</v>
      </c>
      <c r="G66" s="7">
        <v>13.6</v>
      </c>
      <c r="H66" s="11">
        <v>81</v>
      </c>
      <c r="I66" s="11">
        <v>16</v>
      </c>
      <c r="J66">
        <f t="shared" si="0"/>
        <v>14.8</v>
      </c>
      <c r="K66">
        <f t="shared" si="1"/>
        <v>82.85</v>
      </c>
      <c r="L66" t="str">
        <f t="shared" si="2"/>
        <v>CA</v>
      </c>
      <c r="M66" t="str">
        <f t="shared" si="3"/>
        <v>44</v>
      </c>
      <c r="N66">
        <v>9</v>
      </c>
    </row>
    <row r="67" spans="1:14" ht="12" customHeight="1" x14ac:dyDescent="0.2">
      <c r="A67" s="2" t="s">
        <v>137</v>
      </c>
      <c r="B67" s="2" t="s">
        <v>138</v>
      </c>
      <c r="C67" s="4" t="s">
        <v>874</v>
      </c>
      <c r="D67" s="6">
        <v>49.8</v>
      </c>
      <c r="E67" s="6">
        <v>44.4</v>
      </c>
      <c r="F67" s="7">
        <v>43</v>
      </c>
      <c r="G67" s="7">
        <v>54.8</v>
      </c>
      <c r="H67" s="11">
        <v>46</v>
      </c>
      <c r="I67" s="11">
        <v>51</v>
      </c>
      <c r="J67">
        <f t="shared" ref="J67:J130" si="4">(I67+G67)/2</f>
        <v>52.9</v>
      </c>
      <c r="K67">
        <f t="shared" ref="K67:K130" si="5">(H67+F67)/2</f>
        <v>44.5</v>
      </c>
      <c r="L67" t="str">
        <f t="shared" ref="L67:L130" si="6">LEFT(A67,2)</f>
        <v>CA</v>
      </c>
      <c r="M67" t="str">
        <f t="shared" ref="M67:M130" si="7">RIGHT(A67,2)</f>
        <v>45</v>
      </c>
      <c r="N67">
        <v>9</v>
      </c>
    </row>
    <row r="68" spans="1:14" ht="12" customHeight="1" x14ac:dyDescent="0.2">
      <c r="A68" s="2" t="s">
        <v>139</v>
      </c>
      <c r="B68" s="10" t="s">
        <v>140</v>
      </c>
      <c r="C68" s="9" t="s">
        <v>875</v>
      </c>
      <c r="D68" s="6">
        <v>66.3</v>
      </c>
      <c r="E68" s="6">
        <v>27.9</v>
      </c>
      <c r="F68" s="7">
        <v>61.4</v>
      </c>
      <c r="G68" s="7">
        <v>36.200000000000003</v>
      </c>
      <c r="H68" s="11">
        <v>58</v>
      </c>
      <c r="I68" s="11">
        <v>39</v>
      </c>
      <c r="J68">
        <f t="shared" si="4"/>
        <v>37.6</v>
      </c>
      <c r="K68">
        <f t="shared" si="5"/>
        <v>59.7</v>
      </c>
      <c r="L68" t="str">
        <f t="shared" si="6"/>
        <v>CA</v>
      </c>
      <c r="M68" t="str">
        <f t="shared" si="7"/>
        <v>46</v>
      </c>
      <c r="N68">
        <v>9</v>
      </c>
    </row>
    <row r="69" spans="1:14" ht="12" customHeight="1" x14ac:dyDescent="0.2">
      <c r="A69" s="2" t="s">
        <v>141</v>
      </c>
      <c r="B69" s="2" t="s">
        <v>142</v>
      </c>
      <c r="C69" s="9" t="s">
        <v>875</v>
      </c>
      <c r="D69" s="6">
        <v>62.6</v>
      </c>
      <c r="E69" s="6">
        <v>31</v>
      </c>
      <c r="F69" s="7">
        <v>60</v>
      </c>
      <c r="G69" s="7">
        <v>37.5</v>
      </c>
      <c r="H69" s="11">
        <v>58</v>
      </c>
      <c r="I69" s="11">
        <v>39</v>
      </c>
      <c r="J69">
        <f t="shared" si="4"/>
        <v>38.25</v>
      </c>
      <c r="K69">
        <f t="shared" si="5"/>
        <v>59</v>
      </c>
      <c r="L69" t="str">
        <f t="shared" si="6"/>
        <v>CA</v>
      </c>
      <c r="M69" t="str">
        <f t="shared" si="7"/>
        <v>47</v>
      </c>
      <c r="N69">
        <v>9</v>
      </c>
    </row>
    <row r="70" spans="1:14" ht="12" customHeight="1" x14ac:dyDescent="0.2">
      <c r="A70" s="2" t="s">
        <v>143</v>
      </c>
      <c r="B70" s="2" t="s">
        <v>144</v>
      </c>
      <c r="C70" s="4" t="s">
        <v>874</v>
      </c>
      <c r="D70" s="6">
        <v>47.9</v>
      </c>
      <c r="E70" s="6">
        <v>46.2</v>
      </c>
      <c r="F70" s="7">
        <v>43</v>
      </c>
      <c r="G70" s="7">
        <v>54.7</v>
      </c>
      <c r="H70" s="11">
        <v>46</v>
      </c>
      <c r="I70" s="11">
        <v>51</v>
      </c>
      <c r="J70">
        <f t="shared" si="4"/>
        <v>52.85</v>
      </c>
      <c r="K70">
        <f t="shared" si="5"/>
        <v>44.5</v>
      </c>
      <c r="L70" t="str">
        <f t="shared" si="6"/>
        <v>CA</v>
      </c>
      <c r="M70" t="str">
        <f t="shared" si="7"/>
        <v>48</v>
      </c>
      <c r="N70">
        <v>9</v>
      </c>
    </row>
    <row r="71" spans="1:14" ht="12" customHeight="1" x14ac:dyDescent="0.2">
      <c r="A71" s="2" t="s">
        <v>145</v>
      </c>
      <c r="B71" s="10" t="s">
        <v>146</v>
      </c>
      <c r="C71" s="4" t="s">
        <v>874</v>
      </c>
      <c r="D71" s="6">
        <v>50.7</v>
      </c>
      <c r="E71" s="6">
        <v>43.2</v>
      </c>
      <c r="F71" s="7">
        <v>45.7</v>
      </c>
      <c r="G71" s="7">
        <v>52.4</v>
      </c>
      <c r="H71" s="11">
        <v>49</v>
      </c>
      <c r="I71" s="11">
        <v>48</v>
      </c>
      <c r="J71">
        <f t="shared" si="4"/>
        <v>50.2</v>
      </c>
      <c r="K71">
        <f t="shared" si="5"/>
        <v>47.35</v>
      </c>
      <c r="L71" t="str">
        <f t="shared" si="6"/>
        <v>CA</v>
      </c>
      <c r="M71" t="str">
        <f t="shared" si="7"/>
        <v>49</v>
      </c>
      <c r="N71">
        <v>9</v>
      </c>
    </row>
    <row r="72" spans="1:14" ht="12" customHeight="1" x14ac:dyDescent="0.2">
      <c r="A72" s="2" t="s">
        <v>147</v>
      </c>
      <c r="B72" s="2" t="s">
        <v>148</v>
      </c>
      <c r="C72" s="4" t="s">
        <v>874</v>
      </c>
      <c r="D72" s="6">
        <v>39.6</v>
      </c>
      <c r="E72" s="6">
        <v>54.6</v>
      </c>
      <c r="F72" s="7">
        <v>37.6</v>
      </c>
      <c r="G72" s="7">
        <v>60.4</v>
      </c>
      <c r="H72" s="11">
        <v>39</v>
      </c>
      <c r="I72" s="11">
        <v>58</v>
      </c>
      <c r="J72">
        <f t="shared" si="4"/>
        <v>59.2</v>
      </c>
      <c r="K72">
        <f t="shared" si="5"/>
        <v>38.299999999999997</v>
      </c>
      <c r="L72" t="str">
        <f t="shared" si="6"/>
        <v>CA</v>
      </c>
      <c r="M72" t="str">
        <f t="shared" si="7"/>
        <v>50</v>
      </c>
      <c r="N72">
        <v>9</v>
      </c>
    </row>
    <row r="73" spans="1:14" ht="12" customHeight="1" x14ac:dyDescent="0.2">
      <c r="A73" s="2" t="s">
        <v>149</v>
      </c>
      <c r="B73" s="2" t="s">
        <v>150</v>
      </c>
      <c r="C73" s="9" t="s">
        <v>875</v>
      </c>
      <c r="D73" s="6">
        <v>71.8</v>
      </c>
      <c r="E73" s="6">
        <v>22.8</v>
      </c>
      <c r="F73" s="7">
        <v>69.400000000000006</v>
      </c>
      <c r="G73" s="7">
        <v>28.9</v>
      </c>
      <c r="H73" s="11">
        <v>65</v>
      </c>
      <c r="I73" s="11">
        <v>32</v>
      </c>
      <c r="J73">
        <f t="shared" si="4"/>
        <v>30.45</v>
      </c>
      <c r="K73">
        <f t="shared" si="5"/>
        <v>67.2</v>
      </c>
      <c r="L73" t="str">
        <f t="shared" si="6"/>
        <v>CA</v>
      </c>
      <c r="M73" t="str">
        <f t="shared" si="7"/>
        <v>51</v>
      </c>
      <c r="N73">
        <v>9</v>
      </c>
    </row>
    <row r="74" spans="1:14" ht="12" customHeight="1" x14ac:dyDescent="0.2">
      <c r="A74" s="2" t="s">
        <v>151</v>
      </c>
      <c r="B74" s="2" t="s">
        <v>152</v>
      </c>
      <c r="C74" s="9" t="s">
        <v>875</v>
      </c>
      <c r="D74" s="6">
        <v>58.1</v>
      </c>
      <c r="E74" s="6">
        <v>35.6</v>
      </c>
      <c r="F74" s="7">
        <v>52.1</v>
      </c>
      <c r="G74" s="7">
        <v>45.7</v>
      </c>
      <c r="H74" s="11">
        <v>55</v>
      </c>
      <c r="I74" s="11">
        <v>43</v>
      </c>
      <c r="J74">
        <f t="shared" si="4"/>
        <v>44.35</v>
      </c>
      <c r="K74">
        <f t="shared" si="5"/>
        <v>53.55</v>
      </c>
      <c r="L74" t="str">
        <f t="shared" si="6"/>
        <v>CA</v>
      </c>
      <c r="M74" t="str">
        <f t="shared" si="7"/>
        <v>52</v>
      </c>
      <c r="N74">
        <v>9</v>
      </c>
    </row>
    <row r="75" spans="1:14" ht="12" customHeight="1" x14ac:dyDescent="0.2">
      <c r="A75" s="2" t="s">
        <v>153</v>
      </c>
      <c r="B75" s="2" t="s">
        <v>154</v>
      </c>
      <c r="C75" s="9" t="s">
        <v>875</v>
      </c>
      <c r="D75" s="6">
        <v>64.5</v>
      </c>
      <c r="E75" s="6">
        <v>29.6</v>
      </c>
      <c r="F75" s="7">
        <v>61.4</v>
      </c>
      <c r="G75" s="7">
        <v>36.4</v>
      </c>
      <c r="H75" s="11">
        <v>61</v>
      </c>
      <c r="I75" s="11">
        <v>36</v>
      </c>
      <c r="J75">
        <f t="shared" si="4"/>
        <v>36.200000000000003</v>
      </c>
      <c r="K75">
        <f t="shared" si="5"/>
        <v>61.2</v>
      </c>
      <c r="L75" t="str">
        <f t="shared" si="6"/>
        <v>CA</v>
      </c>
      <c r="M75" t="str">
        <f t="shared" si="7"/>
        <v>53</v>
      </c>
      <c r="N75">
        <v>9</v>
      </c>
    </row>
    <row r="76" spans="1:14" ht="12" customHeight="1" x14ac:dyDescent="0.2">
      <c r="A76" s="2" t="s">
        <v>155</v>
      </c>
      <c r="B76" s="2" t="s">
        <v>156</v>
      </c>
      <c r="C76" s="9" t="s">
        <v>875</v>
      </c>
      <c r="D76" s="6">
        <v>69</v>
      </c>
      <c r="E76" s="6">
        <v>23.2</v>
      </c>
      <c r="F76" s="7">
        <v>69</v>
      </c>
      <c r="G76" s="7">
        <v>28.8</v>
      </c>
      <c r="H76" s="7">
        <v>70.900000000000006</v>
      </c>
      <c r="I76" s="7">
        <v>27.6</v>
      </c>
      <c r="J76">
        <f t="shared" si="4"/>
        <v>28.200000000000003</v>
      </c>
      <c r="K76">
        <f t="shared" si="5"/>
        <v>69.95</v>
      </c>
      <c r="L76" t="str">
        <f t="shared" si="6"/>
        <v>CO</v>
      </c>
      <c r="M76" t="str">
        <f t="shared" si="7"/>
        <v>01</v>
      </c>
      <c r="N76">
        <v>8</v>
      </c>
    </row>
    <row r="77" spans="1:14" ht="12" customHeight="1" x14ac:dyDescent="0.2">
      <c r="A77" s="2" t="s">
        <v>157</v>
      </c>
      <c r="B77" s="2" t="s">
        <v>158</v>
      </c>
      <c r="C77" s="9" t="s">
        <v>875</v>
      </c>
      <c r="D77" s="6">
        <v>56.2</v>
      </c>
      <c r="E77" s="6">
        <v>34.9</v>
      </c>
      <c r="F77" s="7">
        <v>57.9</v>
      </c>
      <c r="G77" s="7">
        <v>39.5</v>
      </c>
      <c r="H77" s="7">
        <v>61.2</v>
      </c>
      <c r="I77" s="7">
        <v>37.200000000000003</v>
      </c>
      <c r="J77">
        <f t="shared" si="4"/>
        <v>38.35</v>
      </c>
      <c r="K77">
        <f t="shared" si="5"/>
        <v>59.55</v>
      </c>
      <c r="L77" t="str">
        <f t="shared" si="6"/>
        <v>CO</v>
      </c>
      <c r="M77" t="str">
        <f t="shared" si="7"/>
        <v>02</v>
      </c>
      <c r="N77">
        <v>8</v>
      </c>
    </row>
    <row r="78" spans="1:14" ht="12" customHeight="1" x14ac:dyDescent="0.2">
      <c r="A78" s="2" t="s">
        <v>159</v>
      </c>
      <c r="B78" s="2" t="s">
        <v>160</v>
      </c>
      <c r="C78" s="4" t="s">
        <v>874</v>
      </c>
      <c r="D78" s="6">
        <v>40</v>
      </c>
      <c r="E78" s="6">
        <v>52</v>
      </c>
      <c r="F78" s="7">
        <v>45.8</v>
      </c>
      <c r="G78" s="7">
        <v>51.8</v>
      </c>
      <c r="H78" s="7">
        <v>48.4</v>
      </c>
      <c r="I78" s="7">
        <v>49.9</v>
      </c>
      <c r="J78">
        <f t="shared" si="4"/>
        <v>50.849999999999994</v>
      </c>
      <c r="K78">
        <f t="shared" si="5"/>
        <v>47.099999999999994</v>
      </c>
      <c r="L78" t="str">
        <f t="shared" si="6"/>
        <v>CO</v>
      </c>
      <c r="M78" t="str">
        <f t="shared" si="7"/>
        <v>03</v>
      </c>
      <c r="N78">
        <v>8</v>
      </c>
    </row>
    <row r="79" spans="1:14" ht="12" customHeight="1" x14ac:dyDescent="0.2">
      <c r="A79" s="2" t="s">
        <v>161</v>
      </c>
      <c r="B79" s="2" t="s">
        <v>162</v>
      </c>
      <c r="C79" s="4" t="s">
        <v>874</v>
      </c>
      <c r="D79" s="6">
        <v>34.299999999999997</v>
      </c>
      <c r="E79" s="6">
        <v>57.4</v>
      </c>
      <c r="F79" s="7">
        <v>39.200000000000003</v>
      </c>
      <c r="G79" s="7">
        <v>58.5</v>
      </c>
      <c r="H79" s="7">
        <v>41.9</v>
      </c>
      <c r="I79" s="7">
        <v>56.4</v>
      </c>
      <c r="J79">
        <f t="shared" si="4"/>
        <v>57.45</v>
      </c>
      <c r="K79">
        <f t="shared" si="5"/>
        <v>40.549999999999997</v>
      </c>
      <c r="L79" t="str">
        <f t="shared" si="6"/>
        <v>CO</v>
      </c>
      <c r="M79" t="str">
        <f t="shared" si="7"/>
        <v>04</v>
      </c>
      <c r="N79">
        <v>8</v>
      </c>
    </row>
    <row r="80" spans="1:14" ht="12" customHeight="1" x14ac:dyDescent="0.2">
      <c r="A80" s="2" t="s">
        <v>163</v>
      </c>
      <c r="B80" s="2" t="s">
        <v>164</v>
      </c>
      <c r="C80" s="4" t="s">
        <v>874</v>
      </c>
      <c r="D80" s="6">
        <v>33.200000000000003</v>
      </c>
      <c r="E80" s="6">
        <v>57.2</v>
      </c>
      <c r="F80" s="7">
        <v>38.299999999999997</v>
      </c>
      <c r="G80" s="7">
        <v>59.1</v>
      </c>
      <c r="H80" s="7">
        <v>39.700000000000003</v>
      </c>
      <c r="I80" s="7">
        <v>58.8</v>
      </c>
      <c r="J80">
        <f t="shared" si="4"/>
        <v>58.95</v>
      </c>
      <c r="K80">
        <f t="shared" si="5"/>
        <v>39</v>
      </c>
      <c r="L80" t="str">
        <f t="shared" si="6"/>
        <v>CO</v>
      </c>
      <c r="M80" t="str">
        <f t="shared" si="7"/>
        <v>05</v>
      </c>
      <c r="N80">
        <v>8</v>
      </c>
    </row>
    <row r="81" spans="1:14" ht="12" customHeight="1" x14ac:dyDescent="0.2">
      <c r="A81" s="2" t="s">
        <v>165</v>
      </c>
      <c r="B81" s="2" t="s">
        <v>166</v>
      </c>
      <c r="C81" s="4" t="s">
        <v>874</v>
      </c>
      <c r="D81" s="6">
        <v>50.2</v>
      </c>
      <c r="E81" s="6">
        <v>41.3</v>
      </c>
      <c r="F81" s="7">
        <v>51.6</v>
      </c>
      <c r="G81" s="7">
        <v>46.5</v>
      </c>
      <c r="H81" s="7">
        <v>53.6</v>
      </c>
      <c r="I81" s="7">
        <v>44.9</v>
      </c>
      <c r="J81">
        <f t="shared" si="4"/>
        <v>45.7</v>
      </c>
      <c r="K81">
        <f t="shared" si="5"/>
        <v>52.6</v>
      </c>
      <c r="L81" t="str">
        <f t="shared" si="6"/>
        <v>CO</v>
      </c>
      <c r="M81" t="str">
        <f t="shared" si="7"/>
        <v>06</v>
      </c>
      <c r="N81">
        <v>8</v>
      </c>
    </row>
    <row r="82" spans="1:14" ht="12" customHeight="1" x14ac:dyDescent="0.2">
      <c r="A82" s="2" t="s">
        <v>167</v>
      </c>
      <c r="B82" s="2" t="s">
        <v>168</v>
      </c>
      <c r="C82" s="9" t="s">
        <v>875</v>
      </c>
      <c r="D82" s="6">
        <v>51.4</v>
      </c>
      <c r="E82" s="6">
        <v>39.4</v>
      </c>
      <c r="F82" s="7">
        <v>56.1</v>
      </c>
      <c r="G82" s="7">
        <v>41.3</v>
      </c>
      <c r="H82" s="7">
        <v>57.4</v>
      </c>
      <c r="I82" s="7">
        <v>40.700000000000003</v>
      </c>
      <c r="J82">
        <f t="shared" si="4"/>
        <v>41</v>
      </c>
      <c r="K82">
        <f t="shared" si="5"/>
        <v>56.75</v>
      </c>
      <c r="L82" t="str">
        <f t="shared" si="6"/>
        <v>CO</v>
      </c>
      <c r="M82" t="str">
        <f t="shared" si="7"/>
        <v>07</v>
      </c>
      <c r="N82">
        <v>8</v>
      </c>
    </row>
    <row r="83" spans="1:14" ht="12" customHeight="1" x14ac:dyDescent="0.2">
      <c r="A83" s="2" t="s">
        <v>169</v>
      </c>
      <c r="B83" s="2" t="s">
        <v>170</v>
      </c>
      <c r="C83" s="9" t="s">
        <v>875</v>
      </c>
      <c r="D83" s="6">
        <v>59.4</v>
      </c>
      <c r="E83" s="6">
        <v>36.299999999999997</v>
      </c>
      <c r="F83" s="7">
        <v>63.3</v>
      </c>
      <c r="G83" s="7">
        <v>35.6</v>
      </c>
      <c r="H83" s="7">
        <v>65.8</v>
      </c>
      <c r="I83" s="7">
        <v>32.9</v>
      </c>
      <c r="J83">
        <f t="shared" si="4"/>
        <v>34.25</v>
      </c>
      <c r="K83">
        <f t="shared" si="5"/>
        <v>64.55</v>
      </c>
      <c r="L83" t="str">
        <f t="shared" si="6"/>
        <v>CT</v>
      </c>
      <c r="M83" t="str">
        <f t="shared" si="7"/>
        <v>01</v>
      </c>
      <c r="N83">
        <v>1</v>
      </c>
    </row>
    <row r="84" spans="1:14" ht="12" customHeight="1" x14ac:dyDescent="0.2">
      <c r="A84" s="2" t="s">
        <v>171</v>
      </c>
      <c r="B84" s="2" t="s">
        <v>172</v>
      </c>
      <c r="C84" s="9" t="s">
        <v>875</v>
      </c>
      <c r="D84" s="6">
        <v>48.7</v>
      </c>
      <c r="E84" s="6">
        <v>45.8</v>
      </c>
      <c r="F84" s="7">
        <v>55.9</v>
      </c>
      <c r="G84" s="7">
        <v>42.6</v>
      </c>
      <c r="H84" s="7">
        <v>58.6</v>
      </c>
      <c r="I84" s="7">
        <v>40</v>
      </c>
      <c r="J84">
        <f t="shared" si="4"/>
        <v>41.3</v>
      </c>
      <c r="K84">
        <f t="shared" si="5"/>
        <v>57.25</v>
      </c>
      <c r="L84" t="str">
        <f t="shared" si="6"/>
        <v>CT</v>
      </c>
      <c r="M84" t="str">
        <f t="shared" si="7"/>
        <v>02</v>
      </c>
      <c r="N84">
        <v>1</v>
      </c>
    </row>
    <row r="85" spans="1:14" ht="12" customHeight="1" x14ac:dyDescent="0.2">
      <c r="A85" s="2" t="s">
        <v>173</v>
      </c>
      <c r="B85" s="2" t="s">
        <v>174</v>
      </c>
      <c r="C85" s="9" t="s">
        <v>875</v>
      </c>
      <c r="D85" s="6">
        <v>55.9</v>
      </c>
      <c r="E85" s="6">
        <v>40.4</v>
      </c>
      <c r="F85" s="7">
        <v>62.6</v>
      </c>
      <c r="G85" s="7">
        <v>36.299999999999997</v>
      </c>
      <c r="H85" s="7">
        <v>62.6</v>
      </c>
      <c r="I85" s="7">
        <v>36.200000000000003</v>
      </c>
      <c r="J85">
        <f t="shared" si="4"/>
        <v>36.25</v>
      </c>
      <c r="K85">
        <f t="shared" si="5"/>
        <v>62.6</v>
      </c>
      <c r="L85" t="str">
        <f t="shared" si="6"/>
        <v>CT</v>
      </c>
      <c r="M85" t="str">
        <f t="shared" si="7"/>
        <v>03</v>
      </c>
      <c r="N85">
        <v>1</v>
      </c>
    </row>
    <row r="86" spans="1:14" ht="12" customHeight="1" x14ac:dyDescent="0.2">
      <c r="A86" s="2" t="s">
        <v>175</v>
      </c>
      <c r="B86" s="2" t="s">
        <v>176</v>
      </c>
      <c r="C86" s="9" t="s">
        <v>875</v>
      </c>
      <c r="D86" s="6">
        <v>59.6</v>
      </c>
      <c r="E86" s="6">
        <v>36.6</v>
      </c>
      <c r="F86" s="7">
        <v>55.1</v>
      </c>
      <c r="G86" s="7">
        <v>44</v>
      </c>
      <c r="H86" s="7">
        <v>59.6</v>
      </c>
      <c r="I86" s="7">
        <v>39.700000000000003</v>
      </c>
      <c r="J86">
        <f t="shared" si="4"/>
        <v>41.85</v>
      </c>
      <c r="K86">
        <f t="shared" si="5"/>
        <v>57.35</v>
      </c>
      <c r="L86" t="str">
        <f t="shared" si="6"/>
        <v>CT</v>
      </c>
      <c r="M86" t="str">
        <f t="shared" si="7"/>
        <v>04</v>
      </c>
      <c r="N86">
        <v>1</v>
      </c>
    </row>
    <row r="87" spans="1:14" ht="12" customHeight="1" x14ac:dyDescent="0.2">
      <c r="A87" s="2" t="s">
        <v>177</v>
      </c>
      <c r="B87" s="2" t="s">
        <v>178</v>
      </c>
      <c r="C87" s="9" t="s">
        <v>875</v>
      </c>
      <c r="D87" s="6">
        <v>49.9</v>
      </c>
      <c r="E87" s="6">
        <v>45.8</v>
      </c>
      <c r="F87" s="7">
        <v>53.5</v>
      </c>
      <c r="G87" s="7">
        <v>45.3</v>
      </c>
      <c r="H87" s="7">
        <v>56.4</v>
      </c>
      <c r="I87" s="7">
        <v>42.4</v>
      </c>
      <c r="J87">
        <f t="shared" si="4"/>
        <v>43.849999999999994</v>
      </c>
      <c r="K87">
        <f t="shared" si="5"/>
        <v>54.95</v>
      </c>
      <c r="L87" t="str">
        <f t="shared" si="6"/>
        <v>CT</v>
      </c>
      <c r="M87" t="str">
        <f t="shared" si="7"/>
        <v>05</v>
      </c>
      <c r="N87">
        <v>1</v>
      </c>
    </row>
    <row r="88" spans="1:14" ht="12" customHeight="1" x14ac:dyDescent="0.2">
      <c r="A88" s="2" t="s">
        <v>179</v>
      </c>
      <c r="B88" s="10" t="s">
        <v>180</v>
      </c>
      <c r="C88" s="9" t="s">
        <v>875</v>
      </c>
      <c r="D88" s="6">
        <v>53.4</v>
      </c>
      <c r="E88" s="6">
        <v>41.9</v>
      </c>
      <c r="F88" s="7">
        <v>58.6</v>
      </c>
      <c r="G88" s="7">
        <v>40</v>
      </c>
      <c r="H88" s="7">
        <v>61.9</v>
      </c>
      <c r="I88" s="7">
        <v>36.9</v>
      </c>
      <c r="J88">
        <f t="shared" si="4"/>
        <v>38.450000000000003</v>
      </c>
      <c r="K88">
        <f t="shared" si="5"/>
        <v>60.25</v>
      </c>
      <c r="L88" t="str">
        <f t="shared" si="6"/>
        <v>DE</v>
      </c>
      <c r="M88" t="str">
        <f t="shared" si="7"/>
        <v>AL</v>
      </c>
      <c r="N88">
        <v>5</v>
      </c>
    </row>
    <row r="89" spans="1:14" ht="12" customHeight="1" x14ac:dyDescent="0.2">
      <c r="A89" s="2" t="s">
        <v>181</v>
      </c>
      <c r="B89" s="10" t="s">
        <v>182</v>
      </c>
      <c r="C89" s="4" t="s">
        <v>874</v>
      </c>
      <c r="D89" s="10">
        <v>28.2</v>
      </c>
      <c r="E89" s="10">
        <v>67.5</v>
      </c>
      <c r="F89" s="7">
        <v>30.1</v>
      </c>
      <c r="G89" s="7">
        <v>68.5</v>
      </c>
      <c r="H89" s="7">
        <v>32</v>
      </c>
      <c r="I89" s="7">
        <v>66.8</v>
      </c>
      <c r="J89">
        <f t="shared" si="4"/>
        <v>67.650000000000006</v>
      </c>
      <c r="K89">
        <f t="shared" si="5"/>
        <v>31.05</v>
      </c>
      <c r="L89" t="str">
        <f t="shared" si="6"/>
        <v>FL</v>
      </c>
      <c r="M89" t="str">
        <f t="shared" si="7"/>
        <v>01</v>
      </c>
      <c r="N89">
        <v>5</v>
      </c>
    </row>
    <row r="90" spans="1:14" ht="12" customHeight="1" x14ac:dyDescent="0.2">
      <c r="A90" s="2" t="s">
        <v>183</v>
      </c>
      <c r="B90" s="10" t="s">
        <v>184</v>
      </c>
      <c r="C90" s="4" t="s">
        <v>874</v>
      </c>
      <c r="D90" s="10">
        <v>30.6</v>
      </c>
      <c r="E90" s="10">
        <v>66.2</v>
      </c>
      <c r="F90" s="7">
        <v>34</v>
      </c>
      <c r="G90" s="7">
        <v>64.599999999999994</v>
      </c>
      <c r="H90" s="7">
        <v>35.200000000000003</v>
      </c>
      <c r="I90" s="7">
        <v>63.4</v>
      </c>
      <c r="J90">
        <f t="shared" si="4"/>
        <v>64</v>
      </c>
      <c r="K90">
        <f t="shared" si="5"/>
        <v>34.6</v>
      </c>
      <c r="L90" t="str">
        <f t="shared" si="6"/>
        <v>FL</v>
      </c>
      <c r="M90" t="str">
        <f t="shared" si="7"/>
        <v>02</v>
      </c>
      <c r="N90">
        <v>5</v>
      </c>
    </row>
    <row r="91" spans="1:14" ht="12" customHeight="1" x14ac:dyDescent="0.2">
      <c r="A91" s="2" t="s">
        <v>185</v>
      </c>
      <c r="B91" s="2" t="s">
        <v>186</v>
      </c>
      <c r="C91" s="4" t="s">
        <v>874</v>
      </c>
      <c r="D91" s="10">
        <v>40.200000000000003</v>
      </c>
      <c r="E91" s="10">
        <v>56.2</v>
      </c>
      <c r="F91" s="7">
        <v>41.9</v>
      </c>
      <c r="G91" s="7">
        <v>56.6</v>
      </c>
      <c r="H91" s="7">
        <v>44.2</v>
      </c>
      <c r="I91" s="7">
        <v>54.6</v>
      </c>
      <c r="J91">
        <f t="shared" si="4"/>
        <v>55.6</v>
      </c>
      <c r="K91">
        <f t="shared" si="5"/>
        <v>43.05</v>
      </c>
      <c r="L91" t="str">
        <f t="shared" si="6"/>
        <v>FL</v>
      </c>
      <c r="M91" t="str">
        <f t="shared" si="7"/>
        <v>03</v>
      </c>
      <c r="N91">
        <v>5</v>
      </c>
    </row>
    <row r="92" spans="1:14" ht="12" customHeight="1" x14ac:dyDescent="0.2">
      <c r="A92" s="2" t="s">
        <v>187</v>
      </c>
      <c r="B92" s="10" t="s">
        <v>188</v>
      </c>
      <c r="C92" s="4" t="s">
        <v>874</v>
      </c>
      <c r="D92" s="10">
        <v>34.1</v>
      </c>
      <c r="E92" s="10">
        <v>62.1</v>
      </c>
      <c r="F92" s="7">
        <v>32.799999999999997</v>
      </c>
      <c r="G92" s="7">
        <v>66.099999999999994</v>
      </c>
      <c r="H92" s="7">
        <v>34.799999999999997</v>
      </c>
      <c r="I92" s="7">
        <v>64.2</v>
      </c>
      <c r="J92">
        <f t="shared" si="4"/>
        <v>65.150000000000006</v>
      </c>
      <c r="K92">
        <f t="shared" si="5"/>
        <v>33.799999999999997</v>
      </c>
      <c r="L92" t="str">
        <f t="shared" si="6"/>
        <v>FL</v>
      </c>
      <c r="M92" t="str">
        <f t="shared" si="7"/>
        <v>04</v>
      </c>
      <c r="N92">
        <v>5</v>
      </c>
    </row>
    <row r="93" spans="1:14" ht="12" customHeight="1" x14ac:dyDescent="0.2">
      <c r="A93" s="2" t="s">
        <v>189</v>
      </c>
      <c r="B93" s="10" t="s">
        <v>190</v>
      </c>
      <c r="C93" s="9" t="s">
        <v>875</v>
      </c>
      <c r="D93" s="10">
        <v>61.3</v>
      </c>
      <c r="E93" s="10">
        <v>35.9</v>
      </c>
      <c r="F93" s="7">
        <v>63.6</v>
      </c>
      <c r="G93" s="7">
        <v>35.4</v>
      </c>
      <c r="H93" s="7">
        <v>63.2</v>
      </c>
      <c r="I93" s="7">
        <v>35.9</v>
      </c>
      <c r="J93">
        <f t="shared" si="4"/>
        <v>35.65</v>
      </c>
      <c r="K93">
        <f t="shared" si="5"/>
        <v>63.400000000000006</v>
      </c>
      <c r="L93" t="str">
        <f t="shared" si="6"/>
        <v>FL</v>
      </c>
      <c r="M93" t="str">
        <f t="shared" si="7"/>
        <v>05</v>
      </c>
      <c r="N93">
        <v>5</v>
      </c>
    </row>
    <row r="94" spans="1:14" ht="12" customHeight="1" x14ac:dyDescent="0.2">
      <c r="A94" s="2" t="s">
        <v>191</v>
      </c>
      <c r="B94" s="2" t="s">
        <v>192</v>
      </c>
      <c r="C94" s="4" t="s">
        <v>874</v>
      </c>
      <c r="D94" s="10">
        <v>39.9</v>
      </c>
      <c r="E94" s="10">
        <v>56.9</v>
      </c>
      <c r="F94" s="7">
        <v>46.6</v>
      </c>
      <c r="G94" s="7">
        <v>52.2</v>
      </c>
      <c r="H94" s="7">
        <v>50.1</v>
      </c>
      <c r="I94" s="7">
        <v>48.7</v>
      </c>
      <c r="J94">
        <f t="shared" si="4"/>
        <v>50.45</v>
      </c>
      <c r="K94">
        <f t="shared" si="5"/>
        <v>48.35</v>
      </c>
      <c r="L94" t="str">
        <f t="shared" si="6"/>
        <v>FL</v>
      </c>
      <c r="M94" t="str">
        <f t="shared" si="7"/>
        <v>06</v>
      </c>
      <c r="N94">
        <v>5</v>
      </c>
    </row>
    <row r="95" spans="1:14" ht="12" customHeight="1" x14ac:dyDescent="0.2">
      <c r="A95" s="2" t="s">
        <v>193</v>
      </c>
      <c r="B95" s="10" t="s">
        <v>194</v>
      </c>
      <c r="C95" s="9" t="s">
        <v>875</v>
      </c>
      <c r="D95" s="10">
        <v>51.4</v>
      </c>
      <c r="E95" s="10">
        <v>44.1</v>
      </c>
      <c r="F95" s="7">
        <v>49.4</v>
      </c>
      <c r="G95" s="7">
        <v>49.4</v>
      </c>
      <c r="H95" s="7">
        <v>51.1</v>
      </c>
      <c r="I95" s="7">
        <v>48</v>
      </c>
      <c r="J95">
        <f t="shared" si="4"/>
        <v>48.7</v>
      </c>
      <c r="K95">
        <f t="shared" si="5"/>
        <v>50.25</v>
      </c>
      <c r="L95" t="str">
        <f t="shared" si="6"/>
        <v>FL</v>
      </c>
      <c r="M95" t="str">
        <f t="shared" si="7"/>
        <v>07</v>
      </c>
      <c r="N95">
        <v>5</v>
      </c>
    </row>
    <row r="96" spans="1:14" ht="12" customHeight="1" x14ac:dyDescent="0.2">
      <c r="A96" s="2" t="s">
        <v>195</v>
      </c>
      <c r="B96" s="2" t="s">
        <v>196</v>
      </c>
      <c r="C96" s="4" t="s">
        <v>874</v>
      </c>
      <c r="D96" s="10">
        <v>37.700000000000003</v>
      </c>
      <c r="E96" s="10">
        <v>58.4</v>
      </c>
      <c r="F96" s="7">
        <v>42.1</v>
      </c>
      <c r="G96" s="7">
        <v>56.6</v>
      </c>
      <c r="H96" s="7">
        <v>43.8</v>
      </c>
      <c r="I96" s="7">
        <v>54.9</v>
      </c>
      <c r="J96">
        <f t="shared" si="4"/>
        <v>55.75</v>
      </c>
      <c r="K96">
        <f t="shared" si="5"/>
        <v>42.95</v>
      </c>
      <c r="L96" t="str">
        <f t="shared" si="6"/>
        <v>FL</v>
      </c>
      <c r="M96" t="str">
        <f t="shared" si="7"/>
        <v>08</v>
      </c>
      <c r="N96">
        <v>5</v>
      </c>
    </row>
    <row r="97" spans="1:14" ht="12" customHeight="1" x14ac:dyDescent="0.2">
      <c r="A97" s="2" t="s">
        <v>197</v>
      </c>
      <c r="B97" s="10" t="s">
        <v>198</v>
      </c>
      <c r="C97" s="9" t="s">
        <v>875</v>
      </c>
      <c r="D97" s="10">
        <v>54.8</v>
      </c>
      <c r="E97" s="10">
        <v>41.9</v>
      </c>
      <c r="F97" s="7">
        <v>55.6</v>
      </c>
      <c r="G97" s="7">
        <v>43.4</v>
      </c>
      <c r="H97" s="7">
        <v>54.6</v>
      </c>
      <c r="I97" s="7">
        <v>44.5</v>
      </c>
      <c r="J97">
        <f t="shared" si="4"/>
        <v>43.95</v>
      </c>
      <c r="K97">
        <f t="shared" si="5"/>
        <v>55.1</v>
      </c>
      <c r="L97" t="str">
        <f t="shared" si="6"/>
        <v>FL</v>
      </c>
      <c r="M97" t="str">
        <f t="shared" si="7"/>
        <v>09</v>
      </c>
      <c r="N97">
        <v>5</v>
      </c>
    </row>
    <row r="98" spans="1:14" ht="12" customHeight="1" x14ac:dyDescent="0.2">
      <c r="A98" s="2" t="s">
        <v>199</v>
      </c>
      <c r="B98" s="10" t="s">
        <v>200</v>
      </c>
      <c r="C98" s="9" t="s">
        <v>875</v>
      </c>
      <c r="D98" s="10">
        <v>61.8</v>
      </c>
      <c r="E98" s="10">
        <v>34.9</v>
      </c>
      <c r="F98" s="7">
        <v>60.7</v>
      </c>
      <c r="G98" s="7">
        <v>38.4</v>
      </c>
      <c r="H98" s="7">
        <v>60.9</v>
      </c>
      <c r="I98" s="7">
        <v>38.5</v>
      </c>
      <c r="J98">
        <f t="shared" si="4"/>
        <v>38.450000000000003</v>
      </c>
      <c r="K98">
        <f t="shared" si="5"/>
        <v>60.8</v>
      </c>
      <c r="L98" t="str">
        <f t="shared" si="6"/>
        <v>FL</v>
      </c>
      <c r="M98" t="str">
        <f t="shared" si="7"/>
        <v>10</v>
      </c>
      <c r="N98">
        <v>5</v>
      </c>
    </row>
    <row r="99" spans="1:14" ht="12" customHeight="1" x14ac:dyDescent="0.2">
      <c r="A99" s="2" t="s">
        <v>201</v>
      </c>
      <c r="B99" s="2" t="s">
        <v>202</v>
      </c>
      <c r="C99" s="4" t="s">
        <v>874</v>
      </c>
      <c r="D99" s="10">
        <v>32.5</v>
      </c>
      <c r="E99" s="10">
        <v>64.8</v>
      </c>
      <c r="F99" s="7">
        <v>39.799999999999997</v>
      </c>
      <c r="G99" s="7">
        <v>59.2</v>
      </c>
      <c r="H99" s="7">
        <v>42.6</v>
      </c>
      <c r="I99" s="7">
        <v>56.1</v>
      </c>
      <c r="J99">
        <f t="shared" si="4"/>
        <v>57.650000000000006</v>
      </c>
      <c r="K99">
        <f t="shared" si="5"/>
        <v>41.2</v>
      </c>
      <c r="L99" t="str">
        <f t="shared" si="6"/>
        <v>FL</v>
      </c>
      <c r="M99" t="str">
        <f t="shared" si="7"/>
        <v>11</v>
      </c>
      <c r="N99">
        <v>5</v>
      </c>
    </row>
    <row r="100" spans="1:14" ht="12" customHeight="1" x14ac:dyDescent="0.2">
      <c r="A100" s="2" t="s">
        <v>203</v>
      </c>
      <c r="B100" s="2" t="s">
        <v>204</v>
      </c>
      <c r="C100" s="4" t="s">
        <v>874</v>
      </c>
      <c r="D100" s="10">
        <v>38.799999999999997</v>
      </c>
      <c r="E100" s="10">
        <v>57.4</v>
      </c>
      <c r="F100" s="7">
        <v>45.5</v>
      </c>
      <c r="G100" s="7">
        <v>53</v>
      </c>
      <c r="H100" s="7">
        <v>47.4</v>
      </c>
      <c r="I100" s="7">
        <v>51.2</v>
      </c>
      <c r="J100">
        <f t="shared" si="4"/>
        <v>52.1</v>
      </c>
      <c r="K100">
        <f t="shared" si="5"/>
        <v>46.45</v>
      </c>
      <c r="L100" t="str">
        <f t="shared" si="6"/>
        <v>FL</v>
      </c>
      <c r="M100" t="str">
        <f t="shared" si="7"/>
        <v>12</v>
      </c>
      <c r="N100">
        <v>5</v>
      </c>
    </row>
    <row r="101" spans="1:14" ht="12" customHeight="1" x14ac:dyDescent="0.2">
      <c r="A101" s="2" t="s">
        <v>205</v>
      </c>
      <c r="B101" s="10" t="s">
        <v>206</v>
      </c>
      <c r="C101" s="9" t="s">
        <v>875</v>
      </c>
      <c r="D101" s="10">
        <v>49.6</v>
      </c>
      <c r="E101" s="10">
        <v>46.4</v>
      </c>
      <c r="F101" s="7">
        <v>54.6</v>
      </c>
      <c r="G101" s="7">
        <v>43.9</v>
      </c>
      <c r="H101" s="7">
        <v>55.5</v>
      </c>
      <c r="I101" s="7">
        <v>43</v>
      </c>
      <c r="J101">
        <f t="shared" si="4"/>
        <v>43.45</v>
      </c>
      <c r="K101">
        <f t="shared" si="5"/>
        <v>55.05</v>
      </c>
      <c r="L101" t="str">
        <f t="shared" si="6"/>
        <v>FL</v>
      </c>
      <c r="M101" t="str">
        <f t="shared" si="7"/>
        <v>13</v>
      </c>
      <c r="N101">
        <v>5</v>
      </c>
    </row>
    <row r="102" spans="1:14" ht="12" customHeight="1" x14ac:dyDescent="0.2">
      <c r="A102" s="2" t="s">
        <v>207</v>
      </c>
      <c r="B102" s="2" t="s">
        <v>208</v>
      </c>
      <c r="C102" s="9" t="s">
        <v>875</v>
      </c>
      <c r="D102" s="10">
        <v>57.2</v>
      </c>
      <c r="E102" s="12">
        <v>39</v>
      </c>
      <c r="F102" s="7">
        <v>57.6</v>
      </c>
      <c r="G102" s="7">
        <v>41.2</v>
      </c>
      <c r="H102" s="7">
        <v>58.1</v>
      </c>
      <c r="I102" s="7">
        <v>40.9</v>
      </c>
      <c r="J102">
        <f t="shared" si="4"/>
        <v>41.05</v>
      </c>
      <c r="K102">
        <f t="shared" si="5"/>
        <v>57.85</v>
      </c>
      <c r="L102" t="str">
        <f t="shared" si="6"/>
        <v>FL</v>
      </c>
      <c r="M102" t="str">
        <f t="shared" si="7"/>
        <v>14</v>
      </c>
      <c r="N102">
        <v>5</v>
      </c>
    </row>
    <row r="103" spans="1:14" ht="12" customHeight="1" x14ac:dyDescent="0.2">
      <c r="A103" s="2" t="s">
        <v>209</v>
      </c>
      <c r="B103" s="2" t="s">
        <v>210</v>
      </c>
      <c r="C103" s="4" t="s">
        <v>874</v>
      </c>
      <c r="D103" s="10">
        <v>43.1</v>
      </c>
      <c r="E103" s="10">
        <v>53.1</v>
      </c>
      <c r="F103" s="7">
        <v>46.6</v>
      </c>
      <c r="G103" s="7">
        <v>52.2</v>
      </c>
      <c r="H103" s="7">
        <v>46.7</v>
      </c>
      <c r="I103" s="7">
        <v>52.1</v>
      </c>
      <c r="J103">
        <f t="shared" si="4"/>
        <v>52.150000000000006</v>
      </c>
      <c r="K103">
        <f t="shared" si="5"/>
        <v>46.650000000000006</v>
      </c>
      <c r="L103" t="str">
        <f t="shared" si="6"/>
        <v>FL</v>
      </c>
      <c r="M103" t="str">
        <f t="shared" si="7"/>
        <v>15</v>
      </c>
      <c r="N103">
        <v>5</v>
      </c>
    </row>
    <row r="104" spans="1:14" ht="12" customHeight="1" x14ac:dyDescent="0.2">
      <c r="A104" s="2" t="s">
        <v>211</v>
      </c>
      <c r="B104" s="2" t="s">
        <v>212</v>
      </c>
      <c r="C104" s="4" t="s">
        <v>874</v>
      </c>
      <c r="D104" s="12">
        <v>43</v>
      </c>
      <c r="E104" s="10">
        <v>53.7</v>
      </c>
      <c r="F104" s="7">
        <v>45.1</v>
      </c>
      <c r="G104" s="7">
        <v>53.7</v>
      </c>
      <c r="H104" s="7">
        <v>47.7</v>
      </c>
      <c r="I104" s="7">
        <v>51.2</v>
      </c>
      <c r="J104">
        <f t="shared" si="4"/>
        <v>52.45</v>
      </c>
      <c r="K104">
        <f t="shared" si="5"/>
        <v>46.400000000000006</v>
      </c>
      <c r="L104" t="str">
        <f t="shared" si="6"/>
        <v>FL</v>
      </c>
      <c r="M104" t="str">
        <f t="shared" si="7"/>
        <v>16</v>
      </c>
      <c r="N104">
        <v>5</v>
      </c>
    </row>
    <row r="105" spans="1:14" ht="12" customHeight="1" x14ac:dyDescent="0.2">
      <c r="A105" s="2" t="s">
        <v>213</v>
      </c>
      <c r="B105" s="2" t="s">
        <v>214</v>
      </c>
      <c r="C105" s="4" t="s">
        <v>874</v>
      </c>
      <c r="D105" s="12">
        <v>35</v>
      </c>
      <c r="E105" s="10">
        <v>62.2</v>
      </c>
      <c r="F105" s="7">
        <v>41.3</v>
      </c>
      <c r="G105" s="7">
        <v>57.6</v>
      </c>
      <c r="H105" s="7">
        <v>43.9</v>
      </c>
      <c r="I105" s="7">
        <v>54.7</v>
      </c>
      <c r="J105">
        <f t="shared" si="4"/>
        <v>56.150000000000006</v>
      </c>
      <c r="K105">
        <f t="shared" si="5"/>
        <v>42.599999999999994</v>
      </c>
      <c r="L105" t="str">
        <f t="shared" si="6"/>
        <v>FL</v>
      </c>
      <c r="M105" t="str">
        <f t="shared" si="7"/>
        <v>17</v>
      </c>
      <c r="N105">
        <v>5</v>
      </c>
    </row>
    <row r="106" spans="1:14" ht="12" customHeight="1" x14ac:dyDescent="0.2">
      <c r="A106" s="2" t="s">
        <v>215</v>
      </c>
      <c r="B106" s="10" t="s">
        <v>216</v>
      </c>
      <c r="C106" s="4" t="s">
        <v>874</v>
      </c>
      <c r="D106" s="10">
        <v>44.1</v>
      </c>
      <c r="E106" s="10">
        <v>53.3</v>
      </c>
      <c r="F106" s="7">
        <v>47.7</v>
      </c>
      <c r="G106" s="7">
        <v>51.4</v>
      </c>
      <c r="H106" s="7">
        <v>51.2</v>
      </c>
      <c r="I106" s="7">
        <v>47.9</v>
      </c>
      <c r="J106">
        <f t="shared" si="4"/>
        <v>49.65</v>
      </c>
      <c r="K106">
        <f t="shared" si="5"/>
        <v>49.45</v>
      </c>
      <c r="L106" t="str">
        <f t="shared" si="6"/>
        <v>FL</v>
      </c>
      <c r="M106" t="str">
        <f t="shared" si="7"/>
        <v>18</v>
      </c>
      <c r="N106">
        <v>5</v>
      </c>
    </row>
    <row r="107" spans="1:14" ht="12" customHeight="1" x14ac:dyDescent="0.2">
      <c r="A107" s="2" t="s">
        <v>217</v>
      </c>
      <c r="B107" s="10" t="s">
        <v>218</v>
      </c>
      <c r="C107" s="4" t="s">
        <v>874</v>
      </c>
      <c r="D107" s="10">
        <v>37.5</v>
      </c>
      <c r="E107" s="10">
        <v>59.6</v>
      </c>
      <c r="F107" s="7">
        <v>38.700000000000003</v>
      </c>
      <c r="G107" s="7">
        <v>60.5</v>
      </c>
      <c r="H107" s="7">
        <v>42.3</v>
      </c>
      <c r="I107" s="7">
        <v>56.8</v>
      </c>
      <c r="J107">
        <f t="shared" si="4"/>
        <v>58.65</v>
      </c>
      <c r="K107">
        <f t="shared" si="5"/>
        <v>40.5</v>
      </c>
      <c r="L107" t="str">
        <f t="shared" si="6"/>
        <v>FL</v>
      </c>
      <c r="M107" t="str">
        <f t="shared" si="7"/>
        <v>19</v>
      </c>
      <c r="N107">
        <v>5</v>
      </c>
    </row>
    <row r="108" spans="1:14" ht="12" customHeight="1" x14ac:dyDescent="0.2">
      <c r="A108" s="2" t="s">
        <v>219</v>
      </c>
      <c r="B108" s="2" t="s">
        <v>220</v>
      </c>
      <c r="C108" s="9" t="s">
        <v>875</v>
      </c>
      <c r="D108" s="10">
        <v>80.2</v>
      </c>
      <c r="E108" s="10">
        <v>18.100000000000001</v>
      </c>
      <c r="F108" s="7">
        <v>82.5</v>
      </c>
      <c r="G108" s="7">
        <v>17.100000000000001</v>
      </c>
      <c r="H108" s="7">
        <v>80.900000000000006</v>
      </c>
      <c r="I108" s="7">
        <v>18.600000000000001</v>
      </c>
      <c r="J108">
        <f t="shared" si="4"/>
        <v>17.850000000000001</v>
      </c>
      <c r="K108">
        <f t="shared" si="5"/>
        <v>81.7</v>
      </c>
      <c r="L108" t="str">
        <f t="shared" si="6"/>
        <v>FL</v>
      </c>
      <c r="M108" t="str">
        <f t="shared" si="7"/>
        <v>20</v>
      </c>
      <c r="N108">
        <v>5</v>
      </c>
    </row>
    <row r="109" spans="1:14" ht="12" customHeight="1" x14ac:dyDescent="0.2">
      <c r="A109" s="2" t="s">
        <v>221</v>
      </c>
      <c r="B109" s="10" t="s">
        <v>222</v>
      </c>
      <c r="C109" s="9" t="s">
        <v>875</v>
      </c>
      <c r="D109" s="10">
        <v>58.6</v>
      </c>
      <c r="E109" s="10">
        <v>39.1</v>
      </c>
      <c r="F109" s="7">
        <v>60.4</v>
      </c>
      <c r="G109" s="7">
        <v>38.9</v>
      </c>
      <c r="H109" s="7">
        <v>63.4</v>
      </c>
      <c r="I109" s="7">
        <v>35.9</v>
      </c>
      <c r="J109">
        <f t="shared" si="4"/>
        <v>37.4</v>
      </c>
      <c r="K109">
        <f t="shared" si="5"/>
        <v>61.9</v>
      </c>
      <c r="L109" t="str">
        <f t="shared" si="6"/>
        <v>FL</v>
      </c>
      <c r="M109" t="str">
        <f t="shared" si="7"/>
        <v>21</v>
      </c>
      <c r="N109">
        <v>5</v>
      </c>
    </row>
    <row r="110" spans="1:14" ht="12" customHeight="1" x14ac:dyDescent="0.2">
      <c r="A110" s="2" t="s">
        <v>223</v>
      </c>
      <c r="B110" s="2" t="s">
        <v>224</v>
      </c>
      <c r="C110" s="9" t="s">
        <v>875</v>
      </c>
      <c r="D110" s="10">
        <v>56.8</v>
      </c>
      <c r="E110" s="12">
        <v>41</v>
      </c>
      <c r="F110" s="7">
        <v>56.3</v>
      </c>
      <c r="G110" s="7">
        <v>43</v>
      </c>
      <c r="H110" s="7">
        <v>58.3</v>
      </c>
      <c r="I110" s="7">
        <v>41</v>
      </c>
      <c r="J110">
        <f t="shared" si="4"/>
        <v>42</v>
      </c>
      <c r="K110">
        <f t="shared" si="5"/>
        <v>57.3</v>
      </c>
      <c r="L110" t="str">
        <f t="shared" si="6"/>
        <v>FL</v>
      </c>
      <c r="M110" t="str">
        <f t="shared" si="7"/>
        <v>22</v>
      </c>
      <c r="N110">
        <v>5</v>
      </c>
    </row>
    <row r="111" spans="1:14" ht="12" customHeight="1" x14ac:dyDescent="0.2">
      <c r="A111" s="2" t="s">
        <v>225</v>
      </c>
      <c r="B111" s="2" t="s">
        <v>226</v>
      </c>
      <c r="C111" s="9" t="s">
        <v>875</v>
      </c>
      <c r="D111" s="10">
        <v>61.9</v>
      </c>
      <c r="E111" s="10">
        <v>35.799999999999997</v>
      </c>
      <c r="F111" s="7">
        <v>61.4</v>
      </c>
      <c r="G111" s="7">
        <v>38</v>
      </c>
      <c r="H111" s="7">
        <v>62</v>
      </c>
      <c r="I111" s="7">
        <v>37.299999999999997</v>
      </c>
      <c r="J111">
        <f t="shared" si="4"/>
        <v>37.65</v>
      </c>
      <c r="K111">
        <f t="shared" si="5"/>
        <v>61.7</v>
      </c>
      <c r="L111" t="str">
        <f t="shared" si="6"/>
        <v>FL</v>
      </c>
      <c r="M111" t="str">
        <f t="shared" si="7"/>
        <v>23</v>
      </c>
      <c r="N111">
        <v>5</v>
      </c>
    </row>
    <row r="112" spans="1:14" ht="12" customHeight="1" x14ac:dyDescent="0.2">
      <c r="A112" s="2" t="s">
        <v>227</v>
      </c>
      <c r="B112" s="2" t="s">
        <v>228</v>
      </c>
      <c r="C112" s="9" t="s">
        <v>875</v>
      </c>
      <c r="D112" s="12">
        <v>83</v>
      </c>
      <c r="E112" s="10">
        <v>15.3</v>
      </c>
      <c r="F112" s="7">
        <v>85.7</v>
      </c>
      <c r="G112" s="7">
        <v>13.9</v>
      </c>
      <c r="H112" s="7">
        <v>84</v>
      </c>
      <c r="I112" s="7">
        <v>15.6</v>
      </c>
      <c r="J112">
        <f t="shared" si="4"/>
        <v>14.75</v>
      </c>
      <c r="K112">
        <f t="shared" si="5"/>
        <v>84.85</v>
      </c>
      <c r="L112" t="str">
        <f t="shared" si="6"/>
        <v>FL</v>
      </c>
      <c r="M112" t="str">
        <f t="shared" si="7"/>
        <v>24</v>
      </c>
      <c r="N112">
        <v>5</v>
      </c>
    </row>
    <row r="113" spans="1:14" ht="12" customHeight="1" x14ac:dyDescent="0.2">
      <c r="A113" s="2" t="s">
        <v>229</v>
      </c>
      <c r="B113" s="2" t="s">
        <v>230</v>
      </c>
      <c r="C113" s="4" t="s">
        <v>874</v>
      </c>
      <c r="D113" s="10">
        <v>47.9</v>
      </c>
      <c r="E113" s="10">
        <v>49.6</v>
      </c>
      <c r="F113" s="7">
        <v>44.9</v>
      </c>
      <c r="G113" s="7">
        <v>54.5</v>
      </c>
      <c r="H113" s="7">
        <v>40.6</v>
      </c>
      <c r="I113" s="7">
        <v>58.8</v>
      </c>
      <c r="J113">
        <f t="shared" si="4"/>
        <v>56.65</v>
      </c>
      <c r="K113">
        <f t="shared" si="5"/>
        <v>42.75</v>
      </c>
      <c r="L113" t="str">
        <f t="shared" si="6"/>
        <v>FL</v>
      </c>
      <c r="M113" t="str">
        <f t="shared" si="7"/>
        <v>25</v>
      </c>
      <c r="N113">
        <v>5</v>
      </c>
    </row>
    <row r="114" spans="1:14" ht="12" customHeight="1" x14ac:dyDescent="0.2">
      <c r="A114" s="2" t="s">
        <v>231</v>
      </c>
      <c r="B114" s="2" t="s">
        <v>232</v>
      </c>
      <c r="C114" s="4" t="s">
        <v>874</v>
      </c>
      <c r="D114" s="10">
        <v>56.7</v>
      </c>
      <c r="E114" s="10">
        <v>40.6</v>
      </c>
      <c r="F114" s="7">
        <v>55.4</v>
      </c>
      <c r="G114" s="7">
        <v>43.9</v>
      </c>
      <c r="H114" s="7">
        <v>51.5</v>
      </c>
      <c r="I114" s="7">
        <v>47.9</v>
      </c>
      <c r="J114">
        <f t="shared" si="4"/>
        <v>45.9</v>
      </c>
      <c r="K114">
        <f t="shared" si="5"/>
        <v>53.45</v>
      </c>
      <c r="L114" t="str">
        <f t="shared" si="6"/>
        <v>FL</v>
      </c>
      <c r="M114" t="str">
        <f t="shared" si="7"/>
        <v>26</v>
      </c>
      <c r="N114">
        <v>5</v>
      </c>
    </row>
    <row r="115" spans="1:14" ht="12" customHeight="1" x14ac:dyDescent="0.2">
      <c r="A115" s="2" t="s">
        <v>233</v>
      </c>
      <c r="B115" s="2" t="s">
        <v>234</v>
      </c>
      <c r="C115" s="4" t="s">
        <v>874</v>
      </c>
      <c r="D115" s="10">
        <v>58.6</v>
      </c>
      <c r="E115" s="10">
        <v>38.9</v>
      </c>
      <c r="F115" s="7">
        <v>53</v>
      </c>
      <c r="G115" s="7">
        <v>46.3</v>
      </c>
      <c r="H115" s="7">
        <v>50.1</v>
      </c>
      <c r="I115" s="7">
        <v>49.3</v>
      </c>
      <c r="J115">
        <f t="shared" si="4"/>
        <v>47.8</v>
      </c>
      <c r="K115">
        <f t="shared" si="5"/>
        <v>51.55</v>
      </c>
      <c r="L115" t="str">
        <f t="shared" si="6"/>
        <v>FL</v>
      </c>
      <c r="M115" t="str">
        <f t="shared" si="7"/>
        <v>27</v>
      </c>
      <c r="N115">
        <v>5</v>
      </c>
    </row>
    <row r="116" spans="1:14" ht="12" customHeight="1" x14ac:dyDescent="0.2">
      <c r="A116" s="2" t="s">
        <v>235</v>
      </c>
      <c r="B116" s="2" t="s">
        <v>236</v>
      </c>
      <c r="C116" s="4" t="s">
        <v>874</v>
      </c>
      <c r="D116" s="6">
        <v>40.9</v>
      </c>
      <c r="E116" s="6">
        <v>56.4</v>
      </c>
      <c r="F116" s="7">
        <v>43</v>
      </c>
      <c r="G116" s="7">
        <v>55.9</v>
      </c>
      <c r="H116" s="7">
        <v>44.4</v>
      </c>
      <c r="I116" s="7">
        <v>55</v>
      </c>
      <c r="J116">
        <f t="shared" si="4"/>
        <v>55.45</v>
      </c>
      <c r="K116">
        <f t="shared" si="5"/>
        <v>43.7</v>
      </c>
      <c r="L116" t="str">
        <f t="shared" si="6"/>
        <v>GA</v>
      </c>
      <c r="M116" t="str">
        <f t="shared" si="7"/>
        <v>01</v>
      </c>
      <c r="N116">
        <v>5</v>
      </c>
    </row>
    <row r="117" spans="1:14" ht="12" customHeight="1" x14ac:dyDescent="0.2">
      <c r="A117" s="2" t="s">
        <v>237</v>
      </c>
      <c r="B117" s="2" t="s">
        <v>238</v>
      </c>
      <c r="C117" s="9" t="s">
        <v>875</v>
      </c>
      <c r="D117" s="6">
        <v>55</v>
      </c>
      <c r="E117" s="6">
        <v>43.3</v>
      </c>
      <c r="F117" s="7">
        <v>58.6</v>
      </c>
      <c r="G117" s="7">
        <v>40.799999999999997</v>
      </c>
      <c r="H117" s="7">
        <v>57.9</v>
      </c>
      <c r="I117" s="7">
        <v>41.6</v>
      </c>
      <c r="J117">
        <f t="shared" si="4"/>
        <v>41.2</v>
      </c>
      <c r="K117">
        <f t="shared" si="5"/>
        <v>58.25</v>
      </c>
      <c r="L117" t="str">
        <f t="shared" si="6"/>
        <v>GA</v>
      </c>
      <c r="M117" t="str">
        <f t="shared" si="7"/>
        <v>02</v>
      </c>
      <c r="N117">
        <v>5</v>
      </c>
    </row>
    <row r="118" spans="1:14" ht="12" customHeight="1" x14ac:dyDescent="0.2">
      <c r="A118" s="2" t="s">
        <v>239</v>
      </c>
      <c r="B118" s="10" t="s">
        <v>240</v>
      </c>
      <c r="C118" s="4" t="s">
        <v>874</v>
      </c>
      <c r="D118" s="6">
        <v>32.799999999999997</v>
      </c>
      <c r="E118" s="6">
        <v>64.3</v>
      </c>
      <c r="F118" s="7">
        <v>33</v>
      </c>
      <c r="G118" s="7">
        <v>65.900000000000006</v>
      </c>
      <c r="H118" s="7">
        <v>34</v>
      </c>
      <c r="I118" s="7">
        <v>65.3</v>
      </c>
      <c r="J118">
        <f t="shared" si="4"/>
        <v>65.599999999999994</v>
      </c>
      <c r="K118">
        <f t="shared" si="5"/>
        <v>33.5</v>
      </c>
      <c r="L118" t="str">
        <f t="shared" si="6"/>
        <v>GA</v>
      </c>
      <c r="M118" t="str">
        <f t="shared" si="7"/>
        <v>03</v>
      </c>
      <c r="N118">
        <v>5</v>
      </c>
    </row>
    <row r="119" spans="1:14" ht="12" customHeight="1" x14ac:dyDescent="0.2">
      <c r="A119" s="2" t="s">
        <v>241</v>
      </c>
      <c r="B119" s="2" t="s">
        <v>242</v>
      </c>
      <c r="C119" s="9" t="s">
        <v>875</v>
      </c>
      <c r="D119" s="6">
        <v>75.3</v>
      </c>
      <c r="E119" s="6">
        <v>22.2</v>
      </c>
      <c r="F119" s="7">
        <v>73.599999999999994</v>
      </c>
      <c r="G119" s="7">
        <v>25.6</v>
      </c>
      <c r="H119" s="7">
        <v>73.2</v>
      </c>
      <c r="I119" s="7">
        <v>26.3</v>
      </c>
      <c r="J119">
        <f t="shared" si="4"/>
        <v>25.950000000000003</v>
      </c>
      <c r="K119">
        <f t="shared" si="5"/>
        <v>73.400000000000006</v>
      </c>
      <c r="L119" t="str">
        <f t="shared" si="6"/>
        <v>GA</v>
      </c>
      <c r="M119" t="str">
        <f t="shared" si="7"/>
        <v>04</v>
      </c>
      <c r="N119">
        <v>5</v>
      </c>
    </row>
    <row r="120" spans="1:14" ht="12" customHeight="1" x14ac:dyDescent="0.2">
      <c r="A120" s="2" t="s">
        <v>243</v>
      </c>
      <c r="B120" s="2" t="s">
        <v>244</v>
      </c>
      <c r="C120" s="9" t="s">
        <v>875</v>
      </c>
      <c r="D120" s="6">
        <v>85</v>
      </c>
      <c r="E120" s="6">
        <v>11.9</v>
      </c>
      <c r="F120" s="7">
        <v>83.1</v>
      </c>
      <c r="G120" s="7">
        <v>15.8</v>
      </c>
      <c r="H120" s="7">
        <v>84.4</v>
      </c>
      <c r="I120" s="7">
        <v>15</v>
      </c>
      <c r="J120">
        <f t="shared" si="4"/>
        <v>15.4</v>
      </c>
      <c r="K120">
        <f t="shared" si="5"/>
        <v>83.75</v>
      </c>
      <c r="L120" t="str">
        <f t="shared" si="6"/>
        <v>GA</v>
      </c>
      <c r="M120" t="str">
        <f t="shared" si="7"/>
        <v>05</v>
      </c>
      <c r="N120">
        <v>5</v>
      </c>
    </row>
    <row r="121" spans="1:14" ht="12" customHeight="1" x14ac:dyDescent="0.2">
      <c r="A121" s="2" t="s">
        <v>245</v>
      </c>
      <c r="B121" s="2"/>
      <c r="C121" s="4" t="s">
        <v>874</v>
      </c>
      <c r="D121" s="6">
        <v>46.8</v>
      </c>
      <c r="E121" s="6">
        <v>48.3</v>
      </c>
      <c r="F121" s="7">
        <v>37.5</v>
      </c>
      <c r="G121" s="7">
        <v>60.8</v>
      </c>
      <c r="H121" s="7">
        <v>40.1</v>
      </c>
      <c r="I121" s="7">
        <v>59</v>
      </c>
      <c r="J121">
        <f t="shared" si="4"/>
        <v>59.9</v>
      </c>
      <c r="K121">
        <f t="shared" si="5"/>
        <v>38.799999999999997</v>
      </c>
      <c r="L121" t="str">
        <f t="shared" si="6"/>
        <v>GA</v>
      </c>
      <c r="M121" t="str">
        <f t="shared" si="7"/>
        <v>06</v>
      </c>
      <c r="N121">
        <v>5</v>
      </c>
    </row>
    <row r="122" spans="1:14" ht="12" customHeight="1" x14ac:dyDescent="0.2">
      <c r="A122" s="2" t="s">
        <v>246</v>
      </c>
      <c r="B122" s="2" t="s">
        <v>247</v>
      </c>
      <c r="C122" s="4" t="s">
        <v>874</v>
      </c>
      <c r="D122" s="6">
        <v>44.8</v>
      </c>
      <c r="E122" s="6">
        <v>51.1</v>
      </c>
      <c r="F122" s="7">
        <v>38.299999999999997</v>
      </c>
      <c r="G122" s="7">
        <v>60.2</v>
      </c>
      <c r="H122" s="7">
        <v>39.1</v>
      </c>
      <c r="I122" s="7">
        <v>60.1</v>
      </c>
      <c r="J122">
        <f t="shared" si="4"/>
        <v>60.150000000000006</v>
      </c>
      <c r="K122">
        <f t="shared" si="5"/>
        <v>38.700000000000003</v>
      </c>
      <c r="L122" t="str">
        <f t="shared" si="6"/>
        <v>GA</v>
      </c>
      <c r="M122" t="str">
        <f t="shared" si="7"/>
        <v>07</v>
      </c>
      <c r="N122">
        <v>5</v>
      </c>
    </row>
    <row r="123" spans="1:14" ht="12" customHeight="1" x14ac:dyDescent="0.2">
      <c r="A123" s="2" t="s">
        <v>248</v>
      </c>
      <c r="B123" s="2" t="s">
        <v>249</v>
      </c>
      <c r="C123" s="4" t="s">
        <v>874</v>
      </c>
      <c r="D123" s="6">
        <v>34.4</v>
      </c>
      <c r="E123" s="6">
        <v>63.3</v>
      </c>
      <c r="F123" s="7">
        <v>37.5</v>
      </c>
      <c r="G123" s="7">
        <v>61.6</v>
      </c>
      <c r="H123" s="7">
        <v>37.799999999999997</v>
      </c>
      <c r="I123" s="7">
        <v>61.6</v>
      </c>
      <c r="J123">
        <f t="shared" si="4"/>
        <v>61.6</v>
      </c>
      <c r="K123">
        <f t="shared" si="5"/>
        <v>37.65</v>
      </c>
      <c r="L123" t="str">
        <f t="shared" si="6"/>
        <v>GA</v>
      </c>
      <c r="M123" t="str">
        <f t="shared" si="7"/>
        <v>08</v>
      </c>
      <c r="N123">
        <v>5</v>
      </c>
    </row>
    <row r="124" spans="1:14" ht="12" customHeight="1" x14ac:dyDescent="0.2">
      <c r="A124" s="2" t="s">
        <v>250</v>
      </c>
      <c r="B124" s="2" t="s">
        <v>251</v>
      </c>
      <c r="C124" s="4" t="s">
        <v>874</v>
      </c>
      <c r="D124" s="6">
        <v>19.3</v>
      </c>
      <c r="E124" s="6">
        <v>77.8</v>
      </c>
      <c r="F124" s="7">
        <v>20.5</v>
      </c>
      <c r="G124" s="7">
        <v>78.099999999999994</v>
      </c>
      <c r="H124" s="7">
        <v>24.3</v>
      </c>
      <c r="I124" s="7">
        <v>74.7</v>
      </c>
      <c r="J124">
        <f t="shared" si="4"/>
        <v>76.400000000000006</v>
      </c>
      <c r="K124">
        <f t="shared" si="5"/>
        <v>22.4</v>
      </c>
      <c r="L124" t="str">
        <f t="shared" si="6"/>
        <v>GA</v>
      </c>
      <c r="M124" t="str">
        <f t="shared" si="7"/>
        <v>09</v>
      </c>
      <c r="N124">
        <v>5</v>
      </c>
    </row>
    <row r="125" spans="1:14" ht="12" customHeight="1" x14ac:dyDescent="0.2">
      <c r="A125" s="2" t="s">
        <v>252</v>
      </c>
      <c r="B125" s="2" t="s">
        <v>253</v>
      </c>
      <c r="C125" s="4" t="s">
        <v>874</v>
      </c>
      <c r="D125" s="6">
        <v>35.799999999999997</v>
      </c>
      <c r="E125" s="6">
        <v>61.3</v>
      </c>
      <c r="F125" s="7">
        <v>36.299999999999997</v>
      </c>
      <c r="G125" s="7">
        <v>62.5</v>
      </c>
      <c r="H125" s="7">
        <v>38.799999999999997</v>
      </c>
      <c r="I125" s="7">
        <v>60.4</v>
      </c>
      <c r="J125">
        <f t="shared" si="4"/>
        <v>61.45</v>
      </c>
      <c r="K125">
        <f t="shared" si="5"/>
        <v>37.549999999999997</v>
      </c>
      <c r="L125" t="str">
        <f t="shared" si="6"/>
        <v>GA</v>
      </c>
      <c r="M125" t="str">
        <f t="shared" si="7"/>
        <v>10</v>
      </c>
      <c r="N125">
        <v>5</v>
      </c>
    </row>
    <row r="126" spans="1:14" ht="12" customHeight="1" x14ac:dyDescent="0.2">
      <c r="A126" s="2" t="s">
        <v>254</v>
      </c>
      <c r="B126" s="2" t="s">
        <v>255</v>
      </c>
      <c r="C126" s="4" t="s">
        <v>874</v>
      </c>
      <c r="D126" s="6">
        <v>35.299999999999997</v>
      </c>
      <c r="E126" s="6">
        <v>60.3</v>
      </c>
      <c r="F126" s="7">
        <v>31.5</v>
      </c>
      <c r="G126" s="7">
        <v>66.900000000000006</v>
      </c>
      <c r="H126" s="7">
        <v>34.700000000000003</v>
      </c>
      <c r="I126" s="7">
        <v>64.3</v>
      </c>
      <c r="J126">
        <f t="shared" si="4"/>
        <v>65.599999999999994</v>
      </c>
      <c r="K126">
        <f t="shared" si="5"/>
        <v>33.1</v>
      </c>
      <c r="L126" t="str">
        <f t="shared" si="6"/>
        <v>GA</v>
      </c>
      <c r="M126" t="str">
        <f t="shared" si="7"/>
        <v>11</v>
      </c>
      <c r="N126">
        <v>5</v>
      </c>
    </row>
    <row r="127" spans="1:14" ht="12" customHeight="1" x14ac:dyDescent="0.2">
      <c r="A127" s="2" t="s">
        <v>256</v>
      </c>
      <c r="B127" s="2" t="s">
        <v>257</v>
      </c>
      <c r="C127" s="4" t="s">
        <v>874</v>
      </c>
      <c r="D127" s="6">
        <v>40.700000000000003</v>
      </c>
      <c r="E127" s="6">
        <v>56.9</v>
      </c>
      <c r="F127" s="7">
        <v>43.6</v>
      </c>
      <c r="G127" s="7">
        <v>55.4</v>
      </c>
      <c r="H127" s="7">
        <v>43.9</v>
      </c>
      <c r="I127" s="7">
        <v>55.6</v>
      </c>
      <c r="J127">
        <f t="shared" si="4"/>
        <v>55.5</v>
      </c>
      <c r="K127">
        <f t="shared" si="5"/>
        <v>43.75</v>
      </c>
      <c r="L127" t="str">
        <f t="shared" si="6"/>
        <v>GA</v>
      </c>
      <c r="M127" t="str">
        <f t="shared" si="7"/>
        <v>12</v>
      </c>
      <c r="N127">
        <v>5</v>
      </c>
    </row>
    <row r="128" spans="1:14" ht="12" customHeight="1" x14ac:dyDescent="0.2">
      <c r="A128" s="2" t="s">
        <v>258</v>
      </c>
      <c r="B128" s="2" t="s">
        <v>259</v>
      </c>
      <c r="C128" s="9" t="s">
        <v>875</v>
      </c>
      <c r="D128" s="6">
        <v>71</v>
      </c>
      <c r="E128" s="6">
        <v>26.6</v>
      </c>
      <c r="F128" s="7">
        <v>69.2</v>
      </c>
      <c r="G128" s="7">
        <v>30</v>
      </c>
      <c r="H128" s="7">
        <v>67.099999999999994</v>
      </c>
      <c r="I128" s="7">
        <v>32.299999999999997</v>
      </c>
      <c r="J128">
        <f t="shared" si="4"/>
        <v>31.15</v>
      </c>
      <c r="K128">
        <f t="shared" si="5"/>
        <v>68.150000000000006</v>
      </c>
      <c r="L128" t="str">
        <f t="shared" si="6"/>
        <v>GA</v>
      </c>
      <c r="M128" t="str">
        <f t="shared" si="7"/>
        <v>13</v>
      </c>
      <c r="N128">
        <v>5</v>
      </c>
    </row>
    <row r="129" spans="1:14" ht="12" customHeight="1" x14ac:dyDescent="0.2">
      <c r="A129" s="2" t="s">
        <v>260</v>
      </c>
      <c r="B129" s="2" t="s">
        <v>261</v>
      </c>
      <c r="C129" s="4" t="s">
        <v>874</v>
      </c>
      <c r="D129" s="6">
        <v>22.1</v>
      </c>
      <c r="E129" s="6">
        <v>75</v>
      </c>
      <c r="F129" s="7">
        <v>25.3</v>
      </c>
      <c r="G129" s="7">
        <v>73.2</v>
      </c>
      <c r="H129" s="7">
        <v>27.8</v>
      </c>
      <c r="I129" s="7">
        <v>71</v>
      </c>
      <c r="J129">
        <f t="shared" si="4"/>
        <v>72.099999999999994</v>
      </c>
      <c r="K129">
        <f t="shared" si="5"/>
        <v>26.55</v>
      </c>
      <c r="L129" t="str">
        <f t="shared" si="6"/>
        <v>GA</v>
      </c>
      <c r="M129" t="str">
        <f t="shared" si="7"/>
        <v>14</v>
      </c>
      <c r="N129">
        <v>5</v>
      </c>
    </row>
    <row r="130" spans="1:14" ht="12" customHeight="1" x14ac:dyDescent="0.2">
      <c r="A130" s="2" t="s">
        <v>262</v>
      </c>
      <c r="B130" s="10" t="s">
        <v>263</v>
      </c>
      <c r="C130" s="9" t="s">
        <v>875</v>
      </c>
      <c r="D130" s="6">
        <v>63.1</v>
      </c>
      <c r="E130" s="6">
        <v>30.5</v>
      </c>
      <c r="F130" s="7">
        <v>69.7</v>
      </c>
      <c r="G130" s="7">
        <v>29</v>
      </c>
      <c r="H130" s="7">
        <v>70.3</v>
      </c>
      <c r="I130" s="7">
        <v>28.3</v>
      </c>
      <c r="J130">
        <f t="shared" si="4"/>
        <v>28.65</v>
      </c>
      <c r="K130">
        <f t="shared" si="5"/>
        <v>70</v>
      </c>
      <c r="L130" t="str">
        <f t="shared" si="6"/>
        <v>HI</v>
      </c>
      <c r="M130" t="str">
        <f t="shared" si="7"/>
        <v>01</v>
      </c>
      <c r="N130">
        <v>9</v>
      </c>
    </row>
    <row r="131" spans="1:14" ht="12" customHeight="1" x14ac:dyDescent="0.2">
      <c r="A131" s="2" t="s">
        <v>264</v>
      </c>
      <c r="B131" s="2" t="s">
        <v>265</v>
      </c>
      <c r="C131" s="9" t="s">
        <v>875</v>
      </c>
      <c r="D131" s="6">
        <v>61.4</v>
      </c>
      <c r="E131" s="6">
        <v>29.6</v>
      </c>
      <c r="F131" s="7">
        <v>71.400000000000006</v>
      </c>
      <c r="G131" s="7">
        <v>26.7</v>
      </c>
      <c r="H131" s="7">
        <v>73.400000000000006</v>
      </c>
      <c r="I131" s="7">
        <v>24.9</v>
      </c>
      <c r="J131">
        <f t="shared" ref="J131:J194" si="8">(I131+G131)/2</f>
        <v>25.799999999999997</v>
      </c>
      <c r="K131">
        <f t="shared" ref="K131:K194" si="9">(H131+F131)/2</f>
        <v>72.400000000000006</v>
      </c>
      <c r="L131" t="str">
        <f t="shared" ref="L131:L194" si="10">LEFT(A131,2)</f>
        <v>HI</v>
      </c>
      <c r="M131" t="str">
        <f t="shared" ref="M131:M194" si="11">RIGHT(A131,2)</f>
        <v>02</v>
      </c>
      <c r="N131">
        <v>9</v>
      </c>
    </row>
    <row r="132" spans="1:14" ht="12" customHeight="1" x14ac:dyDescent="0.2">
      <c r="A132" s="2" t="s">
        <v>266</v>
      </c>
      <c r="B132" s="2" t="s">
        <v>267</v>
      </c>
      <c r="C132" s="4" t="s">
        <v>874</v>
      </c>
      <c r="D132" s="6">
        <v>45.2</v>
      </c>
      <c r="E132" s="6">
        <v>48.7</v>
      </c>
      <c r="F132" s="7">
        <v>56.2</v>
      </c>
      <c r="G132" s="7">
        <v>42.5</v>
      </c>
      <c r="H132" s="7">
        <v>58.5</v>
      </c>
      <c r="I132" s="7">
        <v>40.4</v>
      </c>
      <c r="J132">
        <f t="shared" si="8"/>
        <v>41.45</v>
      </c>
      <c r="K132">
        <f t="shared" si="9"/>
        <v>57.35</v>
      </c>
      <c r="L132" t="str">
        <f t="shared" si="10"/>
        <v>IA</v>
      </c>
      <c r="M132" t="str">
        <f t="shared" si="11"/>
        <v>01</v>
      </c>
      <c r="N132">
        <v>4</v>
      </c>
    </row>
    <row r="133" spans="1:14" ht="12" customHeight="1" x14ac:dyDescent="0.2">
      <c r="A133" s="2" t="s">
        <v>268</v>
      </c>
      <c r="B133" s="2" t="s">
        <v>269</v>
      </c>
      <c r="C133" s="9" t="s">
        <v>875</v>
      </c>
      <c r="D133" s="6">
        <v>45</v>
      </c>
      <c r="E133" s="6">
        <v>49.1</v>
      </c>
      <c r="F133" s="7">
        <v>55.8</v>
      </c>
      <c r="G133" s="7">
        <v>42.7</v>
      </c>
      <c r="H133" s="7">
        <v>57.1</v>
      </c>
      <c r="I133" s="7">
        <v>41.6</v>
      </c>
      <c r="J133">
        <f t="shared" si="8"/>
        <v>42.150000000000006</v>
      </c>
      <c r="K133">
        <f t="shared" si="9"/>
        <v>56.45</v>
      </c>
      <c r="L133" t="str">
        <f t="shared" si="10"/>
        <v>IA</v>
      </c>
      <c r="M133" t="str">
        <f t="shared" si="11"/>
        <v>02</v>
      </c>
      <c r="N133">
        <v>4</v>
      </c>
    </row>
    <row r="134" spans="1:14" ht="12" customHeight="1" x14ac:dyDescent="0.2">
      <c r="A134" s="2" t="s">
        <v>270</v>
      </c>
      <c r="B134" s="2" t="s">
        <v>271</v>
      </c>
      <c r="C134" s="4" t="s">
        <v>874</v>
      </c>
      <c r="D134" s="6">
        <v>45</v>
      </c>
      <c r="E134" s="6">
        <v>48.5</v>
      </c>
      <c r="F134" s="7">
        <v>51.4</v>
      </c>
      <c r="G134" s="7">
        <v>47.2</v>
      </c>
      <c r="H134" s="7">
        <v>52.4</v>
      </c>
      <c r="I134" s="7">
        <v>46.3</v>
      </c>
      <c r="J134">
        <f t="shared" si="8"/>
        <v>46.75</v>
      </c>
      <c r="K134">
        <f t="shared" si="9"/>
        <v>51.9</v>
      </c>
      <c r="L134" t="str">
        <f t="shared" si="10"/>
        <v>IA</v>
      </c>
      <c r="M134" t="str">
        <f t="shared" si="11"/>
        <v>03</v>
      </c>
      <c r="N134">
        <v>4</v>
      </c>
    </row>
    <row r="135" spans="1:14" ht="12" customHeight="1" x14ac:dyDescent="0.2">
      <c r="A135" s="2" t="s">
        <v>272</v>
      </c>
      <c r="B135" s="2" t="s">
        <v>273</v>
      </c>
      <c r="C135" s="4" t="s">
        <v>874</v>
      </c>
      <c r="D135" s="6">
        <v>33.5</v>
      </c>
      <c r="E135" s="6">
        <v>60.9</v>
      </c>
      <c r="F135" s="7">
        <v>45.3</v>
      </c>
      <c r="G135" s="7">
        <v>53.4</v>
      </c>
      <c r="H135" s="7">
        <v>48.5</v>
      </c>
      <c r="I135" s="7">
        <v>50.2</v>
      </c>
      <c r="J135">
        <f t="shared" si="8"/>
        <v>51.8</v>
      </c>
      <c r="K135">
        <f t="shared" si="9"/>
        <v>46.9</v>
      </c>
      <c r="L135" t="str">
        <f t="shared" si="10"/>
        <v>IA</v>
      </c>
      <c r="M135" t="str">
        <f t="shared" si="11"/>
        <v>04</v>
      </c>
      <c r="N135">
        <v>4</v>
      </c>
    </row>
    <row r="136" spans="1:14" ht="12" customHeight="1" x14ac:dyDescent="0.2">
      <c r="A136" s="2" t="s">
        <v>274</v>
      </c>
      <c r="B136" s="2" t="s">
        <v>275</v>
      </c>
      <c r="C136" s="4" t="s">
        <v>874</v>
      </c>
      <c r="D136" s="6">
        <v>25.4</v>
      </c>
      <c r="E136" s="6">
        <v>63.7</v>
      </c>
      <c r="F136" s="7">
        <v>32.200000000000003</v>
      </c>
      <c r="G136" s="7">
        <v>64.900000000000006</v>
      </c>
      <c r="H136" s="7">
        <v>35.1</v>
      </c>
      <c r="I136" s="7">
        <v>62.5</v>
      </c>
      <c r="J136">
        <f t="shared" si="8"/>
        <v>63.7</v>
      </c>
      <c r="K136">
        <f t="shared" si="9"/>
        <v>33.650000000000006</v>
      </c>
      <c r="L136" t="str">
        <f t="shared" si="10"/>
        <v>ID</v>
      </c>
      <c r="M136" t="str">
        <f t="shared" si="11"/>
        <v>01</v>
      </c>
      <c r="N136">
        <v>8</v>
      </c>
    </row>
    <row r="137" spans="1:14" ht="12" customHeight="1" x14ac:dyDescent="0.2">
      <c r="A137" s="2" t="s">
        <v>276</v>
      </c>
      <c r="B137" s="2" t="s">
        <v>277</v>
      </c>
      <c r="C137" s="4" t="s">
        <v>874</v>
      </c>
      <c r="D137" s="6">
        <v>29.8</v>
      </c>
      <c r="E137" s="6">
        <v>54.5</v>
      </c>
      <c r="F137" s="7">
        <v>33.1</v>
      </c>
      <c r="G137" s="7">
        <v>64.099999999999994</v>
      </c>
      <c r="H137" s="7">
        <v>37.1</v>
      </c>
      <c r="I137" s="7">
        <v>60.5</v>
      </c>
      <c r="J137">
        <f t="shared" si="8"/>
        <v>62.3</v>
      </c>
      <c r="K137">
        <f t="shared" si="9"/>
        <v>35.1</v>
      </c>
      <c r="L137" t="str">
        <f t="shared" si="10"/>
        <v>ID</v>
      </c>
      <c r="M137" t="str">
        <f t="shared" si="11"/>
        <v>02</v>
      </c>
      <c r="N137">
        <v>8</v>
      </c>
    </row>
    <row r="138" spans="1:14" ht="12" customHeight="1" x14ac:dyDescent="0.2">
      <c r="A138" s="2" t="s">
        <v>278</v>
      </c>
      <c r="B138" s="2" t="s">
        <v>279</v>
      </c>
      <c r="C138" s="9" t="s">
        <v>875</v>
      </c>
      <c r="D138" s="10">
        <v>75.400000000000006</v>
      </c>
      <c r="E138" s="10">
        <v>21.4</v>
      </c>
      <c r="F138" s="7">
        <v>79</v>
      </c>
      <c r="G138" s="7">
        <v>20.2</v>
      </c>
      <c r="H138" s="7">
        <v>80.8</v>
      </c>
      <c r="I138" s="7">
        <v>18.5</v>
      </c>
      <c r="J138">
        <f t="shared" si="8"/>
        <v>19.350000000000001</v>
      </c>
      <c r="K138">
        <f t="shared" si="9"/>
        <v>79.900000000000006</v>
      </c>
      <c r="L138" t="str">
        <f t="shared" si="10"/>
        <v>IL</v>
      </c>
      <c r="M138" t="str">
        <f t="shared" si="11"/>
        <v>01</v>
      </c>
      <c r="N138">
        <v>3</v>
      </c>
    </row>
    <row r="139" spans="1:14" ht="12" customHeight="1" x14ac:dyDescent="0.2">
      <c r="A139" s="2" t="s">
        <v>280</v>
      </c>
      <c r="B139" s="2" t="s">
        <v>281</v>
      </c>
      <c r="C139" s="9" t="s">
        <v>875</v>
      </c>
      <c r="D139" s="13">
        <v>78</v>
      </c>
      <c r="E139" s="10">
        <v>19.100000000000001</v>
      </c>
      <c r="F139" s="7">
        <v>80.7</v>
      </c>
      <c r="G139" s="7">
        <v>18.5</v>
      </c>
      <c r="H139" s="7">
        <v>81.099999999999994</v>
      </c>
      <c r="I139" s="7">
        <v>18.2</v>
      </c>
      <c r="J139">
        <f t="shared" si="8"/>
        <v>18.350000000000001</v>
      </c>
      <c r="K139">
        <f t="shared" si="9"/>
        <v>80.900000000000006</v>
      </c>
      <c r="L139" t="str">
        <f t="shared" si="10"/>
        <v>IL</v>
      </c>
      <c r="M139" t="str">
        <f t="shared" si="11"/>
        <v>02</v>
      </c>
      <c r="N139">
        <v>3</v>
      </c>
    </row>
    <row r="140" spans="1:14" ht="12" customHeight="1" x14ac:dyDescent="0.2">
      <c r="A140" s="2" t="s">
        <v>282</v>
      </c>
      <c r="B140" s="2" t="s">
        <v>283</v>
      </c>
      <c r="C140" s="9" t="s">
        <v>875</v>
      </c>
      <c r="D140" s="10">
        <v>55.2</v>
      </c>
      <c r="E140" s="10">
        <v>39.9</v>
      </c>
      <c r="F140" s="7">
        <v>55.9</v>
      </c>
      <c r="G140" s="7">
        <v>42.6</v>
      </c>
      <c r="H140" s="7">
        <v>58.3</v>
      </c>
      <c r="I140" s="7">
        <v>40.4</v>
      </c>
      <c r="J140">
        <f t="shared" si="8"/>
        <v>41.5</v>
      </c>
      <c r="K140">
        <f t="shared" si="9"/>
        <v>57.099999999999994</v>
      </c>
      <c r="L140" t="str">
        <f t="shared" si="10"/>
        <v>IL</v>
      </c>
      <c r="M140" t="str">
        <f t="shared" si="11"/>
        <v>03</v>
      </c>
      <c r="N140">
        <v>3</v>
      </c>
    </row>
    <row r="141" spans="1:14" ht="12" customHeight="1" x14ac:dyDescent="0.2">
      <c r="A141" s="2" t="s">
        <v>284</v>
      </c>
      <c r="B141" s="2" t="s">
        <v>285</v>
      </c>
      <c r="C141" s="9" t="s">
        <v>875</v>
      </c>
      <c r="D141" s="10">
        <v>82.1</v>
      </c>
      <c r="E141" s="10">
        <v>13.2</v>
      </c>
      <c r="F141" s="7">
        <v>80.900000000000006</v>
      </c>
      <c r="G141" s="7">
        <v>17.100000000000001</v>
      </c>
      <c r="H141" s="7">
        <v>80.5</v>
      </c>
      <c r="I141" s="7">
        <v>18.2</v>
      </c>
      <c r="J141">
        <f t="shared" si="8"/>
        <v>17.649999999999999</v>
      </c>
      <c r="K141">
        <f t="shared" si="9"/>
        <v>80.7</v>
      </c>
      <c r="L141" t="str">
        <f t="shared" si="10"/>
        <v>IL</v>
      </c>
      <c r="M141" t="str">
        <f t="shared" si="11"/>
        <v>04</v>
      </c>
      <c r="N141">
        <v>3</v>
      </c>
    </row>
    <row r="142" spans="1:14" ht="12" customHeight="1" x14ac:dyDescent="0.2">
      <c r="A142" s="2" t="s">
        <v>286</v>
      </c>
      <c r="B142" s="2" t="s">
        <v>287</v>
      </c>
      <c r="C142" s="9" t="s">
        <v>875</v>
      </c>
      <c r="D142" s="10">
        <v>70.5</v>
      </c>
      <c r="E142" s="10">
        <v>23.9</v>
      </c>
      <c r="F142" s="7">
        <v>66</v>
      </c>
      <c r="G142" s="7">
        <v>31.8</v>
      </c>
      <c r="H142" s="7">
        <v>69.900000000000006</v>
      </c>
      <c r="I142" s="7">
        <v>28.8</v>
      </c>
      <c r="J142">
        <f t="shared" si="8"/>
        <v>30.3</v>
      </c>
      <c r="K142">
        <f t="shared" si="9"/>
        <v>67.95</v>
      </c>
      <c r="L142" t="str">
        <f t="shared" si="10"/>
        <v>IL</v>
      </c>
      <c r="M142" t="str">
        <f t="shared" si="11"/>
        <v>05</v>
      </c>
      <c r="N142">
        <v>3</v>
      </c>
    </row>
    <row r="143" spans="1:14" ht="12" customHeight="1" x14ac:dyDescent="0.2">
      <c r="A143" s="2" t="s">
        <v>288</v>
      </c>
      <c r="B143" s="2" t="s">
        <v>289</v>
      </c>
      <c r="C143" s="4" t="s">
        <v>874</v>
      </c>
      <c r="D143" s="10">
        <v>50.2</v>
      </c>
      <c r="E143" s="10">
        <v>43.2</v>
      </c>
      <c r="F143" s="7">
        <v>45.1</v>
      </c>
      <c r="G143" s="7">
        <v>53.3</v>
      </c>
      <c r="H143" s="7">
        <v>51.3</v>
      </c>
      <c r="I143" s="7">
        <v>47.3</v>
      </c>
      <c r="J143">
        <f t="shared" si="8"/>
        <v>50.3</v>
      </c>
      <c r="K143">
        <f t="shared" si="9"/>
        <v>48.2</v>
      </c>
      <c r="L143" t="str">
        <f t="shared" si="10"/>
        <v>IL</v>
      </c>
      <c r="M143" t="str">
        <f t="shared" si="11"/>
        <v>06</v>
      </c>
      <c r="N143">
        <v>3</v>
      </c>
    </row>
    <row r="144" spans="1:14" ht="12" customHeight="1" x14ac:dyDescent="0.2">
      <c r="A144" s="2" t="s">
        <v>290</v>
      </c>
      <c r="B144" s="2" t="s">
        <v>291</v>
      </c>
      <c r="C144" s="9" t="s">
        <v>875</v>
      </c>
      <c r="D144" s="10">
        <v>87.4</v>
      </c>
      <c r="E144" s="10">
        <v>9.1999999999999993</v>
      </c>
      <c r="F144" s="7">
        <v>87.2</v>
      </c>
      <c r="G144" s="7">
        <v>11.8</v>
      </c>
      <c r="H144" s="7">
        <v>89.4</v>
      </c>
      <c r="I144" s="7">
        <v>9.9</v>
      </c>
      <c r="J144">
        <f t="shared" si="8"/>
        <v>10.850000000000001</v>
      </c>
      <c r="K144">
        <f t="shared" si="9"/>
        <v>88.300000000000011</v>
      </c>
      <c r="L144" t="str">
        <f t="shared" si="10"/>
        <v>IL</v>
      </c>
      <c r="M144" t="str">
        <f t="shared" si="11"/>
        <v>07</v>
      </c>
      <c r="N144">
        <v>3</v>
      </c>
    </row>
    <row r="145" spans="1:14" ht="12" customHeight="1" x14ac:dyDescent="0.2">
      <c r="A145" s="2" t="s">
        <v>292</v>
      </c>
      <c r="B145" s="10" t="s">
        <v>293</v>
      </c>
      <c r="C145" s="9" t="s">
        <v>875</v>
      </c>
      <c r="D145" s="10">
        <v>58.1</v>
      </c>
      <c r="E145" s="10">
        <v>36.4</v>
      </c>
      <c r="F145" s="7">
        <v>57.4</v>
      </c>
      <c r="G145" s="7">
        <v>40.9</v>
      </c>
      <c r="H145" s="7">
        <v>61.5</v>
      </c>
      <c r="I145" s="7">
        <v>37.1</v>
      </c>
      <c r="J145">
        <f t="shared" si="8"/>
        <v>39</v>
      </c>
      <c r="K145">
        <f t="shared" si="9"/>
        <v>59.45</v>
      </c>
      <c r="L145" t="str">
        <f t="shared" si="10"/>
        <v>IL</v>
      </c>
      <c r="M145" t="str">
        <f t="shared" si="11"/>
        <v>08</v>
      </c>
      <c r="N145">
        <v>3</v>
      </c>
    </row>
    <row r="146" spans="1:14" ht="12" customHeight="1" x14ac:dyDescent="0.2">
      <c r="A146" s="2" t="s">
        <v>294</v>
      </c>
      <c r="B146" s="2" t="s">
        <v>295</v>
      </c>
      <c r="C146" s="9" t="s">
        <v>875</v>
      </c>
      <c r="D146" s="10">
        <v>70.099999999999994</v>
      </c>
      <c r="E146" s="10">
        <v>24.9</v>
      </c>
      <c r="F146" s="7">
        <v>65</v>
      </c>
      <c r="G146" s="7">
        <v>33.299999999999997</v>
      </c>
      <c r="H146" s="7">
        <v>68.599999999999994</v>
      </c>
      <c r="I146" s="7">
        <v>30.3</v>
      </c>
      <c r="J146">
        <f t="shared" si="8"/>
        <v>31.799999999999997</v>
      </c>
      <c r="K146">
        <f t="shared" si="9"/>
        <v>66.8</v>
      </c>
      <c r="L146" t="str">
        <f t="shared" si="10"/>
        <v>IL</v>
      </c>
      <c r="M146" t="str">
        <f t="shared" si="11"/>
        <v>09</v>
      </c>
      <c r="N146">
        <v>3</v>
      </c>
    </row>
    <row r="147" spans="1:14" ht="12" customHeight="1" x14ac:dyDescent="0.2">
      <c r="A147" s="2" t="s">
        <v>296</v>
      </c>
      <c r="B147" s="10" t="s">
        <v>297</v>
      </c>
      <c r="C147" s="9" t="s">
        <v>875</v>
      </c>
      <c r="D147" s="12">
        <v>62</v>
      </c>
      <c r="E147" s="10">
        <v>32.6</v>
      </c>
      <c r="F147" s="7">
        <v>57.5</v>
      </c>
      <c r="G147" s="7">
        <v>41.1</v>
      </c>
      <c r="H147" s="7">
        <v>63</v>
      </c>
      <c r="I147" s="7">
        <v>35.9</v>
      </c>
      <c r="J147">
        <f t="shared" si="8"/>
        <v>38.5</v>
      </c>
      <c r="K147">
        <f t="shared" si="9"/>
        <v>60.25</v>
      </c>
      <c r="L147" t="str">
        <f t="shared" si="10"/>
        <v>IL</v>
      </c>
      <c r="M147" t="str">
        <f t="shared" si="11"/>
        <v>10</v>
      </c>
      <c r="N147">
        <v>3</v>
      </c>
    </row>
    <row r="148" spans="1:14" ht="12" customHeight="1" x14ac:dyDescent="0.2">
      <c r="A148" s="2" t="s">
        <v>298</v>
      </c>
      <c r="B148" s="2" t="s">
        <v>299</v>
      </c>
      <c r="C148" s="9" t="s">
        <v>875</v>
      </c>
      <c r="D148" s="10">
        <v>58.9</v>
      </c>
      <c r="E148" s="10">
        <v>35.4</v>
      </c>
      <c r="F148" s="7">
        <v>57.8</v>
      </c>
      <c r="G148" s="7">
        <v>40.6</v>
      </c>
      <c r="H148" s="7">
        <v>61.3</v>
      </c>
      <c r="I148" s="7">
        <v>37.5</v>
      </c>
      <c r="J148">
        <f t="shared" si="8"/>
        <v>39.049999999999997</v>
      </c>
      <c r="K148">
        <f t="shared" si="9"/>
        <v>59.55</v>
      </c>
      <c r="L148" t="str">
        <f t="shared" si="10"/>
        <v>IL</v>
      </c>
      <c r="M148" t="str">
        <f t="shared" si="11"/>
        <v>11</v>
      </c>
      <c r="N148">
        <v>3</v>
      </c>
    </row>
    <row r="149" spans="1:14" ht="12" customHeight="1" x14ac:dyDescent="0.2">
      <c r="A149" s="2" t="s">
        <v>300</v>
      </c>
      <c r="B149" s="2" t="s">
        <v>301</v>
      </c>
      <c r="C149" s="4" t="s">
        <v>874</v>
      </c>
      <c r="D149" s="10">
        <v>40.200000000000003</v>
      </c>
      <c r="E149" s="12">
        <v>55</v>
      </c>
      <c r="F149" s="7">
        <v>49.7</v>
      </c>
      <c r="G149" s="7">
        <v>48.2</v>
      </c>
      <c r="H149" s="7">
        <v>54.7</v>
      </c>
      <c r="I149" s="7">
        <v>43.6</v>
      </c>
      <c r="J149">
        <f t="shared" si="8"/>
        <v>45.900000000000006</v>
      </c>
      <c r="K149">
        <f t="shared" si="9"/>
        <v>52.2</v>
      </c>
      <c r="L149" t="str">
        <f t="shared" si="10"/>
        <v>IL</v>
      </c>
      <c r="M149" t="str">
        <f t="shared" si="11"/>
        <v>12</v>
      </c>
      <c r="N149">
        <v>3</v>
      </c>
    </row>
    <row r="150" spans="1:14" ht="12" customHeight="1" x14ac:dyDescent="0.2">
      <c r="A150" s="2" t="s">
        <v>302</v>
      </c>
      <c r="B150" s="2" t="s">
        <v>303</v>
      </c>
      <c r="C150" s="4" t="s">
        <v>874</v>
      </c>
      <c r="D150" s="10">
        <v>44.2</v>
      </c>
      <c r="E150" s="10">
        <v>49.7</v>
      </c>
      <c r="F150" s="7">
        <v>48.6</v>
      </c>
      <c r="G150" s="7">
        <v>48.9</v>
      </c>
      <c r="H150" s="7">
        <v>54.6</v>
      </c>
      <c r="I150" s="7">
        <v>43.6</v>
      </c>
      <c r="J150">
        <f t="shared" si="8"/>
        <v>46.25</v>
      </c>
      <c r="K150">
        <f t="shared" si="9"/>
        <v>51.6</v>
      </c>
      <c r="L150" t="str">
        <f t="shared" si="10"/>
        <v>IL</v>
      </c>
      <c r="M150" t="str">
        <f t="shared" si="11"/>
        <v>13</v>
      </c>
      <c r="N150">
        <v>3</v>
      </c>
    </row>
    <row r="151" spans="1:14" ht="12" customHeight="1" x14ac:dyDescent="0.2">
      <c r="A151" s="2" t="s">
        <v>304</v>
      </c>
      <c r="B151" s="2" t="s">
        <v>305</v>
      </c>
      <c r="C151" s="4" t="s">
        <v>874</v>
      </c>
      <c r="D151" s="10">
        <v>44.8</v>
      </c>
      <c r="E151" s="10">
        <v>48.7</v>
      </c>
      <c r="F151" s="7">
        <v>44.2</v>
      </c>
      <c r="G151" s="7">
        <v>54.2</v>
      </c>
      <c r="H151" s="7">
        <v>50.7</v>
      </c>
      <c r="I151" s="7">
        <v>48</v>
      </c>
      <c r="J151">
        <f t="shared" si="8"/>
        <v>51.1</v>
      </c>
      <c r="K151">
        <f t="shared" si="9"/>
        <v>47.45</v>
      </c>
      <c r="L151" t="str">
        <f t="shared" si="10"/>
        <v>IL</v>
      </c>
      <c r="M151" t="str">
        <f t="shared" si="11"/>
        <v>14</v>
      </c>
      <c r="N151">
        <v>3</v>
      </c>
    </row>
    <row r="152" spans="1:14" ht="12" customHeight="1" x14ac:dyDescent="0.2">
      <c r="A152" s="2" t="s">
        <v>306</v>
      </c>
      <c r="B152" s="2" t="s">
        <v>307</v>
      </c>
      <c r="C152" s="4" t="s">
        <v>874</v>
      </c>
      <c r="D152" s="10">
        <v>24.5</v>
      </c>
      <c r="E152" s="10">
        <v>70.7</v>
      </c>
      <c r="F152" s="7">
        <v>34.1</v>
      </c>
      <c r="G152" s="7">
        <v>63.9</v>
      </c>
      <c r="H152" s="7">
        <v>42.8</v>
      </c>
      <c r="I152" s="7">
        <v>55.4</v>
      </c>
      <c r="J152">
        <f t="shared" si="8"/>
        <v>59.65</v>
      </c>
      <c r="K152">
        <f t="shared" si="9"/>
        <v>38.450000000000003</v>
      </c>
      <c r="L152" t="str">
        <f t="shared" si="10"/>
        <v>IL</v>
      </c>
      <c r="M152" t="str">
        <f t="shared" si="11"/>
        <v>15</v>
      </c>
      <c r="N152">
        <v>3</v>
      </c>
    </row>
    <row r="153" spans="1:14" ht="12" customHeight="1" x14ac:dyDescent="0.2">
      <c r="A153" s="2" t="s">
        <v>308</v>
      </c>
      <c r="B153" s="2" t="s">
        <v>309</v>
      </c>
      <c r="C153" s="4" t="s">
        <v>874</v>
      </c>
      <c r="D153" s="10">
        <v>38.299999999999997</v>
      </c>
      <c r="E153" s="10">
        <v>55.5</v>
      </c>
      <c r="F153" s="7">
        <v>45.2</v>
      </c>
      <c r="G153" s="7">
        <v>52.9</v>
      </c>
      <c r="H153" s="7">
        <v>50</v>
      </c>
      <c r="I153" s="7">
        <v>48.2</v>
      </c>
      <c r="J153">
        <f t="shared" si="8"/>
        <v>50.55</v>
      </c>
      <c r="K153">
        <f t="shared" si="9"/>
        <v>47.6</v>
      </c>
      <c r="L153" t="str">
        <f t="shared" si="10"/>
        <v>IL</v>
      </c>
      <c r="M153" t="str">
        <f t="shared" si="11"/>
        <v>16</v>
      </c>
      <c r="N153">
        <v>3</v>
      </c>
    </row>
    <row r="154" spans="1:14" ht="12" customHeight="1" x14ac:dyDescent="0.2">
      <c r="A154" s="2" t="s">
        <v>310</v>
      </c>
      <c r="B154" s="2" t="s">
        <v>311</v>
      </c>
      <c r="C154" s="9" t="s">
        <v>875</v>
      </c>
      <c r="D154" s="10">
        <v>46.7</v>
      </c>
      <c r="E154" s="10">
        <v>47.4</v>
      </c>
      <c r="F154" s="7">
        <v>57.6</v>
      </c>
      <c r="G154" s="7">
        <v>40.6</v>
      </c>
      <c r="H154" s="7">
        <v>60</v>
      </c>
      <c r="I154" s="7">
        <v>38.5</v>
      </c>
      <c r="J154">
        <f t="shared" si="8"/>
        <v>39.549999999999997</v>
      </c>
      <c r="K154">
        <f t="shared" si="9"/>
        <v>58.8</v>
      </c>
      <c r="L154" t="str">
        <f t="shared" si="10"/>
        <v>IL</v>
      </c>
      <c r="M154" t="str">
        <f t="shared" si="11"/>
        <v>17</v>
      </c>
      <c r="N154">
        <v>3</v>
      </c>
    </row>
    <row r="155" spans="1:14" ht="12" customHeight="1" x14ac:dyDescent="0.2">
      <c r="A155" s="2" t="s">
        <v>312</v>
      </c>
      <c r="B155" s="10" t="s">
        <v>313</v>
      </c>
      <c r="C155" s="4" t="s">
        <v>874</v>
      </c>
      <c r="D155" s="10">
        <v>33.299999999999997</v>
      </c>
      <c r="E155" s="10">
        <v>60.6</v>
      </c>
      <c r="F155" s="7">
        <v>37.4</v>
      </c>
      <c r="G155" s="7">
        <v>60.7</v>
      </c>
      <c r="H155" s="7">
        <v>44.1</v>
      </c>
      <c r="I155" s="7">
        <v>54.4</v>
      </c>
      <c r="J155">
        <f t="shared" si="8"/>
        <v>57.55</v>
      </c>
      <c r="K155">
        <f t="shared" si="9"/>
        <v>40.75</v>
      </c>
      <c r="L155" t="str">
        <f t="shared" si="10"/>
        <v>IL</v>
      </c>
      <c r="M155" t="str">
        <f t="shared" si="11"/>
        <v>18</v>
      </c>
      <c r="N155">
        <v>3</v>
      </c>
    </row>
    <row r="156" spans="1:14" ht="12" customHeight="1" x14ac:dyDescent="0.2">
      <c r="A156" s="2" t="s">
        <v>314</v>
      </c>
      <c r="B156" s="2" t="s">
        <v>315</v>
      </c>
      <c r="C156" s="9" t="s">
        <v>875</v>
      </c>
      <c r="D156" s="6">
        <v>54.1</v>
      </c>
      <c r="E156" s="6">
        <v>41.5</v>
      </c>
      <c r="F156" s="7">
        <v>61.2</v>
      </c>
      <c r="G156" s="7">
        <v>37.4</v>
      </c>
      <c r="H156" s="7">
        <v>63.3</v>
      </c>
      <c r="I156" s="7">
        <v>35.799999999999997</v>
      </c>
      <c r="J156">
        <f t="shared" si="8"/>
        <v>36.599999999999994</v>
      </c>
      <c r="K156">
        <f t="shared" si="9"/>
        <v>62.25</v>
      </c>
      <c r="L156" t="str">
        <f t="shared" si="10"/>
        <v>IN</v>
      </c>
      <c r="M156" t="str">
        <f t="shared" si="11"/>
        <v>01</v>
      </c>
      <c r="N156">
        <v>3</v>
      </c>
    </row>
    <row r="157" spans="1:14" ht="12" customHeight="1" x14ac:dyDescent="0.2">
      <c r="A157" s="2" t="s">
        <v>316</v>
      </c>
      <c r="B157" s="2" t="s">
        <v>317</v>
      </c>
      <c r="C157" s="4" t="s">
        <v>874</v>
      </c>
      <c r="D157" s="6">
        <v>36.1</v>
      </c>
      <c r="E157" s="6">
        <v>59.3</v>
      </c>
      <c r="F157" s="7">
        <v>42.1</v>
      </c>
      <c r="G157" s="7">
        <v>56.1</v>
      </c>
      <c r="H157" s="7">
        <v>49.6</v>
      </c>
      <c r="I157" s="7">
        <v>49.3</v>
      </c>
      <c r="J157">
        <f t="shared" si="8"/>
        <v>52.7</v>
      </c>
      <c r="K157">
        <f t="shared" si="9"/>
        <v>45.85</v>
      </c>
      <c r="L157" t="str">
        <f t="shared" si="10"/>
        <v>IN</v>
      </c>
      <c r="M157" t="str">
        <f t="shared" si="11"/>
        <v>02</v>
      </c>
      <c r="N157">
        <v>3</v>
      </c>
    </row>
    <row r="158" spans="1:14" ht="12" customHeight="1" x14ac:dyDescent="0.2">
      <c r="A158" s="2" t="s">
        <v>318</v>
      </c>
      <c r="B158" s="10" t="s">
        <v>319</v>
      </c>
      <c r="C158" s="4" t="s">
        <v>874</v>
      </c>
      <c r="D158" s="6">
        <v>30.1</v>
      </c>
      <c r="E158" s="6">
        <v>65.099999999999994</v>
      </c>
      <c r="F158" s="7">
        <v>35.700000000000003</v>
      </c>
      <c r="G158" s="7">
        <v>62.5</v>
      </c>
      <c r="H158" s="7">
        <v>43</v>
      </c>
      <c r="I158" s="7">
        <v>56</v>
      </c>
      <c r="J158">
        <f t="shared" si="8"/>
        <v>59.25</v>
      </c>
      <c r="K158">
        <f t="shared" si="9"/>
        <v>39.35</v>
      </c>
      <c r="L158" t="str">
        <f t="shared" si="10"/>
        <v>IN</v>
      </c>
      <c r="M158" t="str">
        <f t="shared" si="11"/>
        <v>03</v>
      </c>
      <c r="N158">
        <v>3</v>
      </c>
    </row>
    <row r="159" spans="1:14" ht="12" customHeight="1" x14ac:dyDescent="0.2">
      <c r="A159" s="2" t="s">
        <v>320</v>
      </c>
      <c r="B159" s="2" t="s">
        <v>321</v>
      </c>
      <c r="C159" s="4" t="s">
        <v>874</v>
      </c>
      <c r="D159" s="6">
        <v>30.2</v>
      </c>
      <c r="E159" s="6">
        <v>64.3</v>
      </c>
      <c r="F159" s="7">
        <v>36.9</v>
      </c>
      <c r="G159" s="7">
        <v>60.9</v>
      </c>
      <c r="H159" s="7">
        <v>44.6</v>
      </c>
      <c r="I159" s="7">
        <v>54.2</v>
      </c>
      <c r="J159">
        <f t="shared" si="8"/>
        <v>57.55</v>
      </c>
      <c r="K159">
        <f t="shared" si="9"/>
        <v>40.75</v>
      </c>
      <c r="L159" t="str">
        <f t="shared" si="10"/>
        <v>IN</v>
      </c>
      <c r="M159" t="str">
        <f t="shared" si="11"/>
        <v>04</v>
      </c>
      <c r="N159">
        <v>3</v>
      </c>
    </row>
    <row r="160" spans="1:14" ht="12" customHeight="1" x14ac:dyDescent="0.2">
      <c r="A160" s="2" t="s">
        <v>322</v>
      </c>
      <c r="B160" s="2" t="s">
        <v>323</v>
      </c>
      <c r="C160" s="4" t="s">
        <v>874</v>
      </c>
      <c r="D160" s="6">
        <v>41.3</v>
      </c>
      <c r="E160" s="6">
        <v>53.1</v>
      </c>
      <c r="F160" s="7">
        <v>40.700000000000003</v>
      </c>
      <c r="G160" s="7">
        <v>57.5</v>
      </c>
      <c r="H160" s="7">
        <v>46.6</v>
      </c>
      <c r="I160" s="7">
        <v>52.6</v>
      </c>
      <c r="J160">
        <f t="shared" si="8"/>
        <v>55.05</v>
      </c>
      <c r="K160">
        <f t="shared" si="9"/>
        <v>43.650000000000006</v>
      </c>
      <c r="L160" t="str">
        <f t="shared" si="10"/>
        <v>IN</v>
      </c>
      <c r="M160" t="str">
        <f t="shared" si="11"/>
        <v>05</v>
      </c>
      <c r="N160">
        <v>3</v>
      </c>
    </row>
    <row r="161" spans="1:14" ht="12" customHeight="1" x14ac:dyDescent="0.2">
      <c r="A161" s="2" t="s">
        <v>324</v>
      </c>
      <c r="B161" s="2" t="s">
        <v>325</v>
      </c>
      <c r="C161" s="4" t="s">
        <v>874</v>
      </c>
      <c r="D161" s="6">
        <v>27.4</v>
      </c>
      <c r="E161" s="6">
        <v>67.7</v>
      </c>
      <c r="F161" s="7">
        <v>37.299999999999997</v>
      </c>
      <c r="G161" s="7">
        <v>60.4</v>
      </c>
      <c r="H161" s="7">
        <v>43.6</v>
      </c>
      <c r="I161" s="7">
        <v>55</v>
      </c>
      <c r="J161">
        <f t="shared" si="8"/>
        <v>57.7</v>
      </c>
      <c r="K161">
        <f t="shared" si="9"/>
        <v>40.450000000000003</v>
      </c>
      <c r="L161" t="str">
        <f t="shared" si="10"/>
        <v>IN</v>
      </c>
      <c r="M161" t="str">
        <f t="shared" si="11"/>
        <v>06</v>
      </c>
      <c r="N161">
        <v>3</v>
      </c>
    </row>
    <row r="162" spans="1:14" ht="12" customHeight="1" x14ac:dyDescent="0.2">
      <c r="A162" s="2" t="s">
        <v>326</v>
      </c>
      <c r="B162" s="2" t="s">
        <v>327</v>
      </c>
      <c r="C162" s="9" t="s">
        <v>875</v>
      </c>
      <c r="D162" s="6">
        <v>59</v>
      </c>
      <c r="E162" s="6">
        <v>36.200000000000003</v>
      </c>
      <c r="F162" s="7">
        <v>62.9</v>
      </c>
      <c r="G162" s="7">
        <v>35.4</v>
      </c>
      <c r="H162" s="7">
        <v>66.3</v>
      </c>
      <c r="I162" s="7">
        <v>32.799999999999997</v>
      </c>
      <c r="J162">
        <f t="shared" si="8"/>
        <v>34.099999999999994</v>
      </c>
      <c r="K162">
        <f t="shared" si="9"/>
        <v>64.599999999999994</v>
      </c>
      <c r="L162" t="str">
        <f t="shared" si="10"/>
        <v>IN</v>
      </c>
      <c r="M162" t="str">
        <f t="shared" si="11"/>
        <v>07</v>
      </c>
      <c r="N162">
        <v>3</v>
      </c>
    </row>
    <row r="163" spans="1:14" ht="12" customHeight="1" x14ac:dyDescent="0.2">
      <c r="A163" s="2" t="s">
        <v>328</v>
      </c>
      <c r="B163" s="2" t="s">
        <v>329</v>
      </c>
      <c r="C163" s="4" t="s">
        <v>874</v>
      </c>
      <c r="D163" s="6">
        <v>30.9</v>
      </c>
      <c r="E163" s="6">
        <v>64.599999999999994</v>
      </c>
      <c r="F163" s="7">
        <v>39.6</v>
      </c>
      <c r="G163" s="7">
        <v>58.4</v>
      </c>
      <c r="H163" s="7">
        <v>48.1</v>
      </c>
      <c r="I163" s="7">
        <v>50.6</v>
      </c>
      <c r="J163">
        <f t="shared" si="8"/>
        <v>54.5</v>
      </c>
      <c r="K163">
        <f t="shared" si="9"/>
        <v>43.85</v>
      </c>
      <c r="L163" t="str">
        <f t="shared" si="10"/>
        <v>IN</v>
      </c>
      <c r="M163" t="str">
        <f t="shared" si="11"/>
        <v>08</v>
      </c>
      <c r="N163">
        <v>3</v>
      </c>
    </row>
    <row r="164" spans="1:14" ht="12" customHeight="1" x14ac:dyDescent="0.2">
      <c r="A164" s="2" t="s">
        <v>330</v>
      </c>
      <c r="B164" s="10" t="s">
        <v>331</v>
      </c>
      <c r="C164" s="4" t="s">
        <v>874</v>
      </c>
      <c r="D164" s="6">
        <v>34.200000000000003</v>
      </c>
      <c r="E164" s="6">
        <v>61.1</v>
      </c>
      <c r="F164" s="7">
        <v>40.700000000000003</v>
      </c>
      <c r="G164" s="7">
        <v>57.2</v>
      </c>
      <c r="H164" s="7">
        <v>46.2</v>
      </c>
      <c r="I164" s="7">
        <v>52.7</v>
      </c>
      <c r="J164">
        <f t="shared" si="8"/>
        <v>54.95</v>
      </c>
      <c r="K164">
        <f t="shared" si="9"/>
        <v>43.45</v>
      </c>
      <c r="L164" t="str">
        <f t="shared" si="10"/>
        <v>IN</v>
      </c>
      <c r="M164" t="str">
        <f t="shared" si="11"/>
        <v>09</v>
      </c>
      <c r="N164">
        <v>3</v>
      </c>
    </row>
    <row r="165" spans="1:14" ht="12" customHeight="1" x14ac:dyDescent="0.2">
      <c r="A165" s="2" t="s">
        <v>332</v>
      </c>
      <c r="B165" s="10" t="s">
        <v>333</v>
      </c>
      <c r="C165" s="4" t="s">
        <v>874</v>
      </c>
      <c r="D165" s="10">
        <v>24.3</v>
      </c>
      <c r="E165" s="10">
        <v>69.3</v>
      </c>
      <c r="F165" s="7">
        <v>27.6</v>
      </c>
      <c r="G165" s="7">
        <v>70.099999999999994</v>
      </c>
      <c r="H165" s="7">
        <v>31</v>
      </c>
      <c r="I165" s="7">
        <v>67.2</v>
      </c>
      <c r="J165">
        <f t="shared" si="8"/>
        <v>68.650000000000006</v>
      </c>
      <c r="K165">
        <f t="shared" si="9"/>
        <v>29.3</v>
      </c>
      <c r="L165" t="str">
        <f t="shared" si="10"/>
        <v>KS</v>
      </c>
      <c r="M165" t="str">
        <f t="shared" si="11"/>
        <v>01</v>
      </c>
      <c r="N165">
        <v>4</v>
      </c>
    </row>
    <row r="166" spans="1:14" ht="12" customHeight="1" x14ac:dyDescent="0.2">
      <c r="A166" s="2" t="s">
        <v>334</v>
      </c>
      <c r="B166" s="2" t="s">
        <v>335</v>
      </c>
      <c r="C166" s="4" t="s">
        <v>874</v>
      </c>
      <c r="D166" s="10">
        <v>37.4</v>
      </c>
      <c r="E166" s="10">
        <v>55.8</v>
      </c>
      <c r="F166" s="7">
        <v>42</v>
      </c>
      <c r="G166" s="7">
        <v>55.6</v>
      </c>
      <c r="H166" s="7">
        <v>45.3</v>
      </c>
      <c r="I166" s="7">
        <v>52.8</v>
      </c>
      <c r="J166">
        <f t="shared" si="8"/>
        <v>54.2</v>
      </c>
      <c r="K166">
        <f t="shared" si="9"/>
        <v>43.65</v>
      </c>
      <c r="L166" t="str">
        <f t="shared" si="10"/>
        <v>KS</v>
      </c>
      <c r="M166" t="str">
        <f t="shared" si="11"/>
        <v>02</v>
      </c>
      <c r="N166">
        <v>4</v>
      </c>
    </row>
    <row r="167" spans="1:14" ht="12" customHeight="1" x14ac:dyDescent="0.2">
      <c r="A167" s="2" t="s">
        <v>336</v>
      </c>
      <c r="B167" s="2" t="s">
        <v>337</v>
      </c>
      <c r="C167" s="4" t="s">
        <v>874</v>
      </c>
      <c r="D167" s="10">
        <v>47.2</v>
      </c>
      <c r="E167" s="12">
        <v>46</v>
      </c>
      <c r="F167" s="7">
        <v>44.3</v>
      </c>
      <c r="G167" s="7">
        <v>53.8</v>
      </c>
      <c r="H167" s="7">
        <v>48.8</v>
      </c>
      <c r="I167" s="7">
        <v>49.9</v>
      </c>
      <c r="J167">
        <f t="shared" si="8"/>
        <v>51.849999999999994</v>
      </c>
      <c r="K167">
        <f t="shared" si="9"/>
        <v>46.55</v>
      </c>
      <c r="L167" t="str">
        <f t="shared" si="10"/>
        <v>KS</v>
      </c>
      <c r="M167" t="str">
        <f t="shared" si="11"/>
        <v>03</v>
      </c>
      <c r="N167">
        <v>4</v>
      </c>
    </row>
    <row r="168" spans="1:14" ht="12" customHeight="1" x14ac:dyDescent="0.2">
      <c r="A168" s="2" t="s">
        <v>338</v>
      </c>
      <c r="B168" s="2"/>
      <c r="C168" s="4" t="s">
        <v>874</v>
      </c>
      <c r="D168" s="12">
        <v>33</v>
      </c>
      <c r="E168" s="10">
        <v>60.2</v>
      </c>
      <c r="F168" s="7">
        <v>36.1</v>
      </c>
      <c r="G168" s="7">
        <v>61.6</v>
      </c>
      <c r="H168" s="7">
        <v>39.5</v>
      </c>
      <c r="I168" s="7">
        <v>58.6</v>
      </c>
      <c r="J168">
        <f t="shared" si="8"/>
        <v>60.1</v>
      </c>
      <c r="K168">
        <f t="shared" si="9"/>
        <v>37.799999999999997</v>
      </c>
      <c r="L168" t="str">
        <f t="shared" si="10"/>
        <v>KS</v>
      </c>
      <c r="M168" t="str">
        <f t="shared" si="11"/>
        <v>04</v>
      </c>
      <c r="N168">
        <v>4</v>
      </c>
    </row>
    <row r="169" spans="1:14" ht="12" customHeight="1" x14ac:dyDescent="0.2">
      <c r="A169" s="2" t="s">
        <v>339</v>
      </c>
      <c r="B169" s="10" t="s">
        <v>340</v>
      </c>
      <c r="C169" s="4" t="s">
        <v>874</v>
      </c>
      <c r="D169" s="6">
        <v>23.9</v>
      </c>
      <c r="E169" s="6">
        <v>72.400000000000006</v>
      </c>
      <c r="F169" s="7">
        <v>32.1</v>
      </c>
      <c r="G169" s="7">
        <v>66.400000000000006</v>
      </c>
      <c r="H169" s="7">
        <v>36.9</v>
      </c>
      <c r="I169" s="7">
        <v>61.6</v>
      </c>
      <c r="J169">
        <f t="shared" si="8"/>
        <v>64</v>
      </c>
      <c r="K169">
        <f t="shared" si="9"/>
        <v>34.5</v>
      </c>
      <c r="L169" t="str">
        <f t="shared" si="10"/>
        <v>KY</v>
      </c>
      <c r="M169" t="str">
        <f t="shared" si="11"/>
        <v>01</v>
      </c>
      <c r="N169">
        <v>6</v>
      </c>
    </row>
    <row r="170" spans="1:14" ht="12" customHeight="1" x14ac:dyDescent="0.2">
      <c r="A170" s="2" t="s">
        <v>341</v>
      </c>
      <c r="B170" s="2" t="s">
        <v>342</v>
      </c>
      <c r="C170" s="4" t="s">
        <v>874</v>
      </c>
      <c r="D170" s="6">
        <v>27.6</v>
      </c>
      <c r="E170" s="6">
        <v>67.5</v>
      </c>
      <c r="F170" s="7">
        <v>35.1</v>
      </c>
      <c r="G170" s="7">
        <v>63.3</v>
      </c>
      <c r="H170" s="7">
        <v>37.200000000000003</v>
      </c>
      <c r="I170" s="7">
        <v>61.5</v>
      </c>
      <c r="J170">
        <f t="shared" si="8"/>
        <v>62.4</v>
      </c>
      <c r="K170">
        <f t="shared" si="9"/>
        <v>36.150000000000006</v>
      </c>
      <c r="L170" t="str">
        <f t="shared" si="10"/>
        <v>KY</v>
      </c>
      <c r="M170" t="str">
        <f t="shared" si="11"/>
        <v>02</v>
      </c>
      <c r="N170">
        <v>6</v>
      </c>
    </row>
    <row r="171" spans="1:14" ht="12" customHeight="1" x14ac:dyDescent="0.2">
      <c r="A171" s="2" t="s">
        <v>343</v>
      </c>
      <c r="B171" s="2" t="s">
        <v>344</v>
      </c>
      <c r="C171" s="9" t="s">
        <v>875</v>
      </c>
      <c r="D171" s="6">
        <v>54.9</v>
      </c>
      <c r="E171" s="6">
        <v>39.9</v>
      </c>
      <c r="F171" s="7">
        <v>55.7</v>
      </c>
      <c r="G171" s="7">
        <v>42.8</v>
      </c>
      <c r="H171" s="7">
        <v>56.2</v>
      </c>
      <c r="I171" s="7">
        <v>42.8</v>
      </c>
      <c r="J171">
        <f t="shared" si="8"/>
        <v>42.8</v>
      </c>
      <c r="K171">
        <f t="shared" si="9"/>
        <v>55.95</v>
      </c>
      <c r="L171" t="str">
        <f t="shared" si="10"/>
        <v>KY</v>
      </c>
      <c r="M171" t="str">
        <f t="shared" si="11"/>
        <v>03</v>
      </c>
      <c r="N171">
        <v>6</v>
      </c>
    </row>
    <row r="172" spans="1:14" ht="12" customHeight="1" x14ac:dyDescent="0.2">
      <c r="A172" s="2" t="s">
        <v>345</v>
      </c>
      <c r="B172" s="2" t="s">
        <v>346</v>
      </c>
      <c r="C172" s="4" t="s">
        <v>874</v>
      </c>
      <c r="D172" s="6">
        <v>29.3</v>
      </c>
      <c r="E172" s="6">
        <v>65.2</v>
      </c>
      <c r="F172" s="7">
        <v>34.799999999999997</v>
      </c>
      <c r="G172" s="7">
        <v>63.4</v>
      </c>
      <c r="H172" s="7">
        <v>37</v>
      </c>
      <c r="I172" s="7">
        <v>61.5</v>
      </c>
      <c r="J172">
        <f t="shared" si="8"/>
        <v>62.45</v>
      </c>
      <c r="K172">
        <f t="shared" si="9"/>
        <v>35.9</v>
      </c>
      <c r="L172" t="str">
        <f t="shared" si="10"/>
        <v>KY</v>
      </c>
      <c r="M172" t="str">
        <f t="shared" si="11"/>
        <v>04</v>
      </c>
      <c r="N172">
        <v>6</v>
      </c>
    </row>
    <row r="173" spans="1:14" ht="12" customHeight="1" x14ac:dyDescent="0.2">
      <c r="A173" s="2" t="s">
        <v>347</v>
      </c>
      <c r="B173" s="2" t="s">
        <v>348</v>
      </c>
      <c r="C173" s="4" t="s">
        <v>874</v>
      </c>
      <c r="D173" s="6">
        <v>17.5</v>
      </c>
      <c r="E173" s="6">
        <v>79.599999999999994</v>
      </c>
      <c r="F173" s="7">
        <v>23.2</v>
      </c>
      <c r="G173" s="7">
        <v>75</v>
      </c>
      <c r="H173" s="7">
        <v>31.6</v>
      </c>
      <c r="I173" s="7">
        <v>66.599999999999994</v>
      </c>
      <c r="J173">
        <f t="shared" si="8"/>
        <v>70.8</v>
      </c>
      <c r="K173">
        <f t="shared" si="9"/>
        <v>27.4</v>
      </c>
      <c r="L173" t="str">
        <f t="shared" si="10"/>
        <v>KY</v>
      </c>
      <c r="M173" t="str">
        <f t="shared" si="11"/>
        <v>05</v>
      </c>
      <c r="N173">
        <v>6</v>
      </c>
    </row>
    <row r="174" spans="1:14" ht="12" customHeight="1" x14ac:dyDescent="0.2">
      <c r="A174" s="2" t="s">
        <v>349</v>
      </c>
      <c r="B174" s="2" t="s">
        <v>350</v>
      </c>
      <c r="C174" s="4" t="s">
        <v>874</v>
      </c>
      <c r="D174" s="6">
        <v>39.4</v>
      </c>
      <c r="E174" s="6">
        <v>54.7</v>
      </c>
      <c r="F174" s="7">
        <v>42.2</v>
      </c>
      <c r="G174" s="7">
        <v>55.8</v>
      </c>
      <c r="H174" s="7">
        <v>44.8</v>
      </c>
      <c r="I174" s="7">
        <v>53.7</v>
      </c>
      <c r="J174">
        <f t="shared" si="8"/>
        <v>54.75</v>
      </c>
      <c r="K174">
        <f t="shared" si="9"/>
        <v>43.5</v>
      </c>
      <c r="L174" t="str">
        <f t="shared" si="10"/>
        <v>KY</v>
      </c>
      <c r="M174" t="str">
        <f t="shared" si="11"/>
        <v>06</v>
      </c>
      <c r="N174">
        <v>6</v>
      </c>
    </row>
    <row r="175" spans="1:14" ht="12" customHeight="1" x14ac:dyDescent="0.2">
      <c r="A175" s="2" t="s">
        <v>351</v>
      </c>
      <c r="B175" s="2" t="s">
        <v>352</v>
      </c>
      <c r="C175" s="4" t="s">
        <v>874</v>
      </c>
      <c r="D175" s="6">
        <v>26.7</v>
      </c>
      <c r="E175" s="6">
        <v>68.7</v>
      </c>
      <c r="F175" s="7">
        <v>26.9</v>
      </c>
      <c r="G175" s="7">
        <v>70.900000000000006</v>
      </c>
      <c r="H175" s="7">
        <v>25.3</v>
      </c>
      <c r="I175" s="7">
        <v>72.7</v>
      </c>
      <c r="J175">
        <f t="shared" si="8"/>
        <v>71.800000000000011</v>
      </c>
      <c r="K175">
        <f t="shared" si="9"/>
        <v>26.1</v>
      </c>
      <c r="L175" t="str">
        <f t="shared" si="10"/>
        <v>LA</v>
      </c>
      <c r="M175" t="str">
        <f t="shared" si="11"/>
        <v>01</v>
      </c>
      <c r="N175">
        <v>7</v>
      </c>
    </row>
    <row r="176" spans="1:14" ht="12" customHeight="1" x14ac:dyDescent="0.2">
      <c r="A176" s="2" t="s">
        <v>353</v>
      </c>
      <c r="B176" s="2" t="s">
        <v>354</v>
      </c>
      <c r="C176" s="9" t="s">
        <v>875</v>
      </c>
      <c r="D176" s="6">
        <v>74.599999999999994</v>
      </c>
      <c r="E176" s="6">
        <v>22.2</v>
      </c>
      <c r="F176" s="7">
        <v>75.8</v>
      </c>
      <c r="G176" s="7">
        <v>22.8</v>
      </c>
      <c r="H176" s="7">
        <v>73.400000000000006</v>
      </c>
      <c r="I176" s="7">
        <v>25.4</v>
      </c>
      <c r="J176">
        <f t="shared" si="8"/>
        <v>24.1</v>
      </c>
      <c r="K176">
        <f t="shared" si="9"/>
        <v>74.599999999999994</v>
      </c>
      <c r="L176" t="str">
        <f t="shared" si="10"/>
        <v>LA</v>
      </c>
      <c r="M176" t="str">
        <f t="shared" si="11"/>
        <v>02</v>
      </c>
      <c r="N176">
        <v>7</v>
      </c>
    </row>
    <row r="177" spans="1:14" ht="12" customHeight="1" x14ac:dyDescent="0.2">
      <c r="A177" s="2" t="s">
        <v>355</v>
      </c>
      <c r="B177" s="14" t="s">
        <v>356</v>
      </c>
      <c r="C177" s="4" t="s">
        <v>874</v>
      </c>
      <c r="D177" s="6">
        <v>29.2</v>
      </c>
      <c r="E177" s="6">
        <v>67.3</v>
      </c>
      <c r="F177" s="7">
        <v>32.299999999999997</v>
      </c>
      <c r="G177" s="7">
        <v>66.099999999999994</v>
      </c>
      <c r="H177" s="7">
        <v>34.1</v>
      </c>
      <c r="I177" s="7">
        <v>64.2</v>
      </c>
      <c r="J177">
        <f t="shared" si="8"/>
        <v>65.150000000000006</v>
      </c>
      <c r="K177">
        <f t="shared" si="9"/>
        <v>33.200000000000003</v>
      </c>
      <c r="L177" t="str">
        <f t="shared" si="10"/>
        <v>LA</v>
      </c>
      <c r="M177" t="str">
        <f t="shared" si="11"/>
        <v>03</v>
      </c>
      <c r="N177">
        <v>7</v>
      </c>
    </row>
    <row r="178" spans="1:14" ht="12" customHeight="1" x14ac:dyDescent="0.2">
      <c r="A178" s="2" t="s">
        <v>357</v>
      </c>
      <c r="B178" s="10" t="s">
        <v>358</v>
      </c>
      <c r="C178" s="4" t="s">
        <v>874</v>
      </c>
      <c r="D178" s="6">
        <v>36.6</v>
      </c>
      <c r="E178" s="6">
        <v>60.6</v>
      </c>
      <c r="F178" s="7">
        <v>39.700000000000003</v>
      </c>
      <c r="G178" s="7">
        <v>59</v>
      </c>
      <c r="H178" s="7">
        <v>39.9</v>
      </c>
      <c r="I178" s="7">
        <v>58.9</v>
      </c>
      <c r="J178">
        <f t="shared" si="8"/>
        <v>58.95</v>
      </c>
      <c r="K178">
        <f t="shared" si="9"/>
        <v>39.799999999999997</v>
      </c>
      <c r="L178" t="str">
        <f t="shared" si="10"/>
        <v>LA</v>
      </c>
      <c r="M178" t="str">
        <f t="shared" si="11"/>
        <v>04</v>
      </c>
      <c r="N178">
        <v>7</v>
      </c>
    </row>
    <row r="179" spans="1:14" ht="12" customHeight="1" x14ac:dyDescent="0.2">
      <c r="A179" s="2" t="s">
        <v>359</v>
      </c>
      <c r="B179" s="2" t="s">
        <v>360</v>
      </c>
      <c r="C179" s="4" t="s">
        <v>874</v>
      </c>
      <c r="D179" s="6">
        <v>34.1</v>
      </c>
      <c r="E179" s="6">
        <v>63.5</v>
      </c>
      <c r="F179" s="7">
        <v>37.700000000000003</v>
      </c>
      <c r="G179" s="7">
        <v>61</v>
      </c>
      <c r="H179" s="7">
        <v>36.700000000000003</v>
      </c>
      <c r="I179" s="7">
        <v>62</v>
      </c>
      <c r="J179">
        <f t="shared" si="8"/>
        <v>61.5</v>
      </c>
      <c r="K179">
        <f t="shared" si="9"/>
        <v>37.200000000000003</v>
      </c>
      <c r="L179" t="str">
        <f t="shared" si="10"/>
        <v>LA</v>
      </c>
      <c r="M179" t="str">
        <f t="shared" si="11"/>
        <v>05</v>
      </c>
      <c r="N179">
        <v>7</v>
      </c>
    </row>
    <row r="180" spans="1:14" ht="12" customHeight="1" x14ac:dyDescent="0.2">
      <c r="A180" s="2" t="s">
        <v>361</v>
      </c>
      <c r="B180" s="2" t="s">
        <v>362</v>
      </c>
      <c r="C180" s="4" t="s">
        <v>874</v>
      </c>
      <c r="D180" s="6">
        <v>31</v>
      </c>
      <c r="E180" s="6">
        <v>64.8</v>
      </c>
      <c r="F180" s="7">
        <v>32</v>
      </c>
      <c r="G180" s="7">
        <v>66.099999999999994</v>
      </c>
      <c r="H180" s="7">
        <v>30.9</v>
      </c>
      <c r="I180" s="7">
        <v>67.5</v>
      </c>
      <c r="J180">
        <f t="shared" si="8"/>
        <v>66.8</v>
      </c>
      <c r="K180">
        <f t="shared" si="9"/>
        <v>31.45</v>
      </c>
      <c r="L180" t="str">
        <f t="shared" si="10"/>
        <v>LA</v>
      </c>
      <c r="M180" t="str">
        <f t="shared" si="11"/>
        <v>06</v>
      </c>
      <c r="N180">
        <v>7</v>
      </c>
    </row>
    <row r="181" spans="1:14" ht="12" customHeight="1" x14ac:dyDescent="0.2">
      <c r="A181" s="2" t="s">
        <v>363</v>
      </c>
      <c r="B181" s="2" t="s">
        <v>364</v>
      </c>
      <c r="C181" s="9" t="s">
        <v>875</v>
      </c>
      <c r="D181" s="10">
        <v>57.2</v>
      </c>
      <c r="E181" s="10">
        <v>36.5</v>
      </c>
      <c r="F181" s="7">
        <v>64</v>
      </c>
      <c r="G181" s="7">
        <v>34.299999999999997</v>
      </c>
      <c r="H181" s="7">
        <v>64.099999999999994</v>
      </c>
      <c r="I181" s="7">
        <v>33.700000000000003</v>
      </c>
      <c r="J181">
        <f t="shared" si="8"/>
        <v>34</v>
      </c>
      <c r="K181">
        <f t="shared" si="9"/>
        <v>64.05</v>
      </c>
      <c r="L181" t="str">
        <f t="shared" si="10"/>
        <v>MA</v>
      </c>
      <c r="M181" t="str">
        <f t="shared" si="11"/>
        <v>01</v>
      </c>
      <c r="N181">
        <v>1</v>
      </c>
    </row>
    <row r="182" spans="1:14" ht="12" customHeight="1" x14ac:dyDescent="0.2">
      <c r="A182" s="2" t="s">
        <v>365</v>
      </c>
      <c r="B182" s="2" t="s">
        <v>366</v>
      </c>
      <c r="C182" s="9" t="s">
        <v>875</v>
      </c>
      <c r="D182" s="10">
        <v>56.2</v>
      </c>
      <c r="E182" s="10">
        <v>36.799999999999997</v>
      </c>
      <c r="F182" s="7">
        <v>58.7</v>
      </c>
      <c r="G182" s="7">
        <v>39.200000000000003</v>
      </c>
      <c r="H182" s="7">
        <v>60.4</v>
      </c>
      <c r="I182" s="7">
        <v>37.5</v>
      </c>
      <c r="J182">
        <f t="shared" si="8"/>
        <v>38.35</v>
      </c>
      <c r="K182">
        <f t="shared" si="9"/>
        <v>59.55</v>
      </c>
      <c r="L182" t="str">
        <f t="shared" si="10"/>
        <v>MA</v>
      </c>
      <c r="M182" t="str">
        <f t="shared" si="11"/>
        <v>02</v>
      </c>
      <c r="N182">
        <v>1</v>
      </c>
    </row>
    <row r="183" spans="1:14" ht="12" customHeight="1" x14ac:dyDescent="0.2">
      <c r="A183" s="2" t="s">
        <v>367</v>
      </c>
      <c r="B183" s="2" t="s">
        <v>368</v>
      </c>
      <c r="C183" s="9" t="s">
        <v>875</v>
      </c>
      <c r="D183" s="10">
        <v>58.2</v>
      </c>
      <c r="E183" s="10">
        <v>35.4</v>
      </c>
      <c r="F183" s="7">
        <v>56.9</v>
      </c>
      <c r="G183" s="7">
        <v>41.4</v>
      </c>
      <c r="H183" s="7">
        <v>58.8</v>
      </c>
      <c r="I183" s="7">
        <v>39.4</v>
      </c>
      <c r="J183">
        <f t="shared" si="8"/>
        <v>40.4</v>
      </c>
      <c r="K183">
        <f t="shared" si="9"/>
        <v>57.849999999999994</v>
      </c>
      <c r="L183" t="str">
        <f t="shared" si="10"/>
        <v>MA</v>
      </c>
      <c r="M183" t="str">
        <f t="shared" si="11"/>
        <v>03</v>
      </c>
      <c r="N183">
        <v>1</v>
      </c>
    </row>
    <row r="184" spans="1:14" ht="12" customHeight="1" x14ac:dyDescent="0.2">
      <c r="A184" s="2" t="s">
        <v>369</v>
      </c>
      <c r="B184" s="2" t="s">
        <v>370</v>
      </c>
      <c r="C184" s="9" t="s">
        <v>875</v>
      </c>
      <c r="D184" s="10">
        <v>59.2</v>
      </c>
      <c r="E184" s="12">
        <v>35</v>
      </c>
      <c r="F184" s="7">
        <v>57.1</v>
      </c>
      <c r="G184" s="7">
        <v>41.3</v>
      </c>
      <c r="H184" s="7">
        <v>60.4</v>
      </c>
      <c r="I184" s="7">
        <v>37.9</v>
      </c>
      <c r="J184">
        <f t="shared" si="8"/>
        <v>39.599999999999994</v>
      </c>
      <c r="K184">
        <f t="shared" si="9"/>
        <v>58.75</v>
      </c>
      <c r="L184" t="str">
        <f t="shared" si="10"/>
        <v>MA</v>
      </c>
      <c r="M184" t="str">
        <f t="shared" si="11"/>
        <v>04</v>
      </c>
      <c r="N184">
        <v>1</v>
      </c>
    </row>
    <row r="185" spans="1:14" ht="12" customHeight="1" x14ac:dyDescent="0.2">
      <c r="A185" s="2" t="s">
        <v>371</v>
      </c>
      <c r="B185" s="2" t="s">
        <v>372</v>
      </c>
      <c r="C185" s="9" t="s">
        <v>875</v>
      </c>
      <c r="D185" s="10">
        <v>69.3</v>
      </c>
      <c r="E185" s="10">
        <v>25.7</v>
      </c>
      <c r="F185" s="7">
        <v>65.2</v>
      </c>
      <c r="G185" s="7">
        <v>33.1</v>
      </c>
      <c r="H185" s="7">
        <v>66.2</v>
      </c>
      <c r="I185" s="7">
        <v>32.1</v>
      </c>
      <c r="J185">
        <f t="shared" si="8"/>
        <v>32.6</v>
      </c>
      <c r="K185">
        <f t="shared" si="9"/>
        <v>65.7</v>
      </c>
      <c r="L185" t="str">
        <f t="shared" si="10"/>
        <v>MA</v>
      </c>
      <c r="M185" t="str">
        <f t="shared" si="11"/>
        <v>05</v>
      </c>
      <c r="N185">
        <v>1</v>
      </c>
    </row>
    <row r="186" spans="1:14" ht="12" customHeight="1" x14ac:dyDescent="0.2">
      <c r="A186" s="2" t="s">
        <v>373</v>
      </c>
      <c r="B186" s="2" t="s">
        <v>374</v>
      </c>
      <c r="C186" s="9" t="s">
        <v>875</v>
      </c>
      <c r="D186" s="10">
        <v>56.1</v>
      </c>
      <c r="E186" s="10">
        <v>38.200000000000003</v>
      </c>
      <c r="F186" s="7">
        <v>54.7</v>
      </c>
      <c r="G186" s="7">
        <v>43.9</v>
      </c>
      <c r="H186" s="7">
        <v>56.9</v>
      </c>
      <c r="I186" s="7">
        <v>41.4</v>
      </c>
      <c r="J186">
        <f t="shared" si="8"/>
        <v>42.65</v>
      </c>
      <c r="K186">
        <f t="shared" si="9"/>
        <v>55.8</v>
      </c>
      <c r="L186" t="str">
        <f t="shared" si="10"/>
        <v>MA</v>
      </c>
      <c r="M186" t="str">
        <f t="shared" si="11"/>
        <v>06</v>
      </c>
      <c r="N186">
        <v>1</v>
      </c>
    </row>
    <row r="187" spans="1:14" ht="12" customHeight="1" x14ac:dyDescent="0.2">
      <c r="A187" s="2" t="s">
        <v>375</v>
      </c>
      <c r="B187" s="2" t="s">
        <v>376</v>
      </c>
      <c r="C187" s="9" t="s">
        <v>875</v>
      </c>
      <c r="D187" s="10">
        <v>84.1</v>
      </c>
      <c r="E187" s="10">
        <v>11.9</v>
      </c>
      <c r="F187" s="7">
        <v>82.5</v>
      </c>
      <c r="G187" s="7">
        <v>15.6</v>
      </c>
      <c r="H187" s="7">
        <v>81.900000000000006</v>
      </c>
      <c r="I187" s="7">
        <v>16.7</v>
      </c>
      <c r="J187">
        <f t="shared" si="8"/>
        <v>16.149999999999999</v>
      </c>
      <c r="K187">
        <f t="shared" si="9"/>
        <v>82.2</v>
      </c>
      <c r="L187" t="str">
        <f t="shared" si="10"/>
        <v>MA</v>
      </c>
      <c r="M187" t="str">
        <f t="shared" si="11"/>
        <v>07</v>
      </c>
      <c r="N187">
        <v>1</v>
      </c>
    </row>
    <row r="188" spans="1:14" ht="12" customHeight="1" x14ac:dyDescent="0.2">
      <c r="A188" s="2" t="s">
        <v>377</v>
      </c>
      <c r="B188" s="2" t="s">
        <v>378</v>
      </c>
      <c r="C188" s="9" t="s">
        <v>875</v>
      </c>
      <c r="D188" s="10">
        <v>60.4</v>
      </c>
      <c r="E188" s="10">
        <v>34.4</v>
      </c>
      <c r="F188" s="7">
        <v>57.8</v>
      </c>
      <c r="G188" s="7">
        <v>40.799999999999997</v>
      </c>
      <c r="H188" s="7">
        <v>57.9</v>
      </c>
      <c r="I188" s="7">
        <v>40.5</v>
      </c>
      <c r="J188">
        <f t="shared" si="8"/>
        <v>40.65</v>
      </c>
      <c r="K188">
        <f t="shared" si="9"/>
        <v>57.849999999999994</v>
      </c>
      <c r="L188" t="str">
        <f t="shared" si="10"/>
        <v>MA</v>
      </c>
      <c r="M188" t="str">
        <f t="shared" si="11"/>
        <v>08</v>
      </c>
      <c r="N188">
        <v>1</v>
      </c>
    </row>
    <row r="189" spans="1:14" ht="12" customHeight="1" x14ac:dyDescent="0.2">
      <c r="A189" s="2" t="s">
        <v>379</v>
      </c>
      <c r="B189" s="2" t="s">
        <v>380</v>
      </c>
      <c r="C189" s="9" t="s">
        <v>875</v>
      </c>
      <c r="D189" s="10">
        <v>52.5</v>
      </c>
      <c r="E189" s="10">
        <v>41.8</v>
      </c>
      <c r="F189" s="7">
        <v>55.5</v>
      </c>
      <c r="G189" s="7">
        <v>43.1</v>
      </c>
      <c r="H189" s="7">
        <v>57.8</v>
      </c>
      <c r="I189" s="7">
        <v>40.6</v>
      </c>
      <c r="J189">
        <f t="shared" si="8"/>
        <v>41.85</v>
      </c>
      <c r="K189">
        <f t="shared" si="9"/>
        <v>56.65</v>
      </c>
      <c r="L189" t="str">
        <f t="shared" si="10"/>
        <v>MA</v>
      </c>
      <c r="M189" t="str">
        <f t="shared" si="11"/>
        <v>09</v>
      </c>
      <c r="N189">
        <v>1</v>
      </c>
    </row>
    <row r="190" spans="1:14" ht="12" customHeight="1" x14ac:dyDescent="0.2">
      <c r="A190" s="2" t="s">
        <v>381</v>
      </c>
      <c r="B190" s="2" t="s">
        <v>382</v>
      </c>
      <c r="C190" s="4" t="s">
        <v>874</v>
      </c>
      <c r="D190" s="6">
        <v>33.5</v>
      </c>
      <c r="E190" s="6">
        <v>61.9</v>
      </c>
      <c r="F190" s="7">
        <v>37.799999999999997</v>
      </c>
      <c r="G190" s="7">
        <v>60.3</v>
      </c>
      <c r="H190" s="7">
        <v>38.4</v>
      </c>
      <c r="I190" s="7">
        <v>59.6</v>
      </c>
      <c r="J190">
        <f t="shared" si="8"/>
        <v>59.95</v>
      </c>
      <c r="K190">
        <f t="shared" si="9"/>
        <v>38.099999999999994</v>
      </c>
      <c r="L190" t="str">
        <f t="shared" si="10"/>
        <v>MD</v>
      </c>
      <c r="M190" t="str">
        <f t="shared" si="11"/>
        <v>01</v>
      </c>
      <c r="N190">
        <v>5</v>
      </c>
    </row>
    <row r="191" spans="1:14" ht="12" customHeight="1" x14ac:dyDescent="0.2">
      <c r="A191" s="2" t="s">
        <v>383</v>
      </c>
      <c r="B191" s="2" t="s">
        <v>384</v>
      </c>
      <c r="C191" s="9" t="s">
        <v>875</v>
      </c>
      <c r="D191" s="10">
        <v>60.2</v>
      </c>
      <c r="E191" s="10">
        <v>35.6</v>
      </c>
      <c r="F191" s="7">
        <v>62.9</v>
      </c>
      <c r="G191" s="7">
        <v>35.1</v>
      </c>
      <c r="H191" s="7">
        <v>60.6</v>
      </c>
      <c r="I191" s="7">
        <v>37.5</v>
      </c>
      <c r="J191">
        <f t="shared" si="8"/>
        <v>36.299999999999997</v>
      </c>
      <c r="K191">
        <f t="shared" si="9"/>
        <v>61.75</v>
      </c>
      <c r="L191" t="str">
        <f t="shared" si="10"/>
        <v>MD</v>
      </c>
      <c r="M191" t="str">
        <f t="shared" si="11"/>
        <v>02</v>
      </c>
      <c r="N191">
        <v>5</v>
      </c>
    </row>
    <row r="192" spans="1:14" ht="12" customHeight="1" x14ac:dyDescent="0.2">
      <c r="A192" s="2" t="s">
        <v>385</v>
      </c>
      <c r="B192" s="2" t="s">
        <v>386</v>
      </c>
      <c r="C192" s="9" t="s">
        <v>875</v>
      </c>
      <c r="D192" s="10">
        <v>62.9</v>
      </c>
      <c r="E192" s="10">
        <v>32.1</v>
      </c>
      <c r="F192" s="7">
        <v>60.6</v>
      </c>
      <c r="G192" s="7">
        <v>37.200000000000003</v>
      </c>
      <c r="H192" s="7">
        <v>60.1</v>
      </c>
      <c r="I192" s="7">
        <v>38</v>
      </c>
      <c r="J192">
        <f t="shared" si="8"/>
        <v>37.6</v>
      </c>
      <c r="K192">
        <f t="shared" si="9"/>
        <v>60.35</v>
      </c>
      <c r="L192" t="str">
        <f t="shared" si="10"/>
        <v>MD</v>
      </c>
      <c r="M192" t="str">
        <f t="shared" si="11"/>
        <v>03</v>
      </c>
      <c r="N192">
        <v>5</v>
      </c>
    </row>
    <row r="193" spans="1:14" ht="12" customHeight="1" x14ac:dyDescent="0.2">
      <c r="A193" s="2" t="s">
        <v>387</v>
      </c>
      <c r="B193" s="10" t="s">
        <v>388</v>
      </c>
      <c r="C193" s="9" t="s">
        <v>875</v>
      </c>
      <c r="D193" s="10">
        <v>77.7</v>
      </c>
      <c r="E193" s="10">
        <v>19.2</v>
      </c>
      <c r="F193" s="7">
        <v>78.3</v>
      </c>
      <c r="G193" s="7">
        <v>20.7</v>
      </c>
      <c r="H193" s="7">
        <v>77.3</v>
      </c>
      <c r="I193" s="7">
        <v>21.8</v>
      </c>
      <c r="J193">
        <f t="shared" si="8"/>
        <v>21.25</v>
      </c>
      <c r="K193">
        <f t="shared" si="9"/>
        <v>77.8</v>
      </c>
      <c r="L193" t="str">
        <f t="shared" si="10"/>
        <v>MD</v>
      </c>
      <c r="M193" t="str">
        <f t="shared" si="11"/>
        <v>04</v>
      </c>
      <c r="N193">
        <v>5</v>
      </c>
    </row>
    <row r="194" spans="1:14" ht="12" customHeight="1" x14ac:dyDescent="0.2">
      <c r="A194" s="2" t="s">
        <v>389</v>
      </c>
      <c r="B194" s="2" t="s">
        <v>390</v>
      </c>
      <c r="C194" s="9" t="s">
        <v>875</v>
      </c>
      <c r="D194" s="10">
        <v>63.6</v>
      </c>
      <c r="E194" s="10">
        <v>32.6</v>
      </c>
      <c r="F194" s="7">
        <v>66.2</v>
      </c>
      <c r="G194" s="7">
        <v>32.299999999999997</v>
      </c>
      <c r="H194" s="7">
        <v>65.099999999999994</v>
      </c>
      <c r="I194" s="7">
        <v>33.6</v>
      </c>
      <c r="J194">
        <f t="shared" si="8"/>
        <v>32.950000000000003</v>
      </c>
      <c r="K194">
        <f t="shared" si="9"/>
        <v>65.650000000000006</v>
      </c>
      <c r="L194" t="str">
        <f t="shared" si="10"/>
        <v>MD</v>
      </c>
      <c r="M194" t="str">
        <f t="shared" si="11"/>
        <v>05</v>
      </c>
      <c r="N194">
        <v>5</v>
      </c>
    </row>
    <row r="195" spans="1:14" ht="12" customHeight="1" x14ac:dyDescent="0.2">
      <c r="A195" s="2" t="s">
        <v>391</v>
      </c>
      <c r="B195" s="2" t="s">
        <v>392</v>
      </c>
      <c r="C195" s="9" t="s">
        <v>875</v>
      </c>
      <c r="D195" s="10">
        <v>55.8</v>
      </c>
      <c r="E195" s="10">
        <v>39.700000000000003</v>
      </c>
      <c r="F195" s="7">
        <v>55.4</v>
      </c>
      <c r="G195" s="7">
        <v>42.6</v>
      </c>
      <c r="H195" s="7">
        <v>56.3</v>
      </c>
      <c r="I195" s="7">
        <v>42</v>
      </c>
      <c r="J195">
        <f t="shared" ref="J195:J258" si="12">(I195+G195)/2</f>
        <v>42.3</v>
      </c>
      <c r="K195">
        <f t="shared" ref="K195:K258" si="13">(H195+F195)/2</f>
        <v>55.849999999999994</v>
      </c>
      <c r="L195" t="str">
        <f t="shared" ref="L195:L258" si="14">LEFT(A195,2)</f>
        <v>MD</v>
      </c>
      <c r="M195" t="str">
        <f t="shared" ref="M195:M258" si="15">RIGHT(A195,2)</f>
        <v>06</v>
      </c>
      <c r="N195">
        <v>5</v>
      </c>
    </row>
    <row r="196" spans="1:14" ht="12" customHeight="1" x14ac:dyDescent="0.2">
      <c r="A196" s="2" t="s">
        <v>393</v>
      </c>
      <c r="B196" s="2" t="s">
        <v>394</v>
      </c>
      <c r="C196" s="9" t="s">
        <v>875</v>
      </c>
      <c r="D196" s="10">
        <v>75.5</v>
      </c>
      <c r="E196" s="10">
        <v>20.5</v>
      </c>
      <c r="F196" s="7">
        <v>76</v>
      </c>
      <c r="G196" s="7">
        <v>22.5</v>
      </c>
      <c r="H196" s="7">
        <v>76.2</v>
      </c>
      <c r="I196" s="7">
        <v>22.4</v>
      </c>
      <c r="J196">
        <f t="shared" si="12"/>
        <v>22.45</v>
      </c>
      <c r="K196">
        <f t="shared" si="13"/>
        <v>76.099999999999994</v>
      </c>
      <c r="L196" t="str">
        <f t="shared" si="14"/>
        <v>MD</v>
      </c>
      <c r="M196" t="str">
        <f t="shared" si="15"/>
        <v>07</v>
      </c>
      <c r="N196">
        <v>5</v>
      </c>
    </row>
    <row r="197" spans="1:14" ht="12" customHeight="1" x14ac:dyDescent="0.2">
      <c r="A197" s="2" t="s">
        <v>395</v>
      </c>
      <c r="B197" s="10" t="s">
        <v>396</v>
      </c>
      <c r="C197" s="9" t="s">
        <v>875</v>
      </c>
      <c r="D197" s="10">
        <v>64.599999999999994</v>
      </c>
      <c r="E197" s="10">
        <v>30.9</v>
      </c>
      <c r="F197" s="7">
        <v>62</v>
      </c>
      <c r="G197" s="7">
        <v>36.1</v>
      </c>
      <c r="H197" s="7">
        <v>62.8</v>
      </c>
      <c r="I197" s="7">
        <v>35.6</v>
      </c>
      <c r="J197">
        <f t="shared" si="12"/>
        <v>35.85</v>
      </c>
      <c r="K197">
        <f t="shared" si="13"/>
        <v>62.4</v>
      </c>
      <c r="L197" t="str">
        <f t="shared" si="14"/>
        <v>MD</v>
      </c>
      <c r="M197" t="str">
        <f t="shared" si="15"/>
        <v>08</v>
      </c>
      <c r="N197">
        <v>5</v>
      </c>
    </row>
    <row r="198" spans="1:14" ht="12" customHeight="1" x14ac:dyDescent="0.2">
      <c r="A198" s="2" t="s">
        <v>397</v>
      </c>
      <c r="B198" s="2" t="s">
        <v>398</v>
      </c>
      <c r="C198" s="9" t="s">
        <v>875</v>
      </c>
      <c r="D198" s="6">
        <v>54.1</v>
      </c>
      <c r="E198" s="6">
        <v>39.299999999999997</v>
      </c>
      <c r="F198" s="7">
        <v>59.6</v>
      </c>
      <c r="G198" s="7">
        <v>38.200000000000003</v>
      </c>
      <c r="H198" s="7">
        <v>60.7</v>
      </c>
      <c r="I198" s="7">
        <v>37.5</v>
      </c>
      <c r="J198">
        <f t="shared" si="12"/>
        <v>37.85</v>
      </c>
      <c r="K198">
        <f t="shared" si="13"/>
        <v>60.150000000000006</v>
      </c>
      <c r="L198" t="str">
        <f t="shared" si="14"/>
        <v>ME</v>
      </c>
      <c r="M198" t="str">
        <f t="shared" si="15"/>
        <v>01</v>
      </c>
      <c r="N198">
        <v>1</v>
      </c>
    </row>
    <row r="199" spans="1:14" ht="12" customHeight="1" x14ac:dyDescent="0.2">
      <c r="A199" s="2" t="s">
        <v>399</v>
      </c>
      <c r="B199" s="2" t="s">
        <v>400</v>
      </c>
      <c r="C199" s="4" t="s">
        <v>874</v>
      </c>
      <c r="D199" s="6">
        <v>41.1</v>
      </c>
      <c r="E199" s="6">
        <v>51.4</v>
      </c>
      <c r="F199" s="7">
        <v>52.9</v>
      </c>
      <c r="G199" s="7">
        <v>44.4</v>
      </c>
      <c r="H199" s="7">
        <v>54.6</v>
      </c>
      <c r="I199" s="7">
        <v>43.4</v>
      </c>
      <c r="J199">
        <f t="shared" si="12"/>
        <v>43.9</v>
      </c>
      <c r="K199">
        <f t="shared" si="13"/>
        <v>53.75</v>
      </c>
      <c r="L199" t="str">
        <f t="shared" si="14"/>
        <v>ME</v>
      </c>
      <c r="M199" t="str">
        <f t="shared" si="15"/>
        <v>02</v>
      </c>
      <c r="N199">
        <v>1</v>
      </c>
    </row>
    <row r="200" spans="1:14" ht="12" customHeight="1" x14ac:dyDescent="0.2">
      <c r="A200" s="2" t="s">
        <v>401</v>
      </c>
      <c r="B200" s="10" t="s">
        <v>402</v>
      </c>
      <c r="C200" s="4" t="s">
        <v>874</v>
      </c>
      <c r="D200" s="15">
        <v>36.6</v>
      </c>
      <c r="E200" s="15">
        <v>57.9</v>
      </c>
      <c r="F200" s="16">
        <v>45.3</v>
      </c>
      <c r="G200" s="16">
        <v>53.6</v>
      </c>
      <c r="H200" s="7">
        <v>49.7</v>
      </c>
      <c r="I200" s="7">
        <v>48.4</v>
      </c>
      <c r="J200">
        <f t="shared" si="12"/>
        <v>51</v>
      </c>
      <c r="K200">
        <f t="shared" si="13"/>
        <v>47.5</v>
      </c>
      <c r="L200" t="str">
        <f t="shared" si="14"/>
        <v>MI</v>
      </c>
      <c r="M200" t="str">
        <f t="shared" si="15"/>
        <v>01</v>
      </c>
      <c r="N200">
        <v>3</v>
      </c>
    </row>
    <row r="201" spans="1:14" ht="12" customHeight="1" x14ac:dyDescent="0.2">
      <c r="A201" s="2" t="s">
        <v>403</v>
      </c>
      <c r="B201" s="2" t="s">
        <v>404</v>
      </c>
      <c r="C201" s="4" t="s">
        <v>874</v>
      </c>
      <c r="D201" s="15">
        <v>38.200000000000003</v>
      </c>
      <c r="E201" s="15">
        <v>55.8</v>
      </c>
      <c r="F201" s="16">
        <v>43.1</v>
      </c>
      <c r="G201" s="16">
        <v>56</v>
      </c>
      <c r="H201" s="7">
        <v>48</v>
      </c>
      <c r="I201" s="7">
        <v>50.3</v>
      </c>
      <c r="J201">
        <f t="shared" si="12"/>
        <v>53.15</v>
      </c>
      <c r="K201">
        <f t="shared" si="13"/>
        <v>45.55</v>
      </c>
      <c r="L201" t="str">
        <f t="shared" si="14"/>
        <v>MI</v>
      </c>
      <c r="M201" t="str">
        <f t="shared" si="15"/>
        <v>02</v>
      </c>
      <c r="N201">
        <v>3</v>
      </c>
    </row>
    <row r="202" spans="1:14" ht="12" customHeight="1" x14ac:dyDescent="0.2">
      <c r="A202" s="2" t="s">
        <v>405</v>
      </c>
      <c r="B202" s="2" t="s">
        <v>406</v>
      </c>
      <c r="C202" s="4" t="s">
        <v>874</v>
      </c>
      <c r="D202" s="15">
        <v>42.2</v>
      </c>
      <c r="E202" s="15">
        <v>51.6</v>
      </c>
      <c r="F202" s="16">
        <v>45.8</v>
      </c>
      <c r="G202" s="16">
        <v>53.1</v>
      </c>
      <c r="H202" s="7">
        <v>49.7</v>
      </c>
      <c r="I202" s="7">
        <v>48.6</v>
      </c>
      <c r="J202">
        <f t="shared" si="12"/>
        <v>50.85</v>
      </c>
      <c r="K202">
        <f t="shared" si="13"/>
        <v>47.75</v>
      </c>
      <c r="L202" t="str">
        <f t="shared" si="14"/>
        <v>MI</v>
      </c>
      <c r="M202" t="str">
        <f t="shared" si="15"/>
        <v>03</v>
      </c>
      <c r="N202">
        <v>3</v>
      </c>
    </row>
    <row r="203" spans="1:14" ht="12" customHeight="1" x14ac:dyDescent="0.2">
      <c r="A203" s="2" t="s">
        <v>407</v>
      </c>
      <c r="B203" s="2" t="s">
        <v>408</v>
      </c>
      <c r="C203" s="4" t="s">
        <v>874</v>
      </c>
      <c r="D203" s="15">
        <v>34.700000000000003</v>
      </c>
      <c r="E203" s="15">
        <v>59.5</v>
      </c>
      <c r="F203" s="16">
        <v>45.5</v>
      </c>
      <c r="G203" s="16">
        <v>53.5</v>
      </c>
      <c r="H203" s="7">
        <v>49.6</v>
      </c>
      <c r="I203" s="7">
        <v>48.6</v>
      </c>
      <c r="J203">
        <f t="shared" si="12"/>
        <v>51.05</v>
      </c>
      <c r="K203">
        <f t="shared" si="13"/>
        <v>47.55</v>
      </c>
      <c r="L203" t="str">
        <f t="shared" si="14"/>
        <v>MI</v>
      </c>
      <c r="M203" t="str">
        <f t="shared" si="15"/>
        <v>04</v>
      </c>
      <c r="N203">
        <v>3</v>
      </c>
    </row>
    <row r="204" spans="1:14" ht="12" customHeight="1" x14ac:dyDescent="0.2">
      <c r="A204" s="2" t="s">
        <v>409</v>
      </c>
      <c r="B204" s="2" t="s">
        <v>410</v>
      </c>
      <c r="C204" s="9" t="s">
        <v>875</v>
      </c>
      <c r="D204" s="15">
        <v>49.7</v>
      </c>
      <c r="E204" s="15">
        <v>45.5</v>
      </c>
      <c r="F204" s="16">
        <v>60.7</v>
      </c>
      <c r="G204" s="16">
        <v>38.299999999999997</v>
      </c>
      <c r="H204" s="7">
        <v>63</v>
      </c>
      <c r="I204" s="7">
        <v>35.299999999999997</v>
      </c>
      <c r="J204">
        <f t="shared" si="12"/>
        <v>36.799999999999997</v>
      </c>
      <c r="K204">
        <f t="shared" si="13"/>
        <v>61.85</v>
      </c>
      <c r="L204" t="str">
        <f t="shared" si="14"/>
        <v>MI</v>
      </c>
      <c r="M204" t="str">
        <f t="shared" si="15"/>
        <v>05</v>
      </c>
      <c r="N204">
        <v>3</v>
      </c>
    </row>
    <row r="205" spans="1:14" ht="12" customHeight="1" x14ac:dyDescent="0.2">
      <c r="A205" s="2" t="s">
        <v>411</v>
      </c>
      <c r="B205" s="2" t="s">
        <v>412</v>
      </c>
      <c r="C205" s="4" t="s">
        <v>874</v>
      </c>
      <c r="D205" s="15">
        <v>42.9</v>
      </c>
      <c r="E205" s="15">
        <v>51.3</v>
      </c>
      <c r="F205" s="16">
        <v>48.8</v>
      </c>
      <c r="G205" s="16">
        <v>50.2</v>
      </c>
      <c r="H205" s="7">
        <v>53.1</v>
      </c>
      <c r="I205" s="7">
        <v>45.2</v>
      </c>
      <c r="J205">
        <f t="shared" si="12"/>
        <v>47.7</v>
      </c>
      <c r="K205">
        <f t="shared" si="13"/>
        <v>50.95</v>
      </c>
      <c r="L205" t="str">
        <f t="shared" si="14"/>
        <v>MI</v>
      </c>
      <c r="M205" t="str">
        <f t="shared" si="15"/>
        <v>06</v>
      </c>
      <c r="N205">
        <v>3</v>
      </c>
    </row>
    <row r="206" spans="1:14" ht="12" customHeight="1" x14ac:dyDescent="0.2">
      <c r="A206" s="2" t="s">
        <v>413</v>
      </c>
      <c r="B206" s="2" t="s">
        <v>414</v>
      </c>
      <c r="C206" s="4" t="s">
        <v>874</v>
      </c>
      <c r="D206" s="15">
        <v>38.700000000000003</v>
      </c>
      <c r="E206" s="15">
        <v>55.7</v>
      </c>
      <c r="F206" s="16">
        <v>47.9</v>
      </c>
      <c r="G206" s="16">
        <v>51</v>
      </c>
      <c r="H206" s="7">
        <v>50.8</v>
      </c>
      <c r="I206" s="7">
        <v>47.4</v>
      </c>
      <c r="J206">
        <f t="shared" si="12"/>
        <v>49.2</v>
      </c>
      <c r="K206">
        <f t="shared" si="13"/>
        <v>49.349999999999994</v>
      </c>
      <c r="L206" t="str">
        <f t="shared" si="14"/>
        <v>MI</v>
      </c>
      <c r="M206" t="str">
        <f t="shared" si="15"/>
        <v>07</v>
      </c>
      <c r="N206">
        <v>3</v>
      </c>
    </row>
    <row r="207" spans="1:14" ht="12" customHeight="1" x14ac:dyDescent="0.2">
      <c r="A207" s="2" t="s">
        <v>415</v>
      </c>
      <c r="B207" s="2" t="s">
        <v>416</v>
      </c>
      <c r="C207" s="4" t="s">
        <v>874</v>
      </c>
      <c r="D207" s="15">
        <v>43.9</v>
      </c>
      <c r="E207" s="15">
        <v>50.6</v>
      </c>
      <c r="F207" s="16">
        <v>48</v>
      </c>
      <c r="G207" s="16">
        <v>51.1</v>
      </c>
      <c r="H207" s="7">
        <v>52</v>
      </c>
      <c r="I207" s="7">
        <v>46.4</v>
      </c>
      <c r="J207">
        <f t="shared" si="12"/>
        <v>48.75</v>
      </c>
      <c r="K207">
        <f t="shared" si="13"/>
        <v>50</v>
      </c>
      <c r="L207" t="str">
        <f t="shared" si="14"/>
        <v>MI</v>
      </c>
      <c r="M207" t="str">
        <f t="shared" si="15"/>
        <v>08</v>
      </c>
      <c r="N207">
        <v>3</v>
      </c>
    </row>
    <row r="208" spans="1:14" ht="12" customHeight="1" x14ac:dyDescent="0.2">
      <c r="A208" s="2" t="s">
        <v>417</v>
      </c>
      <c r="B208" s="2" t="s">
        <v>418</v>
      </c>
      <c r="C208" s="9" t="s">
        <v>875</v>
      </c>
      <c r="D208" s="15">
        <v>51.5</v>
      </c>
      <c r="E208" s="15">
        <v>43.7</v>
      </c>
      <c r="F208" s="16">
        <v>57.2</v>
      </c>
      <c r="G208" s="16">
        <v>41.9</v>
      </c>
      <c r="H208" s="7">
        <v>58.1</v>
      </c>
      <c r="I208" s="7">
        <v>40.1</v>
      </c>
      <c r="J208">
        <f t="shared" si="12"/>
        <v>41</v>
      </c>
      <c r="K208">
        <f t="shared" si="13"/>
        <v>57.650000000000006</v>
      </c>
      <c r="L208" t="str">
        <f t="shared" si="14"/>
        <v>MI</v>
      </c>
      <c r="M208" t="str">
        <f t="shared" si="15"/>
        <v>09</v>
      </c>
      <c r="N208">
        <v>3</v>
      </c>
    </row>
    <row r="209" spans="1:14" ht="12" customHeight="1" x14ac:dyDescent="0.2">
      <c r="A209" s="2" t="s">
        <v>419</v>
      </c>
      <c r="B209" s="10" t="s">
        <v>420</v>
      </c>
      <c r="C209" s="4" t="s">
        <v>874</v>
      </c>
      <c r="D209" s="15">
        <v>31.6</v>
      </c>
      <c r="E209" s="15">
        <v>63.8</v>
      </c>
      <c r="F209" s="16">
        <v>43.7</v>
      </c>
      <c r="G209" s="16">
        <v>55.3</v>
      </c>
      <c r="H209" s="7">
        <v>48</v>
      </c>
      <c r="I209" s="7">
        <v>50</v>
      </c>
      <c r="J209">
        <f t="shared" si="12"/>
        <v>52.65</v>
      </c>
      <c r="K209">
        <f t="shared" si="13"/>
        <v>45.85</v>
      </c>
      <c r="L209" t="str">
        <f t="shared" si="14"/>
        <v>MI</v>
      </c>
      <c r="M209" t="str">
        <f t="shared" si="15"/>
        <v>10</v>
      </c>
      <c r="N209">
        <v>3</v>
      </c>
    </row>
    <row r="210" spans="1:14" ht="12" customHeight="1" x14ac:dyDescent="0.2">
      <c r="A210" s="2" t="s">
        <v>421</v>
      </c>
      <c r="B210" s="2" t="s">
        <v>422</v>
      </c>
      <c r="C210" s="4" t="s">
        <v>874</v>
      </c>
      <c r="D210" s="15">
        <v>45.3</v>
      </c>
      <c r="E210" s="15">
        <v>49.7</v>
      </c>
      <c r="F210" s="16">
        <v>46.9</v>
      </c>
      <c r="G210" s="16">
        <v>52.3</v>
      </c>
      <c r="H210" s="7">
        <v>50.2</v>
      </c>
      <c r="I210" s="7">
        <v>48.3</v>
      </c>
      <c r="J210">
        <f t="shared" si="12"/>
        <v>50.3</v>
      </c>
      <c r="K210">
        <f t="shared" si="13"/>
        <v>48.55</v>
      </c>
      <c r="L210" t="str">
        <f t="shared" si="14"/>
        <v>MI</v>
      </c>
      <c r="M210" t="str">
        <f t="shared" si="15"/>
        <v>11</v>
      </c>
      <c r="N210">
        <v>3</v>
      </c>
    </row>
    <row r="211" spans="1:14" ht="12" customHeight="1" x14ac:dyDescent="0.2">
      <c r="A211" s="2" t="s">
        <v>423</v>
      </c>
      <c r="B211" s="2" t="s">
        <v>424</v>
      </c>
      <c r="C211" s="9" t="s">
        <v>875</v>
      </c>
      <c r="D211" s="15">
        <v>60.8</v>
      </c>
      <c r="E211" s="15">
        <v>34.5</v>
      </c>
      <c r="F211" s="16">
        <v>66.2</v>
      </c>
      <c r="G211" s="16">
        <v>32.799999999999997</v>
      </c>
      <c r="H211" s="7">
        <v>66.900000000000006</v>
      </c>
      <c r="I211" s="7">
        <v>31.4</v>
      </c>
      <c r="J211">
        <f t="shared" si="12"/>
        <v>32.099999999999994</v>
      </c>
      <c r="K211">
        <f t="shared" si="13"/>
        <v>66.550000000000011</v>
      </c>
      <c r="L211" t="str">
        <f t="shared" si="14"/>
        <v>MI</v>
      </c>
      <c r="M211" t="str">
        <f t="shared" si="15"/>
        <v>12</v>
      </c>
      <c r="N211">
        <v>3</v>
      </c>
    </row>
    <row r="212" spans="1:14" ht="12" customHeight="1" x14ac:dyDescent="0.2">
      <c r="A212" s="2" t="s">
        <v>425</v>
      </c>
      <c r="B212" s="2" t="s">
        <v>426</v>
      </c>
      <c r="C212" s="9" t="s">
        <v>875</v>
      </c>
      <c r="D212" s="15">
        <v>78.8</v>
      </c>
      <c r="E212" s="15">
        <v>18.100000000000001</v>
      </c>
      <c r="F212" s="16">
        <v>85.2</v>
      </c>
      <c r="G212" s="16">
        <v>14.3</v>
      </c>
      <c r="H212" s="7">
        <v>84.8</v>
      </c>
      <c r="I212" s="7">
        <v>14.2</v>
      </c>
      <c r="J212">
        <f t="shared" si="12"/>
        <v>14.25</v>
      </c>
      <c r="K212">
        <f t="shared" si="13"/>
        <v>85</v>
      </c>
      <c r="L212" t="str">
        <f t="shared" si="14"/>
        <v>MI</v>
      </c>
      <c r="M212" t="str">
        <f t="shared" si="15"/>
        <v>13</v>
      </c>
      <c r="N212">
        <v>3</v>
      </c>
    </row>
    <row r="213" spans="1:14" ht="12" customHeight="1" x14ac:dyDescent="0.2">
      <c r="A213" s="2" t="s">
        <v>427</v>
      </c>
      <c r="B213" s="2" t="s">
        <v>428</v>
      </c>
      <c r="C213" s="9" t="s">
        <v>875</v>
      </c>
      <c r="D213" s="15">
        <v>79.2</v>
      </c>
      <c r="E213" s="15">
        <v>18.3</v>
      </c>
      <c r="F213" s="16">
        <v>81</v>
      </c>
      <c r="G213" s="16">
        <v>18.600000000000001</v>
      </c>
      <c r="H213" s="7">
        <v>82.2</v>
      </c>
      <c r="I213" s="7">
        <v>17.100000000000001</v>
      </c>
      <c r="J213">
        <f t="shared" si="12"/>
        <v>17.850000000000001</v>
      </c>
      <c r="K213">
        <f t="shared" si="13"/>
        <v>81.599999999999994</v>
      </c>
      <c r="L213" t="str">
        <f t="shared" si="14"/>
        <v>MI</v>
      </c>
      <c r="M213" t="str">
        <f t="shared" si="15"/>
        <v>14</v>
      </c>
      <c r="N213">
        <v>3</v>
      </c>
    </row>
    <row r="214" spans="1:14" ht="12" customHeight="1" x14ac:dyDescent="0.2">
      <c r="A214" s="2" t="s">
        <v>429</v>
      </c>
      <c r="B214" s="2" t="s">
        <v>430</v>
      </c>
      <c r="C214" s="9" t="s">
        <v>875</v>
      </c>
      <c r="D214" s="6">
        <v>38.4</v>
      </c>
      <c r="E214" s="6">
        <v>53.3</v>
      </c>
      <c r="F214" s="7">
        <v>49.6</v>
      </c>
      <c r="G214" s="7">
        <v>48.2</v>
      </c>
      <c r="H214" s="7">
        <v>50.8</v>
      </c>
      <c r="I214" s="7">
        <v>46.7</v>
      </c>
      <c r="J214">
        <f t="shared" si="12"/>
        <v>47.45</v>
      </c>
      <c r="K214">
        <f t="shared" si="13"/>
        <v>50.2</v>
      </c>
      <c r="L214" t="str">
        <f t="shared" si="14"/>
        <v>MN</v>
      </c>
      <c r="M214" t="str">
        <f t="shared" si="15"/>
        <v>01</v>
      </c>
      <c r="N214">
        <v>4</v>
      </c>
    </row>
    <row r="215" spans="1:14" ht="12" customHeight="1" x14ac:dyDescent="0.2">
      <c r="A215" s="2" t="s">
        <v>431</v>
      </c>
      <c r="B215" s="10" t="s">
        <v>432</v>
      </c>
      <c r="C215" s="4" t="s">
        <v>874</v>
      </c>
      <c r="D215" s="6">
        <v>45.3</v>
      </c>
      <c r="E215" s="6">
        <v>46.5</v>
      </c>
      <c r="F215" s="7">
        <v>49.1</v>
      </c>
      <c r="G215" s="7">
        <v>49</v>
      </c>
      <c r="H215" s="7">
        <v>50.5</v>
      </c>
      <c r="I215" s="7">
        <v>47.6</v>
      </c>
      <c r="J215">
        <f t="shared" si="12"/>
        <v>48.3</v>
      </c>
      <c r="K215">
        <f t="shared" si="13"/>
        <v>49.8</v>
      </c>
      <c r="L215" t="str">
        <f t="shared" si="14"/>
        <v>MN</v>
      </c>
      <c r="M215" t="str">
        <f t="shared" si="15"/>
        <v>02</v>
      </c>
      <c r="N215">
        <v>4</v>
      </c>
    </row>
    <row r="216" spans="1:14" ht="12" customHeight="1" x14ac:dyDescent="0.2">
      <c r="A216" s="2" t="s">
        <v>433</v>
      </c>
      <c r="B216" s="2" t="s">
        <v>434</v>
      </c>
      <c r="C216" s="4" t="s">
        <v>874</v>
      </c>
      <c r="D216" s="6">
        <v>50.8</v>
      </c>
      <c r="E216" s="6">
        <v>41.4</v>
      </c>
      <c r="F216" s="7">
        <v>49.6</v>
      </c>
      <c r="G216" s="7">
        <v>48.8</v>
      </c>
      <c r="H216" s="7">
        <v>51</v>
      </c>
      <c r="I216" s="7">
        <v>47.4</v>
      </c>
      <c r="J216">
        <f t="shared" si="12"/>
        <v>48.099999999999994</v>
      </c>
      <c r="K216">
        <f t="shared" si="13"/>
        <v>50.3</v>
      </c>
      <c r="L216" t="str">
        <f t="shared" si="14"/>
        <v>MN</v>
      </c>
      <c r="M216" t="str">
        <f t="shared" si="15"/>
        <v>03</v>
      </c>
      <c r="N216">
        <v>4</v>
      </c>
    </row>
    <row r="217" spans="1:14" ht="12" customHeight="1" x14ac:dyDescent="0.2">
      <c r="A217" s="2" t="s">
        <v>435</v>
      </c>
      <c r="B217" s="2" t="s">
        <v>436</v>
      </c>
      <c r="C217" s="9" t="s">
        <v>875</v>
      </c>
      <c r="D217" s="6">
        <v>61.5</v>
      </c>
      <c r="E217" s="6">
        <v>30.6</v>
      </c>
      <c r="F217" s="7">
        <v>62.5</v>
      </c>
      <c r="G217" s="7">
        <v>35.5</v>
      </c>
      <c r="H217" s="7">
        <v>62.6</v>
      </c>
      <c r="I217" s="7">
        <v>35.5</v>
      </c>
      <c r="J217">
        <f t="shared" si="12"/>
        <v>35.5</v>
      </c>
      <c r="K217">
        <f t="shared" si="13"/>
        <v>62.55</v>
      </c>
      <c r="L217" t="str">
        <f t="shared" si="14"/>
        <v>MN</v>
      </c>
      <c r="M217" t="str">
        <f t="shared" si="15"/>
        <v>04</v>
      </c>
      <c r="N217">
        <v>4</v>
      </c>
    </row>
    <row r="218" spans="1:14" ht="12" customHeight="1" x14ac:dyDescent="0.2">
      <c r="A218" s="2" t="s">
        <v>437</v>
      </c>
      <c r="B218" s="2" t="s">
        <v>438</v>
      </c>
      <c r="C218" s="9" t="s">
        <v>875</v>
      </c>
      <c r="D218" s="6">
        <v>73.7</v>
      </c>
      <c r="E218" s="6">
        <v>18.5</v>
      </c>
      <c r="F218" s="7">
        <v>73.5</v>
      </c>
      <c r="G218" s="7">
        <v>24</v>
      </c>
      <c r="H218" s="7">
        <v>73.400000000000006</v>
      </c>
      <c r="I218" s="7">
        <v>24.5</v>
      </c>
      <c r="J218">
        <f t="shared" si="12"/>
        <v>24.25</v>
      </c>
      <c r="K218">
        <f t="shared" si="13"/>
        <v>73.45</v>
      </c>
      <c r="L218" t="str">
        <f t="shared" si="14"/>
        <v>MN</v>
      </c>
      <c r="M218" t="str">
        <f t="shared" si="15"/>
        <v>05</v>
      </c>
      <c r="N218">
        <v>4</v>
      </c>
    </row>
    <row r="219" spans="1:14" ht="12" customHeight="1" x14ac:dyDescent="0.2">
      <c r="A219" s="2" t="s">
        <v>439</v>
      </c>
      <c r="B219" s="2" t="s">
        <v>440</v>
      </c>
      <c r="C219" s="4" t="s">
        <v>874</v>
      </c>
      <c r="D219" s="6">
        <v>33.200000000000003</v>
      </c>
      <c r="E219" s="6">
        <v>58.9</v>
      </c>
      <c r="F219" s="7">
        <v>41.5</v>
      </c>
      <c r="G219" s="7">
        <v>56.5</v>
      </c>
      <c r="H219" s="7">
        <v>43.2</v>
      </c>
      <c r="I219" s="7">
        <v>54.7</v>
      </c>
      <c r="J219">
        <f t="shared" si="12"/>
        <v>55.6</v>
      </c>
      <c r="K219">
        <f t="shared" si="13"/>
        <v>42.35</v>
      </c>
      <c r="L219" t="str">
        <f t="shared" si="14"/>
        <v>MN</v>
      </c>
      <c r="M219" t="str">
        <f t="shared" si="15"/>
        <v>06</v>
      </c>
      <c r="N219">
        <v>4</v>
      </c>
    </row>
    <row r="220" spans="1:14" ht="12" customHeight="1" x14ac:dyDescent="0.2">
      <c r="A220" s="2" t="s">
        <v>441</v>
      </c>
      <c r="B220" s="2" t="s">
        <v>442</v>
      </c>
      <c r="C220" s="9" t="s">
        <v>875</v>
      </c>
      <c r="D220" s="15">
        <v>31</v>
      </c>
      <c r="E220" s="15">
        <v>61.8</v>
      </c>
      <c r="F220" s="17">
        <v>44.1</v>
      </c>
      <c r="G220" s="7">
        <v>53.9</v>
      </c>
      <c r="H220" s="7">
        <v>47.1</v>
      </c>
      <c r="I220" s="7">
        <v>50.4</v>
      </c>
      <c r="J220">
        <f t="shared" si="12"/>
        <v>52.15</v>
      </c>
      <c r="K220">
        <f t="shared" si="13"/>
        <v>45.6</v>
      </c>
      <c r="L220" t="str">
        <f t="shared" si="14"/>
        <v>MN</v>
      </c>
      <c r="M220" t="str">
        <f t="shared" si="15"/>
        <v>07</v>
      </c>
      <c r="N220">
        <v>4</v>
      </c>
    </row>
    <row r="221" spans="1:14" ht="12" customHeight="1" x14ac:dyDescent="0.2">
      <c r="A221" s="2" t="s">
        <v>443</v>
      </c>
      <c r="B221" s="2" t="s">
        <v>444</v>
      </c>
      <c r="C221" s="9" t="s">
        <v>875</v>
      </c>
      <c r="D221" s="6">
        <v>38.6</v>
      </c>
      <c r="E221" s="6">
        <v>54.2</v>
      </c>
      <c r="F221" s="7">
        <v>51.7</v>
      </c>
      <c r="G221" s="7">
        <v>46.2</v>
      </c>
      <c r="H221" s="7">
        <v>53.1</v>
      </c>
      <c r="I221" s="7">
        <v>44.5</v>
      </c>
      <c r="J221">
        <f t="shared" si="12"/>
        <v>45.35</v>
      </c>
      <c r="K221">
        <f t="shared" si="13"/>
        <v>52.400000000000006</v>
      </c>
      <c r="L221" t="str">
        <f t="shared" si="14"/>
        <v>MN</v>
      </c>
      <c r="M221" t="str">
        <f t="shared" si="15"/>
        <v>08</v>
      </c>
      <c r="N221">
        <v>4</v>
      </c>
    </row>
    <row r="222" spans="1:14" ht="12" customHeight="1" x14ac:dyDescent="0.2">
      <c r="A222" s="2" t="s">
        <v>445</v>
      </c>
      <c r="B222" s="2" t="s">
        <v>446</v>
      </c>
      <c r="C222" s="9" t="s">
        <v>875</v>
      </c>
      <c r="D222" s="12">
        <v>77</v>
      </c>
      <c r="E222" s="10">
        <v>18.8</v>
      </c>
      <c r="F222" s="7">
        <v>79.900000000000006</v>
      </c>
      <c r="G222" s="7">
        <v>18.899999999999999</v>
      </c>
      <c r="H222" s="7">
        <v>80.3</v>
      </c>
      <c r="I222" s="7">
        <v>18.600000000000001</v>
      </c>
      <c r="J222">
        <f t="shared" si="12"/>
        <v>18.75</v>
      </c>
      <c r="K222">
        <f t="shared" si="13"/>
        <v>80.099999999999994</v>
      </c>
      <c r="L222" t="str">
        <f t="shared" si="14"/>
        <v>MO</v>
      </c>
      <c r="M222" t="str">
        <f t="shared" si="15"/>
        <v>01</v>
      </c>
      <c r="N222">
        <v>4</v>
      </c>
    </row>
    <row r="223" spans="1:14" ht="12" customHeight="1" x14ac:dyDescent="0.2">
      <c r="A223" s="2" t="s">
        <v>447</v>
      </c>
      <c r="B223" s="2" t="s">
        <v>448</v>
      </c>
      <c r="C223" s="4" t="s">
        <v>874</v>
      </c>
      <c r="D223" s="10">
        <v>42.3</v>
      </c>
      <c r="E223" s="10">
        <v>52.6</v>
      </c>
      <c r="F223" s="7">
        <v>41.4</v>
      </c>
      <c r="G223" s="7">
        <v>57.1</v>
      </c>
      <c r="H223" s="7">
        <v>46.4</v>
      </c>
      <c r="I223" s="7">
        <v>52.6</v>
      </c>
      <c r="J223">
        <f t="shared" si="12"/>
        <v>54.85</v>
      </c>
      <c r="K223">
        <f t="shared" si="13"/>
        <v>43.9</v>
      </c>
      <c r="L223" t="str">
        <f t="shared" si="14"/>
        <v>MO</v>
      </c>
      <c r="M223" t="str">
        <f t="shared" si="15"/>
        <v>02</v>
      </c>
      <c r="N223">
        <v>4</v>
      </c>
    </row>
    <row r="224" spans="1:14" ht="12" customHeight="1" x14ac:dyDescent="0.2">
      <c r="A224" s="2" t="s">
        <v>449</v>
      </c>
      <c r="B224" s="2" t="s">
        <v>450</v>
      </c>
      <c r="C224" s="4" t="s">
        <v>874</v>
      </c>
      <c r="D224" s="10">
        <v>28.1</v>
      </c>
      <c r="E224" s="10">
        <v>67.099999999999994</v>
      </c>
      <c r="F224" s="7">
        <v>36.1</v>
      </c>
      <c r="G224" s="7">
        <v>62</v>
      </c>
      <c r="H224" s="7">
        <v>42.8</v>
      </c>
      <c r="I224" s="7">
        <v>55.8</v>
      </c>
      <c r="J224">
        <f t="shared" si="12"/>
        <v>58.9</v>
      </c>
      <c r="K224">
        <f t="shared" si="13"/>
        <v>39.450000000000003</v>
      </c>
      <c r="L224" t="str">
        <f t="shared" si="14"/>
        <v>MO</v>
      </c>
      <c r="M224" t="str">
        <f t="shared" si="15"/>
        <v>03</v>
      </c>
      <c r="N224">
        <v>4</v>
      </c>
    </row>
    <row r="225" spans="1:14" ht="12" customHeight="1" x14ac:dyDescent="0.2">
      <c r="A225" s="2" t="s">
        <v>451</v>
      </c>
      <c r="B225" s="2" t="s">
        <v>452</v>
      </c>
      <c r="C225" s="4" t="s">
        <v>874</v>
      </c>
      <c r="D225" s="10">
        <v>29.3</v>
      </c>
      <c r="E225" s="10">
        <v>65.3</v>
      </c>
      <c r="F225" s="7">
        <v>36.4</v>
      </c>
      <c r="G225" s="7">
        <v>61.2</v>
      </c>
      <c r="H225" s="7">
        <v>41.9</v>
      </c>
      <c r="I225" s="7">
        <v>56.5</v>
      </c>
      <c r="J225">
        <f t="shared" si="12"/>
        <v>58.85</v>
      </c>
      <c r="K225">
        <f t="shared" si="13"/>
        <v>39.15</v>
      </c>
      <c r="L225" t="str">
        <f t="shared" si="14"/>
        <v>MO</v>
      </c>
      <c r="M225" t="str">
        <f t="shared" si="15"/>
        <v>04</v>
      </c>
      <c r="N225">
        <v>4</v>
      </c>
    </row>
    <row r="226" spans="1:14" ht="12" customHeight="1" x14ac:dyDescent="0.2">
      <c r="A226" s="2" t="s">
        <v>453</v>
      </c>
      <c r="B226" s="2" t="s">
        <v>454</v>
      </c>
      <c r="C226" s="9" t="s">
        <v>875</v>
      </c>
      <c r="D226" s="10">
        <v>54.1</v>
      </c>
      <c r="E226" s="10">
        <v>40.6</v>
      </c>
      <c r="F226" s="7">
        <v>58.9</v>
      </c>
      <c r="G226" s="7">
        <v>39.4</v>
      </c>
      <c r="H226" s="7">
        <v>62</v>
      </c>
      <c r="I226" s="7">
        <v>36.799999999999997</v>
      </c>
      <c r="J226">
        <f t="shared" si="12"/>
        <v>38.099999999999994</v>
      </c>
      <c r="K226">
        <f t="shared" si="13"/>
        <v>60.45</v>
      </c>
      <c r="L226" t="str">
        <f t="shared" si="14"/>
        <v>MO</v>
      </c>
      <c r="M226" t="str">
        <f t="shared" si="15"/>
        <v>05</v>
      </c>
      <c r="N226">
        <v>4</v>
      </c>
    </row>
    <row r="227" spans="1:14" ht="12" customHeight="1" x14ac:dyDescent="0.2">
      <c r="A227" s="2" t="s">
        <v>455</v>
      </c>
      <c r="B227" s="2" t="s">
        <v>456</v>
      </c>
      <c r="C227" s="4" t="s">
        <v>874</v>
      </c>
      <c r="D227" s="18">
        <v>31.7</v>
      </c>
      <c r="E227" s="18">
        <v>63.1</v>
      </c>
      <c r="F227" s="17">
        <v>37.9</v>
      </c>
      <c r="G227" s="7">
        <v>60</v>
      </c>
      <c r="H227" s="17">
        <v>43.1</v>
      </c>
      <c r="I227" s="7">
        <v>55.3</v>
      </c>
      <c r="J227">
        <f t="shared" si="12"/>
        <v>57.65</v>
      </c>
      <c r="K227">
        <f t="shared" si="13"/>
        <v>40.5</v>
      </c>
      <c r="L227" t="str">
        <f t="shared" si="14"/>
        <v>MO</v>
      </c>
      <c r="M227" t="str">
        <f t="shared" si="15"/>
        <v>06</v>
      </c>
      <c r="N227">
        <v>4</v>
      </c>
    </row>
    <row r="228" spans="1:14" ht="12" customHeight="1" x14ac:dyDescent="0.2">
      <c r="A228" s="2" t="s">
        <v>457</v>
      </c>
      <c r="B228" s="2" t="s">
        <v>458</v>
      </c>
      <c r="C228" s="4" t="s">
        <v>874</v>
      </c>
      <c r="D228" s="10">
        <v>24.7</v>
      </c>
      <c r="E228" s="10">
        <v>70.400000000000006</v>
      </c>
      <c r="F228" s="7">
        <v>30.3</v>
      </c>
      <c r="G228" s="7">
        <v>67.599999999999994</v>
      </c>
      <c r="H228" s="7">
        <v>35.299999999999997</v>
      </c>
      <c r="I228" s="7">
        <v>63.1</v>
      </c>
      <c r="J228">
        <f t="shared" si="12"/>
        <v>65.349999999999994</v>
      </c>
      <c r="K228">
        <f t="shared" si="13"/>
        <v>32.799999999999997</v>
      </c>
      <c r="L228" t="str">
        <f t="shared" si="14"/>
        <v>MO</v>
      </c>
      <c r="M228" t="str">
        <f t="shared" si="15"/>
        <v>07</v>
      </c>
      <c r="N228">
        <v>4</v>
      </c>
    </row>
    <row r="229" spans="1:14" ht="12" customHeight="1" x14ac:dyDescent="0.2">
      <c r="A229" s="2" t="s">
        <v>459</v>
      </c>
      <c r="B229" s="2" t="s">
        <v>460</v>
      </c>
      <c r="C229" s="4" t="s">
        <v>874</v>
      </c>
      <c r="D229" s="12">
        <v>21</v>
      </c>
      <c r="E229" s="10">
        <v>75.400000000000006</v>
      </c>
      <c r="F229" s="7">
        <v>32</v>
      </c>
      <c r="G229" s="7">
        <v>65.900000000000006</v>
      </c>
      <c r="H229" s="7">
        <v>38.299999999999997</v>
      </c>
      <c r="I229" s="7">
        <v>60</v>
      </c>
      <c r="J229">
        <f t="shared" si="12"/>
        <v>62.95</v>
      </c>
      <c r="K229">
        <f t="shared" si="13"/>
        <v>35.15</v>
      </c>
      <c r="L229" t="str">
        <f t="shared" si="14"/>
        <v>MO</v>
      </c>
      <c r="M229" t="str">
        <f t="shared" si="15"/>
        <v>08</v>
      </c>
      <c r="N229">
        <v>4</v>
      </c>
    </row>
    <row r="230" spans="1:14" ht="12" customHeight="1" x14ac:dyDescent="0.2">
      <c r="A230" s="2" t="s">
        <v>461</v>
      </c>
      <c r="B230" s="10" t="s">
        <v>462</v>
      </c>
      <c r="C230" s="4" t="s">
        <v>874</v>
      </c>
      <c r="D230" s="6">
        <v>32.4</v>
      </c>
      <c r="E230" s="6">
        <v>65.400000000000006</v>
      </c>
      <c r="F230" s="7">
        <v>37</v>
      </c>
      <c r="G230" s="7">
        <v>61.9</v>
      </c>
      <c r="H230" s="7">
        <v>36.6</v>
      </c>
      <c r="I230" s="7">
        <v>62.4</v>
      </c>
      <c r="J230">
        <f t="shared" si="12"/>
        <v>62.15</v>
      </c>
      <c r="K230">
        <f t="shared" si="13"/>
        <v>36.799999999999997</v>
      </c>
      <c r="L230" t="str">
        <f t="shared" si="14"/>
        <v>MS</v>
      </c>
      <c r="M230" t="str">
        <f t="shared" si="15"/>
        <v>01</v>
      </c>
      <c r="N230">
        <v>6</v>
      </c>
    </row>
    <row r="231" spans="1:14" ht="12" customHeight="1" x14ac:dyDescent="0.2">
      <c r="A231" s="2" t="s">
        <v>463</v>
      </c>
      <c r="B231" s="2" t="s">
        <v>464</v>
      </c>
      <c r="C231" s="9" t="s">
        <v>875</v>
      </c>
      <c r="D231" s="6">
        <v>63.6</v>
      </c>
      <c r="E231" s="6">
        <v>35.1</v>
      </c>
      <c r="F231" s="7">
        <v>66.400000000000006</v>
      </c>
      <c r="G231" s="7">
        <v>33</v>
      </c>
      <c r="H231" s="7">
        <v>64.2</v>
      </c>
      <c r="I231" s="7">
        <v>35.200000000000003</v>
      </c>
      <c r="J231">
        <f t="shared" si="12"/>
        <v>34.1</v>
      </c>
      <c r="K231">
        <f t="shared" si="13"/>
        <v>65.300000000000011</v>
      </c>
      <c r="L231" t="str">
        <f t="shared" si="14"/>
        <v>MS</v>
      </c>
      <c r="M231" t="str">
        <f t="shared" si="15"/>
        <v>02</v>
      </c>
      <c r="N231">
        <v>6</v>
      </c>
    </row>
    <row r="232" spans="1:14" ht="12" customHeight="1" x14ac:dyDescent="0.2">
      <c r="A232" s="2" t="s">
        <v>465</v>
      </c>
      <c r="B232" s="2" t="s">
        <v>466</v>
      </c>
      <c r="C232" s="4" t="s">
        <v>874</v>
      </c>
      <c r="D232" s="6">
        <v>36.799999999999997</v>
      </c>
      <c r="E232" s="6">
        <v>61.3</v>
      </c>
      <c r="F232" s="7">
        <v>39.1</v>
      </c>
      <c r="G232" s="7">
        <v>60</v>
      </c>
      <c r="H232" s="7">
        <v>38.4</v>
      </c>
      <c r="I232" s="7">
        <v>60.8</v>
      </c>
      <c r="J232">
        <f t="shared" si="12"/>
        <v>60.4</v>
      </c>
      <c r="K232">
        <f t="shared" si="13"/>
        <v>38.75</v>
      </c>
      <c r="L232" t="str">
        <f t="shared" si="14"/>
        <v>MS</v>
      </c>
      <c r="M232" t="str">
        <f t="shared" si="15"/>
        <v>03</v>
      </c>
      <c r="N232">
        <v>6</v>
      </c>
    </row>
    <row r="233" spans="1:14" ht="12" customHeight="1" x14ac:dyDescent="0.2">
      <c r="A233" s="2" t="s">
        <v>467</v>
      </c>
      <c r="B233" s="2" t="s">
        <v>468</v>
      </c>
      <c r="C233" s="4" t="s">
        <v>874</v>
      </c>
      <c r="D233" s="6">
        <v>28.2</v>
      </c>
      <c r="E233" s="6">
        <v>69.400000000000006</v>
      </c>
      <c r="F233" s="7">
        <v>31.2</v>
      </c>
      <c r="G233" s="7">
        <v>67.599999999999994</v>
      </c>
      <c r="H233" s="7">
        <v>31.1</v>
      </c>
      <c r="I233" s="7">
        <v>67.900000000000006</v>
      </c>
      <c r="J233">
        <f t="shared" si="12"/>
        <v>67.75</v>
      </c>
      <c r="K233">
        <f t="shared" si="13"/>
        <v>31.15</v>
      </c>
      <c r="L233" t="str">
        <f t="shared" si="14"/>
        <v>MS</v>
      </c>
      <c r="M233" t="str">
        <f t="shared" si="15"/>
        <v>04</v>
      </c>
      <c r="N233">
        <v>6</v>
      </c>
    </row>
    <row r="234" spans="1:14" ht="12" customHeight="1" x14ac:dyDescent="0.2">
      <c r="A234" s="2" t="s">
        <v>469</v>
      </c>
      <c r="B234" s="2" t="s">
        <v>470</v>
      </c>
      <c r="C234" s="4" t="s">
        <v>874</v>
      </c>
      <c r="D234" s="6">
        <v>35.9</v>
      </c>
      <c r="E234" s="6">
        <v>56.5</v>
      </c>
      <c r="F234" s="7">
        <v>41.7</v>
      </c>
      <c r="G234" s="7">
        <v>55.4</v>
      </c>
      <c r="H234" s="7">
        <v>47.3</v>
      </c>
      <c r="I234" s="7">
        <v>49.5</v>
      </c>
      <c r="J234">
        <f t="shared" si="12"/>
        <v>52.45</v>
      </c>
      <c r="K234">
        <f t="shared" si="13"/>
        <v>44.5</v>
      </c>
      <c r="L234" t="str">
        <f t="shared" si="14"/>
        <v>MT</v>
      </c>
      <c r="M234" t="str">
        <f t="shared" si="15"/>
        <v>AL</v>
      </c>
      <c r="N234">
        <v>8</v>
      </c>
    </row>
    <row r="235" spans="1:14" ht="12" customHeight="1" x14ac:dyDescent="0.2">
      <c r="A235" s="2" t="s">
        <v>471</v>
      </c>
      <c r="B235" s="2" t="s">
        <v>472</v>
      </c>
      <c r="C235" s="9" t="s">
        <v>875</v>
      </c>
      <c r="D235" s="10">
        <v>67.5</v>
      </c>
      <c r="E235" s="10">
        <v>30.5</v>
      </c>
      <c r="F235" s="7">
        <v>68.599999999999994</v>
      </c>
      <c r="G235" s="7">
        <v>31.4</v>
      </c>
      <c r="H235" s="19">
        <v>67.3</v>
      </c>
      <c r="I235" s="19">
        <v>32.200000000000003</v>
      </c>
      <c r="J235">
        <f t="shared" si="12"/>
        <v>31.8</v>
      </c>
      <c r="K235">
        <f t="shared" si="13"/>
        <v>67.949999999999989</v>
      </c>
      <c r="L235" t="str">
        <f t="shared" si="14"/>
        <v>NC</v>
      </c>
      <c r="M235" t="str">
        <f t="shared" si="15"/>
        <v>01</v>
      </c>
      <c r="N235">
        <v>5</v>
      </c>
    </row>
    <row r="236" spans="1:14" ht="12" customHeight="1" x14ac:dyDescent="0.2">
      <c r="A236" s="2" t="s">
        <v>473</v>
      </c>
      <c r="B236" s="2" t="s">
        <v>474</v>
      </c>
      <c r="C236" s="4" t="s">
        <v>874</v>
      </c>
      <c r="D236" s="10">
        <v>43.6</v>
      </c>
      <c r="E236" s="10">
        <v>53.2</v>
      </c>
      <c r="F236" s="7">
        <v>43.5</v>
      </c>
      <c r="G236" s="7">
        <v>56.5</v>
      </c>
      <c r="H236" s="19">
        <v>44.8</v>
      </c>
      <c r="I236" s="19">
        <v>54.3</v>
      </c>
      <c r="J236">
        <f t="shared" si="12"/>
        <v>55.4</v>
      </c>
      <c r="K236">
        <f t="shared" si="13"/>
        <v>44.15</v>
      </c>
      <c r="L236" t="str">
        <f t="shared" si="14"/>
        <v>NC</v>
      </c>
      <c r="M236" t="str">
        <f t="shared" si="15"/>
        <v>02</v>
      </c>
      <c r="N236">
        <v>5</v>
      </c>
    </row>
    <row r="237" spans="1:14" ht="12" customHeight="1" x14ac:dyDescent="0.2">
      <c r="A237" s="2" t="s">
        <v>475</v>
      </c>
      <c r="B237" s="2" t="s">
        <v>476</v>
      </c>
      <c r="C237" s="4" t="s">
        <v>874</v>
      </c>
      <c r="D237" s="10">
        <v>36.9</v>
      </c>
      <c r="E237" s="10">
        <v>60.5</v>
      </c>
      <c r="F237" s="7">
        <v>41</v>
      </c>
      <c r="G237" s="7">
        <v>59</v>
      </c>
      <c r="H237" s="19">
        <v>42.4</v>
      </c>
      <c r="I237" s="19">
        <v>56.8</v>
      </c>
      <c r="J237">
        <f t="shared" si="12"/>
        <v>57.9</v>
      </c>
      <c r="K237">
        <f t="shared" si="13"/>
        <v>41.7</v>
      </c>
      <c r="L237" t="str">
        <f t="shared" si="14"/>
        <v>NC</v>
      </c>
      <c r="M237" t="str">
        <f t="shared" si="15"/>
        <v>03</v>
      </c>
      <c r="N237">
        <v>5</v>
      </c>
    </row>
    <row r="238" spans="1:14" ht="12" customHeight="1" x14ac:dyDescent="0.2">
      <c r="A238" s="2" t="s">
        <v>477</v>
      </c>
      <c r="B238" s="2" t="s">
        <v>478</v>
      </c>
      <c r="C238" s="9" t="s">
        <v>875</v>
      </c>
      <c r="D238" s="10">
        <v>68.2</v>
      </c>
      <c r="E238" s="10">
        <v>28.2</v>
      </c>
      <c r="F238" s="7">
        <v>65.400000000000006</v>
      </c>
      <c r="G238" s="7">
        <v>34.6</v>
      </c>
      <c r="H238" s="19">
        <v>65.8</v>
      </c>
      <c r="I238" s="19">
        <v>33.200000000000003</v>
      </c>
      <c r="J238">
        <f t="shared" si="12"/>
        <v>33.900000000000006</v>
      </c>
      <c r="K238">
        <f t="shared" si="13"/>
        <v>65.599999999999994</v>
      </c>
      <c r="L238" t="str">
        <f t="shared" si="14"/>
        <v>NC</v>
      </c>
      <c r="M238" t="str">
        <f t="shared" si="15"/>
        <v>04</v>
      </c>
      <c r="N238">
        <v>5</v>
      </c>
    </row>
    <row r="239" spans="1:14" ht="12" customHeight="1" x14ac:dyDescent="0.2">
      <c r="A239" s="2" t="s">
        <v>479</v>
      </c>
      <c r="B239" s="2" t="s">
        <v>480</v>
      </c>
      <c r="C239" s="4" t="s">
        <v>874</v>
      </c>
      <c r="D239" s="10">
        <v>39.799999999999997</v>
      </c>
      <c r="E239" s="10">
        <v>57.3</v>
      </c>
      <c r="F239" s="7">
        <v>42.8</v>
      </c>
      <c r="G239" s="7">
        <v>57.2</v>
      </c>
      <c r="H239" s="19">
        <v>44.6</v>
      </c>
      <c r="I239" s="19">
        <v>54.2</v>
      </c>
      <c r="J239">
        <f t="shared" si="12"/>
        <v>55.7</v>
      </c>
      <c r="K239">
        <f t="shared" si="13"/>
        <v>43.7</v>
      </c>
      <c r="L239" t="str">
        <f t="shared" si="14"/>
        <v>NC</v>
      </c>
      <c r="M239" t="str">
        <f t="shared" si="15"/>
        <v>05</v>
      </c>
      <c r="N239">
        <v>5</v>
      </c>
    </row>
    <row r="240" spans="1:14" ht="12" customHeight="1" x14ac:dyDescent="0.2">
      <c r="A240" s="2" t="s">
        <v>481</v>
      </c>
      <c r="B240" s="2" t="s">
        <v>482</v>
      </c>
      <c r="C240" s="4" t="s">
        <v>874</v>
      </c>
      <c r="D240" s="10">
        <v>41.4</v>
      </c>
      <c r="E240" s="10">
        <v>56.1</v>
      </c>
      <c r="F240" s="7">
        <v>43.6</v>
      </c>
      <c r="G240" s="7">
        <v>56.4</v>
      </c>
      <c r="H240" s="19">
        <v>45.2</v>
      </c>
      <c r="I240" s="19">
        <v>53.8</v>
      </c>
      <c r="J240">
        <f t="shared" si="12"/>
        <v>55.099999999999994</v>
      </c>
      <c r="K240">
        <f t="shared" si="13"/>
        <v>44.400000000000006</v>
      </c>
      <c r="L240" t="str">
        <f t="shared" si="14"/>
        <v>NC</v>
      </c>
      <c r="M240" t="str">
        <f t="shared" si="15"/>
        <v>06</v>
      </c>
      <c r="N240">
        <v>5</v>
      </c>
    </row>
    <row r="241" spans="1:14" ht="12" customHeight="1" x14ac:dyDescent="0.2">
      <c r="A241" s="2" t="s">
        <v>483</v>
      </c>
      <c r="B241" s="2" t="s">
        <v>484</v>
      </c>
      <c r="C241" s="4" t="s">
        <v>874</v>
      </c>
      <c r="D241" s="10">
        <v>39.9</v>
      </c>
      <c r="E241" s="10">
        <v>57.6</v>
      </c>
      <c r="F241" s="7">
        <v>43.6</v>
      </c>
      <c r="G241" s="7">
        <v>56.4</v>
      </c>
      <c r="H241" s="19">
        <v>44.6</v>
      </c>
      <c r="I241" s="19">
        <v>54.6</v>
      </c>
      <c r="J241">
        <f t="shared" si="12"/>
        <v>55.5</v>
      </c>
      <c r="K241">
        <f t="shared" si="13"/>
        <v>44.1</v>
      </c>
      <c r="L241" t="str">
        <f t="shared" si="14"/>
        <v>NC</v>
      </c>
      <c r="M241" t="str">
        <f t="shared" si="15"/>
        <v>07</v>
      </c>
      <c r="N241">
        <v>5</v>
      </c>
    </row>
    <row r="242" spans="1:14" ht="12" customHeight="1" x14ac:dyDescent="0.2">
      <c r="A242" s="2" t="s">
        <v>485</v>
      </c>
      <c r="B242" s="2" t="s">
        <v>486</v>
      </c>
      <c r="C242" s="4" t="s">
        <v>874</v>
      </c>
      <c r="D242" s="10">
        <v>41.1</v>
      </c>
      <c r="E242" s="10">
        <v>56.1</v>
      </c>
      <c r="F242" s="7">
        <v>44.8</v>
      </c>
      <c r="G242" s="7">
        <v>55.2</v>
      </c>
      <c r="H242" s="19">
        <v>45.3</v>
      </c>
      <c r="I242" s="19">
        <v>53.9</v>
      </c>
      <c r="J242">
        <f t="shared" si="12"/>
        <v>54.55</v>
      </c>
      <c r="K242">
        <f t="shared" si="13"/>
        <v>45.05</v>
      </c>
      <c r="L242" t="str">
        <f t="shared" si="14"/>
        <v>NC</v>
      </c>
      <c r="M242" t="str">
        <f t="shared" si="15"/>
        <v>08</v>
      </c>
      <c r="N242">
        <v>5</v>
      </c>
    </row>
    <row r="243" spans="1:14" ht="12" customHeight="1" x14ac:dyDescent="0.2">
      <c r="A243" s="2" t="s">
        <v>487</v>
      </c>
      <c r="B243" s="2" t="s">
        <v>488</v>
      </c>
      <c r="C243" s="4" t="s">
        <v>874</v>
      </c>
      <c r="D243" s="10">
        <v>42.8</v>
      </c>
      <c r="E243" s="10">
        <v>54.4</v>
      </c>
      <c r="F243" s="7">
        <v>44.2</v>
      </c>
      <c r="G243" s="7">
        <v>55.8</v>
      </c>
      <c r="H243" s="19">
        <v>45.2</v>
      </c>
      <c r="I243" s="19">
        <v>54</v>
      </c>
      <c r="J243">
        <f t="shared" si="12"/>
        <v>54.9</v>
      </c>
      <c r="K243">
        <f t="shared" si="13"/>
        <v>44.7</v>
      </c>
      <c r="L243" t="str">
        <f t="shared" si="14"/>
        <v>NC</v>
      </c>
      <c r="M243" t="str">
        <f t="shared" si="15"/>
        <v>09</v>
      </c>
      <c r="N243">
        <v>5</v>
      </c>
    </row>
    <row r="244" spans="1:14" ht="12" customHeight="1" x14ac:dyDescent="0.2">
      <c r="A244" s="2" t="s">
        <v>489</v>
      </c>
      <c r="B244" s="2" t="s">
        <v>490</v>
      </c>
      <c r="C244" s="4" t="s">
        <v>874</v>
      </c>
      <c r="D244" s="10">
        <v>36.5</v>
      </c>
      <c r="E244" s="12">
        <v>61</v>
      </c>
      <c r="F244" s="7">
        <v>40.9</v>
      </c>
      <c r="G244" s="7">
        <v>59.1</v>
      </c>
      <c r="H244" s="19">
        <v>41.6</v>
      </c>
      <c r="I244" s="19">
        <v>57.4</v>
      </c>
      <c r="J244">
        <f t="shared" si="12"/>
        <v>58.25</v>
      </c>
      <c r="K244">
        <f t="shared" si="13"/>
        <v>41.25</v>
      </c>
      <c r="L244" t="str">
        <f t="shared" si="14"/>
        <v>NC</v>
      </c>
      <c r="M244" t="str">
        <f t="shared" si="15"/>
        <v>10</v>
      </c>
      <c r="N244">
        <v>5</v>
      </c>
    </row>
    <row r="245" spans="1:14" ht="12" customHeight="1" x14ac:dyDescent="0.2">
      <c r="A245" s="2" t="s">
        <v>491</v>
      </c>
      <c r="B245" s="2" t="s">
        <v>492</v>
      </c>
      <c r="C245" s="4" t="s">
        <v>874</v>
      </c>
      <c r="D245" s="10">
        <v>33.9</v>
      </c>
      <c r="E245" s="10">
        <v>63.3</v>
      </c>
      <c r="F245" s="7">
        <v>39.6</v>
      </c>
      <c r="G245" s="7">
        <v>60.4</v>
      </c>
      <c r="H245" s="19">
        <v>41.5</v>
      </c>
      <c r="I245" s="19">
        <v>57.1</v>
      </c>
      <c r="J245">
        <f t="shared" si="12"/>
        <v>58.75</v>
      </c>
      <c r="K245">
        <f t="shared" si="13"/>
        <v>40.549999999999997</v>
      </c>
      <c r="L245" t="str">
        <f t="shared" si="14"/>
        <v>NC</v>
      </c>
      <c r="M245" t="str">
        <f t="shared" si="15"/>
        <v>11</v>
      </c>
      <c r="N245">
        <v>5</v>
      </c>
    </row>
    <row r="246" spans="1:14" ht="12" customHeight="1" x14ac:dyDescent="0.2">
      <c r="A246" s="2" t="s">
        <v>493</v>
      </c>
      <c r="B246" s="2" t="s">
        <v>494</v>
      </c>
      <c r="C246" s="9" t="s">
        <v>875</v>
      </c>
      <c r="D246" s="10">
        <v>68.400000000000006</v>
      </c>
      <c r="E246" s="10">
        <v>28.4</v>
      </c>
      <c r="F246" s="7">
        <v>68.400000000000006</v>
      </c>
      <c r="G246" s="7">
        <v>31.6</v>
      </c>
      <c r="H246" s="19">
        <v>68</v>
      </c>
      <c r="I246" s="19">
        <v>31.3</v>
      </c>
      <c r="J246">
        <f t="shared" si="12"/>
        <v>31.450000000000003</v>
      </c>
      <c r="K246">
        <f t="shared" si="13"/>
        <v>68.2</v>
      </c>
      <c r="L246" t="str">
        <f t="shared" si="14"/>
        <v>NC</v>
      </c>
      <c r="M246" t="str">
        <f t="shared" si="15"/>
        <v>12</v>
      </c>
      <c r="N246">
        <v>5</v>
      </c>
    </row>
    <row r="247" spans="1:14" ht="12" customHeight="1" x14ac:dyDescent="0.2">
      <c r="A247" s="2" t="s">
        <v>495</v>
      </c>
      <c r="B247" s="10" t="s">
        <v>496</v>
      </c>
      <c r="C247" s="4" t="s">
        <v>874</v>
      </c>
      <c r="D247" s="12">
        <v>44</v>
      </c>
      <c r="E247" s="10">
        <v>53.4</v>
      </c>
      <c r="F247" s="7">
        <v>46.6</v>
      </c>
      <c r="G247" s="7">
        <v>53.4</v>
      </c>
      <c r="H247" s="19">
        <v>47.9</v>
      </c>
      <c r="I247" s="19">
        <v>51.2</v>
      </c>
      <c r="J247">
        <f t="shared" si="12"/>
        <v>52.3</v>
      </c>
      <c r="K247">
        <f t="shared" si="13"/>
        <v>47.25</v>
      </c>
      <c r="L247" t="str">
        <f t="shared" si="14"/>
        <v>NC</v>
      </c>
      <c r="M247" t="str">
        <f t="shared" si="15"/>
        <v>13</v>
      </c>
      <c r="N247">
        <v>5</v>
      </c>
    </row>
    <row r="248" spans="1:14" ht="12" customHeight="1" x14ac:dyDescent="0.2">
      <c r="A248" s="2" t="s">
        <v>497</v>
      </c>
      <c r="B248" s="2" t="s">
        <v>498</v>
      </c>
      <c r="C248" s="4" t="s">
        <v>874</v>
      </c>
      <c r="D248" s="6">
        <v>27.7</v>
      </c>
      <c r="E248" s="6">
        <v>64.099999999999994</v>
      </c>
      <c r="F248" s="7">
        <v>38.9</v>
      </c>
      <c r="G248" s="7">
        <v>58.7</v>
      </c>
      <c r="H248" s="7">
        <v>44.6</v>
      </c>
      <c r="I248" s="7">
        <v>53.3</v>
      </c>
      <c r="J248">
        <f t="shared" si="12"/>
        <v>56</v>
      </c>
      <c r="K248">
        <f t="shared" si="13"/>
        <v>41.75</v>
      </c>
      <c r="L248" t="str">
        <f t="shared" si="14"/>
        <v>ND</v>
      </c>
      <c r="M248" t="str">
        <f t="shared" si="15"/>
        <v>AL</v>
      </c>
      <c r="N248">
        <v>4</v>
      </c>
    </row>
    <row r="249" spans="1:14" ht="12" customHeight="1" x14ac:dyDescent="0.2">
      <c r="A249" s="2" t="s">
        <v>499</v>
      </c>
      <c r="B249" s="2" t="s">
        <v>500</v>
      </c>
      <c r="C249" s="4" t="s">
        <v>874</v>
      </c>
      <c r="D249" s="6">
        <v>36.200000000000003</v>
      </c>
      <c r="E249" s="6">
        <v>57.5</v>
      </c>
      <c r="F249" s="7">
        <v>40.799999999999997</v>
      </c>
      <c r="G249" s="7">
        <v>57.4</v>
      </c>
      <c r="H249" s="7">
        <v>44.2</v>
      </c>
      <c r="I249" s="7">
        <v>54.3</v>
      </c>
      <c r="J249">
        <f t="shared" si="12"/>
        <v>55.849999999999994</v>
      </c>
      <c r="K249">
        <f t="shared" si="13"/>
        <v>42.5</v>
      </c>
      <c r="L249" t="str">
        <f t="shared" si="14"/>
        <v>NE</v>
      </c>
      <c r="M249" t="str">
        <f t="shared" si="15"/>
        <v>01</v>
      </c>
      <c r="N249">
        <v>4</v>
      </c>
    </row>
    <row r="250" spans="1:14" ht="12" customHeight="1" x14ac:dyDescent="0.2">
      <c r="A250" s="2" t="s">
        <v>501</v>
      </c>
      <c r="B250" s="10" t="s">
        <v>502</v>
      </c>
      <c r="C250" s="4" t="s">
        <v>874</v>
      </c>
      <c r="D250" s="6">
        <v>46</v>
      </c>
      <c r="E250" s="6">
        <v>48.2</v>
      </c>
      <c r="F250" s="7">
        <v>45.7</v>
      </c>
      <c r="G250" s="7">
        <v>52.9</v>
      </c>
      <c r="H250" s="7">
        <v>50</v>
      </c>
      <c r="I250" s="7">
        <v>48.8</v>
      </c>
      <c r="J250">
        <f t="shared" si="12"/>
        <v>50.849999999999994</v>
      </c>
      <c r="K250">
        <f t="shared" si="13"/>
        <v>47.85</v>
      </c>
      <c r="L250" t="str">
        <f t="shared" si="14"/>
        <v>NE</v>
      </c>
      <c r="M250" t="str">
        <f t="shared" si="15"/>
        <v>02</v>
      </c>
      <c r="N250">
        <v>4</v>
      </c>
    </row>
    <row r="251" spans="1:14" ht="12" customHeight="1" x14ac:dyDescent="0.2">
      <c r="A251" s="2" t="s">
        <v>503</v>
      </c>
      <c r="B251" s="2" t="s">
        <v>504</v>
      </c>
      <c r="C251" s="4" t="s">
        <v>874</v>
      </c>
      <c r="D251" s="6">
        <v>20</v>
      </c>
      <c r="E251" s="6">
        <v>74.900000000000006</v>
      </c>
      <c r="F251" s="7">
        <v>27.8</v>
      </c>
      <c r="G251" s="7">
        <v>70.2</v>
      </c>
      <c r="H251" s="7">
        <v>31.1</v>
      </c>
      <c r="I251" s="7">
        <v>67.099999999999994</v>
      </c>
      <c r="J251">
        <f t="shared" si="12"/>
        <v>68.650000000000006</v>
      </c>
      <c r="K251">
        <f t="shared" si="13"/>
        <v>29.450000000000003</v>
      </c>
      <c r="L251" t="str">
        <f t="shared" si="14"/>
        <v>NE</v>
      </c>
      <c r="M251" t="str">
        <f t="shared" si="15"/>
        <v>03</v>
      </c>
      <c r="N251">
        <v>4</v>
      </c>
    </row>
    <row r="252" spans="1:14" ht="12" customHeight="1" x14ac:dyDescent="0.2">
      <c r="A252" s="2" t="s">
        <v>505</v>
      </c>
      <c r="B252" s="10" t="s">
        <v>506</v>
      </c>
      <c r="C252" s="9" t="s">
        <v>875</v>
      </c>
      <c r="D252" s="6">
        <v>46.6</v>
      </c>
      <c r="E252" s="6">
        <v>48.2</v>
      </c>
      <c r="F252" s="7">
        <v>50.2</v>
      </c>
      <c r="G252" s="7">
        <v>48.6</v>
      </c>
      <c r="H252" s="7">
        <v>52.8</v>
      </c>
      <c r="I252" s="7">
        <v>46.4</v>
      </c>
      <c r="J252">
        <f t="shared" si="12"/>
        <v>47.5</v>
      </c>
      <c r="K252">
        <f t="shared" si="13"/>
        <v>51.5</v>
      </c>
      <c r="L252" t="str">
        <f t="shared" si="14"/>
        <v>NH</v>
      </c>
      <c r="M252" t="str">
        <f t="shared" si="15"/>
        <v>01</v>
      </c>
      <c r="N252">
        <v>1</v>
      </c>
    </row>
    <row r="253" spans="1:14" ht="12" customHeight="1" x14ac:dyDescent="0.2">
      <c r="A253" s="2" t="s">
        <v>507</v>
      </c>
      <c r="B253" s="2" t="s">
        <v>508</v>
      </c>
      <c r="C253" s="9" t="s">
        <v>875</v>
      </c>
      <c r="D253" s="6">
        <v>48.6</v>
      </c>
      <c r="E253" s="6">
        <v>46.2</v>
      </c>
      <c r="F253" s="7">
        <v>54.2</v>
      </c>
      <c r="G253" s="7">
        <v>44.5</v>
      </c>
      <c r="H253" s="7">
        <v>56</v>
      </c>
      <c r="I253" s="7">
        <v>43.1</v>
      </c>
      <c r="J253">
        <f t="shared" si="12"/>
        <v>43.8</v>
      </c>
      <c r="K253">
        <f t="shared" si="13"/>
        <v>55.1</v>
      </c>
      <c r="L253" t="str">
        <f t="shared" si="14"/>
        <v>NH</v>
      </c>
      <c r="M253" t="str">
        <f t="shared" si="15"/>
        <v>02</v>
      </c>
      <c r="N253">
        <v>1</v>
      </c>
    </row>
    <row r="254" spans="1:14" ht="12" customHeight="1" x14ac:dyDescent="0.2">
      <c r="A254" s="2" t="s">
        <v>509</v>
      </c>
      <c r="B254" s="2" t="s">
        <v>510</v>
      </c>
      <c r="C254" s="9" t="s">
        <v>875</v>
      </c>
      <c r="D254" s="6">
        <v>60.6</v>
      </c>
      <c r="E254" s="6">
        <v>36.1</v>
      </c>
      <c r="F254" s="7">
        <v>65.099999999999994</v>
      </c>
      <c r="G254" s="7">
        <v>33.799999999999997</v>
      </c>
      <c r="H254" s="7">
        <v>64.7</v>
      </c>
      <c r="I254" s="7">
        <v>34.200000000000003</v>
      </c>
      <c r="J254">
        <f t="shared" si="12"/>
        <v>34</v>
      </c>
      <c r="K254">
        <f t="shared" si="13"/>
        <v>64.900000000000006</v>
      </c>
      <c r="L254" t="str">
        <f t="shared" si="14"/>
        <v>NJ</v>
      </c>
      <c r="M254" t="str">
        <f t="shared" si="15"/>
        <v>01</v>
      </c>
      <c r="N254">
        <v>2</v>
      </c>
    </row>
    <row r="255" spans="1:14" ht="12" customHeight="1" x14ac:dyDescent="0.2">
      <c r="A255" s="2" t="s">
        <v>511</v>
      </c>
      <c r="B255" s="2" t="s">
        <v>512</v>
      </c>
      <c r="C255" s="4" t="s">
        <v>874</v>
      </c>
      <c r="D255" s="6">
        <v>46</v>
      </c>
      <c r="E255" s="6">
        <v>50.6</v>
      </c>
      <c r="F255" s="7">
        <v>53.5</v>
      </c>
      <c r="G255" s="7">
        <v>45.4</v>
      </c>
      <c r="H255" s="7">
        <v>53.2</v>
      </c>
      <c r="I255" s="7">
        <v>45.5</v>
      </c>
      <c r="J255">
        <f t="shared" si="12"/>
        <v>45.45</v>
      </c>
      <c r="K255">
        <f t="shared" si="13"/>
        <v>53.35</v>
      </c>
      <c r="L255" t="str">
        <f t="shared" si="14"/>
        <v>NJ</v>
      </c>
      <c r="M255" t="str">
        <f t="shared" si="15"/>
        <v>02</v>
      </c>
      <c r="N255">
        <v>2</v>
      </c>
    </row>
    <row r="256" spans="1:14" ht="12" customHeight="1" x14ac:dyDescent="0.2">
      <c r="A256" s="2" t="s">
        <v>513</v>
      </c>
      <c r="B256" s="2" t="s">
        <v>514</v>
      </c>
      <c r="C256" s="4" t="s">
        <v>874</v>
      </c>
      <c r="D256" s="6">
        <v>45.2</v>
      </c>
      <c r="E256" s="6">
        <v>51.4</v>
      </c>
      <c r="F256" s="7">
        <v>51.8</v>
      </c>
      <c r="G256" s="7">
        <v>47.2</v>
      </c>
      <c r="H256" s="7">
        <v>51.1</v>
      </c>
      <c r="I256" s="7">
        <v>47.7</v>
      </c>
      <c r="J256">
        <f t="shared" si="12"/>
        <v>47.45</v>
      </c>
      <c r="K256">
        <f t="shared" si="13"/>
        <v>51.45</v>
      </c>
      <c r="L256" t="str">
        <f t="shared" si="14"/>
        <v>NJ</v>
      </c>
      <c r="M256" t="str">
        <f t="shared" si="15"/>
        <v>03</v>
      </c>
      <c r="N256">
        <v>2</v>
      </c>
    </row>
    <row r="257" spans="1:14" ht="12" customHeight="1" x14ac:dyDescent="0.2">
      <c r="A257" s="2" t="s">
        <v>515</v>
      </c>
      <c r="B257" s="2" t="s">
        <v>516</v>
      </c>
      <c r="C257" s="4" t="s">
        <v>874</v>
      </c>
      <c r="D257" s="6">
        <v>41</v>
      </c>
      <c r="E257" s="6">
        <v>55.8</v>
      </c>
      <c r="F257" s="7">
        <v>44.7</v>
      </c>
      <c r="G257" s="7">
        <v>54.2</v>
      </c>
      <c r="H257" s="7">
        <v>45.3</v>
      </c>
      <c r="I257" s="7">
        <v>53.6</v>
      </c>
      <c r="J257">
        <f t="shared" si="12"/>
        <v>53.900000000000006</v>
      </c>
      <c r="K257">
        <f t="shared" si="13"/>
        <v>45</v>
      </c>
      <c r="L257" t="str">
        <f t="shared" si="14"/>
        <v>NJ</v>
      </c>
      <c r="M257" t="str">
        <f t="shared" si="15"/>
        <v>04</v>
      </c>
      <c r="N257">
        <v>2</v>
      </c>
    </row>
    <row r="258" spans="1:14" ht="12" customHeight="1" x14ac:dyDescent="0.2">
      <c r="A258" s="2" t="s">
        <v>517</v>
      </c>
      <c r="B258" s="10" t="s">
        <v>518</v>
      </c>
      <c r="C258" s="9" t="s">
        <v>875</v>
      </c>
      <c r="D258" s="6">
        <v>47.7</v>
      </c>
      <c r="E258" s="6">
        <v>48.8</v>
      </c>
      <c r="F258" s="7">
        <v>47.9</v>
      </c>
      <c r="G258" s="7">
        <v>51</v>
      </c>
      <c r="H258" s="7">
        <v>48.5</v>
      </c>
      <c r="I258" s="7">
        <v>50.5</v>
      </c>
      <c r="J258">
        <f t="shared" si="12"/>
        <v>50.75</v>
      </c>
      <c r="K258">
        <f t="shared" si="13"/>
        <v>48.2</v>
      </c>
      <c r="L258" t="str">
        <f t="shared" si="14"/>
        <v>NJ</v>
      </c>
      <c r="M258" t="str">
        <f t="shared" si="15"/>
        <v>05</v>
      </c>
      <c r="N258">
        <v>2</v>
      </c>
    </row>
    <row r="259" spans="1:14" ht="12" customHeight="1" x14ac:dyDescent="0.2">
      <c r="A259" s="2" t="s">
        <v>519</v>
      </c>
      <c r="B259" s="2" t="s">
        <v>520</v>
      </c>
      <c r="C259" s="9" t="s">
        <v>875</v>
      </c>
      <c r="D259" s="6">
        <v>56.2</v>
      </c>
      <c r="E259" s="6">
        <v>40.6</v>
      </c>
      <c r="F259" s="7">
        <v>61.4</v>
      </c>
      <c r="G259" s="7">
        <v>37.4</v>
      </c>
      <c r="H259" s="7">
        <v>58.4</v>
      </c>
      <c r="I259" s="7">
        <v>40.5</v>
      </c>
      <c r="J259">
        <f t="shared" ref="J259:J322" si="16">(I259+G259)/2</f>
        <v>38.950000000000003</v>
      </c>
      <c r="K259">
        <f t="shared" ref="K259:K322" si="17">(H259+F259)/2</f>
        <v>59.9</v>
      </c>
      <c r="L259" t="str">
        <f t="shared" ref="L259:L322" si="18">LEFT(A259,2)</f>
        <v>NJ</v>
      </c>
      <c r="M259" t="str">
        <f t="shared" ref="M259:M322" si="19">RIGHT(A259,2)</f>
        <v>06</v>
      </c>
      <c r="N259">
        <v>2</v>
      </c>
    </row>
    <row r="260" spans="1:14" ht="12" customHeight="1" x14ac:dyDescent="0.2">
      <c r="A260" s="2" t="s">
        <v>521</v>
      </c>
      <c r="B260" s="2" t="s">
        <v>522</v>
      </c>
      <c r="C260" s="4" t="s">
        <v>874</v>
      </c>
      <c r="D260" s="6">
        <v>48.6</v>
      </c>
      <c r="E260" s="6">
        <v>47.5</v>
      </c>
      <c r="F260" s="7">
        <v>46.3</v>
      </c>
      <c r="G260" s="7">
        <v>52.5</v>
      </c>
      <c r="H260" s="7">
        <v>47.2</v>
      </c>
      <c r="I260" s="7">
        <v>51.6</v>
      </c>
      <c r="J260">
        <f t="shared" si="16"/>
        <v>52.05</v>
      </c>
      <c r="K260">
        <f t="shared" si="17"/>
        <v>46.75</v>
      </c>
      <c r="L260" t="str">
        <f t="shared" si="18"/>
        <v>NJ</v>
      </c>
      <c r="M260" t="str">
        <f t="shared" si="19"/>
        <v>07</v>
      </c>
      <c r="N260">
        <v>2</v>
      </c>
    </row>
    <row r="261" spans="1:14" ht="12" customHeight="1" x14ac:dyDescent="0.2">
      <c r="A261" s="2" t="s">
        <v>523</v>
      </c>
      <c r="B261" s="2" t="s">
        <v>524</v>
      </c>
      <c r="C261" s="9" t="s">
        <v>875</v>
      </c>
      <c r="D261" s="6">
        <v>75.7</v>
      </c>
      <c r="E261" s="6">
        <v>21.5</v>
      </c>
      <c r="F261" s="7">
        <v>78.3</v>
      </c>
      <c r="G261" s="7">
        <v>20.7</v>
      </c>
      <c r="H261" s="7">
        <v>73.2</v>
      </c>
      <c r="I261" s="7">
        <v>26</v>
      </c>
      <c r="J261">
        <f t="shared" si="16"/>
        <v>23.35</v>
      </c>
      <c r="K261">
        <f t="shared" si="17"/>
        <v>75.75</v>
      </c>
      <c r="L261" t="str">
        <f t="shared" si="18"/>
        <v>NJ</v>
      </c>
      <c r="M261" t="str">
        <f t="shared" si="19"/>
        <v>08</v>
      </c>
      <c r="N261">
        <v>2</v>
      </c>
    </row>
    <row r="262" spans="1:14" ht="12" customHeight="1" x14ac:dyDescent="0.2">
      <c r="A262" s="2" t="s">
        <v>525</v>
      </c>
      <c r="B262" s="2" t="s">
        <v>526</v>
      </c>
      <c r="C262" s="9" t="s">
        <v>875</v>
      </c>
      <c r="D262" s="6">
        <v>64.3</v>
      </c>
      <c r="E262" s="6">
        <v>33.1</v>
      </c>
      <c r="F262" s="7">
        <v>68.3</v>
      </c>
      <c r="G262" s="7">
        <v>30.8</v>
      </c>
      <c r="H262" s="7">
        <v>64</v>
      </c>
      <c r="I262" s="7">
        <v>35.200000000000003</v>
      </c>
      <c r="J262">
        <f t="shared" si="16"/>
        <v>33</v>
      </c>
      <c r="K262">
        <f t="shared" si="17"/>
        <v>66.150000000000006</v>
      </c>
      <c r="L262" t="str">
        <f t="shared" si="18"/>
        <v>NJ</v>
      </c>
      <c r="M262" t="str">
        <f t="shared" si="19"/>
        <v>09</v>
      </c>
      <c r="N262">
        <v>2</v>
      </c>
    </row>
    <row r="263" spans="1:14" ht="12" customHeight="1" x14ac:dyDescent="0.2">
      <c r="A263" s="2" t="s">
        <v>527</v>
      </c>
      <c r="B263" s="2" t="s">
        <v>528</v>
      </c>
      <c r="C263" s="9" t="s">
        <v>875</v>
      </c>
      <c r="D263" s="6">
        <v>85.2</v>
      </c>
      <c r="E263" s="6">
        <v>12.8</v>
      </c>
      <c r="F263" s="7">
        <v>87.9</v>
      </c>
      <c r="G263" s="7">
        <v>11.5</v>
      </c>
      <c r="H263" s="7">
        <v>84.9</v>
      </c>
      <c r="I263" s="7">
        <v>14.6</v>
      </c>
      <c r="J263">
        <f t="shared" si="16"/>
        <v>13.05</v>
      </c>
      <c r="K263">
        <f t="shared" si="17"/>
        <v>86.4</v>
      </c>
      <c r="L263" t="str">
        <f t="shared" si="18"/>
        <v>NJ</v>
      </c>
      <c r="M263" t="str">
        <f t="shared" si="19"/>
        <v>10</v>
      </c>
      <c r="N263">
        <v>2</v>
      </c>
    </row>
    <row r="264" spans="1:14" ht="12" customHeight="1" x14ac:dyDescent="0.2">
      <c r="A264" s="2" t="s">
        <v>529</v>
      </c>
      <c r="B264" s="2" t="s">
        <v>530</v>
      </c>
      <c r="C264" s="4" t="s">
        <v>874</v>
      </c>
      <c r="D264" s="6">
        <v>47.9</v>
      </c>
      <c r="E264" s="6">
        <v>48.8</v>
      </c>
      <c r="F264" s="7">
        <v>46.6</v>
      </c>
      <c r="G264" s="7">
        <v>52.4</v>
      </c>
      <c r="H264" s="7">
        <v>47</v>
      </c>
      <c r="I264" s="7">
        <v>52.1</v>
      </c>
      <c r="J264">
        <f t="shared" si="16"/>
        <v>52.25</v>
      </c>
      <c r="K264">
        <f t="shared" si="17"/>
        <v>46.8</v>
      </c>
      <c r="L264" t="str">
        <f t="shared" si="18"/>
        <v>NJ</v>
      </c>
      <c r="M264" t="str">
        <f t="shared" si="19"/>
        <v>11</v>
      </c>
      <c r="N264">
        <v>2</v>
      </c>
    </row>
    <row r="265" spans="1:14" ht="12" customHeight="1" x14ac:dyDescent="0.2">
      <c r="A265" s="2" t="s">
        <v>531</v>
      </c>
      <c r="B265" s="2" t="s">
        <v>532</v>
      </c>
      <c r="C265" s="9" t="s">
        <v>875</v>
      </c>
      <c r="D265" s="6">
        <v>65</v>
      </c>
      <c r="E265" s="6">
        <v>31.8</v>
      </c>
      <c r="F265" s="7">
        <v>66.5</v>
      </c>
      <c r="G265" s="7">
        <v>32.4</v>
      </c>
      <c r="H265" s="7">
        <v>65.7</v>
      </c>
      <c r="I265" s="7">
        <v>33.299999999999997</v>
      </c>
      <c r="J265">
        <f t="shared" si="16"/>
        <v>32.849999999999994</v>
      </c>
      <c r="K265">
        <f t="shared" si="17"/>
        <v>66.099999999999994</v>
      </c>
      <c r="L265" t="str">
        <f t="shared" si="18"/>
        <v>NJ</v>
      </c>
      <c r="M265" t="str">
        <f t="shared" si="19"/>
        <v>12</v>
      </c>
      <c r="N265">
        <v>2</v>
      </c>
    </row>
    <row r="266" spans="1:14" ht="12" customHeight="1" x14ac:dyDescent="0.2">
      <c r="A266" s="2" t="s">
        <v>533</v>
      </c>
      <c r="B266" s="2" t="s">
        <v>534</v>
      </c>
      <c r="C266" s="9" t="s">
        <v>875</v>
      </c>
      <c r="D266" s="6">
        <v>51.6</v>
      </c>
      <c r="E266" s="6">
        <v>35.1</v>
      </c>
      <c r="F266" s="7">
        <v>55.3</v>
      </c>
      <c r="G266" s="7">
        <v>39.6</v>
      </c>
      <c r="H266" s="7">
        <v>59.7</v>
      </c>
      <c r="I266" s="7">
        <v>39</v>
      </c>
      <c r="J266">
        <f t="shared" si="16"/>
        <v>39.299999999999997</v>
      </c>
      <c r="K266">
        <f t="shared" si="17"/>
        <v>57.5</v>
      </c>
      <c r="L266" t="str">
        <f t="shared" si="18"/>
        <v>NM</v>
      </c>
      <c r="M266" t="str">
        <f t="shared" si="19"/>
        <v>01</v>
      </c>
      <c r="N266">
        <v>8</v>
      </c>
    </row>
    <row r="267" spans="1:14" ht="12" customHeight="1" x14ac:dyDescent="0.2">
      <c r="A267" s="2" t="s">
        <v>535</v>
      </c>
      <c r="B267" s="2" t="s">
        <v>536</v>
      </c>
      <c r="C267" s="4" t="s">
        <v>874</v>
      </c>
      <c r="D267" s="6">
        <v>39.9</v>
      </c>
      <c r="E267" s="6">
        <v>50.1</v>
      </c>
      <c r="F267" s="7">
        <v>44.9</v>
      </c>
      <c r="G267" s="7">
        <v>51.7</v>
      </c>
      <c r="H267" s="7">
        <v>48.4</v>
      </c>
      <c r="I267" s="7">
        <v>50.2</v>
      </c>
      <c r="J267">
        <f t="shared" si="16"/>
        <v>50.95</v>
      </c>
      <c r="K267">
        <f t="shared" si="17"/>
        <v>46.65</v>
      </c>
      <c r="L267" t="str">
        <f t="shared" si="18"/>
        <v>NM</v>
      </c>
      <c r="M267" t="str">
        <f t="shared" si="19"/>
        <v>02</v>
      </c>
      <c r="N267">
        <v>8</v>
      </c>
    </row>
    <row r="268" spans="1:14" ht="12" customHeight="1" x14ac:dyDescent="0.2">
      <c r="A268" s="2" t="s">
        <v>537</v>
      </c>
      <c r="B268" s="2" t="s">
        <v>538</v>
      </c>
      <c r="C268" s="9" t="s">
        <v>875</v>
      </c>
      <c r="D268" s="6">
        <v>51.8</v>
      </c>
      <c r="E268" s="6">
        <v>36.700000000000003</v>
      </c>
      <c r="F268" s="7">
        <v>57.5</v>
      </c>
      <c r="G268" s="7">
        <v>38.700000000000003</v>
      </c>
      <c r="H268" s="7">
        <v>61.2</v>
      </c>
      <c r="I268" s="7">
        <v>37.5</v>
      </c>
      <c r="J268">
        <f t="shared" si="16"/>
        <v>38.1</v>
      </c>
      <c r="K268">
        <f t="shared" si="17"/>
        <v>59.35</v>
      </c>
      <c r="L268" t="str">
        <f t="shared" si="18"/>
        <v>NM</v>
      </c>
      <c r="M268" t="str">
        <f t="shared" si="19"/>
        <v>03</v>
      </c>
      <c r="N268">
        <v>8</v>
      </c>
    </row>
    <row r="269" spans="1:14" ht="12" customHeight="1" x14ac:dyDescent="0.2">
      <c r="A269" s="2" t="s">
        <v>539</v>
      </c>
      <c r="B269" s="2" t="s">
        <v>540</v>
      </c>
      <c r="C269" s="9" t="s">
        <v>875</v>
      </c>
      <c r="D269" s="6">
        <v>61.6</v>
      </c>
      <c r="E269" s="6">
        <v>32.6</v>
      </c>
      <c r="F269" s="7">
        <v>65.599999999999994</v>
      </c>
      <c r="G269" s="7">
        <v>32.4</v>
      </c>
      <c r="H269" s="7">
        <v>64.5</v>
      </c>
      <c r="I269" s="7">
        <v>33</v>
      </c>
      <c r="J269">
        <f t="shared" si="16"/>
        <v>32.700000000000003</v>
      </c>
      <c r="K269">
        <f t="shared" si="17"/>
        <v>65.05</v>
      </c>
      <c r="L269" t="str">
        <f t="shared" si="18"/>
        <v>NV</v>
      </c>
      <c r="M269" t="str">
        <f t="shared" si="19"/>
        <v>01</v>
      </c>
      <c r="N269">
        <v>8</v>
      </c>
    </row>
    <row r="270" spans="1:14" ht="12" customHeight="1" x14ac:dyDescent="0.2">
      <c r="A270" s="2" t="s">
        <v>541</v>
      </c>
      <c r="B270" s="2" t="s">
        <v>542</v>
      </c>
      <c r="C270" s="4" t="s">
        <v>874</v>
      </c>
      <c r="D270" s="6">
        <v>39.700000000000003</v>
      </c>
      <c r="E270" s="6">
        <v>52</v>
      </c>
      <c r="F270" s="7">
        <v>44.8</v>
      </c>
      <c r="G270" s="7">
        <v>52.9</v>
      </c>
      <c r="H270" s="7">
        <v>49.4</v>
      </c>
      <c r="I270" s="7">
        <v>48.2</v>
      </c>
      <c r="J270">
        <f t="shared" si="16"/>
        <v>50.55</v>
      </c>
      <c r="K270">
        <f t="shared" si="17"/>
        <v>47.099999999999994</v>
      </c>
      <c r="L270" t="str">
        <f t="shared" si="18"/>
        <v>NV</v>
      </c>
      <c r="M270" t="str">
        <f t="shared" si="19"/>
        <v>02</v>
      </c>
      <c r="N270">
        <v>8</v>
      </c>
    </row>
    <row r="271" spans="1:14" ht="12" customHeight="1" x14ac:dyDescent="0.2">
      <c r="A271" s="2" t="s">
        <v>543</v>
      </c>
      <c r="B271" s="10" t="s">
        <v>544</v>
      </c>
      <c r="C271" s="9" t="s">
        <v>875</v>
      </c>
      <c r="D271" s="6">
        <v>46.5</v>
      </c>
      <c r="E271" s="6">
        <v>47.5</v>
      </c>
      <c r="F271" s="7">
        <v>49.5</v>
      </c>
      <c r="G271" s="7">
        <v>48.7</v>
      </c>
      <c r="H271" s="7">
        <v>53.5</v>
      </c>
      <c r="I271" s="7">
        <v>44.6</v>
      </c>
      <c r="J271">
        <f t="shared" si="16"/>
        <v>46.650000000000006</v>
      </c>
      <c r="K271">
        <f t="shared" si="17"/>
        <v>51.5</v>
      </c>
      <c r="L271" t="str">
        <f t="shared" si="18"/>
        <v>NV</v>
      </c>
      <c r="M271" t="str">
        <f t="shared" si="19"/>
        <v>03</v>
      </c>
      <c r="N271">
        <v>8</v>
      </c>
    </row>
    <row r="272" spans="1:14" ht="12" customHeight="1" x14ac:dyDescent="0.2">
      <c r="A272" s="2" t="s">
        <v>545</v>
      </c>
      <c r="B272" s="10" t="s">
        <v>546</v>
      </c>
      <c r="C272" s="9" t="s">
        <v>875</v>
      </c>
      <c r="D272" s="6">
        <v>49.5</v>
      </c>
      <c r="E272" s="6">
        <v>44.6</v>
      </c>
      <c r="F272" s="7">
        <v>54.4</v>
      </c>
      <c r="G272" s="7">
        <v>43.7</v>
      </c>
      <c r="H272" s="7">
        <v>56.4</v>
      </c>
      <c r="I272" s="7">
        <v>41.4</v>
      </c>
      <c r="J272">
        <f t="shared" si="16"/>
        <v>42.55</v>
      </c>
      <c r="K272">
        <f t="shared" si="17"/>
        <v>55.4</v>
      </c>
      <c r="L272" t="str">
        <f t="shared" si="18"/>
        <v>NV</v>
      </c>
      <c r="M272" t="str">
        <f t="shared" si="19"/>
        <v>04</v>
      </c>
      <c r="N272">
        <v>8</v>
      </c>
    </row>
    <row r="273" spans="1:14" ht="12" customHeight="1" x14ac:dyDescent="0.2">
      <c r="A273" s="2" t="s">
        <v>547</v>
      </c>
      <c r="B273" s="2" t="s">
        <v>548</v>
      </c>
      <c r="C273" s="4" t="s">
        <v>874</v>
      </c>
      <c r="D273" s="10">
        <v>42.2</v>
      </c>
      <c r="E273" s="10">
        <v>54.5</v>
      </c>
      <c r="F273" s="7">
        <v>49.6</v>
      </c>
      <c r="G273" s="7">
        <v>49.1</v>
      </c>
      <c r="H273" s="11">
        <v>51</v>
      </c>
      <c r="I273" s="11">
        <v>48</v>
      </c>
      <c r="J273">
        <f t="shared" si="16"/>
        <v>48.55</v>
      </c>
      <c r="K273">
        <f t="shared" si="17"/>
        <v>50.3</v>
      </c>
      <c r="L273" t="str">
        <f t="shared" si="18"/>
        <v>NY</v>
      </c>
      <c r="M273" t="str">
        <f t="shared" si="19"/>
        <v>01</v>
      </c>
      <c r="N273">
        <v>2</v>
      </c>
    </row>
    <row r="274" spans="1:14" ht="12" customHeight="1" x14ac:dyDescent="0.2">
      <c r="A274" s="2" t="s">
        <v>549</v>
      </c>
      <c r="B274" s="2" t="s">
        <v>550</v>
      </c>
      <c r="C274" s="4" t="s">
        <v>874</v>
      </c>
      <c r="D274" s="10">
        <v>43.9</v>
      </c>
      <c r="E274" s="12">
        <v>53</v>
      </c>
      <c r="F274" s="7">
        <v>51.6</v>
      </c>
      <c r="G274" s="7">
        <v>47.2</v>
      </c>
      <c r="H274" s="11">
        <v>51</v>
      </c>
      <c r="I274" s="11">
        <v>48</v>
      </c>
      <c r="J274">
        <f t="shared" si="16"/>
        <v>47.6</v>
      </c>
      <c r="K274">
        <f t="shared" si="17"/>
        <v>51.3</v>
      </c>
      <c r="L274" t="str">
        <f t="shared" si="18"/>
        <v>NY</v>
      </c>
      <c r="M274" t="str">
        <f t="shared" si="19"/>
        <v>02</v>
      </c>
      <c r="N274">
        <v>2</v>
      </c>
    </row>
    <row r="275" spans="1:14" ht="12" customHeight="1" x14ac:dyDescent="0.2">
      <c r="A275" s="2" t="s">
        <v>551</v>
      </c>
      <c r="B275" s="10" t="s">
        <v>552</v>
      </c>
      <c r="C275" s="9" t="s">
        <v>875</v>
      </c>
      <c r="D275" s="10">
        <v>51.6</v>
      </c>
      <c r="E275" s="10">
        <v>45.5</v>
      </c>
      <c r="F275" s="7">
        <v>50.8</v>
      </c>
      <c r="G275" s="7">
        <v>48.2</v>
      </c>
      <c r="H275" s="11">
        <v>54</v>
      </c>
      <c r="I275" s="11">
        <v>46</v>
      </c>
      <c r="J275">
        <f t="shared" si="16"/>
        <v>47.1</v>
      </c>
      <c r="K275">
        <f t="shared" si="17"/>
        <v>52.4</v>
      </c>
      <c r="L275" t="str">
        <f t="shared" si="18"/>
        <v>NY</v>
      </c>
      <c r="M275" t="str">
        <f t="shared" si="19"/>
        <v>03</v>
      </c>
      <c r="N275">
        <v>2</v>
      </c>
    </row>
    <row r="276" spans="1:14" ht="12" customHeight="1" x14ac:dyDescent="0.2">
      <c r="A276" s="2" t="s">
        <v>553</v>
      </c>
      <c r="B276" s="2" t="s">
        <v>554</v>
      </c>
      <c r="C276" s="9" t="s">
        <v>875</v>
      </c>
      <c r="D276" s="10">
        <v>53.4</v>
      </c>
      <c r="E276" s="10">
        <v>43.8</v>
      </c>
      <c r="F276" s="7">
        <v>56.3</v>
      </c>
      <c r="G276" s="7">
        <v>42.8</v>
      </c>
      <c r="H276" s="11">
        <v>55</v>
      </c>
      <c r="I276" s="11">
        <v>44</v>
      </c>
      <c r="J276">
        <f t="shared" si="16"/>
        <v>43.4</v>
      </c>
      <c r="K276">
        <f t="shared" si="17"/>
        <v>55.65</v>
      </c>
      <c r="L276" t="str">
        <f t="shared" si="18"/>
        <v>NY</v>
      </c>
      <c r="M276" t="str">
        <f t="shared" si="19"/>
        <v>04</v>
      </c>
      <c r="N276">
        <v>2</v>
      </c>
    </row>
    <row r="277" spans="1:14" ht="12" customHeight="1" x14ac:dyDescent="0.2">
      <c r="A277" s="2" t="s">
        <v>555</v>
      </c>
      <c r="B277" s="2" t="s">
        <v>556</v>
      </c>
      <c r="C277" s="9" t="s">
        <v>875</v>
      </c>
      <c r="D277" s="10">
        <v>85.7</v>
      </c>
      <c r="E277" s="10">
        <v>12.7</v>
      </c>
      <c r="F277" s="7">
        <v>90.6</v>
      </c>
      <c r="G277" s="7">
        <v>9.1</v>
      </c>
      <c r="H277" s="11">
        <v>86</v>
      </c>
      <c r="I277" s="11">
        <v>14</v>
      </c>
      <c r="J277">
        <f t="shared" si="16"/>
        <v>11.55</v>
      </c>
      <c r="K277">
        <f t="shared" si="17"/>
        <v>88.3</v>
      </c>
      <c r="L277" t="str">
        <f t="shared" si="18"/>
        <v>NY</v>
      </c>
      <c r="M277" t="str">
        <f t="shared" si="19"/>
        <v>05</v>
      </c>
      <c r="N277">
        <v>2</v>
      </c>
    </row>
    <row r="278" spans="1:14" ht="12" customHeight="1" x14ac:dyDescent="0.2">
      <c r="A278" s="2" t="s">
        <v>557</v>
      </c>
      <c r="B278" s="2" t="s">
        <v>558</v>
      </c>
      <c r="C278" s="9" t="s">
        <v>875</v>
      </c>
      <c r="D278" s="10">
        <v>65.099999999999994</v>
      </c>
      <c r="E278" s="10">
        <v>32.1</v>
      </c>
      <c r="F278" s="7">
        <v>67.8</v>
      </c>
      <c r="G278" s="7">
        <v>31</v>
      </c>
      <c r="H278" s="11">
        <v>63</v>
      </c>
      <c r="I278" s="11">
        <v>36</v>
      </c>
      <c r="J278">
        <f t="shared" si="16"/>
        <v>33.5</v>
      </c>
      <c r="K278">
        <f t="shared" si="17"/>
        <v>65.400000000000006</v>
      </c>
      <c r="L278" t="str">
        <f t="shared" si="18"/>
        <v>NY</v>
      </c>
      <c r="M278" t="str">
        <f t="shared" si="19"/>
        <v>06</v>
      </c>
      <c r="N278">
        <v>2</v>
      </c>
    </row>
    <row r="279" spans="1:14" ht="12" customHeight="1" x14ac:dyDescent="0.2">
      <c r="A279" s="2" t="s">
        <v>559</v>
      </c>
      <c r="B279" s="2" t="s">
        <v>560</v>
      </c>
      <c r="C279" s="9" t="s">
        <v>875</v>
      </c>
      <c r="D279" s="10">
        <v>86.9</v>
      </c>
      <c r="E279" s="10">
        <v>10.4</v>
      </c>
      <c r="F279" s="7">
        <v>88.4</v>
      </c>
      <c r="G279" s="7">
        <v>10.3</v>
      </c>
      <c r="H279" s="11">
        <v>84</v>
      </c>
      <c r="I279" s="11">
        <v>15</v>
      </c>
      <c r="J279">
        <f t="shared" si="16"/>
        <v>12.65</v>
      </c>
      <c r="K279">
        <f t="shared" si="17"/>
        <v>86.2</v>
      </c>
      <c r="L279" t="str">
        <f t="shared" si="18"/>
        <v>NY</v>
      </c>
      <c r="M279" t="str">
        <f t="shared" si="19"/>
        <v>07</v>
      </c>
      <c r="N279">
        <v>2</v>
      </c>
    </row>
    <row r="280" spans="1:14" ht="12" customHeight="1" x14ac:dyDescent="0.2">
      <c r="A280" s="2" t="s">
        <v>561</v>
      </c>
      <c r="B280" s="2" t="s">
        <v>562</v>
      </c>
      <c r="C280" s="9" t="s">
        <v>875</v>
      </c>
      <c r="D280" s="10">
        <v>84.6</v>
      </c>
      <c r="E280" s="10">
        <v>13.5</v>
      </c>
      <c r="F280" s="7">
        <v>89.2</v>
      </c>
      <c r="G280" s="7">
        <v>10.199999999999999</v>
      </c>
      <c r="H280" s="11">
        <v>86</v>
      </c>
      <c r="I280" s="11">
        <v>14</v>
      </c>
      <c r="J280">
        <f t="shared" si="16"/>
        <v>12.1</v>
      </c>
      <c r="K280">
        <f t="shared" si="17"/>
        <v>87.6</v>
      </c>
      <c r="L280" t="str">
        <f t="shared" si="18"/>
        <v>NY</v>
      </c>
      <c r="M280" t="str">
        <f t="shared" si="19"/>
        <v>08</v>
      </c>
      <c r="N280">
        <v>2</v>
      </c>
    </row>
    <row r="281" spans="1:14" ht="12" customHeight="1" x14ac:dyDescent="0.2">
      <c r="A281" s="2" t="s">
        <v>563</v>
      </c>
      <c r="B281" s="2" t="s">
        <v>564</v>
      </c>
      <c r="C281" s="9" t="s">
        <v>875</v>
      </c>
      <c r="D281" s="10">
        <v>83.5</v>
      </c>
      <c r="E281" s="10">
        <v>14.4</v>
      </c>
      <c r="F281" s="7">
        <v>85.2</v>
      </c>
      <c r="G281" s="7">
        <v>13.9</v>
      </c>
      <c r="H281" s="11">
        <v>84</v>
      </c>
      <c r="I281" s="11">
        <v>15</v>
      </c>
      <c r="J281">
        <f t="shared" si="16"/>
        <v>14.45</v>
      </c>
      <c r="K281">
        <f t="shared" si="17"/>
        <v>84.6</v>
      </c>
      <c r="L281" t="str">
        <f t="shared" si="18"/>
        <v>NY</v>
      </c>
      <c r="M281" t="str">
        <f t="shared" si="19"/>
        <v>09</v>
      </c>
      <c r="N281">
        <v>2</v>
      </c>
    </row>
    <row r="282" spans="1:14" ht="12" customHeight="1" x14ac:dyDescent="0.2">
      <c r="A282" s="2" t="s">
        <v>565</v>
      </c>
      <c r="B282" s="2" t="s">
        <v>566</v>
      </c>
      <c r="C282" s="9" t="s">
        <v>875</v>
      </c>
      <c r="D282" s="10">
        <v>78.3</v>
      </c>
      <c r="E282" s="10">
        <v>18.8</v>
      </c>
      <c r="F282" s="7">
        <v>73.599999999999994</v>
      </c>
      <c r="G282" s="7">
        <v>25.1</v>
      </c>
      <c r="H282" s="11">
        <v>76</v>
      </c>
      <c r="I282" s="11">
        <v>23</v>
      </c>
      <c r="J282">
        <f t="shared" si="16"/>
        <v>24.05</v>
      </c>
      <c r="K282">
        <f t="shared" si="17"/>
        <v>74.8</v>
      </c>
      <c r="L282" t="str">
        <f t="shared" si="18"/>
        <v>NY</v>
      </c>
      <c r="M282" t="str">
        <f t="shared" si="19"/>
        <v>10</v>
      </c>
      <c r="N282">
        <v>2</v>
      </c>
    </row>
    <row r="283" spans="1:14" ht="12" customHeight="1" x14ac:dyDescent="0.2">
      <c r="A283" s="2" t="s">
        <v>567</v>
      </c>
      <c r="B283" s="10" t="s">
        <v>568</v>
      </c>
      <c r="C283" s="4" t="s">
        <v>874</v>
      </c>
      <c r="D283" s="10">
        <v>43.8</v>
      </c>
      <c r="E283" s="10">
        <v>53.6</v>
      </c>
      <c r="F283" s="7">
        <v>51.6</v>
      </c>
      <c r="G283" s="7">
        <v>47.3</v>
      </c>
      <c r="H283" s="11">
        <v>48</v>
      </c>
      <c r="I283" s="11">
        <v>51</v>
      </c>
      <c r="J283">
        <f t="shared" si="16"/>
        <v>49.15</v>
      </c>
      <c r="K283">
        <f t="shared" si="17"/>
        <v>49.8</v>
      </c>
      <c r="L283" t="str">
        <f t="shared" si="18"/>
        <v>NY</v>
      </c>
      <c r="M283" t="str">
        <f t="shared" si="19"/>
        <v>11</v>
      </c>
      <c r="N283">
        <v>2</v>
      </c>
    </row>
    <row r="284" spans="1:14" ht="12" customHeight="1" x14ac:dyDescent="0.2">
      <c r="A284" s="2" t="s">
        <v>569</v>
      </c>
      <c r="B284" s="2" t="s">
        <v>570</v>
      </c>
      <c r="C284" s="9" t="s">
        <v>875</v>
      </c>
      <c r="D284" s="10">
        <v>83.3</v>
      </c>
      <c r="E284" s="10">
        <v>13.5</v>
      </c>
      <c r="F284" s="7">
        <v>76.900000000000006</v>
      </c>
      <c r="G284" s="7">
        <v>21.5</v>
      </c>
      <c r="H284" s="11">
        <v>80</v>
      </c>
      <c r="I284" s="11">
        <v>19</v>
      </c>
      <c r="J284">
        <f t="shared" si="16"/>
        <v>20.25</v>
      </c>
      <c r="K284">
        <f t="shared" si="17"/>
        <v>78.45</v>
      </c>
      <c r="L284" t="str">
        <f t="shared" si="18"/>
        <v>NY</v>
      </c>
      <c r="M284" t="str">
        <f t="shared" si="19"/>
        <v>12</v>
      </c>
      <c r="N284">
        <v>2</v>
      </c>
    </row>
    <row r="285" spans="1:14" ht="12" customHeight="1" x14ac:dyDescent="0.2">
      <c r="A285" s="2" t="s">
        <v>571</v>
      </c>
      <c r="B285" s="10" t="s">
        <v>572</v>
      </c>
      <c r="C285" s="9" t="s">
        <v>875</v>
      </c>
      <c r="D285" s="10">
        <v>92.3</v>
      </c>
      <c r="E285" s="10">
        <v>5.4</v>
      </c>
      <c r="F285" s="7">
        <v>94.6</v>
      </c>
      <c r="G285" s="7">
        <v>4.5999999999999996</v>
      </c>
      <c r="H285" s="11">
        <v>93</v>
      </c>
      <c r="I285" s="11">
        <v>6</v>
      </c>
      <c r="J285">
        <f t="shared" si="16"/>
        <v>5.3</v>
      </c>
      <c r="K285">
        <f t="shared" si="17"/>
        <v>93.8</v>
      </c>
      <c r="L285" t="str">
        <f t="shared" si="18"/>
        <v>NY</v>
      </c>
      <c r="M285" t="str">
        <f t="shared" si="19"/>
        <v>13</v>
      </c>
      <c r="N285">
        <v>2</v>
      </c>
    </row>
    <row r="286" spans="1:14" ht="12" customHeight="1" x14ac:dyDescent="0.2">
      <c r="A286" s="2" t="s">
        <v>573</v>
      </c>
      <c r="B286" s="2" t="s">
        <v>574</v>
      </c>
      <c r="C286" s="9" t="s">
        <v>875</v>
      </c>
      <c r="D286" s="10">
        <v>77.7</v>
      </c>
      <c r="E286" s="10">
        <v>19.8</v>
      </c>
      <c r="F286" s="7">
        <v>80.7</v>
      </c>
      <c r="G286" s="7">
        <v>18.3</v>
      </c>
      <c r="H286" s="11">
        <v>76</v>
      </c>
      <c r="I286" s="11">
        <v>23</v>
      </c>
      <c r="J286">
        <f t="shared" si="16"/>
        <v>20.65</v>
      </c>
      <c r="K286">
        <f t="shared" si="17"/>
        <v>78.349999999999994</v>
      </c>
      <c r="L286" t="str">
        <f t="shared" si="18"/>
        <v>NY</v>
      </c>
      <c r="M286" t="str">
        <f t="shared" si="19"/>
        <v>14</v>
      </c>
      <c r="N286">
        <v>2</v>
      </c>
    </row>
    <row r="287" spans="1:14" ht="12" customHeight="1" x14ac:dyDescent="0.2">
      <c r="A287" s="2" t="s">
        <v>575</v>
      </c>
      <c r="B287" s="2" t="s">
        <v>576</v>
      </c>
      <c r="C287" s="9" t="s">
        <v>875</v>
      </c>
      <c r="D287" s="10">
        <v>93.8</v>
      </c>
      <c r="E287" s="10">
        <v>4.9000000000000004</v>
      </c>
      <c r="F287" s="7">
        <v>96.7</v>
      </c>
      <c r="G287" s="7">
        <v>3</v>
      </c>
      <c r="H287" s="11">
        <v>95</v>
      </c>
      <c r="I287" s="11">
        <v>5</v>
      </c>
      <c r="J287">
        <f t="shared" si="16"/>
        <v>4</v>
      </c>
      <c r="K287">
        <f t="shared" si="17"/>
        <v>95.85</v>
      </c>
      <c r="L287" t="str">
        <f t="shared" si="18"/>
        <v>NY</v>
      </c>
      <c r="M287" t="str">
        <f t="shared" si="19"/>
        <v>15</v>
      </c>
      <c r="N287">
        <v>2</v>
      </c>
    </row>
    <row r="288" spans="1:14" ht="12" customHeight="1" x14ac:dyDescent="0.2">
      <c r="A288" s="2" t="s">
        <v>577</v>
      </c>
      <c r="B288" s="2" t="s">
        <v>578</v>
      </c>
      <c r="C288" s="9" t="s">
        <v>875</v>
      </c>
      <c r="D288" s="10">
        <v>75.099999999999994</v>
      </c>
      <c r="E288" s="10">
        <v>22.5</v>
      </c>
      <c r="F288" s="7">
        <v>73.7</v>
      </c>
      <c r="G288" s="7">
        <v>25.5</v>
      </c>
      <c r="H288" s="11">
        <v>73</v>
      </c>
      <c r="I288" s="11">
        <v>26</v>
      </c>
      <c r="J288">
        <f t="shared" si="16"/>
        <v>25.75</v>
      </c>
      <c r="K288">
        <f t="shared" si="17"/>
        <v>73.349999999999994</v>
      </c>
      <c r="L288" t="str">
        <f t="shared" si="18"/>
        <v>NY</v>
      </c>
      <c r="M288" t="str">
        <f t="shared" si="19"/>
        <v>16</v>
      </c>
      <c r="N288">
        <v>2</v>
      </c>
    </row>
    <row r="289" spans="1:14" ht="12" customHeight="1" x14ac:dyDescent="0.2">
      <c r="A289" s="2" t="s">
        <v>579</v>
      </c>
      <c r="B289" s="2" t="s">
        <v>580</v>
      </c>
      <c r="C289" s="9" t="s">
        <v>875</v>
      </c>
      <c r="D289" s="10">
        <v>58.6</v>
      </c>
      <c r="E289" s="10">
        <v>38.4</v>
      </c>
      <c r="F289" s="7">
        <v>57.1</v>
      </c>
      <c r="G289" s="7">
        <v>41.9</v>
      </c>
      <c r="H289" s="11">
        <v>58</v>
      </c>
      <c r="I289" s="11">
        <v>41</v>
      </c>
      <c r="J289">
        <f t="shared" si="16"/>
        <v>41.45</v>
      </c>
      <c r="K289">
        <f t="shared" si="17"/>
        <v>57.55</v>
      </c>
      <c r="L289" t="str">
        <f t="shared" si="18"/>
        <v>NY</v>
      </c>
      <c r="M289" t="str">
        <f t="shared" si="19"/>
        <v>17</v>
      </c>
      <c r="N289">
        <v>2</v>
      </c>
    </row>
    <row r="290" spans="1:14" ht="12" customHeight="1" x14ac:dyDescent="0.2">
      <c r="A290" s="2" t="s">
        <v>581</v>
      </c>
      <c r="B290" s="2" t="s">
        <v>582</v>
      </c>
      <c r="C290" s="9" t="s">
        <v>875</v>
      </c>
      <c r="D290" s="10">
        <v>47.1</v>
      </c>
      <c r="E290" s="12">
        <v>49</v>
      </c>
      <c r="F290" s="7">
        <v>51.4</v>
      </c>
      <c r="G290" s="7">
        <v>47.1</v>
      </c>
      <c r="H290" s="11">
        <v>52</v>
      </c>
      <c r="I290" s="11">
        <v>47</v>
      </c>
      <c r="J290">
        <f t="shared" si="16"/>
        <v>47.05</v>
      </c>
      <c r="K290">
        <f t="shared" si="17"/>
        <v>51.7</v>
      </c>
      <c r="L290" t="str">
        <f t="shared" si="18"/>
        <v>NY</v>
      </c>
      <c r="M290" t="str">
        <f t="shared" si="19"/>
        <v>18</v>
      </c>
      <c r="N290">
        <v>2</v>
      </c>
    </row>
    <row r="291" spans="1:14" ht="12" customHeight="1" x14ac:dyDescent="0.2">
      <c r="A291" s="2" t="s">
        <v>583</v>
      </c>
      <c r="B291" s="10" t="s">
        <v>584</v>
      </c>
      <c r="C291" s="4" t="s">
        <v>874</v>
      </c>
      <c r="D291" s="12">
        <v>44</v>
      </c>
      <c r="E291" s="12">
        <v>50.8</v>
      </c>
      <c r="F291" s="7">
        <v>52.1</v>
      </c>
      <c r="G291" s="7">
        <v>45.9</v>
      </c>
      <c r="H291" s="11">
        <v>53</v>
      </c>
      <c r="I291" s="11">
        <v>45</v>
      </c>
      <c r="J291">
        <f t="shared" si="16"/>
        <v>45.45</v>
      </c>
      <c r="K291">
        <f t="shared" si="17"/>
        <v>52.55</v>
      </c>
      <c r="L291" t="str">
        <f t="shared" si="18"/>
        <v>NY</v>
      </c>
      <c r="M291" t="str">
        <f t="shared" si="19"/>
        <v>19</v>
      </c>
      <c r="N291">
        <v>2</v>
      </c>
    </row>
    <row r="292" spans="1:14" ht="12" customHeight="1" x14ac:dyDescent="0.2">
      <c r="A292" s="2" t="s">
        <v>585</v>
      </c>
      <c r="B292" s="2" t="s">
        <v>586</v>
      </c>
      <c r="C292" s="9" t="s">
        <v>875</v>
      </c>
      <c r="D292" s="12">
        <v>54</v>
      </c>
      <c r="E292" s="10">
        <v>40.5</v>
      </c>
      <c r="F292" s="7">
        <v>59.2</v>
      </c>
      <c r="G292" s="7">
        <v>38.799999999999997</v>
      </c>
      <c r="H292" s="11">
        <v>58</v>
      </c>
      <c r="I292" s="11">
        <v>40</v>
      </c>
      <c r="J292">
        <f t="shared" si="16"/>
        <v>39.4</v>
      </c>
      <c r="K292">
        <f t="shared" si="17"/>
        <v>58.6</v>
      </c>
      <c r="L292" t="str">
        <f t="shared" si="18"/>
        <v>NY</v>
      </c>
      <c r="M292" t="str">
        <f t="shared" si="19"/>
        <v>20</v>
      </c>
      <c r="N292">
        <v>2</v>
      </c>
    </row>
    <row r="293" spans="1:14" ht="12" customHeight="1" x14ac:dyDescent="0.2">
      <c r="A293" s="2" t="s">
        <v>587</v>
      </c>
      <c r="B293" s="2" t="s">
        <v>588</v>
      </c>
      <c r="C293" s="4" t="s">
        <v>874</v>
      </c>
      <c r="D293" s="12">
        <v>40</v>
      </c>
      <c r="E293" s="10">
        <v>53.9</v>
      </c>
      <c r="F293" s="7">
        <v>52.2</v>
      </c>
      <c r="G293" s="7">
        <v>46.1</v>
      </c>
      <c r="H293" s="11">
        <v>52</v>
      </c>
      <c r="I293" s="11">
        <v>47</v>
      </c>
      <c r="J293">
        <f t="shared" si="16"/>
        <v>46.55</v>
      </c>
      <c r="K293">
        <f t="shared" si="17"/>
        <v>52.1</v>
      </c>
      <c r="L293" t="str">
        <f t="shared" si="18"/>
        <v>NY</v>
      </c>
      <c r="M293" t="str">
        <f t="shared" si="19"/>
        <v>21</v>
      </c>
      <c r="N293">
        <v>2</v>
      </c>
    </row>
    <row r="294" spans="1:14" ht="12" customHeight="1" x14ac:dyDescent="0.2">
      <c r="A294" s="2" t="s">
        <v>589</v>
      </c>
      <c r="B294" s="10" t="s">
        <v>590</v>
      </c>
      <c r="C294" s="4" t="s">
        <v>874</v>
      </c>
      <c r="D294" s="10">
        <v>39.299999999999997</v>
      </c>
      <c r="E294" s="10">
        <v>54.8</v>
      </c>
      <c r="F294" s="7">
        <v>48.8</v>
      </c>
      <c r="G294" s="7">
        <v>49.2</v>
      </c>
      <c r="H294" s="11">
        <v>49</v>
      </c>
      <c r="I294" s="20">
        <v>49</v>
      </c>
      <c r="J294">
        <f t="shared" si="16"/>
        <v>49.1</v>
      </c>
      <c r="K294">
        <f t="shared" si="17"/>
        <v>48.9</v>
      </c>
      <c r="L294" t="str">
        <f t="shared" si="18"/>
        <v>NY</v>
      </c>
      <c r="M294" t="str">
        <f t="shared" si="19"/>
        <v>22</v>
      </c>
      <c r="N294">
        <v>2</v>
      </c>
    </row>
    <row r="295" spans="1:14" ht="12" customHeight="1" x14ac:dyDescent="0.2">
      <c r="A295" s="2" t="s">
        <v>591</v>
      </c>
      <c r="B295" s="2" t="s">
        <v>592</v>
      </c>
      <c r="C295" s="4" t="s">
        <v>874</v>
      </c>
      <c r="D295" s="10">
        <v>39.700000000000003</v>
      </c>
      <c r="E295" s="10">
        <v>54.5</v>
      </c>
      <c r="F295" s="7">
        <v>48.4</v>
      </c>
      <c r="G295" s="7">
        <v>49.6</v>
      </c>
      <c r="H295" s="11">
        <v>50</v>
      </c>
      <c r="I295" s="11">
        <v>49</v>
      </c>
      <c r="J295">
        <f t="shared" si="16"/>
        <v>49.3</v>
      </c>
      <c r="K295">
        <f t="shared" si="17"/>
        <v>49.2</v>
      </c>
      <c r="L295" t="str">
        <f t="shared" si="18"/>
        <v>NY</v>
      </c>
      <c r="M295" t="str">
        <f t="shared" si="19"/>
        <v>23</v>
      </c>
      <c r="N295">
        <v>2</v>
      </c>
    </row>
    <row r="296" spans="1:14" ht="12" customHeight="1" x14ac:dyDescent="0.2">
      <c r="A296" s="2" t="s">
        <v>593</v>
      </c>
      <c r="B296" s="2" t="s">
        <v>594</v>
      </c>
      <c r="C296" s="4" t="s">
        <v>874</v>
      </c>
      <c r="D296" s="10">
        <v>48.9</v>
      </c>
      <c r="E296" s="10">
        <v>45.3</v>
      </c>
      <c r="F296" s="7">
        <v>57</v>
      </c>
      <c r="G296" s="7">
        <v>41.1</v>
      </c>
      <c r="H296" s="11">
        <v>56</v>
      </c>
      <c r="I296" s="11">
        <v>42</v>
      </c>
      <c r="J296">
        <f t="shared" si="16"/>
        <v>41.55</v>
      </c>
      <c r="K296">
        <f t="shared" si="17"/>
        <v>56.5</v>
      </c>
      <c r="L296" t="str">
        <f t="shared" si="18"/>
        <v>NY</v>
      </c>
      <c r="M296" t="str">
        <f t="shared" si="19"/>
        <v>24</v>
      </c>
      <c r="N296">
        <v>2</v>
      </c>
    </row>
    <row r="297" spans="1:14" ht="12" customHeight="1" x14ac:dyDescent="0.2">
      <c r="A297" s="2" t="s">
        <v>595</v>
      </c>
      <c r="B297" s="2" t="s">
        <v>596</v>
      </c>
      <c r="C297" s="9" t="s">
        <v>875</v>
      </c>
      <c r="D297" s="10">
        <v>55.5</v>
      </c>
      <c r="E297" s="10">
        <v>39.1</v>
      </c>
      <c r="F297" s="7">
        <v>58.8</v>
      </c>
      <c r="G297" s="7">
        <v>39.4</v>
      </c>
      <c r="H297" s="11">
        <v>59</v>
      </c>
      <c r="I297" s="11">
        <v>40</v>
      </c>
      <c r="J297">
        <f t="shared" si="16"/>
        <v>39.700000000000003</v>
      </c>
      <c r="K297">
        <f t="shared" si="17"/>
        <v>58.9</v>
      </c>
      <c r="L297" t="str">
        <f t="shared" si="18"/>
        <v>NY</v>
      </c>
      <c r="M297" t="str">
        <f t="shared" si="19"/>
        <v>25</v>
      </c>
      <c r="N297">
        <v>2</v>
      </c>
    </row>
    <row r="298" spans="1:14" ht="12" customHeight="1" x14ac:dyDescent="0.2">
      <c r="A298" s="2" t="s">
        <v>597</v>
      </c>
      <c r="B298" s="2" t="s">
        <v>598</v>
      </c>
      <c r="C298" s="9" t="s">
        <v>875</v>
      </c>
      <c r="D298" s="10">
        <v>57.6</v>
      </c>
      <c r="E298" s="12">
        <v>38</v>
      </c>
      <c r="F298" s="7">
        <v>63.9</v>
      </c>
      <c r="G298" s="7">
        <v>34.299999999999997</v>
      </c>
      <c r="H298" s="11">
        <v>63</v>
      </c>
      <c r="I298" s="11">
        <v>35</v>
      </c>
      <c r="J298">
        <f t="shared" si="16"/>
        <v>34.65</v>
      </c>
      <c r="K298">
        <f t="shared" si="17"/>
        <v>63.45</v>
      </c>
      <c r="L298" t="str">
        <f t="shared" si="18"/>
        <v>NY</v>
      </c>
      <c r="M298" t="str">
        <f t="shared" si="19"/>
        <v>26</v>
      </c>
      <c r="N298">
        <v>2</v>
      </c>
    </row>
    <row r="299" spans="1:14" ht="12" customHeight="1" x14ac:dyDescent="0.2">
      <c r="A299" s="2" t="s">
        <v>599</v>
      </c>
      <c r="B299" s="2" t="s">
        <v>600</v>
      </c>
      <c r="C299" s="4" t="s">
        <v>874</v>
      </c>
      <c r="D299" s="10">
        <v>35.200000000000003</v>
      </c>
      <c r="E299" s="10">
        <v>59.7</v>
      </c>
      <c r="F299" s="7">
        <v>42.9</v>
      </c>
      <c r="G299" s="7">
        <v>55.3</v>
      </c>
      <c r="H299" s="11">
        <v>44</v>
      </c>
      <c r="I299" s="11">
        <v>54</v>
      </c>
      <c r="J299">
        <f t="shared" si="16"/>
        <v>54.65</v>
      </c>
      <c r="K299">
        <f t="shared" si="17"/>
        <v>43.45</v>
      </c>
      <c r="L299" t="str">
        <f t="shared" si="18"/>
        <v>NY</v>
      </c>
      <c r="M299" t="str">
        <f t="shared" si="19"/>
        <v>27</v>
      </c>
      <c r="N299">
        <v>2</v>
      </c>
    </row>
    <row r="300" spans="1:14" ht="12" customHeight="1" x14ac:dyDescent="0.2">
      <c r="A300" s="2" t="s">
        <v>601</v>
      </c>
      <c r="B300" s="2" t="s">
        <v>602</v>
      </c>
      <c r="C300" s="4" t="s">
        <v>874</v>
      </c>
      <c r="D300" s="6">
        <v>44.6</v>
      </c>
      <c r="E300" s="6">
        <v>51.2</v>
      </c>
      <c r="F300" s="7">
        <v>46.3</v>
      </c>
      <c r="G300" s="7">
        <v>52.4</v>
      </c>
      <c r="H300" s="7">
        <v>47.2</v>
      </c>
      <c r="I300" s="7">
        <v>51.8</v>
      </c>
      <c r="J300">
        <f t="shared" si="16"/>
        <v>52.099999999999994</v>
      </c>
      <c r="K300">
        <f t="shared" si="17"/>
        <v>46.75</v>
      </c>
      <c r="L300" t="str">
        <f t="shared" si="18"/>
        <v>OH</v>
      </c>
      <c r="M300" t="str">
        <f t="shared" si="19"/>
        <v>01</v>
      </c>
      <c r="N300">
        <v>3</v>
      </c>
    </row>
    <row r="301" spans="1:14" ht="12" customHeight="1" x14ac:dyDescent="0.2">
      <c r="A301" s="2" t="s">
        <v>603</v>
      </c>
      <c r="B301" s="2" t="s">
        <v>604</v>
      </c>
      <c r="C301" s="4" t="s">
        <v>874</v>
      </c>
      <c r="D301" s="6">
        <v>39.700000000000003</v>
      </c>
      <c r="E301" s="6">
        <v>55.8</v>
      </c>
      <c r="F301" s="7">
        <v>43.7</v>
      </c>
      <c r="G301" s="7">
        <v>54.7</v>
      </c>
      <c r="H301" s="7">
        <v>44.3</v>
      </c>
      <c r="I301" s="7">
        <v>54.2</v>
      </c>
      <c r="J301">
        <f t="shared" si="16"/>
        <v>54.45</v>
      </c>
      <c r="K301">
        <f t="shared" si="17"/>
        <v>44</v>
      </c>
      <c r="L301" t="str">
        <f t="shared" si="18"/>
        <v>OH</v>
      </c>
      <c r="M301" t="str">
        <f t="shared" si="19"/>
        <v>02</v>
      </c>
      <c r="N301">
        <v>3</v>
      </c>
    </row>
    <row r="302" spans="1:14" ht="12" customHeight="1" x14ac:dyDescent="0.2">
      <c r="A302" s="2" t="s">
        <v>605</v>
      </c>
      <c r="B302" s="2" t="s">
        <v>606</v>
      </c>
      <c r="C302" s="9" t="s">
        <v>875</v>
      </c>
      <c r="D302" s="6">
        <v>67</v>
      </c>
      <c r="E302" s="6">
        <v>28.6</v>
      </c>
      <c r="F302" s="7">
        <v>69.7</v>
      </c>
      <c r="G302" s="7">
        <v>28.9</v>
      </c>
      <c r="H302" s="7">
        <v>67.400000000000006</v>
      </c>
      <c r="I302" s="7">
        <v>31.3</v>
      </c>
      <c r="J302">
        <f t="shared" si="16"/>
        <v>30.1</v>
      </c>
      <c r="K302">
        <f t="shared" si="17"/>
        <v>68.550000000000011</v>
      </c>
      <c r="L302" t="str">
        <f t="shared" si="18"/>
        <v>OH</v>
      </c>
      <c r="M302" t="str">
        <f t="shared" si="19"/>
        <v>03</v>
      </c>
      <c r="N302">
        <v>3</v>
      </c>
    </row>
    <row r="303" spans="1:14" ht="12" customHeight="1" x14ac:dyDescent="0.2">
      <c r="A303" s="2" t="s">
        <v>607</v>
      </c>
      <c r="B303" s="2" t="s">
        <v>608</v>
      </c>
      <c r="C303" s="4" t="s">
        <v>874</v>
      </c>
      <c r="D303" s="6">
        <v>30.7</v>
      </c>
      <c r="E303" s="6">
        <v>64.3</v>
      </c>
      <c r="F303" s="7">
        <v>42</v>
      </c>
      <c r="G303" s="7">
        <v>56</v>
      </c>
      <c r="H303" s="7">
        <v>43.7</v>
      </c>
      <c r="I303" s="7">
        <v>54.4</v>
      </c>
      <c r="J303">
        <f t="shared" si="16"/>
        <v>55.2</v>
      </c>
      <c r="K303">
        <f t="shared" si="17"/>
        <v>42.85</v>
      </c>
      <c r="L303" t="str">
        <f t="shared" si="18"/>
        <v>OH</v>
      </c>
      <c r="M303" t="str">
        <f t="shared" si="19"/>
        <v>04</v>
      </c>
      <c r="N303">
        <v>3</v>
      </c>
    </row>
    <row r="304" spans="1:14" ht="12" customHeight="1" x14ac:dyDescent="0.2">
      <c r="A304" s="2" t="s">
        <v>609</v>
      </c>
      <c r="B304" s="2" t="s">
        <v>610</v>
      </c>
      <c r="C304" s="4" t="s">
        <v>874</v>
      </c>
      <c r="D304" s="6">
        <v>34.6</v>
      </c>
      <c r="E304" s="6">
        <v>59.7</v>
      </c>
      <c r="F304" s="7">
        <v>44.1</v>
      </c>
      <c r="G304" s="7">
        <v>53.9</v>
      </c>
      <c r="H304" s="7">
        <v>46</v>
      </c>
      <c r="I304" s="7">
        <v>52.2</v>
      </c>
      <c r="J304">
        <f t="shared" si="16"/>
        <v>53.05</v>
      </c>
      <c r="K304">
        <f t="shared" si="17"/>
        <v>45.05</v>
      </c>
      <c r="L304" t="str">
        <f t="shared" si="18"/>
        <v>OH</v>
      </c>
      <c r="M304" t="str">
        <f t="shared" si="19"/>
        <v>05</v>
      </c>
      <c r="N304">
        <v>3</v>
      </c>
    </row>
    <row r="305" spans="1:14" ht="12" customHeight="1" x14ac:dyDescent="0.2">
      <c r="A305" s="2" t="s">
        <v>611</v>
      </c>
      <c r="B305" s="2" t="s">
        <v>612</v>
      </c>
      <c r="C305" s="4" t="s">
        <v>874</v>
      </c>
      <c r="D305" s="6">
        <v>26.7</v>
      </c>
      <c r="E305" s="6">
        <v>69.3</v>
      </c>
      <c r="F305" s="7">
        <v>42.7</v>
      </c>
      <c r="G305" s="7">
        <v>55.2</v>
      </c>
      <c r="H305" s="7">
        <v>44.7</v>
      </c>
      <c r="I305" s="7">
        <v>53.1</v>
      </c>
      <c r="J305">
        <f t="shared" si="16"/>
        <v>54.150000000000006</v>
      </c>
      <c r="K305">
        <f t="shared" si="17"/>
        <v>43.7</v>
      </c>
      <c r="L305" t="str">
        <f t="shared" si="18"/>
        <v>OH</v>
      </c>
      <c r="M305" t="str">
        <f t="shared" si="19"/>
        <v>06</v>
      </c>
      <c r="N305">
        <v>3</v>
      </c>
    </row>
    <row r="306" spans="1:14" ht="12" customHeight="1" x14ac:dyDescent="0.2">
      <c r="A306" s="2" t="s">
        <v>613</v>
      </c>
      <c r="B306" s="2" t="s">
        <v>614</v>
      </c>
      <c r="C306" s="4" t="s">
        <v>874</v>
      </c>
      <c r="D306" s="6">
        <v>32.799999999999997</v>
      </c>
      <c r="E306" s="6">
        <v>62.5</v>
      </c>
      <c r="F306" s="7">
        <v>44.2</v>
      </c>
      <c r="G306" s="7">
        <v>53.7</v>
      </c>
      <c r="H306" s="7">
        <v>46.9</v>
      </c>
      <c r="I306" s="7">
        <v>50.9</v>
      </c>
      <c r="J306">
        <f t="shared" si="16"/>
        <v>52.3</v>
      </c>
      <c r="K306">
        <f t="shared" si="17"/>
        <v>45.55</v>
      </c>
      <c r="L306" t="str">
        <f t="shared" si="18"/>
        <v>OH</v>
      </c>
      <c r="M306" t="str">
        <f t="shared" si="19"/>
        <v>07</v>
      </c>
      <c r="N306">
        <v>3</v>
      </c>
    </row>
    <row r="307" spans="1:14" ht="12" customHeight="1" x14ac:dyDescent="0.2">
      <c r="A307" s="2" t="s">
        <v>615</v>
      </c>
      <c r="B307" s="10" t="s">
        <v>616</v>
      </c>
      <c r="C307" s="4" t="s">
        <v>874</v>
      </c>
      <c r="D307" s="6">
        <v>30.6</v>
      </c>
      <c r="E307" s="6">
        <v>65.099999999999994</v>
      </c>
      <c r="F307" s="7">
        <v>36.4</v>
      </c>
      <c r="G307" s="7">
        <v>61.9</v>
      </c>
      <c r="H307" s="7">
        <v>38.1</v>
      </c>
      <c r="I307" s="7">
        <v>60.3</v>
      </c>
      <c r="J307">
        <f t="shared" si="16"/>
        <v>61.099999999999994</v>
      </c>
      <c r="K307">
        <f t="shared" si="17"/>
        <v>37.25</v>
      </c>
      <c r="L307" t="str">
        <f t="shared" si="18"/>
        <v>OH</v>
      </c>
      <c r="M307" t="str">
        <f t="shared" si="19"/>
        <v>08</v>
      </c>
      <c r="N307">
        <v>3</v>
      </c>
    </row>
    <row r="308" spans="1:14" ht="12" customHeight="1" x14ac:dyDescent="0.2">
      <c r="A308" s="2" t="s">
        <v>617</v>
      </c>
      <c r="B308" s="2" t="s">
        <v>618</v>
      </c>
      <c r="C308" s="9" t="s">
        <v>875</v>
      </c>
      <c r="D308" s="6">
        <v>58.7</v>
      </c>
      <c r="E308" s="6">
        <v>36.5</v>
      </c>
      <c r="F308" s="7">
        <v>67.599999999999994</v>
      </c>
      <c r="G308" s="7">
        <v>30.9</v>
      </c>
      <c r="H308" s="7">
        <v>66.8</v>
      </c>
      <c r="I308" s="7">
        <v>31.6</v>
      </c>
      <c r="J308">
        <f t="shared" si="16"/>
        <v>31.25</v>
      </c>
      <c r="K308">
        <f t="shared" si="17"/>
        <v>67.199999999999989</v>
      </c>
      <c r="L308" t="str">
        <f t="shared" si="18"/>
        <v>OH</v>
      </c>
      <c r="M308" t="str">
        <f t="shared" si="19"/>
        <v>09</v>
      </c>
      <c r="N308">
        <v>3</v>
      </c>
    </row>
    <row r="309" spans="1:14" ht="12" customHeight="1" x14ac:dyDescent="0.2">
      <c r="A309" s="2" t="s">
        <v>619</v>
      </c>
      <c r="B309" s="2" t="s">
        <v>620</v>
      </c>
      <c r="C309" s="4" t="s">
        <v>874</v>
      </c>
      <c r="D309" s="6">
        <v>44</v>
      </c>
      <c r="E309" s="6">
        <v>51.3</v>
      </c>
      <c r="F309" s="7">
        <v>48.2</v>
      </c>
      <c r="G309" s="7">
        <v>50.1</v>
      </c>
      <c r="H309" s="21">
        <v>49.3</v>
      </c>
      <c r="I309" s="7">
        <v>49.3</v>
      </c>
      <c r="J309">
        <f t="shared" si="16"/>
        <v>49.7</v>
      </c>
      <c r="K309">
        <f t="shared" si="17"/>
        <v>48.75</v>
      </c>
      <c r="L309" t="str">
        <f t="shared" si="18"/>
        <v>OH</v>
      </c>
      <c r="M309" t="str">
        <f t="shared" si="19"/>
        <v>10</v>
      </c>
      <c r="N309">
        <v>3</v>
      </c>
    </row>
    <row r="310" spans="1:14" ht="12" customHeight="1" x14ac:dyDescent="0.2">
      <c r="A310" s="2" t="s">
        <v>621</v>
      </c>
      <c r="B310" s="2" t="s">
        <v>622</v>
      </c>
      <c r="C310" s="9" t="s">
        <v>875</v>
      </c>
      <c r="D310" s="6">
        <v>80.5</v>
      </c>
      <c r="E310" s="6">
        <v>17</v>
      </c>
      <c r="F310" s="7">
        <v>82.8</v>
      </c>
      <c r="G310" s="7">
        <v>16.5</v>
      </c>
      <c r="H310" s="7">
        <v>82</v>
      </c>
      <c r="I310" s="7">
        <v>17.2</v>
      </c>
      <c r="J310">
        <f t="shared" si="16"/>
        <v>16.850000000000001</v>
      </c>
      <c r="K310">
        <f t="shared" si="17"/>
        <v>82.4</v>
      </c>
      <c r="L310" t="str">
        <f t="shared" si="18"/>
        <v>OH</v>
      </c>
      <c r="M310" t="str">
        <f t="shared" si="19"/>
        <v>11</v>
      </c>
      <c r="N310">
        <v>3</v>
      </c>
    </row>
    <row r="311" spans="1:14" ht="12" customHeight="1" x14ac:dyDescent="0.2">
      <c r="A311" s="2" t="s">
        <v>623</v>
      </c>
      <c r="B311" s="2" t="s">
        <v>624</v>
      </c>
      <c r="C311" s="4" t="s">
        <v>874</v>
      </c>
      <c r="D311" s="6">
        <v>41.9</v>
      </c>
      <c r="E311" s="6">
        <v>53.2</v>
      </c>
      <c r="F311" s="7">
        <v>43.9</v>
      </c>
      <c r="G311" s="7">
        <v>54.4</v>
      </c>
      <c r="H311" s="7">
        <v>44.8</v>
      </c>
      <c r="I311" s="7">
        <v>53.7</v>
      </c>
      <c r="J311">
        <f t="shared" si="16"/>
        <v>54.05</v>
      </c>
      <c r="K311">
        <f t="shared" si="17"/>
        <v>44.349999999999994</v>
      </c>
      <c r="L311" t="str">
        <f t="shared" si="18"/>
        <v>OH</v>
      </c>
      <c r="M311" t="str">
        <f t="shared" si="19"/>
        <v>12</v>
      </c>
      <c r="N311">
        <v>3</v>
      </c>
    </row>
    <row r="312" spans="1:14" ht="12" customHeight="1" x14ac:dyDescent="0.2">
      <c r="A312" s="2" t="s">
        <v>625</v>
      </c>
      <c r="B312" s="2" t="s">
        <v>626</v>
      </c>
      <c r="C312" s="9" t="s">
        <v>875</v>
      </c>
      <c r="D312" s="6">
        <v>51.1</v>
      </c>
      <c r="E312" s="6">
        <v>44.6</v>
      </c>
      <c r="F312" s="7">
        <v>62.9</v>
      </c>
      <c r="G312" s="7">
        <v>35.4</v>
      </c>
      <c r="H312" s="7">
        <v>62.3</v>
      </c>
      <c r="I312" s="7">
        <v>35.799999999999997</v>
      </c>
      <c r="J312">
        <f t="shared" si="16"/>
        <v>35.599999999999994</v>
      </c>
      <c r="K312">
        <f t="shared" si="17"/>
        <v>62.599999999999994</v>
      </c>
      <c r="L312" t="str">
        <f t="shared" si="18"/>
        <v>OH</v>
      </c>
      <c r="M312" t="str">
        <f t="shared" si="19"/>
        <v>13</v>
      </c>
      <c r="N312">
        <v>3</v>
      </c>
    </row>
    <row r="313" spans="1:14" ht="12" customHeight="1" x14ac:dyDescent="0.2">
      <c r="A313" s="2" t="s">
        <v>627</v>
      </c>
      <c r="B313" s="2" t="s">
        <v>628</v>
      </c>
      <c r="C313" s="4" t="s">
        <v>874</v>
      </c>
      <c r="D313" s="6">
        <v>42.1</v>
      </c>
      <c r="E313" s="6">
        <v>53.6</v>
      </c>
      <c r="F313" s="7">
        <v>47.6</v>
      </c>
      <c r="G313" s="7">
        <v>50.9</v>
      </c>
      <c r="H313" s="7">
        <v>49.1</v>
      </c>
      <c r="I313" s="7">
        <v>49.4</v>
      </c>
      <c r="J313">
        <f t="shared" si="16"/>
        <v>50.15</v>
      </c>
      <c r="K313">
        <f t="shared" si="17"/>
        <v>48.35</v>
      </c>
      <c r="L313" t="str">
        <f t="shared" si="18"/>
        <v>OH</v>
      </c>
      <c r="M313" t="str">
        <f t="shared" si="19"/>
        <v>14</v>
      </c>
      <c r="N313">
        <v>3</v>
      </c>
    </row>
    <row r="314" spans="1:14" ht="12" customHeight="1" x14ac:dyDescent="0.2">
      <c r="A314" s="2" t="s">
        <v>629</v>
      </c>
      <c r="B314" s="2" t="s">
        <v>630</v>
      </c>
      <c r="C314" s="4" t="s">
        <v>874</v>
      </c>
      <c r="D314" s="6">
        <v>39.9</v>
      </c>
      <c r="E314" s="6">
        <v>55.3</v>
      </c>
      <c r="F314" s="7">
        <v>46.3</v>
      </c>
      <c r="G314" s="7">
        <v>51.9</v>
      </c>
      <c r="H314" s="7">
        <v>46.1</v>
      </c>
      <c r="I314" s="7">
        <v>52.2</v>
      </c>
      <c r="J314">
        <f t="shared" si="16"/>
        <v>52.05</v>
      </c>
      <c r="K314">
        <f t="shared" si="17"/>
        <v>46.2</v>
      </c>
      <c r="L314" t="str">
        <f t="shared" si="18"/>
        <v>OH</v>
      </c>
      <c r="M314" t="str">
        <f t="shared" si="19"/>
        <v>15</v>
      </c>
      <c r="N314">
        <v>3</v>
      </c>
    </row>
    <row r="315" spans="1:14" ht="12" customHeight="1" x14ac:dyDescent="0.2">
      <c r="A315" s="2" t="s">
        <v>631</v>
      </c>
      <c r="B315" s="2" t="s">
        <v>632</v>
      </c>
      <c r="C315" s="4" t="s">
        <v>874</v>
      </c>
      <c r="D315" s="6">
        <v>39.5</v>
      </c>
      <c r="E315" s="6">
        <v>56.1</v>
      </c>
      <c r="F315" s="7">
        <v>45.2</v>
      </c>
      <c r="G315" s="7">
        <v>53.4</v>
      </c>
      <c r="H315" s="7">
        <v>47.2</v>
      </c>
      <c r="I315" s="7">
        <v>51.3</v>
      </c>
      <c r="J315">
        <f t="shared" si="16"/>
        <v>52.349999999999994</v>
      </c>
      <c r="K315">
        <f t="shared" si="17"/>
        <v>46.2</v>
      </c>
      <c r="L315" t="str">
        <f t="shared" si="18"/>
        <v>OH</v>
      </c>
      <c r="M315" t="str">
        <f t="shared" si="19"/>
        <v>16</v>
      </c>
      <c r="N315">
        <v>3</v>
      </c>
    </row>
    <row r="316" spans="1:14" ht="12" customHeight="1" x14ac:dyDescent="0.2">
      <c r="A316" s="2" t="s">
        <v>633</v>
      </c>
      <c r="B316" s="2" t="s">
        <v>634</v>
      </c>
      <c r="C316" s="4" t="s">
        <v>874</v>
      </c>
      <c r="D316" s="6">
        <v>32.700000000000003</v>
      </c>
      <c r="E316" s="6">
        <v>61.4</v>
      </c>
      <c r="F316" s="7">
        <v>34.200000000000003</v>
      </c>
      <c r="G316" s="7">
        <v>65.8</v>
      </c>
      <c r="H316" s="7">
        <v>35.799999999999997</v>
      </c>
      <c r="I316" s="7">
        <v>64.2</v>
      </c>
      <c r="J316">
        <f t="shared" si="16"/>
        <v>65</v>
      </c>
      <c r="K316">
        <f t="shared" si="17"/>
        <v>35</v>
      </c>
      <c r="L316" t="str">
        <f t="shared" si="18"/>
        <v>OK</v>
      </c>
      <c r="M316" t="str">
        <f t="shared" si="19"/>
        <v>01</v>
      </c>
      <c r="N316">
        <v>7</v>
      </c>
    </row>
    <row r="317" spans="1:14" ht="12" customHeight="1" x14ac:dyDescent="0.2">
      <c r="A317" s="2" t="s">
        <v>635</v>
      </c>
      <c r="B317" s="2" t="s">
        <v>636</v>
      </c>
      <c r="C317" s="4" t="s">
        <v>874</v>
      </c>
      <c r="D317" s="6">
        <v>22.8</v>
      </c>
      <c r="E317" s="6">
        <v>72.900000000000006</v>
      </c>
      <c r="F317" s="7">
        <v>32.200000000000003</v>
      </c>
      <c r="G317" s="7">
        <v>67.8</v>
      </c>
      <c r="H317" s="7">
        <v>34.299999999999997</v>
      </c>
      <c r="I317" s="7">
        <v>65.7</v>
      </c>
      <c r="J317">
        <f t="shared" si="16"/>
        <v>66.75</v>
      </c>
      <c r="K317">
        <f t="shared" si="17"/>
        <v>33.25</v>
      </c>
      <c r="L317" t="str">
        <f t="shared" si="18"/>
        <v>OK</v>
      </c>
      <c r="M317" t="str">
        <f t="shared" si="19"/>
        <v>02</v>
      </c>
      <c r="N317">
        <v>7</v>
      </c>
    </row>
    <row r="318" spans="1:14" ht="12" customHeight="1" x14ac:dyDescent="0.2">
      <c r="A318" s="2" t="s">
        <v>637</v>
      </c>
      <c r="B318" s="2" t="s">
        <v>638</v>
      </c>
      <c r="C318" s="4" t="s">
        <v>874</v>
      </c>
      <c r="D318" s="6">
        <v>20.9</v>
      </c>
      <c r="E318" s="6">
        <v>73.599999999999994</v>
      </c>
      <c r="F318" s="7">
        <v>26.1</v>
      </c>
      <c r="G318" s="7">
        <v>73.900000000000006</v>
      </c>
      <c r="H318" s="7">
        <v>27.1</v>
      </c>
      <c r="I318" s="7">
        <v>72.900000000000006</v>
      </c>
      <c r="J318">
        <f t="shared" si="16"/>
        <v>73.400000000000006</v>
      </c>
      <c r="K318">
        <f t="shared" si="17"/>
        <v>26.6</v>
      </c>
      <c r="L318" t="str">
        <f t="shared" si="18"/>
        <v>OK</v>
      </c>
      <c r="M318" t="str">
        <f t="shared" si="19"/>
        <v>03</v>
      </c>
      <c r="N318">
        <v>7</v>
      </c>
    </row>
    <row r="319" spans="1:14" ht="12" customHeight="1" x14ac:dyDescent="0.2">
      <c r="A319" s="2" t="s">
        <v>639</v>
      </c>
      <c r="B319" s="2" t="s">
        <v>640</v>
      </c>
      <c r="C319" s="4" t="s">
        <v>874</v>
      </c>
      <c r="D319" s="6">
        <v>28.3</v>
      </c>
      <c r="E319" s="6">
        <v>65.7</v>
      </c>
      <c r="F319" s="7">
        <v>32.9</v>
      </c>
      <c r="G319" s="7">
        <v>67.099999999999994</v>
      </c>
      <c r="H319" s="7">
        <v>33.9</v>
      </c>
      <c r="I319" s="7">
        <v>66.099999999999994</v>
      </c>
      <c r="J319">
        <f t="shared" si="16"/>
        <v>66.599999999999994</v>
      </c>
      <c r="K319">
        <f t="shared" si="17"/>
        <v>33.4</v>
      </c>
      <c r="L319" t="str">
        <f t="shared" si="18"/>
        <v>OK</v>
      </c>
      <c r="M319" t="str">
        <f t="shared" si="19"/>
        <v>04</v>
      </c>
      <c r="N319">
        <v>7</v>
      </c>
    </row>
    <row r="320" spans="1:14" ht="12" customHeight="1" x14ac:dyDescent="0.2">
      <c r="A320" s="2" t="s">
        <v>641</v>
      </c>
      <c r="B320" s="2" t="s">
        <v>642</v>
      </c>
      <c r="C320" s="4" t="s">
        <v>874</v>
      </c>
      <c r="D320" s="6">
        <v>39.799999999999997</v>
      </c>
      <c r="E320" s="6">
        <v>53.2</v>
      </c>
      <c r="F320" s="7">
        <v>40.799999999999997</v>
      </c>
      <c r="G320" s="7">
        <v>59.2</v>
      </c>
      <c r="H320" s="7">
        <v>40.799999999999997</v>
      </c>
      <c r="I320" s="7">
        <v>59.2</v>
      </c>
      <c r="J320">
        <f t="shared" si="16"/>
        <v>59.2</v>
      </c>
      <c r="K320">
        <f t="shared" si="17"/>
        <v>40.799999999999997</v>
      </c>
      <c r="L320" t="str">
        <f t="shared" si="18"/>
        <v>OK</v>
      </c>
      <c r="M320" t="str">
        <f t="shared" si="19"/>
        <v>05</v>
      </c>
      <c r="N320">
        <v>7</v>
      </c>
    </row>
    <row r="321" spans="1:14" ht="12" customHeight="1" x14ac:dyDescent="0.2">
      <c r="A321" s="2" t="s">
        <v>643</v>
      </c>
      <c r="B321" s="2" t="s">
        <v>644</v>
      </c>
      <c r="C321" s="9" t="s">
        <v>875</v>
      </c>
      <c r="D321" s="6">
        <v>57.3</v>
      </c>
      <c r="E321" s="6">
        <v>34.5</v>
      </c>
      <c r="F321" s="7">
        <v>57.3</v>
      </c>
      <c r="G321" s="7">
        <v>40</v>
      </c>
      <c r="H321" s="7">
        <v>59.6</v>
      </c>
      <c r="I321" s="7">
        <v>37.700000000000003</v>
      </c>
      <c r="J321">
        <f t="shared" si="16"/>
        <v>38.85</v>
      </c>
      <c r="K321">
        <f t="shared" si="17"/>
        <v>58.45</v>
      </c>
      <c r="L321" t="str">
        <f t="shared" si="18"/>
        <v>OR</v>
      </c>
      <c r="M321" t="str">
        <f t="shared" si="19"/>
        <v>01</v>
      </c>
      <c r="N321">
        <v>9</v>
      </c>
    </row>
    <row r="322" spans="1:14" ht="12" customHeight="1" x14ac:dyDescent="0.2">
      <c r="A322" s="2" t="s">
        <v>645</v>
      </c>
      <c r="B322" s="2" t="s">
        <v>646</v>
      </c>
      <c r="C322" s="4" t="s">
        <v>874</v>
      </c>
      <c r="D322" s="6">
        <v>36.4</v>
      </c>
      <c r="E322" s="6">
        <v>56.5</v>
      </c>
      <c r="F322" s="7">
        <v>40.5</v>
      </c>
      <c r="G322" s="7">
        <v>56.8</v>
      </c>
      <c r="H322" s="7">
        <v>43.3</v>
      </c>
      <c r="I322" s="7">
        <v>53.8</v>
      </c>
      <c r="J322">
        <f t="shared" si="16"/>
        <v>55.3</v>
      </c>
      <c r="K322">
        <f t="shared" si="17"/>
        <v>41.9</v>
      </c>
      <c r="L322" t="str">
        <f t="shared" si="18"/>
        <v>OR</v>
      </c>
      <c r="M322" t="str">
        <f t="shared" si="19"/>
        <v>02</v>
      </c>
      <c r="N322">
        <v>9</v>
      </c>
    </row>
    <row r="323" spans="1:14" ht="12" customHeight="1" x14ac:dyDescent="0.2">
      <c r="A323" s="2" t="s">
        <v>647</v>
      </c>
      <c r="B323" s="2" t="s">
        <v>648</v>
      </c>
      <c r="C323" s="9" t="s">
        <v>875</v>
      </c>
      <c r="D323" s="6">
        <v>70.7</v>
      </c>
      <c r="E323" s="6">
        <v>22.5</v>
      </c>
      <c r="F323" s="7">
        <v>72</v>
      </c>
      <c r="G323" s="7">
        <v>24.7</v>
      </c>
      <c r="H323" s="7">
        <v>72.900000000000006</v>
      </c>
      <c r="I323" s="7">
        <v>24.3</v>
      </c>
      <c r="J323">
        <f t="shared" ref="J323:J386" si="20">(I323+G323)/2</f>
        <v>24.5</v>
      </c>
      <c r="K323">
        <f t="shared" ref="K323:K386" si="21">(H323+F323)/2</f>
        <v>72.45</v>
      </c>
      <c r="L323" t="str">
        <f t="shared" ref="L323:L386" si="22">LEFT(A323,2)</f>
        <v>OR</v>
      </c>
      <c r="M323" t="str">
        <f t="shared" ref="M323:M386" si="23">RIGHT(A323,2)</f>
        <v>03</v>
      </c>
      <c r="N323">
        <v>9</v>
      </c>
    </row>
    <row r="324" spans="1:14" ht="12" customHeight="1" x14ac:dyDescent="0.2">
      <c r="A324" s="2" t="s">
        <v>649</v>
      </c>
      <c r="B324" s="2" t="s">
        <v>650</v>
      </c>
      <c r="C324" s="9" t="s">
        <v>875</v>
      </c>
      <c r="D324" s="6">
        <v>46.1</v>
      </c>
      <c r="E324" s="6">
        <v>46</v>
      </c>
      <c r="F324" s="7">
        <v>51.7</v>
      </c>
      <c r="G324" s="7">
        <v>45</v>
      </c>
      <c r="H324" s="7">
        <v>54.2</v>
      </c>
      <c r="I324" s="7">
        <v>42.7</v>
      </c>
      <c r="J324">
        <f t="shared" si="20"/>
        <v>43.85</v>
      </c>
      <c r="K324">
        <f t="shared" si="21"/>
        <v>52.95</v>
      </c>
      <c r="L324" t="str">
        <f t="shared" si="22"/>
        <v>OR</v>
      </c>
      <c r="M324" t="str">
        <f t="shared" si="23"/>
        <v>04</v>
      </c>
      <c r="N324">
        <v>9</v>
      </c>
    </row>
    <row r="325" spans="1:14" ht="12" customHeight="1" x14ac:dyDescent="0.2">
      <c r="A325" s="2" t="s">
        <v>651</v>
      </c>
      <c r="B325" s="2" t="s">
        <v>652</v>
      </c>
      <c r="C325" s="9" t="s">
        <v>875</v>
      </c>
      <c r="D325" s="6">
        <v>48.3</v>
      </c>
      <c r="E325" s="6">
        <v>44.1</v>
      </c>
      <c r="F325" s="7">
        <v>50.5</v>
      </c>
      <c r="G325" s="7">
        <v>47.1</v>
      </c>
      <c r="H325" s="7">
        <v>53</v>
      </c>
      <c r="I325" s="7">
        <v>44.2</v>
      </c>
      <c r="J325">
        <f t="shared" si="20"/>
        <v>45.650000000000006</v>
      </c>
      <c r="K325">
        <f t="shared" si="21"/>
        <v>51.75</v>
      </c>
      <c r="L325" t="str">
        <f t="shared" si="22"/>
        <v>OR</v>
      </c>
      <c r="M325" t="str">
        <f t="shared" si="23"/>
        <v>05</v>
      </c>
      <c r="N325">
        <v>9</v>
      </c>
    </row>
    <row r="326" spans="1:14" ht="12" customHeight="1" x14ac:dyDescent="0.2">
      <c r="A326" s="2" t="s">
        <v>653</v>
      </c>
      <c r="B326" s="2" t="s">
        <v>654</v>
      </c>
      <c r="C326" s="9" t="s">
        <v>875</v>
      </c>
      <c r="D326" s="10">
        <v>79.5</v>
      </c>
      <c r="E326" s="10">
        <v>18.2</v>
      </c>
      <c r="F326" s="7">
        <v>82.3</v>
      </c>
      <c r="G326" s="7">
        <v>16.899999999999999</v>
      </c>
      <c r="H326" s="7">
        <v>78.7</v>
      </c>
      <c r="I326" s="7">
        <v>20.6</v>
      </c>
      <c r="J326">
        <f t="shared" si="20"/>
        <v>18.75</v>
      </c>
      <c r="K326">
        <f t="shared" si="21"/>
        <v>80.5</v>
      </c>
      <c r="L326" t="str">
        <f t="shared" si="22"/>
        <v>PA</v>
      </c>
      <c r="M326" t="str">
        <f t="shared" si="23"/>
        <v>01</v>
      </c>
      <c r="N326">
        <v>2</v>
      </c>
    </row>
    <row r="327" spans="1:14" ht="12" customHeight="1" x14ac:dyDescent="0.2">
      <c r="A327" s="2" t="s">
        <v>655</v>
      </c>
      <c r="B327" s="10" t="s">
        <v>656</v>
      </c>
      <c r="C327" s="9" t="s">
        <v>875</v>
      </c>
      <c r="D327" s="10">
        <v>90.4</v>
      </c>
      <c r="E327" s="10">
        <v>7.6</v>
      </c>
      <c r="F327" s="7">
        <v>90.4</v>
      </c>
      <c r="G327" s="7">
        <v>9</v>
      </c>
      <c r="H327" s="7">
        <v>91</v>
      </c>
      <c r="I327" s="7">
        <v>8.8000000000000007</v>
      </c>
      <c r="J327">
        <f t="shared" si="20"/>
        <v>8.9</v>
      </c>
      <c r="K327">
        <f t="shared" si="21"/>
        <v>90.7</v>
      </c>
      <c r="L327" t="str">
        <f t="shared" si="22"/>
        <v>PA</v>
      </c>
      <c r="M327" t="str">
        <f t="shared" si="23"/>
        <v>02</v>
      </c>
      <c r="N327">
        <v>2</v>
      </c>
    </row>
    <row r="328" spans="1:14" ht="12" customHeight="1" x14ac:dyDescent="0.2">
      <c r="A328" s="2" t="s">
        <v>657</v>
      </c>
      <c r="B328" s="2" t="s">
        <v>658</v>
      </c>
      <c r="C328" s="4" t="s">
        <v>874</v>
      </c>
      <c r="D328" s="12">
        <v>35</v>
      </c>
      <c r="E328" s="10">
        <v>61.1</v>
      </c>
      <c r="F328" s="7">
        <v>43</v>
      </c>
      <c r="G328" s="7">
        <v>55.6</v>
      </c>
      <c r="H328" s="7">
        <v>46.3</v>
      </c>
      <c r="I328" s="7">
        <v>52.3</v>
      </c>
      <c r="J328">
        <f t="shared" si="20"/>
        <v>53.95</v>
      </c>
      <c r="K328">
        <f t="shared" si="21"/>
        <v>44.65</v>
      </c>
      <c r="L328" t="str">
        <f t="shared" si="22"/>
        <v>PA</v>
      </c>
      <c r="M328" t="str">
        <f t="shared" si="23"/>
        <v>03</v>
      </c>
      <c r="N328">
        <v>2</v>
      </c>
    </row>
    <row r="329" spans="1:14" ht="12" customHeight="1" x14ac:dyDescent="0.2">
      <c r="A329" s="2" t="s">
        <v>659</v>
      </c>
      <c r="B329" s="2" t="s">
        <v>660</v>
      </c>
      <c r="C329" s="4" t="s">
        <v>874</v>
      </c>
      <c r="D329" s="10">
        <v>37.1</v>
      </c>
      <c r="E329" s="10">
        <v>58.6</v>
      </c>
      <c r="F329" s="7">
        <v>41.5</v>
      </c>
      <c r="G329" s="7">
        <v>57.1</v>
      </c>
      <c r="H329" s="7">
        <v>45.1</v>
      </c>
      <c r="I329" s="7">
        <v>53.8</v>
      </c>
      <c r="J329">
        <f t="shared" si="20"/>
        <v>55.45</v>
      </c>
      <c r="K329">
        <f t="shared" si="21"/>
        <v>43.3</v>
      </c>
      <c r="L329" t="str">
        <f t="shared" si="22"/>
        <v>PA</v>
      </c>
      <c r="M329" t="str">
        <f t="shared" si="23"/>
        <v>04</v>
      </c>
      <c r="N329">
        <v>2</v>
      </c>
    </row>
    <row r="330" spans="1:14" ht="12" customHeight="1" x14ac:dyDescent="0.2">
      <c r="A330" s="2" t="s">
        <v>661</v>
      </c>
      <c r="B330" s="2" t="s">
        <v>662</v>
      </c>
      <c r="C330" s="4" t="s">
        <v>874</v>
      </c>
      <c r="D330" s="10">
        <v>33.5</v>
      </c>
      <c r="E330" s="10">
        <v>62.3</v>
      </c>
      <c r="F330" s="7">
        <v>41.5</v>
      </c>
      <c r="G330" s="7">
        <v>57.1</v>
      </c>
      <c r="H330" s="7">
        <v>47.1</v>
      </c>
      <c r="I330" s="7">
        <v>51.5</v>
      </c>
      <c r="J330">
        <f t="shared" si="20"/>
        <v>54.3</v>
      </c>
      <c r="K330">
        <f t="shared" si="21"/>
        <v>44.3</v>
      </c>
      <c r="L330" t="str">
        <f t="shared" si="22"/>
        <v>PA</v>
      </c>
      <c r="M330" t="str">
        <f t="shared" si="23"/>
        <v>05</v>
      </c>
      <c r="N330">
        <v>2</v>
      </c>
    </row>
    <row r="331" spans="1:14" ht="12" customHeight="1" x14ac:dyDescent="0.2">
      <c r="A331" s="2" t="s">
        <v>663</v>
      </c>
      <c r="B331" s="2" t="s">
        <v>664</v>
      </c>
      <c r="C331" s="4" t="s">
        <v>874</v>
      </c>
      <c r="D331" s="10">
        <v>48.2</v>
      </c>
      <c r="E331" s="10">
        <v>47.6</v>
      </c>
      <c r="F331" s="7">
        <v>48.1</v>
      </c>
      <c r="G331" s="7">
        <v>50.6</v>
      </c>
      <c r="H331" s="7">
        <v>53</v>
      </c>
      <c r="I331" s="7">
        <v>46</v>
      </c>
      <c r="J331">
        <f t="shared" si="20"/>
        <v>48.3</v>
      </c>
      <c r="K331">
        <f t="shared" si="21"/>
        <v>50.55</v>
      </c>
      <c r="L331" t="str">
        <f t="shared" si="22"/>
        <v>PA</v>
      </c>
      <c r="M331" t="str">
        <f t="shared" si="23"/>
        <v>06</v>
      </c>
      <c r="N331">
        <v>2</v>
      </c>
    </row>
    <row r="332" spans="1:14" ht="12" customHeight="1" x14ac:dyDescent="0.2">
      <c r="A332" s="2" t="s">
        <v>665</v>
      </c>
      <c r="B332" s="2" t="s">
        <v>666</v>
      </c>
      <c r="C332" s="4" t="s">
        <v>874</v>
      </c>
      <c r="D332" s="10">
        <v>49.3</v>
      </c>
      <c r="E332" s="12">
        <v>47</v>
      </c>
      <c r="F332" s="7">
        <v>48.5</v>
      </c>
      <c r="G332" s="7">
        <v>50.4</v>
      </c>
      <c r="H332" s="7">
        <v>51.2</v>
      </c>
      <c r="I332" s="7">
        <v>47.8</v>
      </c>
      <c r="J332">
        <f t="shared" si="20"/>
        <v>49.099999999999994</v>
      </c>
      <c r="K332">
        <f t="shared" si="21"/>
        <v>49.85</v>
      </c>
      <c r="L332" t="str">
        <f t="shared" si="22"/>
        <v>PA</v>
      </c>
      <c r="M332" t="str">
        <f t="shared" si="23"/>
        <v>07</v>
      </c>
      <c r="N332">
        <v>2</v>
      </c>
    </row>
    <row r="333" spans="1:14" ht="12" customHeight="1" x14ac:dyDescent="0.2">
      <c r="A333" s="2" t="s">
        <v>667</v>
      </c>
      <c r="B333" s="10" t="s">
        <v>668</v>
      </c>
      <c r="C333" s="4" t="s">
        <v>874</v>
      </c>
      <c r="D333" s="12">
        <v>48</v>
      </c>
      <c r="E333" s="10">
        <v>48.2</v>
      </c>
      <c r="F333" s="7">
        <v>49.3</v>
      </c>
      <c r="G333" s="7">
        <v>49.4</v>
      </c>
      <c r="H333" s="7">
        <v>53.2</v>
      </c>
      <c r="I333" s="7">
        <v>45.7</v>
      </c>
      <c r="J333">
        <f t="shared" si="20"/>
        <v>47.55</v>
      </c>
      <c r="K333">
        <f t="shared" si="21"/>
        <v>51.25</v>
      </c>
      <c r="L333" t="str">
        <f t="shared" si="22"/>
        <v>PA</v>
      </c>
      <c r="M333" t="str">
        <f t="shared" si="23"/>
        <v>08</v>
      </c>
      <c r="N333">
        <v>2</v>
      </c>
    </row>
    <row r="334" spans="1:14" ht="12" customHeight="1" x14ac:dyDescent="0.2">
      <c r="A334" s="2" t="s">
        <v>669</v>
      </c>
      <c r="B334" s="2" t="s">
        <v>670</v>
      </c>
      <c r="C334" s="4" t="s">
        <v>874</v>
      </c>
      <c r="D334" s="10">
        <v>27.2</v>
      </c>
      <c r="E334" s="10">
        <v>69.7</v>
      </c>
      <c r="F334" s="7">
        <v>35.9</v>
      </c>
      <c r="G334" s="7">
        <v>62.8</v>
      </c>
      <c r="H334" s="7">
        <v>40.9</v>
      </c>
      <c r="I334" s="7">
        <v>57.9</v>
      </c>
      <c r="J334">
        <f t="shared" si="20"/>
        <v>60.349999999999994</v>
      </c>
      <c r="K334">
        <f t="shared" si="21"/>
        <v>38.4</v>
      </c>
      <c r="L334" t="str">
        <f t="shared" si="22"/>
        <v>PA</v>
      </c>
      <c r="M334" t="str">
        <f t="shared" si="23"/>
        <v>09</v>
      </c>
      <c r="N334">
        <v>2</v>
      </c>
    </row>
    <row r="335" spans="1:14" ht="12" customHeight="1" x14ac:dyDescent="0.2">
      <c r="A335" s="2" t="s">
        <v>671</v>
      </c>
      <c r="B335" s="2" t="s">
        <v>672</v>
      </c>
      <c r="C335" s="4" t="s">
        <v>874</v>
      </c>
      <c r="D335" s="10">
        <v>30.2</v>
      </c>
      <c r="E335" s="10">
        <v>66.099999999999994</v>
      </c>
      <c r="F335" s="7">
        <v>38.4</v>
      </c>
      <c r="G335" s="7">
        <v>60.1</v>
      </c>
      <c r="H335" s="7">
        <v>42.3</v>
      </c>
      <c r="I335" s="7">
        <v>56.5</v>
      </c>
      <c r="J335">
        <f t="shared" si="20"/>
        <v>58.3</v>
      </c>
      <c r="K335">
        <f t="shared" si="21"/>
        <v>40.349999999999994</v>
      </c>
      <c r="L335" t="str">
        <f t="shared" si="22"/>
        <v>PA</v>
      </c>
      <c r="M335" t="str">
        <f t="shared" si="23"/>
        <v>10</v>
      </c>
      <c r="N335">
        <v>2</v>
      </c>
    </row>
    <row r="336" spans="1:14" ht="12" customHeight="1" x14ac:dyDescent="0.2">
      <c r="A336" s="2" t="s">
        <v>673</v>
      </c>
      <c r="B336" s="2" t="s">
        <v>674</v>
      </c>
      <c r="C336" s="4" t="s">
        <v>874</v>
      </c>
      <c r="D336" s="10">
        <v>36.200000000000003</v>
      </c>
      <c r="E336" s="12">
        <v>60</v>
      </c>
      <c r="F336" s="7">
        <v>44.5</v>
      </c>
      <c r="G336" s="7">
        <v>53.9</v>
      </c>
      <c r="H336" s="7">
        <v>47.1</v>
      </c>
      <c r="I336" s="7">
        <v>51.7</v>
      </c>
      <c r="J336">
        <f t="shared" si="20"/>
        <v>52.8</v>
      </c>
      <c r="K336">
        <f t="shared" si="21"/>
        <v>45.8</v>
      </c>
      <c r="L336" t="str">
        <f t="shared" si="22"/>
        <v>PA</v>
      </c>
      <c r="M336" t="str">
        <f t="shared" si="23"/>
        <v>11</v>
      </c>
      <c r="N336">
        <v>2</v>
      </c>
    </row>
    <row r="337" spans="1:14" ht="12" customHeight="1" x14ac:dyDescent="0.2">
      <c r="A337" s="2" t="s">
        <v>675</v>
      </c>
      <c r="B337" s="2" t="s">
        <v>676</v>
      </c>
      <c r="C337" s="4" t="s">
        <v>874</v>
      </c>
      <c r="D337" s="10">
        <v>37.9</v>
      </c>
      <c r="E337" s="10">
        <v>58.7</v>
      </c>
      <c r="F337" s="7">
        <v>40.9</v>
      </c>
      <c r="G337" s="7">
        <v>57.8</v>
      </c>
      <c r="H337" s="7">
        <v>44.7</v>
      </c>
      <c r="I337" s="7">
        <v>54.1</v>
      </c>
      <c r="J337">
        <f t="shared" si="20"/>
        <v>55.95</v>
      </c>
      <c r="K337">
        <f t="shared" si="21"/>
        <v>42.8</v>
      </c>
      <c r="L337" t="str">
        <f t="shared" si="22"/>
        <v>PA</v>
      </c>
      <c r="M337" t="str">
        <f t="shared" si="23"/>
        <v>12</v>
      </c>
      <c r="N337">
        <v>2</v>
      </c>
    </row>
    <row r="338" spans="1:14" ht="12" customHeight="1" x14ac:dyDescent="0.2">
      <c r="A338" s="2" t="s">
        <v>677</v>
      </c>
      <c r="B338" s="2" t="s">
        <v>678</v>
      </c>
      <c r="C338" s="9" t="s">
        <v>875</v>
      </c>
      <c r="D338" s="10">
        <v>65.3</v>
      </c>
      <c r="E338" s="10">
        <v>31.7</v>
      </c>
      <c r="F338" s="7">
        <v>66.2</v>
      </c>
      <c r="G338" s="7">
        <v>32.9</v>
      </c>
      <c r="H338" s="7">
        <v>65.400000000000006</v>
      </c>
      <c r="I338" s="7">
        <v>33.700000000000003</v>
      </c>
      <c r="J338">
        <f t="shared" si="20"/>
        <v>33.299999999999997</v>
      </c>
      <c r="K338">
        <f t="shared" si="21"/>
        <v>65.800000000000011</v>
      </c>
      <c r="L338" t="str">
        <f t="shared" si="22"/>
        <v>PA</v>
      </c>
      <c r="M338" t="str">
        <f t="shared" si="23"/>
        <v>13</v>
      </c>
      <c r="N338">
        <v>2</v>
      </c>
    </row>
    <row r="339" spans="1:14" ht="12" customHeight="1" x14ac:dyDescent="0.2">
      <c r="A339" s="2" t="s">
        <v>679</v>
      </c>
      <c r="B339" s="2" t="s">
        <v>680</v>
      </c>
      <c r="C339" s="9" t="s">
        <v>875</v>
      </c>
      <c r="D339" s="12">
        <v>66</v>
      </c>
      <c r="E339" s="10">
        <v>30.5</v>
      </c>
      <c r="F339" s="7">
        <v>68</v>
      </c>
      <c r="G339" s="7">
        <v>30.6</v>
      </c>
      <c r="H339" s="7">
        <v>67</v>
      </c>
      <c r="I339" s="7">
        <v>32</v>
      </c>
      <c r="J339">
        <f t="shared" si="20"/>
        <v>31.3</v>
      </c>
      <c r="K339">
        <f t="shared" si="21"/>
        <v>67.5</v>
      </c>
      <c r="L339" t="str">
        <f t="shared" si="22"/>
        <v>PA</v>
      </c>
      <c r="M339" t="str">
        <f t="shared" si="23"/>
        <v>14</v>
      </c>
      <c r="N339">
        <v>2</v>
      </c>
    </row>
    <row r="340" spans="1:14" ht="12" customHeight="1" x14ac:dyDescent="0.2">
      <c r="A340" s="2" t="s">
        <v>681</v>
      </c>
      <c r="B340" s="2" t="s">
        <v>682</v>
      </c>
      <c r="C340" s="4" t="s">
        <v>874</v>
      </c>
      <c r="D340" s="10">
        <v>44.2</v>
      </c>
      <c r="E340" s="10">
        <v>51.8</v>
      </c>
      <c r="F340" s="7">
        <v>47.9</v>
      </c>
      <c r="G340" s="7">
        <v>50.8</v>
      </c>
      <c r="H340" s="7">
        <v>52.1</v>
      </c>
      <c r="I340" s="7">
        <v>46.6</v>
      </c>
      <c r="J340">
        <f t="shared" si="20"/>
        <v>48.7</v>
      </c>
      <c r="K340">
        <f t="shared" si="21"/>
        <v>50</v>
      </c>
      <c r="L340" t="str">
        <f t="shared" si="22"/>
        <v>PA</v>
      </c>
      <c r="M340" t="str">
        <f t="shared" si="23"/>
        <v>15</v>
      </c>
      <c r="N340">
        <v>2</v>
      </c>
    </row>
    <row r="341" spans="1:14" ht="12" customHeight="1" x14ac:dyDescent="0.2">
      <c r="A341" s="2" t="s">
        <v>683</v>
      </c>
      <c r="B341" s="2" t="s">
        <v>684</v>
      </c>
      <c r="C341" s="4" t="s">
        <v>874</v>
      </c>
      <c r="D341" s="10">
        <v>44.2</v>
      </c>
      <c r="E341" s="12">
        <v>51</v>
      </c>
      <c r="F341" s="7">
        <v>46.3</v>
      </c>
      <c r="G341" s="7">
        <v>52.4</v>
      </c>
      <c r="H341" s="7">
        <v>50.1</v>
      </c>
      <c r="I341" s="7">
        <v>49</v>
      </c>
      <c r="J341">
        <f t="shared" si="20"/>
        <v>50.7</v>
      </c>
      <c r="K341">
        <f t="shared" si="21"/>
        <v>48.2</v>
      </c>
      <c r="L341" t="str">
        <f t="shared" si="22"/>
        <v>PA</v>
      </c>
      <c r="M341" t="str">
        <f t="shared" si="23"/>
        <v>16</v>
      </c>
      <c r="N341">
        <v>2</v>
      </c>
    </row>
    <row r="342" spans="1:14" ht="12" customHeight="1" x14ac:dyDescent="0.2">
      <c r="A342" s="2" t="s">
        <v>685</v>
      </c>
      <c r="B342" s="2" t="s">
        <v>686</v>
      </c>
      <c r="C342" s="9" t="s">
        <v>875</v>
      </c>
      <c r="D342" s="10">
        <v>43.3</v>
      </c>
      <c r="E342" s="10">
        <v>53.4</v>
      </c>
      <c r="F342" s="7">
        <v>55.4</v>
      </c>
      <c r="G342" s="7">
        <v>43.3</v>
      </c>
      <c r="H342" s="7">
        <v>56.9</v>
      </c>
      <c r="I342" s="7">
        <v>41.9</v>
      </c>
      <c r="J342">
        <f t="shared" si="20"/>
        <v>42.599999999999994</v>
      </c>
      <c r="K342">
        <f t="shared" si="21"/>
        <v>56.15</v>
      </c>
      <c r="L342" t="str">
        <f t="shared" si="22"/>
        <v>PA</v>
      </c>
      <c r="M342" t="str">
        <f t="shared" si="23"/>
        <v>17</v>
      </c>
      <c r="N342">
        <v>2</v>
      </c>
    </row>
    <row r="343" spans="1:14" ht="12" customHeight="1" x14ac:dyDescent="0.2">
      <c r="A343" s="2" t="s">
        <v>687</v>
      </c>
      <c r="B343" s="2" t="s">
        <v>688</v>
      </c>
      <c r="C343" s="4" t="s">
        <v>874</v>
      </c>
      <c r="D343" s="10">
        <v>38.5</v>
      </c>
      <c r="E343" s="10">
        <v>58.1</v>
      </c>
      <c r="F343" s="7">
        <v>41</v>
      </c>
      <c r="G343" s="7">
        <v>57.9</v>
      </c>
      <c r="H343" s="7">
        <v>43.8</v>
      </c>
      <c r="I343" s="7">
        <v>55.2</v>
      </c>
      <c r="J343">
        <f t="shared" si="20"/>
        <v>56.55</v>
      </c>
      <c r="K343">
        <f t="shared" si="21"/>
        <v>42.4</v>
      </c>
      <c r="L343" t="str">
        <f t="shared" si="22"/>
        <v>PA</v>
      </c>
      <c r="M343" t="str">
        <f t="shared" si="23"/>
        <v>18</v>
      </c>
      <c r="N343">
        <v>2</v>
      </c>
    </row>
    <row r="344" spans="1:14" ht="12" customHeight="1" x14ac:dyDescent="0.2">
      <c r="A344" s="2" t="s">
        <v>689</v>
      </c>
      <c r="B344" s="2" t="s">
        <v>690</v>
      </c>
      <c r="C344" s="9" t="s">
        <v>875</v>
      </c>
      <c r="D344" s="6">
        <v>60.5</v>
      </c>
      <c r="E344" s="6">
        <v>34.9</v>
      </c>
      <c r="F344" s="7">
        <v>66.2</v>
      </c>
      <c r="G344" s="7">
        <v>32.200000000000003</v>
      </c>
      <c r="H344" s="7">
        <v>66.599999999999994</v>
      </c>
      <c r="I344" s="7">
        <v>31.8</v>
      </c>
      <c r="J344">
        <f t="shared" si="20"/>
        <v>32</v>
      </c>
      <c r="K344">
        <f t="shared" si="21"/>
        <v>66.400000000000006</v>
      </c>
      <c r="L344" t="str">
        <f t="shared" si="22"/>
        <v>RI</v>
      </c>
      <c r="M344" t="str">
        <f t="shared" si="23"/>
        <v>01</v>
      </c>
      <c r="N344">
        <v>1</v>
      </c>
    </row>
    <row r="345" spans="1:14" ht="12" customHeight="1" x14ac:dyDescent="0.2">
      <c r="A345" s="2" t="s">
        <v>691</v>
      </c>
      <c r="B345" s="2" t="s">
        <v>692</v>
      </c>
      <c r="C345" s="9" t="s">
        <v>875</v>
      </c>
      <c r="D345" s="6">
        <v>51.1</v>
      </c>
      <c r="E345" s="6">
        <v>44</v>
      </c>
      <c r="F345" s="7">
        <v>59.8</v>
      </c>
      <c r="G345" s="7">
        <v>38.299999999999997</v>
      </c>
      <c r="H345" s="7">
        <v>59.9</v>
      </c>
      <c r="I345" s="7">
        <v>38.299999999999997</v>
      </c>
      <c r="J345">
        <f t="shared" si="20"/>
        <v>38.299999999999997</v>
      </c>
      <c r="K345">
        <f t="shared" si="21"/>
        <v>59.849999999999994</v>
      </c>
      <c r="L345" t="str">
        <f t="shared" si="22"/>
        <v>RI</v>
      </c>
      <c r="M345" t="str">
        <f t="shared" si="23"/>
        <v>02</v>
      </c>
      <c r="N345">
        <v>1</v>
      </c>
    </row>
    <row r="346" spans="1:14" ht="12" customHeight="1" x14ac:dyDescent="0.2">
      <c r="A346" s="2" t="s">
        <v>693</v>
      </c>
      <c r="B346" s="2" t="s">
        <v>694</v>
      </c>
      <c r="C346" s="4" t="s">
        <v>874</v>
      </c>
      <c r="D346" s="6">
        <v>40.4</v>
      </c>
      <c r="E346" s="6">
        <v>53.5</v>
      </c>
      <c r="F346" s="7">
        <v>40.200000000000003</v>
      </c>
      <c r="G346" s="7">
        <v>58.3</v>
      </c>
      <c r="H346" s="7">
        <v>42.7</v>
      </c>
      <c r="I346" s="7">
        <v>56.1</v>
      </c>
      <c r="J346">
        <f t="shared" si="20"/>
        <v>57.2</v>
      </c>
      <c r="K346">
        <f t="shared" si="21"/>
        <v>41.45</v>
      </c>
      <c r="L346" t="str">
        <f t="shared" si="22"/>
        <v>SC</v>
      </c>
      <c r="M346" t="str">
        <f t="shared" si="23"/>
        <v>01</v>
      </c>
      <c r="N346">
        <v>5</v>
      </c>
    </row>
    <row r="347" spans="1:14" ht="12" customHeight="1" x14ac:dyDescent="0.2">
      <c r="A347" s="2" t="s">
        <v>695</v>
      </c>
      <c r="B347" s="2" t="s">
        <v>696</v>
      </c>
      <c r="C347" s="4" t="s">
        <v>874</v>
      </c>
      <c r="D347" s="6">
        <v>38.6</v>
      </c>
      <c r="E347" s="6">
        <v>56.3</v>
      </c>
      <c r="F347" s="7">
        <v>39.4</v>
      </c>
      <c r="G347" s="7">
        <v>59.1</v>
      </c>
      <c r="H347" s="7">
        <v>39.4</v>
      </c>
      <c r="I347" s="7">
        <v>59.5</v>
      </c>
      <c r="J347">
        <f t="shared" si="20"/>
        <v>59.3</v>
      </c>
      <c r="K347">
        <f t="shared" si="21"/>
        <v>39.4</v>
      </c>
      <c r="L347" t="str">
        <f t="shared" si="22"/>
        <v>SC</v>
      </c>
      <c r="M347" t="str">
        <f t="shared" si="23"/>
        <v>02</v>
      </c>
      <c r="N347">
        <v>5</v>
      </c>
    </row>
    <row r="348" spans="1:14" ht="12" customHeight="1" x14ac:dyDescent="0.2">
      <c r="A348" s="2" t="s">
        <v>697</v>
      </c>
      <c r="B348" s="2" t="s">
        <v>698</v>
      </c>
      <c r="C348" s="4" t="s">
        <v>874</v>
      </c>
      <c r="D348" s="6">
        <v>29</v>
      </c>
      <c r="E348" s="6">
        <v>67</v>
      </c>
      <c r="F348" s="7">
        <v>33.9</v>
      </c>
      <c r="G348" s="7">
        <v>64.5</v>
      </c>
      <c r="H348" s="7">
        <v>35.1</v>
      </c>
      <c r="I348" s="7">
        <v>63.5</v>
      </c>
      <c r="J348">
        <f t="shared" si="20"/>
        <v>64</v>
      </c>
      <c r="K348">
        <f t="shared" si="21"/>
        <v>34.5</v>
      </c>
      <c r="L348" t="str">
        <f t="shared" si="22"/>
        <v>SC</v>
      </c>
      <c r="M348" t="str">
        <f t="shared" si="23"/>
        <v>03</v>
      </c>
      <c r="N348">
        <v>5</v>
      </c>
    </row>
    <row r="349" spans="1:14" ht="12" customHeight="1" x14ac:dyDescent="0.2">
      <c r="A349" s="2" t="s">
        <v>699</v>
      </c>
      <c r="B349" s="2" t="s">
        <v>700</v>
      </c>
      <c r="C349" s="4" t="s">
        <v>874</v>
      </c>
      <c r="D349" s="6">
        <v>34.5</v>
      </c>
      <c r="E349" s="6">
        <v>60.2</v>
      </c>
      <c r="F349" s="7">
        <v>36.200000000000003</v>
      </c>
      <c r="G349" s="7">
        <v>62.2</v>
      </c>
      <c r="H349" s="7">
        <v>37.700000000000003</v>
      </c>
      <c r="I349" s="7">
        <v>60.6</v>
      </c>
      <c r="J349">
        <f t="shared" si="20"/>
        <v>61.400000000000006</v>
      </c>
      <c r="K349">
        <f t="shared" si="21"/>
        <v>36.950000000000003</v>
      </c>
      <c r="L349" t="str">
        <f t="shared" si="22"/>
        <v>SC</v>
      </c>
      <c r="M349" t="str">
        <f t="shared" si="23"/>
        <v>04</v>
      </c>
      <c r="N349">
        <v>5</v>
      </c>
    </row>
    <row r="350" spans="1:14" ht="12" customHeight="1" x14ac:dyDescent="0.2">
      <c r="A350" s="2" t="s">
        <v>701</v>
      </c>
      <c r="B350" s="2"/>
      <c r="C350" s="4" t="s">
        <v>874</v>
      </c>
      <c r="D350" s="6">
        <v>38.799999999999997</v>
      </c>
      <c r="E350" s="6">
        <v>57.3</v>
      </c>
      <c r="F350" s="7">
        <v>43.6</v>
      </c>
      <c r="G350" s="7">
        <v>55.1</v>
      </c>
      <c r="H350" s="7">
        <v>43.8</v>
      </c>
      <c r="I350" s="7">
        <v>55</v>
      </c>
      <c r="J350">
        <f t="shared" si="20"/>
        <v>55.05</v>
      </c>
      <c r="K350">
        <f t="shared" si="21"/>
        <v>43.7</v>
      </c>
      <c r="L350" t="str">
        <f t="shared" si="22"/>
        <v>SC</v>
      </c>
      <c r="M350" t="str">
        <f t="shared" si="23"/>
        <v>05</v>
      </c>
      <c r="N350">
        <v>5</v>
      </c>
    </row>
    <row r="351" spans="1:14" ht="12" customHeight="1" x14ac:dyDescent="0.2">
      <c r="A351" s="2" t="s">
        <v>702</v>
      </c>
      <c r="B351" s="2" t="s">
        <v>703</v>
      </c>
      <c r="C351" s="9" t="s">
        <v>875</v>
      </c>
      <c r="D351" s="6">
        <v>66.8</v>
      </c>
      <c r="E351" s="6">
        <v>30.3</v>
      </c>
      <c r="F351" s="7">
        <v>70.900000000000006</v>
      </c>
      <c r="G351" s="7">
        <v>28.1</v>
      </c>
      <c r="H351" s="7">
        <v>70.099999999999994</v>
      </c>
      <c r="I351" s="7">
        <v>28.9</v>
      </c>
      <c r="J351">
        <f t="shared" si="20"/>
        <v>28.5</v>
      </c>
      <c r="K351">
        <f t="shared" si="21"/>
        <v>70.5</v>
      </c>
      <c r="L351" t="str">
        <f t="shared" si="22"/>
        <v>SC</v>
      </c>
      <c r="M351" t="str">
        <f t="shared" si="23"/>
        <v>06</v>
      </c>
      <c r="N351">
        <v>5</v>
      </c>
    </row>
    <row r="352" spans="1:14" ht="12" customHeight="1" x14ac:dyDescent="0.2">
      <c r="A352" s="2" t="s">
        <v>704</v>
      </c>
      <c r="B352" s="2" t="s">
        <v>705</v>
      </c>
      <c r="C352" s="4" t="s">
        <v>874</v>
      </c>
      <c r="D352" s="6">
        <v>39.1</v>
      </c>
      <c r="E352" s="6">
        <v>58</v>
      </c>
      <c r="F352" s="7">
        <v>44.4</v>
      </c>
      <c r="G352" s="7">
        <v>54.5</v>
      </c>
      <c r="H352" s="7">
        <v>45.3</v>
      </c>
      <c r="I352" s="7">
        <v>53.6</v>
      </c>
      <c r="J352">
        <f t="shared" si="20"/>
        <v>54.05</v>
      </c>
      <c r="K352">
        <f t="shared" si="21"/>
        <v>44.849999999999994</v>
      </c>
      <c r="L352" t="str">
        <f t="shared" si="22"/>
        <v>SC</v>
      </c>
      <c r="M352" t="str">
        <f t="shared" si="23"/>
        <v>07</v>
      </c>
      <c r="N352">
        <v>5</v>
      </c>
    </row>
    <row r="353" spans="1:14" ht="12" customHeight="1" x14ac:dyDescent="0.2">
      <c r="A353" s="2" t="s">
        <v>706</v>
      </c>
      <c r="B353" s="2" t="s">
        <v>707</v>
      </c>
      <c r="C353" s="4" t="s">
        <v>874</v>
      </c>
      <c r="D353" s="6">
        <v>31.7</v>
      </c>
      <c r="E353" s="6">
        <v>61.5</v>
      </c>
      <c r="F353" s="7">
        <v>39.9</v>
      </c>
      <c r="G353" s="7">
        <v>57.9</v>
      </c>
      <c r="H353" s="7">
        <v>44.7</v>
      </c>
      <c r="I353" s="7">
        <v>53.2</v>
      </c>
      <c r="J353">
        <f t="shared" si="20"/>
        <v>55.55</v>
      </c>
      <c r="K353">
        <f t="shared" si="21"/>
        <v>42.3</v>
      </c>
      <c r="L353" t="str">
        <f t="shared" si="22"/>
        <v>SD</v>
      </c>
      <c r="M353" t="str">
        <f t="shared" si="23"/>
        <v>AL</v>
      </c>
      <c r="N353">
        <v>4</v>
      </c>
    </row>
    <row r="354" spans="1:14" ht="12" customHeight="1" x14ac:dyDescent="0.2">
      <c r="A354" s="2" t="s">
        <v>708</v>
      </c>
      <c r="B354" s="2" t="s">
        <v>709</v>
      </c>
      <c r="C354" s="4" t="s">
        <v>874</v>
      </c>
      <c r="D354" s="6">
        <v>19.7</v>
      </c>
      <c r="E354" s="6">
        <v>76.7</v>
      </c>
      <c r="F354" s="7">
        <v>25.7</v>
      </c>
      <c r="G354" s="7">
        <v>72.7</v>
      </c>
      <c r="H354" s="7">
        <v>28.6</v>
      </c>
      <c r="I354" s="7">
        <v>69.900000000000006</v>
      </c>
      <c r="J354">
        <f t="shared" si="20"/>
        <v>71.300000000000011</v>
      </c>
      <c r="K354">
        <f t="shared" si="21"/>
        <v>27.15</v>
      </c>
      <c r="L354" t="str">
        <f t="shared" si="22"/>
        <v>TN</v>
      </c>
      <c r="M354" t="str">
        <f t="shared" si="23"/>
        <v>01</v>
      </c>
      <c r="N354">
        <v>6</v>
      </c>
    </row>
    <row r="355" spans="1:14" ht="12" customHeight="1" x14ac:dyDescent="0.2">
      <c r="A355" s="2" t="s">
        <v>710</v>
      </c>
      <c r="B355" s="2" t="s">
        <v>711</v>
      </c>
      <c r="C355" s="4" t="s">
        <v>874</v>
      </c>
      <c r="D355" s="6">
        <v>29.7</v>
      </c>
      <c r="E355" s="6">
        <v>65.099999999999994</v>
      </c>
      <c r="F355" s="7">
        <v>30.9</v>
      </c>
      <c r="G355" s="7">
        <v>67.3</v>
      </c>
      <c r="H355" s="7">
        <v>34.5</v>
      </c>
      <c r="I355" s="7">
        <v>64</v>
      </c>
      <c r="J355">
        <f t="shared" si="20"/>
        <v>65.650000000000006</v>
      </c>
      <c r="K355">
        <f t="shared" si="21"/>
        <v>32.700000000000003</v>
      </c>
      <c r="L355" t="str">
        <f t="shared" si="22"/>
        <v>TN</v>
      </c>
      <c r="M355" t="str">
        <f t="shared" si="23"/>
        <v>02</v>
      </c>
      <c r="N355">
        <v>6</v>
      </c>
    </row>
    <row r="356" spans="1:14" ht="12" customHeight="1" x14ac:dyDescent="0.2">
      <c r="A356" s="2" t="s">
        <v>712</v>
      </c>
      <c r="B356" s="2" t="s">
        <v>713</v>
      </c>
      <c r="C356" s="4" t="s">
        <v>874</v>
      </c>
      <c r="D356" s="6">
        <v>30.2</v>
      </c>
      <c r="E356" s="6">
        <v>65.400000000000006</v>
      </c>
      <c r="F356" s="7">
        <v>35.1</v>
      </c>
      <c r="G356" s="7">
        <v>63.3</v>
      </c>
      <c r="H356" s="7">
        <v>37.299999999999997</v>
      </c>
      <c r="I356" s="7">
        <v>61.3</v>
      </c>
      <c r="J356">
        <f t="shared" si="20"/>
        <v>62.3</v>
      </c>
      <c r="K356">
        <f t="shared" si="21"/>
        <v>36.200000000000003</v>
      </c>
      <c r="L356" t="str">
        <f t="shared" si="22"/>
        <v>TN</v>
      </c>
      <c r="M356" t="str">
        <f t="shared" si="23"/>
        <v>03</v>
      </c>
      <c r="N356">
        <v>6</v>
      </c>
    </row>
    <row r="357" spans="1:14" ht="12" customHeight="1" x14ac:dyDescent="0.2">
      <c r="A357" s="2" t="s">
        <v>714</v>
      </c>
      <c r="B357" s="2" t="s">
        <v>715</v>
      </c>
      <c r="C357" s="4" t="s">
        <v>874</v>
      </c>
      <c r="D357" s="6">
        <v>27.4</v>
      </c>
      <c r="E357" s="6">
        <v>68.599999999999994</v>
      </c>
      <c r="F357" s="7">
        <v>33.1</v>
      </c>
      <c r="G357" s="7">
        <v>65.3</v>
      </c>
      <c r="H357" s="7">
        <v>35.799999999999997</v>
      </c>
      <c r="I357" s="7">
        <v>62.6</v>
      </c>
      <c r="J357">
        <f t="shared" si="20"/>
        <v>63.95</v>
      </c>
      <c r="K357">
        <f t="shared" si="21"/>
        <v>34.450000000000003</v>
      </c>
      <c r="L357" t="str">
        <f t="shared" si="22"/>
        <v>TN</v>
      </c>
      <c r="M357" t="str">
        <f t="shared" si="23"/>
        <v>04</v>
      </c>
      <c r="N357">
        <v>6</v>
      </c>
    </row>
    <row r="358" spans="1:14" ht="12" customHeight="1" x14ac:dyDescent="0.2">
      <c r="A358" s="2" t="s">
        <v>716</v>
      </c>
      <c r="B358" s="2" t="s">
        <v>717</v>
      </c>
      <c r="C358" s="9" t="s">
        <v>875</v>
      </c>
      <c r="D358" s="6">
        <v>56.6</v>
      </c>
      <c r="E358" s="6">
        <v>38.200000000000003</v>
      </c>
      <c r="F358" s="7">
        <v>55.9</v>
      </c>
      <c r="G358" s="7">
        <v>42.5</v>
      </c>
      <c r="H358" s="7">
        <v>57.5</v>
      </c>
      <c r="I358" s="7">
        <v>41.3</v>
      </c>
      <c r="J358">
        <f t="shared" si="20"/>
        <v>41.9</v>
      </c>
      <c r="K358">
        <f t="shared" si="21"/>
        <v>56.7</v>
      </c>
      <c r="L358" t="str">
        <f t="shared" si="22"/>
        <v>TN</v>
      </c>
      <c r="M358" t="str">
        <f t="shared" si="23"/>
        <v>05</v>
      </c>
      <c r="N358">
        <v>6</v>
      </c>
    </row>
    <row r="359" spans="1:14" ht="12" customHeight="1" x14ac:dyDescent="0.2">
      <c r="A359" s="2" t="s">
        <v>718</v>
      </c>
      <c r="B359" s="2" t="s">
        <v>719</v>
      </c>
      <c r="C359" s="4" t="s">
        <v>874</v>
      </c>
      <c r="D359" s="6">
        <v>23.7</v>
      </c>
      <c r="E359" s="6">
        <v>72.599999999999994</v>
      </c>
      <c r="F359" s="7">
        <v>29.5</v>
      </c>
      <c r="G359" s="7">
        <v>69.099999999999994</v>
      </c>
      <c r="H359" s="7">
        <v>33.5</v>
      </c>
      <c r="I359" s="7">
        <v>64.900000000000006</v>
      </c>
      <c r="J359">
        <f t="shared" si="20"/>
        <v>67</v>
      </c>
      <c r="K359">
        <f t="shared" si="21"/>
        <v>31.5</v>
      </c>
      <c r="L359" t="str">
        <f t="shared" si="22"/>
        <v>TN</v>
      </c>
      <c r="M359" t="str">
        <f t="shared" si="23"/>
        <v>06</v>
      </c>
      <c r="N359">
        <v>6</v>
      </c>
    </row>
    <row r="360" spans="1:14" ht="12" customHeight="1" x14ac:dyDescent="0.2">
      <c r="A360" s="2" t="s">
        <v>720</v>
      </c>
      <c r="B360" s="2" t="s">
        <v>721</v>
      </c>
      <c r="C360" s="4" t="s">
        <v>874</v>
      </c>
      <c r="D360" s="6">
        <v>28.2</v>
      </c>
      <c r="E360" s="6">
        <v>67.5</v>
      </c>
      <c r="F360" s="7">
        <v>32.9</v>
      </c>
      <c r="G360" s="7">
        <v>65.7</v>
      </c>
      <c r="H360" s="7">
        <v>36.299999999999997</v>
      </c>
      <c r="I360" s="7">
        <v>62.4</v>
      </c>
      <c r="J360">
        <f t="shared" si="20"/>
        <v>64.05</v>
      </c>
      <c r="K360">
        <f t="shared" si="21"/>
        <v>34.599999999999994</v>
      </c>
      <c r="L360" t="str">
        <f t="shared" si="22"/>
        <v>TN</v>
      </c>
      <c r="M360" t="str">
        <f t="shared" si="23"/>
        <v>07</v>
      </c>
      <c r="N360">
        <v>6</v>
      </c>
    </row>
    <row r="361" spans="1:14" ht="12" customHeight="1" x14ac:dyDescent="0.2">
      <c r="A361" s="2" t="s">
        <v>722</v>
      </c>
      <c r="B361" s="10" t="s">
        <v>723</v>
      </c>
      <c r="C361" s="4" t="s">
        <v>874</v>
      </c>
      <c r="D361" s="6">
        <v>30.7</v>
      </c>
      <c r="E361" s="6">
        <v>66.3</v>
      </c>
      <c r="F361" s="7">
        <v>32.799999999999997</v>
      </c>
      <c r="G361" s="7">
        <v>66.099999999999994</v>
      </c>
      <c r="H361" s="7">
        <v>34.9</v>
      </c>
      <c r="I361" s="7">
        <v>64.099999999999994</v>
      </c>
      <c r="J361">
        <f t="shared" si="20"/>
        <v>65.099999999999994</v>
      </c>
      <c r="K361">
        <f t="shared" si="21"/>
        <v>33.849999999999994</v>
      </c>
      <c r="L361" t="str">
        <f t="shared" si="22"/>
        <v>TN</v>
      </c>
      <c r="M361" t="str">
        <f t="shared" si="23"/>
        <v>08</v>
      </c>
      <c r="N361">
        <v>6</v>
      </c>
    </row>
    <row r="362" spans="1:14" ht="12" customHeight="1" x14ac:dyDescent="0.2">
      <c r="A362" s="2" t="s">
        <v>724</v>
      </c>
      <c r="B362" s="2" t="s">
        <v>725</v>
      </c>
      <c r="C362" s="9" t="s">
        <v>875</v>
      </c>
      <c r="D362" s="6">
        <v>77.5</v>
      </c>
      <c r="E362" s="6">
        <v>19.8</v>
      </c>
      <c r="F362" s="7">
        <v>78.3</v>
      </c>
      <c r="G362" s="7">
        <v>20.9</v>
      </c>
      <c r="H362" s="7">
        <v>77</v>
      </c>
      <c r="I362" s="7">
        <v>22.5</v>
      </c>
      <c r="J362">
        <f t="shared" si="20"/>
        <v>21.7</v>
      </c>
      <c r="K362">
        <f t="shared" si="21"/>
        <v>77.650000000000006</v>
      </c>
      <c r="L362" t="str">
        <f t="shared" si="22"/>
        <v>TN</v>
      </c>
      <c r="M362" t="str">
        <f t="shared" si="23"/>
        <v>09</v>
      </c>
      <c r="N362">
        <v>6</v>
      </c>
    </row>
    <row r="363" spans="1:14" ht="12" customHeight="1" x14ac:dyDescent="0.2">
      <c r="A363" s="2" t="s">
        <v>726</v>
      </c>
      <c r="B363" s="2" t="s">
        <v>727</v>
      </c>
      <c r="C363" s="4" t="s">
        <v>874</v>
      </c>
      <c r="D363" s="6">
        <v>25.3</v>
      </c>
      <c r="E363" s="6">
        <v>72.2</v>
      </c>
      <c r="F363" s="7">
        <v>27.5</v>
      </c>
      <c r="G363" s="7">
        <v>71.599999999999994</v>
      </c>
      <c r="H363" s="11">
        <v>30</v>
      </c>
      <c r="I363" s="11">
        <v>69</v>
      </c>
      <c r="J363">
        <f t="shared" si="20"/>
        <v>70.3</v>
      </c>
      <c r="K363">
        <f t="shared" si="21"/>
        <v>28.75</v>
      </c>
      <c r="L363" t="str">
        <f t="shared" si="22"/>
        <v>TX</v>
      </c>
      <c r="M363" t="str">
        <f t="shared" si="23"/>
        <v>01</v>
      </c>
      <c r="N363">
        <v>7</v>
      </c>
    </row>
    <row r="364" spans="1:14" ht="12" customHeight="1" x14ac:dyDescent="0.2">
      <c r="A364" s="2" t="s">
        <v>728</v>
      </c>
      <c r="B364" s="2" t="s">
        <v>729</v>
      </c>
      <c r="C364" s="4" t="s">
        <v>874</v>
      </c>
      <c r="D364" s="10">
        <v>43.1</v>
      </c>
      <c r="E364" s="10">
        <v>52.4</v>
      </c>
      <c r="F364" s="7">
        <v>35.6</v>
      </c>
      <c r="G364" s="7">
        <v>62.9</v>
      </c>
      <c r="H364" s="11">
        <v>37</v>
      </c>
      <c r="I364" s="11">
        <v>62</v>
      </c>
      <c r="J364">
        <f t="shared" si="20"/>
        <v>62.45</v>
      </c>
      <c r="K364">
        <f t="shared" si="21"/>
        <v>36.299999999999997</v>
      </c>
      <c r="L364" t="str">
        <f t="shared" si="22"/>
        <v>TX</v>
      </c>
      <c r="M364" t="str">
        <f t="shared" si="23"/>
        <v>02</v>
      </c>
      <c r="N364">
        <v>7</v>
      </c>
    </row>
    <row r="365" spans="1:14" ht="12" customHeight="1" x14ac:dyDescent="0.2">
      <c r="A365" s="2" t="s">
        <v>730</v>
      </c>
      <c r="B365" s="2" t="s">
        <v>731</v>
      </c>
      <c r="C365" s="4" t="s">
        <v>874</v>
      </c>
      <c r="D365" s="10">
        <v>40.6</v>
      </c>
      <c r="E365" s="10">
        <v>54.8</v>
      </c>
      <c r="F365" s="7">
        <v>34.200000000000003</v>
      </c>
      <c r="G365" s="7">
        <v>64.3</v>
      </c>
      <c r="H365" s="11">
        <v>37</v>
      </c>
      <c r="I365" s="11">
        <v>61</v>
      </c>
      <c r="J365">
        <f t="shared" si="20"/>
        <v>62.65</v>
      </c>
      <c r="K365">
        <f t="shared" si="21"/>
        <v>35.6</v>
      </c>
      <c r="L365" t="str">
        <f t="shared" si="22"/>
        <v>TX</v>
      </c>
      <c r="M365" t="str">
        <f t="shared" si="23"/>
        <v>03</v>
      </c>
      <c r="N365">
        <v>7</v>
      </c>
    </row>
    <row r="366" spans="1:14" ht="12" customHeight="1" x14ac:dyDescent="0.2">
      <c r="A366" s="2" t="s">
        <v>732</v>
      </c>
      <c r="B366" s="2" t="s">
        <v>733</v>
      </c>
      <c r="C366" s="4" t="s">
        <v>874</v>
      </c>
      <c r="D366" s="10">
        <v>21.8</v>
      </c>
      <c r="E366" s="10">
        <v>75.400000000000006</v>
      </c>
      <c r="F366" s="7">
        <v>24.8</v>
      </c>
      <c r="G366" s="7">
        <v>74</v>
      </c>
      <c r="H366" s="11">
        <v>29</v>
      </c>
      <c r="I366" s="11">
        <v>70</v>
      </c>
      <c r="J366">
        <f t="shared" si="20"/>
        <v>72</v>
      </c>
      <c r="K366">
        <f t="shared" si="21"/>
        <v>26.9</v>
      </c>
      <c r="L366" t="str">
        <f t="shared" si="22"/>
        <v>TX</v>
      </c>
      <c r="M366" t="str">
        <f t="shared" si="23"/>
        <v>04</v>
      </c>
      <c r="N366">
        <v>7</v>
      </c>
    </row>
    <row r="367" spans="1:14" ht="12" customHeight="1" x14ac:dyDescent="0.2">
      <c r="A367" s="2" t="s">
        <v>734</v>
      </c>
      <c r="B367" s="2" t="s">
        <v>735</v>
      </c>
      <c r="C367" s="4" t="s">
        <v>874</v>
      </c>
      <c r="D367" s="10">
        <v>34.299999999999997</v>
      </c>
      <c r="E367" s="10">
        <v>62.7</v>
      </c>
      <c r="F367" s="7">
        <v>34.4</v>
      </c>
      <c r="G367" s="7">
        <v>64.5</v>
      </c>
      <c r="H367" s="11">
        <v>37</v>
      </c>
      <c r="I367" s="11">
        <v>62</v>
      </c>
      <c r="J367">
        <f t="shared" si="20"/>
        <v>63.25</v>
      </c>
      <c r="K367">
        <f t="shared" si="21"/>
        <v>35.700000000000003</v>
      </c>
      <c r="L367" t="str">
        <f t="shared" si="22"/>
        <v>TX</v>
      </c>
      <c r="M367" t="str">
        <f t="shared" si="23"/>
        <v>05</v>
      </c>
      <c r="N367">
        <v>7</v>
      </c>
    </row>
    <row r="368" spans="1:14" ht="12" customHeight="1" x14ac:dyDescent="0.2">
      <c r="A368" s="2" t="s">
        <v>736</v>
      </c>
      <c r="B368" s="2" t="s">
        <v>737</v>
      </c>
      <c r="C368" s="4" t="s">
        <v>874</v>
      </c>
      <c r="D368" s="10">
        <v>41.9</v>
      </c>
      <c r="E368" s="10">
        <v>54.2</v>
      </c>
      <c r="F368" s="7">
        <v>40.799999999999997</v>
      </c>
      <c r="G368" s="7">
        <v>57.9</v>
      </c>
      <c r="H368" s="11">
        <v>42</v>
      </c>
      <c r="I368" s="11">
        <v>57</v>
      </c>
      <c r="J368">
        <f t="shared" si="20"/>
        <v>57.45</v>
      </c>
      <c r="K368">
        <f t="shared" si="21"/>
        <v>41.4</v>
      </c>
      <c r="L368" t="str">
        <f t="shared" si="22"/>
        <v>TX</v>
      </c>
      <c r="M368" t="str">
        <f t="shared" si="23"/>
        <v>06</v>
      </c>
      <c r="N368">
        <v>7</v>
      </c>
    </row>
    <row r="369" spans="1:14" ht="12" customHeight="1" x14ac:dyDescent="0.2">
      <c r="A369" s="2" t="s">
        <v>738</v>
      </c>
      <c r="B369" s="2" t="s">
        <v>739</v>
      </c>
      <c r="C369" s="4" t="s">
        <v>874</v>
      </c>
      <c r="D369" s="10">
        <v>48.5</v>
      </c>
      <c r="E369" s="10">
        <v>47.1</v>
      </c>
      <c r="F369" s="7">
        <v>38.6</v>
      </c>
      <c r="G369" s="7">
        <v>59.9</v>
      </c>
      <c r="H369" s="11">
        <v>40</v>
      </c>
      <c r="I369" s="11">
        <v>59</v>
      </c>
      <c r="J369">
        <f t="shared" si="20"/>
        <v>59.45</v>
      </c>
      <c r="K369">
        <f t="shared" si="21"/>
        <v>39.299999999999997</v>
      </c>
      <c r="L369" t="str">
        <f t="shared" si="22"/>
        <v>TX</v>
      </c>
      <c r="M369" t="str">
        <f t="shared" si="23"/>
        <v>07</v>
      </c>
      <c r="N369">
        <v>7</v>
      </c>
    </row>
    <row r="370" spans="1:14" ht="12" customHeight="1" x14ac:dyDescent="0.2">
      <c r="A370" s="2" t="s">
        <v>740</v>
      </c>
      <c r="B370" s="2" t="s">
        <v>741</v>
      </c>
      <c r="C370" s="4" t="s">
        <v>874</v>
      </c>
      <c r="D370" s="10">
        <v>23.9</v>
      </c>
      <c r="E370" s="10">
        <v>72.7</v>
      </c>
      <c r="F370" s="7">
        <v>21.7</v>
      </c>
      <c r="G370" s="7">
        <v>77</v>
      </c>
      <c r="H370" s="11">
        <v>26</v>
      </c>
      <c r="I370" s="11">
        <v>73</v>
      </c>
      <c r="J370">
        <f t="shared" si="20"/>
        <v>75</v>
      </c>
      <c r="K370">
        <f t="shared" si="21"/>
        <v>23.85</v>
      </c>
      <c r="L370" t="str">
        <f t="shared" si="22"/>
        <v>TX</v>
      </c>
      <c r="M370" t="str">
        <f t="shared" si="23"/>
        <v>08</v>
      </c>
      <c r="N370">
        <v>7</v>
      </c>
    </row>
    <row r="371" spans="1:14" ht="12" customHeight="1" x14ac:dyDescent="0.2">
      <c r="A371" s="2" t="s">
        <v>742</v>
      </c>
      <c r="B371" s="2" t="s">
        <v>743</v>
      </c>
      <c r="C371" s="9" t="s">
        <v>875</v>
      </c>
      <c r="D371" s="10">
        <v>79.3</v>
      </c>
      <c r="E371" s="12">
        <v>18</v>
      </c>
      <c r="F371" s="7">
        <v>78</v>
      </c>
      <c r="G371" s="7">
        <v>21.1</v>
      </c>
      <c r="H371" s="11">
        <v>76</v>
      </c>
      <c r="I371" s="11">
        <v>23</v>
      </c>
      <c r="J371">
        <f t="shared" si="20"/>
        <v>22.05</v>
      </c>
      <c r="K371">
        <f t="shared" si="21"/>
        <v>77</v>
      </c>
      <c r="L371" t="str">
        <f t="shared" si="22"/>
        <v>TX</v>
      </c>
      <c r="M371" t="str">
        <f t="shared" si="23"/>
        <v>09</v>
      </c>
      <c r="N371">
        <v>7</v>
      </c>
    </row>
    <row r="372" spans="1:14" ht="12" customHeight="1" x14ac:dyDescent="0.2">
      <c r="A372" s="2" t="s">
        <v>744</v>
      </c>
      <c r="B372" s="2" t="s">
        <v>745</v>
      </c>
      <c r="C372" s="4" t="s">
        <v>874</v>
      </c>
      <c r="D372" s="10">
        <v>43.2</v>
      </c>
      <c r="E372" s="10">
        <v>52.3</v>
      </c>
      <c r="F372" s="7">
        <v>38.799999999999997</v>
      </c>
      <c r="G372" s="7">
        <v>59.1</v>
      </c>
      <c r="H372" s="11">
        <v>43</v>
      </c>
      <c r="I372" s="11">
        <v>56</v>
      </c>
      <c r="J372">
        <f t="shared" si="20"/>
        <v>57.55</v>
      </c>
      <c r="K372">
        <f t="shared" si="21"/>
        <v>40.9</v>
      </c>
      <c r="L372" t="str">
        <f t="shared" si="22"/>
        <v>TX</v>
      </c>
      <c r="M372" t="str">
        <f t="shared" si="23"/>
        <v>10</v>
      </c>
      <c r="N372">
        <v>7</v>
      </c>
    </row>
    <row r="373" spans="1:14" ht="12" customHeight="1" x14ac:dyDescent="0.2">
      <c r="A373" s="2" t="s">
        <v>746</v>
      </c>
      <c r="B373" s="2" t="s">
        <v>747</v>
      </c>
      <c r="C373" s="4" t="s">
        <v>874</v>
      </c>
      <c r="D373" s="10">
        <v>19.100000000000001</v>
      </c>
      <c r="E373" s="10">
        <v>77.8</v>
      </c>
      <c r="F373" s="7">
        <v>19.600000000000001</v>
      </c>
      <c r="G373" s="7">
        <v>79.2</v>
      </c>
      <c r="H373" s="11">
        <v>23</v>
      </c>
      <c r="I373" s="11">
        <v>76</v>
      </c>
      <c r="J373">
        <f t="shared" si="20"/>
        <v>77.599999999999994</v>
      </c>
      <c r="K373">
        <f t="shared" si="21"/>
        <v>21.3</v>
      </c>
      <c r="L373" t="str">
        <f t="shared" si="22"/>
        <v>TX</v>
      </c>
      <c r="M373" t="str">
        <f t="shared" si="23"/>
        <v>11</v>
      </c>
      <c r="N373">
        <v>7</v>
      </c>
    </row>
    <row r="374" spans="1:14" ht="12" customHeight="1" x14ac:dyDescent="0.2">
      <c r="A374" s="2" t="s">
        <v>748</v>
      </c>
      <c r="B374" s="2" t="s">
        <v>749</v>
      </c>
      <c r="C374" s="4" t="s">
        <v>874</v>
      </c>
      <c r="D374" s="10">
        <v>32.700000000000003</v>
      </c>
      <c r="E374" s="10">
        <v>62.9</v>
      </c>
      <c r="F374" s="7">
        <v>31.7</v>
      </c>
      <c r="G374" s="7">
        <v>66.8</v>
      </c>
      <c r="H374" s="11">
        <v>35</v>
      </c>
      <c r="I374" s="11">
        <v>64</v>
      </c>
      <c r="J374">
        <f t="shared" si="20"/>
        <v>65.400000000000006</v>
      </c>
      <c r="K374">
        <f t="shared" si="21"/>
        <v>33.35</v>
      </c>
      <c r="L374" t="str">
        <f t="shared" si="22"/>
        <v>TX</v>
      </c>
      <c r="M374" t="str">
        <f t="shared" si="23"/>
        <v>12</v>
      </c>
      <c r="N374">
        <v>7</v>
      </c>
    </row>
    <row r="375" spans="1:14" ht="12" customHeight="1" x14ac:dyDescent="0.2">
      <c r="A375" s="2" t="s">
        <v>750</v>
      </c>
      <c r="B375" s="2" t="s">
        <v>751</v>
      </c>
      <c r="C375" s="4" t="s">
        <v>874</v>
      </c>
      <c r="D375" s="10">
        <v>16.899999999999999</v>
      </c>
      <c r="E375" s="10">
        <v>79.900000000000006</v>
      </c>
      <c r="F375" s="7">
        <v>18.5</v>
      </c>
      <c r="G375" s="7">
        <v>80.2</v>
      </c>
      <c r="H375" s="11">
        <v>22</v>
      </c>
      <c r="I375" s="11">
        <v>77</v>
      </c>
      <c r="J375">
        <f t="shared" si="20"/>
        <v>78.599999999999994</v>
      </c>
      <c r="K375">
        <f t="shared" si="21"/>
        <v>20.25</v>
      </c>
      <c r="L375" t="str">
        <f t="shared" si="22"/>
        <v>TX</v>
      </c>
      <c r="M375" t="str">
        <f t="shared" si="23"/>
        <v>13</v>
      </c>
      <c r="N375">
        <v>7</v>
      </c>
    </row>
    <row r="376" spans="1:14" ht="12" customHeight="1" x14ac:dyDescent="0.2">
      <c r="A376" s="2" t="s">
        <v>752</v>
      </c>
      <c r="B376" s="2" t="s">
        <v>753</v>
      </c>
      <c r="C376" s="4" t="s">
        <v>874</v>
      </c>
      <c r="D376" s="10">
        <v>38.4</v>
      </c>
      <c r="E376" s="10">
        <v>58.2</v>
      </c>
      <c r="F376" s="7">
        <v>39.5</v>
      </c>
      <c r="G376" s="7">
        <v>59.3</v>
      </c>
      <c r="H376" s="11">
        <v>42</v>
      </c>
      <c r="I376" s="11">
        <v>57</v>
      </c>
      <c r="J376">
        <f t="shared" si="20"/>
        <v>58.15</v>
      </c>
      <c r="K376">
        <f t="shared" si="21"/>
        <v>40.75</v>
      </c>
      <c r="L376" t="str">
        <f t="shared" si="22"/>
        <v>TX</v>
      </c>
      <c r="M376" t="str">
        <f t="shared" si="23"/>
        <v>14</v>
      </c>
      <c r="N376">
        <v>7</v>
      </c>
    </row>
    <row r="377" spans="1:14" ht="12" customHeight="1" x14ac:dyDescent="0.2">
      <c r="A377" s="2" t="s">
        <v>754</v>
      </c>
      <c r="B377" s="10" t="s">
        <v>755</v>
      </c>
      <c r="C377" s="9" t="s">
        <v>875</v>
      </c>
      <c r="D377" s="10">
        <v>56.7</v>
      </c>
      <c r="E377" s="12">
        <v>40</v>
      </c>
      <c r="F377" s="7">
        <v>57.4</v>
      </c>
      <c r="G377" s="7">
        <v>41.5</v>
      </c>
      <c r="H377" s="11">
        <v>57</v>
      </c>
      <c r="I377" s="11">
        <v>42</v>
      </c>
      <c r="J377">
        <f t="shared" si="20"/>
        <v>41.75</v>
      </c>
      <c r="K377">
        <f t="shared" si="21"/>
        <v>57.2</v>
      </c>
      <c r="L377" t="str">
        <f t="shared" si="22"/>
        <v>TX</v>
      </c>
      <c r="M377" t="str">
        <f t="shared" si="23"/>
        <v>15</v>
      </c>
      <c r="N377">
        <v>7</v>
      </c>
    </row>
    <row r="378" spans="1:14" ht="12" customHeight="1" x14ac:dyDescent="0.2">
      <c r="A378" s="2" t="s">
        <v>756</v>
      </c>
      <c r="B378" s="2" t="s">
        <v>757</v>
      </c>
      <c r="C378" s="9" t="s">
        <v>875</v>
      </c>
      <c r="D378" s="10">
        <v>67.900000000000006</v>
      </c>
      <c r="E378" s="10">
        <v>27.2</v>
      </c>
      <c r="F378" s="7">
        <v>64.2</v>
      </c>
      <c r="G378" s="7">
        <v>34.5</v>
      </c>
      <c r="H378" s="11">
        <v>64</v>
      </c>
      <c r="I378" s="11">
        <v>35</v>
      </c>
      <c r="J378">
        <f t="shared" si="20"/>
        <v>34.75</v>
      </c>
      <c r="K378">
        <f t="shared" si="21"/>
        <v>64.099999999999994</v>
      </c>
      <c r="L378" t="str">
        <f t="shared" si="22"/>
        <v>TX</v>
      </c>
      <c r="M378" t="str">
        <f t="shared" si="23"/>
        <v>16</v>
      </c>
      <c r="N378">
        <v>7</v>
      </c>
    </row>
    <row r="379" spans="1:14" ht="12" customHeight="1" x14ac:dyDescent="0.2">
      <c r="A379" s="2" t="s">
        <v>758</v>
      </c>
      <c r="B379" s="2" t="s">
        <v>759</v>
      </c>
      <c r="C379" s="4" t="s">
        <v>874</v>
      </c>
      <c r="D379" s="10">
        <v>38.799999999999997</v>
      </c>
      <c r="E379" s="10">
        <v>56.3</v>
      </c>
      <c r="F379" s="7">
        <v>37.700000000000003</v>
      </c>
      <c r="G379" s="7">
        <v>60.4</v>
      </c>
      <c r="H379" s="11">
        <v>41</v>
      </c>
      <c r="I379" s="11">
        <v>58</v>
      </c>
      <c r="J379">
        <f t="shared" si="20"/>
        <v>59.2</v>
      </c>
      <c r="K379">
        <f t="shared" si="21"/>
        <v>39.35</v>
      </c>
      <c r="L379" t="str">
        <f t="shared" si="22"/>
        <v>TX</v>
      </c>
      <c r="M379" t="str">
        <f t="shared" si="23"/>
        <v>17</v>
      </c>
      <c r="N379">
        <v>7</v>
      </c>
    </row>
    <row r="380" spans="1:14" ht="12" customHeight="1" x14ac:dyDescent="0.2">
      <c r="A380" s="2" t="s">
        <v>760</v>
      </c>
      <c r="B380" s="2" t="s">
        <v>761</v>
      </c>
      <c r="C380" s="9" t="s">
        <v>875</v>
      </c>
      <c r="D380" s="12">
        <v>76.5</v>
      </c>
      <c r="E380" s="12">
        <v>20</v>
      </c>
      <c r="F380" s="7">
        <v>76.099999999999994</v>
      </c>
      <c r="G380" s="7">
        <v>22.8</v>
      </c>
      <c r="H380" s="11">
        <v>77</v>
      </c>
      <c r="I380" s="11">
        <v>23</v>
      </c>
      <c r="J380">
        <f t="shared" si="20"/>
        <v>22.9</v>
      </c>
      <c r="K380">
        <f t="shared" si="21"/>
        <v>76.55</v>
      </c>
      <c r="L380" t="str">
        <f t="shared" si="22"/>
        <v>TX</v>
      </c>
      <c r="M380" t="str">
        <f t="shared" si="23"/>
        <v>18</v>
      </c>
      <c r="N380">
        <v>7</v>
      </c>
    </row>
    <row r="381" spans="1:14" ht="12" customHeight="1" x14ac:dyDescent="0.2">
      <c r="A381" s="2" t="s">
        <v>762</v>
      </c>
      <c r="B381" s="10" t="s">
        <v>763</v>
      </c>
      <c r="C381" s="4" t="s">
        <v>874</v>
      </c>
      <c r="D381" s="10">
        <v>23.5</v>
      </c>
      <c r="E381" s="10">
        <v>72.5</v>
      </c>
      <c r="F381" s="7">
        <v>25</v>
      </c>
      <c r="G381" s="7">
        <v>73.599999999999994</v>
      </c>
      <c r="H381" s="11">
        <v>28</v>
      </c>
      <c r="I381" s="11">
        <v>71</v>
      </c>
      <c r="J381">
        <f t="shared" si="20"/>
        <v>72.3</v>
      </c>
      <c r="K381">
        <f t="shared" si="21"/>
        <v>26.5</v>
      </c>
      <c r="L381" t="str">
        <f t="shared" si="22"/>
        <v>TX</v>
      </c>
      <c r="M381" t="str">
        <f t="shared" si="23"/>
        <v>19</v>
      </c>
      <c r="N381">
        <v>7</v>
      </c>
    </row>
    <row r="382" spans="1:14" ht="12" customHeight="1" x14ac:dyDescent="0.2">
      <c r="A382" s="2" t="s">
        <v>764</v>
      </c>
      <c r="B382" s="2" t="s">
        <v>765</v>
      </c>
      <c r="C382" s="9" t="s">
        <v>875</v>
      </c>
      <c r="D382" s="12">
        <v>61</v>
      </c>
      <c r="E382" s="10">
        <v>34.299999999999997</v>
      </c>
      <c r="F382" s="7">
        <v>58.9</v>
      </c>
      <c r="G382" s="7">
        <v>39.700000000000003</v>
      </c>
      <c r="H382" s="11">
        <v>58</v>
      </c>
      <c r="I382" s="11">
        <v>41</v>
      </c>
      <c r="J382">
        <f t="shared" si="20"/>
        <v>40.35</v>
      </c>
      <c r="K382">
        <f t="shared" si="21"/>
        <v>58.45</v>
      </c>
      <c r="L382" t="str">
        <f t="shared" si="22"/>
        <v>TX</v>
      </c>
      <c r="M382" t="str">
        <f t="shared" si="23"/>
        <v>20</v>
      </c>
      <c r="N382">
        <v>7</v>
      </c>
    </row>
    <row r="383" spans="1:14" ht="12" customHeight="1" x14ac:dyDescent="0.2">
      <c r="A383" s="2" t="s">
        <v>766</v>
      </c>
      <c r="B383" s="2" t="s">
        <v>767</v>
      </c>
      <c r="C383" s="4" t="s">
        <v>874</v>
      </c>
      <c r="D383" s="10">
        <v>42.5</v>
      </c>
      <c r="E383" s="10">
        <v>52.5</v>
      </c>
      <c r="F383" s="7">
        <v>37.9</v>
      </c>
      <c r="G383" s="7">
        <v>59.8</v>
      </c>
      <c r="H383" s="11">
        <v>42</v>
      </c>
      <c r="I383" s="11">
        <v>56</v>
      </c>
      <c r="J383">
        <f t="shared" si="20"/>
        <v>57.9</v>
      </c>
      <c r="K383">
        <f t="shared" si="21"/>
        <v>39.950000000000003</v>
      </c>
      <c r="L383" t="str">
        <f t="shared" si="22"/>
        <v>TX</v>
      </c>
      <c r="M383" t="str">
        <f t="shared" si="23"/>
        <v>21</v>
      </c>
      <c r="N383">
        <v>7</v>
      </c>
    </row>
    <row r="384" spans="1:14" ht="12" customHeight="1" x14ac:dyDescent="0.2">
      <c r="A384" s="2" t="s">
        <v>768</v>
      </c>
      <c r="B384" s="2" t="s">
        <v>769</v>
      </c>
      <c r="C384" s="4" t="s">
        <v>874</v>
      </c>
      <c r="D384" s="10">
        <v>44.2</v>
      </c>
      <c r="E384" s="10">
        <v>52.1</v>
      </c>
      <c r="F384" s="7">
        <v>36.700000000000003</v>
      </c>
      <c r="G384" s="7">
        <v>62.1</v>
      </c>
      <c r="H384" s="11">
        <v>39</v>
      </c>
      <c r="I384" s="11">
        <v>60</v>
      </c>
      <c r="J384">
        <f t="shared" si="20"/>
        <v>61.05</v>
      </c>
      <c r="K384">
        <f t="shared" si="21"/>
        <v>37.85</v>
      </c>
      <c r="L384" t="str">
        <f t="shared" si="22"/>
        <v>TX</v>
      </c>
      <c r="M384" t="str">
        <f t="shared" si="23"/>
        <v>22</v>
      </c>
      <c r="N384">
        <v>7</v>
      </c>
    </row>
    <row r="385" spans="1:14" ht="12" customHeight="1" x14ac:dyDescent="0.2">
      <c r="A385" s="2" t="s">
        <v>770</v>
      </c>
      <c r="B385" s="2" t="s">
        <v>771</v>
      </c>
      <c r="C385" s="4" t="s">
        <v>874</v>
      </c>
      <c r="D385" s="10">
        <v>49.8</v>
      </c>
      <c r="E385" s="10">
        <v>46.4</v>
      </c>
      <c r="F385" s="7">
        <v>48.1</v>
      </c>
      <c r="G385" s="7">
        <v>50.7</v>
      </c>
      <c r="H385" s="11">
        <v>50</v>
      </c>
      <c r="I385" s="11">
        <v>49</v>
      </c>
      <c r="J385">
        <f t="shared" si="20"/>
        <v>49.85</v>
      </c>
      <c r="K385">
        <f t="shared" si="21"/>
        <v>49.05</v>
      </c>
      <c r="L385" t="str">
        <f t="shared" si="22"/>
        <v>TX</v>
      </c>
      <c r="M385" t="str">
        <f t="shared" si="23"/>
        <v>23</v>
      </c>
      <c r="N385">
        <v>7</v>
      </c>
    </row>
    <row r="386" spans="1:14" ht="12" customHeight="1" x14ac:dyDescent="0.2">
      <c r="A386" s="2" t="s">
        <v>772</v>
      </c>
      <c r="B386" s="2" t="s">
        <v>773</v>
      </c>
      <c r="C386" s="4" t="s">
        <v>874</v>
      </c>
      <c r="D386" s="10">
        <v>44.5</v>
      </c>
      <c r="E386" s="10">
        <v>50.7</v>
      </c>
      <c r="F386" s="7">
        <v>38</v>
      </c>
      <c r="G386" s="7">
        <v>60.4</v>
      </c>
      <c r="H386" s="11">
        <v>41</v>
      </c>
      <c r="I386" s="11">
        <v>58</v>
      </c>
      <c r="J386">
        <f t="shared" si="20"/>
        <v>59.2</v>
      </c>
      <c r="K386">
        <f t="shared" si="21"/>
        <v>39.5</v>
      </c>
      <c r="L386" t="str">
        <f t="shared" si="22"/>
        <v>TX</v>
      </c>
      <c r="M386" t="str">
        <f t="shared" si="23"/>
        <v>24</v>
      </c>
      <c r="N386">
        <v>7</v>
      </c>
    </row>
    <row r="387" spans="1:14" ht="12" customHeight="1" x14ac:dyDescent="0.2">
      <c r="A387" s="2" t="s">
        <v>774</v>
      </c>
      <c r="B387" s="2" t="s">
        <v>775</v>
      </c>
      <c r="C387" s="4" t="s">
        <v>874</v>
      </c>
      <c r="D387" s="10">
        <v>40.200000000000003</v>
      </c>
      <c r="E387" s="10">
        <v>55.1</v>
      </c>
      <c r="F387" s="7">
        <v>37.799999999999997</v>
      </c>
      <c r="G387" s="7">
        <v>59.9</v>
      </c>
      <c r="H387" s="11">
        <v>43</v>
      </c>
      <c r="I387" s="11">
        <v>56</v>
      </c>
      <c r="J387">
        <f t="shared" ref="J387:J436" si="24">(I387+G387)/2</f>
        <v>57.95</v>
      </c>
      <c r="K387">
        <f t="shared" ref="K387:K436" si="25">(H387+F387)/2</f>
        <v>40.4</v>
      </c>
      <c r="L387" t="str">
        <f t="shared" ref="L387:L436" si="26">LEFT(A387,2)</f>
        <v>TX</v>
      </c>
      <c r="M387" t="str">
        <f t="shared" ref="M387:M436" si="27">RIGHT(A387,2)</f>
        <v>25</v>
      </c>
      <c r="N387">
        <v>7</v>
      </c>
    </row>
    <row r="388" spans="1:14" ht="12" customHeight="1" x14ac:dyDescent="0.2">
      <c r="A388" s="2" t="s">
        <v>776</v>
      </c>
      <c r="B388" s="2" t="s">
        <v>777</v>
      </c>
      <c r="C388" s="4" t="s">
        <v>874</v>
      </c>
      <c r="D388" s="10">
        <v>34.4</v>
      </c>
      <c r="E388" s="10">
        <v>60.9</v>
      </c>
      <c r="F388" s="7">
        <v>30.7</v>
      </c>
      <c r="G388" s="7">
        <v>67.599999999999994</v>
      </c>
      <c r="H388" s="11">
        <v>35</v>
      </c>
      <c r="I388" s="11">
        <v>64</v>
      </c>
      <c r="J388">
        <f t="shared" si="24"/>
        <v>65.8</v>
      </c>
      <c r="K388">
        <f t="shared" si="25"/>
        <v>32.85</v>
      </c>
      <c r="L388" t="str">
        <f t="shared" si="26"/>
        <v>TX</v>
      </c>
      <c r="M388" t="str">
        <f t="shared" si="27"/>
        <v>26</v>
      </c>
      <c r="N388">
        <v>7</v>
      </c>
    </row>
    <row r="389" spans="1:14" ht="12" customHeight="1" x14ac:dyDescent="0.2">
      <c r="A389" s="2" t="s">
        <v>778</v>
      </c>
      <c r="B389" s="2" t="s">
        <v>779</v>
      </c>
      <c r="C389" s="4" t="s">
        <v>874</v>
      </c>
      <c r="D389" s="10">
        <v>36.5</v>
      </c>
      <c r="E389" s="10">
        <v>60.1</v>
      </c>
      <c r="F389" s="7">
        <v>38.200000000000003</v>
      </c>
      <c r="G389" s="7">
        <v>60.5</v>
      </c>
      <c r="H389" s="11">
        <v>40</v>
      </c>
      <c r="I389" s="11">
        <v>59</v>
      </c>
      <c r="J389">
        <f t="shared" si="24"/>
        <v>59.75</v>
      </c>
      <c r="K389">
        <f t="shared" si="25"/>
        <v>39.1</v>
      </c>
      <c r="L389" t="str">
        <f t="shared" si="26"/>
        <v>TX</v>
      </c>
      <c r="M389" t="str">
        <f t="shared" si="27"/>
        <v>27</v>
      </c>
      <c r="N389">
        <v>7</v>
      </c>
    </row>
    <row r="390" spans="1:14" ht="12" customHeight="1" x14ac:dyDescent="0.2">
      <c r="A390" s="2" t="s">
        <v>780</v>
      </c>
      <c r="B390" s="2" t="s">
        <v>781</v>
      </c>
      <c r="C390" s="9" t="s">
        <v>875</v>
      </c>
      <c r="D390" s="10">
        <v>58.3</v>
      </c>
      <c r="E390" s="10">
        <v>38.5</v>
      </c>
      <c r="F390" s="7">
        <v>60.3</v>
      </c>
      <c r="G390" s="7">
        <v>38.700000000000003</v>
      </c>
      <c r="H390" s="11">
        <v>58</v>
      </c>
      <c r="I390" s="11">
        <v>41</v>
      </c>
      <c r="J390">
        <f t="shared" si="24"/>
        <v>39.85</v>
      </c>
      <c r="K390">
        <f t="shared" si="25"/>
        <v>59.15</v>
      </c>
      <c r="L390" t="str">
        <f t="shared" si="26"/>
        <v>TX</v>
      </c>
      <c r="M390" t="str">
        <f t="shared" si="27"/>
        <v>28</v>
      </c>
      <c r="N390">
        <v>7</v>
      </c>
    </row>
    <row r="391" spans="1:14" ht="12" customHeight="1" x14ac:dyDescent="0.2">
      <c r="A391" s="2" t="s">
        <v>782</v>
      </c>
      <c r="B391" s="2" t="s">
        <v>783</v>
      </c>
      <c r="C391" s="9" t="s">
        <v>875</v>
      </c>
      <c r="D391" s="10">
        <v>71.099999999999994</v>
      </c>
      <c r="E391" s="10">
        <v>25.4</v>
      </c>
      <c r="F391" s="7">
        <v>65.900000000000006</v>
      </c>
      <c r="G391" s="7">
        <v>33</v>
      </c>
      <c r="H391" s="11">
        <v>62</v>
      </c>
      <c r="I391" s="11">
        <v>37</v>
      </c>
      <c r="J391">
        <f t="shared" si="24"/>
        <v>35</v>
      </c>
      <c r="K391">
        <f t="shared" si="25"/>
        <v>63.95</v>
      </c>
      <c r="L391" t="str">
        <f t="shared" si="26"/>
        <v>TX</v>
      </c>
      <c r="M391" t="str">
        <f t="shared" si="27"/>
        <v>29</v>
      </c>
      <c r="N391">
        <v>7</v>
      </c>
    </row>
    <row r="392" spans="1:14" ht="12" customHeight="1" x14ac:dyDescent="0.2">
      <c r="A392" s="2" t="s">
        <v>784</v>
      </c>
      <c r="B392" s="2" t="s">
        <v>785</v>
      </c>
      <c r="C392" s="9" t="s">
        <v>875</v>
      </c>
      <c r="D392" s="10">
        <v>79.099999999999994</v>
      </c>
      <c r="E392" s="10">
        <v>18.3</v>
      </c>
      <c r="F392" s="7">
        <v>79.599999999999994</v>
      </c>
      <c r="G392" s="7">
        <v>19.600000000000001</v>
      </c>
      <c r="H392" s="11">
        <v>78</v>
      </c>
      <c r="I392" s="11">
        <v>21</v>
      </c>
      <c r="J392">
        <f t="shared" si="24"/>
        <v>20.3</v>
      </c>
      <c r="K392">
        <f t="shared" si="25"/>
        <v>78.8</v>
      </c>
      <c r="L392" t="str">
        <f t="shared" si="26"/>
        <v>TX</v>
      </c>
      <c r="M392" t="str">
        <f t="shared" si="27"/>
        <v>30</v>
      </c>
      <c r="N392">
        <v>7</v>
      </c>
    </row>
    <row r="393" spans="1:14" ht="12" customHeight="1" x14ac:dyDescent="0.2">
      <c r="A393" s="2" t="s">
        <v>786</v>
      </c>
      <c r="B393" s="2" t="s">
        <v>787</v>
      </c>
      <c r="C393" s="4" t="s">
        <v>874</v>
      </c>
      <c r="D393" s="10">
        <v>40.799999999999997</v>
      </c>
      <c r="E393" s="10">
        <v>53.5</v>
      </c>
      <c r="F393" s="7">
        <v>38.299999999999997</v>
      </c>
      <c r="G393" s="7">
        <v>59.6</v>
      </c>
      <c r="H393" s="11">
        <v>43</v>
      </c>
      <c r="I393" s="11">
        <v>56</v>
      </c>
      <c r="J393">
        <f t="shared" si="24"/>
        <v>57.8</v>
      </c>
      <c r="K393">
        <f t="shared" si="25"/>
        <v>40.65</v>
      </c>
      <c r="L393" t="str">
        <f t="shared" si="26"/>
        <v>TX</v>
      </c>
      <c r="M393" t="str">
        <f t="shared" si="27"/>
        <v>31</v>
      </c>
      <c r="N393">
        <v>7</v>
      </c>
    </row>
    <row r="394" spans="1:14" ht="12" customHeight="1" x14ac:dyDescent="0.2">
      <c r="A394" s="2" t="s">
        <v>788</v>
      </c>
      <c r="B394" s="2" t="s">
        <v>789</v>
      </c>
      <c r="C394" s="4" t="s">
        <v>874</v>
      </c>
      <c r="D394" s="10">
        <v>48.5</v>
      </c>
      <c r="E394" s="10">
        <v>46.6</v>
      </c>
      <c r="F394" s="7">
        <v>41.5</v>
      </c>
      <c r="G394" s="7">
        <v>57</v>
      </c>
      <c r="H394" s="11">
        <v>44</v>
      </c>
      <c r="I394" s="11">
        <v>55</v>
      </c>
      <c r="J394">
        <f t="shared" si="24"/>
        <v>56</v>
      </c>
      <c r="K394">
        <f t="shared" si="25"/>
        <v>42.75</v>
      </c>
      <c r="L394" t="str">
        <f t="shared" si="26"/>
        <v>TX</v>
      </c>
      <c r="M394" t="str">
        <f t="shared" si="27"/>
        <v>32</v>
      </c>
      <c r="N394">
        <v>7</v>
      </c>
    </row>
    <row r="395" spans="1:14" ht="12" customHeight="1" x14ac:dyDescent="0.2">
      <c r="A395" s="2" t="s">
        <v>790</v>
      </c>
      <c r="B395" s="10" t="s">
        <v>791</v>
      </c>
      <c r="C395" s="9" t="s">
        <v>875</v>
      </c>
      <c r="D395" s="10">
        <v>72.900000000000006</v>
      </c>
      <c r="E395" s="10">
        <v>23.7</v>
      </c>
      <c r="F395" s="7">
        <v>72</v>
      </c>
      <c r="G395" s="7">
        <v>27.1</v>
      </c>
      <c r="H395" s="11">
        <v>69</v>
      </c>
      <c r="I395" s="11">
        <v>31</v>
      </c>
      <c r="J395">
        <f t="shared" si="24"/>
        <v>29.05</v>
      </c>
      <c r="K395">
        <f t="shared" si="25"/>
        <v>70.5</v>
      </c>
      <c r="L395" t="str">
        <f t="shared" si="26"/>
        <v>TX</v>
      </c>
      <c r="M395" t="str">
        <f t="shared" si="27"/>
        <v>33</v>
      </c>
      <c r="N395">
        <v>7</v>
      </c>
    </row>
    <row r="396" spans="1:14" ht="12" customHeight="1" x14ac:dyDescent="0.2">
      <c r="A396" s="2" t="s">
        <v>792</v>
      </c>
      <c r="B396" s="2" t="s">
        <v>793</v>
      </c>
      <c r="C396" s="9" t="s">
        <v>875</v>
      </c>
      <c r="D396" s="10">
        <v>59.2</v>
      </c>
      <c r="E396" s="10">
        <v>37.700000000000003</v>
      </c>
      <c r="F396" s="7">
        <v>60.8</v>
      </c>
      <c r="G396" s="7">
        <v>38.299999999999997</v>
      </c>
      <c r="H396" s="11">
        <v>60</v>
      </c>
      <c r="I396" s="11">
        <v>39</v>
      </c>
      <c r="J396">
        <f t="shared" si="24"/>
        <v>38.65</v>
      </c>
      <c r="K396">
        <f t="shared" si="25"/>
        <v>60.4</v>
      </c>
      <c r="L396" t="str">
        <f t="shared" si="26"/>
        <v>TX</v>
      </c>
      <c r="M396" t="str">
        <f t="shared" si="27"/>
        <v>34</v>
      </c>
      <c r="N396">
        <v>7</v>
      </c>
    </row>
    <row r="397" spans="1:14" ht="12" customHeight="1" x14ac:dyDescent="0.2">
      <c r="A397" s="2" t="s">
        <v>794</v>
      </c>
      <c r="B397" s="2" t="s">
        <v>795</v>
      </c>
      <c r="C397" s="9" t="s">
        <v>875</v>
      </c>
      <c r="D397" s="10">
        <v>64.099999999999994</v>
      </c>
      <c r="E397" s="10">
        <v>30.5</v>
      </c>
      <c r="F397" s="7">
        <v>63</v>
      </c>
      <c r="G397" s="7">
        <v>34.6</v>
      </c>
      <c r="H397" s="11">
        <v>63</v>
      </c>
      <c r="I397" s="11">
        <v>35</v>
      </c>
      <c r="J397">
        <f t="shared" si="24"/>
        <v>34.799999999999997</v>
      </c>
      <c r="K397">
        <f t="shared" si="25"/>
        <v>63</v>
      </c>
      <c r="L397" t="str">
        <f t="shared" si="26"/>
        <v>TX</v>
      </c>
      <c r="M397" t="str">
        <f t="shared" si="27"/>
        <v>35</v>
      </c>
      <c r="N397">
        <v>7</v>
      </c>
    </row>
    <row r="398" spans="1:14" ht="12" customHeight="1" x14ac:dyDescent="0.2">
      <c r="A398" s="2" t="s">
        <v>796</v>
      </c>
      <c r="B398" s="2" t="s">
        <v>797</v>
      </c>
      <c r="C398" s="4" t="s">
        <v>874</v>
      </c>
      <c r="D398" s="10">
        <v>25.2</v>
      </c>
      <c r="E398" s="12">
        <v>72</v>
      </c>
      <c r="F398" s="7">
        <v>25.7</v>
      </c>
      <c r="G398" s="7">
        <v>73.2</v>
      </c>
      <c r="H398" s="11">
        <v>30</v>
      </c>
      <c r="I398" s="11">
        <v>69</v>
      </c>
      <c r="J398">
        <f t="shared" si="24"/>
        <v>71.099999999999994</v>
      </c>
      <c r="K398">
        <f t="shared" si="25"/>
        <v>27.85</v>
      </c>
      <c r="L398" t="str">
        <f t="shared" si="26"/>
        <v>TX</v>
      </c>
      <c r="M398" t="str">
        <f t="shared" si="27"/>
        <v>36</v>
      </c>
      <c r="N398">
        <v>7</v>
      </c>
    </row>
    <row r="399" spans="1:14" ht="12" customHeight="1" x14ac:dyDescent="0.2">
      <c r="A399" s="2" t="s">
        <v>798</v>
      </c>
      <c r="B399" s="2" t="s">
        <v>799</v>
      </c>
      <c r="C399" s="4" t="s">
        <v>874</v>
      </c>
      <c r="D399" s="6">
        <v>22.4</v>
      </c>
      <c r="E399" s="6">
        <v>49.7</v>
      </c>
      <c r="F399" s="7">
        <v>20.399999999999999</v>
      </c>
      <c r="G399" s="7">
        <v>77.400000000000006</v>
      </c>
      <c r="H399" s="7">
        <v>29.4</v>
      </c>
      <c r="I399" s="7">
        <v>67.7</v>
      </c>
      <c r="J399">
        <f t="shared" si="24"/>
        <v>72.550000000000011</v>
      </c>
      <c r="K399">
        <f t="shared" si="25"/>
        <v>24.9</v>
      </c>
      <c r="L399" t="str">
        <f t="shared" si="26"/>
        <v>UT</v>
      </c>
      <c r="M399" t="str">
        <f t="shared" si="27"/>
        <v>01</v>
      </c>
      <c r="N399">
        <v>8</v>
      </c>
    </row>
    <row r="400" spans="1:14" ht="12" customHeight="1" x14ac:dyDescent="0.2">
      <c r="A400" s="2" t="s">
        <v>800</v>
      </c>
      <c r="B400" s="2" t="s">
        <v>801</v>
      </c>
      <c r="C400" s="4" t="s">
        <v>874</v>
      </c>
      <c r="D400" s="6">
        <v>32</v>
      </c>
      <c r="E400" s="6">
        <v>46</v>
      </c>
      <c r="F400" s="7">
        <v>29.2</v>
      </c>
      <c r="G400" s="7">
        <v>68</v>
      </c>
      <c r="H400" s="7">
        <v>38.4</v>
      </c>
      <c r="I400" s="7">
        <v>58.5</v>
      </c>
      <c r="J400">
        <f t="shared" si="24"/>
        <v>63.25</v>
      </c>
      <c r="K400">
        <f t="shared" si="25"/>
        <v>33.799999999999997</v>
      </c>
      <c r="L400" t="str">
        <f t="shared" si="26"/>
        <v>UT</v>
      </c>
      <c r="M400" t="str">
        <f t="shared" si="27"/>
        <v>02</v>
      </c>
      <c r="N400">
        <v>8</v>
      </c>
    </row>
    <row r="401" spans="1:14" ht="12" customHeight="1" x14ac:dyDescent="0.2">
      <c r="A401" s="2" t="s">
        <v>802</v>
      </c>
      <c r="B401" s="2" t="s">
        <v>803</v>
      </c>
      <c r="C401" s="4" t="s">
        <v>874</v>
      </c>
      <c r="D401" s="6">
        <v>23.3</v>
      </c>
      <c r="E401" s="6">
        <v>47.2</v>
      </c>
      <c r="F401" s="7">
        <v>19.5</v>
      </c>
      <c r="G401" s="7">
        <v>78.3</v>
      </c>
      <c r="H401" s="7">
        <v>29.5</v>
      </c>
      <c r="I401" s="7">
        <v>67.5</v>
      </c>
      <c r="J401">
        <f t="shared" si="24"/>
        <v>72.900000000000006</v>
      </c>
      <c r="K401">
        <f t="shared" si="25"/>
        <v>24.5</v>
      </c>
      <c r="L401" t="str">
        <f t="shared" si="26"/>
        <v>UT</v>
      </c>
      <c r="M401" t="str">
        <f t="shared" si="27"/>
        <v>03</v>
      </c>
      <c r="N401">
        <v>8</v>
      </c>
    </row>
    <row r="402" spans="1:14" ht="12" customHeight="1" x14ac:dyDescent="0.2">
      <c r="A402" s="2" t="s">
        <v>804</v>
      </c>
      <c r="B402" s="2" t="s">
        <v>805</v>
      </c>
      <c r="C402" s="4" t="s">
        <v>874</v>
      </c>
      <c r="D402" s="6">
        <v>32.4</v>
      </c>
      <c r="E402" s="6">
        <v>39.1</v>
      </c>
      <c r="F402" s="7">
        <v>30.2</v>
      </c>
      <c r="G402" s="7">
        <v>67.2</v>
      </c>
      <c r="H402" s="7">
        <v>40.9</v>
      </c>
      <c r="I402" s="7">
        <v>56.1</v>
      </c>
      <c r="J402">
        <f t="shared" si="24"/>
        <v>61.650000000000006</v>
      </c>
      <c r="K402">
        <f t="shared" si="25"/>
        <v>35.549999999999997</v>
      </c>
      <c r="L402" t="str">
        <f t="shared" si="26"/>
        <v>UT</v>
      </c>
      <c r="M402" t="str">
        <f t="shared" si="27"/>
        <v>04</v>
      </c>
      <c r="N402">
        <v>8</v>
      </c>
    </row>
    <row r="403" spans="1:14" ht="12" customHeight="1" x14ac:dyDescent="0.2">
      <c r="A403" s="2" t="s">
        <v>806</v>
      </c>
      <c r="B403" s="2" t="s">
        <v>807</v>
      </c>
      <c r="C403" s="4" t="s">
        <v>874</v>
      </c>
      <c r="D403" s="6">
        <v>41.2</v>
      </c>
      <c r="E403" s="6">
        <v>53.6</v>
      </c>
      <c r="F403" s="7">
        <v>43.8</v>
      </c>
      <c r="G403" s="7">
        <v>56.2</v>
      </c>
      <c r="H403" s="7">
        <v>43.8</v>
      </c>
      <c r="I403" s="7">
        <v>55.4</v>
      </c>
      <c r="J403">
        <f t="shared" si="24"/>
        <v>55.8</v>
      </c>
      <c r="K403">
        <f t="shared" si="25"/>
        <v>43.8</v>
      </c>
      <c r="L403" t="str">
        <f t="shared" si="26"/>
        <v>VA</v>
      </c>
      <c r="M403" t="str">
        <f t="shared" si="27"/>
        <v>01</v>
      </c>
      <c r="N403">
        <v>5</v>
      </c>
    </row>
    <row r="404" spans="1:14" ht="12" customHeight="1" x14ac:dyDescent="0.2">
      <c r="A404" s="2" t="s">
        <v>808</v>
      </c>
      <c r="B404" s="10" t="s">
        <v>809</v>
      </c>
      <c r="C404" s="4" t="s">
        <v>874</v>
      </c>
      <c r="D404" s="6">
        <v>45.4</v>
      </c>
      <c r="E404" s="6">
        <v>48.8</v>
      </c>
      <c r="F404" s="7">
        <v>48.8</v>
      </c>
      <c r="G404" s="7">
        <v>51.2</v>
      </c>
      <c r="H404" s="7">
        <v>47.9</v>
      </c>
      <c r="I404" s="7">
        <v>51.1</v>
      </c>
      <c r="J404">
        <f t="shared" si="24"/>
        <v>51.150000000000006</v>
      </c>
      <c r="K404">
        <f t="shared" si="25"/>
        <v>48.349999999999994</v>
      </c>
      <c r="L404" t="str">
        <f t="shared" si="26"/>
        <v>VA</v>
      </c>
      <c r="M404" t="str">
        <f t="shared" si="27"/>
        <v>02</v>
      </c>
      <c r="N404">
        <v>5</v>
      </c>
    </row>
    <row r="405" spans="1:14" ht="12" customHeight="1" x14ac:dyDescent="0.2">
      <c r="A405" s="2" t="s">
        <v>810</v>
      </c>
      <c r="B405" s="2" t="s">
        <v>811</v>
      </c>
      <c r="C405" s="9" t="s">
        <v>875</v>
      </c>
      <c r="D405" s="6">
        <v>63.6</v>
      </c>
      <c r="E405" s="6">
        <v>31.9</v>
      </c>
      <c r="F405" s="7">
        <v>67.900000000000006</v>
      </c>
      <c r="G405" s="7">
        <v>32.1</v>
      </c>
      <c r="H405" s="7">
        <v>65.400000000000006</v>
      </c>
      <c r="I405" s="7">
        <v>33.9</v>
      </c>
      <c r="J405">
        <f t="shared" si="24"/>
        <v>33</v>
      </c>
      <c r="K405">
        <f t="shared" si="25"/>
        <v>66.650000000000006</v>
      </c>
      <c r="L405" t="str">
        <f t="shared" si="26"/>
        <v>VA</v>
      </c>
      <c r="M405" t="str">
        <f t="shared" si="27"/>
        <v>03</v>
      </c>
      <c r="N405">
        <v>5</v>
      </c>
    </row>
    <row r="406" spans="1:14" ht="12" customHeight="1" x14ac:dyDescent="0.2">
      <c r="A406" s="2" t="s">
        <v>812</v>
      </c>
      <c r="B406" s="2" t="s">
        <v>813</v>
      </c>
      <c r="C406" s="9" t="s">
        <v>875</v>
      </c>
      <c r="D406" s="6">
        <v>58.7</v>
      </c>
      <c r="E406" s="6">
        <v>37.1</v>
      </c>
      <c r="F406" s="7">
        <v>60.9</v>
      </c>
      <c r="G406" s="7">
        <v>39.1</v>
      </c>
      <c r="H406" s="7">
        <v>60.1</v>
      </c>
      <c r="I406" s="7">
        <v>39.1</v>
      </c>
      <c r="J406">
        <f t="shared" si="24"/>
        <v>39.1</v>
      </c>
      <c r="K406">
        <f t="shared" si="25"/>
        <v>60.5</v>
      </c>
      <c r="L406" t="str">
        <f t="shared" si="26"/>
        <v>VA</v>
      </c>
      <c r="M406" t="str">
        <f t="shared" si="27"/>
        <v>04</v>
      </c>
      <c r="N406">
        <v>5</v>
      </c>
    </row>
    <row r="407" spans="1:14" ht="12" customHeight="1" x14ac:dyDescent="0.2">
      <c r="A407" s="2" t="s">
        <v>814</v>
      </c>
      <c r="B407" s="10" t="s">
        <v>815</v>
      </c>
      <c r="C407" s="4" t="s">
        <v>874</v>
      </c>
      <c r="D407" s="6">
        <v>42.3</v>
      </c>
      <c r="E407" s="6">
        <v>53.4</v>
      </c>
      <c r="F407" s="7">
        <v>46.2</v>
      </c>
      <c r="G407" s="7">
        <v>53.8</v>
      </c>
      <c r="H407" s="7">
        <v>46.8</v>
      </c>
      <c r="I407" s="7">
        <v>52.2</v>
      </c>
      <c r="J407">
        <f t="shared" si="24"/>
        <v>53</v>
      </c>
      <c r="K407">
        <f t="shared" si="25"/>
        <v>46.5</v>
      </c>
      <c r="L407" t="str">
        <f t="shared" si="26"/>
        <v>VA</v>
      </c>
      <c r="M407" t="str">
        <f t="shared" si="27"/>
        <v>05</v>
      </c>
      <c r="N407">
        <v>5</v>
      </c>
    </row>
    <row r="408" spans="1:14" ht="12" customHeight="1" x14ac:dyDescent="0.2">
      <c r="A408" s="2" t="s">
        <v>816</v>
      </c>
      <c r="B408" s="2" t="s">
        <v>817</v>
      </c>
      <c r="C408" s="4" t="s">
        <v>874</v>
      </c>
      <c r="D408" s="6">
        <v>34.9</v>
      </c>
      <c r="E408" s="6">
        <v>59.7</v>
      </c>
      <c r="F408" s="7">
        <v>39.9</v>
      </c>
      <c r="G408" s="7">
        <v>60.1</v>
      </c>
      <c r="H408" s="7">
        <v>41.2</v>
      </c>
      <c r="I408" s="7">
        <v>57.7</v>
      </c>
      <c r="J408">
        <f t="shared" si="24"/>
        <v>58.900000000000006</v>
      </c>
      <c r="K408">
        <f t="shared" si="25"/>
        <v>40.549999999999997</v>
      </c>
      <c r="L408" t="str">
        <f t="shared" si="26"/>
        <v>VA</v>
      </c>
      <c r="M408" t="str">
        <f t="shared" si="27"/>
        <v>06</v>
      </c>
      <c r="N408">
        <v>5</v>
      </c>
    </row>
    <row r="409" spans="1:14" ht="12" customHeight="1" x14ac:dyDescent="0.2">
      <c r="A409" s="2" t="s">
        <v>818</v>
      </c>
      <c r="B409" s="2" t="s">
        <v>819</v>
      </c>
      <c r="C409" s="4" t="s">
        <v>874</v>
      </c>
      <c r="D409" s="6">
        <v>44</v>
      </c>
      <c r="E409" s="6">
        <v>50.5</v>
      </c>
      <c r="F409" s="7">
        <v>44.4</v>
      </c>
      <c r="G409" s="7">
        <v>55.6</v>
      </c>
      <c r="H409" s="7">
        <v>44.9</v>
      </c>
      <c r="I409" s="7">
        <v>54.3</v>
      </c>
      <c r="J409">
        <f t="shared" si="24"/>
        <v>54.95</v>
      </c>
      <c r="K409">
        <f t="shared" si="25"/>
        <v>44.65</v>
      </c>
      <c r="L409" t="str">
        <f t="shared" si="26"/>
        <v>VA</v>
      </c>
      <c r="M409" t="str">
        <f t="shared" si="27"/>
        <v>07</v>
      </c>
      <c r="N409">
        <v>5</v>
      </c>
    </row>
    <row r="410" spans="1:14" ht="12" customHeight="1" x14ac:dyDescent="0.2">
      <c r="A410" s="2" t="s">
        <v>820</v>
      </c>
      <c r="B410" s="2" t="s">
        <v>821</v>
      </c>
      <c r="C410" s="9" t="s">
        <v>875</v>
      </c>
      <c r="D410" s="6">
        <v>73.5</v>
      </c>
      <c r="E410" s="6">
        <v>20.9</v>
      </c>
      <c r="F410" s="7">
        <v>67.7</v>
      </c>
      <c r="G410" s="7">
        <v>32.299999999999997</v>
      </c>
      <c r="H410" s="7">
        <v>66.3</v>
      </c>
      <c r="I410" s="7">
        <v>32.799999999999997</v>
      </c>
      <c r="J410">
        <f t="shared" si="24"/>
        <v>32.549999999999997</v>
      </c>
      <c r="K410">
        <f t="shared" si="25"/>
        <v>67</v>
      </c>
      <c r="L410" t="str">
        <f t="shared" si="26"/>
        <v>VA</v>
      </c>
      <c r="M410" t="str">
        <f t="shared" si="27"/>
        <v>08</v>
      </c>
      <c r="N410">
        <v>5</v>
      </c>
    </row>
    <row r="411" spans="1:14" ht="12" customHeight="1" x14ac:dyDescent="0.2">
      <c r="A411" s="2" t="s">
        <v>822</v>
      </c>
      <c r="B411" s="2" t="s">
        <v>823</v>
      </c>
      <c r="C411" s="4" t="s">
        <v>874</v>
      </c>
      <c r="D411" s="6">
        <v>27.3</v>
      </c>
      <c r="E411" s="6">
        <v>68.8</v>
      </c>
      <c r="F411" s="7">
        <v>35.700000000000003</v>
      </c>
      <c r="G411" s="7">
        <v>64.3</v>
      </c>
      <c r="H411" s="7">
        <v>39.700000000000003</v>
      </c>
      <c r="I411" s="7">
        <v>58.9</v>
      </c>
      <c r="J411">
        <f t="shared" si="24"/>
        <v>61.599999999999994</v>
      </c>
      <c r="K411">
        <f t="shared" si="25"/>
        <v>37.700000000000003</v>
      </c>
      <c r="L411" t="str">
        <f t="shared" si="26"/>
        <v>VA</v>
      </c>
      <c r="M411" t="str">
        <f t="shared" si="27"/>
        <v>09</v>
      </c>
      <c r="N411">
        <v>5</v>
      </c>
    </row>
    <row r="412" spans="1:14" ht="12" customHeight="1" x14ac:dyDescent="0.2">
      <c r="A412" s="2" t="s">
        <v>824</v>
      </c>
      <c r="B412" s="2" t="s">
        <v>825</v>
      </c>
      <c r="C412" s="4" t="s">
        <v>874</v>
      </c>
      <c r="D412" s="6">
        <v>52.2</v>
      </c>
      <c r="E412" s="6">
        <v>42.2</v>
      </c>
      <c r="F412" s="7">
        <v>49.2</v>
      </c>
      <c r="G412" s="7">
        <v>50.8</v>
      </c>
      <c r="H412" s="7">
        <v>49.6</v>
      </c>
      <c r="I412" s="7">
        <v>49.6</v>
      </c>
      <c r="J412">
        <f t="shared" si="24"/>
        <v>50.2</v>
      </c>
      <c r="K412">
        <f t="shared" si="25"/>
        <v>49.400000000000006</v>
      </c>
      <c r="L412" t="str">
        <f t="shared" si="26"/>
        <v>VA</v>
      </c>
      <c r="M412" t="str">
        <f t="shared" si="27"/>
        <v>10</v>
      </c>
      <c r="N412">
        <v>5</v>
      </c>
    </row>
    <row r="413" spans="1:14" ht="12" customHeight="1" x14ac:dyDescent="0.2">
      <c r="A413" s="2" t="s">
        <v>826</v>
      </c>
      <c r="B413" s="2" t="s">
        <v>827</v>
      </c>
      <c r="C413" s="9" t="s">
        <v>875</v>
      </c>
      <c r="D413" s="6">
        <v>66.900000000000006</v>
      </c>
      <c r="E413" s="6">
        <v>27.5</v>
      </c>
      <c r="F413" s="7">
        <v>62.7</v>
      </c>
      <c r="G413" s="7">
        <v>37.299999999999997</v>
      </c>
      <c r="H413" s="7">
        <v>60.7</v>
      </c>
      <c r="I413" s="7">
        <v>38.5</v>
      </c>
      <c r="J413">
        <f t="shared" si="24"/>
        <v>37.9</v>
      </c>
      <c r="K413">
        <f t="shared" si="25"/>
        <v>61.7</v>
      </c>
      <c r="L413" t="str">
        <f t="shared" si="26"/>
        <v>VA</v>
      </c>
      <c r="M413" t="str">
        <f t="shared" si="27"/>
        <v>11</v>
      </c>
      <c r="N413">
        <v>5</v>
      </c>
    </row>
    <row r="414" spans="1:14" ht="12" customHeight="1" x14ac:dyDescent="0.2">
      <c r="A414" s="2" t="s">
        <v>828</v>
      </c>
      <c r="B414" s="2" t="s">
        <v>829</v>
      </c>
      <c r="C414" s="9" t="s">
        <v>875</v>
      </c>
      <c r="D414" s="6">
        <v>56.7</v>
      </c>
      <c r="E414" s="6">
        <v>30.3</v>
      </c>
      <c r="F414" s="7">
        <v>67</v>
      </c>
      <c r="G414" s="7">
        <v>31.2</v>
      </c>
      <c r="H414" s="7">
        <v>67.8</v>
      </c>
      <c r="I414" s="7">
        <v>30.6</v>
      </c>
      <c r="J414">
        <f t="shared" si="24"/>
        <v>30.9</v>
      </c>
      <c r="K414">
        <f t="shared" si="25"/>
        <v>67.400000000000006</v>
      </c>
      <c r="L414" t="str">
        <f t="shared" si="26"/>
        <v>VT</v>
      </c>
      <c r="M414" t="str">
        <f t="shared" si="27"/>
        <v>AL</v>
      </c>
      <c r="N414">
        <v>1</v>
      </c>
    </row>
    <row r="415" spans="1:14" ht="12" customHeight="1" x14ac:dyDescent="0.2">
      <c r="A415" s="2" t="s">
        <v>830</v>
      </c>
      <c r="B415" s="2" t="s">
        <v>831</v>
      </c>
      <c r="C415" s="9" t="s">
        <v>875</v>
      </c>
      <c r="D415" s="6">
        <v>54.1</v>
      </c>
      <c r="E415" s="6">
        <v>37.799999999999997</v>
      </c>
      <c r="F415" s="7">
        <v>54.1</v>
      </c>
      <c r="G415" s="7">
        <v>43.3</v>
      </c>
      <c r="H415" s="7">
        <v>56.3</v>
      </c>
      <c r="I415" s="7">
        <v>41.9</v>
      </c>
      <c r="J415">
        <f t="shared" si="24"/>
        <v>42.599999999999994</v>
      </c>
      <c r="K415">
        <f t="shared" si="25"/>
        <v>55.2</v>
      </c>
      <c r="L415" t="str">
        <f t="shared" si="26"/>
        <v>WA</v>
      </c>
      <c r="M415" t="str">
        <f t="shared" si="27"/>
        <v>01</v>
      </c>
      <c r="N415">
        <v>9</v>
      </c>
    </row>
    <row r="416" spans="1:14" ht="12" customHeight="1" x14ac:dyDescent="0.2">
      <c r="A416" s="2" t="s">
        <v>832</v>
      </c>
      <c r="B416" s="2" t="s">
        <v>833</v>
      </c>
      <c r="C416" s="9" t="s">
        <v>875</v>
      </c>
      <c r="D416" s="6">
        <v>56.9</v>
      </c>
      <c r="E416" s="6">
        <v>34.799999999999997</v>
      </c>
      <c r="F416" s="7">
        <v>59.2</v>
      </c>
      <c r="G416" s="7">
        <v>38</v>
      </c>
      <c r="H416" s="7">
        <v>60.5</v>
      </c>
      <c r="I416" s="7">
        <v>37.6</v>
      </c>
      <c r="J416">
        <f t="shared" si="24"/>
        <v>37.799999999999997</v>
      </c>
      <c r="K416">
        <f t="shared" si="25"/>
        <v>59.85</v>
      </c>
      <c r="L416" t="str">
        <f t="shared" si="26"/>
        <v>WA</v>
      </c>
      <c r="M416" t="str">
        <f t="shared" si="27"/>
        <v>02</v>
      </c>
      <c r="N416">
        <v>9</v>
      </c>
    </row>
    <row r="417" spans="1:14" ht="12" customHeight="1" x14ac:dyDescent="0.2">
      <c r="A417" s="2" t="s">
        <v>834</v>
      </c>
      <c r="B417" s="2" t="s">
        <v>835</v>
      </c>
      <c r="C417" s="4" t="s">
        <v>874</v>
      </c>
      <c r="D417" s="6">
        <v>42.5</v>
      </c>
      <c r="E417" s="6">
        <v>49.9</v>
      </c>
      <c r="F417" s="7">
        <v>47.9</v>
      </c>
      <c r="G417" s="7">
        <v>49.6</v>
      </c>
      <c r="H417" s="7">
        <v>50.9</v>
      </c>
      <c r="I417" s="7">
        <v>47.1</v>
      </c>
      <c r="J417">
        <f t="shared" si="24"/>
        <v>48.35</v>
      </c>
      <c r="K417">
        <f t="shared" si="25"/>
        <v>49.4</v>
      </c>
      <c r="L417" t="str">
        <f t="shared" si="26"/>
        <v>WA</v>
      </c>
      <c r="M417" t="str">
        <f t="shared" si="27"/>
        <v>03</v>
      </c>
      <c r="N417">
        <v>9</v>
      </c>
    </row>
    <row r="418" spans="1:14" ht="12" customHeight="1" x14ac:dyDescent="0.2">
      <c r="A418" s="2" t="s">
        <v>836</v>
      </c>
      <c r="B418" s="2" t="s">
        <v>837</v>
      </c>
      <c r="C418" s="4" t="s">
        <v>874</v>
      </c>
      <c r="D418" s="6">
        <v>35.1</v>
      </c>
      <c r="E418" s="6">
        <v>57.9</v>
      </c>
      <c r="F418" s="7">
        <v>37.9</v>
      </c>
      <c r="G418" s="7">
        <v>59.7</v>
      </c>
      <c r="H418" s="7">
        <v>39.200000000000003</v>
      </c>
      <c r="I418" s="7">
        <v>58.9</v>
      </c>
      <c r="J418">
        <f t="shared" si="24"/>
        <v>59.3</v>
      </c>
      <c r="K418">
        <f t="shared" si="25"/>
        <v>38.549999999999997</v>
      </c>
      <c r="L418" t="str">
        <f t="shared" si="26"/>
        <v>WA</v>
      </c>
      <c r="M418" t="str">
        <f t="shared" si="27"/>
        <v>04</v>
      </c>
      <c r="N418">
        <v>9</v>
      </c>
    </row>
    <row r="419" spans="1:14" ht="12" customHeight="1" x14ac:dyDescent="0.2">
      <c r="A419" s="2" t="s">
        <v>838</v>
      </c>
      <c r="B419" s="2" t="s">
        <v>839</v>
      </c>
      <c r="C419" s="4" t="s">
        <v>874</v>
      </c>
      <c r="D419" s="6">
        <v>39.1</v>
      </c>
      <c r="E419" s="6">
        <v>52.2</v>
      </c>
      <c r="F419" s="7">
        <v>43.7</v>
      </c>
      <c r="G419" s="7">
        <v>53.5</v>
      </c>
      <c r="H419" s="7">
        <v>46.3</v>
      </c>
      <c r="I419" s="7">
        <v>51.2</v>
      </c>
      <c r="J419">
        <f t="shared" si="24"/>
        <v>52.35</v>
      </c>
      <c r="K419">
        <f t="shared" si="25"/>
        <v>45</v>
      </c>
      <c r="L419" t="str">
        <f t="shared" si="26"/>
        <v>WA</v>
      </c>
      <c r="M419" t="str">
        <f t="shared" si="27"/>
        <v>05</v>
      </c>
      <c r="N419">
        <v>9</v>
      </c>
    </row>
    <row r="420" spans="1:14" ht="12" customHeight="1" x14ac:dyDescent="0.2">
      <c r="A420" s="2" t="s">
        <v>840</v>
      </c>
      <c r="B420" s="2" t="s">
        <v>841</v>
      </c>
      <c r="C420" s="9" t="s">
        <v>875</v>
      </c>
      <c r="D420" s="6">
        <v>51.8</v>
      </c>
      <c r="E420" s="6">
        <v>39.5</v>
      </c>
      <c r="F420" s="7">
        <v>56.1</v>
      </c>
      <c r="G420" s="7">
        <v>41.2</v>
      </c>
      <c r="H420" s="7">
        <v>57</v>
      </c>
      <c r="I420" s="7">
        <v>40.9</v>
      </c>
      <c r="J420">
        <f t="shared" si="24"/>
        <v>41.05</v>
      </c>
      <c r="K420">
        <f t="shared" si="25"/>
        <v>56.55</v>
      </c>
      <c r="L420" t="str">
        <f t="shared" si="26"/>
        <v>WA</v>
      </c>
      <c r="M420" t="str">
        <f t="shared" si="27"/>
        <v>06</v>
      </c>
      <c r="N420">
        <v>9</v>
      </c>
    </row>
    <row r="421" spans="1:14" ht="12" customHeight="1" x14ac:dyDescent="0.2">
      <c r="A421" s="2" t="s">
        <v>842</v>
      </c>
      <c r="B421" s="10" t="s">
        <v>843</v>
      </c>
      <c r="C421" s="9" t="s">
        <v>875</v>
      </c>
      <c r="D421" s="6">
        <v>82.1</v>
      </c>
      <c r="E421" s="6">
        <v>12.2</v>
      </c>
      <c r="F421" s="7">
        <v>79.2</v>
      </c>
      <c r="G421" s="7">
        <v>18.100000000000001</v>
      </c>
      <c r="H421" s="7">
        <v>80.400000000000006</v>
      </c>
      <c r="I421" s="7">
        <v>18</v>
      </c>
      <c r="J421">
        <f t="shared" si="24"/>
        <v>18.05</v>
      </c>
      <c r="K421">
        <f t="shared" si="25"/>
        <v>79.800000000000011</v>
      </c>
      <c r="L421" t="str">
        <f t="shared" si="26"/>
        <v>WA</v>
      </c>
      <c r="M421" t="str">
        <f t="shared" si="27"/>
        <v>07</v>
      </c>
      <c r="N421">
        <v>9</v>
      </c>
    </row>
    <row r="422" spans="1:14" ht="12" customHeight="1" x14ac:dyDescent="0.2">
      <c r="A422" s="2" t="s">
        <v>844</v>
      </c>
      <c r="B422" s="2" t="s">
        <v>845</v>
      </c>
      <c r="C422" s="4" t="s">
        <v>874</v>
      </c>
      <c r="D422" s="6">
        <v>47.7</v>
      </c>
      <c r="E422" s="6">
        <v>44.7</v>
      </c>
      <c r="F422" s="7">
        <v>49.7</v>
      </c>
      <c r="G422" s="7">
        <v>48.1</v>
      </c>
      <c r="H422" s="7">
        <v>51.5</v>
      </c>
      <c r="I422" s="7">
        <v>46.8</v>
      </c>
      <c r="J422">
        <f t="shared" si="24"/>
        <v>47.45</v>
      </c>
      <c r="K422">
        <f t="shared" si="25"/>
        <v>50.6</v>
      </c>
      <c r="L422" t="str">
        <f t="shared" si="26"/>
        <v>WA</v>
      </c>
      <c r="M422" t="str">
        <f t="shared" si="27"/>
        <v>08</v>
      </c>
      <c r="N422">
        <v>9</v>
      </c>
    </row>
    <row r="423" spans="1:14" ht="12" customHeight="1" x14ac:dyDescent="0.2">
      <c r="A423" s="2" t="s">
        <v>846</v>
      </c>
      <c r="B423" s="2" t="s">
        <v>847</v>
      </c>
      <c r="C423" s="9" t="s">
        <v>875</v>
      </c>
      <c r="D423" s="6">
        <v>70.5</v>
      </c>
      <c r="E423" s="6">
        <v>23.3</v>
      </c>
      <c r="F423" s="7">
        <v>68.3</v>
      </c>
      <c r="G423" s="7">
        <v>29.6</v>
      </c>
      <c r="H423" s="7">
        <v>68.599999999999994</v>
      </c>
      <c r="I423" s="7">
        <v>29.9</v>
      </c>
      <c r="J423">
        <f t="shared" si="24"/>
        <v>29.75</v>
      </c>
      <c r="K423">
        <f t="shared" si="25"/>
        <v>68.449999999999989</v>
      </c>
      <c r="L423" t="str">
        <f t="shared" si="26"/>
        <v>WA</v>
      </c>
      <c r="M423" t="str">
        <f t="shared" si="27"/>
        <v>09</v>
      </c>
      <c r="N423">
        <v>9</v>
      </c>
    </row>
    <row r="424" spans="1:14" ht="12" customHeight="1" x14ac:dyDescent="0.2">
      <c r="A424" s="2" t="s">
        <v>848</v>
      </c>
      <c r="B424" s="2" t="s">
        <v>849</v>
      </c>
      <c r="C424" s="9" t="s">
        <v>875</v>
      </c>
      <c r="D424" s="6">
        <v>51.3</v>
      </c>
      <c r="E424" s="6">
        <v>39.9</v>
      </c>
      <c r="F424" s="7">
        <v>56.3</v>
      </c>
      <c r="G424" s="7">
        <v>41.1</v>
      </c>
      <c r="H424" s="7">
        <v>57.2</v>
      </c>
      <c r="I424" s="7">
        <v>41</v>
      </c>
      <c r="J424">
        <f t="shared" si="24"/>
        <v>41.05</v>
      </c>
      <c r="K424">
        <f t="shared" si="25"/>
        <v>56.75</v>
      </c>
      <c r="L424" t="str">
        <f t="shared" si="26"/>
        <v>WA</v>
      </c>
      <c r="M424" t="str">
        <f t="shared" si="27"/>
        <v>10</v>
      </c>
      <c r="N424">
        <v>9</v>
      </c>
    </row>
    <row r="425" spans="1:14" ht="12" customHeight="1" x14ac:dyDescent="0.2">
      <c r="A425" s="2" t="s">
        <v>850</v>
      </c>
      <c r="B425" s="2" t="s">
        <v>851</v>
      </c>
      <c r="C425" s="4" t="s">
        <v>874</v>
      </c>
      <c r="D425" s="22">
        <v>42.3</v>
      </c>
      <c r="E425" s="22">
        <v>52.6</v>
      </c>
      <c r="F425" s="23">
        <v>47.4</v>
      </c>
      <c r="G425" s="7">
        <v>51.6</v>
      </c>
      <c r="H425" s="7">
        <v>50.8</v>
      </c>
      <c r="I425" s="7">
        <v>48.1</v>
      </c>
      <c r="J425">
        <f t="shared" si="24"/>
        <v>49.85</v>
      </c>
      <c r="K425">
        <f t="shared" si="25"/>
        <v>49.099999999999994</v>
      </c>
      <c r="L425" t="str">
        <f t="shared" si="26"/>
        <v>WI</v>
      </c>
      <c r="M425" t="str">
        <f t="shared" si="27"/>
        <v>01</v>
      </c>
      <c r="N425">
        <v>3</v>
      </c>
    </row>
    <row r="426" spans="1:14" ht="12" customHeight="1" x14ac:dyDescent="0.2">
      <c r="A426" s="2" t="s">
        <v>852</v>
      </c>
      <c r="B426" s="2" t="s">
        <v>853</v>
      </c>
      <c r="C426" s="9" t="s">
        <v>875</v>
      </c>
      <c r="D426" s="22">
        <v>65.8</v>
      </c>
      <c r="E426" s="22">
        <v>29</v>
      </c>
      <c r="F426" s="23">
        <v>68.3</v>
      </c>
      <c r="G426" s="7">
        <v>30.5</v>
      </c>
      <c r="H426" s="7">
        <v>70.099999999999994</v>
      </c>
      <c r="I426" s="7">
        <v>28.6</v>
      </c>
      <c r="J426">
        <f t="shared" si="24"/>
        <v>29.55</v>
      </c>
      <c r="K426">
        <f t="shared" si="25"/>
        <v>69.199999999999989</v>
      </c>
      <c r="L426" t="str">
        <f t="shared" si="26"/>
        <v>WI</v>
      </c>
      <c r="M426" t="str">
        <f t="shared" si="27"/>
        <v>02</v>
      </c>
      <c r="N426">
        <v>3</v>
      </c>
    </row>
    <row r="427" spans="1:14" ht="12" customHeight="1" x14ac:dyDescent="0.2">
      <c r="A427" s="2" t="s">
        <v>854</v>
      </c>
      <c r="B427" s="2" t="s">
        <v>855</v>
      </c>
      <c r="C427" s="9" t="s">
        <v>875</v>
      </c>
      <c r="D427" s="22">
        <v>44.8</v>
      </c>
      <c r="E427" s="22">
        <v>49.3</v>
      </c>
      <c r="F427" s="23">
        <v>54.8</v>
      </c>
      <c r="G427" s="7">
        <v>43.8</v>
      </c>
      <c r="H427" s="7">
        <v>59.4</v>
      </c>
      <c r="I427" s="7">
        <v>39.1</v>
      </c>
      <c r="J427">
        <f t="shared" si="24"/>
        <v>41.45</v>
      </c>
      <c r="K427">
        <f t="shared" si="25"/>
        <v>57.099999999999994</v>
      </c>
      <c r="L427" t="str">
        <f t="shared" si="26"/>
        <v>WI</v>
      </c>
      <c r="M427" t="str">
        <f t="shared" si="27"/>
        <v>03</v>
      </c>
      <c r="N427">
        <v>3</v>
      </c>
    </row>
    <row r="428" spans="1:14" ht="12" customHeight="1" x14ac:dyDescent="0.2">
      <c r="A428" s="2" t="s">
        <v>856</v>
      </c>
      <c r="B428" s="2" t="s">
        <v>857</v>
      </c>
      <c r="C428" s="9" t="s">
        <v>875</v>
      </c>
      <c r="D428" s="22">
        <v>74</v>
      </c>
      <c r="E428" s="22">
        <v>21.8</v>
      </c>
      <c r="F428" s="23">
        <v>75.3</v>
      </c>
      <c r="G428" s="7">
        <v>23.8</v>
      </c>
      <c r="H428" s="7">
        <v>74.400000000000006</v>
      </c>
      <c r="I428" s="7">
        <v>24.6</v>
      </c>
      <c r="J428">
        <f t="shared" si="24"/>
        <v>24.200000000000003</v>
      </c>
      <c r="K428">
        <f t="shared" si="25"/>
        <v>74.849999999999994</v>
      </c>
      <c r="L428" t="str">
        <f t="shared" si="26"/>
        <v>WI</v>
      </c>
      <c r="M428" t="str">
        <f t="shared" si="27"/>
        <v>04</v>
      </c>
      <c r="N428">
        <v>3</v>
      </c>
    </row>
    <row r="429" spans="1:14" ht="12" customHeight="1" x14ac:dyDescent="0.2">
      <c r="A429" s="2" t="s">
        <v>858</v>
      </c>
      <c r="B429" s="2" t="s">
        <v>859</v>
      </c>
      <c r="C429" s="4" t="s">
        <v>874</v>
      </c>
      <c r="D429" s="22">
        <v>37.299999999999997</v>
      </c>
      <c r="E429" s="22">
        <v>57.4</v>
      </c>
      <c r="F429" s="23">
        <v>37.700000000000003</v>
      </c>
      <c r="G429" s="7">
        <v>61.3</v>
      </c>
      <c r="H429" s="7">
        <v>41.8</v>
      </c>
      <c r="I429" s="7">
        <v>57.2</v>
      </c>
      <c r="J429">
        <f t="shared" si="24"/>
        <v>59.25</v>
      </c>
      <c r="K429">
        <f t="shared" si="25"/>
        <v>39.75</v>
      </c>
      <c r="L429" t="str">
        <f t="shared" si="26"/>
        <v>WI</v>
      </c>
      <c r="M429" t="str">
        <f t="shared" si="27"/>
        <v>05</v>
      </c>
      <c r="N429">
        <v>3</v>
      </c>
    </row>
    <row r="430" spans="1:14" ht="12" customHeight="1" x14ac:dyDescent="0.2">
      <c r="A430" s="2" t="s">
        <v>860</v>
      </c>
      <c r="B430" s="2" t="s">
        <v>861</v>
      </c>
      <c r="C430" s="4" t="s">
        <v>874</v>
      </c>
      <c r="D430" s="22">
        <v>38.799999999999997</v>
      </c>
      <c r="E430" s="22">
        <v>55.7</v>
      </c>
      <c r="F430" s="23">
        <v>45.8</v>
      </c>
      <c r="G430" s="7">
        <v>53.1</v>
      </c>
      <c r="H430" s="7">
        <v>49.4</v>
      </c>
      <c r="I430" s="7">
        <v>49.3</v>
      </c>
      <c r="J430">
        <f t="shared" si="24"/>
        <v>51.2</v>
      </c>
      <c r="K430">
        <f t="shared" si="25"/>
        <v>47.599999999999994</v>
      </c>
      <c r="L430" t="str">
        <f t="shared" si="26"/>
        <v>WI</v>
      </c>
      <c r="M430" t="str">
        <f t="shared" si="27"/>
        <v>06</v>
      </c>
      <c r="N430">
        <v>3</v>
      </c>
    </row>
    <row r="431" spans="1:14" ht="12" customHeight="1" x14ac:dyDescent="0.2">
      <c r="A431" s="2" t="s">
        <v>862</v>
      </c>
      <c r="B431" s="2" t="s">
        <v>863</v>
      </c>
      <c r="C431" s="4" t="s">
        <v>874</v>
      </c>
      <c r="D431" s="22">
        <v>37.299999999999997</v>
      </c>
      <c r="E431" s="22">
        <v>57.8</v>
      </c>
      <c r="F431" s="23">
        <v>47.8</v>
      </c>
      <c r="G431" s="7">
        <v>50.9</v>
      </c>
      <c r="H431" s="7">
        <v>53.2</v>
      </c>
      <c r="I431" s="7">
        <v>45.3</v>
      </c>
      <c r="J431">
        <f t="shared" si="24"/>
        <v>48.099999999999994</v>
      </c>
      <c r="K431">
        <f t="shared" si="25"/>
        <v>50.5</v>
      </c>
      <c r="L431" t="str">
        <f t="shared" si="26"/>
        <v>WI</v>
      </c>
      <c r="M431" t="str">
        <f t="shared" si="27"/>
        <v>07</v>
      </c>
      <c r="N431">
        <v>3</v>
      </c>
    </row>
    <row r="432" spans="1:14" ht="12" customHeight="1" x14ac:dyDescent="0.2">
      <c r="A432" s="2" t="s">
        <v>864</v>
      </c>
      <c r="B432" s="10" t="s">
        <v>865</v>
      </c>
      <c r="C432" s="4" t="s">
        <v>874</v>
      </c>
      <c r="D432" s="22">
        <v>38.6</v>
      </c>
      <c r="E432" s="22">
        <v>56.2</v>
      </c>
      <c r="F432" s="23">
        <v>47.6</v>
      </c>
      <c r="G432" s="7">
        <v>51.3</v>
      </c>
      <c r="H432" s="7">
        <v>53.7</v>
      </c>
      <c r="I432" s="7">
        <v>45</v>
      </c>
      <c r="J432">
        <f t="shared" si="24"/>
        <v>48.15</v>
      </c>
      <c r="K432">
        <f t="shared" si="25"/>
        <v>50.650000000000006</v>
      </c>
      <c r="L432" t="str">
        <f t="shared" si="26"/>
        <v>WI</v>
      </c>
      <c r="M432" t="str">
        <f t="shared" si="27"/>
        <v>08</v>
      </c>
      <c r="N432">
        <v>3</v>
      </c>
    </row>
    <row r="433" spans="1:14" ht="12" customHeight="1" x14ac:dyDescent="0.2">
      <c r="A433" s="2" t="s">
        <v>866</v>
      </c>
      <c r="B433" s="2" t="s">
        <v>867</v>
      </c>
      <c r="C433" s="4" t="s">
        <v>874</v>
      </c>
      <c r="D433" s="6">
        <v>26.4</v>
      </c>
      <c r="E433" s="6">
        <v>68</v>
      </c>
      <c r="F433" s="7">
        <v>35.5</v>
      </c>
      <c r="G433" s="7">
        <v>62.2</v>
      </c>
      <c r="H433" s="7">
        <v>41.5</v>
      </c>
      <c r="I433" s="7">
        <v>56.7</v>
      </c>
      <c r="J433">
        <f t="shared" si="24"/>
        <v>59.45</v>
      </c>
      <c r="K433">
        <f t="shared" si="25"/>
        <v>38.5</v>
      </c>
      <c r="L433" t="str">
        <f t="shared" si="26"/>
        <v>WV</v>
      </c>
      <c r="M433" t="str">
        <f t="shared" si="27"/>
        <v>01</v>
      </c>
      <c r="N433">
        <v>5</v>
      </c>
    </row>
    <row r="434" spans="1:14" ht="12" customHeight="1" x14ac:dyDescent="0.2">
      <c r="A434" s="2" t="s">
        <v>868</v>
      </c>
      <c r="B434" s="2" t="s">
        <v>869</v>
      </c>
      <c r="C434" s="4" t="s">
        <v>874</v>
      </c>
      <c r="D434" s="6">
        <v>29.4</v>
      </c>
      <c r="E434" s="6">
        <v>65.8</v>
      </c>
      <c r="F434" s="7">
        <v>38</v>
      </c>
      <c r="G434" s="7">
        <v>60</v>
      </c>
      <c r="H434" s="7">
        <v>43.9</v>
      </c>
      <c r="I434" s="7">
        <v>54.7</v>
      </c>
      <c r="J434">
        <f t="shared" si="24"/>
        <v>57.35</v>
      </c>
      <c r="K434">
        <f t="shared" si="25"/>
        <v>40.950000000000003</v>
      </c>
      <c r="L434" t="str">
        <f t="shared" si="26"/>
        <v>WV</v>
      </c>
      <c r="M434" t="str">
        <f t="shared" si="27"/>
        <v>02</v>
      </c>
      <c r="N434">
        <v>5</v>
      </c>
    </row>
    <row r="435" spans="1:14" ht="12" customHeight="1" x14ac:dyDescent="0.2">
      <c r="A435" s="2" t="s">
        <v>870</v>
      </c>
      <c r="B435" s="2" t="s">
        <v>871</v>
      </c>
      <c r="C435" s="4" t="s">
        <v>874</v>
      </c>
      <c r="D435" s="6">
        <v>23.3</v>
      </c>
      <c r="E435" s="6">
        <v>72.5</v>
      </c>
      <c r="F435" s="7">
        <v>32.799999999999997</v>
      </c>
      <c r="G435" s="7">
        <v>65</v>
      </c>
      <c r="H435" s="7">
        <v>42.3</v>
      </c>
      <c r="I435" s="7">
        <v>55.7</v>
      </c>
      <c r="J435">
        <f t="shared" si="24"/>
        <v>60.35</v>
      </c>
      <c r="K435">
        <f t="shared" si="25"/>
        <v>37.549999999999997</v>
      </c>
      <c r="L435" t="str">
        <f t="shared" si="26"/>
        <v>WV</v>
      </c>
      <c r="M435" t="str">
        <f t="shared" si="27"/>
        <v>03</v>
      </c>
      <c r="N435">
        <v>5</v>
      </c>
    </row>
    <row r="436" spans="1:14" ht="12" customHeight="1" x14ac:dyDescent="0.2">
      <c r="A436" s="2" t="s">
        <v>872</v>
      </c>
      <c r="B436" s="10" t="s">
        <v>873</v>
      </c>
      <c r="C436" s="4" t="s">
        <v>874</v>
      </c>
      <c r="D436" s="22">
        <v>22.5</v>
      </c>
      <c r="E436" s="22">
        <v>70.099999999999994</v>
      </c>
      <c r="F436" s="23">
        <v>27.6</v>
      </c>
      <c r="G436" s="7">
        <v>68.2</v>
      </c>
      <c r="H436" s="7">
        <v>32.700000000000003</v>
      </c>
      <c r="I436" s="7">
        <v>65.2</v>
      </c>
      <c r="J436">
        <f t="shared" si="24"/>
        <v>66.7</v>
      </c>
      <c r="K436">
        <f t="shared" si="25"/>
        <v>30.150000000000002</v>
      </c>
      <c r="L436" t="str">
        <f t="shared" si="26"/>
        <v>WY</v>
      </c>
      <c r="M436" t="str">
        <f t="shared" si="27"/>
        <v>AL</v>
      </c>
      <c r="N436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4.140625" customWidth="1"/>
  </cols>
  <sheetData>
    <row r="1" spans="1:1" ht="12.75" customHeight="1" x14ac:dyDescent="0.2">
      <c r="A1" s="5" t="s">
        <v>3</v>
      </c>
    </row>
    <row r="2" spans="1:1" ht="12.75" customHeight="1" x14ac:dyDescent="0.2">
      <c r="A2" s="8" t="str">
        <f>HYPERLINK("https://docs.google.com/spreadsheets/d/1D8b2j8u_kcTLzcAhUU558RiqZtiCxwhMSUn7lO2qpmw/edit?usp=sharing","Alabama")</f>
        <v>Alabama</v>
      </c>
    </row>
    <row r="3" spans="1:1" ht="12.75" customHeight="1" x14ac:dyDescent="0.2">
      <c r="A3" s="8" t="str">
        <f>HYPERLINK("https://docs.google.com/spreadsheets/d/1lm7_qyMcZT8KuCh02BfGg02IP1p9dK6AyrASL8n_nBw/edit?usp=sharing","Alaska")</f>
        <v>Alaska</v>
      </c>
    </row>
    <row r="4" spans="1:1" ht="12.75" customHeight="1" x14ac:dyDescent="0.2">
      <c r="A4" s="8" t="str">
        <f>HYPERLINK("https://docs.google.com/spreadsheets/d/1IquGE2vwQoSx2TnhE2ctgwJT_1dV243ADF4J2YrbS0k/edit?usp=sharing","Arizona")</f>
        <v>Arizona</v>
      </c>
    </row>
    <row r="5" spans="1:1" ht="12.75" customHeight="1" x14ac:dyDescent="0.2">
      <c r="A5" s="8" t="str">
        <f>HYPERLINK("https://docs.google.com/spreadsheets/d/1kyH0e24cyBZy-J0olzUzN7XDp05yvfE9MKWxSE9EYhc/edit?usp=sharing","Arkansas")</f>
        <v>Arkansas</v>
      </c>
    </row>
    <row r="6" spans="1:1" ht="12.75" customHeight="1" x14ac:dyDescent="0.2">
      <c r="A6" s="8" t="str">
        <f>HYPERLINK("https://docs.google.com/spreadsheets/d/14BnS2h1B9PnivpMzFXzM8uhCpe8sOAVlg7pgFH7FiNU/edit?usp=sharing","California")</f>
        <v>California</v>
      </c>
    </row>
    <row r="7" spans="1:1" ht="12.75" customHeight="1" x14ac:dyDescent="0.2">
      <c r="A7" s="8" t="str">
        <f>HYPERLINK("https://docs.google.com/spreadsheets/d/1S4PbzaHrq4U3SzgZz3KGmeK8gb28UlohWStDlqaS7c0/edit?usp=sharing","Colorado")</f>
        <v>Colorado</v>
      </c>
    </row>
    <row r="8" spans="1:1" ht="12.75" customHeight="1" x14ac:dyDescent="0.2">
      <c r="A8" s="8" t="str">
        <f>HYPERLINK("https://docs.google.com/spreadsheets/d/1Szj6ZuwWFzIdImUw0r0VdyqS19VKtZuzHVQKGyZmW0U/edit?usp=sharing","Connecticut")</f>
        <v>Connecticut</v>
      </c>
    </row>
    <row r="9" spans="1:1" ht="12.75" customHeight="1" x14ac:dyDescent="0.2">
      <c r="A9" s="8" t="str">
        <f>HYPERLINK("https://docs.google.com/spreadsheets/d/1n7w9fuSccX3lLhHUnUkNlpQMW7A7NsccBASzy_ZGfSo/edit?usp=sharing","Delaware")</f>
        <v>Delaware</v>
      </c>
    </row>
    <row r="10" spans="1:1" ht="12.75" customHeight="1" x14ac:dyDescent="0.2">
      <c r="A10" s="8" t="str">
        <f>HYPERLINK("https://docs.google.com/spreadsheets/d/1dzkbgPlIKdp6e8dhWWD2lOsTr537orDNunLRBOTHx2o/edit?usp=sharing","Florida")</f>
        <v>Florida</v>
      </c>
    </row>
    <row r="11" spans="1:1" ht="12.75" customHeight="1" x14ac:dyDescent="0.2">
      <c r="A11" s="8" t="str">
        <f>HYPERLINK("https://docs.google.com/spreadsheets/d/1lVpwpgQ8b828Z9XpA43t-5wjSwDI5d_CJxh--spbdjI/edit?usp=sharing","Georgia")</f>
        <v>Georgia</v>
      </c>
    </row>
    <row r="12" spans="1:1" ht="12.75" customHeight="1" x14ac:dyDescent="0.2">
      <c r="A12" s="8" t="str">
        <f>HYPERLINK("https://drive.google.com/open?id=1_0MgZ4L-oINznAaYQb1EjnbeYfIPOJxTRXJj8H-M9ig","Hawaii")</f>
        <v>Hawaii</v>
      </c>
    </row>
    <row r="13" spans="1:1" ht="12.75" customHeight="1" x14ac:dyDescent="0.2">
      <c r="A13" s="8" t="str">
        <f>HYPERLINK("https://docs.google.com/spreadsheets/d/1bBkeZ-dAbb9FUP9PGzH1nQae-K1xPAO7bLSsZVKESro/edit?usp=sharing","Idaho")</f>
        <v>Idaho</v>
      </c>
    </row>
    <row r="14" spans="1:1" ht="12.75" customHeight="1" x14ac:dyDescent="0.2">
      <c r="A14" s="8" t="str">
        <f>HYPERLINK("https://docs.google.com/spreadsheets/d/12RKNO-ztYuJa2-KDAePiYU6rSk-80necdIoJkX3rxrA/edit?usp=sharing","Illinois")</f>
        <v>Illinois</v>
      </c>
    </row>
    <row r="15" spans="1:1" ht="12.75" customHeight="1" x14ac:dyDescent="0.2">
      <c r="A15" s="8" t="str">
        <f>HYPERLINK("https://docs.google.com/spreadsheets/d/1C8rQRF8OBT5IV2eXg0Z1oGqY9xaNMkffF79RpK6l7pE/edit?usp=sharing","Indiana")</f>
        <v>Indiana</v>
      </c>
    </row>
    <row r="16" spans="1:1" ht="12.75" customHeight="1" x14ac:dyDescent="0.2">
      <c r="A16" s="8" t="str">
        <f>HYPERLINK("https://docs.google.com/spreadsheets/d/1HUnGZUejj6-6525u0XzK-UNMQl0oQ3YsWFHV8NW7d3o/edit?usp=sharing","Iowa")</f>
        <v>Iowa</v>
      </c>
    </row>
    <row r="17" spans="1:1" ht="12.75" customHeight="1" x14ac:dyDescent="0.2">
      <c r="A17" s="8" t="str">
        <f>HYPERLINK("https://docs.google.com/spreadsheets/d/1itRb_4iOgkB2r-SOSIu5FLozqt89UFgMFIP4PlqMXf8/edit?usp=sharing","Kansas")</f>
        <v>Kansas</v>
      </c>
    </row>
    <row r="18" spans="1:1" ht="12.75" customHeight="1" x14ac:dyDescent="0.2">
      <c r="A18" s="8" t="str">
        <f>HYPERLINK("https://docs.google.com/spreadsheets/d/1jnOKBaDQRHyGoY2xosnFd42Pwa_TnDIf1RBNrnkwnkw/edit?usp=sharing","Kentucky")</f>
        <v>Kentucky</v>
      </c>
    </row>
    <row r="19" spans="1:1" ht="12.75" customHeight="1" x14ac:dyDescent="0.2">
      <c r="A19" s="8" t="str">
        <f>HYPERLINK("https://docs.google.com/spreadsheets/d/15KdO32vCKPLzMGTfLa6f2uJwxKCgcHQEAlZ1ZlbIrAc/edit?usp=sharing","Louisiana")</f>
        <v>Louisiana</v>
      </c>
    </row>
    <row r="20" spans="1:1" ht="12.75" customHeight="1" x14ac:dyDescent="0.2">
      <c r="A20" s="8" t="str">
        <f>HYPERLINK("https://docs.google.com/spreadsheets/d/1-USxHJgI7seD02AgMEyY1V3A7PnoPYG90CR68jZNeZY/edit?usp=sharing","Maine")</f>
        <v>Maine</v>
      </c>
    </row>
    <row r="21" spans="1:1" ht="12.75" customHeight="1" x14ac:dyDescent="0.2">
      <c r="A21" s="8" t="str">
        <f>HYPERLINK("https://docs.google.com/spreadsheets/d/1vMC_9_ZtBkJzw5pFLPxQ2Q8dc2WXun8vaC5-xgw86lA/edit?usp=sharing","Maryland")</f>
        <v>Maryland</v>
      </c>
    </row>
    <row r="22" spans="1:1" x14ac:dyDescent="0.2">
      <c r="A22" s="8" t="str">
        <f>HYPERLINK("https://docs.google.com/spreadsheets/d/1J9JNjprRrL1psr9IoKmovN0150Awjt18Z0RHhxS97Ys/edit?usp=sharing","Massachusetts")</f>
        <v>Massachusetts</v>
      </c>
    </row>
    <row r="23" spans="1:1" x14ac:dyDescent="0.2">
      <c r="A23" s="8" t="str">
        <f>HYPERLINK("https://docs.google.com/spreadsheets/d/130AYCQzvEpuQBXT4qzlD5c-7omuHm8Ggx93H8nGOVPc/edit?usp=sharing","Michigan")</f>
        <v>Michigan</v>
      </c>
    </row>
    <row r="24" spans="1:1" x14ac:dyDescent="0.2">
      <c r="A24" s="8" t="str">
        <f>HYPERLINK("https://docs.google.com/spreadsheets/d/1LMnVMKt_Q1NkVJrCDW7RvpgmqyfYofWK5QQGNoZCVVY/edit?usp=sharing","Minnesota")</f>
        <v>Minnesota</v>
      </c>
    </row>
    <row r="25" spans="1:1" x14ac:dyDescent="0.2">
      <c r="A25" s="8" t="str">
        <f>HYPERLINK("https://docs.google.com/spreadsheets/d/1aoasysKep39Hb25LxRKtuCZb7n4M3iNzOLGDLxR1mMk/edit?usp=sharing","Mississippi")</f>
        <v>Mississippi</v>
      </c>
    </row>
    <row r="26" spans="1:1" x14ac:dyDescent="0.2">
      <c r="A26" s="8" t="str">
        <f>HYPERLINK("https://docs.google.com/spreadsheets/d/13xBrbsE-Bwt0PvMgcaZuEb9RaUKfrnXEOoLiCCcmlo8/edit?usp=sharing","Missouri")</f>
        <v>Missouri</v>
      </c>
    </row>
    <row r="27" spans="1:1" x14ac:dyDescent="0.2">
      <c r="A27" s="8" t="str">
        <f>HYPERLINK("https://docs.google.com/spreadsheets/d/1G1sXegVfFhPuqu6acUXRp5YxSYpKF0_sbDYCchFUTm4/edit?usp=sharing","Montana")</f>
        <v>Montana</v>
      </c>
    </row>
    <row r="28" spans="1:1" x14ac:dyDescent="0.2">
      <c r="A28" s="8" t="str">
        <f>HYPERLINK("https://docs.google.com/spreadsheets/d/12ickUnDDZn5XfzphKWb3duJRdmiz4Zv0nwGoxe8DswI/edit?usp=sharing","Nebraska")</f>
        <v>Nebraska</v>
      </c>
    </row>
    <row r="29" spans="1:1" x14ac:dyDescent="0.2">
      <c r="A29" s="8" t="str">
        <f>HYPERLINK("https://docs.google.com/spreadsheets/d/1sORgsjMxS6_UkztHC0QvicfHFwJtA2YiOHE9yWrl9Bg/edit?usp=sharing","Nevada")</f>
        <v>Nevada</v>
      </c>
    </row>
    <row r="30" spans="1:1" x14ac:dyDescent="0.2">
      <c r="A30" s="8" t="str">
        <f>HYPERLINK("https://docs.google.com/spreadsheets/d/1ALk54QCNHcKkLKFY7SHSk-oAE6A9z37-Jo6XDp9dq2I/edit?usp=sharing","New Hampshire")</f>
        <v>New Hampshire</v>
      </c>
    </row>
    <row r="31" spans="1:1" x14ac:dyDescent="0.2">
      <c r="A31" s="8" t="str">
        <f>HYPERLINK("https://docs.google.com/spreadsheets/d/1I-E1rD6IxaXIRLUpdSrGjUWol60rVisDso4xcFnHt-4/edit?usp=sharing","New Jersey")</f>
        <v>New Jersey</v>
      </c>
    </row>
    <row r="32" spans="1:1" x14ac:dyDescent="0.2">
      <c r="A32" s="8" t="str">
        <f>HYPERLINK("https://docs.google.com/spreadsheets/d/1KzOxVhDXI01sFt70T1rUFT0Q7-kfRhvjLTmp5vb8O9Y/edit?usp=sharing","New Mexico")</f>
        <v>New Mexico</v>
      </c>
    </row>
    <row r="33" spans="1:1" x14ac:dyDescent="0.2">
      <c r="A33" s="8" t="str">
        <f>HYPERLINK("https://docs.google.com/spreadsheets/d/1jrtgbIyr4N5x8T53JH1Ldx9RGOybIX7abg3CSibk2iE/edit?usp=sharing","New York")</f>
        <v>New York</v>
      </c>
    </row>
    <row r="34" spans="1:1" x14ac:dyDescent="0.2">
      <c r="A34" s="8" t="str">
        <f>HYPERLINK("https://docs.google.com/spreadsheets/d/1G-kx6sBErubs2UtqAAKeIIuAox4V_poZawBTJFXtoGc/edit?usp=sharing","North Carolina")</f>
        <v>North Carolina</v>
      </c>
    </row>
    <row r="35" spans="1:1" x14ac:dyDescent="0.2">
      <c r="A35" s="8" t="str">
        <f>HYPERLINK("https://docs.google.com/spreadsheets/d/1zAukQzz1F2cfuz7uXMfblboNA9UDwXHQTdsYvdsKmO4/edit?usp=sharing","North Dakota")</f>
        <v>North Dakota</v>
      </c>
    </row>
    <row r="36" spans="1:1" x14ac:dyDescent="0.2">
      <c r="A36" s="8" t="str">
        <f>HYPERLINK("https://docs.google.com/spreadsheets/d/1Fefz94Tz8Eknq39c0AfPI6m5V_sl_3b47TbkQZMRBuU/edit?usp=sharing","Ohio")</f>
        <v>Ohio</v>
      </c>
    </row>
    <row r="37" spans="1:1" x14ac:dyDescent="0.2">
      <c r="A37" s="8" t="str">
        <f>HYPERLINK("https://docs.google.com/spreadsheets/d/1O7o78mFPbqfBH2Rgs1MVYO9G2gh3GyKZo7o-h6fus6g/edit?usp=sharing","Oklahoma")</f>
        <v>Oklahoma</v>
      </c>
    </row>
    <row r="38" spans="1:1" x14ac:dyDescent="0.2">
      <c r="A38" s="8" t="str">
        <f>HYPERLINK("https://docs.google.com/spreadsheets/d/1tBsxaBiBiCcoFKMhsFKYD08KDD_hKVD6wKsGSYLaBSY/edit?usp=sharing","Oregon")</f>
        <v>Oregon</v>
      </c>
    </row>
    <row r="39" spans="1:1" x14ac:dyDescent="0.2">
      <c r="A39" s="8" t="str">
        <f>HYPERLINK("https://docs.google.com/spreadsheets/d/1odV9lUlyJzBIR8sXmHmB0FYjxDtatAeqtdW4R9P34gc/edit#gid=946432720","Pennsylvania")</f>
        <v>Pennsylvania</v>
      </c>
    </row>
    <row r="40" spans="1:1" x14ac:dyDescent="0.2">
      <c r="A40" s="8" t="str">
        <f>HYPERLINK("https://docs.google.com/spreadsheets/d/1OGlJUTx4xrMfuRl1XuTCwgo3Uvr9lDH6XhuOAr2HPYw/edit?usp=sharing","Rhode Island")</f>
        <v>Rhode Island</v>
      </c>
    </row>
    <row r="41" spans="1:1" x14ac:dyDescent="0.2">
      <c r="A41" s="8" t="str">
        <f>HYPERLINK("https://docs.google.com/spreadsheets/d/1YPU5sVwd5F15p9VHhpcNpYP5bCr1hW5IygYglGVyKyo/edit?usp=sharing","South Carolina")</f>
        <v>South Carolina</v>
      </c>
    </row>
    <row r="42" spans="1:1" x14ac:dyDescent="0.2">
      <c r="A42" s="8" t="str">
        <f>HYPERLINK("https://docs.google.com/spreadsheets/d/1O0ygPZKbR4vVEg3R1o8L3X9UKGmceXy4df3bTQSDX0s/edit?usp=sharing","South Dakota")</f>
        <v>South Dakota</v>
      </c>
    </row>
    <row r="43" spans="1:1" x14ac:dyDescent="0.2">
      <c r="A43" s="8" t="str">
        <f>HYPERLINK("https://docs.google.com/spreadsheets/d/1R4T2v6G31STGQOqd7IAqEhMu2BfQcxZN_1Tx-ppwO1A/edit?usp=sharing","Tennessee")</f>
        <v>Tennessee</v>
      </c>
    </row>
    <row r="44" spans="1:1" x14ac:dyDescent="0.2">
      <c r="A44" s="8" t="str">
        <f>HYPERLINK("https://docs.google.com/spreadsheets/d/15sQrPwzOyArgQmxIIdGcUN_NbD0nDW7-_qtyCC7q-5k/edit?usp=sharing","Texas")</f>
        <v>Texas</v>
      </c>
    </row>
    <row r="45" spans="1:1" x14ac:dyDescent="0.2">
      <c r="A45" s="8" t="str">
        <f>HYPERLINK("https://docs.google.com/spreadsheets/d/1qsZhjUaPUpbRMGARA1W_k_t8Ah2-7FirRuUfzZhxAkw/edit?usp=sharing","Utah")</f>
        <v>Utah</v>
      </c>
    </row>
    <row r="46" spans="1:1" x14ac:dyDescent="0.2">
      <c r="A46" s="8" t="str">
        <f>HYPERLINK("https://docs.google.com/spreadsheets/d/18gW0iJG_6M8RsEhvFszTaAhFc1JwwOCFk_0aBYb7qgU/edit?usp=sharing","Vermont")</f>
        <v>Vermont</v>
      </c>
    </row>
    <row r="47" spans="1:1" x14ac:dyDescent="0.2">
      <c r="A47" s="8" t="str">
        <f>HYPERLINK("https://docs.google.com/spreadsheets/d/1Sry6q6Che3rKVe9g3l5hlw7r3BUL95OnstIylzqDRmc/edit?usp=sharing","Virginia")</f>
        <v>Virginia</v>
      </c>
    </row>
    <row r="48" spans="1:1" x14ac:dyDescent="0.2">
      <c r="A48" s="8" t="str">
        <f>HYPERLINK("https://docs.google.com/spreadsheets/d/1aLnhC8sf6J977w-z2VZ_SbudL-g16qLSHvKiCf9t9Hw/edit?usp=sharing","Washington")</f>
        <v>Washington</v>
      </c>
    </row>
    <row r="49" spans="1:1" x14ac:dyDescent="0.2">
      <c r="A49" s="8" t="str">
        <f>HYPERLINK("https://docs.google.com/spreadsheets/d/1nHiWvOz1-Fm79YK3-Y0xzv6rKisHZ2JRb4_yI9OOajA/edit?usp=sharing","West Virginia")</f>
        <v>West Virginia</v>
      </c>
    </row>
    <row r="50" spans="1:1" x14ac:dyDescent="0.2">
      <c r="A50" s="8" t="str">
        <f>HYPERLINK("https://docs.google.com/spreadsheets/d/1Px9MDlKM9jXSynAInREEXwCM1C4l41xzkfnW3bo_Z4M/edit?usp=sharing","Wisconsin")</f>
        <v>Wisconsin</v>
      </c>
    </row>
    <row r="51" spans="1:1" x14ac:dyDescent="0.2">
      <c r="A51" s="8" t="str">
        <f>HYPERLINK("https://docs.google.com/spreadsheets/d/1Mlwt53YR_IgEV3Y53hDj0O2kL7i3YYDae_uH3XGFdxM/edit?usp=sharing","Wyoming")</f>
        <v>Wyoming</v>
      </c>
    </row>
  </sheetData>
  <hyperlinks>
    <hyperlink ref="A2" r:id="rId1" display="https://docs.google.com/spreadsheets/d/1D8b2j8u_kcTLzcAhUU558RiqZtiCxwhMSUn7lO2qpmw/edit?usp=sharing"/>
    <hyperlink ref="A3" r:id="rId2" display="https://docs.google.com/spreadsheets/d/1lm7_qyMcZT8KuCh02BfGg02IP1p9dK6AyrASL8n_nBw/edit?usp=sharing"/>
    <hyperlink ref="A4" r:id="rId3" display="https://docs.google.com/spreadsheets/d/1IquGE2vwQoSx2TnhE2ctgwJT_1dV243ADF4J2YrbS0k/edit?usp=sharing"/>
    <hyperlink ref="A5" r:id="rId4" display="https://docs.google.com/spreadsheets/d/1kyH0e24cyBZy-J0olzUzN7XDp05yvfE9MKWxSE9EYhc/edit?usp=sharing"/>
    <hyperlink ref="A6" r:id="rId5" display="https://docs.google.com/spreadsheets/d/14BnS2h1B9PnivpMzFXzM8uhCpe8sOAVlg7pgFH7FiNU/edit?usp=sharing"/>
    <hyperlink ref="A7" r:id="rId6" display="https://docs.google.com/spreadsheets/d/1S4PbzaHrq4U3SzgZz3KGmeK8gb28UlohWStDlqaS7c0/edit?usp=sharing"/>
    <hyperlink ref="A8" r:id="rId7" display="https://docs.google.com/spreadsheets/d/1Szj6ZuwWFzIdImUw0r0VdyqS19VKtZuzHVQKGyZmW0U/edit?usp=sharing"/>
    <hyperlink ref="A9" r:id="rId8" display="https://docs.google.com/spreadsheets/d/1n7w9fuSccX3lLhHUnUkNlpQMW7A7NsccBASzy_ZGfSo/edit?usp=sharing"/>
    <hyperlink ref="A10" r:id="rId9" display="https://docs.google.com/spreadsheets/d/1dzkbgPlIKdp6e8dhWWD2lOsTr537orDNunLRBOTHx2o/edit?usp=sharing"/>
    <hyperlink ref="A11" r:id="rId10" display="https://docs.google.com/spreadsheets/d/1lVpwpgQ8b828Z9XpA43t-5wjSwDI5d_CJxh--spbdjI/edit?usp=sharing"/>
    <hyperlink ref="A12" r:id="rId11" display="https://drive.google.com/open?id=1_0MgZ4L-oINznAaYQb1EjnbeYfIPOJxTRXJj8H-M9ig"/>
    <hyperlink ref="A13" r:id="rId12" display="https://docs.google.com/spreadsheets/d/1bBkeZ-dAbb9FUP9PGzH1nQae-K1xPAO7bLSsZVKESro/edit?usp=sharing"/>
    <hyperlink ref="A14" r:id="rId13" display="https://docs.google.com/spreadsheets/d/12RKNO-ztYuJa2-KDAePiYU6rSk-80necdIoJkX3rxrA/edit?usp=sharing"/>
    <hyperlink ref="A15" r:id="rId14" display="https://docs.google.com/spreadsheets/d/1C8rQRF8OBT5IV2eXg0Z1oGqY9xaNMkffF79RpK6l7pE/edit?usp=sharing"/>
    <hyperlink ref="A16" r:id="rId15" display="https://docs.google.com/spreadsheets/d/1HUnGZUejj6-6525u0XzK-UNMQl0oQ3YsWFHV8NW7d3o/edit?usp=sharing"/>
    <hyperlink ref="A17" r:id="rId16" display="https://docs.google.com/spreadsheets/d/1itRb_4iOgkB2r-SOSIu5FLozqt89UFgMFIP4PlqMXf8/edit?usp=sharing"/>
    <hyperlink ref="A18" r:id="rId17" display="https://docs.google.com/spreadsheets/d/1jnOKBaDQRHyGoY2xosnFd42Pwa_TnDIf1RBNrnkwnkw/edit?usp=sharing"/>
    <hyperlink ref="A19" r:id="rId18" display="https://docs.google.com/spreadsheets/d/15KdO32vCKPLzMGTfLa6f2uJwxKCgcHQEAlZ1ZlbIrAc/edit?usp=sharing"/>
    <hyperlink ref="A20" r:id="rId19" display="https://docs.google.com/spreadsheets/d/1-USxHJgI7seD02AgMEyY1V3A7PnoPYG90CR68jZNeZY/edit?usp=sharing"/>
    <hyperlink ref="A21" r:id="rId20" display="https://docs.google.com/spreadsheets/d/1vMC_9_ZtBkJzw5pFLPxQ2Q8dc2WXun8vaC5-xgw86lA/edit?usp=sharing"/>
    <hyperlink ref="A22" r:id="rId21" display="https://docs.google.com/spreadsheets/d/1J9JNjprRrL1psr9IoKmovN0150Awjt18Z0RHhxS97Ys/edit?usp=sharing"/>
    <hyperlink ref="A23" r:id="rId22" display="https://docs.google.com/spreadsheets/d/130AYCQzvEpuQBXT4qzlD5c-7omuHm8Ggx93H8nGOVPc/edit?usp=sharing"/>
    <hyperlink ref="A24" r:id="rId23" display="https://docs.google.com/spreadsheets/d/1LMnVMKt_Q1NkVJrCDW7RvpgmqyfYofWK5QQGNoZCVVY/edit?usp=sharing"/>
    <hyperlink ref="A25" r:id="rId24" display="https://docs.google.com/spreadsheets/d/1aoasysKep39Hb25LxRKtuCZb7n4M3iNzOLGDLxR1mMk/edit?usp=sharing"/>
    <hyperlink ref="A26" r:id="rId25" display="https://docs.google.com/spreadsheets/d/13xBrbsE-Bwt0PvMgcaZuEb9RaUKfrnXEOoLiCCcmlo8/edit?usp=sharing"/>
    <hyperlink ref="A27" r:id="rId26" display="https://docs.google.com/spreadsheets/d/1G1sXegVfFhPuqu6acUXRp5YxSYpKF0_sbDYCchFUTm4/edit?usp=sharing"/>
    <hyperlink ref="A28" r:id="rId27" display="https://docs.google.com/spreadsheets/d/12ickUnDDZn5XfzphKWb3duJRdmiz4Zv0nwGoxe8DswI/edit?usp=sharing"/>
    <hyperlink ref="A29" r:id="rId28" display="https://docs.google.com/spreadsheets/d/1sORgsjMxS6_UkztHC0QvicfHFwJtA2YiOHE9yWrl9Bg/edit?usp=sharing"/>
    <hyperlink ref="A30" r:id="rId29" display="https://docs.google.com/spreadsheets/d/1ALk54QCNHcKkLKFY7SHSk-oAE6A9z37-Jo6XDp9dq2I/edit?usp=sharing"/>
    <hyperlink ref="A31" r:id="rId30" display="https://docs.google.com/spreadsheets/d/1I-E1rD6IxaXIRLUpdSrGjUWol60rVisDso4xcFnHt-4/edit?usp=sharing"/>
    <hyperlink ref="A32" r:id="rId31" display="https://docs.google.com/spreadsheets/d/1KzOxVhDXI01sFt70T1rUFT0Q7-kfRhvjLTmp5vb8O9Y/edit?usp=sharing"/>
    <hyperlink ref="A33" r:id="rId32" display="https://docs.google.com/spreadsheets/d/1jrtgbIyr4N5x8T53JH1Ldx9RGOybIX7abg3CSibk2iE/edit?usp=sharing"/>
    <hyperlink ref="A34" r:id="rId33" display="https://docs.google.com/spreadsheets/d/1G-kx6sBErubs2UtqAAKeIIuAox4V_poZawBTJFXtoGc/edit?usp=sharing"/>
    <hyperlink ref="A35" r:id="rId34" display="https://docs.google.com/spreadsheets/d/1zAukQzz1F2cfuz7uXMfblboNA9UDwXHQTdsYvdsKmO4/edit?usp=sharing"/>
    <hyperlink ref="A36" r:id="rId35" display="https://docs.google.com/spreadsheets/d/1Fefz94Tz8Eknq39c0AfPI6m5V_sl_3b47TbkQZMRBuU/edit?usp=sharing"/>
    <hyperlink ref="A37" r:id="rId36" display="https://docs.google.com/spreadsheets/d/1O7o78mFPbqfBH2Rgs1MVYO9G2gh3GyKZo7o-h6fus6g/edit?usp=sharing"/>
    <hyperlink ref="A38" r:id="rId37" display="https://docs.google.com/spreadsheets/d/1tBsxaBiBiCcoFKMhsFKYD08KDD_hKVD6wKsGSYLaBSY/edit?usp=sharing"/>
    <hyperlink ref="A39" r:id="rId38" location="gid=946432720" display="https://docs.google.com/spreadsheets/d/1odV9lUlyJzBIR8sXmHmB0FYjxDtatAeqtdW4R9P34gc/edit - gid=946432720"/>
    <hyperlink ref="A40" r:id="rId39" display="https://docs.google.com/spreadsheets/d/1OGlJUTx4xrMfuRl1XuTCwgo3Uvr9lDH6XhuOAr2HPYw/edit?usp=sharing"/>
    <hyperlink ref="A41" r:id="rId40" display="https://docs.google.com/spreadsheets/d/1YPU5sVwd5F15p9VHhpcNpYP5bCr1hW5IygYglGVyKyo/edit?usp=sharing"/>
    <hyperlink ref="A42" r:id="rId41" display="https://docs.google.com/spreadsheets/d/1O0ygPZKbR4vVEg3R1o8L3X9UKGmceXy4df3bTQSDX0s/edit?usp=sharing"/>
    <hyperlink ref="A43" r:id="rId42" display="https://docs.google.com/spreadsheets/d/1R4T2v6G31STGQOqd7IAqEhMu2BfQcxZN_1Tx-ppwO1A/edit?usp=sharing"/>
    <hyperlink ref="A44" r:id="rId43" display="https://docs.google.com/spreadsheets/d/15sQrPwzOyArgQmxIIdGcUN_NbD0nDW7-_qtyCC7q-5k/edit?usp=sharing"/>
    <hyperlink ref="A45" r:id="rId44" display="https://docs.google.com/spreadsheets/d/1qsZhjUaPUpbRMGARA1W_k_t8Ah2-7FirRuUfzZhxAkw/edit?usp=sharing"/>
    <hyperlink ref="A46" r:id="rId45" display="https://docs.google.com/spreadsheets/d/18gW0iJG_6M8RsEhvFszTaAhFc1JwwOCFk_0aBYb7qgU/edit?usp=sharing"/>
    <hyperlink ref="A47" r:id="rId46" display="https://docs.google.com/spreadsheets/d/1Sry6q6Che3rKVe9g3l5hlw7r3BUL95OnstIylzqDRmc/edit?usp=sharing"/>
    <hyperlink ref="A48" r:id="rId47" display="https://docs.google.com/spreadsheets/d/1aLnhC8sf6J977w-z2VZ_SbudL-g16qLSHvKiCf9t9Hw/edit?usp=sharing"/>
    <hyperlink ref="A49" r:id="rId48" display="https://docs.google.com/spreadsheets/d/1nHiWvOz1-Fm79YK3-Y0xzv6rKisHZ2JRb4_yI9OOajA/edit?usp=sharing"/>
    <hyperlink ref="A50" r:id="rId49" display="https://docs.google.com/spreadsheets/d/1Px9MDlKM9jXSynAInREEXwCM1C4l41xzkfnW3bo_Z4M/edit?usp=sharing"/>
    <hyperlink ref="A51" r:id="rId50" display="https://docs.google.com/spreadsheets/d/1Mlwt53YR_IgEV3Y53hDj0O2kL7i3YYDae_uH3XGFdxM/edit?usp=shar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ColWidth="14.42578125" defaultRowHeight="12.75" customHeight="1" x14ac:dyDescent="0.2"/>
  <cols>
    <col min="1" max="1" width="8.85546875" customWidth="1"/>
    <col min="2" max="2" width="26" customWidth="1"/>
    <col min="3" max="3" width="6.28515625" customWidth="1"/>
    <col min="4" max="4" width="8.140625" customWidth="1"/>
    <col min="5" max="5" width="9.85546875" customWidth="1"/>
    <col min="6" max="7" width="8.140625" customWidth="1"/>
  </cols>
  <sheetData>
    <row r="1" spans="1:7" ht="12" customHeight="1" x14ac:dyDescent="0.2">
      <c r="A1" s="1" t="s">
        <v>0</v>
      </c>
      <c r="B1" s="1" t="s">
        <v>1</v>
      </c>
      <c r="C1" s="1" t="s">
        <v>2</v>
      </c>
      <c r="D1" s="3" t="s">
        <v>4</v>
      </c>
      <c r="E1" s="3" t="s">
        <v>5</v>
      </c>
      <c r="F1" s="3" t="s">
        <v>6</v>
      </c>
      <c r="G1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Results</vt:lpstr>
      <vt:lpstr>2016 detailed results</vt:lpstr>
      <vt:lpstr>Header</vt:lpstr>
      <vt:lpstr>Header!CDs</vt:lpstr>
      <vt:lpstr>CDs</vt:lpstr>
      <vt:lpstr>Header!ColumnHeaders</vt:lpstr>
      <vt:lpstr>ColumnHeaders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 Y Joe</cp:lastModifiedBy>
  <dcterms:modified xsi:type="dcterms:W3CDTF">2017-04-02T17:10:02Z</dcterms:modified>
</cp:coreProperties>
</file>